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3395" windowHeight="952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E500" i="1"/>
  <c r="D500"/>
  <c r="E499"/>
  <c r="D499"/>
  <c r="E498"/>
  <c r="D498"/>
  <c r="E497"/>
  <c r="D497"/>
  <c r="E496"/>
  <c r="D496"/>
  <c r="E495"/>
  <c r="D495"/>
  <c r="E494"/>
  <c r="D494"/>
  <c r="E493"/>
  <c r="D493"/>
  <c r="E492"/>
  <c r="D492"/>
  <c r="E491"/>
  <c r="D491"/>
  <c r="E490"/>
  <c r="D490"/>
  <c r="E489"/>
  <c r="D489"/>
  <c r="E488"/>
  <c r="D488"/>
  <c r="E487"/>
  <c r="D487"/>
  <c r="E486"/>
  <c r="D486"/>
  <c r="E485"/>
  <c r="D485"/>
  <c r="E484"/>
  <c r="D484"/>
  <c r="E483"/>
  <c r="D483"/>
  <c r="E482"/>
  <c r="D482"/>
  <c r="E481"/>
  <c r="D481"/>
  <c r="E480"/>
  <c r="D480"/>
  <c r="E479"/>
  <c r="D479"/>
  <c r="E478"/>
  <c r="D478"/>
  <c r="E477"/>
  <c r="D477"/>
  <c r="E476"/>
  <c r="D476"/>
  <c r="E475"/>
  <c r="D475"/>
  <c r="E474"/>
  <c r="D474"/>
  <c r="E473"/>
  <c r="D473"/>
  <c r="E472"/>
  <c r="D472"/>
  <c r="E471"/>
  <c r="D471"/>
  <c r="E470"/>
  <c r="D470"/>
  <c r="E469"/>
  <c r="D469"/>
  <c r="E468"/>
  <c r="D468"/>
  <c r="E467"/>
  <c r="D467"/>
  <c r="E466"/>
  <c r="D466"/>
  <c r="E465"/>
  <c r="D465"/>
  <c r="E464"/>
  <c r="D464"/>
  <c r="E463"/>
  <c r="D463"/>
  <c r="E462"/>
  <c r="D462"/>
  <c r="E461"/>
  <c r="D461"/>
  <c r="E460"/>
  <c r="D460"/>
  <c r="E459"/>
  <c r="D459"/>
  <c r="E458"/>
  <c r="D458"/>
  <c r="E457"/>
  <c r="D457"/>
  <c r="E456"/>
  <c r="D456"/>
  <c r="E455"/>
  <c r="D455"/>
  <c r="E454"/>
  <c r="D454"/>
  <c r="E453"/>
  <c r="D453"/>
  <c r="E452"/>
  <c r="D452"/>
  <c r="E451"/>
  <c r="D451"/>
  <c r="E450"/>
  <c r="D450"/>
  <c r="E449"/>
  <c r="D449"/>
  <c r="E448"/>
  <c r="D448"/>
  <c r="E447"/>
  <c r="D447"/>
  <c r="E446"/>
  <c r="D446"/>
  <c r="E445"/>
  <c r="D445"/>
  <c r="E444"/>
  <c r="D444"/>
  <c r="E443"/>
  <c r="D443"/>
  <c r="E442"/>
  <c r="D442"/>
  <c r="E441"/>
  <c r="D441"/>
  <c r="E440"/>
  <c r="D440"/>
  <c r="E439"/>
  <c r="D439"/>
  <c r="E438"/>
  <c r="D438"/>
  <c r="E437"/>
  <c r="D437"/>
  <c r="E436"/>
  <c r="D436"/>
  <c r="E435"/>
  <c r="D435"/>
  <c r="E434"/>
  <c r="D434"/>
  <c r="E433"/>
  <c r="D433"/>
  <c r="E432"/>
  <c r="D432"/>
  <c r="E431"/>
  <c r="D431"/>
  <c r="E430"/>
  <c r="D430"/>
  <c r="E429"/>
  <c r="D429"/>
  <c r="E428"/>
  <c r="D428"/>
  <c r="E427"/>
  <c r="D427"/>
  <c r="E426"/>
  <c r="D426"/>
  <c r="E425"/>
  <c r="D425"/>
  <c r="E424"/>
  <c r="D424"/>
  <c r="E423"/>
  <c r="D423"/>
  <c r="E422"/>
  <c r="D422"/>
  <c r="E421"/>
  <c r="D421"/>
  <c r="E420"/>
  <c r="D420"/>
  <c r="E419"/>
  <c r="D419"/>
  <c r="E418"/>
  <c r="D418"/>
  <c r="E417"/>
  <c r="D417"/>
  <c r="E416"/>
  <c r="D416"/>
  <c r="E415"/>
  <c r="D415"/>
  <c r="E414"/>
  <c r="D414"/>
  <c r="E413"/>
  <c r="D413"/>
  <c r="E412"/>
  <c r="D412"/>
  <c r="E411"/>
  <c r="D411"/>
  <c r="E410"/>
  <c r="D410"/>
  <c r="E409"/>
  <c r="D409"/>
  <c r="E408"/>
  <c r="D408"/>
  <c r="E407"/>
  <c r="D407"/>
  <c r="E406"/>
  <c r="D406"/>
  <c r="E405"/>
  <c r="D405"/>
  <c r="E404"/>
  <c r="D404"/>
  <c r="E403"/>
  <c r="D403"/>
  <c r="E402"/>
  <c r="D402"/>
  <c r="E401"/>
  <c r="D401"/>
  <c r="W500"/>
  <c r="T500"/>
  <c r="Q500"/>
  <c r="M500"/>
  <c r="J500"/>
  <c r="G500"/>
  <c r="C500"/>
  <c r="B500"/>
  <c r="W499"/>
  <c r="T499"/>
  <c r="Q499"/>
  <c r="M499"/>
  <c r="J499"/>
  <c r="G499"/>
  <c r="C499"/>
  <c r="B499"/>
  <c r="W498"/>
  <c r="T498"/>
  <c r="Q498"/>
  <c r="M498"/>
  <c r="J498"/>
  <c r="G498"/>
  <c r="C498"/>
  <c r="B498"/>
  <c r="W497"/>
  <c r="T497"/>
  <c r="Q497"/>
  <c r="M497"/>
  <c r="J497"/>
  <c r="G497"/>
  <c r="C497"/>
  <c r="B497"/>
  <c r="W496"/>
  <c r="T496"/>
  <c r="Q496"/>
  <c r="M496"/>
  <c r="J496"/>
  <c r="G496"/>
  <c r="C496"/>
  <c r="B496"/>
  <c r="W495"/>
  <c r="T495"/>
  <c r="Q495"/>
  <c r="M495"/>
  <c r="J495"/>
  <c r="G495"/>
  <c r="C495"/>
  <c r="B495"/>
  <c r="W494"/>
  <c r="T494"/>
  <c r="Q494"/>
  <c r="M494"/>
  <c r="J494"/>
  <c r="G494"/>
  <c r="C494"/>
  <c r="B494"/>
  <c r="W493"/>
  <c r="T493"/>
  <c r="Q493"/>
  <c r="M493"/>
  <c r="J493"/>
  <c r="G493"/>
  <c r="C493"/>
  <c r="B493"/>
  <c r="W492"/>
  <c r="T492"/>
  <c r="Q492"/>
  <c r="M492"/>
  <c r="J492"/>
  <c r="G492"/>
  <c r="C492"/>
  <c r="B492"/>
  <c r="W491"/>
  <c r="T491"/>
  <c r="Q491"/>
  <c r="M491"/>
  <c r="J491"/>
  <c r="G491"/>
  <c r="C491"/>
  <c r="B491"/>
  <c r="W490"/>
  <c r="T490"/>
  <c r="Q490"/>
  <c r="M490"/>
  <c r="J490"/>
  <c r="G490"/>
  <c r="C490"/>
  <c r="B490"/>
  <c r="W489"/>
  <c r="T489"/>
  <c r="Q489"/>
  <c r="M489"/>
  <c r="J489"/>
  <c r="G489"/>
  <c r="C489"/>
  <c r="B489"/>
  <c r="W488"/>
  <c r="T488"/>
  <c r="Q488"/>
  <c r="M488"/>
  <c r="J488"/>
  <c r="G488"/>
  <c r="C488"/>
  <c r="B488"/>
  <c r="W487"/>
  <c r="T487"/>
  <c r="Q487"/>
  <c r="M487"/>
  <c r="J487"/>
  <c r="G487"/>
  <c r="C487"/>
  <c r="B487"/>
  <c r="W486"/>
  <c r="T486"/>
  <c r="Q486"/>
  <c r="M486"/>
  <c r="J486"/>
  <c r="G486"/>
  <c r="C486"/>
  <c r="B486"/>
  <c r="W485"/>
  <c r="T485"/>
  <c r="Q485"/>
  <c r="M485"/>
  <c r="J485"/>
  <c r="G485"/>
  <c r="C485"/>
  <c r="B485"/>
  <c r="W484"/>
  <c r="T484"/>
  <c r="Q484"/>
  <c r="M484"/>
  <c r="J484"/>
  <c r="G484"/>
  <c r="C484"/>
  <c r="B484"/>
  <c r="W483"/>
  <c r="T483"/>
  <c r="Q483"/>
  <c r="M483"/>
  <c r="J483"/>
  <c r="G483"/>
  <c r="C483"/>
  <c r="B483"/>
  <c r="W482"/>
  <c r="T482"/>
  <c r="Q482"/>
  <c r="M482"/>
  <c r="J482"/>
  <c r="G482"/>
  <c r="C482"/>
  <c r="B482"/>
  <c r="W481"/>
  <c r="T481"/>
  <c r="Q481"/>
  <c r="M481"/>
  <c r="J481"/>
  <c r="G481"/>
  <c r="C481"/>
  <c r="B481"/>
  <c r="W480"/>
  <c r="T480"/>
  <c r="Q480"/>
  <c r="M480"/>
  <c r="J480"/>
  <c r="G480"/>
  <c r="C480"/>
  <c r="B480"/>
  <c r="W479"/>
  <c r="T479"/>
  <c r="Q479"/>
  <c r="M479"/>
  <c r="J479"/>
  <c r="G479"/>
  <c r="C479"/>
  <c r="B479"/>
  <c r="W478"/>
  <c r="T478"/>
  <c r="Q478"/>
  <c r="M478"/>
  <c r="J478"/>
  <c r="G478"/>
  <c r="C478"/>
  <c r="B478"/>
  <c r="W477"/>
  <c r="T477"/>
  <c r="Q477"/>
  <c r="M477"/>
  <c r="J477"/>
  <c r="G477"/>
  <c r="C477"/>
  <c r="B477"/>
  <c r="W476"/>
  <c r="T476"/>
  <c r="Q476"/>
  <c r="M476"/>
  <c r="J476"/>
  <c r="G476"/>
  <c r="C476"/>
  <c r="B476"/>
  <c r="W475"/>
  <c r="T475"/>
  <c r="Q475"/>
  <c r="M475"/>
  <c r="J475"/>
  <c r="G475"/>
  <c r="C475"/>
  <c r="B475"/>
  <c r="W474"/>
  <c r="T474"/>
  <c r="Q474"/>
  <c r="M474"/>
  <c r="J474"/>
  <c r="G474"/>
  <c r="C474"/>
  <c r="B474"/>
  <c r="W473"/>
  <c r="T473"/>
  <c r="Q473"/>
  <c r="M473"/>
  <c r="J473"/>
  <c r="G473"/>
  <c r="C473"/>
  <c r="B473"/>
  <c r="W472"/>
  <c r="T472"/>
  <c r="Q472"/>
  <c r="M472"/>
  <c r="J472"/>
  <c r="G472"/>
  <c r="C472"/>
  <c r="B472"/>
  <c r="W471"/>
  <c r="T471"/>
  <c r="Q471"/>
  <c r="M471"/>
  <c r="J471"/>
  <c r="G471"/>
  <c r="C471"/>
  <c r="B471"/>
  <c r="W470"/>
  <c r="T470"/>
  <c r="Q470"/>
  <c r="M470"/>
  <c r="J470"/>
  <c r="G470"/>
  <c r="C470"/>
  <c r="B470"/>
  <c r="W469"/>
  <c r="T469"/>
  <c r="Q469"/>
  <c r="M469"/>
  <c r="J469"/>
  <c r="G469"/>
  <c r="C469"/>
  <c r="B469"/>
  <c r="W468"/>
  <c r="T468"/>
  <c r="Q468"/>
  <c r="M468"/>
  <c r="J468"/>
  <c r="G468"/>
  <c r="C468"/>
  <c r="B468"/>
  <c r="W467"/>
  <c r="T467"/>
  <c r="Q467"/>
  <c r="M467"/>
  <c r="J467"/>
  <c r="G467"/>
  <c r="C467"/>
  <c r="B467"/>
  <c r="W466"/>
  <c r="T466"/>
  <c r="Q466"/>
  <c r="M466"/>
  <c r="J466"/>
  <c r="G466"/>
  <c r="C466"/>
  <c r="B466"/>
  <c r="W465"/>
  <c r="T465"/>
  <c r="Q465"/>
  <c r="M465"/>
  <c r="J465"/>
  <c r="G465"/>
  <c r="C465"/>
  <c r="B465"/>
  <c r="W464"/>
  <c r="T464"/>
  <c r="Q464"/>
  <c r="M464"/>
  <c r="J464"/>
  <c r="G464"/>
  <c r="C464"/>
  <c r="B464"/>
  <c r="W463"/>
  <c r="T463"/>
  <c r="Q463"/>
  <c r="M463"/>
  <c r="J463"/>
  <c r="G463"/>
  <c r="C463"/>
  <c r="B463"/>
  <c r="W462"/>
  <c r="T462"/>
  <c r="Q462"/>
  <c r="M462"/>
  <c r="J462"/>
  <c r="G462"/>
  <c r="C462"/>
  <c r="B462"/>
  <c r="W461"/>
  <c r="T461"/>
  <c r="Q461"/>
  <c r="M461"/>
  <c r="J461"/>
  <c r="G461"/>
  <c r="C461"/>
  <c r="B461"/>
  <c r="W460"/>
  <c r="T460"/>
  <c r="Q460"/>
  <c r="M460"/>
  <c r="J460"/>
  <c r="G460"/>
  <c r="C460"/>
  <c r="B460"/>
  <c r="W459"/>
  <c r="T459"/>
  <c r="Q459"/>
  <c r="M459"/>
  <c r="J459"/>
  <c r="G459"/>
  <c r="C459"/>
  <c r="B459"/>
  <c r="W458"/>
  <c r="T458"/>
  <c r="Q458"/>
  <c r="M458"/>
  <c r="J458"/>
  <c r="G458"/>
  <c r="C458"/>
  <c r="B458"/>
  <c r="W457"/>
  <c r="T457"/>
  <c r="Q457"/>
  <c r="M457"/>
  <c r="J457"/>
  <c r="G457"/>
  <c r="C457"/>
  <c r="B457"/>
  <c r="W456"/>
  <c r="T456"/>
  <c r="Q456"/>
  <c r="M456"/>
  <c r="J456"/>
  <c r="G456"/>
  <c r="C456"/>
  <c r="B456"/>
  <c r="W455"/>
  <c r="T455"/>
  <c r="Q455"/>
  <c r="M455"/>
  <c r="J455"/>
  <c r="G455"/>
  <c r="C455"/>
  <c r="B455"/>
  <c r="W454"/>
  <c r="T454"/>
  <c r="Q454"/>
  <c r="M454"/>
  <c r="J454"/>
  <c r="G454"/>
  <c r="C454"/>
  <c r="B454"/>
  <c r="W453"/>
  <c r="T453"/>
  <c r="Q453"/>
  <c r="M453"/>
  <c r="J453"/>
  <c r="G453"/>
  <c r="C453"/>
  <c r="B453"/>
  <c r="W452"/>
  <c r="T452"/>
  <c r="Q452"/>
  <c r="M452"/>
  <c r="J452"/>
  <c r="G452"/>
  <c r="C452"/>
  <c r="B452"/>
  <c r="W451"/>
  <c r="T451"/>
  <c r="Q451"/>
  <c r="M451"/>
  <c r="J451"/>
  <c r="G451"/>
  <c r="C451"/>
  <c r="B451"/>
  <c r="W450"/>
  <c r="T450"/>
  <c r="Q450"/>
  <c r="M450"/>
  <c r="J450"/>
  <c r="G450"/>
  <c r="C450"/>
  <c r="B450"/>
  <c r="W449"/>
  <c r="T449"/>
  <c r="Q449"/>
  <c r="M449"/>
  <c r="J449"/>
  <c r="G449"/>
  <c r="C449"/>
  <c r="B449"/>
  <c r="W448"/>
  <c r="T448"/>
  <c r="Q448"/>
  <c r="M448"/>
  <c r="J448"/>
  <c r="G448"/>
  <c r="C448"/>
  <c r="B448"/>
  <c r="W447"/>
  <c r="T447"/>
  <c r="Q447"/>
  <c r="M447"/>
  <c r="J447"/>
  <c r="G447"/>
  <c r="C447"/>
  <c r="B447"/>
  <c r="W446"/>
  <c r="T446"/>
  <c r="Q446"/>
  <c r="M446"/>
  <c r="J446"/>
  <c r="G446"/>
  <c r="C446"/>
  <c r="B446"/>
  <c r="W445"/>
  <c r="T445"/>
  <c r="Q445"/>
  <c r="M445"/>
  <c r="J445"/>
  <c r="G445"/>
  <c r="C445"/>
  <c r="B445"/>
  <c r="W444"/>
  <c r="T444"/>
  <c r="Q444"/>
  <c r="M444"/>
  <c r="J444"/>
  <c r="G444"/>
  <c r="C444"/>
  <c r="B444"/>
  <c r="W443"/>
  <c r="T443"/>
  <c r="Q443"/>
  <c r="M443"/>
  <c r="J443"/>
  <c r="G443"/>
  <c r="C443"/>
  <c r="B443"/>
  <c r="W442"/>
  <c r="T442"/>
  <c r="Q442"/>
  <c r="M442"/>
  <c r="J442"/>
  <c r="G442"/>
  <c r="C442"/>
  <c r="B442"/>
  <c r="W441"/>
  <c r="T441"/>
  <c r="Q441"/>
  <c r="M441"/>
  <c r="J441"/>
  <c r="G441"/>
  <c r="C441"/>
  <c r="B441"/>
  <c r="W440"/>
  <c r="T440"/>
  <c r="Q440"/>
  <c r="M440"/>
  <c r="J440"/>
  <c r="G440"/>
  <c r="C440"/>
  <c r="B440"/>
  <c r="W439"/>
  <c r="T439"/>
  <c r="Q439"/>
  <c r="M439"/>
  <c r="J439"/>
  <c r="G439"/>
  <c r="C439"/>
  <c r="B439"/>
  <c r="W438"/>
  <c r="T438"/>
  <c r="Q438"/>
  <c r="M438"/>
  <c r="J438"/>
  <c r="G438"/>
  <c r="C438"/>
  <c r="B438"/>
  <c r="W437"/>
  <c r="T437"/>
  <c r="Q437"/>
  <c r="M437"/>
  <c r="J437"/>
  <c r="G437"/>
  <c r="C437"/>
  <c r="B437"/>
  <c r="W436"/>
  <c r="T436"/>
  <c r="Q436"/>
  <c r="M436"/>
  <c r="J436"/>
  <c r="G436"/>
  <c r="C436"/>
  <c r="B436"/>
  <c r="W435"/>
  <c r="T435"/>
  <c r="Q435"/>
  <c r="M435"/>
  <c r="J435"/>
  <c r="G435"/>
  <c r="C435"/>
  <c r="B435"/>
  <c r="W434"/>
  <c r="T434"/>
  <c r="Q434"/>
  <c r="M434"/>
  <c r="J434"/>
  <c r="G434"/>
  <c r="C434"/>
  <c r="B434"/>
  <c r="W433"/>
  <c r="T433"/>
  <c r="Q433"/>
  <c r="M433"/>
  <c r="J433"/>
  <c r="G433"/>
  <c r="C433"/>
  <c r="B433"/>
  <c r="W432"/>
  <c r="T432"/>
  <c r="Q432"/>
  <c r="M432"/>
  <c r="J432"/>
  <c r="G432"/>
  <c r="C432"/>
  <c r="B432"/>
  <c r="W431"/>
  <c r="T431"/>
  <c r="Q431"/>
  <c r="M431"/>
  <c r="J431"/>
  <c r="G431"/>
  <c r="C431"/>
  <c r="B431"/>
  <c r="W430"/>
  <c r="T430"/>
  <c r="Q430"/>
  <c r="M430"/>
  <c r="J430"/>
  <c r="G430"/>
  <c r="C430"/>
  <c r="B430"/>
  <c r="W429"/>
  <c r="T429"/>
  <c r="Q429"/>
  <c r="M429"/>
  <c r="J429"/>
  <c r="G429"/>
  <c r="C429"/>
  <c r="B429"/>
  <c r="W428"/>
  <c r="T428"/>
  <c r="Q428"/>
  <c r="M428"/>
  <c r="J428"/>
  <c r="G428"/>
  <c r="C428"/>
  <c r="B428"/>
  <c r="W427"/>
  <c r="T427"/>
  <c r="Q427"/>
  <c r="M427"/>
  <c r="J427"/>
  <c r="G427"/>
  <c r="C427"/>
  <c r="B427"/>
  <c r="W426"/>
  <c r="T426"/>
  <c r="Q426"/>
  <c r="M426"/>
  <c r="J426"/>
  <c r="G426"/>
  <c r="C426"/>
  <c r="B426"/>
  <c r="W425"/>
  <c r="T425"/>
  <c r="Q425"/>
  <c r="M425"/>
  <c r="J425"/>
  <c r="G425"/>
  <c r="C425"/>
  <c r="B425"/>
  <c r="W424"/>
  <c r="T424"/>
  <c r="Q424"/>
  <c r="M424"/>
  <c r="J424"/>
  <c r="G424"/>
  <c r="C424"/>
  <c r="B424"/>
  <c r="W423"/>
  <c r="T423"/>
  <c r="Q423"/>
  <c r="M423"/>
  <c r="J423"/>
  <c r="G423"/>
  <c r="C423"/>
  <c r="B423"/>
  <c r="W422"/>
  <c r="T422"/>
  <c r="Q422"/>
  <c r="M422"/>
  <c r="J422"/>
  <c r="G422"/>
  <c r="C422"/>
  <c r="B422"/>
  <c r="W421"/>
  <c r="T421"/>
  <c r="Q421"/>
  <c r="M421"/>
  <c r="J421"/>
  <c r="G421"/>
  <c r="C421"/>
  <c r="B421"/>
  <c r="W420"/>
  <c r="T420"/>
  <c r="Q420"/>
  <c r="M420"/>
  <c r="J420"/>
  <c r="G420"/>
  <c r="C420"/>
  <c r="B420"/>
  <c r="W419"/>
  <c r="T419"/>
  <c r="Q419"/>
  <c r="M419"/>
  <c r="J419"/>
  <c r="G419"/>
  <c r="C419"/>
  <c r="B419"/>
  <c r="W418"/>
  <c r="T418"/>
  <c r="Q418"/>
  <c r="M418"/>
  <c r="J418"/>
  <c r="G418"/>
  <c r="C418"/>
  <c r="B418"/>
  <c r="W417"/>
  <c r="T417"/>
  <c r="Q417"/>
  <c r="M417"/>
  <c r="J417"/>
  <c r="G417"/>
  <c r="C417"/>
  <c r="B417"/>
  <c r="W416"/>
  <c r="T416"/>
  <c r="Q416"/>
  <c r="M416"/>
  <c r="J416"/>
  <c r="G416"/>
  <c r="C416"/>
  <c r="B416"/>
  <c r="W415"/>
  <c r="T415"/>
  <c r="Q415"/>
  <c r="M415"/>
  <c r="J415"/>
  <c r="G415"/>
  <c r="C415"/>
  <c r="B415"/>
  <c r="W414"/>
  <c r="T414"/>
  <c r="Q414"/>
  <c r="M414"/>
  <c r="J414"/>
  <c r="G414"/>
  <c r="C414"/>
  <c r="B414"/>
  <c r="W413"/>
  <c r="T413"/>
  <c r="Q413"/>
  <c r="M413"/>
  <c r="J413"/>
  <c r="G413"/>
  <c r="C413"/>
  <c r="B413"/>
  <c r="W412"/>
  <c r="T412"/>
  <c r="Q412"/>
  <c r="M412"/>
  <c r="J412"/>
  <c r="G412"/>
  <c r="C412"/>
  <c r="B412"/>
  <c r="W411"/>
  <c r="T411"/>
  <c r="Q411"/>
  <c r="M411"/>
  <c r="J411"/>
  <c r="G411"/>
  <c r="C411"/>
  <c r="B411"/>
  <c r="W410"/>
  <c r="T410"/>
  <c r="Q410"/>
  <c r="M410"/>
  <c r="J410"/>
  <c r="G410"/>
  <c r="C410"/>
  <c r="B410"/>
  <c r="W409"/>
  <c r="T409"/>
  <c r="Q409"/>
  <c r="M409"/>
  <c r="J409"/>
  <c r="G409"/>
  <c r="C409"/>
  <c r="B409"/>
  <c r="W408"/>
  <c r="T408"/>
  <c r="Q408"/>
  <c r="M408"/>
  <c r="J408"/>
  <c r="G408"/>
  <c r="C408"/>
  <c r="B408"/>
  <c r="W407"/>
  <c r="T407"/>
  <c r="Q407"/>
  <c r="M407"/>
  <c r="J407"/>
  <c r="G407"/>
  <c r="C407"/>
  <c r="B407"/>
  <c r="W406"/>
  <c r="T406"/>
  <c r="Q406"/>
  <c r="M406"/>
  <c r="J406"/>
  <c r="G406"/>
  <c r="C406"/>
  <c r="B406"/>
  <c r="W405"/>
  <c r="T405"/>
  <c r="Q405"/>
  <c r="M405"/>
  <c r="J405"/>
  <c r="G405"/>
  <c r="C405"/>
  <c r="B405"/>
  <c r="W404"/>
  <c r="T404"/>
  <c r="Q404"/>
  <c r="M404"/>
  <c r="J404"/>
  <c r="G404"/>
  <c r="C404"/>
  <c r="B404"/>
  <c r="W403"/>
  <c r="T403"/>
  <c r="Q403"/>
  <c r="M403"/>
  <c r="J403"/>
  <c r="G403"/>
  <c r="C403"/>
  <c r="B403"/>
  <c r="W402"/>
  <c r="T402"/>
  <c r="Q402"/>
  <c r="M402"/>
  <c r="J402"/>
  <c r="G402"/>
  <c r="C402"/>
  <c r="B402"/>
  <c r="W401"/>
  <c r="T401"/>
  <c r="Q401"/>
  <c r="M401"/>
  <c r="J401"/>
  <c r="G401"/>
  <c r="C401"/>
  <c r="B401"/>
  <c r="W400"/>
  <c r="T400"/>
  <c r="Q400"/>
  <c r="M400"/>
  <c r="J400"/>
  <c r="G400"/>
  <c r="C400"/>
  <c r="E400" s="1"/>
  <c r="B400"/>
  <c r="D400" s="1"/>
  <c r="W399"/>
  <c r="T399"/>
  <c r="Q399"/>
  <c r="M399"/>
  <c r="J399"/>
  <c r="G399"/>
  <c r="C399"/>
  <c r="E399" s="1"/>
  <c r="B399"/>
  <c r="D399" s="1"/>
  <c r="W398"/>
  <c r="T398"/>
  <c r="Q398"/>
  <c r="M398"/>
  <c r="J398"/>
  <c r="G398"/>
  <c r="C398"/>
  <c r="E398" s="1"/>
  <c r="B398"/>
  <c r="D398" s="1"/>
  <c r="W397"/>
  <c r="T397"/>
  <c r="Q397"/>
  <c r="M397"/>
  <c r="J397"/>
  <c r="G397"/>
  <c r="C397"/>
  <c r="E397" s="1"/>
  <c r="B397"/>
  <c r="D397" s="1"/>
  <c r="W396"/>
  <c r="T396"/>
  <c r="Q396"/>
  <c r="M396"/>
  <c r="J396"/>
  <c r="G396"/>
  <c r="C396"/>
  <c r="E396" s="1"/>
  <c r="B396"/>
  <c r="D396" s="1"/>
  <c r="W395"/>
  <c r="T395"/>
  <c r="Q395"/>
  <c r="M395"/>
  <c r="J395"/>
  <c r="G395"/>
  <c r="C395"/>
  <c r="E395" s="1"/>
  <c r="B395"/>
  <c r="D395" s="1"/>
  <c r="W394"/>
  <c r="T394"/>
  <c r="Q394"/>
  <c r="M394"/>
  <c r="J394"/>
  <c r="G394"/>
  <c r="C394"/>
  <c r="E394" s="1"/>
  <c r="B394"/>
  <c r="D394" s="1"/>
  <c r="W393"/>
  <c r="T393"/>
  <c r="Q393"/>
  <c r="M393"/>
  <c r="J393"/>
  <c r="G393"/>
  <c r="C393"/>
  <c r="E393" s="1"/>
  <c r="B393"/>
  <c r="D393" s="1"/>
  <c r="W392"/>
  <c r="T392"/>
  <c r="Q392"/>
  <c r="M392"/>
  <c r="J392"/>
  <c r="G392"/>
  <c r="C392"/>
  <c r="E392" s="1"/>
  <c r="B392"/>
  <c r="D392" s="1"/>
  <c r="W391"/>
  <c r="T391"/>
  <c r="Q391"/>
  <c r="M391"/>
  <c r="J391"/>
  <c r="G391"/>
  <c r="C391"/>
  <c r="E391" s="1"/>
  <c r="B391"/>
  <c r="D391" s="1"/>
  <c r="W390"/>
  <c r="T390"/>
  <c r="Q390"/>
  <c r="M390"/>
  <c r="J390"/>
  <c r="G390"/>
  <c r="C390"/>
  <c r="E390" s="1"/>
  <c r="B390"/>
  <c r="D390" s="1"/>
  <c r="W389"/>
  <c r="T389"/>
  <c r="Q389"/>
  <c r="M389"/>
  <c r="J389"/>
  <c r="G389"/>
  <c r="C389"/>
  <c r="E389" s="1"/>
  <c r="B389"/>
  <c r="D389" s="1"/>
  <c r="W388"/>
  <c r="T388"/>
  <c r="Q388"/>
  <c r="M388"/>
  <c r="J388"/>
  <c r="G388"/>
  <c r="C388"/>
  <c r="E388" s="1"/>
  <c r="B388"/>
  <c r="D388" s="1"/>
  <c r="W387"/>
  <c r="T387"/>
  <c r="Q387"/>
  <c r="M387"/>
  <c r="J387"/>
  <c r="G387"/>
  <c r="C387"/>
  <c r="E387" s="1"/>
  <c r="B387"/>
  <c r="D387" s="1"/>
  <c r="W386"/>
  <c r="T386"/>
  <c r="Q386"/>
  <c r="M386"/>
  <c r="J386"/>
  <c r="G386"/>
  <c r="C386"/>
  <c r="E386" s="1"/>
  <c r="B386"/>
  <c r="D386" s="1"/>
  <c r="W385"/>
  <c r="T385"/>
  <c r="Q385"/>
  <c r="M385"/>
  <c r="J385"/>
  <c r="G385"/>
  <c r="C385"/>
  <c r="E385" s="1"/>
  <c r="B385"/>
  <c r="D385" s="1"/>
  <c r="W384"/>
  <c r="T384"/>
  <c r="Q384"/>
  <c r="M384"/>
  <c r="J384"/>
  <c r="G384"/>
  <c r="C384"/>
  <c r="E384" s="1"/>
  <c r="B384"/>
  <c r="D384" s="1"/>
  <c r="W383"/>
  <c r="T383"/>
  <c r="Q383"/>
  <c r="M383"/>
  <c r="J383"/>
  <c r="G383"/>
  <c r="C383"/>
  <c r="E383" s="1"/>
  <c r="B383"/>
  <c r="D383" s="1"/>
  <c r="W382"/>
  <c r="T382"/>
  <c r="Q382"/>
  <c r="M382"/>
  <c r="J382"/>
  <c r="G382"/>
  <c r="C382"/>
  <c r="E382" s="1"/>
  <c r="B382"/>
  <c r="D382" s="1"/>
  <c r="W381"/>
  <c r="T381"/>
  <c r="Q381"/>
  <c r="M381"/>
  <c r="J381"/>
  <c r="G381"/>
  <c r="C381"/>
  <c r="E381" s="1"/>
  <c r="B381"/>
  <c r="D381" s="1"/>
  <c r="W380"/>
  <c r="T380"/>
  <c r="Q380"/>
  <c r="M380"/>
  <c r="J380"/>
  <c r="G380"/>
  <c r="C380"/>
  <c r="E380" s="1"/>
  <c r="B380"/>
  <c r="D380" s="1"/>
  <c r="W379"/>
  <c r="T379"/>
  <c r="Q379"/>
  <c r="M379"/>
  <c r="J379"/>
  <c r="G379"/>
  <c r="C379"/>
  <c r="E379" s="1"/>
  <c r="B379"/>
  <c r="D379" s="1"/>
  <c r="W378"/>
  <c r="T378"/>
  <c r="Q378"/>
  <c r="M378"/>
  <c r="J378"/>
  <c r="G378"/>
  <c r="C378"/>
  <c r="E378" s="1"/>
  <c r="B378"/>
  <c r="D378" s="1"/>
  <c r="W377"/>
  <c r="T377"/>
  <c r="Q377"/>
  <c r="M377"/>
  <c r="J377"/>
  <c r="G377"/>
  <c r="C377"/>
  <c r="E377" s="1"/>
  <c r="B377"/>
  <c r="D377" s="1"/>
  <c r="W376"/>
  <c r="T376"/>
  <c r="Q376"/>
  <c r="M376"/>
  <c r="J376"/>
  <c r="G376"/>
  <c r="C376"/>
  <c r="E376" s="1"/>
  <c r="B376"/>
  <c r="D376" s="1"/>
  <c r="W375"/>
  <c r="T375"/>
  <c r="Q375"/>
  <c r="M375"/>
  <c r="J375"/>
  <c r="G375"/>
  <c r="C375"/>
  <c r="E375" s="1"/>
  <c r="B375"/>
  <c r="D375" s="1"/>
  <c r="W374"/>
  <c r="T374"/>
  <c r="Q374"/>
  <c r="M374"/>
  <c r="J374"/>
  <c r="G374"/>
  <c r="C374"/>
  <c r="E374" s="1"/>
  <c r="B374"/>
  <c r="D374" s="1"/>
  <c r="W373"/>
  <c r="T373"/>
  <c r="Q373"/>
  <c r="M373"/>
  <c r="J373"/>
  <c r="G373"/>
  <c r="C373"/>
  <c r="E373" s="1"/>
  <c r="B373"/>
  <c r="D373" s="1"/>
  <c r="W372"/>
  <c r="T372"/>
  <c r="Q372"/>
  <c r="M372"/>
  <c r="J372"/>
  <c r="G372"/>
  <c r="C372"/>
  <c r="E372" s="1"/>
  <c r="B372"/>
  <c r="D372" s="1"/>
  <c r="W371"/>
  <c r="T371"/>
  <c r="Q371"/>
  <c r="M371"/>
  <c r="J371"/>
  <c r="G371"/>
  <c r="C371"/>
  <c r="E371" s="1"/>
  <c r="B371"/>
  <c r="D371" s="1"/>
  <c r="W370"/>
  <c r="T370"/>
  <c r="Q370"/>
  <c r="M370"/>
  <c r="J370"/>
  <c r="G370"/>
  <c r="C370"/>
  <c r="E370" s="1"/>
  <c r="B370"/>
  <c r="D370" s="1"/>
  <c r="W369"/>
  <c r="T369"/>
  <c r="Q369"/>
  <c r="M369"/>
  <c r="J369"/>
  <c r="G369"/>
  <c r="C369"/>
  <c r="E369" s="1"/>
  <c r="B369"/>
  <c r="D369" s="1"/>
  <c r="W368"/>
  <c r="T368"/>
  <c r="Q368"/>
  <c r="M368"/>
  <c r="J368"/>
  <c r="G368"/>
  <c r="C368"/>
  <c r="E368" s="1"/>
  <c r="B368"/>
  <c r="D368" s="1"/>
  <c r="W367"/>
  <c r="T367"/>
  <c r="Q367"/>
  <c r="M367"/>
  <c r="J367"/>
  <c r="G367"/>
  <c r="C367"/>
  <c r="E367" s="1"/>
  <c r="B367"/>
  <c r="D367" s="1"/>
  <c r="W366"/>
  <c r="T366"/>
  <c r="Q366"/>
  <c r="M366"/>
  <c r="J366"/>
  <c r="G366"/>
  <c r="C366"/>
  <c r="E366" s="1"/>
  <c r="B366"/>
  <c r="D366" s="1"/>
  <c r="W365"/>
  <c r="T365"/>
  <c r="Q365"/>
  <c r="M365"/>
  <c r="J365"/>
  <c r="G365"/>
  <c r="C365"/>
  <c r="E365" s="1"/>
  <c r="B365"/>
  <c r="D365" s="1"/>
  <c r="W364"/>
  <c r="T364"/>
  <c r="Q364"/>
  <c r="M364"/>
  <c r="J364"/>
  <c r="G364"/>
  <c r="C364"/>
  <c r="E364" s="1"/>
  <c r="B364"/>
  <c r="D364" s="1"/>
  <c r="W363"/>
  <c r="T363"/>
  <c r="Q363"/>
  <c r="M363"/>
  <c r="J363"/>
  <c r="G363"/>
  <c r="C363"/>
  <c r="E363" s="1"/>
  <c r="B363"/>
  <c r="D363" s="1"/>
  <c r="W362"/>
  <c r="T362"/>
  <c r="Q362"/>
  <c r="M362"/>
  <c r="J362"/>
  <c r="G362"/>
  <c r="C362"/>
  <c r="E362" s="1"/>
  <c r="B362"/>
  <c r="D362" s="1"/>
  <c r="W361"/>
  <c r="T361"/>
  <c r="Q361"/>
  <c r="M361"/>
  <c r="J361"/>
  <c r="G361"/>
  <c r="C361"/>
  <c r="E361" s="1"/>
  <c r="B361"/>
  <c r="D361" s="1"/>
  <c r="W360"/>
  <c r="T360"/>
  <c r="Q360"/>
  <c r="M360"/>
  <c r="J360"/>
  <c r="G360"/>
  <c r="C360"/>
  <c r="E360" s="1"/>
  <c r="B360"/>
  <c r="D360" s="1"/>
  <c r="W359"/>
  <c r="T359"/>
  <c r="Q359"/>
  <c r="M359"/>
  <c r="J359"/>
  <c r="G359"/>
  <c r="C359"/>
  <c r="E359" s="1"/>
  <c r="B359"/>
  <c r="D359" s="1"/>
  <c r="W358"/>
  <c r="T358"/>
  <c r="Q358"/>
  <c r="M358"/>
  <c r="J358"/>
  <c r="G358"/>
  <c r="C358"/>
  <c r="E358" s="1"/>
  <c r="B358"/>
  <c r="D358" s="1"/>
  <c r="W357"/>
  <c r="T357"/>
  <c r="Q357"/>
  <c r="M357"/>
  <c r="J357"/>
  <c r="G357"/>
  <c r="C357"/>
  <c r="E357" s="1"/>
  <c r="B357"/>
  <c r="D357" s="1"/>
  <c r="W356"/>
  <c r="T356"/>
  <c r="Q356"/>
  <c r="M356"/>
  <c r="J356"/>
  <c r="G356"/>
  <c r="C356"/>
  <c r="E356" s="1"/>
  <c r="B356"/>
  <c r="D356" s="1"/>
  <c r="W355"/>
  <c r="T355"/>
  <c r="Q355"/>
  <c r="M355"/>
  <c r="J355"/>
  <c r="G355"/>
  <c r="C355"/>
  <c r="E355" s="1"/>
  <c r="B355"/>
  <c r="D355" s="1"/>
  <c r="W354"/>
  <c r="T354"/>
  <c r="Q354"/>
  <c r="M354"/>
  <c r="J354"/>
  <c r="G354"/>
  <c r="C354"/>
  <c r="E354" s="1"/>
  <c r="B354"/>
  <c r="D354" s="1"/>
  <c r="W353"/>
  <c r="T353"/>
  <c r="Q353"/>
  <c r="M353"/>
  <c r="J353"/>
  <c r="G353"/>
  <c r="C353"/>
  <c r="E353" s="1"/>
  <c r="B353"/>
  <c r="D353" s="1"/>
  <c r="W352"/>
  <c r="T352"/>
  <c r="Q352"/>
  <c r="M352"/>
  <c r="J352"/>
  <c r="G352"/>
  <c r="C352"/>
  <c r="E352" s="1"/>
  <c r="B352"/>
  <c r="D352" s="1"/>
  <c r="W351"/>
  <c r="T351"/>
  <c r="Q351"/>
  <c r="M351"/>
  <c r="J351"/>
  <c r="G351"/>
  <c r="C351"/>
  <c r="E351" s="1"/>
  <c r="B351"/>
  <c r="D351" s="1"/>
  <c r="W350"/>
  <c r="T350"/>
  <c r="Q350"/>
  <c r="M350"/>
  <c r="J350"/>
  <c r="G350"/>
  <c r="C350"/>
  <c r="E350" s="1"/>
  <c r="B350"/>
  <c r="D350" s="1"/>
  <c r="W349"/>
  <c r="T349"/>
  <c r="Q349"/>
  <c r="M349"/>
  <c r="J349"/>
  <c r="G349"/>
  <c r="C349"/>
  <c r="E349" s="1"/>
  <c r="B349"/>
  <c r="D349" s="1"/>
  <c r="W348"/>
  <c r="T348"/>
  <c r="Q348"/>
  <c r="M348"/>
  <c r="J348"/>
  <c r="G348"/>
  <c r="C348"/>
  <c r="E348" s="1"/>
  <c r="B348"/>
  <c r="D348" s="1"/>
  <c r="W347"/>
  <c r="T347"/>
  <c r="Q347"/>
  <c r="M347"/>
  <c r="J347"/>
  <c r="G347"/>
  <c r="C347"/>
  <c r="E347" s="1"/>
  <c r="B347"/>
  <c r="D347" s="1"/>
  <c r="W346"/>
  <c r="T346"/>
  <c r="Q346"/>
  <c r="M346"/>
  <c r="J346"/>
  <c r="G346"/>
  <c r="C346"/>
  <c r="E346" s="1"/>
  <c r="B346"/>
  <c r="D346" s="1"/>
  <c r="W345"/>
  <c r="T345"/>
  <c r="Q345"/>
  <c r="M345"/>
  <c r="J345"/>
  <c r="G345"/>
  <c r="C345"/>
  <c r="E345" s="1"/>
  <c r="B345"/>
  <c r="D345" s="1"/>
  <c r="W344"/>
  <c r="T344"/>
  <c r="Q344"/>
  <c r="M344"/>
  <c r="J344"/>
  <c r="G344"/>
  <c r="C344"/>
  <c r="E344" s="1"/>
  <c r="B344"/>
  <c r="D344" s="1"/>
  <c r="W343"/>
  <c r="T343"/>
  <c r="Q343"/>
  <c r="M343"/>
  <c r="J343"/>
  <c r="G343"/>
  <c r="C343"/>
  <c r="E343" s="1"/>
  <c r="B343"/>
  <c r="D343" s="1"/>
  <c r="W342"/>
  <c r="T342"/>
  <c r="Q342"/>
  <c r="M342"/>
  <c r="J342"/>
  <c r="G342"/>
  <c r="C342"/>
  <c r="E342" s="1"/>
  <c r="B342"/>
  <c r="D342" s="1"/>
  <c r="W341"/>
  <c r="T341"/>
  <c r="Q341"/>
  <c r="M341"/>
  <c r="J341"/>
  <c r="G341"/>
  <c r="C341"/>
  <c r="E341" s="1"/>
  <c r="B341"/>
  <c r="D341" s="1"/>
  <c r="W340"/>
  <c r="T340"/>
  <c r="Q340"/>
  <c r="M340"/>
  <c r="J340"/>
  <c r="G340"/>
  <c r="C340"/>
  <c r="E340" s="1"/>
  <c r="B340"/>
  <c r="D340" s="1"/>
  <c r="W339"/>
  <c r="T339"/>
  <c r="Q339"/>
  <c r="M339"/>
  <c r="J339"/>
  <c r="G339"/>
  <c r="C339"/>
  <c r="E339" s="1"/>
  <c r="B339"/>
  <c r="D339" s="1"/>
  <c r="W338"/>
  <c r="T338"/>
  <c r="Q338"/>
  <c r="M338"/>
  <c r="J338"/>
  <c r="G338"/>
  <c r="C338"/>
  <c r="E338" s="1"/>
  <c r="B338"/>
  <c r="D338" s="1"/>
  <c r="W337"/>
  <c r="T337"/>
  <c r="Q337"/>
  <c r="M337"/>
  <c r="J337"/>
  <c r="G337"/>
  <c r="C337"/>
  <c r="E337" s="1"/>
  <c r="B337"/>
  <c r="D337" s="1"/>
  <c r="W336"/>
  <c r="T336"/>
  <c r="Q336"/>
  <c r="M336"/>
  <c r="J336"/>
  <c r="G336"/>
  <c r="C336"/>
  <c r="E336" s="1"/>
  <c r="B336"/>
  <c r="D336" s="1"/>
  <c r="W335"/>
  <c r="T335"/>
  <c r="Q335"/>
  <c r="M335"/>
  <c r="J335"/>
  <c r="G335"/>
  <c r="C335"/>
  <c r="E335" s="1"/>
  <c r="B335"/>
  <c r="D335" s="1"/>
  <c r="W334"/>
  <c r="T334"/>
  <c r="Q334"/>
  <c r="M334"/>
  <c r="J334"/>
  <c r="G334"/>
  <c r="C334"/>
  <c r="E334" s="1"/>
  <c r="B334"/>
  <c r="D334" s="1"/>
  <c r="W333"/>
  <c r="T333"/>
  <c r="Q333"/>
  <c r="M333"/>
  <c r="J333"/>
  <c r="G333"/>
  <c r="C333"/>
  <c r="E333" s="1"/>
  <c r="B333"/>
  <c r="D333" s="1"/>
  <c r="W332"/>
  <c r="T332"/>
  <c r="Q332"/>
  <c r="M332"/>
  <c r="J332"/>
  <c r="G332"/>
  <c r="C332"/>
  <c r="E332" s="1"/>
  <c r="B332"/>
  <c r="D332" s="1"/>
  <c r="W331"/>
  <c r="T331"/>
  <c r="Q331"/>
  <c r="M331"/>
  <c r="J331"/>
  <c r="G331"/>
  <c r="C331"/>
  <c r="E331" s="1"/>
  <c r="B331"/>
  <c r="D331" s="1"/>
  <c r="W330"/>
  <c r="T330"/>
  <c r="Q330"/>
  <c r="M330"/>
  <c r="J330"/>
  <c r="G330"/>
  <c r="C330"/>
  <c r="E330" s="1"/>
  <c r="B330"/>
  <c r="D330" s="1"/>
  <c r="W329"/>
  <c r="T329"/>
  <c r="Q329"/>
  <c r="M329"/>
  <c r="J329"/>
  <c r="G329"/>
  <c r="C329"/>
  <c r="E329" s="1"/>
  <c r="B329"/>
  <c r="D329" s="1"/>
  <c r="W328"/>
  <c r="T328"/>
  <c r="Q328"/>
  <c r="M328"/>
  <c r="J328"/>
  <c r="G328"/>
  <c r="C328"/>
  <c r="E328" s="1"/>
  <c r="B328"/>
  <c r="D328" s="1"/>
  <c r="W327"/>
  <c r="T327"/>
  <c r="Q327"/>
  <c r="M327"/>
  <c r="J327"/>
  <c r="G327"/>
  <c r="C327"/>
  <c r="E327" s="1"/>
  <c r="B327"/>
  <c r="D327" s="1"/>
  <c r="W326"/>
  <c r="T326"/>
  <c r="Q326"/>
  <c r="M326"/>
  <c r="J326"/>
  <c r="G326"/>
  <c r="C326"/>
  <c r="E326" s="1"/>
  <c r="B326"/>
  <c r="D326" s="1"/>
  <c r="W325"/>
  <c r="T325"/>
  <c r="Q325"/>
  <c r="M325"/>
  <c r="J325"/>
  <c r="G325"/>
  <c r="C325"/>
  <c r="E325" s="1"/>
  <c r="B325"/>
  <c r="D325" s="1"/>
  <c r="W324"/>
  <c r="T324"/>
  <c r="Q324"/>
  <c r="M324"/>
  <c r="J324"/>
  <c r="G324"/>
  <c r="C324"/>
  <c r="E324" s="1"/>
  <c r="B324"/>
  <c r="D324" s="1"/>
  <c r="W323"/>
  <c r="T323"/>
  <c r="Q323"/>
  <c r="M323"/>
  <c r="J323"/>
  <c r="G323"/>
  <c r="C323"/>
  <c r="E323" s="1"/>
  <c r="B323"/>
  <c r="D323" s="1"/>
  <c r="W322"/>
  <c r="T322"/>
  <c r="Q322"/>
  <c r="M322"/>
  <c r="J322"/>
  <c r="G322"/>
  <c r="C322"/>
  <c r="E322" s="1"/>
  <c r="B322"/>
  <c r="D322" s="1"/>
  <c r="W321"/>
  <c r="T321"/>
  <c r="Q321"/>
  <c r="M321"/>
  <c r="J321"/>
  <c r="G321"/>
  <c r="C321"/>
  <c r="E321" s="1"/>
  <c r="B321"/>
  <c r="D321" s="1"/>
  <c r="W320"/>
  <c r="T320"/>
  <c r="Q320"/>
  <c r="M320"/>
  <c r="J320"/>
  <c r="G320"/>
  <c r="C320"/>
  <c r="E320" s="1"/>
  <c r="B320"/>
  <c r="D320" s="1"/>
  <c r="W319"/>
  <c r="T319"/>
  <c r="Q319"/>
  <c r="M319"/>
  <c r="J319"/>
  <c r="G319"/>
  <c r="C319"/>
  <c r="E319" s="1"/>
  <c r="B319"/>
  <c r="D319" s="1"/>
  <c r="W318"/>
  <c r="T318"/>
  <c r="Q318"/>
  <c r="M318"/>
  <c r="J318"/>
  <c r="G318"/>
  <c r="C318"/>
  <c r="E318" s="1"/>
  <c r="B318"/>
  <c r="D318" s="1"/>
  <c r="W317"/>
  <c r="T317"/>
  <c r="Q317"/>
  <c r="M317"/>
  <c r="J317"/>
  <c r="G317"/>
  <c r="C317"/>
  <c r="E317" s="1"/>
  <c r="B317"/>
  <c r="D317" s="1"/>
  <c r="W316"/>
  <c r="T316"/>
  <c r="Q316"/>
  <c r="M316"/>
  <c r="J316"/>
  <c r="G316"/>
  <c r="C316"/>
  <c r="E316" s="1"/>
  <c r="B316"/>
  <c r="D316" s="1"/>
  <c r="W315"/>
  <c r="T315"/>
  <c r="Q315"/>
  <c r="M315"/>
  <c r="J315"/>
  <c r="G315"/>
  <c r="C315"/>
  <c r="E315" s="1"/>
  <c r="B315"/>
  <c r="D315" s="1"/>
  <c r="W314"/>
  <c r="T314"/>
  <c r="Q314"/>
  <c r="M314"/>
  <c r="J314"/>
  <c r="G314"/>
  <c r="C314"/>
  <c r="E314" s="1"/>
  <c r="B314"/>
  <c r="D314" s="1"/>
  <c r="W313"/>
  <c r="T313"/>
  <c r="Q313"/>
  <c r="M313"/>
  <c r="J313"/>
  <c r="G313"/>
  <c r="C313"/>
  <c r="E313" s="1"/>
  <c r="B313"/>
  <c r="D313" s="1"/>
  <c r="W312"/>
  <c r="T312"/>
  <c r="Q312"/>
  <c r="M312"/>
  <c r="J312"/>
  <c r="G312"/>
  <c r="C312"/>
  <c r="E312" s="1"/>
  <c r="B312"/>
  <c r="D312" s="1"/>
  <c r="W311"/>
  <c r="T311"/>
  <c r="Q311"/>
  <c r="M311"/>
  <c r="J311"/>
  <c r="G311"/>
  <c r="C311"/>
  <c r="E311" s="1"/>
  <c r="B311"/>
  <c r="D311" s="1"/>
  <c r="W310"/>
  <c r="T310"/>
  <c r="Q310"/>
  <c r="M310"/>
  <c r="J310"/>
  <c r="G310"/>
  <c r="C310"/>
  <c r="E310" s="1"/>
  <c r="B310"/>
  <c r="D310" s="1"/>
  <c r="W309"/>
  <c r="T309"/>
  <c r="Q309"/>
  <c r="M309"/>
  <c r="J309"/>
  <c r="G309"/>
  <c r="C309"/>
  <c r="E309" s="1"/>
  <c r="B309"/>
  <c r="D309" s="1"/>
  <c r="W308"/>
  <c r="T308"/>
  <c r="Q308"/>
  <c r="M308"/>
  <c r="J308"/>
  <c r="G308"/>
  <c r="C308"/>
  <c r="E308" s="1"/>
  <c r="B308"/>
  <c r="D308" s="1"/>
  <c r="W307"/>
  <c r="T307"/>
  <c r="Q307"/>
  <c r="M307"/>
  <c r="J307"/>
  <c r="G307"/>
  <c r="C307"/>
  <c r="E307" s="1"/>
  <c r="B307"/>
  <c r="D307" s="1"/>
  <c r="W306"/>
  <c r="T306"/>
  <c r="Q306"/>
  <c r="M306"/>
  <c r="J306"/>
  <c r="G306"/>
  <c r="C306"/>
  <c r="E306" s="1"/>
  <c r="B306"/>
  <c r="D306" s="1"/>
  <c r="W305"/>
  <c r="T305"/>
  <c r="Q305"/>
  <c r="M305"/>
  <c r="J305"/>
  <c r="G305"/>
  <c r="C305"/>
  <c r="E305" s="1"/>
  <c r="B305"/>
  <c r="D305" s="1"/>
  <c r="W304"/>
  <c r="T304"/>
  <c r="Q304"/>
  <c r="M304"/>
  <c r="J304"/>
  <c r="G304"/>
  <c r="C304"/>
  <c r="E304" s="1"/>
  <c r="B304"/>
  <c r="D304" s="1"/>
  <c r="W303"/>
  <c r="T303"/>
  <c r="Q303"/>
  <c r="M303"/>
  <c r="J303"/>
  <c r="G303"/>
  <c r="C303"/>
  <c r="E303" s="1"/>
  <c r="B303"/>
  <c r="D303" s="1"/>
  <c r="W302"/>
  <c r="T302"/>
  <c r="Q302"/>
  <c r="M302"/>
  <c r="J302"/>
  <c r="G302"/>
  <c r="C302"/>
  <c r="E302" s="1"/>
  <c r="B302"/>
  <c r="D302" s="1"/>
  <c r="W301"/>
  <c r="T301"/>
  <c r="Q301"/>
  <c r="M301"/>
  <c r="J301"/>
  <c r="G301"/>
  <c r="C301"/>
  <c r="E301" s="1"/>
  <c r="B301"/>
  <c r="D301" s="1"/>
  <c r="W300"/>
  <c r="T300"/>
  <c r="Q300"/>
  <c r="M300"/>
  <c r="J300"/>
  <c r="G300"/>
  <c r="C300"/>
  <c r="E300" s="1"/>
  <c r="B300"/>
  <c r="D300" s="1"/>
  <c r="W299"/>
  <c r="T299"/>
  <c r="Q299"/>
  <c r="M299"/>
  <c r="J299"/>
  <c r="G299"/>
  <c r="C299"/>
  <c r="E299" s="1"/>
  <c r="B299"/>
  <c r="D299" s="1"/>
  <c r="W298"/>
  <c r="T298"/>
  <c r="Q298"/>
  <c r="M298"/>
  <c r="J298"/>
  <c r="G298"/>
  <c r="C298"/>
  <c r="E298" s="1"/>
  <c r="B298"/>
  <c r="D298" s="1"/>
  <c r="W297"/>
  <c r="T297"/>
  <c r="Q297"/>
  <c r="M297"/>
  <c r="J297"/>
  <c r="G297"/>
  <c r="C297"/>
  <c r="E297" s="1"/>
  <c r="B297"/>
  <c r="D297" s="1"/>
  <c r="W296"/>
  <c r="T296"/>
  <c r="Q296"/>
  <c r="M296"/>
  <c r="J296"/>
  <c r="G296"/>
  <c r="C296"/>
  <c r="E296" s="1"/>
  <c r="B296"/>
  <c r="D296" s="1"/>
  <c r="W295"/>
  <c r="T295"/>
  <c r="Q295"/>
  <c r="M295"/>
  <c r="J295"/>
  <c r="G295"/>
  <c r="C295"/>
  <c r="E295" s="1"/>
  <c r="B295"/>
  <c r="D295" s="1"/>
  <c r="W294"/>
  <c r="T294"/>
  <c r="Q294"/>
  <c r="M294"/>
  <c r="J294"/>
  <c r="G294"/>
  <c r="C294"/>
  <c r="E294" s="1"/>
  <c r="B294"/>
  <c r="D294" s="1"/>
  <c r="W293"/>
  <c r="T293"/>
  <c r="Q293"/>
  <c r="M293"/>
  <c r="J293"/>
  <c r="G293"/>
  <c r="C293"/>
  <c r="E293" s="1"/>
  <c r="B293"/>
  <c r="D293" s="1"/>
  <c r="W292"/>
  <c r="T292"/>
  <c r="Q292"/>
  <c r="M292"/>
  <c r="J292"/>
  <c r="G292"/>
  <c r="C292"/>
  <c r="E292" s="1"/>
  <c r="B292"/>
  <c r="D292" s="1"/>
  <c r="W291"/>
  <c r="T291"/>
  <c r="Q291"/>
  <c r="M291"/>
  <c r="J291"/>
  <c r="G291"/>
  <c r="C291"/>
  <c r="E291" s="1"/>
  <c r="B291"/>
  <c r="D291" s="1"/>
  <c r="W290"/>
  <c r="T290"/>
  <c r="Q290"/>
  <c r="M290"/>
  <c r="J290"/>
  <c r="G290"/>
  <c r="C290"/>
  <c r="E290" s="1"/>
  <c r="B290"/>
  <c r="D290" s="1"/>
  <c r="W289"/>
  <c r="T289"/>
  <c r="Q289"/>
  <c r="M289"/>
  <c r="J289"/>
  <c r="G289"/>
  <c r="C289"/>
  <c r="E289" s="1"/>
  <c r="B289"/>
  <c r="D289" s="1"/>
  <c r="W288"/>
  <c r="T288"/>
  <c r="Q288"/>
  <c r="M288"/>
  <c r="J288"/>
  <c r="G288"/>
  <c r="C288"/>
  <c r="E288" s="1"/>
  <c r="B288"/>
  <c r="D288" s="1"/>
  <c r="W287"/>
  <c r="T287"/>
  <c r="Q287"/>
  <c r="M287"/>
  <c r="J287"/>
  <c r="G287"/>
  <c r="C287"/>
  <c r="E287" s="1"/>
  <c r="B287"/>
  <c r="D287" s="1"/>
  <c r="W286"/>
  <c r="T286"/>
  <c r="Q286"/>
  <c r="M286"/>
  <c r="J286"/>
  <c r="G286"/>
  <c r="C286"/>
  <c r="E286" s="1"/>
  <c r="B286"/>
  <c r="D286" s="1"/>
  <c r="W285"/>
  <c r="T285"/>
  <c r="Q285"/>
  <c r="M285"/>
  <c r="J285"/>
  <c r="G285"/>
  <c r="C285"/>
  <c r="E285" s="1"/>
  <c r="B285"/>
  <c r="D285" s="1"/>
  <c r="W284"/>
  <c r="T284"/>
  <c r="Q284"/>
  <c r="M284"/>
  <c r="J284"/>
  <c r="G284"/>
  <c r="C284"/>
  <c r="E284" s="1"/>
  <c r="B284"/>
  <c r="D284" s="1"/>
  <c r="W283"/>
  <c r="T283"/>
  <c r="Q283"/>
  <c r="M283"/>
  <c r="J283"/>
  <c r="G283"/>
  <c r="C283"/>
  <c r="E283" s="1"/>
  <c r="B283"/>
  <c r="D283" s="1"/>
  <c r="W282"/>
  <c r="T282"/>
  <c r="Q282"/>
  <c r="M282"/>
  <c r="J282"/>
  <c r="G282"/>
  <c r="C282"/>
  <c r="E282" s="1"/>
  <c r="B282"/>
  <c r="D282" s="1"/>
  <c r="W281"/>
  <c r="T281"/>
  <c r="Q281"/>
  <c r="M281"/>
  <c r="J281"/>
  <c r="G281"/>
  <c r="C281"/>
  <c r="E281" s="1"/>
  <c r="B281"/>
  <c r="D281" s="1"/>
  <c r="W280"/>
  <c r="T280"/>
  <c r="Q280"/>
  <c r="M280"/>
  <c r="J280"/>
  <c r="G280"/>
  <c r="C280"/>
  <c r="E280" s="1"/>
  <c r="B280"/>
  <c r="D280" s="1"/>
  <c r="W279"/>
  <c r="T279"/>
  <c r="Q279"/>
  <c r="M279"/>
  <c r="J279"/>
  <c r="G279"/>
  <c r="C279"/>
  <c r="E279" s="1"/>
  <c r="B279"/>
  <c r="D279" s="1"/>
  <c r="W278"/>
  <c r="T278"/>
  <c r="Q278"/>
  <c r="M278"/>
  <c r="J278"/>
  <c r="G278"/>
  <c r="C278"/>
  <c r="E278" s="1"/>
  <c r="B278"/>
  <c r="D278" s="1"/>
  <c r="W277"/>
  <c r="T277"/>
  <c r="Q277"/>
  <c r="M277"/>
  <c r="J277"/>
  <c r="G277"/>
  <c r="C277"/>
  <c r="E277" s="1"/>
  <c r="B277"/>
  <c r="D277" s="1"/>
  <c r="W276"/>
  <c r="T276"/>
  <c r="Q276"/>
  <c r="M276"/>
  <c r="J276"/>
  <c r="G276"/>
  <c r="C276"/>
  <c r="E276" s="1"/>
  <c r="B276"/>
  <c r="D276" s="1"/>
  <c r="W275"/>
  <c r="T275"/>
  <c r="Q275"/>
  <c r="M275"/>
  <c r="J275"/>
  <c r="G275"/>
  <c r="C275"/>
  <c r="E275" s="1"/>
  <c r="B275"/>
  <c r="D275" s="1"/>
  <c r="W274"/>
  <c r="T274"/>
  <c r="Q274"/>
  <c r="M274"/>
  <c r="J274"/>
  <c r="G274"/>
  <c r="C274"/>
  <c r="E274" s="1"/>
  <c r="B274"/>
  <c r="D274" s="1"/>
  <c r="W273"/>
  <c r="T273"/>
  <c r="Q273"/>
  <c r="M273"/>
  <c r="J273"/>
  <c r="G273"/>
  <c r="C273"/>
  <c r="E273" s="1"/>
  <c r="B273"/>
  <c r="D273" s="1"/>
  <c r="W272"/>
  <c r="T272"/>
  <c r="Q272"/>
  <c r="M272"/>
  <c r="J272"/>
  <c r="G272"/>
  <c r="C272"/>
  <c r="E272" s="1"/>
  <c r="B272"/>
  <c r="D272" s="1"/>
  <c r="W271"/>
  <c r="T271"/>
  <c r="Q271"/>
  <c r="M271"/>
  <c r="J271"/>
  <c r="G271"/>
  <c r="C271"/>
  <c r="E271" s="1"/>
  <c r="B271"/>
  <c r="D271" s="1"/>
  <c r="W270"/>
  <c r="T270"/>
  <c r="Q270"/>
  <c r="M270"/>
  <c r="J270"/>
  <c r="G270"/>
  <c r="C270"/>
  <c r="E270" s="1"/>
  <c r="B270"/>
  <c r="D270" s="1"/>
  <c r="W269"/>
  <c r="T269"/>
  <c r="Q269"/>
  <c r="M269"/>
  <c r="J269"/>
  <c r="G269"/>
  <c r="C269"/>
  <c r="E269" s="1"/>
  <c r="B269"/>
  <c r="D269" s="1"/>
  <c r="W268"/>
  <c r="T268"/>
  <c r="Q268"/>
  <c r="M268"/>
  <c r="J268"/>
  <c r="G268"/>
  <c r="C268"/>
  <c r="E268" s="1"/>
  <c r="B268"/>
  <c r="D268" s="1"/>
  <c r="W267"/>
  <c r="T267"/>
  <c r="Q267"/>
  <c r="M267"/>
  <c r="J267"/>
  <c r="G267"/>
  <c r="C267"/>
  <c r="E267" s="1"/>
  <c r="B267"/>
  <c r="D267" s="1"/>
  <c r="W266"/>
  <c r="T266"/>
  <c r="Q266"/>
  <c r="M266"/>
  <c r="J266"/>
  <c r="G266"/>
  <c r="C266"/>
  <c r="E266" s="1"/>
  <c r="B266"/>
  <c r="D266" s="1"/>
  <c r="W265"/>
  <c r="T265"/>
  <c r="Q265"/>
  <c r="M265"/>
  <c r="J265"/>
  <c r="G265"/>
  <c r="C265"/>
  <c r="E265" s="1"/>
  <c r="B265"/>
  <c r="D265" s="1"/>
  <c r="W264"/>
  <c r="T264"/>
  <c r="Q264"/>
  <c r="M264"/>
  <c r="J264"/>
  <c r="G264"/>
  <c r="C264"/>
  <c r="E264" s="1"/>
  <c r="B264"/>
  <c r="D264" s="1"/>
  <c r="W263"/>
  <c r="T263"/>
  <c r="Q263"/>
  <c r="M263"/>
  <c r="J263"/>
  <c r="G263"/>
  <c r="C263"/>
  <c r="E263" s="1"/>
  <c r="B263"/>
  <c r="D263" s="1"/>
  <c r="W262"/>
  <c r="T262"/>
  <c r="Q262"/>
  <c r="M262"/>
  <c r="J262"/>
  <c r="G262"/>
  <c r="C262"/>
  <c r="E262" s="1"/>
  <c r="B262"/>
  <c r="D262" s="1"/>
  <c r="W261"/>
  <c r="T261"/>
  <c r="Q261"/>
  <c r="M261"/>
  <c r="J261"/>
  <c r="G261"/>
  <c r="C261"/>
  <c r="E261" s="1"/>
  <c r="B261"/>
  <c r="D261" s="1"/>
  <c r="W260"/>
  <c r="T260"/>
  <c r="Q260"/>
  <c r="M260"/>
  <c r="J260"/>
  <c r="G260"/>
  <c r="C260"/>
  <c r="E260" s="1"/>
  <c r="B260"/>
  <c r="D260" s="1"/>
  <c r="W259"/>
  <c r="T259"/>
  <c r="Q259"/>
  <c r="M259"/>
  <c r="J259"/>
  <c r="G259"/>
  <c r="C259"/>
  <c r="E259" s="1"/>
  <c r="B259"/>
  <c r="D259" s="1"/>
  <c r="W258"/>
  <c r="T258"/>
  <c r="Q258"/>
  <c r="M258"/>
  <c r="J258"/>
  <c r="G258"/>
  <c r="C258"/>
  <c r="E258" s="1"/>
  <c r="B258"/>
  <c r="D258" s="1"/>
  <c r="W257"/>
  <c r="T257"/>
  <c r="Q257"/>
  <c r="M257"/>
  <c r="J257"/>
  <c r="G257"/>
  <c r="C257"/>
  <c r="E257" s="1"/>
  <c r="B257"/>
  <c r="D257" s="1"/>
  <c r="W256"/>
  <c r="T256"/>
  <c r="Q256"/>
  <c r="M256"/>
  <c r="J256"/>
  <c r="G256"/>
  <c r="C256"/>
  <c r="E256" s="1"/>
  <c r="B256"/>
  <c r="D256" s="1"/>
  <c r="W255"/>
  <c r="T255"/>
  <c r="Q255"/>
  <c r="M255"/>
  <c r="J255"/>
  <c r="G255"/>
  <c r="C255"/>
  <c r="E255" s="1"/>
  <c r="B255"/>
  <c r="D255" s="1"/>
  <c r="W254"/>
  <c r="T254"/>
  <c r="Q254"/>
  <c r="M254"/>
  <c r="J254"/>
  <c r="G254"/>
  <c r="C254"/>
  <c r="E254" s="1"/>
  <c r="B254"/>
  <c r="D254" s="1"/>
  <c r="W253"/>
  <c r="T253"/>
  <c r="Q253"/>
  <c r="M253"/>
  <c r="J253"/>
  <c r="G253"/>
  <c r="C253"/>
  <c r="E253" s="1"/>
  <c r="B253"/>
  <c r="D253" s="1"/>
  <c r="W252"/>
  <c r="T252"/>
  <c r="Q252"/>
  <c r="M252"/>
  <c r="J252"/>
  <c r="G252"/>
  <c r="C252"/>
  <c r="E252" s="1"/>
  <c r="B252"/>
  <c r="D252" s="1"/>
  <c r="W251"/>
  <c r="T251"/>
  <c r="Q251"/>
  <c r="M251"/>
  <c r="J251"/>
  <c r="G251"/>
  <c r="C251"/>
  <c r="E251" s="1"/>
  <c r="B251"/>
  <c r="D251" s="1"/>
  <c r="W250"/>
  <c r="T250"/>
  <c r="Q250"/>
  <c r="M250"/>
  <c r="J250"/>
  <c r="G250"/>
  <c r="C250"/>
  <c r="E250" s="1"/>
  <c r="B250"/>
  <c r="D250" s="1"/>
  <c r="W249"/>
  <c r="T249"/>
  <c r="Q249"/>
  <c r="M249"/>
  <c r="J249"/>
  <c r="G249"/>
  <c r="C249"/>
  <c r="E249" s="1"/>
  <c r="B249"/>
  <c r="D249" s="1"/>
  <c r="W248"/>
  <c r="T248"/>
  <c r="Q248"/>
  <c r="M248"/>
  <c r="J248"/>
  <c r="G248"/>
  <c r="C248"/>
  <c r="E248" s="1"/>
  <c r="B248"/>
  <c r="D248" s="1"/>
  <c r="W247"/>
  <c r="T247"/>
  <c r="Q247"/>
  <c r="M247"/>
  <c r="J247"/>
  <c r="G247"/>
  <c r="C247"/>
  <c r="E247" s="1"/>
  <c r="B247"/>
  <c r="D247" s="1"/>
  <c r="W246"/>
  <c r="T246"/>
  <c r="Q246"/>
  <c r="M246"/>
  <c r="J246"/>
  <c r="G246"/>
  <c r="C246"/>
  <c r="E246" s="1"/>
  <c r="B246"/>
  <c r="D246" s="1"/>
  <c r="W245"/>
  <c r="T245"/>
  <c r="Q245"/>
  <c r="M245"/>
  <c r="J245"/>
  <c r="G245"/>
  <c r="C245"/>
  <c r="E245" s="1"/>
  <c r="B245"/>
  <c r="D245" s="1"/>
  <c r="W244"/>
  <c r="T244"/>
  <c r="Q244"/>
  <c r="M244"/>
  <c r="J244"/>
  <c r="G244"/>
  <c r="C244"/>
  <c r="E244" s="1"/>
  <c r="B244"/>
  <c r="D244" s="1"/>
  <c r="W243"/>
  <c r="T243"/>
  <c r="Q243"/>
  <c r="M243"/>
  <c r="J243"/>
  <c r="G243"/>
  <c r="C243"/>
  <c r="E243" s="1"/>
  <c r="B243"/>
  <c r="D243" s="1"/>
  <c r="W242"/>
  <c r="T242"/>
  <c r="Q242"/>
  <c r="M242"/>
  <c r="J242"/>
  <c r="G242"/>
  <c r="C242"/>
  <c r="E242" s="1"/>
  <c r="B242"/>
  <c r="D242" s="1"/>
  <c r="W241"/>
  <c r="T241"/>
  <c r="Q241"/>
  <c r="M241"/>
  <c r="J241"/>
  <c r="G241"/>
  <c r="C241"/>
  <c r="E241" s="1"/>
  <c r="B241"/>
  <c r="D241" s="1"/>
  <c r="W240"/>
  <c r="T240"/>
  <c r="Q240"/>
  <c r="M240"/>
  <c r="J240"/>
  <c r="G240"/>
  <c r="C240"/>
  <c r="E240" s="1"/>
  <c r="B240"/>
  <c r="D240" s="1"/>
  <c r="W239"/>
  <c r="T239"/>
  <c r="Q239"/>
  <c r="M239"/>
  <c r="J239"/>
  <c r="G239"/>
  <c r="C239"/>
  <c r="E239" s="1"/>
  <c r="B239"/>
  <c r="D239" s="1"/>
  <c r="W238"/>
  <c r="T238"/>
  <c r="Q238"/>
  <c r="M238"/>
  <c r="J238"/>
  <c r="G238"/>
  <c r="C238"/>
  <c r="E238" s="1"/>
  <c r="B238"/>
  <c r="D238" s="1"/>
  <c r="W237"/>
  <c r="T237"/>
  <c r="Q237"/>
  <c r="M237"/>
  <c r="J237"/>
  <c r="G237"/>
  <c r="C237"/>
  <c r="E237" s="1"/>
  <c r="B237"/>
  <c r="D237" s="1"/>
  <c r="W236"/>
  <c r="T236"/>
  <c r="Q236"/>
  <c r="M236"/>
  <c r="J236"/>
  <c r="G236"/>
  <c r="C236"/>
  <c r="E236" s="1"/>
  <c r="B236"/>
  <c r="D236" s="1"/>
  <c r="W235"/>
  <c r="T235"/>
  <c r="Q235"/>
  <c r="M235"/>
  <c r="J235"/>
  <c r="G235"/>
  <c r="C235"/>
  <c r="E235" s="1"/>
  <c r="B235"/>
  <c r="D235" s="1"/>
  <c r="W234"/>
  <c r="T234"/>
  <c r="Q234"/>
  <c r="M234"/>
  <c r="J234"/>
  <c r="G234"/>
  <c r="C234"/>
  <c r="E234" s="1"/>
  <c r="B234"/>
  <c r="D234" s="1"/>
  <c r="W233"/>
  <c r="T233"/>
  <c r="Q233"/>
  <c r="M233"/>
  <c r="J233"/>
  <c r="G233"/>
  <c r="C233"/>
  <c r="E233" s="1"/>
  <c r="B233"/>
  <c r="D233" s="1"/>
  <c r="W232"/>
  <c r="T232"/>
  <c r="Q232"/>
  <c r="M232"/>
  <c r="J232"/>
  <c r="G232"/>
  <c r="C232"/>
  <c r="E232" s="1"/>
  <c r="B232"/>
  <c r="D232" s="1"/>
  <c r="W231"/>
  <c r="T231"/>
  <c r="Q231"/>
  <c r="M231"/>
  <c r="J231"/>
  <c r="G231"/>
  <c r="C231"/>
  <c r="E231" s="1"/>
  <c r="B231"/>
  <c r="D231" s="1"/>
  <c r="W230"/>
  <c r="T230"/>
  <c r="Q230"/>
  <c r="M230"/>
  <c r="J230"/>
  <c r="G230"/>
  <c r="C230"/>
  <c r="E230" s="1"/>
  <c r="B230"/>
  <c r="D230" s="1"/>
  <c r="W229"/>
  <c r="T229"/>
  <c r="Q229"/>
  <c r="M229"/>
  <c r="J229"/>
  <c r="G229"/>
  <c r="C229"/>
  <c r="E229" s="1"/>
  <c r="B229"/>
  <c r="D229" s="1"/>
  <c r="W228"/>
  <c r="T228"/>
  <c r="Q228"/>
  <c r="M228"/>
  <c r="J228"/>
  <c r="G228"/>
  <c r="C228"/>
  <c r="E228" s="1"/>
  <c r="B228"/>
  <c r="D228" s="1"/>
  <c r="W227"/>
  <c r="T227"/>
  <c r="Q227"/>
  <c r="M227"/>
  <c r="J227"/>
  <c r="G227"/>
  <c r="C227"/>
  <c r="E227" s="1"/>
  <c r="B227"/>
  <c r="D227" s="1"/>
  <c r="W226"/>
  <c r="T226"/>
  <c r="Q226"/>
  <c r="M226"/>
  <c r="J226"/>
  <c r="G226"/>
  <c r="C226"/>
  <c r="E226" s="1"/>
  <c r="B226"/>
  <c r="D226" s="1"/>
  <c r="W225"/>
  <c r="T225"/>
  <c r="Q225"/>
  <c r="M225"/>
  <c r="J225"/>
  <c r="G225"/>
  <c r="C225"/>
  <c r="E225" s="1"/>
  <c r="B225"/>
  <c r="D225" s="1"/>
  <c r="W224"/>
  <c r="T224"/>
  <c r="Q224"/>
  <c r="M224"/>
  <c r="J224"/>
  <c r="G224"/>
  <c r="C224"/>
  <c r="E224" s="1"/>
  <c r="B224"/>
  <c r="D224" s="1"/>
  <c r="W223"/>
  <c r="T223"/>
  <c r="Q223"/>
  <c r="M223"/>
  <c r="J223"/>
  <c r="G223"/>
  <c r="C223"/>
  <c r="E223" s="1"/>
  <c r="B223"/>
  <c r="D223" s="1"/>
  <c r="W222"/>
  <c r="T222"/>
  <c r="Q222"/>
  <c r="M222"/>
  <c r="J222"/>
  <c r="G222"/>
  <c r="C222"/>
  <c r="E222" s="1"/>
  <c r="B222"/>
  <c r="D222" s="1"/>
  <c r="W221"/>
  <c r="T221"/>
  <c r="Q221"/>
  <c r="M221"/>
  <c r="J221"/>
  <c r="G221"/>
  <c r="C221"/>
  <c r="E221" s="1"/>
  <c r="B221"/>
  <c r="D221" s="1"/>
  <c r="W220"/>
  <c r="T220"/>
  <c r="Q220"/>
  <c r="M220"/>
  <c r="J220"/>
  <c r="G220"/>
  <c r="C220"/>
  <c r="E220" s="1"/>
  <c r="B220"/>
  <c r="D220" s="1"/>
  <c r="W219"/>
  <c r="T219"/>
  <c r="Q219"/>
  <c r="M219"/>
  <c r="J219"/>
  <c r="G219"/>
  <c r="C219"/>
  <c r="E219" s="1"/>
  <c r="B219"/>
  <c r="D219" s="1"/>
  <c r="W218"/>
  <c r="T218"/>
  <c r="Q218"/>
  <c r="M218"/>
  <c r="J218"/>
  <c r="G218"/>
  <c r="C218"/>
  <c r="E218" s="1"/>
  <c r="B218"/>
  <c r="D218" s="1"/>
  <c r="W217"/>
  <c r="T217"/>
  <c r="Q217"/>
  <c r="M217"/>
  <c r="J217"/>
  <c r="G217"/>
  <c r="C217"/>
  <c r="E217" s="1"/>
  <c r="B217"/>
  <c r="D217" s="1"/>
  <c r="W216"/>
  <c r="T216"/>
  <c r="Q216"/>
  <c r="M216"/>
  <c r="J216"/>
  <c r="G216"/>
  <c r="C216"/>
  <c r="E216" s="1"/>
  <c r="B216"/>
  <c r="D216" s="1"/>
  <c r="W215"/>
  <c r="T215"/>
  <c r="Q215"/>
  <c r="M215"/>
  <c r="J215"/>
  <c r="G215"/>
  <c r="C215"/>
  <c r="E215" s="1"/>
  <c r="B215"/>
  <c r="D215" s="1"/>
  <c r="W214"/>
  <c r="T214"/>
  <c r="Q214"/>
  <c r="M214"/>
  <c r="J214"/>
  <c r="G214"/>
  <c r="C214"/>
  <c r="E214" s="1"/>
  <c r="B214"/>
  <c r="D214" s="1"/>
  <c r="W213"/>
  <c r="T213"/>
  <c r="Q213"/>
  <c r="M213"/>
  <c r="J213"/>
  <c r="G213"/>
  <c r="C213"/>
  <c r="E213" s="1"/>
  <c r="B213"/>
  <c r="D213" s="1"/>
  <c r="W212"/>
  <c r="T212"/>
  <c r="Q212"/>
  <c r="M212"/>
  <c r="J212"/>
  <c r="G212"/>
  <c r="C212"/>
  <c r="E212" s="1"/>
  <c r="B212"/>
  <c r="D212" s="1"/>
  <c r="W211"/>
  <c r="T211"/>
  <c r="Q211"/>
  <c r="M211"/>
  <c r="J211"/>
  <c r="G211"/>
  <c r="C211"/>
  <c r="E211" s="1"/>
  <c r="B211"/>
  <c r="D211" s="1"/>
  <c r="W210"/>
  <c r="T210"/>
  <c r="Q210"/>
  <c r="M210"/>
  <c r="J210"/>
  <c r="G210"/>
  <c r="C210"/>
  <c r="E210" s="1"/>
  <c r="B210"/>
  <c r="D210" s="1"/>
  <c r="W209"/>
  <c r="T209"/>
  <c r="Q209"/>
  <c r="M209"/>
  <c r="J209"/>
  <c r="G209"/>
  <c r="C209"/>
  <c r="E209" s="1"/>
  <c r="B209"/>
  <c r="D209" s="1"/>
  <c r="W208"/>
  <c r="T208"/>
  <c r="Q208"/>
  <c r="M208"/>
  <c r="J208"/>
  <c r="G208"/>
  <c r="C208"/>
  <c r="E208" s="1"/>
  <c r="B208"/>
  <c r="D208" s="1"/>
  <c r="W207"/>
  <c r="T207"/>
  <c r="Q207"/>
  <c r="M207"/>
  <c r="J207"/>
  <c r="G207"/>
  <c r="C207"/>
  <c r="E207" s="1"/>
  <c r="B207"/>
  <c r="D207" s="1"/>
  <c r="W206"/>
  <c r="T206"/>
  <c r="Q206"/>
  <c r="M206"/>
  <c r="J206"/>
  <c r="G206"/>
  <c r="C206"/>
  <c r="E206" s="1"/>
  <c r="B206"/>
  <c r="D206" s="1"/>
  <c r="W205"/>
  <c r="T205"/>
  <c r="Q205"/>
  <c r="M205"/>
  <c r="J205"/>
  <c r="G205"/>
  <c r="C205"/>
  <c r="E205" s="1"/>
  <c r="B205"/>
  <c r="D205" s="1"/>
  <c r="W204"/>
  <c r="T204"/>
  <c r="Q204"/>
  <c r="M204"/>
  <c r="J204"/>
  <c r="G204"/>
  <c r="C204"/>
  <c r="E204" s="1"/>
  <c r="B204"/>
  <c r="D204" s="1"/>
  <c r="W203"/>
  <c r="T203"/>
  <c r="Q203"/>
  <c r="M203"/>
  <c r="J203"/>
  <c r="G203"/>
  <c r="C203"/>
  <c r="E203" s="1"/>
  <c r="B203"/>
  <c r="D203" s="1"/>
  <c r="W202"/>
  <c r="T202"/>
  <c r="Q202"/>
  <c r="M202"/>
  <c r="J202"/>
  <c r="G202"/>
  <c r="C202"/>
  <c r="E202" s="1"/>
  <c r="B202"/>
  <c r="D202" s="1"/>
  <c r="W201"/>
  <c r="T201"/>
  <c r="Q201"/>
  <c r="M201"/>
  <c r="J201"/>
  <c r="G201"/>
  <c r="C201"/>
  <c r="E201" s="1"/>
  <c r="B201"/>
  <c r="D201" s="1"/>
  <c r="W200"/>
  <c r="T200"/>
  <c r="Q200"/>
  <c r="M200"/>
  <c r="J200"/>
  <c r="G200"/>
  <c r="C200"/>
  <c r="E200" s="1"/>
  <c r="B200"/>
  <c r="D200" s="1"/>
  <c r="W199"/>
  <c r="T199"/>
  <c r="Q199"/>
  <c r="M199"/>
  <c r="J199"/>
  <c r="G199"/>
  <c r="C199"/>
  <c r="E199" s="1"/>
  <c r="B199"/>
  <c r="D199" s="1"/>
  <c r="W198"/>
  <c r="T198"/>
  <c r="Q198"/>
  <c r="M198"/>
  <c r="J198"/>
  <c r="G198"/>
  <c r="C198"/>
  <c r="E198" s="1"/>
  <c r="B198"/>
  <c r="D198" s="1"/>
  <c r="W197"/>
  <c r="T197"/>
  <c r="Q197"/>
  <c r="M197"/>
  <c r="J197"/>
  <c r="G197"/>
  <c r="C197"/>
  <c r="E197" s="1"/>
  <c r="B197"/>
  <c r="D197" s="1"/>
  <c r="W196"/>
  <c r="T196"/>
  <c r="Q196"/>
  <c r="M196"/>
  <c r="J196"/>
  <c r="G196"/>
  <c r="C196"/>
  <c r="E196" s="1"/>
  <c r="B196"/>
  <c r="D196" s="1"/>
  <c r="W195"/>
  <c r="T195"/>
  <c r="Q195"/>
  <c r="M195"/>
  <c r="J195"/>
  <c r="G195"/>
  <c r="C195"/>
  <c r="E195" s="1"/>
  <c r="B195"/>
  <c r="D195" s="1"/>
  <c r="W194"/>
  <c r="T194"/>
  <c r="Q194"/>
  <c r="M194"/>
  <c r="J194"/>
  <c r="G194"/>
  <c r="C194"/>
  <c r="E194" s="1"/>
  <c r="B194"/>
  <c r="D194" s="1"/>
  <c r="W193"/>
  <c r="T193"/>
  <c r="Q193"/>
  <c r="M193"/>
  <c r="J193"/>
  <c r="G193"/>
  <c r="C193"/>
  <c r="E193" s="1"/>
  <c r="B193"/>
  <c r="D193" s="1"/>
  <c r="W192"/>
  <c r="T192"/>
  <c r="Q192"/>
  <c r="M192"/>
  <c r="J192"/>
  <c r="G192"/>
  <c r="C192"/>
  <c r="E192" s="1"/>
  <c r="B192"/>
  <c r="D192" s="1"/>
  <c r="W191"/>
  <c r="T191"/>
  <c r="Q191"/>
  <c r="M191"/>
  <c r="J191"/>
  <c r="G191"/>
  <c r="C191"/>
  <c r="E191" s="1"/>
  <c r="B191"/>
  <c r="D191" s="1"/>
  <c r="W190"/>
  <c r="T190"/>
  <c r="Q190"/>
  <c r="M190"/>
  <c r="J190"/>
  <c r="G190"/>
  <c r="C190"/>
  <c r="E190" s="1"/>
  <c r="B190"/>
  <c r="D190" s="1"/>
  <c r="W189"/>
  <c r="T189"/>
  <c r="Q189"/>
  <c r="M189"/>
  <c r="J189"/>
  <c r="G189"/>
  <c r="C189"/>
  <c r="E189" s="1"/>
  <c r="B189"/>
  <c r="D189" s="1"/>
  <c r="W188"/>
  <c r="T188"/>
  <c r="Q188"/>
  <c r="M188"/>
  <c r="J188"/>
  <c r="G188"/>
  <c r="C188"/>
  <c r="E188" s="1"/>
  <c r="B188"/>
  <c r="D188" s="1"/>
  <c r="W187"/>
  <c r="T187"/>
  <c r="Q187"/>
  <c r="M187"/>
  <c r="J187"/>
  <c r="G187"/>
  <c r="C187"/>
  <c r="E187" s="1"/>
  <c r="B187"/>
  <c r="D187" s="1"/>
  <c r="W186"/>
  <c r="T186"/>
  <c r="Q186"/>
  <c r="M186"/>
  <c r="J186"/>
  <c r="G186"/>
  <c r="C186"/>
  <c r="E186" s="1"/>
  <c r="B186"/>
  <c r="D186" s="1"/>
  <c r="W185"/>
  <c r="T185"/>
  <c r="Q185"/>
  <c r="M185"/>
  <c r="J185"/>
  <c r="G185"/>
  <c r="C185"/>
  <c r="E185" s="1"/>
  <c r="B185"/>
  <c r="D185" s="1"/>
  <c r="W184"/>
  <c r="T184"/>
  <c r="Q184"/>
  <c r="M184"/>
  <c r="J184"/>
  <c r="G184"/>
  <c r="C184"/>
  <c r="E184" s="1"/>
  <c r="B184"/>
  <c r="D184" s="1"/>
  <c r="W183"/>
  <c r="T183"/>
  <c r="Q183"/>
  <c r="M183"/>
  <c r="J183"/>
  <c r="G183"/>
  <c r="C183"/>
  <c r="E183" s="1"/>
  <c r="B183"/>
  <c r="D183" s="1"/>
  <c r="W182"/>
  <c r="T182"/>
  <c r="Q182"/>
  <c r="M182"/>
  <c r="J182"/>
  <c r="G182"/>
  <c r="C182"/>
  <c r="E182" s="1"/>
  <c r="B182"/>
  <c r="D182" s="1"/>
  <c r="W181"/>
  <c r="T181"/>
  <c r="Q181"/>
  <c r="M181"/>
  <c r="J181"/>
  <c r="G181"/>
  <c r="C181"/>
  <c r="E181" s="1"/>
  <c r="B181"/>
  <c r="D181" s="1"/>
  <c r="W180"/>
  <c r="T180"/>
  <c r="Q180"/>
  <c r="M180"/>
  <c r="J180"/>
  <c r="G180"/>
  <c r="C180"/>
  <c r="E180" s="1"/>
  <c r="B180"/>
  <c r="D180" s="1"/>
  <c r="W179"/>
  <c r="T179"/>
  <c r="Q179"/>
  <c r="M179"/>
  <c r="J179"/>
  <c r="G179"/>
  <c r="C179"/>
  <c r="E179" s="1"/>
  <c r="B179"/>
  <c r="D179" s="1"/>
  <c r="W178"/>
  <c r="T178"/>
  <c r="Q178"/>
  <c r="M178"/>
  <c r="J178"/>
  <c r="G178"/>
  <c r="C178"/>
  <c r="E178" s="1"/>
  <c r="B178"/>
  <c r="D178" s="1"/>
  <c r="W177"/>
  <c r="T177"/>
  <c r="Q177"/>
  <c r="M177"/>
  <c r="J177"/>
  <c r="G177"/>
  <c r="C177"/>
  <c r="E177" s="1"/>
  <c r="B177"/>
  <c r="D177" s="1"/>
  <c r="W176"/>
  <c r="T176"/>
  <c r="Q176"/>
  <c r="M176"/>
  <c r="J176"/>
  <c r="G176"/>
  <c r="C176"/>
  <c r="E176" s="1"/>
  <c r="B176"/>
  <c r="D176" s="1"/>
  <c r="W175"/>
  <c r="T175"/>
  <c r="Q175"/>
  <c r="M175"/>
  <c r="J175"/>
  <c r="G175"/>
  <c r="C175"/>
  <c r="E175" s="1"/>
  <c r="B175"/>
  <c r="D175" s="1"/>
  <c r="W174"/>
  <c r="T174"/>
  <c r="Q174"/>
  <c r="M174"/>
  <c r="J174"/>
  <c r="G174"/>
  <c r="C174"/>
  <c r="E174" s="1"/>
  <c r="B174"/>
  <c r="D174" s="1"/>
  <c r="W173"/>
  <c r="T173"/>
  <c r="Q173"/>
  <c r="M173"/>
  <c r="J173"/>
  <c r="G173"/>
  <c r="C173"/>
  <c r="E173" s="1"/>
  <c r="B173"/>
  <c r="D173" s="1"/>
  <c r="W172"/>
  <c r="T172"/>
  <c r="Q172"/>
  <c r="M172"/>
  <c r="J172"/>
  <c r="G172"/>
  <c r="C172"/>
  <c r="E172" s="1"/>
  <c r="B172"/>
  <c r="D172" s="1"/>
  <c r="W171"/>
  <c r="T171"/>
  <c r="Q171"/>
  <c r="M171"/>
  <c r="J171"/>
  <c r="G171"/>
  <c r="C171"/>
  <c r="E171" s="1"/>
  <c r="B171"/>
  <c r="D171" s="1"/>
  <c r="W170"/>
  <c r="T170"/>
  <c r="Q170"/>
  <c r="M170"/>
  <c r="J170"/>
  <c r="G170"/>
  <c r="C170"/>
  <c r="E170" s="1"/>
  <c r="B170"/>
  <c r="D170" s="1"/>
  <c r="W169"/>
  <c r="T169"/>
  <c r="Q169"/>
  <c r="M169"/>
  <c r="J169"/>
  <c r="G169"/>
  <c r="C169"/>
  <c r="E169" s="1"/>
  <c r="B169"/>
  <c r="D169" s="1"/>
  <c r="W168"/>
  <c r="T168"/>
  <c r="Q168"/>
  <c r="M168"/>
  <c r="J168"/>
  <c r="G168"/>
  <c r="C168"/>
  <c r="E168" s="1"/>
  <c r="B168"/>
  <c r="D168" s="1"/>
  <c r="W167"/>
  <c r="T167"/>
  <c r="Q167"/>
  <c r="M167"/>
  <c r="J167"/>
  <c r="G167"/>
  <c r="C167"/>
  <c r="E167" s="1"/>
  <c r="B167"/>
  <c r="D167" s="1"/>
  <c r="W166"/>
  <c r="T166"/>
  <c r="Q166"/>
  <c r="M166"/>
  <c r="J166"/>
  <c r="G166"/>
  <c r="C166"/>
  <c r="E166" s="1"/>
  <c r="B166"/>
  <c r="D166" s="1"/>
  <c r="W165"/>
  <c r="T165"/>
  <c r="Q165"/>
  <c r="M165"/>
  <c r="J165"/>
  <c r="G165"/>
  <c r="C165"/>
  <c r="E165" s="1"/>
  <c r="B165"/>
  <c r="D165" s="1"/>
  <c r="W164"/>
  <c r="T164"/>
  <c r="Q164"/>
  <c r="M164"/>
  <c r="J164"/>
  <c r="G164"/>
  <c r="C164"/>
  <c r="E164" s="1"/>
  <c r="B164"/>
  <c r="D164" s="1"/>
  <c r="W163"/>
  <c r="T163"/>
  <c r="Q163"/>
  <c r="M163"/>
  <c r="J163"/>
  <c r="G163"/>
  <c r="C163"/>
  <c r="E163" s="1"/>
  <c r="B163"/>
  <c r="D163" s="1"/>
  <c r="W162"/>
  <c r="T162"/>
  <c r="Q162"/>
  <c r="M162"/>
  <c r="J162"/>
  <c r="G162"/>
  <c r="C162"/>
  <c r="E162" s="1"/>
  <c r="B162"/>
  <c r="D162" s="1"/>
  <c r="W161"/>
  <c r="T161"/>
  <c r="Q161"/>
  <c r="M161"/>
  <c r="J161"/>
  <c r="G161"/>
  <c r="C161"/>
  <c r="E161" s="1"/>
  <c r="B161"/>
  <c r="D161" s="1"/>
  <c r="W160"/>
  <c r="T160"/>
  <c r="Q160"/>
  <c r="M160"/>
  <c r="J160"/>
  <c r="G160"/>
  <c r="C160"/>
  <c r="E160" s="1"/>
  <c r="B160"/>
  <c r="D160" s="1"/>
  <c r="W159"/>
  <c r="T159"/>
  <c r="Q159"/>
  <c r="M159"/>
  <c r="J159"/>
  <c r="G159"/>
  <c r="C159"/>
  <c r="E159" s="1"/>
  <c r="B159"/>
  <c r="D159" s="1"/>
  <c r="W158"/>
  <c r="T158"/>
  <c r="Q158"/>
  <c r="M158"/>
  <c r="J158"/>
  <c r="G158"/>
  <c r="C158"/>
  <c r="E158" s="1"/>
  <c r="B158"/>
  <c r="D158" s="1"/>
  <c r="W157"/>
  <c r="T157"/>
  <c r="Q157"/>
  <c r="M157"/>
  <c r="J157"/>
  <c r="G157"/>
  <c r="C157"/>
  <c r="E157" s="1"/>
  <c r="B157"/>
  <c r="D157" s="1"/>
  <c r="W156"/>
  <c r="T156"/>
  <c r="Q156"/>
  <c r="M156"/>
  <c r="J156"/>
  <c r="G156"/>
  <c r="C156"/>
  <c r="E156" s="1"/>
  <c r="B156"/>
  <c r="D156" s="1"/>
  <c r="W155"/>
  <c r="T155"/>
  <c r="Q155"/>
  <c r="M155"/>
  <c r="J155"/>
  <c r="G155"/>
  <c r="C155"/>
  <c r="E155" s="1"/>
  <c r="B155"/>
  <c r="D155" s="1"/>
  <c r="W154"/>
  <c r="T154"/>
  <c r="Q154"/>
  <c r="M154"/>
  <c r="J154"/>
  <c r="G154"/>
  <c r="C154"/>
  <c r="E154" s="1"/>
  <c r="B154"/>
  <c r="D154" s="1"/>
  <c r="W153"/>
  <c r="T153"/>
  <c r="Q153"/>
  <c r="M153"/>
  <c r="J153"/>
  <c r="G153"/>
  <c r="C153"/>
  <c r="E153" s="1"/>
  <c r="B153"/>
  <c r="D153" s="1"/>
  <c r="W152"/>
  <c r="T152"/>
  <c r="Q152"/>
  <c r="M152"/>
  <c r="J152"/>
  <c r="G152"/>
  <c r="C152"/>
  <c r="E152" s="1"/>
  <c r="B152"/>
  <c r="D152" s="1"/>
  <c r="W151"/>
  <c r="T151"/>
  <c r="Q151"/>
  <c r="M151"/>
  <c r="J151"/>
  <c r="G151"/>
  <c r="C151"/>
  <c r="E151" s="1"/>
  <c r="B151"/>
  <c r="D151" s="1"/>
  <c r="W150"/>
  <c r="T150"/>
  <c r="Q150"/>
  <c r="M150"/>
  <c r="J150"/>
  <c r="G150"/>
  <c r="C150"/>
  <c r="E150" s="1"/>
  <c r="B150"/>
  <c r="D150" s="1"/>
  <c r="W149"/>
  <c r="T149"/>
  <c r="Q149"/>
  <c r="M149"/>
  <c r="J149"/>
  <c r="G149"/>
  <c r="C149"/>
  <c r="E149" s="1"/>
  <c r="B149"/>
  <c r="D149" s="1"/>
  <c r="W148"/>
  <c r="T148"/>
  <c r="Q148"/>
  <c r="M148"/>
  <c r="J148"/>
  <c r="G148"/>
  <c r="C148"/>
  <c r="E148" s="1"/>
  <c r="B148"/>
  <c r="D148" s="1"/>
  <c r="W147"/>
  <c r="T147"/>
  <c r="Q147"/>
  <c r="M147"/>
  <c r="J147"/>
  <c r="G147"/>
  <c r="C147"/>
  <c r="E147" s="1"/>
  <c r="B147"/>
  <c r="D147" s="1"/>
  <c r="W146"/>
  <c r="T146"/>
  <c r="Q146"/>
  <c r="M146"/>
  <c r="J146"/>
  <c r="G146"/>
  <c r="C146"/>
  <c r="E146" s="1"/>
  <c r="B146"/>
  <c r="D146" s="1"/>
  <c r="W145"/>
  <c r="T145"/>
  <c r="Q145"/>
  <c r="M145"/>
  <c r="J145"/>
  <c r="G145"/>
  <c r="C145"/>
  <c r="E145" s="1"/>
  <c r="B145"/>
  <c r="D145" s="1"/>
  <c r="W144"/>
  <c r="T144"/>
  <c r="Q144"/>
  <c r="M144"/>
  <c r="J144"/>
  <c r="G144"/>
  <c r="C144"/>
  <c r="E144" s="1"/>
  <c r="B144"/>
  <c r="D144" s="1"/>
  <c r="W143"/>
  <c r="T143"/>
  <c r="Q143"/>
  <c r="M143"/>
  <c r="J143"/>
  <c r="G143"/>
  <c r="C143"/>
  <c r="E143" s="1"/>
  <c r="B143"/>
  <c r="D143" s="1"/>
  <c r="W142"/>
  <c r="T142"/>
  <c r="Q142"/>
  <c r="M142"/>
  <c r="J142"/>
  <c r="G142"/>
  <c r="C142"/>
  <c r="E142" s="1"/>
  <c r="B142"/>
  <c r="D142" s="1"/>
  <c r="W141"/>
  <c r="T141"/>
  <c r="Q141"/>
  <c r="M141"/>
  <c r="J141"/>
  <c r="G141"/>
  <c r="C141"/>
  <c r="E141" s="1"/>
  <c r="B141"/>
  <c r="D141" s="1"/>
  <c r="W140"/>
  <c r="T140"/>
  <c r="Q140"/>
  <c r="M140"/>
  <c r="J140"/>
  <c r="G140"/>
  <c r="C140"/>
  <c r="E140" s="1"/>
  <c r="B140"/>
  <c r="D140" s="1"/>
  <c r="W139"/>
  <c r="T139"/>
  <c r="Q139"/>
  <c r="M139"/>
  <c r="J139"/>
  <c r="G139"/>
  <c r="C139"/>
  <c r="E139" s="1"/>
  <c r="B139"/>
  <c r="D139" s="1"/>
  <c r="W138"/>
  <c r="T138"/>
  <c r="Q138"/>
  <c r="M138"/>
  <c r="J138"/>
  <c r="G138"/>
  <c r="C138"/>
  <c r="E138" s="1"/>
  <c r="B138"/>
  <c r="D138" s="1"/>
  <c r="W137"/>
  <c r="T137"/>
  <c r="Q137"/>
  <c r="M137"/>
  <c r="J137"/>
  <c r="G137"/>
  <c r="C137"/>
  <c r="E137" s="1"/>
  <c r="B137"/>
  <c r="D137" s="1"/>
  <c r="W136"/>
  <c r="T136"/>
  <c r="Q136"/>
  <c r="M136"/>
  <c r="J136"/>
  <c r="G136"/>
  <c r="C136"/>
  <c r="E136" s="1"/>
  <c r="B136"/>
  <c r="D136" s="1"/>
  <c r="W135"/>
  <c r="T135"/>
  <c r="Q135"/>
  <c r="M135"/>
  <c r="J135"/>
  <c r="G135"/>
  <c r="C135"/>
  <c r="E135" s="1"/>
  <c r="B135"/>
  <c r="D135" s="1"/>
  <c r="W134"/>
  <c r="T134"/>
  <c r="Q134"/>
  <c r="M134"/>
  <c r="J134"/>
  <c r="G134"/>
  <c r="C134"/>
  <c r="E134" s="1"/>
  <c r="B134"/>
  <c r="D134" s="1"/>
  <c r="W133"/>
  <c r="T133"/>
  <c r="Q133"/>
  <c r="M133"/>
  <c r="J133"/>
  <c r="G133"/>
  <c r="C133"/>
  <c r="E133" s="1"/>
  <c r="B133"/>
  <c r="D133" s="1"/>
  <c r="W132"/>
  <c r="T132"/>
  <c r="Q132"/>
  <c r="M132"/>
  <c r="J132"/>
  <c r="G132"/>
  <c r="C132"/>
  <c r="E132" s="1"/>
  <c r="B132"/>
  <c r="D132" s="1"/>
  <c r="W131"/>
  <c r="T131"/>
  <c r="Q131"/>
  <c r="M131"/>
  <c r="J131"/>
  <c r="G131"/>
  <c r="C131"/>
  <c r="E131" s="1"/>
  <c r="B131"/>
  <c r="D131" s="1"/>
  <c r="W130"/>
  <c r="T130"/>
  <c r="Q130"/>
  <c r="M130"/>
  <c r="J130"/>
  <c r="G130"/>
  <c r="C130"/>
  <c r="E130" s="1"/>
  <c r="B130"/>
  <c r="D130" s="1"/>
  <c r="W129"/>
  <c r="T129"/>
  <c r="Q129"/>
  <c r="M129"/>
  <c r="J129"/>
  <c r="G129"/>
  <c r="C129"/>
  <c r="E129" s="1"/>
  <c r="B129"/>
  <c r="D129" s="1"/>
  <c r="W128"/>
  <c r="T128"/>
  <c r="Q128"/>
  <c r="M128"/>
  <c r="J128"/>
  <c r="G128"/>
  <c r="C128"/>
  <c r="E128" s="1"/>
  <c r="B128"/>
  <c r="D128" s="1"/>
  <c r="W127"/>
  <c r="T127"/>
  <c r="Q127"/>
  <c r="M127"/>
  <c r="J127"/>
  <c r="G127"/>
  <c r="C127"/>
  <c r="E127" s="1"/>
  <c r="B127"/>
  <c r="D127" s="1"/>
  <c r="W126"/>
  <c r="T126"/>
  <c r="Q126"/>
  <c r="M126"/>
  <c r="J126"/>
  <c r="G126"/>
  <c r="C126"/>
  <c r="E126" s="1"/>
  <c r="B126"/>
  <c r="D126" s="1"/>
  <c r="W125"/>
  <c r="T125"/>
  <c r="Q125"/>
  <c r="M125"/>
  <c r="J125"/>
  <c r="G125"/>
  <c r="C125"/>
  <c r="E125" s="1"/>
  <c r="B125"/>
  <c r="D125" s="1"/>
  <c r="W124"/>
  <c r="T124"/>
  <c r="Q124"/>
  <c r="M124"/>
  <c r="J124"/>
  <c r="G124"/>
  <c r="C124"/>
  <c r="E124" s="1"/>
  <c r="B124"/>
  <c r="D124" s="1"/>
  <c r="W123"/>
  <c r="T123"/>
  <c r="Q123"/>
  <c r="M123"/>
  <c r="J123"/>
  <c r="G123"/>
  <c r="C123"/>
  <c r="E123" s="1"/>
  <c r="B123"/>
  <c r="D123" s="1"/>
  <c r="W122"/>
  <c r="T122"/>
  <c r="Q122"/>
  <c r="M122"/>
  <c r="J122"/>
  <c r="G122"/>
  <c r="C122"/>
  <c r="E122" s="1"/>
  <c r="B122"/>
  <c r="D122" s="1"/>
  <c r="W121"/>
  <c r="T121"/>
  <c r="Q121"/>
  <c r="M121"/>
  <c r="J121"/>
  <c r="G121"/>
  <c r="C121"/>
  <c r="E121" s="1"/>
  <c r="B121"/>
  <c r="D121" s="1"/>
  <c r="W120"/>
  <c r="T120"/>
  <c r="Q120"/>
  <c r="M120"/>
  <c r="J120"/>
  <c r="G120"/>
  <c r="C120"/>
  <c r="E120" s="1"/>
  <c r="B120"/>
  <c r="D120" s="1"/>
  <c r="W119"/>
  <c r="T119"/>
  <c r="Q119"/>
  <c r="M119"/>
  <c r="J119"/>
  <c r="G119"/>
  <c r="C119"/>
  <c r="E119" s="1"/>
  <c r="B119"/>
  <c r="D119" s="1"/>
  <c r="W118"/>
  <c r="T118"/>
  <c r="Q118"/>
  <c r="M118"/>
  <c r="J118"/>
  <c r="G118"/>
  <c r="C118"/>
  <c r="E118" s="1"/>
  <c r="B118"/>
  <c r="D118" s="1"/>
  <c r="W117"/>
  <c r="T117"/>
  <c r="Q117"/>
  <c r="M117"/>
  <c r="J117"/>
  <c r="G117"/>
  <c r="C117"/>
  <c r="E117" s="1"/>
  <c r="B117"/>
  <c r="D117" s="1"/>
  <c r="W116"/>
  <c r="T116"/>
  <c r="Q116"/>
  <c r="M116"/>
  <c r="J116"/>
  <c r="G116"/>
  <c r="C116"/>
  <c r="E116" s="1"/>
  <c r="B116"/>
  <c r="D116" s="1"/>
  <c r="W115"/>
  <c r="T115"/>
  <c r="Q115"/>
  <c r="M115"/>
  <c r="J115"/>
  <c r="G115"/>
  <c r="C115"/>
  <c r="E115" s="1"/>
  <c r="B115"/>
  <c r="D115" s="1"/>
  <c r="W114"/>
  <c r="T114"/>
  <c r="Q114"/>
  <c r="M114"/>
  <c r="J114"/>
  <c r="G114"/>
  <c r="C114"/>
  <c r="E114" s="1"/>
  <c r="B114"/>
  <c r="D114" s="1"/>
  <c r="W113"/>
  <c r="T113"/>
  <c r="Q113"/>
  <c r="M113"/>
  <c r="J113"/>
  <c r="G113"/>
  <c r="C113"/>
  <c r="E113" s="1"/>
  <c r="B113"/>
  <c r="D113" s="1"/>
  <c r="W112"/>
  <c r="T112"/>
  <c r="Q112"/>
  <c r="M112"/>
  <c r="J112"/>
  <c r="G112"/>
  <c r="C112"/>
  <c r="E112" s="1"/>
  <c r="B112"/>
  <c r="D112" s="1"/>
  <c r="W111"/>
  <c r="T111"/>
  <c r="Q111"/>
  <c r="M111"/>
  <c r="J111"/>
  <c r="G111"/>
  <c r="C111"/>
  <c r="E111" s="1"/>
  <c r="B111"/>
  <c r="D111" s="1"/>
  <c r="W110"/>
  <c r="T110"/>
  <c r="Q110"/>
  <c r="M110"/>
  <c r="J110"/>
  <c r="G110"/>
  <c r="C110"/>
  <c r="E110" s="1"/>
  <c r="B110"/>
  <c r="D110" s="1"/>
  <c r="W109"/>
  <c r="T109"/>
  <c r="Q109"/>
  <c r="M109"/>
  <c r="J109"/>
  <c r="G109"/>
  <c r="C109"/>
  <c r="E109" s="1"/>
  <c r="B109"/>
  <c r="D109" s="1"/>
  <c r="W108"/>
  <c r="T108"/>
  <c r="Q108"/>
  <c r="M108"/>
  <c r="J108"/>
  <c r="G108"/>
  <c r="C108"/>
  <c r="E108" s="1"/>
  <c r="B108"/>
  <c r="D108" s="1"/>
  <c r="W107"/>
  <c r="T107"/>
  <c r="Q107"/>
  <c r="M107"/>
  <c r="J107"/>
  <c r="G107"/>
  <c r="C107"/>
  <c r="E107" s="1"/>
  <c r="B107"/>
  <c r="D107" s="1"/>
  <c r="W106"/>
  <c r="T106"/>
  <c r="Q106"/>
  <c r="M106"/>
  <c r="J106"/>
  <c r="G106"/>
  <c r="C106"/>
  <c r="E106" s="1"/>
  <c r="B106"/>
  <c r="D106" s="1"/>
  <c r="W105"/>
  <c r="T105"/>
  <c r="Q105"/>
  <c r="M105"/>
  <c r="J105"/>
  <c r="G105"/>
  <c r="C105"/>
  <c r="E105" s="1"/>
  <c r="B105"/>
  <c r="D105" s="1"/>
  <c r="W104"/>
  <c r="T104"/>
  <c r="Q104"/>
  <c r="M104"/>
  <c r="J104"/>
  <c r="G104"/>
  <c r="C104"/>
  <c r="E104" s="1"/>
  <c r="B104"/>
  <c r="D104" s="1"/>
  <c r="W103"/>
  <c r="T103"/>
  <c r="Q103"/>
  <c r="M103"/>
  <c r="J103"/>
  <c r="G103"/>
  <c r="C103"/>
  <c r="E103" s="1"/>
  <c r="B103"/>
  <c r="D103" s="1"/>
  <c r="W102"/>
  <c r="T102"/>
  <c r="Q102"/>
  <c r="M102"/>
  <c r="J102"/>
  <c r="G102"/>
  <c r="C102"/>
  <c r="E102" s="1"/>
  <c r="B102"/>
  <c r="D102" s="1"/>
  <c r="W101"/>
  <c r="T101"/>
  <c r="Q101"/>
  <c r="M101"/>
  <c r="J101"/>
  <c r="G101"/>
  <c r="C101"/>
  <c r="E101" s="1"/>
  <c r="B101"/>
  <c r="D101" s="1"/>
  <c r="W100"/>
  <c r="T100"/>
  <c r="Q100"/>
  <c r="M100"/>
  <c r="J100"/>
  <c r="G100"/>
  <c r="C100"/>
  <c r="E100" s="1"/>
  <c r="B100"/>
  <c r="D100" s="1"/>
  <c r="W99"/>
  <c r="T99"/>
  <c r="Q99"/>
  <c r="M99"/>
  <c r="J99"/>
  <c r="G99"/>
  <c r="C99"/>
  <c r="E99" s="1"/>
  <c r="B99"/>
  <c r="D99" s="1"/>
  <c r="W98"/>
  <c r="T98"/>
  <c r="Q98"/>
  <c r="M98"/>
  <c r="J98"/>
  <c r="G98"/>
  <c r="C98"/>
  <c r="E98" s="1"/>
  <c r="B98"/>
  <c r="D98" s="1"/>
  <c r="W97"/>
  <c r="T97"/>
  <c r="Q97"/>
  <c r="M97"/>
  <c r="J97"/>
  <c r="G97"/>
  <c r="C97"/>
  <c r="E97" s="1"/>
  <c r="B97"/>
  <c r="D97" s="1"/>
  <c r="W96"/>
  <c r="T96"/>
  <c r="Q96"/>
  <c r="M96"/>
  <c r="J96"/>
  <c r="G96"/>
  <c r="C96"/>
  <c r="E96" s="1"/>
  <c r="B96"/>
  <c r="D96" s="1"/>
  <c r="W95"/>
  <c r="T95"/>
  <c r="Q95"/>
  <c r="M95"/>
  <c r="J95"/>
  <c r="G95"/>
  <c r="C95"/>
  <c r="E95" s="1"/>
  <c r="B95"/>
  <c r="D95" s="1"/>
  <c r="W94"/>
  <c r="T94"/>
  <c r="Q94"/>
  <c r="M94"/>
  <c r="J94"/>
  <c r="G94"/>
  <c r="C94"/>
  <c r="E94" s="1"/>
  <c r="B94"/>
  <c r="D94" s="1"/>
  <c r="W93"/>
  <c r="T93"/>
  <c r="Q93"/>
  <c r="M93"/>
  <c r="J93"/>
  <c r="G93"/>
  <c r="C93"/>
  <c r="E93" s="1"/>
  <c r="B93"/>
  <c r="D93" s="1"/>
  <c r="W92"/>
  <c r="T92"/>
  <c r="Q92"/>
  <c r="M92"/>
  <c r="J92"/>
  <c r="G92"/>
  <c r="C92"/>
  <c r="E92" s="1"/>
  <c r="B92"/>
  <c r="D92" s="1"/>
  <c r="W91"/>
  <c r="T91"/>
  <c r="Q91"/>
  <c r="M91"/>
  <c r="J91"/>
  <c r="G91"/>
  <c r="C91"/>
  <c r="E91" s="1"/>
  <c r="B91"/>
  <c r="D91" s="1"/>
  <c r="W90"/>
  <c r="T90"/>
  <c r="Q90"/>
  <c r="M90"/>
  <c r="J90"/>
  <c r="G90"/>
  <c r="C90"/>
  <c r="E90" s="1"/>
  <c r="B90"/>
  <c r="D90" s="1"/>
  <c r="W89"/>
  <c r="T89"/>
  <c r="Q89"/>
  <c r="M89"/>
  <c r="J89"/>
  <c r="G89"/>
  <c r="C89"/>
  <c r="E89" s="1"/>
  <c r="B89"/>
  <c r="D89" s="1"/>
  <c r="W88"/>
  <c r="T88"/>
  <c r="Q88"/>
  <c r="M88"/>
  <c r="J88"/>
  <c r="G88"/>
  <c r="C88"/>
  <c r="E88" s="1"/>
  <c r="B88"/>
  <c r="D88" s="1"/>
  <c r="W87"/>
  <c r="T87"/>
  <c r="Q87"/>
  <c r="M87"/>
  <c r="J87"/>
  <c r="G87"/>
  <c r="C87"/>
  <c r="E87" s="1"/>
  <c r="B87"/>
  <c r="D87" s="1"/>
  <c r="W86"/>
  <c r="T86"/>
  <c r="Q86"/>
  <c r="M86"/>
  <c r="J86"/>
  <c r="G86"/>
  <c r="C86"/>
  <c r="E86" s="1"/>
  <c r="B86"/>
  <c r="D86" s="1"/>
  <c r="W85"/>
  <c r="T85"/>
  <c r="Q85"/>
  <c r="M85"/>
  <c r="J85"/>
  <c r="G85"/>
  <c r="C85"/>
  <c r="E85" s="1"/>
  <c r="B85"/>
  <c r="D85" s="1"/>
  <c r="W84"/>
  <c r="T84"/>
  <c r="Q84"/>
  <c r="M84"/>
  <c r="J84"/>
  <c r="G84"/>
  <c r="C84"/>
  <c r="E84" s="1"/>
  <c r="B84"/>
  <c r="D84" s="1"/>
  <c r="W83"/>
  <c r="T83"/>
  <c r="Q83"/>
  <c r="M83"/>
  <c r="J83"/>
  <c r="G83"/>
  <c r="C83"/>
  <c r="E83" s="1"/>
  <c r="B83"/>
  <c r="D83" s="1"/>
  <c r="W82"/>
  <c r="T82"/>
  <c r="Q82"/>
  <c r="M82"/>
  <c r="J82"/>
  <c r="G82"/>
  <c r="C82"/>
  <c r="E82" s="1"/>
  <c r="B82"/>
  <c r="D82" s="1"/>
  <c r="W81"/>
  <c r="T81"/>
  <c r="Q81"/>
  <c r="M81"/>
  <c r="J81"/>
  <c r="G81"/>
  <c r="C81"/>
  <c r="E81" s="1"/>
  <c r="B81"/>
  <c r="D81" s="1"/>
  <c r="W80"/>
  <c r="T80"/>
  <c r="Q80"/>
  <c r="M80"/>
  <c r="J80"/>
  <c r="G80"/>
  <c r="C80"/>
  <c r="E80" s="1"/>
  <c r="B80"/>
  <c r="D80" s="1"/>
  <c r="W79"/>
  <c r="T79"/>
  <c r="Q79"/>
  <c r="M79"/>
  <c r="J79"/>
  <c r="G79"/>
  <c r="C79"/>
  <c r="E79" s="1"/>
  <c r="B79"/>
  <c r="D79" s="1"/>
  <c r="W78"/>
  <c r="T78"/>
  <c r="Q78"/>
  <c r="M78"/>
  <c r="J78"/>
  <c r="G78"/>
  <c r="C78"/>
  <c r="E78" s="1"/>
  <c r="B78"/>
  <c r="D78" s="1"/>
  <c r="W77"/>
  <c r="T77"/>
  <c r="Q77"/>
  <c r="M77"/>
  <c r="J77"/>
  <c r="G77"/>
  <c r="C77"/>
  <c r="E77" s="1"/>
  <c r="B77"/>
  <c r="D77" s="1"/>
  <c r="W76"/>
  <c r="T76"/>
  <c r="Q76"/>
  <c r="M76"/>
  <c r="J76"/>
  <c r="G76"/>
  <c r="C76"/>
  <c r="E76" s="1"/>
  <c r="B76"/>
  <c r="D76" s="1"/>
  <c r="W75"/>
  <c r="T75"/>
  <c r="Q75"/>
  <c r="M75"/>
  <c r="J75"/>
  <c r="G75"/>
  <c r="C75"/>
  <c r="E75" s="1"/>
  <c r="B75"/>
  <c r="D75" s="1"/>
  <c r="W74"/>
  <c r="T74"/>
  <c r="Q74"/>
  <c r="M74"/>
  <c r="J74"/>
  <c r="G74"/>
  <c r="C74"/>
  <c r="E74" s="1"/>
  <c r="B74"/>
  <c r="D74" s="1"/>
  <c r="W73"/>
  <c r="T73"/>
  <c r="Q73"/>
  <c r="M73"/>
  <c r="J73"/>
  <c r="G73"/>
  <c r="C73"/>
  <c r="E73" s="1"/>
  <c r="B73"/>
  <c r="D73" s="1"/>
  <c r="W72"/>
  <c r="T72"/>
  <c r="Q72"/>
  <c r="M72"/>
  <c r="J72"/>
  <c r="G72"/>
  <c r="C72"/>
  <c r="E72" s="1"/>
  <c r="B72"/>
  <c r="D72" s="1"/>
  <c r="W71"/>
  <c r="T71"/>
  <c r="Q71"/>
  <c r="M71"/>
  <c r="J71"/>
  <c r="G71"/>
  <c r="C71"/>
  <c r="E71" s="1"/>
  <c r="B71"/>
  <c r="D71" s="1"/>
  <c r="W70"/>
  <c r="T70"/>
  <c r="Q70"/>
  <c r="M70"/>
  <c r="J70"/>
  <c r="G70"/>
  <c r="C70"/>
  <c r="E70" s="1"/>
  <c r="B70"/>
  <c r="D70" s="1"/>
  <c r="W69"/>
  <c r="T69"/>
  <c r="Q69"/>
  <c r="M69"/>
  <c r="J69"/>
  <c r="G69"/>
  <c r="C69"/>
  <c r="E69" s="1"/>
  <c r="B69"/>
  <c r="D69" s="1"/>
  <c r="W68"/>
  <c r="T68"/>
  <c r="Q68"/>
  <c r="M68"/>
  <c r="J68"/>
  <c r="G68"/>
  <c r="C68"/>
  <c r="E68" s="1"/>
  <c r="B68"/>
  <c r="D68" s="1"/>
  <c r="W67"/>
  <c r="T67"/>
  <c r="Q67"/>
  <c r="M67"/>
  <c r="J67"/>
  <c r="G67"/>
  <c r="C67"/>
  <c r="E67" s="1"/>
  <c r="B67"/>
  <c r="D67" s="1"/>
  <c r="W66"/>
  <c r="T66"/>
  <c r="Q66"/>
  <c r="M66"/>
  <c r="J66"/>
  <c r="G66"/>
  <c r="C66"/>
  <c r="E66" s="1"/>
  <c r="B66"/>
  <c r="D66" s="1"/>
  <c r="W65"/>
  <c r="T65"/>
  <c r="Q65"/>
  <c r="M65"/>
  <c r="J65"/>
  <c r="G65"/>
  <c r="C65"/>
  <c r="E65" s="1"/>
  <c r="B65"/>
  <c r="D65" s="1"/>
  <c r="W64"/>
  <c r="T64"/>
  <c r="Q64"/>
  <c r="M64"/>
  <c r="J64"/>
  <c r="G64"/>
  <c r="C64"/>
  <c r="E64" s="1"/>
  <c r="B64"/>
  <c r="D64" s="1"/>
  <c r="W63"/>
  <c r="T63"/>
  <c r="Q63"/>
  <c r="M63"/>
  <c r="J63"/>
  <c r="G63"/>
  <c r="C63"/>
  <c r="E63" s="1"/>
  <c r="B63"/>
  <c r="D63" s="1"/>
  <c r="W62"/>
  <c r="T62"/>
  <c r="Q62"/>
  <c r="M62"/>
  <c r="J62"/>
  <c r="G62"/>
  <c r="C62"/>
  <c r="E62" s="1"/>
  <c r="B62"/>
  <c r="D62" s="1"/>
  <c r="W61"/>
  <c r="T61"/>
  <c r="Q61"/>
  <c r="M61"/>
  <c r="J61"/>
  <c r="G61"/>
  <c r="C61"/>
  <c r="E61" s="1"/>
  <c r="B61"/>
  <c r="D61" s="1"/>
  <c r="W60"/>
  <c r="T60"/>
  <c r="Q60"/>
  <c r="M60"/>
  <c r="J60"/>
  <c r="G60"/>
  <c r="C60"/>
  <c r="E60" s="1"/>
  <c r="B60"/>
  <c r="D60" s="1"/>
  <c r="W59"/>
  <c r="T59"/>
  <c r="Q59"/>
  <c r="M59"/>
  <c r="J59"/>
  <c r="G59"/>
  <c r="C59"/>
  <c r="E59" s="1"/>
  <c r="B59"/>
  <c r="D59" s="1"/>
  <c r="W58"/>
  <c r="T58"/>
  <c r="Q58"/>
  <c r="M58"/>
  <c r="J58"/>
  <c r="G58"/>
  <c r="C58"/>
  <c r="E58" s="1"/>
  <c r="B58"/>
  <c r="D58" s="1"/>
  <c r="W57"/>
  <c r="T57"/>
  <c r="Q57"/>
  <c r="M57"/>
  <c r="J57"/>
  <c r="G57"/>
  <c r="C57"/>
  <c r="E57" s="1"/>
  <c r="B57"/>
  <c r="D57" s="1"/>
  <c r="W56"/>
  <c r="T56"/>
  <c r="Q56"/>
  <c r="M56"/>
  <c r="J56"/>
  <c r="G56"/>
  <c r="C56"/>
  <c r="E56" s="1"/>
  <c r="B56"/>
  <c r="D56" s="1"/>
  <c r="W55"/>
  <c r="T55"/>
  <c r="Q55"/>
  <c r="M55"/>
  <c r="J55"/>
  <c r="G55"/>
  <c r="C55"/>
  <c r="E55" s="1"/>
  <c r="B55"/>
  <c r="D55" s="1"/>
  <c r="W54"/>
  <c r="T54"/>
  <c r="Q54"/>
  <c r="M54"/>
  <c r="J54"/>
  <c r="G54"/>
  <c r="C54"/>
  <c r="E54" s="1"/>
  <c r="B54"/>
  <c r="D54" s="1"/>
  <c r="W53"/>
  <c r="T53"/>
  <c r="Q53"/>
  <c r="M53"/>
  <c r="J53"/>
  <c r="G53"/>
  <c r="C53"/>
  <c r="E53" s="1"/>
  <c r="B53"/>
  <c r="D53" s="1"/>
  <c r="W52"/>
  <c r="T52"/>
  <c r="Q52"/>
  <c r="M52"/>
  <c r="J52"/>
  <c r="G52"/>
  <c r="C52"/>
  <c r="E52" s="1"/>
  <c r="B52"/>
  <c r="D52" s="1"/>
  <c r="W51"/>
  <c r="T51"/>
  <c r="Q51"/>
  <c r="M51"/>
  <c r="J51"/>
  <c r="G51"/>
  <c r="C51"/>
  <c r="E51" s="1"/>
  <c r="B51"/>
  <c r="D51" s="1"/>
  <c r="W50"/>
  <c r="T50"/>
  <c r="Q50"/>
  <c r="M50"/>
  <c r="J50"/>
  <c r="G50"/>
  <c r="C50"/>
  <c r="E50" s="1"/>
  <c r="B50"/>
  <c r="D50" s="1"/>
  <c r="W49"/>
  <c r="T49"/>
  <c r="Q49"/>
  <c r="M49"/>
  <c r="J49"/>
  <c r="G49"/>
  <c r="C49"/>
  <c r="E49" s="1"/>
  <c r="B49"/>
  <c r="D49" s="1"/>
  <c r="W48"/>
  <c r="T48"/>
  <c r="Q48"/>
  <c r="M48"/>
  <c r="J48"/>
  <c r="G48"/>
  <c r="C48"/>
  <c r="E48" s="1"/>
  <c r="B48"/>
  <c r="D48" s="1"/>
  <c r="W47"/>
  <c r="T47"/>
  <c r="Q47"/>
  <c r="M47"/>
  <c r="J47"/>
  <c r="G47"/>
  <c r="C47"/>
  <c r="E47" s="1"/>
  <c r="B47"/>
  <c r="D47" s="1"/>
  <c r="W46"/>
  <c r="T46"/>
  <c r="Q46"/>
  <c r="M46"/>
  <c r="J46"/>
  <c r="G46"/>
  <c r="C46"/>
  <c r="E46" s="1"/>
  <c r="B46"/>
  <c r="D46" s="1"/>
  <c r="W45"/>
  <c r="T45"/>
  <c r="Q45"/>
  <c r="M45"/>
  <c r="J45"/>
  <c r="G45"/>
  <c r="C45"/>
  <c r="E45" s="1"/>
  <c r="B45"/>
  <c r="D45" s="1"/>
  <c r="W44"/>
  <c r="T44"/>
  <c r="Q44"/>
  <c r="M44"/>
  <c r="J44"/>
  <c r="G44"/>
  <c r="C44"/>
  <c r="E44" s="1"/>
  <c r="B44"/>
  <c r="D44" s="1"/>
  <c r="W43"/>
  <c r="T43"/>
  <c r="Q43"/>
  <c r="M43"/>
  <c r="J43"/>
  <c r="G43"/>
  <c r="C43"/>
  <c r="E43" s="1"/>
  <c r="B43"/>
  <c r="D43" s="1"/>
  <c r="W42"/>
  <c r="T42"/>
  <c r="Q42"/>
  <c r="M42"/>
  <c r="J42"/>
  <c r="G42"/>
  <c r="C42"/>
  <c r="E42" s="1"/>
  <c r="B42"/>
  <c r="D42" s="1"/>
  <c r="W41"/>
  <c r="T41"/>
  <c r="Q41"/>
  <c r="M41"/>
  <c r="J41"/>
  <c r="G41"/>
  <c r="C41"/>
  <c r="E41" s="1"/>
  <c r="B41"/>
  <c r="D41" s="1"/>
  <c r="W40"/>
  <c r="T40"/>
  <c r="Q40"/>
  <c r="M40"/>
  <c r="J40"/>
  <c r="G40"/>
  <c r="C40"/>
  <c r="E40" s="1"/>
  <c r="B40"/>
  <c r="D40" s="1"/>
  <c r="W39"/>
  <c r="T39"/>
  <c r="Q39"/>
  <c r="M39"/>
  <c r="J39"/>
  <c r="G39"/>
  <c r="C39"/>
  <c r="E39" s="1"/>
  <c r="B39"/>
  <c r="D39" s="1"/>
  <c r="W38"/>
  <c r="T38"/>
  <c r="Q38"/>
  <c r="M38"/>
  <c r="J38"/>
  <c r="G38"/>
  <c r="C38"/>
  <c r="E38" s="1"/>
  <c r="B38"/>
  <c r="D38" s="1"/>
  <c r="W37"/>
  <c r="T37"/>
  <c r="Q37"/>
  <c r="M37"/>
  <c r="J37"/>
  <c r="G37"/>
  <c r="C37"/>
  <c r="E37" s="1"/>
  <c r="B37"/>
  <c r="D37" s="1"/>
  <c r="W36"/>
  <c r="T36"/>
  <c r="Q36"/>
  <c r="M36"/>
  <c r="J36"/>
  <c r="G36"/>
  <c r="C36"/>
  <c r="E36" s="1"/>
  <c r="B36"/>
  <c r="D36" s="1"/>
  <c r="W35"/>
  <c r="T35"/>
  <c r="Q35"/>
  <c r="M35"/>
  <c r="J35"/>
  <c r="G35"/>
  <c r="C35"/>
  <c r="E35" s="1"/>
  <c r="B35"/>
  <c r="D35" s="1"/>
  <c r="W34"/>
  <c r="T34"/>
  <c r="Q34"/>
  <c r="M34"/>
  <c r="J34"/>
  <c r="G34"/>
  <c r="C34"/>
  <c r="E34" s="1"/>
  <c r="B34"/>
  <c r="D34" s="1"/>
  <c r="W33"/>
  <c r="T33"/>
  <c r="Q33"/>
  <c r="M33"/>
  <c r="J33"/>
  <c r="G33"/>
  <c r="C33"/>
  <c r="E33" s="1"/>
  <c r="B33"/>
  <c r="D33" s="1"/>
  <c r="W32"/>
  <c r="T32"/>
  <c r="Q32"/>
  <c r="M32"/>
  <c r="J32"/>
  <c r="G32"/>
  <c r="C32"/>
  <c r="E32" s="1"/>
  <c r="B32"/>
  <c r="D32" s="1"/>
  <c r="W31"/>
  <c r="T31"/>
  <c r="Q31"/>
  <c r="M31"/>
  <c r="J31"/>
  <c r="G31"/>
  <c r="C31"/>
  <c r="E31" s="1"/>
  <c r="B31"/>
  <c r="D31" s="1"/>
  <c r="W30"/>
  <c r="T30"/>
  <c r="Q30"/>
  <c r="M30"/>
  <c r="J30"/>
  <c r="G30"/>
  <c r="C30"/>
  <c r="E30" s="1"/>
  <c r="B30"/>
  <c r="D30" s="1"/>
  <c r="W29"/>
  <c r="T29"/>
  <c r="Q29"/>
  <c r="M29"/>
  <c r="J29"/>
  <c r="G29"/>
  <c r="C29"/>
  <c r="E29" s="1"/>
  <c r="B29"/>
  <c r="D29" s="1"/>
  <c r="W28"/>
  <c r="T28"/>
  <c r="Q28"/>
  <c r="M28"/>
  <c r="J28"/>
  <c r="G28"/>
  <c r="C28"/>
  <c r="B28"/>
  <c r="W27"/>
  <c r="T27"/>
  <c r="Q27"/>
  <c r="M27"/>
  <c r="J27"/>
  <c r="G27"/>
  <c r="C27"/>
  <c r="B27"/>
  <c r="W26"/>
  <c r="T26"/>
  <c r="Q26"/>
  <c r="M26"/>
  <c r="J26"/>
  <c r="G26"/>
  <c r="C26"/>
  <c r="E26" s="1"/>
  <c r="B26"/>
  <c r="D26" s="1"/>
  <c r="E27" l="1"/>
  <c r="E28" s="1"/>
  <c r="D27"/>
  <c r="D28" s="1"/>
  <c r="C25"/>
  <c r="E25" s="1"/>
  <c r="C24"/>
  <c r="E24" s="1"/>
  <c r="C23"/>
  <c r="C22"/>
  <c r="E22" s="1"/>
  <c r="C21"/>
  <c r="E21" s="1"/>
  <c r="B25"/>
  <c r="D25" s="1"/>
  <c r="B24"/>
  <c r="D24" s="1"/>
  <c r="B23"/>
  <c r="D23" s="1"/>
  <c r="B22"/>
  <c r="D22" s="1"/>
  <c r="B21"/>
  <c r="D21" s="1"/>
  <c r="C20"/>
  <c r="E20" s="1"/>
  <c r="B20"/>
  <c r="D20" s="1"/>
  <c r="C19"/>
  <c r="E19" s="1"/>
  <c r="B19"/>
  <c r="D19" s="1"/>
  <c r="C18"/>
  <c r="B18"/>
  <c r="D18" s="1"/>
  <c r="C17"/>
  <c r="E17" s="1"/>
  <c r="B17"/>
  <c r="C16"/>
  <c r="B16"/>
  <c r="D16" s="1"/>
  <c r="C15"/>
  <c r="E15" s="1"/>
  <c r="B15"/>
  <c r="D15" s="1"/>
  <c r="C14"/>
  <c r="B14"/>
  <c r="D14" s="1"/>
  <c r="C13"/>
  <c r="E13" s="1"/>
  <c r="B13"/>
  <c r="C12"/>
  <c r="E12" s="1"/>
  <c r="B12"/>
  <c r="C11"/>
  <c r="B11"/>
  <c r="C10"/>
  <c r="E10" s="1"/>
  <c r="B10"/>
  <c r="D10" s="1"/>
  <c r="C9"/>
  <c r="B9"/>
  <c r="C8"/>
  <c r="E8" s="1"/>
  <c r="B8"/>
  <c r="D8" s="1"/>
  <c r="C7"/>
  <c r="E7" s="1"/>
  <c r="B7"/>
  <c r="C6"/>
  <c r="B6"/>
  <c r="D6" s="1"/>
  <c r="C5"/>
  <c r="E5" s="1"/>
  <c r="B5"/>
  <c r="D5" s="1"/>
  <c r="K6" s="1"/>
  <c r="C4"/>
  <c r="E4" s="1"/>
  <c r="B4"/>
  <c r="D4" s="1"/>
  <c r="C3"/>
  <c r="B3"/>
  <c r="W25"/>
  <c r="T25"/>
  <c r="Q25"/>
  <c r="M25"/>
  <c r="J25"/>
  <c r="G25"/>
  <c r="W24"/>
  <c r="T24"/>
  <c r="Q24"/>
  <c r="M24"/>
  <c r="J24"/>
  <c r="G24"/>
  <c r="W23"/>
  <c r="T23"/>
  <c r="Q23"/>
  <c r="M23"/>
  <c r="J23"/>
  <c r="G23"/>
  <c r="W22"/>
  <c r="T22"/>
  <c r="Q22"/>
  <c r="M22"/>
  <c r="J22"/>
  <c r="G22"/>
  <c r="W21"/>
  <c r="T21"/>
  <c r="Q21"/>
  <c r="M21"/>
  <c r="J21"/>
  <c r="G21"/>
  <c r="W20"/>
  <c r="T20"/>
  <c r="Q20"/>
  <c r="M20"/>
  <c r="J20"/>
  <c r="G20"/>
  <c r="W19"/>
  <c r="T19"/>
  <c r="Q19"/>
  <c r="M19"/>
  <c r="J19"/>
  <c r="G19"/>
  <c r="W18"/>
  <c r="T18"/>
  <c r="Q18"/>
  <c r="M18"/>
  <c r="J18"/>
  <c r="G18"/>
  <c r="W17"/>
  <c r="T17"/>
  <c r="Q17"/>
  <c r="M17"/>
  <c r="J17"/>
  <c r="G17"/>
  <c r="W16"/>
  <c r="T16"/>
  <c r="Q16"/>
  <c r="M16"/>
  <c r="J16"/>
  <c r="G16"/>
  <c r="W15"/>
  <c r="T15"/>
  <c r="Q15"/>
  <c r="M15"/>
  <c r="J15"/>
  <c r="G15"/>
  <c r="W14"/>
  <c r="T14"/>
  <c r="Q14"/>
  <c r="M14"/>
  <c r="J14"/>
  <c r="G14"/>
  <c r="W13"/>
  <c r="T13"/>
  <c r="Q13"/>
  <c r="M13"/>
  <c r="J13"/>
  <c r="G13"/>
  <c r="W12"/>
  <c r="T12"/>
  <c r="Q12"/>
  <c r="M12"/>
  <c r="J12"/>
  <c r="G12"/>
  <c r="W11"/>
  <c r="T11"/>
  <c r="Q11"/>
  <c r="M11"/>
  <c r="J11"/>
  <c r="G11"/>
  <c r="W10"/>
  <c r="T10"/>
  <c r="Q10"/>
  <c r="M10"/>
  <c r="J10"/>
  <c r="G10"/>
  <c r="W9"/>
  <c r="T9"/>
  <c r="Q9"/>
  <c r="M9"/>
  <c r="J9"/>
  <c r="G9"/>
  <c r="W8"/>
  <c r="T8"/>
  <c r="Q8"/>
  <c r="M8"/>
  <c r="J8"/>
  <c r="G8"/>
  <c r="W7"/>
  <c r="T7"/>
  <c r="Q7"/>
  <c r="M7"/>
  <c r="J7"/>
  <c r="G7"/>
  <c r="W6"/>
  <c r="T6"/>
  <c r="Q6"/>
  <c r="M6"/>
  <c r="J6"/>
  <c r="G6"/>
  <c r="W5"/>
  <c r="V5" s="1"/>
  <c r="W4"/>
  <c r="T5"/>
  <c r="S5" s="1"/>
  <c r="T4"/>
  <c r="Q5"/>
  <c r="P5" s="1"/>
  <c r="Q4"/>
  <c r="M5"/>
  <c r="M4"/>
  <c r="J5"/>
  <c r="J4"/>
  <c r="G5"/>
  <c r="G4"/>
  <c r="W3"/>
  <c r="T3"/>
  <c r="Q3"/>
  <c r="M3"/>
  <c r="J3"/>
  <c r="G3"/>
  <c r="E23" l="1"/>
  <c r="E18"/>
  <c r="D17"/>
  <c r="E16"/>
  <c r="E14"/>
  <c r="E11"/>
  <c r="D11"/>
  <c r="D12" s="1"/>
  <c r="D13" s="1"/>
  <c r="E9"/>
  <c r="D9"/>
  <c r="D7"/>
  <c r="E6"/>
  <c r="H6"/>
  <c r="F6" s="1"/>
  <c r="N6"/>
  <c r="R6"/>
  <c r="X6"/>
  <c r="V6" s="1"/>
  <c r="X7" s="1"/>
  <c r="V7" s="1"/>
  <c r="X8" s="1"/>
  <c r="V8" s="1"/>
  <c r="X9" s="1"/>
  <c r="V9" s="1"/>
  <c r="X10" s="1"/>
  <c r="V10" s="1"/>
  <c r="X11" s="1"/>
  <c r="V11" s="1"/>
  <c r="X12" s="1"/>
  <c r="V12" s="1"/>
  <c r="X13" s="1"/>
  <c r="V13" s="1"/>
  <c r="X14" s="1"/>
  <c r="V14" s="1"/>
  <c r="X15" s="1"/>
  <c r="V15" s="1"/>
  <c r="X16" s="1"/>
  <c r="V16" s="1"/>
  <c r="X17" s="1"/>
  <c r="V17" s="1"/>
  <c r="X18" s="1"/>
  <c r="V18" s="1"/>
  <c r="X19" s="1"/>
  <c r="V19" s="1"/>
  <c r="X20" s="1"/>
  <c r="V20" s="1"/>
  <c r="X21" s="1"/>
  <c r="V21" s="1"/>
  <c r="X22" s="1"/>
  <c r="V22" s="1"/>
  <c r="X23" s="1"/>
  <c r="V23" s="1"/>
  <c r="X24" s="1"/>
  <c r="V24" s="1"/>
  <c r="X25" s="1"/>
  <c r="V25" s="1"/>
  <c r="X26" s="1"/>
  <c r="V26" s="1"/>
  <c r="X27" s="1"/>
  <c r="V27" s="1"/>
  <c r="X28" s="1"/>
  <c r="V28" s="1"/>
  <c r="X29" s="1"/>
  <c r="V29" s="1"/>
  <c r="X30" s="1"/>
  <c r="V30" s="1"/>
  <c r="X31" s="1"/>
  <c r="V31" s="1"/>
  <c r="X32" s="1"/>
  <c r="V32" s="1"/>
  <c r="X33" s="1"/>
  <c r="V33" s="1"/>
  <c r="X34" s="1"/>
  <c r="V34" s="1"/>
  <c r="X35" s="1"/>
  <c r="V35" s="1"/>
  <c r="X36" s="1"/>
  <c r="V36" s="1"/>
  <c r="X37" s="1"/>
  <c r="V37" s="1"/>
  <c r="X38" s="1"/>
  <c r="V38" s="1"/>
  <c r="X39" s="1"/>
  <c r="V39" s="1"/>
  <c r="X40" s="1"/>
  <c r="V40" s="1"/>
  <c r="X41" s="1"/>
  <c r="V41" s="1"/>
  <c r="X42" s="1"/>
  <c r="V42" s="1"/>
  <c r="X43" s="1"/>
  <c r="V43" s="1"/>
  <c r="X44" s="1"/>
  <c r="V44" s="1"/>
  <c r="X45" s="1"/>
  <c r="V45" s="1"/>
  <c r="X46" s="1"/>
  <c r="V46" s="1"/>
  <c r="X47" s="1"/>
  <c r="V47" s="1"/>
  <c r="X48" s="1"/>
  <c r="V48" s="1"/>
  <c r="X49" s="1"/>
  <c r="V49" s="1"/>
  <c r="X50" s="1"/>
  <c r="V50" s="1"/>
  <c r="X51" s="1"/>
  <c r="V51" s="1"/>
  <c r="X52" s="1"/>
  <c r="V52" s="1"/>
  <c r="X53" s="1"/>
  <c r="V53" s="1"/>
  <c r="X54" s="1"/>
  <c r="V54" s="1"/>
  <c r="X55" s="1"/>
  <c r="V55" s="1"/>
  <c r="X56" s="1"/>
  <c r="V56" s="1"/>
  <c r="X57" s="1"/>
  <c r="V57" s="1"/>
  <c r="X58" s="1"/>
  <c r="V58" s="1"/>
  <c r="X59" s="1"/>
  <c r="V59" s="1"/>
  <c r="X60" s="1"/>
  <c r="V60" s="1"/>
  <c r="X61" s="1"/>
  <c r="V61" s="1"/>
  <c r="X62" s="1"/>
  <c r="V62" s="1"/>
  <c r="X63" s="1"/>
  <c r="V63" s="1"/>
  <c r="X64" s="1"/>
  <c r="V64" s="1"/>
  <c r="X65" s="1"/>
  <c r="V65" s="1"/>
  <c r="X66" s="1"/>
  <c r="V66" s="1"/>
  <c r="X67" s="1"/>
  <c r="V67" s="1"/>
  <c r="X68" s="1"/>
  <c r="V68" s="1"/>
  <c r="X69" s="1"/>
  <c r="V69" s="1"/>
  <c r="X70" s="1"/>
  <c r="V70" s="1"/>
  <c r="X71" s="1"/>
  <c r="V71" s="1"/>
  <c r="X72" s="1"/>
  <c r="V72" s="1"/>
  <c r="X73" s="1"/>
  <c r="V73" s="1"/>
  <c r="X74" s="1"/>
  <c r="V74" s="1"/>
  <c r="X75" s="1"/>
  <c r="V75" s="1"/>
  <c r="X76" s="1"/>
  <c r="V76" s="1"/>
  <c r="X77" s="1"/>
  <c r="V77" s="1"/>
  <c r="X78" s="1"/>
  <c r="V78" s="1"/>
  <c r="X79" s="1"/>
  <c r="V79" s="1"/>
  <c r="X80" s="1"/>
  <c r="V80" s="1"/>
  <c r="X81" s="1"/>
  <c r="V81" s="1"/>
  <c r="X82" s="1"/>
  <c r="V82" s="1"/>
  <c r="X83" s="1"/>
  <c r="V83" s="1"/>
  <c r="X84" s="1"/>
  <c r="V84" s="1"/>
  <c r="X85" s="1"/>
  <c r="V85" s="1"/>
  <c r="X86" s="1"/>
  <c r="V86" s="1"/>
  <c r="X87" s="1"/>
  <c r="V87" s="1"/>
  <c r="X88" s="1"/>
  <c r="V88" s="1"/>
  <c r="X89" s="1"/>
  <c r="V89" s="1"/>
  <c r="X90" s="1"/>
  <c r="V90" s="1"/>
  <c r="X91" s="1"/>
  <c r="V91" s="1"/>
  <c r="X92" s="1"/>
  <c r="V92" s="1"/>
  <c r="X93" s="1"/>
  <c r="V93" s="1"/>
  <c r="X94" s="1"/>
  <c r="V94" s="1"/>
  <c r="X95" s="1"/>
  <c r="V95" s="1"/>
  <c r="X96" s="1"/>
  <c r="V96" s="1"/>
  <c r="X97" s="1"/>
  <c r="V97" s="1"/>
  <c r="X98" s="1"/>
  <c r="V98" s="1"/>
  <c r="X99" s="1"/>
  <c r="V99" s="1"/>
  <c r="X100" s="1"/>
  <c r="V100" s="1"/>
  <c r="X101" s="1"/>
  <c r="V101" s="1"/>
  <c r="X102" s="1"/>
  <c r="V102" s="1"/>
  <c r="X103" s="1"/>
  <c r="V103" s="1"/>
  <c r="X104" s="1"/>
  <c r="V104" s="1"/>
  <c r="X105" s="1"/>
  <c r="V105" s="1"/>
  <c r="X106" s="1"/>
  <c r="V106" s="1"/>
  <c r="X107" s="1"/>
  <c r="V107" s="1"/>
  <c r="X108" s="1"/>
  <c r="V108" s="1"/>
  <c r="X109" s="1"/>
  <c r="V109" s="1"/>
  <c r="X110" s="1"/>
  <c r="V110" s="1"/>
  <c r="X111" s="1"/>
  <c r="V111" s="1"/>
  <c r="X112" s="1"/>
  <c r="V112" s="1"/>
  <c r="X113" s="1"/>
  <c r="V113" s="1"/>
  <c r="X114" s="1"/>
  <c r="V114" s="1"/>
  <c r="X115" s="1"/>
  <c r="V115" s="1"/>
  <c r="X116" s="1"/>
  <c r="V116" s="1"/>
  <c r="X117" s="1"/>
  <c r="V117" s="1"/>
  <c r="X118" s="1"/>
  <c r="V118" s="1"/>
  <c r="X119" s="1"/>
  <c r="V119" s="1"/>
  <c r="X120" s="1"/>
  <c r="V120" s="1"/>
  <c r="X121" s="1"/>
  <c r="V121" s="1"/>
  <c r="X122" s="1"/>
  <c r="V122" s="1"/>
  <c r="X123" s="1"/>
  <c r="V123" s="1"/>
  <c r="X124" s="1"/>
  <c r="V124" s="1"/>
  <c r="X125" s="1"/>
  <c r="V125" s="1"/>
  <c r="X126" s="1"/>
  <c r="V126" s="1"/>
  <c r="X127" s="1"/>
  <c r="V127" s="1"/>
  <c r="X128" s="1"/>
  <c r="V128" s="1"/>
  <c r="X129" s="1"/>
  <c r="V129" s="1"/>
  <c r="X130" s="1"/>
  <c r="V130" s="1"/>
  <c r="X131" s="1"/>
  <c r="V131" s="1"/>
  <c r="X132" s="1"/>
  <c r="V132" s="1"/>
  <c r="X133" s="1"/>
  <c r="V133" s="1"/>
  <c r="X134" s="1"/>
  <c r="V134" s="1"/>
  <c r="X135" s="1"/>
  <c r="V135" s="1"/>
  <c r="X136" s="1"/>
  <c r="V136" s="1"/>
  <c r="X137" s="1"/>
  <c r="V137" s="1"/>
  <c r="X138" s="1"/>
  <c r="V138" s="1"/>
  <c r="X139" s="1"/>
  <c r="V139" s="1"/>
  <c r="X140" s="1"/>
  <c r="V140" s="1"/>
  <c r="X141" s="1"/>
  <c r="V141" s="1"/>
  <c r="X142" s="1"/>
  <c r="V142" s="1"/>
  <c r="X143" s="1"/>
  <c r="V143" s="1"/>
  <c r="X144" s="1"/>
  <c r="V144" s="1"/>
  <c r="X145" s="1"/>
  <c r="V145" s="1"/>
  <c r="X146" s="1"/>
  <c r="V146" s="1"/>
  <c r="X147" s="1"/>
  <c r="V147" s="1"/>
  <c r="X148" s="1"/>
  <c r="V148" s="1"/>
  <c r="X149" s="1"/>
  <c r="V149" s="1"/>
  <c r="X150" s="1"/>
  <c r="V150" s="1"/>
  <c r="X151" s="1"/>
  <c r="V151" s="1"/>
  <c r="X152" s="1"/>
  <c r="V152" s="1"/>
  <c r="X153" s="1"/>
  <c r="V153" s="1"/>
  <c r="X154" s="1"/>
  <c r="V154" s="1"/>
  <c r="X155" s="1"/>
  <c r="V155" s="1"/>
  <c r="X156" s="1"/>
  <c r="V156" s="1"/>
  <c r="X157" s="1"/>
  <c r="V157" s="1"/>
  <c r="X158" s="1"/>
  <c r="V158" s="1"/>
  <c r="X159" s="1"/>
  <c r="V159" s="1"/>
  <c r="X160" s="1"/>
  <c r="V160" s="1"/>
  <c r="X161" s="1"/>
  <c r="V161" s="1"/>
  <c r="X162" s="1"/>
  <c r="V162" s="1"/>
  <c r="X163" s="1"/>
  <c r="V163" s="1"/>
  <c r="X164" s="1"/>
  <c r="V164" s="1"/>
  <c r="X165" s="1"/>
  <c r="V165" s="1"/>
  <c r="X166" s="1"/>
  <c r="V166" s="1"/>
  <c r="X167" s="1"/>
  <c r="V167" s="1"/>
  <c r="X168" s="1"/>
  <c r="V168" s="1"/>
  <c r="X169" s="1"/>
  <c r="V169" s="1"/>
  <c r="X170" s="1"/>
  <c r="V170" s="1"/>
  <c r="X171" s="1"/>
  <c r="V171" s="1"/>
  <c r="X172" s="1"/>
  <c r="V172" s="1"/>
  <c r="X173" s="1"/>
  <c r="V173" s="1"/>
  <c r="X174" s="1"/>
  <c r="V174" s="1"/>
  <c r="X175" s="1"/>
  <c r="V175" s="1"/>
  <c r="X176" s="1"/>
  <c r="V176" s="1"/>
  <c r="X177" s="1"/>
  <c r="V177" s="1"/>
  <c r="X178" s="1"/>
  <c r="V178" s="1"/>
  <c r="X179" s="1"/>
  <c r="V179" s="1"/>
  <c r="X180" s="1"/>
  <c r="V180" s="1"/>
  <c r="X181" s="1"/>
  <c r="V181" s="1"/>
  <c r="X182" s="1"/>
  <c r="V182" s="1"/>
  <c r="X183" s="1"/>
  <c r="V183" s="1"/>
  <c r="X184" s="1"/>
  <c r="V184" s="1"/>
  <c r="X185" s="1"/>
  <c r="V185" s="1"/>
  <c r="X186" s="1"/>
  <c r="V186" s="1"/>
  <c r="X187" s="1"/>
  <c r="V187" s="1"/>
  <c r="X188" s="1"/>
  <c r="V188" s="1"/>
  <c r="X189" s="1"/>
  <c r="V189" s="1"/>
  <c r="X190" s="1"/>
  <c r="V190" s="1"/>
  <c r="X191" s="1"/>
  <c r="V191" s="1"/>
  <c r="X192" s="1"/>
  <c r="V192" s="1"/>
  <c r="X193" s="1"/>
  <c r="V193" s="1"/>
  <c r="X194" s="1"/>
  <c r="V194" s="1"/>
  <c r="X195" s="1"/>
  <c r="V195" s="1"/>
  <c r="X196" s="1"/>
  <c r="V196" s="1"/>
  <c r="X197" s="1"/>
  <c r="V197" s="1"/>
  <c r="X198" s="1"/>
  <c r="V198" s="1"/>
  <c r="X199" s="1"/>
  <c r="V199" s="1"/>
  <c r="X200" s="1"/>
  <c r="V200" s="1"/>
  <c r="X201" s="1"/>
  <c r="V201" s="1"/>
  <c r="X202" s="1"/>
  <c r="V202" s="1"/>
  <c r="X203" s="1"/>
  <c r="V203" s="1"/>
  <c r="X204" s="1"/>
  <c r="V204" s="1"/>
  <c r="X205" s="1"/>
  <c r="V205" s="1"/>
  <c r="X206" s="1"/>
  <c r="V206" s="1"/>
  <c r="X207" s="1"/>
  <c r="V207" s="1"/>
  <c r="X208" s="1"/>
  <c r="V208" s="1"/>
  <c r="X209" s="1"/>
  <c r="V209" s="1"/>
  <c r="X210" s="1"/>
  <c r="V210" s="1"/>
  <c r="X211" s="1"/>
  <c r="V211" s="1"/>
  <c r="X212" s="1"/>
  <c r="V212" s="1"/>
  <c r="X213" s="1"/>
  <c r="V213" s="1"/>
  <c r="X214" s="1"/>
  <c r="V214" s="1"/>
  <c r="X215" s="1"/>
  <c r="V215" s="1"/>
  <c r="X216" s="1"/>
  <c r="V216" s="1"/>
  <c r="X217" s="1"/>
  <c r="V217" s="1"/>
  <c r="X218" s="1"/>
  <c r="V218" s="1"/>
  <c r="X219" s="1"/>
  <c r="V219" s="1"/>
  <c r="X220" s="1"/>
  <c r="V220" s="1"/>
  <c r="X221" s="1"/>
  <c r="V221" s="1"/>
  <c r="X222" s="1"/>
  <c r="V222" s="1"/>
  <c r="X223" s="1"/>
  <c r="V223" s="1"/>
  <c r="X224" s="1"/>
  <c r="V224" s="1"/>
  <c r="X225" s="1"/>
  <c r="V225" s="1"/>
  <c r="X226" s="1"/>
  <c r="V226" s="1"/>
  <c r="X227" s="1"/>
  <c r="V227" s="1"/>
  <c r="X228" s="1"/>
  <c r="V228" s="1"/>
  <c r="X229" s="1"/>
  <c r="V229" s="1"/>
  <c r="X230" s="1"/>
  <c r="V230" s="1"/>
  <c r="X231" s="1"/>
  <c r="V231" s="1"/>
  <c r="X232" s="1"/>
  <c r="V232" s="1"/>
  <c r="X233" s="1"/>
  <c r="V233" s="1"/>
  <c r="X234" s="1"/>
  <c r="V234" s="1"/>
  <c r="X235" s="1"/>
  <c r="V235" s="1"/>
  <c r="X236" s="1"/>
  <c r="V236" s="1"/>
  <c r="X237" s="1"/>
  <c r="V237" s="1"/>
  <c r="X238" s="1"/>
  <c r="V238" s="1"/>
  <c r="X239" s="1"/>
  <c r="V239" s="1"/>
  <c r="X240" s="1"/>
  <c r="V240" s="1"/>
  <c r="X241" s="1"/>
  <c r="V241" s="1"/>
  <c r="X242" s="1"/>
  <c r="V242" s="1"/>
  <c r="X243" s="1"/>
  <c r="V243" s="1"/>
  <c r="X244" s="1"/>
  <c r="V244" s="1"/>
  <c r="X245" s="1"/>
  <c r="V245" s="1"/>
  <c r="X246" s="1"/>
  <c r="V246" s="1"/>
  <c r="X247" s="1"/>
  <c r="V247" s="1"/>
  <c r="X248" s="1"/>
  <c r="V248" s="1"/>
  <c r="X249" s="1"/>
  <c r="V249" s="1"/>
  <c r="X250" s="1"/>
  <c r="V250" s="1"/>
  <c r="X251" s="1"/>
  <c r="V251" s="1"/>
  <c r="X252" s="1"/>
  <c r="V252" s="1"/>
  <c r="X253" s="1"/>
  <c r="V253" s="1"/>
  <c r="X254" s="1"/>
  <c r="V254" s="1"/>
  <c r="X255" s="1"/>
  <c r="V255" s="1"/>
  <c r="X256" s="1"/>
  <c r="V256" s="1"/>
  <c r="X257" s="1"/>
  <c r="V257" s="1"/>
  <c r="X258" s="1"/>
  <c r="V258" s="1"/>
  <c r="X259" s="1"/>
  <c r="V259" s="1"/>
  <c r="X260" s="1"/>
  <c r="V260" s="1"/>
  <c r="X261" s="1"/>
  <c r="V261" s="1"/>
  <c r="X262" s="1"/>
  <c r="V262" s="1"/>
  <c r="X263" s="1"/>
  <c r="V263" s="1"/>
  <c r="X264" s="1"/>
  <c r="V264" s="1"/>
  <c r="X265" s="1"/>
  <c r="V265" s="1"/>
  <c r="X266" s="1"/>
  <c r="V266" s="1"/>
  <c r="X267" s="1"/>
  <c r="V267" s="1"/>
  <c r="X268" s="1"/>
  <c r="V268" s="1"/>
  <c r="X269" s="1"/>
  <c r="V269" s="1"/>
  <c r="X270" s="1"/>
  <c r="V270" s="1"/>
  <c r="X271" s="1"/>
  <c r="V271" s="1"/>
  <c r="X272" s="1"/>
  <c r="V272" s="1"/>
  <c r="X273" s="1"/>
  <c r="V273" s="1"/>
  <c r="X274" s="1"/>
  <c r="V274" s="1"/>
  <c r="X275" s="1"/>
  <c r="V275" s="1"/>
  <c r="X276" s="1"/>
  <c r="V276" s="1"/>
  <c r="X277" s="1"/>
  <c r="V277" s="1"/>
  <c r="X278" s="1"/>
  <c r="V278" s="1"/>
  <c r="X279" s="1"/>
  <c r="V279" s="1"/>
  <c r="X280" s="1"/>
  <c r="V280" s="1"/>
  <c r="X281" s="1"/>
  <c r="V281" s="1"/>
  <c r="X282" s="1"/>
  <c r="V282" s="1"/>
  <c r="X283" s="1"/>
  <c r="V283" s="1"/>
  <c r="X284" s="1"/>
  <c r="V284" s="1"/>
  <c r="X285" s="1"/>
  <c r="V285" s="1"/>
  <c r="X286" s="1"/>
  <c r="V286" s="1"/>
  <c r="X287" s="1"/>
  <c r="V287" s="1"/>
  <c r="X288" s="1"/>
  <c r="V288" s="1"/>
  <c r="X289" s="1"/>
  <c r="V289" s="1"/>
  <c r="X290" s="1"/>
  <c r="V290" s="1"/>
  <c r="X291" s="1"/>
  <c r="V291" s="1"/>
  <c r="X292" s="1"/>
  <c r="V292" s="1"/>
  <c r="X293" s="1"/>
  <c r="V293" s="1"/>
  <c r="X294" s="1"/>
  <c r="V294" s="1"/>
  <c r="X295" s="1"/>
  <c r="V295" s="1"/>
  <c r="X296" s="1"/>
  <c r="V296" s="1"/>
  <c r="X297" s="1"/>
  <c r="V297" s="1"/>
  <c r="X298" s="1"/>
  <c r="V298" s="1"/>
  <c r="X299" s="1"/>
  <c r="V299" s="1"/>
  <c r="X300" s="1"/>
  <c r="V300" s="1"/>
  <c r="X301" s="1"/>
  <c r="V301" s="1"/>
  <c r="X302" s="1"/>
  <c r="V302" s="1"/>
  <c r="X303" s="1"/>
  <c r="V303" s="1"/>
  <c r="X304" s="1"/>
  <c r="V304" s="1"/>
  <c r="X305" s="1"/>
  <c r="V305" s="1"/>
  <c r="X306" s="1"/>
  <c r="V306" s="1"/>
  <c r="X307" s="1"/>
  <c r="V307" s="1"/>
  <c r="X308" s="1"/>
  <c r="V308" s="1"/>
  <c r="X309" s="1"/>
  <c r="V309" s="1"/>
  <c r="X310" s="1"/>
  <c r="V310" s="1"/>
  <c r="X311" s="1"/>
  <c r="V311" s="1"/>
  <c r="X312" s="1"/>
  <c r="V312" s="1"/>
  <c r="X313" s="1"/>
  <c r="V313" s="1"/>
  <c r="X314" s="1"/>
  <c r="V314" s="1"/>
  <c r="X315" s="1"/>
  <c r="V315" s="1"/>
  <c r="X316" s="1"/>
  <c r="V316" s="1"/>
  <c r="X317" s="1"/>
  <c r="V317" s="1"/>
  <c r="X318" s="1"/>
  <c r="V318" s="1"/>
  <c r="X319" s="1"/>
  <c r="V319" s="1"/>
  <c r="X320" s="1"/>
  <c r="V320" s="1"/>
  <c r="X321" s="1"/>
  <c r="V321" s="1"/>
  <c r="X322" s="1"/>
  <c r="V322" s="1"/>
  <c r="X323" s="1"/>
  <c r="V323" s="1"/>
  <c r="X324" s="1"/>
  <c r="V324" s="1"/>
  <c r="X325" s="1"/>
  <c r="V325" s="1"/>
  <c r="X326" s="1"/>
  <c r="V326" s="1"/>
  <c r="X327" s="1"/>
  <c r="V327" s="1"/>
  <c r="X328" s="1"/>
  <c r="V328" s="1"/>
  <c r="X329" s="1"/>
  <c r="V329" s="1"/>
  <c r="X330" s="1"/>
  <c r="V330" s="1"/>
  <c r="X331" s="1"/>
  <c r="V331" s="1"/>
  <c r="X332" s="1"/>
  <c r="V332" s="1"/>
  <c r="X333" s="1"/>
  <c r="V333" s="1"/>
  <c r="X334" s="1"/>
  <c r="V334" s="1"/>
  <c r="X335" s="1"/>
  <c r="V335" s="1"/>
  <c r="X336" s="1"/>
  <c r="V336" s="1"/>
  <c r="X337" s="1"/>
  <c r="V337" s="1"/>
  <c r="X338" s="1"/>
  <c r="V338" s="1"/>
  <c r="X339" s="1"/>
  <c r="V339" s="1"/>
  <c r="X340" s="1"/>
  <c r="V340" s="1"/>
  <c r="X341" s="1"/>
  <c r="V341" s="1"/>
  <c r="X342" s="1"/>
  <c r="V342" s="1"/>
  <c r="X343" s="1"/>
  <c r="V343" s="1"/>
  <c r="X344" s="1"/>
  <c r="V344" s="1"/>
  <c r="X345" s="1"/>
  <c r="V345" s="1"/>
  <c r="X346" s="1"/>
  <c r="V346" s="1"/>
  <c r="X347" s="1"/>
  <c r="V347" s="1"/>
  <c r="X348" s="1"/>
  <c r="V348" s="1"/>
  <c r="X349" s="1"/>
  <c r="V349" s="1"/>
  <c r="X350" s="1"/>
  <c r="V350" s="1"/>
  <c r="X351" s="1"/>
  <c r="V351" s="1"/>
  <c r="X352" s="1"/>
  <c r="V352" s="1"/>
  <c r="X353" s="1"/>
  <c r="V353" s="1"/>
  <c r="X354" s="1"/>
  <c r="V354" s="1"/>
  <c r="X355" s="1"/>
  <c r="V355" s="1"/>
  <c r="X356" s="1"/>
  <c r="V356" s="1"/>
  <c r="X357" s="1"/>
  <c r="V357" s="1"/>
  <c r="X358" s="1"/>
  <c r="V358" s="1"/>
  <c r="X359" s="1"/>
  <c r="V359" s="1"/>
  <c r="X360" s="1"/>
  <c r="V360" s="1"/>
  <c r="X361" s="1"/>
  <c r="V361" s="1"/>
  <c r="X362" s="1"/>
  <c r="V362" s="1"/>
  <c r="X363" s="1"/>
  <c r="V363" s="1"/>
  <c r="X364" s="1"/>
  <c r="V364" s="1"/>
  <c r="X365" s="1"/>
  <c r="V365" s="1"/>
  <c r="X366" s="1"/>
  <c r="V366" s="1"/>
  <c r="X367" s="1"/>
  <c r="V367" s="1"/>
  <c r="X368" s="1"/>
  <c r="V368" s="1"/>
  <c r="X369" s="1"/>
  <c r="V369" s="1"/>
  <c r="X370" s="1"/>
  <c r="V370" s="1"/>
  <c r="X371" s="1"/>
  <c r="V371" s="1"/>
  <c r="X372" s="1"/>
  <c r="V372" s="1"/>
  <c r="X373" s="1"/>
  <c r="V373" s="1"/>
  <c r="X374" s="1"/>
  <c r="V374" s="1"/>
  <c r="X375" s="1"/>
  <c r="V375" s="1"/>
  <c r="X376" s="1"/>
  <c r="V376" s="1"/>
  <c r="X377" s="1"/>
  <c r="V377" s="1"/>
  <c r="X378" s="1"/>
  <c r="V378" s="1"/>
  <c r="X379" s="1"/>
  <c r="V379" s="1"/>
  <c r="X380" s="1"/>
  <c r="V380" s="1"/>
  <c r="X381" s="1"/>
  <c r="V381" s="1"/>
  <c r="X382" s="1"/>
  <c r="V382" s="1"/>
  <c r="X383" s="1"/>
  <c r="V383" s="1"/>
  <c r="X384" s="1"/>
  <c r="V384" s="1"/>
  <c r="X385" s="1"/>
  <c r="V385" s="1"/>
  <c r="X386" s="1"/>
  <c r="V386" s="1"/>
  <c r="X387" s="1"/>
  <c r="V387" s="1"/>
  <c r="X388" s="1"/>
  <c r="V388" s="1"/>
  <c r="X389" s="1"/>
  <c r="V389" s="1"/>
  <c r="X390" s="1"/>
  <c r="V390" s="1"/>
  <c r="X391" s="1"/>
  <c r="V391" s="1"/>
  <c r="X392" s="1"/>
  <c r="V392" s="1"/>
  <c r="X393" s="1"/>
  <c r="V393" s="1"/>
  <c r="X394" s="1"/>
  <c r="V394" s="1"/>
  <c r="X395" s="1"/>
  <c r="V395" s="1"/>
  <c r="X396" s="1"/>
  <c r="V396" s="1"/>
  <c r="X397" s="1"/>
  <c r="V397" s="1"/>
  <c r="X398" s="1"/>
  <c r="V398" s="1"/>
  <c r="X399" s="1"/>
  <c r="V399" s="1"/>
  <c r="X400" s="1"/>
  <c r="V400" s="1"/>
  <c r="X401" s="1"/>
  <c r="V401" s="1"/>
  <c r="X402" s="1"/>
  <c r="V402" s="1"/>
  <c r="X403" s="1"/>
  <c r="V403" s="1"/>
  <c r="X404" s="1"/>
  <c r="V404" s="1"/>
  <c r="X405" s="1"/>
  <c r="V405" s="1"/>
  <c r="X406" s="1"/>
  <c r="V406" s="1"/>
  <c r="X407" s="1"/>
  <c r="V407" s="1"/>
  <c r="X408" s="1"/>
  <c r="V408" s="1"/>
  <c r="X409" s="1"/>
  <c r="V409" s="1"/>
  <c r="X410" s="1"/>
  <c r="V410" s="1"/>
  <c r="X411" s="1"/>
  <c r="V411" s="1"/>
  <c r="X412" s="1"/>
  <c r="V412" s="1"/>
  <c r="X413" s="1"/>
  <c r="V413" s="1"/>
  <c r="X414" s="1"/>
  <c r="V414" s="1"/>
  <c r="X415" s="1"/>
  <c r="V415" s="1"/>
  <c r="X416" s="1"/>
  <c r="V416" s="1"/>
  <c r="X417" s="1"/>
  <c r="V417" s="1"/>
  <c r="X418" s="1"/>
  <c r="V418" s="1"/>
  <c r="X419" s="1"/>
  <c r="V419" s="1"/>
  <c r="X420" s="1"/>
  <c r="V420" s="1"/>
  <c r="X421" s="1"/>
  <c r="V421" s="1"/>
  <c r="X422" s="1"/>
  <c r="V422" s="1"/>
  <c r="X423" s="1"/>
  <c r="V423" s="1"/>
  <c r="X424" s="1"/>
  <c r="V424" s="1"/>
  <c r="X425" s="1"/>
  <c r="V425" s="1"/>
  <c r="X426" s="1"/>
  <c r="V426" s="1"/>
  <c r="X427" s="1"/>
  <c r="V427" s="1"/>
  <c r="X428" s="1"/>
  <c r="V428" s="1"/>
  <c r="X429" s="1"/>
  <c r="V429" s="1"/>
  <c r="X430" s="1"/>
  <c r="V430" s="1"/>
  <c r="X431" s="1"/>
  <c r="V431" s="1"/>
  <c r="X432" s="1"/>
  <c r="V432" s="1"/>
  <c r="X433" s="1"/>
  <c r="V433" s="1"/>
  <c r="X434" s="1"/>
  <c r="V434" s="1"/>
  <c r="X435" s="1"/>
  <c r="V435" s="1"/>
  <c r="X436" s="1"/>
  <c r="V436" s="1"/>
  <c r="X437" s="1"/>
  <c r="V437" s="1"/>
  <c r="X438" s="1"/>
  <c r="V438" s="1"/>
  <c r="X439" s="1"/>
  <c r="V439" s="1"/>
  <c r="X440" s="1"/>
  <c r="V440" s="1"/>
  <c r="X441" s="1"/>
  <c r="V441" s="1"/>
  <c r="X442" s="1"/>
  <c r="V442" s="1"/>
  <c r="X443" s="1"/>
  <c r="V443" s="1"/>
  <c r="X444" s="1"/>
  <c r="V444" s="1"/>
  <c r="X445" s="1"/>
  <c r="V445" s="1"/>
  <c r="X446" s="1"/>
  <c r="V446" s="1"/>
  <c r="X447" s="1"/>
  <c r="V447" s="1"/>
  <c r="X448" s="1"/>
  <c r="V448" s="1"/>
  <c r="X449" s="1"/>
  <c r="V449" s="1"/>
  <c r="X450" s="1"/>
  <c r="V450" s="1"/>
  <c r="X451" s="1"/>
  <c r="V451" s="1"/>
  <c r="X452" s="1"/>
  <c r="V452" s="1"/>
  <c r="X453" s="1"/>
  <c r="V453" s="1"/>
  <c r="X454" s="1"/>
  <c r="V454" s="1"/>
  <c r="X455" s="1"/>
  <c r="V455" s="1"/>
  <c r="X456" s="1"/>
  <c r="V456" s="1"/>
  <c r="X457" s="1"/>
  <c r="V457" s="1"/>
  <c r="X458" s="1"/>
  <c r="V458" s="1"/>
  <c r="X459" s="1"/>
  <c r="V459" s="1"/>
  <c r="X460" s="1"/>
  <c r="V460" s="1"/>
  <c r="X461" s="1"/>
  <c r="V461" s="1"/>
  <c r="X462" s="1"/>
  <c r="V462" s="1"/>
  <c r="X463" s="1"/>
  <c r="V463" s="1"/>
  <c r="X464" s="1"/>
  <c r="V464" s="1"/>
  <c r="X465" s="1"/>
  <c r="V465" s="1"/>
  <c r="X466" s="1"/>
  <c r="V466" s="1"/>
  <c r="X467" s="1"/>
  <c r="V467" s="1"/>
  <c r="X468" s="1"/>
  <c r="V468" s="1"/>
  <c r="X469" s="1"/>
  <c r="V469" s="1"/>
  <c r="X470" s="1"/>
  <c r="V470" s="1"/>
  <c r="X471" s="1"/>
  <c r="V471" s="1"/>
  <c r="X472" s="1"/>
  <c r="V472" s="1"/>
  <c r="X473" s="1"/>
  <c r="V473" s="1"/>
  <c r="X474" s="1"/>
  <c r="V474" s="1"/>
  <c r="X475" s="1"/>
  <c r="V475" s="1"/>
  <c r="X476" s="1"/>
  <c r="V476" s="1"/>
  <c r="X477" s="1"/>
  <c r="V477" s="1"/>
  <c r="X478" s="1"/>
  <c r="V478" s="1"/>
  <c r="X479" s="1"/>
  <c r="V479" s="1"/>
  <c r="X480" s="1"/>
  <c r="V480" s="1"/>
  <c r="X481" s="1"/>
  <c r="V481" s="1"/>
  <c r="X482" s="1"/>
  <c r="V482" s="1"/>
  <c r="X483" s="1"/>
  <c r="V483" s="1"/>
  <c r="X484" s="1"/>
  <c r="V484" s="1"/>
  <c r="X485" s="1"/>
  <c r="V485" s="1"/>
  <c r="X486" s="1"/>
  <c r="V486" s="1"/>
  <c r="X487" s="1"/>
  <c r="V487" s="1"/>
  <c r="X488" s="1"/>
  <c r="V488" s="1"/>
  <c r="X489" s="1"/>
  <c r="V489" s="1"/>
  <c r="X490" s="1"/>
  <c r="V490" s="1"/>
  <c r="X491" s="1"/>
  <c r="V491" s="1"/>
  <c r="X492" s="1"/>
  <c r="V492" s="1"/>
  <c r="X493" s="1"/>
  <c r="V493" s="1"/>
  <c r="X494" s="1"/>
  <c r="V494" s="1"/>
  <c r="X495" s="1"/>
  <c r="V495" s="1"/>
  <c r="X496" s="1"/>
  <c r="V496" s="1"/>
  <c r="X497" s="1"/>
  <c r="V497" s="1"/>
  <c r="X498" s="1"/>
  <c r="V498" s="1"/>
  <c r="X499" s="1"/>
  <c r="V499" s="1"/>
  <c r="X500" s="1"/>
  <c r="V500" s="1"/>
  <c r="U6"/>
  <c r="S6" s="1"/>
  <c r="U7" s="1"/>
  <c r="S7" s="1"/>
  <c r="U8" s="1"/>
  <c r="S8" s="1"/>
  <c r="U9" s="1"/>
  <c r="S9" s="1"/>
  <c r="U10" s="1"/>
  <c r="S10" s="1"/>
  <c r="U11" s="1"/>
  <c r="S11" s="1"/>
  <c r="U12" s="1"/>
  <c r="S12" s="1"/>
  <c r="U13" s="1"/>
  <c r="S13" s="1"/>
  <c r="U14" s="1"/>
  <c r="S14" s="1"/>
  <c r="U15" s="1"/>
  <c r="S15" s="1"/>
  <c r="P6"/>
  <c r="I6"/>
  <c r="K7" s="1"/>
  <c r="L6"/>
  <c r="N7" s="1"/>
  <c r="H7" l="1"/>
  <c r="F7" s="1"/>
  <c r="O6"/>
  <c r="R7"/>
  <c r="P7" s="1"/>
  <c r="Y6"/>
  <c r="U16"/>
  <c r="S16" s="1"/>
  <c r="I7"/>
  <c r="K8" s="1"/>
  <c r="L7"/>
  <c r="N8" s="1"/>
  <c r="Z6" l="1"/>
  <c r="H8"/>
  <c r="F8" s="1"/>
  <c r="O7"/>
  <c r="R8"/>
  <c r="P8" s="1"/>
  <c r="Y7"/>
  <c r="U17"/>
  <c r="S17" s="1"/>
  <c r="I8"/>
  <c r="K9" s="1"/>
  <c r="L8"/>
  <c r="N9" s="1"/>
  <c r="H9" l="1"/>
  <c r="O8"/>
  <c r="Z7"/>
  <c r="R9"/>
  <c r="P9" s="1"/>
  <c r="Y8"/>
  <c r="Z8" s="1"/>
  <c r="U18"/>
  <c r="S18" s="1"/>
  <c r="I9"/>
  <c r="K10" s="1"/>
  <c r="L9"/>
  <c r="N10" s="1"/>
  <c r="F9"/>
  <c r="H10" l="1"/>
  <c r="F10" s="1"/>
  <c r="O9"/>
  <c r="R10"/>
  <c r="P10" s="1"/>
  <c r="Y9"/>
  <c r="U19"/>
  <c r="S19" s="1"/>
  <c r="U20" s="1"/>
  <c r="S20" s="1"/>
  <c r="I10"/>
  <c r="K11" s="1"/>
  <c r="L10"/>
  <c r="N11" s="1"/>
  <c r="O10" l="1"/>
  <c r="H11"/>
  <c r="F11" s="1"/>
  <c r="Z9"/>
  <c r="R11"/>
  <c r="P11" s="1"/>
  <c r="Y10"/>
  <c r="Z10" s="1"/>
  <c r="U21"/>
  <c r="S21" s="1"/>
  <c r="U22" s="1"/>
  <c r="S22" s="1"/>
  <c r="U23" s="1"/>
  <c r="S23" s="1"/>
  <c r="U24" s="1"/>
  <c r="S24" s="1"/>
  <c r="U25" s="1"/>
  <c r="S25" s="1"/>
  <c r="I11"/>
  <c r="K12" s="1"/>
  <c r="L11"/>
  <c r="N12" s="1"/>
  <c r="O11" l="1"/>
  <c r="H12"/>
  <c r="F12" s="1"/>
  <c r="R12"/>
  <c r="P12" s="1"/>
  <c r="Y11"/>
  <c r="U26"/>
  <c r="S26" s="1"/>
  <c r="I12"/>
  <c r="K13" s="1"/>
  <c r="L12"/>
  <c r="N13" s="1"/>
  <c r="Z11" l="1"/>
  <c r="O12"/>
  <c r="H13"/>
  <c r="F13" s="1"/>
  <c r="R13"/>
  <c r="P13" s="1"/>
  <c r="Y12"/>
  <c r="U27"/>
  <c r="S27" s="1"/>
  <c r="I13"/>
  <c r="K14" s="1"/>
  <c r="L13"/>
  <c r="N14" s="1"/>
  <c r="O13" l="1"/>
  <c r="H14"/>
  <c r="F14" s="1"/>
  <c r="Z12"/>
  <c r="R14"/>
  <c r="P14" s="1"/>
  <c r="Y13"/>
  <c r="Z13" s="1"/>
  <c r="U28"/>
  <c r="S28" s="1"/>
  <c r="I14"/>
  <c r="K15" s="1"/>
  <c r="L14"/>
  <c r="N15" s="1"/>
  <c r="H15" l="1"/>
  <c r="F15" s="1"/>
  <c r="O14"/>
  <c r="R15"/>
  <c r="P15" s="1"/>
  <c r="Y14"/>
  <c r="U29"/>
  <c r="S29" s="1"/>
  <c r="I15"/>
  <c r="K16" s="1"/>
  <c r="I16" s="1"/>
  <c r="K17" s="1"/>
  <c r="I17" s="1"/>
  <c r="K18" s="1"/>
  <c r="I18" s="1"/>
  <c r="K19" s="1"/>
  <c r="I19" s="1"/>
  <c r="K20" s="1"/>
  <c r="I20" s="1"/>
  <c r="K21" s="1"/>
  <c r="I21" s="1"/>
  <c r="K22" s="1"/>
  <c r="I22" s="1"/>
  <c r="K23" s="1"/>
  <c r="I23" s="1"/>
  <c r="K24" s="1"/>
  <c r="I24" s="1"/>
  <c r="K25" s="1"/>
  <c r="I25" s="1"/>
  <c r="K26" s="1"/>
  <c r="I26" s="1"/>
  <c r="K27" s="1"/>
  <c r="I27" s="1"/>
  <c r="K28" s="1"/>
  <c r="I28" s="1"/>
  <c r="K29" s="1"/>
  <c r="I29" s="1"/>
  <c r="K30" s="1"/>
  <c r="I30" s="1"/>
  <c r="K31" s="1"/>
  <c r="I31" s="1"/>
  <c r="K32" s="1"/>
  <c r="I32" s="1"/>
  <c r="K33" s="1"/>
  <c r="I33" s="1"/>
  <c r="K34" s="1"/>
  <c r="I34" s="1"/>
  <c r="K35" s="1"/>
  <c r="I35" s="1"/>
  <c r="K36" s="1"/>
  <c r="I36" s="1"/>
  <c r="K37" s="1"/>
  <c r="I37" s="1"/>
  <c r="K38" s="1"/>
  <c r="I38" s="1"/>
  <c r="K39" s="1"/>
  <c r="I39" s="1"/>
  <c r="K40" s="1"/>
  <c r="I40" s="1"/>
  <c r="K41" s="1"/>
  <c r="I41" s="1"/>
  <c r="K42" s="1"/>
  <c r="I42" s="1"/>
  <c r="K43" s="1"/>
  <c r="I43" s="1"/>
  <c r="K44" s="1"/>
  <c r="I44" s="1"/>
  <c r="K45" s="1"/>
  <c r="I45" s="1"/>
  <c r="K46" s="1"/>
  <c r="I46" s="1"/>
  <c r="K47" s="1"/>
  <c r="I47" s="1"/>
  <c r="K48" s="1"/>
  <c r="I48" s="1"/>
  <c r="K49" s="1"/>
  <c r="I49" s="1"/>
  <c r="K50" s="1"/>
  <c r="I50" s="1"/>
  <c r="K51" s="1"/>
  <c r="I51" s="1"/>
  <c r="K52" s="1"/>
  <c r="I52" s="1"/>
  <c r="K53" s="1"/>
  <c r="I53" s="1"/>
  <c r="K54" s="1"/>
  <c r="I54" s="1"/>
  <c r="K55" s="1"/>
  <c r="I55" s="1"/>
  <c r="K56" s="1"/>
  <c r="I56" s="1"/>
  <c r="K57" s="1"/>
  <c r="I57" s="1"/>
  <c r="K58" s="1"/>
  <c r="I58" s="1"/>
  <c r="K59" s="1"/>
  <c r="I59" s="1"/>
  <c r="K60" s="1"/>
  <c r="I60" s="1"/>
  <c r="K61" s="1"/>
  <c r="I61" s="1"/>
  <c r="K62" s="1"/>
  <c r="I62" s="1"/>
  <c r="K63" s="1"/>
  <c r="I63" s="1"/>
  <c r="K64" s="1"/>
  <c r="I64" s="1"/>
  <c r="K65" s="1"/>
  <c r="I65" s="1"/>
  <c r="K66" s="1"/>
  <c r="I66" s="1"/>
  <c r="K67" s="1"/>
  <c r="I67" s="1"/>
  <c r="K68" s="1"/>
  <c r="I68" s="1"/>
  <c r="K69" s="1"/>
  <c r="I69" s="1"/>
  <c r="K70" s="1"/>
  <c r="I70" s="1"/>
  <c r="K71" s="1"/>
  <c r="I71" s="1"/>
  <c r="K72" s="1"/>
  <c r="I72" s="1"/>
  <c r="K73" s="1"/>
  <c r="I73" s="1"/>
  <c r="K74" s="1"/>
  <c r="I74" s="1"/>
  <c r="K75" s="1"/>
  <c r="I75" s="1"/>
  <c r="K76" s="1"/>
  <c r="I76" s="1"/>
  <c r="K77" s="1"/>
  <c r="I77" s="1"/>
  <c r="K78" s="1"/>
  <c r="I78" s="1"/>
  <c r="K79" s="1"/>
  <c r="I79" s="1"/>
  <c r="K80" s="1"/>
  <c r="I80" s="1"/>
  <c r="K81" s="1"/>
  <c r="I81" s="1"/>
  <c r="K82" s="1"/>
  <c r="I82" s="1"/>
  <c r="K83" s="1"/>
  <c r="I83" s="1"/>
  <c r="K84" s="1"/>
  <c r="I84" s="1"/>
  <c r="K85" s="1"/>
  <c r="I85" s="1"/>
  <c r="K86" s="1"/>
  <c r="I86" s="1"/>
  <c r="K87" s="1"/>
  <c r="I87" s="1"/>
  <c r="K88" s="1"/>
  <c r="I88" s="1"/>
  <c r="K89" s="1"/>
  <c r="I89" s="1"/>
  <c r="K90" s="1"/>
  <c r="I90" s="1"/>
  <c r="K91" s="1"/>
  <c r="I91" s="1"/>
  <c r="K92" s="1"/>
  <c r="I92" s="1"/>
  <c r="K93" s="1"/>
  <c r="I93" s="1"/>
  <c r="K94" s="1"/>
  <c r="I94" s="1"/>
  <c r="K95" s="1"/>
  <c r="I95" s="1"/>
  <c r="K96" s="1"/>
  <c r="I96" s="1"/>
  <c r="K97" s="1"/>
  <c r="I97" s="1"/>
  <c r="K98" s="1"/>
  <c r="I98" s="1"/>
  <c r="K99" s="1"/>
  <c r="I99" s="1"/>
  <c r="K100" s="1"/>
  <c r="I100" s="1"/>
  <c r="K101" s="1"/>
  <c r="I101" s="1"/>
  <c r="K102" s="1"/>
  <c r="I102" s="1"/>
  <c r="K103" s="1"/>
  <c r="I103" s="1"/>
  <c r="K104" s="1"/>
  <c r="I104" s="1"/>
  <c r="K105" s="1"/>
  <c r="I105" s="1"/>
  <c r="K106" s="1"/>
  <c r="I106" s="1"/>
  <c r="K107" s="1"/>
  <c r="I107" s="1"/>
  <c r="K108" s="1"/>
  <c r="I108" s="1"/>
  <c r="K109" s="1"/>
  <c r="I109" s="1"/>
  <c r="K110" s="1"/>
  <c r="I110" s="1"/>
  <c r="K111" s="1"/>
  <c r="I111" s="1"/>
  <c r="K112" s="1"/>
  <c r="I112" s="1"/>
  <c r="K113" s="1"/>
  <c r="I113" s="1"/>
  <c r="K114" s="1"/>
  <c r="I114" s="1"/>
  <c r="K115" s="1"/>
  <c r="I115" s="1"/>
  <c r="K116" s="1"/>
  <c r="I116" s="1"/>
  <c r="K117" s="1"/>
  <c r="I117" s="1"/>
  <c r="K118" s="1"/>
  <c r="I118" s="1"/>
  <c r="K119" s="1"/>
  <c r="I119" s="1"/>
  <c r="K120" s="1"/>
  <c r="I120" s="1"/>
  <c r="K121" s="1"/>
  <c r="I121" s="1"/>
  <c r="K122" s="1"/>
  <c r="I122" s="1"/>
  <c r="K123" s="1"/>
  <c r="I123" s="1"/>
  <c r="K124" s="1"/>
  <c r="I124" s="1"/>
  <c r="K125" s="1"/>
  <c r="I125" s="1"/>
  <c r="K126" s="1"/>
  <c r="I126" s="1"/>
  <c r="K127" s="1"/>
  <c r="I127" s="1"/>
  <c r="K128" s="1"/>
  <c r="I128" s="1"/>
  <c r="K129" s="1"/>
  <c r="I129" s="1"/>
  <c r="K130" s="1"/>
  <c r="I130" s="1"/>
  <c r="K131" s="1"/>
  <c r="I131" s="1"/>
  <c r="K132" s="1"/>
  <c r="I132" s="1"/>
  <c r="K133" s="1"/>
  <c r="I133" s="1"/>
  <c r="K134" s="1"/>
  <c r="I134" s="1"/>
  <c r="K135" s="1"/>
  <c r="I135" s="1"/>
  <c r="K136" s="1"/>
  <c r="I136" s="1"/>
  <c r="K137" s="1"/>
  <c r="I137" s="1"/>
  <c r="K138" s="1"/>
  <c r="I138" s="1"/>
  <c r="K139" s="1"/>
  <c r="I139" s="1"/>
  <c r="K140" s="1"/>
  <c r="I140" s="1"/>
  <c r="K141" s="1"/>
  <c r="I141" s="1"/>
  <c r="K142" s="1"/>
  <c r="I142" s="1"/>
  <c r="K143" s="1"/>
  <c r="I143" s="1"/>
  <c r="K144" s="1"/>
  <c r="I144" s="1"/>
  <c r="K145" s="1"/>
  <c r="I145" s="1"/>
  <c r="K146" s="1"/>
  <c r="I146" s="1"/>
  <c r="K147" s="1"/>
  <c r="I147" s="1"/>
  <c r="K148" s="1"/>
  <c r="I148" s="1"/>
  <c r="K149" s="1"/>
  <c r="I149" s="1"/>
  <c r="K150" s="1"/>
  <c r="I150" s="1"/>
  <c r="K151" s="1"/>
  <c r="I151" s="1"/>
  <c r="K152" s="1"/>
  <c r="I152" s="1"/>
  <c r="K153" s="1"/>
  <c r="I153" s="1"/>
  <c r="K154" s="1"/>
  <c r="I154" s="1"/>
  <c r="K155" s="1"/>
  <c r="I155" s="1"/>
  <c r="K156" s="1"/>
  <c r="I156" s="1"/>
  <c r="K157" s="1"/>
  <c r="I157" s="1"/>
  <c r="K158" s="1"/>
  <c r="I158" s="1"/>
  <c r="K159" s="1"/>
  <c r="I159" s="1"/>
  <c r="K160" s="1"/>
  <c r="I160" s="1"/>
  <c r="K161" s="1"/>
  <c r="I161" s="1"/>
  <c r="K162" s="1"/>
  <c r="I162" s="1"/>
  <c r="K163" s="1"/>
  <c r="I163" s="1"/>
  <c r="K164" s="1"/>
  <c r="I164" s="1"/>
  <c r="K165" s="1"/>
  <c r="I165" s="1"/>
  <c r="K166" s="1"/>
  <c r="I166" s="1"/>
  <c r="K167" s="1"/>
  <c r="I167" s="1"/>
  <c r="K168" s="1"/>
  <c r="I168" s="1"/>
  <c r="K169" s="1"/>
  <c r="I169" s="1"/>
  <c r="K170" s="1"/>
  <c r="I170" s="1"/>
  <c r="K171" s="1"/>
  <c r="I171" s="1"/>
  <c r="K172" s="1"/>
  <c r="I172" s="1"/>
  <c r="K173" s="1"/>
  <c r="I173" s="1"/>
  <c r="K174" s="1"/>
  <c r="I174" s="1"/>
  <c r="K175" s="1"/>
  <c r="I175" s="1"/>
  <c r="K176" s="1"/>
  <c r="I176" s="1"/>
  <c r="K177" s="1"/>
  <c r="I177" s="1"/>
  <c r="K178" s="1"/>
  <c r="I178" s="1"/>
  <c r="K179" s="1"/>
  <c r="I179" s="1"/>
  <c r="K180" s="1"/>
  <c r="I180" s="1"/>
  <c r="K181" s="1"/>
  <c r="I181" s="1"/>
  <c r="K182" s="1"/>
  <c r="I182" s="1"/>
  <c r="K183" s="1"/>
  <c r="I183" s="1"/>
  <c r="K184" s="1"/>
  <c r="I184" s="1"/>
  <c r="K185" s="1"/>
  <c r="I185" s="1"/>
  <c r="K186" s="1"/>
  <c r="I186" s="1"/>
  <c r="K187" s="1"/>
  <c r="I187" s="1"/>
  <c r="K188" s="1"/>
  <c r="I188" s="1"/>
  <c r="K189" s="1"/>
  <c r="I189" s="1"/>
  <c r="K190" s="1"/>
  <c r="I190" s="1"/>
  <c r="K191" s="1"/>
  <c r="I191" s="1"/>
  <c r="K192" s="1"/>
  <c r="I192" s="1"/>
  <c r="K193" s="1"/>
  <c r="I193" s="1"/>
  <c r="K194" s="1"/>
  <c r="I194" s="1"/>
  <c r="K195" s="1"/>
  <c r="I195" s="1"/>
  <c r="K196" s="1"/>
  <c r="I196" s="1"/>
  <c r="K197" s="1"/>
  <c r="I197" s="1"/>
  <c r="K198" s="1"/>
  <c r="I198" s="1"/>
  <c r="K199" s="1"/>
  <c r="I199" s="1"/>
  <c r="K200" s="1"/>
  <c r="I200" s="1"/>
  <c r="K201" s="1"/>
  <c r="I201" s="1"/>
  <c r="K202" s="1"/>
  <c r="I202" s="1"/>
  <c r="K203" s="1"/>
  <c r="I203" s="1"/>
  <c r="K204" s="1"/>
  <c r="I204" s="1"/>
  <c r="K205" s="1"/>
  <c r="I205" s="1"/>
  <c r="K206" s="1"/>
  <c r="I206" s="1"/>
  <c r="K207" s="1"/>
  <c r="I207" s="1"/>
  <c r="K208" s="1"/>
  <c r="I208" s="1"/>
  <c r="K209" s="1"/>
  <c r="I209" s="1"/>
  <c r="K210" s="1"/>
  <c r="I210" s="1"/>
  <c r="K211" s="1"/>
  <c r="I211" s="1"/>
  <c r="K212" s="1"/>
  <c r="I212" s="1"/>
  <c r="K213" s="1"/>
  <c r="I213" s="1"/>
  <c r="K214" s="1"/>
  <c r="I214" s="1"/>
  <c r="K215" s="1"/>
  <c r="I215" s="1"/>
  <c r="K216" s="1"/>
  <c r="I216" s="1"/>
  <c r="K217" s="1"/>
  <c r="I217" s="1"/>
  <c r="K218" s="1"/>
  <c r="I218" s="1"/>
  <c r="K219" s="1"/>
  <c r="I219" s="1"/>
  <c r="K220" s="1"/>
  <c r="I220" s="1"/>
  <c r="K221" s="1"/>
  <c r="I221" s="1"/>
  <c r="K222" s="1"/>
  <c r="I222" s="1"/>
  <c r="K223" s="1"/>
  <c r="I223" s="1"/>
  <c r="K224" s="1"/>
  <c r="I224" s="1"/>
  <c r="K225" s="1"/>
  <c r="I225" s="1"/>
  <c r="K226" s="1"/>
  <c r="I226" s="1"/>
  <c r="K227" s="1"/>
  <c r="I227" s="1"/>
  <c r="K228" s="1"/>
  <c r="I228" s="1"/>
  <c r="K229" s="1"/>
  <c r="I229" s="1"/>
  <c r="K230" s="1"/>
  <c r="I230" s="1"/>
  <c r="K231" s="1"/>
  <c r="I231" s="1"/>
  <c r="K232" s="1"/>
  <c r="I232" s="1"/>
  <c r="K233" s="1"/>
  <c r="I233" s="1"/>
  <c r="K234" s="1"/>
  <c r="I234" s="1"/>
  <c r="K235" s="1"/>
  <c r="I235" s="1"/>
  <c r="K236" s="1"/>
  <c r="I236" s="1"/>
  <c r="K237" s="1"/>
  <c r="I237" s="1"/>
  <c r="K238" s="1"/>
  <c r="I238" s="1"/>
  <c r="K239" s="1"/>
  <c r="I239" s="1"/>
  <c r="K240" s="1"/>
  <c r="I240" s="1"/>
  <c r="K241" s="1"/>
  <c r="I241" s="1"/>
  <c r="K242" s="1"/>
  <c r="I242" s="1"/>
  <c r="K243" s="1"/>
  <c r="I243" s="1"/>
  <c r="K244" s="1"/>
  <c r="I244" s="1"/>
  <c r="K245" s="1"/>
  <c r="I245" s="1"/>
  <c r="K246" s="1"/>
  <c r="I246" s="1"/>
  <c r="K247" s="1"/>
  <c r="I247" s="1"/>
  <c r="K248" s="1"/>
  <c r="I248" s="1"/>
  <c r="K249" s="1"/>
  <c r="I249" s="1"/>
  <c r="K250" s="1"/>
  <c r="I250" s="1"/>
  <c r="K251" s="1"/>
  <c r="I251" s="1"/>
  <c r="K252" s="1"/>
  <c r="I252" s="1"/>
  <c r="K253" s="1"/>
  <c r="I253" s="1"/>
  <c r="K254" s="1"/>
  <c r="I254" s="1"/>
  <c r="K255" s="1"/>
  <c r="I255" s="1"/>
  <c r="K256" s="1"/>
  <c r="I256" s="1"/>
  <c r="K257" s="1"/>
  <c r="I257" s="1"/>
  <c r="K258" s="1"/>
  <c r="I258" s="1"/>
  <c r="K259" s="1"/>
  <c r="I259" s="1"/>
  <c r="K260" s="1"/>
  <c r="I260" s="1"/>
  <c r="K261" s="1"/>
  <c r="I261" s="1"/>
  <c r="K262" s="1"/>
  <c r="I262" s="1"/>
  <c r="K263" s="1"/>
  <c r="I263" s="1"/>
  <c r="K264" s="1"/>
  <c r="I264" s="1"/>
  <c r="K265" s="1"/>
  <c r="I265" s="1"/>
  <c r="K266" s="1"/>
  <c r="I266" s="1"/>
  <c r="K267" s="1"/>
  <c r="I267" s="1"/>
  <c r="K268" s="1"/>
  <c r="I268" s="1"/>
  <c r="K269" s="1"/>
  <c r="I269" s="1"/>
  <c r="K270" s="1"/>
  <c r="I270" s="1"/>
  <c r="K271" s="1"/>
  <c r="I271" s="1"/>
  <c r="K272" s="1"/>
  <c r="I272" s="1"/>
  <c r="K273" s="1"/>
  <c r="I273" s="1"/>
  <c r="K274" s="1"/>
  <c r="I274" s="1"/>
  <c r="K275" s="1"/>
  <c r="I275" s="1"/>
  <c r="K276" s="1"/>
  <c r="I276" s="1"/>
  <c r="K277" s="1"/>
  <c r="I277" s="1"/>
  <c r="K278" s="1"/>
  <c r="I278" s="1"/>
  <c r="K279" s="1"/>
  <c r="I279" s="1"/>
  <c r="K280" s="1"/>
  <c r="I280" s="1"/>
  <c r="K281" s="1"/>
  <c r="I281" s="1"/>
  <c r="K282" s="1"/>
  <c r="I282" s="1"/>
  <c r="K283" s="1"/>
  <c r="I283" s="1"/>
  <c r="K284" s="1"/>
  <c r="I284" s="1"/>
  <c r="K285" s="1"/>
  <c r="I285" s="1"/>
  <c r="K286" s="1"/>
  <c r="I286" s="1"/>
  <c r="K287" s="1"/>
  <c r="I287" s="1"/>
  <c r="K288" s="1"/>
  <c r="I288" s="1"/>
  <c r="K289" s="1"/>
  <c r="I289" s="1"/>
  <c r="K290" s="1"/>
  <c r="I290" s="1"/>
  <c r="K291" s="1"/>
  <c r="I291" s="1"/>
  <c r="K292" s="1"/>
  <c r="I292" s="1"/>
  <c r="K293" s="1"/>
  <c r="I293" s="1"/>
  <c r="K294" s="1"/>
  <c r="I294" s="1"/>
  <c r="K295" s="1"/>
  <c r="I295" s="1"/>
  <c r="K296" s="1"/>
  <c r="I296" s="1"/>
  <c r="K297" s="1"/>
  <c r="I297" s="1"/>
  <c r="K298" s="1"/>
  <c r="I298" s="1"/>
  <c r="K299" s="1"/>
  <c r="I299" s="1"/>
  <c r="K300" s="1"/>
  <c r="I300" s="1"/>
  <c r="K301" s="1"/>
  <c r="I301" s="1"/>
  <c r="K302" s="1"/>
  <c r="I302" s="1"/>
  <c r="K303" s="1"/>
  <c r="I303" s="1"/>
  <c r="K304" s="1"/>
  <c r="I304" s="1"/>
  <c r="K305" s="1"/>
  <c r="I305" s="1"/>
  <c r="K306" s="1"/>
  <c r="I306" s="1"/>
  <c r="K307" s="1"/>
  <c r="I307" s="1"/>
  <c r="K308" s="1"/>
  <c r="I308" s="1"/>
  <c r="K309" s="1"/>
  <c r="I309" s="1"/>
  <c r="K310" s="1"/>
  <c r="I310" s="1"/>
  <c r="K311" s="1"/>
  <c r="I311" s="1"/>
  <c r="K312" s="1"/>
  <c r="I312" s="1"/>
  <c r="K313" s="1"/>
  <c r="I313" s="1"/>
  <c r="K314" s="1"/>
  <c r="I314" s="1"/>
  <c r="K315" s="1"/>
  <c r="I315" s="1"/>
  <c r="K316" s="1"/>
  <c r="I316" s="1"/>
  <c r="K317" s="1"/>
  <c r="I317" s="1"/>
  <c r="K318" s="1"/>
  <c r="I318" s="1"/>
  <c r="K319" s="1"/>
  <c r="I319" s="1"/>
  <c r="K320" s="1"/>
  <c r="I320" s="1"/>
  <c r="K321" s="1"/>
  <c r="I321" s="1"/>
  <c r="K322" s="1"/>
  <c r="I322" s="1"/>
  <c r="K323" s="1"/>
  <c r="I323" s="1"/>
  <c r="K324" s="1"/>
  <c r="I324" s="1"/>
  <c r="K325" s="1"/>
  <c r="I325" s="1"/>
  <c r="K326" s="1"/>
  <c r="I326" s="1"/>
  <c r="K327" s="1"/>
  <c r="I327" s="1"/>
  <c r="K328" s="1"/>
  <c r="I328" s="1"/>
  <c r="K329" s="1"/>
  <c r="I329" s="1"/>
  <c r="K330" s="1"/>
  <c r="I330" s="1"/>
  <c r="K331" s="1"/>
  <c r="I331" s="1"/>
  <c r="K332" s="1"/>
  <c r="I332" s="1"/>
  <c r="K333" s="1"/>
  <c r="I333" s="1"/>
  <c r="K334" s="1"/>
  <c r="I334" s="1"/>
  <c r="K335" s="1"/>
  <c r="I335" s="1"/>
  <c r="K336" s="1"/>
  <c r="I336" s="1"/>
  <c r="K337" s="1"/>
  <c r="I337" s="1"/>
  <c r="K338" s="1"/>
  <c r="I338" s="1"/>
  <c r="K339" s="1"/>
  <c r="I339" s="1"/>
  <c r="K340" s="1"/>
  <c r="I340" s="1"/>
  <c r="K341" s="1"/>
  <c r="I341" s="1"/>
  <c r="K342" s="1"/>
  <c r="I342" s="1"/>
  <c r="K343" s="1"/>
  <c r="I343" s="1"/>
  <c r="K344" s="1"/>
  <c r="I344" s="1"/>
  <c r="K345" s="1"/>
  <c r="I345" s="1"/>
  <c r="K346" s="1"/>
  <c r="I346" s="1"/>
  <c r="K347" s="1"/>
  <c r="I347" s="1"/>
  <c r="K348" s="1"/>
  <c r="I348" s="1"/>
  <c r="K349" s="1"/>
  <c r="I349" s="1"/>
  <c r="K350" s="1"/>
  <c r="I350" s="1"/>
  <c r="K351" s="1"/>
  <c r="I351" s="1"/>
  <c r="K352" s="1"/>
  <c r="I352" s="1"/>
  <c r="K353" s="1"/>
  <c r="I353" s="1"/>
  <c r="K354" s="1"/>
  <c r="I354" s="1"/>
  <c r="K355" s="1"/>
  <c r="I355" s="1"/>
  <c r="K356" s="1"/>
  <c r="I356" s="1"/>
  <c r="K357" s="1"/>
  <c r="I357" s="1"/>
  <c r="K358" s="1"/>
  <c r="I358" s="1"/>
  <c r="K359" s="1"/>
  <c r="I359" s="1"/>
  <c r="K360" s="1"/>
  <c r="I360" s="1"/>
  <c r="K361" s="1"/>
  <c r="I361" s="1"/>
  <c r="K362" s="1"/>
  <c r="I362" s="1"/>
  <c r="K363" s="1"/>
  <c r="I363" s="1"/>
  <c r="K364" s="1"/>
  <c r="I364" s="1"/>
  <c r="K365" s="1"/>
  <c r="I365" s="1"/>
  <c r="K366" s="1"/>
  <c r="I366" s="1"/>
  <c r="K367" s="1"/>
  <c r="I367" s="1"/>
  <c r="K368" s="1"/>
  <c r="I368" s="1"/>
  <c r="K369" s="1"/>
  <c r="I369" s="1"/>
  <c r="K370" s="1"/>
  <c r="I370" s="1"/>
  <c r="K371" s="1"/>
  <c r="I371" s="1"/>
  <c r="K372" s="1"/>
  <c r="I372" s="1"/>
  <c r="K373" s="1"/>
  <c r="I373" s="1"/>
  <c r="K374" s="1"/>
  <c r="I374" s="1"/>
  <c r="K375" s="1"/>
  <c r="I375" s="1"/>
  <c r="K376" s="1"/>
  <c r="I376" s="1"/>
  <c r="K377" s="1"/>
  <c r="I377" s="1"/>
  <c r="K378" s="1"/>
  <c r="I378" s="1"/>
  <c r="K379" s="1"/>
  <c r="I379" s="1"/>
  <c r="K380" s="1"/>
  <c r="I380" s="1"/>
  <c r="K381" s="1"/>
  <c r="I381" s="1"/>
  <c r="K382" s="1"/>
  <c r="I382" s="1"/>
  <c r="K383" s="1"/>
  <c r="I383" s="1"/>
  <c r="K384" s="1"/>
  <c r="I384" s="1"/>
  <c r="K385" s="1"/>
  <c r="I385" s="1"/>
  <c r="K386" s="1"/>
  <c r="I386" s="1"/>
  <c r="K387" s="1"/>
  <c r="I387" s="1"/>
  <c r="K388" s="1"/>
  <c r="I388" s="1"/>
  <c r="K389" s="1"/>
  <c r="I389" s="1"/>
  <c r="K390" s="1"/>
  <c r="I390" s="1"/>
  <c r="K391" s="1"/>
  <c r="I391" s="1"/>
  <c r="K392" s="1"/>
  <c r="I392" s="1"/>
  <c r="K393" s="1"/>
  <c r="I393" s="1"/>
  <c r="K394" s="1"/>
  <c r="I394" s="1"/>
  <c r="K395" s="1"/>
  <c r="I395" s="1"/>
  <c r="K396" s="1"/>
  <c r="I396" s="1"/>
  <c r="K397" s="1"/>
  <c r="I397" s="1"/>
  <c r="K398" s="1"/>
  <c r="I398" s="1"/>
  <c r="K399" s="1"/>
  <c r="I399" s="1"/>
  <c r="K400" s="1"/>
  <c r="I400" s="1"/>
  <c r="K401" s="1"/>
  <c r="I401" s="1"/>
  <c r="K402" s="1"/>
  <c r="I402" s="1"/>
  <c r="K403" s="1"/>
  <c r="I403" s="1"/>
  <c r="K404" s="1"/>
  <c r="I404" s="1"/>
  <c r="K405" s="1"/>
  <c r="I405" s="1"/>
  <c r="K406" s="1"/>
  <c r="I406" s="1"/>
  <c r="K407" s="1"/>
  <c r="I407" s="1"/>
  <c r="K408" s="1"/>
  <c r="I408" s="1"/>
  <c r="K409" s="1"/>
  <c r="I409" s="1"/>
  <c r="K410" s="1"/>
  <c r="I410" s="1"/>
  <c r="K411" s="1"/>
  <c r="I411" s="1"/>
  <c r="K412" s="1"/>
  <c r="I412" s="1"/>
  <c r="K413" s="1"/>
  <c r="I413" s="1"/>
  <c r="K414" s="1"/>
  <c r="I414" s="1"/>
  <c r="K415" s="1"/>
  <c r="I415" s="1"/>
  <c r="K416" s="1"/>
  <c r="I416" s="1"/>
  <c r="K417" s="1"/>
  <c r="I417" s="1"/>
  <c r="K418" s="1"/>
  <c r="I418" s="1"/>
  <c r="K419" s="1"/>
  <c r="I419" s="1"/>
  <c r="K420" s="1"/>
  <c r="I420" s="1"/>
  <c r="K421" s="1"/>
  <c r="I421" s="1"/>
  <c r="K422" s="1"/>
  <c r="I422" s="1"/>
  <c r="K423" s="1"/>
  <c r="I423" s="1"/>
  <c r="K424" s="1"/>
  <c r="I424" s="1"/>
  <c r="K425" s="1"/>
  <c r="I425" s="1"/>
  <c r="K426" s="1"/>
  <c r="I426" s="1"/>
  <c r="K427" s="1"/>
  <c r="I427" s="1"/>
  <c r="K428" s="1"/>
  <c r="I428" s="1"/>
  <c r="K429" s="1"/>
  <c r="I429" s="1"/>
  <c r="K430" s="1"/>
  <c r="I430" s="1"/>
  <c r="K431" s="1"/>
  <c r="I431" s="1"/>
  <c r="K432" s="1"/>
  <c r="I432" s="1"/>
  <c r="K433" s="1"/>
  <c r="I433" s="1"/>
  <c r="K434" s="1"/>
  <c r="I434" s="1"/>
  <c r="K435" s="1"/>
  <c r="I435" s="1"/>
  <c r="K436" s="1"/>
  <c r="I436" s="1"/>
  <c r="K437" s="1"/>
  <c r="I437" s="1"/>
  <c r="K438" s="1"/>
  <c r="I438" s="1"/>
  <c r="K439" s="1"/>
  <c r="I439" s="1"/>
  <c r="K440" s="1"/>
  <c r="I440" s="1"/>
  <c r="K441" s="1"/>
  <c r="I441" s="1"/>
  <c r="K442" s="1"/>
  <c r="I442" s="1"/>
  <c r="K443" s="1"/>
  <c r="I443" s="1"/>
  <c r="K444" s="1"/>
  <c r="I444" s="1"/>
  <c r="K445" s="1"/>
  <c r="I445" s="1"/>
  <c r="K446" s="1"/>
  <c r="I446" s="1"/>
  <c r="K447" s="1"/>
  <c r="I447" s="1"/>
  <c r="K448" s="1"/>
  <c r="I448" s="1"/>
  <c r="K449" s="1"/>
  <c r="I449" s="1"/>
  <c r="K450" s="1"/>
  <c r="I450" s="1"/>
  <c r="K451" s="1"/>
  <c r="I451" s="1"/>
  <c r="K452" s="1"/>
  <c r="I452" s="1"/>
  <c r="K453" s="1"/>
  <c r="I453" s="1"/>
  <c r="K454" s="1"/>
  <c r="I454" s="1"/>
  <c r="K455" s="1"/>
  <c r="I455" s="1"/>
  <c r="K456" s="1"/>
  <c r="I456" s="1"/>
  <c r="K457" s="1"/>
  <c r="I457" s="1"/>
  <c r="K458" s="1"/>
  <c r="I458" s="1"/>
  <c r="K459" s="1"/>
  <c r="I459" s="1"/>
  <c r="K460" s="1"/>
  <c r="I460" s="1"/>
  <c r="K461" s="1"/>
  <c r="I461" s="1"/>
  <c r="K462" s="1"/>
  <c r="I462" s="1"/>
  <c r="K463" s="1"/>
  <c r="I463" s="1"/>
  <c r="K464" s="1"/>
  <c r="I464" s="1"/>
  <c r="K465" s="1"/>
  <c r="I465" s="1"/>
  <c r="K466" s="1"/>
  <c r="I466" s="1"/>
  <c r="K467" s="1"/>
  <c r="I467" s="1"/>
  <c r="K468" s="1"/>
  <c r="I468" s="1"/>
  <c r="K469" s="1"/>
  <c r="I469" s="1"/>
  <c r="K470" s="1"/>
  <c r="I470" s="1"/>
  <c r="K471" s="1"/>
  <c r="I471" s="1"/>
  <c r="K472" s="1"/>
  <c r="I472" s="1"/>
  <c r="K473" s="1"/>
  <c r="I473" s="1"/>
  <c r="K474" s="1"/>
  <c r="I474" s="1"/>
  <c r="K475" s="1"/>
  <c r="I475" s="1"/>
  <c r="K476" s="1"/>
  <c r="I476" s="1"/>
  <c r="K477" s="1"/>
  <c r="I477" s="1"/>
  <c r="K478" s="1"/>
  <c r="I478" s="1"/>
  <c r="K479" s="1"/>
  <c r="I479" s="1"/>
  <c r="K480" s="1"/>
  <c r="I480" s="1"/>
  <c r="K481" s="1"/>
  <c r="I481" s="1"/>
  <c r="K482" s="1"/>
  <c r="I482" s="1"/>
  <c r="K483" s="1"/>
  <c r="I483" s="1"/>
  <c r="K484" s="1"/>
  <c r="I484" s="1"/>
  <c r="K485" s="1"/>
  <c r="I485" s="1"/>
  <c r="K486" s="1"/>
  <c r="I486" s="1"/>
  <c r="K487" s="1"/>
  <c r="I487" s="1"/>
  <c r="K488" s="1"/>
  <c r="I488" s="1"/>
  <c r="K489" s="1"/>
  <c r="I489" s="1"/>
  <c r="K490" s="1"/>
  <c r="I490" s="1"/>
  <c r="K491" s="1"/>
  <c r="I491" s="1"/>
  <c r="K492" s="1"/>
  <c r="I492" s="1"/>
  <c r="K493" s="1"/>
  <c r="I493" s="1"/>
  <c r="K494" s="1"/>
  <c r="I494" s="1"/>
  <c r="K495" s="1"/>
  <c r="I495" s="1"/>
  <c r="K496" s="1"/>
  <c r="I496" s="1"/>
  <c r="K497" s="1"/>
  <c r="I497" s="1"/>
  <c r="K498" s="1"/>
  <c r="I498" s="1"/>
  <c r="K499" s="1"/>
  <c r="I499" s="1"/>
  <c r="K500" s="1"/>
  <c r="I500" s="1"/>
  <c r="L15"/>
  <c r="N16" s="1"/>
  <c r="L16" s="1"/>
  <c r="N17" s="1"/>
  <c r="L17" s="1"/>
  <c r="N18" s="1"/>
  <c r="L18" s="1"/>
  <c r="N19" s="1"/>
  <c r="L19" s="1"/>
  <c r="N20" s="1"/>
  <c r="L20" s="1"/>
  <c r="N21" s="1"/>
  <c r="L21" s="1"/>
  <c r="N22" s="1"/>
  <c r="L22" s="1"/>
  <c r="N23" s="1"/>
  <c r="L23" s="1"/>
  <c r="N24" s="1"/>
  <c r="L24" s="1"/>
  <c r="N25" s="1"/>
  <c r="L25" s="1"/>
  <c r="N26" s="1"/>
  <c r="L26" s="1"/>
  <c r="N27" s="1"/>
  <c r="L27" s="1"/>
  <c r="N28" s="1"/>
  <c r="L28" s="1"/>
  <c r="N29" s="1"/>
  <c r="L29" s="1"/>
  <c r="N30" s="1"/>
  <c r="L30" s="1"/>
  <c r="N31" s="1"/>
  <c r="L31" s="1"/>
  <c r="N32" s="1"/>
  <c r="L32" s="1"/>
  <c r="N33" s="1"/>
  <c r="L33" s="1"/>
  <c r="N34" s="1"/>
  <c r="L34" s="1"/>
  <c r="N35" s="1"/>
  <c r="L35" s="1"/>
  <c r="N36" s="1"/>
  <c r="L36" s="1"/>
  <c r="N37" s="1"/>
  <c r="L37" s="1"/>
  <c r="N38" s="1"/>
  <c r="L38" s="1"/>
  <c r="N39" s="1"/>
  <c r="L39" s="1"/>
  <c r="N40" s="1"/>
  <c r="L40" s="1"/>
  <c r="N41" s="1"/>
  <c r="L41" s="1"/>
  <c r="N42" s="1"/>
  <c r="L42" s="1"/>
  <c r="N43" s="1"/>
  <c r="L43" s="1"/>
  <c r="N44" s="1"/>
  <c r="L44" s="1"/>
  <c r="N45" s="1"/>
  <c r="L45" s="1"/>
  <c r="N46" s="1"/>
  <c r="L46" s="1"/>
  <c r="N47" s="1"/>
  <c r="L47" s="1"/>
  <c r="N48" s="1"/>
  <c r="L48" s="1"/>
  <c r="N49" s="1"/>
  <c r="L49" s="1"/>
  <c r="N50" s="1"/>
  <c r="L50" s="1"/>
  <c r="N51" s="1"/>
  <c r="L51" s="1"/>
  <c r="N52" s="1"/>
  <c r="L52" s="1"/>
  <c r="N53" s="1"/>
  <c r="L53" s="1"/>
  <c r="N54" s="1"/>
  <c r="L54" s="1"/>
  <c r="N55" s="1"/>
  <c r="L55" s="1"/>
  <c r="N56" s="1"/>
  <c r="L56" s="1"/>
  <c r="N57" s="1"/>
  <c r="L57" s="1"/>
  <c r="N58" s="1"/>
  <c r="L58" s="1"/>
  <c r="N59" s="1"/>
  <c r="L59" s="1"/>
  <c r="N60" s="1"/>
  <c r="L60" s="1"/>
  <c r="N61" s="1"/>
  <c r="L61" s="1"/>
  <c r="N62" s="1"/>
  <c r="L62" s="1"/>
  <c r="N63" s="1"/>
  <c r="L63" s="1"/>
  <c r="N64" s="1"/>
  <c r="L64" s="1"/>
  <c r="N65" s="1"/>
  <c r="L65" s="1"/>
  <c r="N66" s="1"/>
  <c r="L66" s="1"/>
  <c r="N67" s="1"/>
  <c r="L67" s="1"/>
  <c r="N68" s="1"/>
  <c r="L68" s="1"/>
  <c r="N69" s="1"/>
  <c r="L69" s="1"/>
  <c r="N70" s="1"/>
  <c r="L70" s="1"/>
  <c r="N71" s="1"/>
  <c r="L71" s="1"/>
  <c r="N72" s="1"/>
  <c r="L72" s="1"/>
  <c r="N73" s="1"/>
  <c r="L73" s="1"/>
  <c r="N74" s="1"/>
  <c r="L74" s="1"/>
  <c r="N75" s="1"/>
  <c r="L75" s="1"/>
  <c r="N76" s="1"/>
  <c r="L76" s="1"/>
  <c r="N77" s="1"/>
  <c r="L77" s="1"/>
  <c r="N78" s="1"/>
  <c r="L78" s="1"/>
  <c r="N79" s="1"/>
  <c r="L79" s="1"/>
  <c r="N80" s="1"/>
  <c r="L80" s="1"/>
  <c r="N81" s="1"/>
  <c r="L81" s="1"/>
  <c r="N82" s="1"/>
  <c r="L82" s="1"/>
  <c r="N83" s="1"/>
  <c r="L83" s="1"/>
  <c r="N84" s="1"/>
  <c r="L84" s="1"/>
  <c r="N85" s="1"/>
  <c r="L85" s="1"/>
  <c r="N86" s="1"/>
  <c r="L86" s="1"/>
  <c r="N87" s="1"/>
  <c r="L87" s="1"/>
  <c r="N88" s="1"/>
  <c r="L88" s="1"/>
  <c r="N89" s="1"/>
  <c r="L89" s="1"/>
  <c r="N90" s="1"/>
  <c r="L90" s="1"/>
  <c r="N91" s="1"/>
  <c r="L91" s="1"/>
  <c r="N92" s="1"/>
  <c r="L92" s="1"/>
  <c r="N93" s="1"/>
  <c r="L93" s="1"/>
  <c r="N94" s="1"/>
  <c r="L94" s="1"/>
  <c r="N95" s="1"/>
  <c r="L95" s="1"/>
  <c r="N96" s="1"/>
  <c r="L96" s="1"/>
  <c r="N97" s="1"/>
  <c r="L97" s="1"/>
  <c r="N98" s="1"/>
  <c r="L98" s="1"/>
  <c r="N99" s="1"/>
  <c r="L99" s="1"/>
  <c r="N100" s="1"/>
  <c r="L100" s="1"/>
  <c r="N101" s="1"/>
  <c r="L101" s="1"/>
  <c r="N102" s="1"/>
  <c r="L102" s="1"/>
  <c r="N103" s="1"/>
  <c r="L103" s="1"/>
  <c r="N104" s="1"/>
  <c r="L104" s="1"/>
  <c r="N105" s="1"/>
  <c r="L105" s="1"/>
  <c r="N106" s="1"/>
  <c r="L106" s="1"/>
  <c r="N107" s="1"/>
  <c r="L107" s="1"/>
  <c r="N108" s="1"/>
  <c r="L108" s="1"/>
  <c r="N109" s="1"/>
  <c r="L109" s="1"/>
  <c r="N110" s="1"/>
  <c r="L110" s="1"/>
  <c r="N111" s="1"/>
  <c r="L111" s="1"/>
  <c r="N112" s="1"/>
  <c r="L112" s="1"/>
  <c r="N113" s="1"/>
  <c r="L113" s="1"/>
  <c r="N114" s="1"/>
  <c r="L114" s="1"/>
  <c r="N115" s="1"/>
  <c r="L115" s="1"/>
  <c r="N116" s="1"/>
  <c r="L116" s="1"/>
  <c r="N117" s="1"/>
  <c r="L117" s="1"/>
  <c r="N118" s="1"/>
  <c r="L118" s="1"/>
  <c r="N119" s="1"/>
  <c r="L119" s="1"/>
  <c r="N120" s="1"/>
  <c r="L120" s="1"/>
  <c r="N121" s="1"/>
  <c r="L121" s="1"/>
  <c r="N122" s="1"/>
  <c r="L122" s="1"/>
  <c r="N123" s="1"/>
  <c r="L123" s="1"/>
  <c r="N124" s="1"/>
  <c r="L124" s="1"/>
  <c r="N125" s="1"/>
  <c r="L125" s="1"/>
  <c r="N126" s="1"/>
  <c r="L126" s="1"/>
  <c r="N127" s="1"/>
  <c r="L127" s="1"/>
  <c r="N128" s="1"/>
  <c r="L128" s="1"/>
  <c r="N129" s="1"/>
  <c r="L129" s="1"/>
  <c r="N130" s="1"/>
  <c r="L130" s="1"/>
  <c r="N131" s="1"/>
  <c r="L131" s="1"/>
  <c r="N132" s="1"/>
  <c r="L132" s="1"/>
  <c r="N133" s="1"/>
  <c r="L133" s="1"/>
  <c r="N134" s="1"/>
  <c r="L134" s="1"/>
  <c r="N135" s="1"/>
  <c r="L135" s="1"/>
  <c r="N136" s="1"/>
  <c r="L136" s="1"/>
  <c r="N137" s="1"/>
  <c r="L137" s="1"/>
  <c r="N138" s="1"/>
  <c r="L138" s="1"/>
  <c r="N139" s="1"/>
  <c r="L139" s="1"/>
  <c r="N140" s="1"/>
  <c r="L140" s="1"/>
  <c r="N141" s="1"/>
  <c r="L141" s="1"/>
  <c r="N142" s="1"/>
  <c r="L142" s="1"/>
  <c r="N143" s="1"/>
  <c r="L143" s="1"/>
  <c r="N144" s="1"/>
  <c r="L144" s="1"/>
  <c r="N145" s="1"/>
  <c r="L145" s="1"/>
  <c r="N146" s="1"/>
  <c r="L146" s="1"/>
  <c r="N147" s="1"/>
  <c r="L147" s="1"/>
  <c r="N148" s="1"/>
  <c r="L148" s="1"/>
  <c r="N149" s="1"/>
  <c r="L149" s="1"/>
  <c r="N150" s="1"/>
  <c r="L150" s="1"/>
  <c r="N151" s="1"/>
  <c r="L151" s="1"/>
  <c r="N152" s="1"/>
  <c r="L152" s="1"/>
  <c r="N153" s="1"/>
  <c r="L153" s="1"/>
  <c r="N154" s="1"/>
  <c r="L154" s="1"/>
  <c r="N155" s="1"/>
  <c r="L155" s="1"/>
  <c r="N156" s="1"/>
  <c r="L156" s="1"/>
  <c r="N157" s="1"/>
  <c r="L157" s="1"/>
  <c r="N158" s="1"/>
  <c r="L158" s="1"/>
  <c r="N159" s="1"/>
  <c r="L159" s="1"/>
  <c r="N160" s="1"/>
  <c r="L160" s="1"/>
  <c r="N161" s="1"/>
  <c r="L161" s="1"/>
  <c r="N162" s="1"/>
  <c r="L162" s="1"/>
  <c r="N163" s="1"/>
  <c r="L163" s="1"/>
  <c r="N164" s="1"/>
  <c r="L164" s="1"/>
  <c r="N165" s="1"/>
  <c r="L165" s="1"/>
  <c r="N166" s="1"/>
  <c r="L166" s="1"/>
  <c r="N167" s="1"/>
  <c r="L167" s="1"/>
  <c r="N168" s="1"/>
  <c r="L168" s="1"/>
  <c r="N169" s="1"/>
  <c r="L169" s="1"/>
  <c r="N170" s="1"/>
  <c r="L170" s="1"/>
  <c r="N171" s="1"/>
  <c r="L171" s="1"/>
  <c r="N172" s="1"/>
  <c r="L172" s="1"/>
  <c r="N173" s="1"/>
  <c r="L173" s="1"/>
  <c r="N174" s="1"/>
  <c r="L174" s="1"/>
  <c r="N175" s="1"/>
  <c r="L175" s="1"/>
  <c r="N176" s="1"/>
  <c r="L176" s="1"/>
  <c r="N177" s="1"/>
  <c r="L177" s="1"/>
  <c r="N178" s="1"/>
  <c r="L178" s="1"/>
  <c r="N179" s="1"/>
  <c r="L179" s="1"/>
  <c r="N180" s="1"/>
  <c r="L180" s="1"/>
  <c r="N181" s="1"/>
  <c r="L181" s="1"/>
  <c r="N182" s="1"/>
  <c r="L182" s="1"/>
  <c r="N183" s="1"/>
  <c r="L183" s="1"/>
  <c r="N184" s="1"/>
  <c r="L184" s="1"/>
  <c r="N185" s="1"/>
  <c r="L185" s="1"/>
  <c r="N186" s="1"/>
  <c r="L186" s="1"/>
  <c r="N187" s="1"/>
  <c r="L187" s="1"/>
  <c r="N188" s="1"/>
  <c r="L188" s="1"/>
  <c r="N189" s="1"/>
  <c r="L189" s="1"/>
  <c r="N190" s="1"/>
  <c r="L190" s="1"/>
  <c r="N191" s="1"/>
  <c r="L191" s="1"/>
  <c r="N192" s="1"/>
  <c r="L192" s="1"/>
  <c r="N193" s="1"/>
  <c r="L193" s="1"/>
  <c r="N194" s="1"/>
  <c r="L194" s="1"/>
  <c r="N195" s="1"/>
  <c r="L195" s="1"/>
  <c r="N196" s="1"/>
  <c r="L196" s="1"/>
  <c r="N197" s="1"/>
  <c r="L197" s="1"/>
  <c r="N198" s="1"/>
  <c r="L198" s="1"/>
  <c r="N199" s="1"/>
  <c r="L199" s="1"/>
  <c r="N200" s="1"/>
  <c r="L200" s="1"/>
  <c r="N201" s="1"/>
  <c r="L201" s="1"/>
  <c r="N202" s="1"/>
  <c r="L202" s="1"/>
  <c r="N203" s="1"/>
  <c r="L203" s="1"/>
  <c r="N204" s="1"/>
  <c r="L204" s="1"/>
  <c r="N205" s="1"/>
  <c r="L205" s="1"/>
  <c r="N206" s="1"/>
  <c r="L206" s="1"/>
  <c r="N207" s="1"/>
  <c r="L207" s="1"/>
  <c r="N208" s="1"/>
  <c r="L208" s="1"/>
  <c r="N209" s="1"/>
  <c r="L209" s="1"/>
  <c r="N210" s="1"/>
  <c r="L210" s="1"/>
  <c r="N211" s="1"/>
  <c r="L211" s="1"/>
  <c r="N212" s="1"/>
  <c r="L212" s="1"/>
  <c r="N213" s="1"/>
  <c r="L213" s="1"/>
  <c r="N214" s="1"/>
  <c r="L214" s="1"/>
  <c r="N215" s="1"/>
  <c r="L215" s="1"/>
  <c r="N216" s="1"/>
  <c r="L216" s="1"/>
  <c r="N217" s="1"/>
  <c r="L217" s="1"/>
  <c r="N218" s="1"/>
  <c r="L218" s="1"/>
  <c r="N219" s="1"/>
  <c r="L219" s="1"/>
  <c r="N220" s="1"/>
  <c r="L220" s="1"/>
  <c r="N221" s="1"/>
  <c r="L221" s="1"/>
  <c r="N222" s="1"/>
  <c r="L222" s="1"/>
  <c r="N223" s="1"/>
  <c r="L223" s="1"/>
  <c r="N224" s="1"/>
  <c r="L224" s="1"/>
  <c r="N225" s="1"/>
  <c r="L225" s="1"/>
  <c r="N226" s="1"/>
  <c r="L226" s="1"/>
  <c r="N227" s="1"/>
  <c r="L227" s="1"/>
  <c r="N228" s="1"/>
  <c r="L228" s="1"/>
  <c r="N229" s="1"/>
  <c r="L229" s="1"/>
  <c r="N230" s="1"/>
  <c r="L230" s="1"/>
  <c r="N231" s="1"/>
  <c r="L231" s="1"/>
  <c r="N232" s="1"/>
  <c r="L232" s="1"/>
  <c r="N233" s="1"/>
  <c r="L233" s="1"/>
  <c r="N234" s="1"/>
  <c r="L234" s="1"/>
  <c r="N235" s="1"/>
  <c r="L235" s="1"/>
  <c r="N236" s="1"/>
  <c r="L236" s="1"/>
  <c r="N237" s="1"/>
  <c r="L237" s="1"/>
  <c r="N238" s="1"/>
  <c r="L238" s="1"/>
  <c r="N239" s="1"/>
  <c r="L239" s="1"/>
  <c r="N240" s="1"/>
  <c r="L240" s="1"/>
  <c r="N241" s="1"/>
  <c r="L241" s="1"/>
  <c r="N242" s="1"/>
  <c r="L242" s="1"/>
  <c r="N243" s="1"/>
  <c r="L243" s="1"/>
  <c r="N244" s="1"/>
  <c r="L244" s="1"/>
  <c r="N245" s="1"/>
  <c r="L245" s="1"/>
  <c r="N246" s="1"/>
  <c r="L246" s="1"/>
  <c r="N247" s="1"/>
  <c r="L247" s="1"/>
  <c r="N248" s="1"/>
  <c r="L248" s="1"/>
  <c r="N249" s="1"/>
  <c r="L249" s="1"/>
  <c r="N250" s="1"/>
  <c r="L250" s="1"/>
  <c r="N251" s="1"/>
  <c r="L251" s="1"/>
  <c r="N252" s="1"/>
  <c r="L252" s="1"/>
  <c r="N253" s="1"/>
  <c r="L253" s="1"/>
  <c r="N254" s="1"/>
  <c r="L254" s="1"/>
  <c r="N255" s="1"/>
  <c r="L255" s="1"/>
  <c r="N256" s="1"/>
  <c r="L256" s="1"/>
  <c r="N257" s="1"/>
  <c r="L257" s="1"/>
  <c r="N258" s="1"/>
  <c r="L258" s="1"/>
  <c r="N259" s="1"/>
  <c r="L259" s="1"/>
  <c r="N260" s="1"/>
  <c r="L260" s="1"/>
  <c r="N261" s="1"/>
  <c r="L261" s="1"/>
  <c r="N262" s="1"/>
  <c r="L262" s="1"/>
  <c r="N263" s="1"/>
  <c r="L263" s="1"/>
  <c r="N264" s="1"/>
  <c r="L264" s="1"/>
  <c r="N265" s="1"/>
  <c r="L265" s="1"/>
  <c r="N266" s="1"/>
  <c r="L266" s="1"/>
  <c r="N267" s="1"/>
  <c r="L267" s="1"/>
  <c r="N268" s="1"/>
  <c r="L268" s="1"/>
  <c r="N269" s="1"/>
  <c r="L269" s="1"/>
  <c r="N270" s="1"/>
  <c r="L270" s="1"/>
  <c r="N271" s="1"/>
  <c r="L271" s="1"/>
  <c r="N272" s="1"/>
  <c r="L272" s="1"/>
  <c r="N273" s="1"/>
  <c r="L273" s="1"/>
  <c r="N274" s="1"/>
  <c r="L274" s="1"/>
  <c r="N275" s="1"/>
  <c r="L275" s="1"/>
  <c r="N276" s="1"/>
  <c r="L276" s="1"/>
  <c r="N277" s="1"/>
  <c r="L277" s="1"/>
  <c r="N278" s="1"/>
  <c r="L278" s="1"/>
  <c r="N279" s="1"/>
  <c r="L279" s="1"/>
  <c r="N280" s="1"/>
  <c r="L280" s="1"/>
  <c r="N281" s="1"/>
  <c r="L281" s="1"/>
  <c r="N282" s="1"/>
  <c r="L282" s="1"/>
  <c r="N283" s="1"/>
  <c r="L283" s="1"/>
  <c r="N284" s="1"/>
  <c r="L284" s="1"/>
  <c r="N285" s="1"/>
  <c r="L285" s="1"/>
  <c r="N286" s="1"/>
  <c r="L286" s="1"/>
  <c r="N287" s="1"/>
  <c r="L287" s="1"/>
  <c r="N288" s="1"/>
  <c r="L288" s="1"/>
  <c r="N289" s="1"/>
  <c r="L289" s="1"/>
  <c r="N290" s="1"/>
  <c r="L290" s="1"/>
  <c r="N291" s="1"/>
  <c r="L291" s="1"/>
  <c r="N292" s="1"/>
  <c r="L292" s="1"/>
  <c r="N293" s="1"/>
  <c r="L293" s="1"/>
  <c r="N294" s="1"/>
  <c r="L294" s="1"/>
  <c r="N295" s="1"/>
  <c r="L295" s="1"/>
  <c r="N296" s="1"/>
  <c r="L296" s="1"/>
  <c r="N297" s="1"/>
  <c r="L297" s="1"/>
  <c r="N298" s="1"/>
  <c r="L298" s="1"/>
  <c r="N299" s="1"/>
  <c r="L299" s="1"/>
  <c r="N300" s="1"/>
  <c r="L300" s="1"/>
  <c r="N301" s="1"/>
  <c r="L301" s="1"/>
  <c r="N302" s="1"/>
  <c r="L302" s="1"/>
  <c r="N303" s="1"/>
  <c r="L303" s="1"/>
  <c r="N304" s="1"/>
  <c r="L304" s="1"/>
  <c r="N305" s="1"/>
  <c r="L305" s="1"/>
  <c r="N306" s="1"/>
  <c r="L306" s="1"/>
  <c r="N307" s="1"/>
  <c r="L307" s="1"/>
  <c r="N308" s="1"/>
  <c r="L308" s="1"/>
  <c r="N309" s="1"/>
  <c r="L309" s="1"/>
  <c r="N310" s="1"/>
  <c r="L310" s="1"/>
  <c r="N311" s="1"/>
  <c r="L311" s="1"/>
  <c r="N312" s="1"/>
  <c r="L312" s="1"/>
  <c r="N313" s="1"/>
  <c r="L313" s="1"/>
  <c r="N314" s="1"/>
  <c r="L314" s="1"/>
  <c r="N315" s="1"/>
  <c r="L315" s="1"/>
  <c r="N316" s="1"/>
  <c r="L316" s="1"/>
  <c r="N317" s="1"/>
  <c r="L317" s="1"/>
  <c r="N318" s="1"/>
  <c r="L318" s="1"/>
  <c r="N319" s="1"/>
  <c r="L319" s="1"/>
  <c r="N320" s="1"/>
  <c r="L320" s="1"/>
  <c r="N321" s="1"/>
  <c r="L321" s="1"/>
  <c r="N322" s="1"/>
  <c r="L322" s="1"/>
  <c r="N323" s="1"/>
  <c r="L323" s="1"/>
  <c r="N324" s="1"/>
  <c r="L324" s="1"/>
  <c r="N325" s="1"/>
  <c r="L325" s="1"/>
  <c r="N326" s="1"/>
  <c r="L326" s="1"/>
  <c r="N327" s="1"/>
  <c r="L327" s="1"/>
  <c r="N328" s="1"/>
  <c r="L328" s="1"/>
  <c r="N329" s="1"/>
  <c r="L329" s="1"/>
  <c r="N330" s="1"/>
  <c r="L330" s="1"/>
  <c r="N331" s="1"/>
  <c r="L331" s="1"/>
  <c r="N332" s="1"/>
  <c r="L332" s="1"/>
  <c r="N333" s="1"/>
  <c r="L333" s="1"/>
  <c r="N334" s="1"/>
  <c r="L334" s="1"/>
  <c r="N335" s="1"/>
  <c r="L335" s="1"/>
  <c r="N336" s="1"/>
  <c r="L336" s="1"/>
  <c r="N337" s="1"/>
  <c r="L337" s="1"/>
  <c r="N338" s="1"/>
  <c r="L338" s="1"/>
  <c r="N339" s="1"/>
  <c r="L339" s="1"/>
  <c r="N340" s="1"/>
  <c r="L340" s="1"/>
  <c r="N341" s="1"/>
  <c r="L341" s="1"/>
  <c r="N342" s="1"/>
  <c r="L342" s="1"/>
  <c r="N343" s="1"/>
  <c r="L343" s="1"/>
  <c r="N344" s="1"/>
  <c r="L344" s="1"/>
  <c r="N345" s="1"/>
  <c r="L345" s="1"/>
  <c r="N346" s="1"/>
  <c r="L346" s="1"/>
  <c r="N347" s="1"/>
  <c r="L347" s="1"/>
  <c r="N348" s="1"/>
  <c r="L348" s="1"/>
  <c r="N349" s="1"/>
  <c r="L349" s="1"/>
  <c r="N350" s="1"/>
  <c r="L350" s="1"/>
  <c r="N351" s="1"/>
  <c r="L351" s="1"/>
  <c r="N352" s="1"/>
  <c r="L352" s="1"/>
  <c r="N353" s="1"/>
  <c r="L353" s="1"/>
  <c r="N354" s="1"/>
  <c r="L354" s="1"/>
  <c r="N355" s="1"/>
  <c r="L355" s="1"/>
  <c r="N356" s="1"/>
  <c r="L356" s="1"/>
  <c r="N357" s="1"/>
  <c r="L357" s="1"/>
  <c r="N358" s="1"/>
  <c r="L358" s="1"/>
  <c r="N359" s="1"/>
  <c r="L359" s="1"/>
  <c r="N360" s="1"/>
  <c r="L360" s="1"/>
  <c r="N361" s="1"/>
  <c r="L361" s="1"/>
  <c r="N362" s="1"/>
  <c r="L362" s="1"/>
  <c r="N363" s="1"/>
  <c r="L363" s="1"/>
  <c r="N364" s="1"/>
  <c r="L364" s="1"/>
  <c r="N365" s="1"/>
  <c r="L365" s="1"/>
  <c r="N366" s="1"/>
  <c r="L366" s="1"/>
  <c r="N367" s="1"/>
  <c r="L367" s="1"/>
  <c r="N368" s="1"/>
  <c r="L368" s="1"/>
  <c r="N369" s="1"/>
  <c r="L369" s="1"/>
  <c r="N370" s="1"/>
  <c r="L370" s="1"/>
  <c r="N371" s="1"/>
  <c r="L371" s="1"/>
  <c r="N372" s="1"/>
  <c r="L372" s="1"/>
  <c r="N373" s="1"/>
  <c r="L373" s="1"/>
  <c r="N374" s="1"/>
  <c r="L374" s="1"/>
  <c r="N375" s="1"/>
  <c r="L375" s="1"/>
  <c r="N376" s="1"/>
  <c r="L376" s="1"/>
  <c r="N377" s="1"/>
  <c r="L377" s="1"/>
  <c r="N378" s="1"/>
  <c r="L378" s="1"/>
  <c r="N379" s="1"/>
  <c r="L379" s="1"/>
  <c r="N380" s="1"/>
  <c r="L380" s="1"/>
  <c r="N381" s="1"/>
  <c r="L381" s="1"/>
  <c r="N382" s="1"/>
  <c r="L382" s="1"/>
  <c r="N383" s="1"/>
  <c r="L383" s="1"/>
  <c r="N384" s="1"/>
  <c r="L384" s="1"/>
  <c r="N385" s="1"/>
  <c r="L385" s="1"/>
  <c r="N386" s="1"/>
  <c r="L386" s="1"/>
  <c r="N387" s="1"/>
  <c r="L387" s="1"/>
  <c r="N388" s="1"/>
  <c r="L388" s="1"/>
  <c r="N389" s="1"/>
  <c r="L389" s="1"/>
  <c r="N390" s="1"/>
  <c r="L390" s="1"/>
  <c r="N391" s="1"/>
  <c r="L391" s="1"/>
  <c r="N392" s="1"/>
  <c r="L392" s="1"/>
  <c r="N393" s="1"/>
  <c r="L393" s="1"/>
  <c r="N394" s="1"/>
  <c r="L394" s="1"/>
  <c r="N395" s="1"/>
  <c r="L395" s="1"/>
  <c r="N396" s="1"/>
  <c r="L396" s="1"/>
  <c r="N397" s="1"/>
  <c r="L397" s="1"/>
  <c r="N398" s="1"/>
  <c r="L398" s="1"/>
  <c r="N399" s="1"/>
  <c r="L399" s="1"/>
  <c r="N400" s="1"/>
  <c r="L400" s="1"/>
  <c r="N401" s="1"/>
  <c r="L401" s="1"/>
  <c r="N402" s="1"/>
  <c r="L402" s="1"/>
  <c r="N403" s="1"/>
  <c r="L403" s="1"/>
  <c r="N404" s="1"/>
  <c r="L404" s="1"/>
  <c r="N405" s="1"/>
  <c r="L405" s="1"/>
  <c r="N406" s="1"/>
  <c r="L406" s="1"/>
  <c r="N407" s="1"/>
  <c r="L407" s="1"/>
  <c r="N408" s="1"/>
  <c r="L408" s="1"/>
  <c r="N409" s="1"/>
  <c r="L409" s="1"/>
  <c r="N410" s="1"/>
  <c r="L410" s="1"/>
  <c r="N411" s="1"/>
  <c r="L411" s="1"/>
  <c r="N412" s="1"/>
  <c r="L412" s="1"/>
  <c r="N413" s="1"/>
  <c r="L413" s="1"/>
  <c r="N414" s="1"/>
  <c r="L414" s="1"/>
  <c r="N415" s="1"/>
  <c r="L415" s="1"/>
  <c r="N416" s="1"/>
  <c r="L416" s="1"/>
  <c r="N417" s="1"/>
  <c r="L417" s="1"/>
  <c r="N418" s="1"/>
  <c r="L418" s="1"/>
  <c r="N419" s="1"/>
  <c r="L419" s="1"/>
  <c r="N420" s="1"/>
  <c r="L420" s="1"/>
  <c r="N421" s="1"/>
  <c r="L421" s="1"/>
  <c r="N422" s="1"/>
  <c r="L422" s="1"/>
  <c r="N423" s="1"/>
  <c r="L423" s="1"/>
  <c r="N424" s="1"/>
  <c r="L424" s="1"/>
  <c r="N425" s="1"/>
  <c r="L425" s="1"/>
  <c r="N426" s="1"/>
  <c r="L426" s="1"/>
  <c r="N427" s="1"/>
  <c r="L427" s="1"/>
  <c r="N428" s="1"/>
  <c r="L428" s="1"/>
  <c r="N429" s="1"/>
  <c r="L429" s="1"/>
  <c r="N430" s="1"/>
  <c r="L430" s="1"/>
  <c r="N431" s="1"/>
  <c r="L431" s="1"/>
  <c r="N432" s="1"/>
  <c r="L432" s="1"/>
  <c r="N433" s="1"/>
  <c r="L433" s="1"/>
  <c r="N434" s="1"/>
  <c r="L434" s="1"/>
  <c r="N435" s="1"/>
  <c r="L435" s="1"/>
  <c r="N436" s="1"/>
  <c r="L436" s="1"/>
  <c r="N437" s="1"/>
  <c r="L437" s="1"/>
  <c r="N438" s="1"/>
  <c r="L438" s="1"/>
  <c r="N439" s="1"/>
  <c r="L439" s="1"/>
  <c r="N440" s="1"/>
  <c r="L440" s="1"/>
  <c r="N441" s="1"/>
  <c r="L441" s="1"/>
  <c r="N442" s="1"/>
  <c r="L442" s="1"/>
  <c r="N443" s="1"/>
  <c r="L443" s="1"/>
  <c r="N444" s="1"/>
  <c r="L444" s="1"/>
  <c r="N445" s="1"/>
  <c r="L445" s="1"/>
  <c r="N446" s="1"/>
  <c r="L446" s="1"/>
  <c r="N447" s="1"/>
  <c r="L447" s="1"/>
  <c r="N448" s="1"/>
  <c r="L448" s="1"/>
  <c r="N449" s="1"/>
  <c r="L449" s="1"/>
  <c r="N450" s="1"/>
  <c r="L450" s="1"/>
  <c r="N451" s="1"/>
  <c r="L451" s="1"/>
  <c r="N452" s="1"/>
  <c r="L452" s="1"/>
  <c r="N453" s="1"/>
  <c r="L453" s="1"/>
  <c r="N454" s="1"/>
  <c r="L454" s="1"/>
  <c r="N455" s="1"/>
  <c r="L455" s="1"/>
  <c r="N456" s="1"/>
  <c r="L456" s="1"/>
  <c r="N457" s="1"/>
  <c r="L457" s="1"/>
  <c r="N458" s="1"/>
  <c r="L458" s="1"/>
  <c r="N459" s="1"/>
  <c r="L459" s="1"/>
  <c r="N460" s="1"/>
  <c r="L460" s="1"/>
  <c r="N461" s="1"/>
  <c r="L461" s="1"/>
  <c r="N462" s="1"/>
  <c r="L462" s="1"/>
  <c r="N463" s="1"/>
  <c r="L463" s="1"/>
  <c r="N464" s="1"/>
  <c r="L464" s="1"/>
  <c r="N465" s="1"/>
  <c r="L465" s="1"/>
  <c r="N466" s="1"/>
  <c r="L466" s="1"/>
  <c r="N467" s="1"/>
  <c r="L467" s="1"/>
  <c r="N468" s="1"/>
  <c r="L468" s="1"/>
  <c r="N469" s="1"/>
  <c r="L469" s="1"/>
  <c r="N470" s="1"/>
  <c r="L470" s="1"/>
  <c r="N471" s="1"/>
  <c r="L471" s="1"/>
  <c r="N472" s="1"/>
  <c r="L472" s="1"/>
  <c r="N473" s="1"/>
  <c r="L473" s="1"/>
  <c r="N474" s="1"/>
  <c r="L474" s="1"/>
  <c r="N475" s="1"/>
  <c r="L475" s="1"/>
  <c r="N476" s="1"/>
  <c r="L476" s="1"/>
  <c r="N477" s="1"/>
  <c r="L477" s="1"/>
  <c r="N478" s="1"/>
  <c r="L478" s="1"/>
  <c r="N479" s="1"/>
  <c r="L479" s="1"/>
  <c r="N480" s="1"/>
  <c r="L480" s="1"/>
  <c r="N481" s="1"/>
  <c r="L481" s="1"/>
  <c r="N482" s="1"/>
  <c r="L482" s="1"/>
  <c r="N483" s="1"/>
  <c r="L483" s="1"/>
  <c r="N484" s="1"/>
  <c r="L484" s="1"/>
  <c r="N485" s="1"/>
  <c r="L485" s="1"/>
  <c r="N486" s="1"/>
  <c r="L486" s="1"/>
  <c r="N487" s="1"/>
  <c r="L487" s="1"/>
  <c r="N488" s="1"/>
  <c r="L488" s="1"/>
  <c r="N489" s="1"/>
  <c r="L489" s="1"/>
  <c r="N490" s="1"/>
  <c r="L490" s="1"/>
  <c r="N491" s="1"/>
  <c r="L491" s="1"/>
  <c r="N492" s="1"/>
  <c r="L492" s="1"/>
  <c r="N493" s="1"/>
  <c r="L493" s="1"/>
  <c r="N494" s="1"/>
  <c r="L494" s="1"/>
  <c r="N495" s="1"/>
  <c r="L495" s="1"/>
  <c r="N496" s="1"/>
  <c r="L496" s="1"/>
  <c r="N497" s="1"/>
  <c r="L497" s="1"/>
  <c r="N498" s="1"/>
  <c r="L498" s="1"/>
  <c r="N499" s="1"/>
  <c r="L499" s="1"/>
  <c r="N500" s="1"/>
  <c r="L500" s="1"/>
  <c r="H16" l="1"/>
  <c r="F16" s="1"/>
  <c r="O15"/>
  <c r="Z14"/>
  <c r="R16"/>
  <c r="P16" s="1"/>
  <c r="Y15"/>
  <c r="Z15" s="1"/>
  <c r="U30"/>
  <c r="S30" s="1"/>
  <c r="H17" l="1"/>
  <c r="F17" s="1"/>
  <c r="O16"/>
  <c r="R17"/>
  <c r="P17" s="1"/>
  <c r="Y16"/>
  <c r="U31"/>
  <c r="S31" s="1"/>
  <c r="Z16" l="1"/>
  <c r="H18"/>
  <c r="F18" s="1"/>
  <c r="O17"/>
  <c r="R18"/>
  <c r="P18" s="1"/>
  <c r="Y17"/>
  <c r="U32"/>
  <c r="S32" s="1"/>
  <c r="H19" l="1"/>
  <c r="F19" s="1"/>
  <c r="O18"/>
  <c r="Z17"/>
  <c r="R19"/>
  <c r="P19" s="1"/>
  <c r="Y18"/>
  <c r="Z18" s="1"/>
  <c r="U33"/>
  <c r="S33" s="1"/>
  <c r="H20" l="1"/>
  <c r="F20" s="1"/>
  <c r="O19"/>
  <c r="R20"/>
  <c r="P20" s="1"/>
  <c r="Y19"/>
  <c r="U34"/>
  <c r="S34" s="1"/>
  <c r="H21" l="1"/>
  <c r="F21" s="1"/>
  <c r="O20"/>
  <c r="Z19"/>
  <c r="R21"/>
  <c r="P21" s="1"/>
  <c r="Y20"/>
  <c r="Z20" s="1"/>
  <c r="U35"/>
  <c r="S35" s="1"/>
  <c r="H22" l="1"/>
  <c r="F22" s="1"/>
  <c r="O21"/>
  <c r="R22"/>
  <c r="P22" s="1"/>
  <c r="Y21"/>
  <c r="U36"/>
  <c r="S36" s="1"/>
  <c r="H23" l="1"/>
  <c r="F23" s="1"/>
  <c r="O22"/>
  <c r="Z21"/>
  <c r="R23"/>
  <c r="P23" s="1"/>
  <c r="Y22"/>
  <c r="Z22" s="1"/>
  <c r="U37"/>
  <c r="S37" s="1"/>
  <c r="H24" l="1"/>
  <c r="F24" s="1"/>
  <c r="O23"/>
  <c r="R24"/>
  <c r="P24" s="1"/>
  <c r="Y23"/>
  <c r="U38"/>
  <c r="S38" s="1"/>
  <c r="H25" l="1"/>
  <c r="F25" s="1"/>
  <c r="O24"/>
  <c r="Z23"/>
  <c r="R25"/>
  <c r="P25" s="1"/>
  <c r="Y24"/>
  <c r="Z24" s="1"/>
  <c r="U39"/>
  <c r="S39" s="1"/>
  <c r="H26" l="1"/>
  <c r="F26" s="1"/>
  <c r="O25"/>
  <c r="R26"/>
  <c r="P26" s="1"/>
  <c r="Y25"/>
  <c r="U40"/>
  <c r="S40" s="1"/>
  <c r="O26" l="1"/>
  <c r="H27"/>
  <c r="F27" s="1"/>
  <c r="Z25"/>
  <c r="R27"/>
  <c r="P27" s="1"/>
  <c r="Y26"/>
  <c r="Z26" s="1"/>
  <c r="U41"/>
  <c r="S41" s="1"/>
  <c r="O27" l="1"/>
  <c r="H28"/>
  <c r="F28" s="1"/>
  <c r="R28"/>
  <c r="P28" s="1"/>
  <c r="Y27"/>
  <c r="U42"/>
  <c r="S42" s="1"/>
  <c r="H29" l="1"/>
  <c r="F29" s="1"/>
  <c r="O28"/>
  <c r="Z27"/>
  <c r="R29"/>
  <c r="P29" s="1"/>
  <c r="Y28"/>
  <c r="Z28" s="1"/>
  <c r="U43"/>
  <c r="S43" s="1"/>
  <c r="O29" l="1"/>
  <c r="H30"/>
  <c r="F30" s="1"/>
  <c r="R30"/>
  <c r="P30" s="1"/>
  <c r="Y29"/>
  <c r="U44"/>
  <c r="S44" s="1"/>
  <c r="O30" l="1"/>
  <c r="H31"/>
  <c r="F31" s="1"/>
  <c r="Z29"/>
  <c r="R31"/>
  <c r="P31" s="1"/>
  <c r="Y30"/>
  <c r="Z30" s="1"/>
  <c r="U45"/>
  <c r="S45" s="1"/>
  <c r="O31" l="1"/>
  <c r="H32"/>
  <c r="F32" s="1"/>
  <c r="R32"/>
  <c r="P32" s="1"/>
  <c r="Y31"/>
  <c r="U46"/>
  <c r="S46" s="1"/>
  <c r="O32" l="1"/>
  <c r="H33"/>
  <c r="F33" s="1"/>
  <c r="Z31"/>
  <c r="R33"/>
  <c r="P33" s="1"/>
  <c r="Y32"/>
  <c r="Z32" s="1"/>
  <c r="U47"/>
  <c r="S47" s="1"/>
  <c r="O33" l="1"/>
  <c r="H34"/>
  <c r="F34" s="1"/>
  <c r="R34"/>
  <c r="P34" s="1"/>
  <c r="Y33"/>
  <c r="U48"/>
  <c r="S48" s="1"/>
  <c r="H35" l="1"/>
  <c r="F35" s="1"/>
  <c r="O34"/>
  <c r="Z33"/>
  <c r="R35"/>
  <c r="P35" s="1"/>
  <c r="Y34"/>
  <c r="Z34" s="1"/>
  <c r="U49"/>
  <c r="S49" s="1"/>
  <c r="O35" l="1"/>
  <c r="H36"/>
  <c r="F36" s="1"/>
  <c r="R36"/>
  <c r="P36" s="1"/>
  <c r="Y35"/>
  <c r="U50"/>
  <c r="S50" s="1"/>
  <c r="O36" l="1"/>
  <c r="H37"/>
  <c r="F37" s="1"/>
  <c r="Z35"/>
  <c r="R37"/>
  <c r="P37" s="1"/>
  <c r="Y36"/>
  <c r="Z36" s="1"/>
  <c r="U51"/>
  <c r="S51" s="1"/>
  <c r="O37" l="1"/>
  <c r="H38"/>
  <c r="F38" s="1"/>
  <c r="R38"/>
  <c r="P38" s="1"/>
  <c r="Y37"/>
  <c r="U52"/>
  <c r="S52" s="1"/>
  <c r="H39" l="1"/>
  <c r="F39" s="1"/>
  <c r="O38"/>
  <c r="Z37"/>
  <c r="R39"/>
  <c r="P39" s="1"/>
  <c r="Y38"/>
  <c r="Z38" s="1"/>
  <c r="U53"/>
  <c r="S53" s="1"/>
  <c r="O39" l="1"/>
  <c r="H40"/>
  <c r="F40" s="1"/>
  <c r="R40"/>
  <c r="P40" s="1"/>
  <c r="Y39"/>
  <c r="U54"/>
  <c r="S54" s="1"/>
  <c r="O40" l="1"/>
  <c r="H41"/>
  <c r="F41" s="1"/>
  <c r="Z39"/>
  <c r="R41"/>
  <c r="P41" s="1"/>
  <c r="Y40"/>
  <c r="Z40" s="1"/>
  <c r="U55"/>
  <c r="S55" s="1"/>
  <c r="O41" l="1"/>
  <c r="H42"/>
  <c r="F42" s="1"/>
  <c r="R42"/>
  <c r="P42" s="1"/>
  <c r="Y41"/>
  <c r="U56"/>
  <c r="S56" s="1"/>
  <c r="H43" l="1"/>
  <c r="F43" s="1"/>
  <c r="O42"/>
  <c r="Z41"/>
  <c r="R43"/>
  <c r="P43" s="1"/>
  <c r="Y42"/>
  <c r="Z42" s="1"/>
  <c r="U57"/>
  <c r="S57" s="1"/>
  <c r="O43" l="1"/>
  <c r="H44"/>
  <c r="F44" s="1"/>
  <c r="R44"/>
  <c r="P44" s="1"/>
  <c r="Y43"/>
  <c r="U58"/>
  <c r="S58" s="1"/>
  <c r="O44" l="1"/>
  <c r="H45"/>
  <c r="F45" s="1"/>
  <c r="Z43"/>
  <c r="R45"/>
  <c r="P45" s="1"/>
  <c r="Y44"/>
  <c r="Z44" s="1"/>
  <c r="U59"/>
  <c r="S59" s="1"/>
  <c r="O45" l="1"/>
  <c r="H46"/>
  <c r="F46" s="1"/>
  <c r="R46"/>
  <c r="P46" s="1"/>
  <c r="Y45"/>
  <c r="U60"/>
  <c r="S60" s="1"/>
  <c r="H47" l="1"/>
  <c r="F47" s="1"/>
  <c r="O46"/>
  <c r="Z45"/>
  <c r="R47"/>
  <c r="P47" s="1"/>
  <c r="Y46"/>
  <c r="Z46" s="1"/>
  <c r="U61"/>
  <c r="S61" s="1"/>
  <c r="O47" l="1"/>
  <c r="H48"/>
  <c r="F48" s="1"/>
  <c r="R48"/>
  <c r="P48" s="1"/>
  <c r="Y47"/>
  <c r="U62"/>
  <c r="S62" s="1"/>
  <c r="O48" l="1"/>
  <c r="H49"/>
  <c r="F49" s="1"/>
  <c r="Z47"/>
  <c r="R49"/>
  <c r="P49" s="1"/>
  <c r="Y48"/>
  <c r="Z48" s="1"/>
  <c r="U63"/>
  <c r="S63" s="1"/>
  <c r="O49" l="1"/>
  <c r="H50"/>
  <c r="F50" s="1"/>
  <c r="R50"/>
  <c r="P50" s="1"/>
  <c r="Y49"/>
  <c r="U64"/>
  <c r="S64" s="1"/>
  <c r="H51" l="1"/>
  <c r="F51" s="1"/>
  <c r="O50"/>
  <c r="Z49"/>
  <c r="R51"/>
  <c r="P51" s="1"/>
  <c r="Y50"/>
  <c r="Z50" s="1"/>
  <c r="U65"/>
  <c r="S65" s="1"/>
  <c r="O51" l="1"/>
  <c r="H52"/>
  <c r="F52" s="1"/>
  <c r="R52"/>
  <c r="P52" s="1"/>
  <c r="Y51"/>
  <c r="U66"/>
  <c r="S66" s="1"/>
  <c r="O52" l="1"/>
  <c r="H53"/>
  <c r="F53" s="1"/>
  <c r="Z51"/>
  <c r="R53"/>
  <c r="P53" s="1"/>
  <c r="Y52"/>
  <c r="Z52" s="1"/>
  <c r="U67"/>
  <c r="S67" s="1"/>
  <c r="O53" l="1"/>
  <c r="H54"/>
  <c r="F54" s="1"/>
  <c r="R54"/>
  <c r="P54" s="1"/>
  <c r="Y53"/>
  <c r="U68"/>
  <c r="S68" s="1"/>
  <c r="O54" l="1"/>
  <c r="H55"/>
  <c r="F55" s="1"/>
  <c r="Z53"/>
  <c r="R55"/>
  <c r="P55" s="1"/>
  <c r="Y54"/>
  <c r="Z54" s="1"/>
  <c r="U69"/>
  <c r="S69" s="1"/>
  <c r="O55" l="1"/>
  <c r="H56"/>
  <c r="F56" s="1"/>
  <c r="R56"/>
  <c r="P56" s="1"/>
  <c r="Y55"/>
  <c r="U70"/>
  <c r="S70" s="1"/>
  <c r="O56" l="1"/>
  <c r="H57"/>
  <c r="F57" s="1"/>
  <c r="Z55"/>
  <c r="R57"/>
  <c r="P57" s="1"/>
  <c r="Y56"/>
  <c r="Z56" s="1"/>
  <c r="U71"/>
  <c r="S71" s="1"/>
  <c r="O57" l="1"/>
  <c r="H58"/>
  <c r="F58" s="1"/>
  <c r="R58"/>
  <c r="P58" s="1"/>
  <c r="Y57"/>
  <c r="U72"/>
  <c r="S72" s="1"/>
  <c r="O58" l="1"/>
  <c r="H59"/>
  <c r="F59" s="1"/>
  <c r="Z57"/>
  <c r="R59"/>
  <c r="P59" s="1"/>
  <c r="Y58"/>
  <c r="Z58" s="1"/>
  <c r="U73"/>
  <c r="S73" s="1"/>
  <c r="O59" l="1"/>
  <c r="H60"/>
  <c r="F60" s="1"/>
  <c r="R60"/>
  <c r="P60" s="1"/>
  <c r="Y59"/>
  <c r="U74"/>
  <c r="S74" s="1"/>
  <c r="O60" l="1"/>
  <c r="H61"/>
  <c r="F61" s="1"/>
  <c r="Z59"/>
  <c r="R61"/>
  <c r="P61" s="1"/>
  <c r="Y60"/>
  <c r="Z60" s="1"/>
  <c r="U75"/>
  <c r="S75" s="1"/>
  <c r="O61" l="1"/>
  <c r="H62"/>
  <c r="F62" s="1"/>
  <c r="R62"/>
  <c r="P62" s="1"/>
  <c r="Y61"/>
  <c r="U76"/>
  <c r="S76" s="1"/>
  <c r="H63" l="1"/>
  <c r="F63" s="1"/>
  <c r="O62"/>
  <c r="Z61"/>
  <c r="R63"/>
  <c r="P63" s="1"/>
  <c r="Y62"/>
  <c r="Z62" s="1"/>
  <c r="U77"/>
  <c r="S77" s="1"/>
  <c r="O63" l="1"/>
  <c r="H64"/>
  <c r="F64" s="1"/>
  <c r="R64"/>
  <c r="P64" s="1"/>
  <c r="Y63"/>
  <c r="U78"/>
  <c r="S78" s="1"/>
  <c r="O64" l="1"/>
  <c r="H65"/>
  <c r="F65" s="1"/>
  <c r="Z63"/>
  <c r="R65"/>
  <c r="P65" s="1"/>
  <c r="Y64"/>
  <c r="Z64" s="1"/>
  <c r="U79"/>
  <c r="S79" s="1"/>
  <c r="O65" l="1"/>
  <c r="H66"/>
  <c r="F66" s="1"/>
  <c r="R66"/>
  <c r="P66" s="1"/>
  <c r="Y65"/>
  <c r="U80"/>
  <c r="S80" s="1"/>
  <c r="H67" l="1"/>
  <c r="F67" s="1"/>
  <c r="O66"/>
  <c r="Z65"/>
  <c r="R67"/>
  <c r="P67" s="1"/>
  <c r="Y66"/>
  <c r="Z66" s="1"/>
  <c r="U81"/>
  <c r="S81" s="1"/>
  <c r="O67" l="1"/>
  <c r="H68"/>
  <c r="F68" s="1"/>
  <c r="R68"/>
  <c r="P68" s="1"/>
  <c r="Y67"/>
  <c r="U82"/>
  <c r="S82" s="1"/>
  <c r="O68" l="1"/>
  <c r="H69"/>
  <c r="F69" s="1"/>
  <c r="Z67"/>
  <c r="R69"/>
  <c r="P69" s="1"/>
  <c r="Y68"/>
  <c r="Z68" s="1"/>
  <c r="U83"/>
  <c r="S83" s="1"/>
  <c r="O69" l="1"/>
  <c r="H70"/>
  <c r="F70" s="1"/>
  <c r="R70"/>
  <c r="P70" s="1"/>
  <c r="Y69"/>
  <c r="U84"/>
  <c r="S84" s="1"/>
  <c r="O70" l="1"/>
  <c r="H71"/>
  <c r="F71" s="1"/>
  <c r="Z69"/>
  <c r="R71"/>
  <c r="P71" s="1"/>
  <c r="Y70"/>
  <c r="Z70" s="1"/>
  <c r="U85"/>
  <c r="S85" s="1"/>
  <c r="O71" l="1"/>
  <c r="H72"/>
  <c r="F72" s="1"/>
  <c r="R72"/>
  <c r="P72" s="1"/>
  <c r="Y71"/>
  <c r="U86"/>
  <c r="S86" s="1"/>
  <c r="O72" l="1"/>
  <c r="H73"/>
  <c r="F73" s="1"/>
  <c r="Z71"/>
  <c r="R73"/>
  <c r="P73" s="1"/>
  <c r="Y72"/>
  <c r="Z72" s="1"/>
  <c r="U87"/>
  <c r="S87" s="1"/>
  <c r="O73" l="1"/>
  <c r="H74"/>
  <c r="F74" s="1"/>
  <c r="R74"/>
  <c r="P74" s="1"/>
  <c r="Y73"/>
  <c r="U88"/>
  <c r="S88" s="1"/>
  <c r="H75" l="1"/>
  <c r="F75" s="1"/>
  <c r="O74"/>
  <c r="Z73"/>
  <c r="R75"/>
  <c r="P75" s="1"/>
  <c r="Y74"/>
  <c r="Z74" s="1"/>
  <c r="U89"/>
  <c r="S89" s="1"/>
  <c r="O75" l="1"/>
  <c r="H76"/>
  <c r="F76" s="1"/>
  <c r="R76"/>
  <c r="P76" s="1"/>
  <c r="Y75"/>
  <c r="U90"/>
  <c r="S90" s="1"/>
  <c r="O76" l="1"/>
  <c r="H77"/>
  <c r="F77" s="1"/>
  <c r="Z75"/>
  <c r="R77"/>
  <c r="P77" s="1"/>
  <c r="Y76"/>
  <c r="Z76" s="1"/>
  <c r="U91"/>
  <c r="S91" s="1"/>
  <c r="O77" l="1"/>
  <c r="H78"/>
  <c r="F78" s="1"/>
  <c r="R78"/>
  <c r="P78" s="1"/>
  <c r="Y77"/>
  <c r="U92"/>
  <c r="S92" s="1"/>
  <c r="H79" l="1"/>
  <c r="F79" s="1"/>
  <c r="O78"/>
  <c r="Z77"/>
  <c r="R79"/>
  <c r="P79" s="1"/>
  <c r="Y78"/>
  <c r="Z78" s="1"/>
  <c r="U93"/>
  <c r="S93" s="1"/>
  <c r="O79" l="1"/>
  <c r="H80"/>
  <c r="F80" s="1"/>
  <c r="R80"/>
  <c r="P80" s="1"/>
  <c r="Y79"/>
  <c r="U94"/>
  <c r="S94" s="1"/>
  <c r="O80" l="1"/>
  <c r="H81"/>
  <c r="F81" s="1"/>
  <c r="Z79"/>
  <c r="R81"/>
  <c r="P81" s="1"/>
  <c r="Y80"/>
  <c r="Z80" s="1"/>
  <c r="U95"/>
  <c r="S95" s="1"/>
  <c r="O81" l="1"/>
  <c r="H82"/>
  <c r="F82" s="1"/>
  <c r="R82"/>
  <c r="P82" s="1"/>
  <c r="Y81"/>
  <c r="U96"/>
  <c r="S96" s="1"/>
  <c r="H83" l="1"/>
  <c r="F83" s="1"/>
  <c r="O82"/>
  <c r="Z81"/>
  <c r="R83"/>
  <c r="P83" s="1"/>
  <c r="Y82"/>
  <c r="U97"/>
  <c r="S97" s="1"/>
  <c r="Z82" l="1"/>
  <c r="O83"/>
  <c r="H84"/>
  <c r="F84" s="1"/>
  <c r="R84"/>
  <c r="P84" s="1"/>
  <c r="Y83"/>
  <c r="U98"/>
  <c r="S98" s="1"/>
  <c r="O84" l="1"/>
  <c r="H85"/>
  <c r="F85" s="1"/>
  <c r="Z83"/>
  <c r="R85"/>
  <c r="P85" s="1"/>
  <c r="Y84"/>
  <c r="Z84" s="1"/>
  <c r="U99"/>
  <c r="S99" s="1"/>
  <c r="O85" l="1"/>
  <c r="H86"/>
  <c r="F86" s="1"/>
  <c r="R86"/>
  <c r="P86" s="1"/>
  <c r="Y85"/>
  <c r="U100"/>
  <c r="S100" s="1"/>
  <c r="H87" l="1"/>
  <c r="F87" s="1"/>
  <c r="O86"/>
  <c r="Z85"/>
  <c r="R87"/>
  <c r="P87" s="1"/>
  <c r="Y86"/>
  <c r="Z86" s="1"/>
  <c r="U101"/>
  <c r="S101" s="1"/>
  <c r="O87" l="1"/>
  <c r="H88"/>
  <c r="F88" s="1"/>
  <c r="R88"/>
  <c r="P88" s="1"/>
  <c r="Y87"/>
  <c r="U102"/>
  <c r="S102" s="1"/>
  <c r="O88" l="1"/>
  <c r="H89"/>
  <c r="F89" s="1"/>
  <c r="Z87"/>
  <c r="R89"/>
  <c r="P89" s="1"/>
  <c r="Y88"/>
  <c r="Z88" s="1"/>
  <c r="U103"/>
  <c r="S103" s="1"/>
  <c r="O89" l="1"/>
  <c r="H90"/>
  <c r="F90" s="1"/>
  <c r="R90"/>
  <c r="P90" s="1"/>
  <c r="Y89"/>
  <c r="U104"/>
  <c r="S104" s="1"/>
  <c r="H91" l="1"/>
  <c r="F91" s="1"/>
  <c r="O90"/>
  <c r="Z89"/>
  <c r="R91"/>
  <c r="P91" s="1"/>
  <c r="Y90"/>
  <c r="U105"/>
  <c r="S105" s="1"/>
  <c r="Z90" l="1"/>
  <c r="O91"/>
  <c r="H92"/>
  <c r="F92" s="1"/>
  <c r="R92"/>
  <c r="P92" s="1"/>
  <c r="Y91"/>
  <c r="U106"/>
  <c r="S106" s="1"/>
  <c r="O92" l="1"/>
  <c r="H93"/>
  <c r="F93" s="1"/>
  <c r="Z91"/>
  <c r="R93"/>
  <c r="P93" s="1"/>
  <c r="Y92"/>
  <c r="Z92" s="1"/>
  <c r="U107"/>
  <c r="S107" s="1"/>
  <c r="O93" l="1"/>
  <c r="H94"/>
  <c r="F94" s="1"/>
  <c r="R94"/>
  <c r="P94" s="1"/>
  <c r="Y93"/>
  <c r="U108"/>
  <c r="S108" s="1"/>
  <c r="H95" l="1"/>
  <c r="F95" s="1"/>
  <c r="O94"/>
  <c r="Z93"/>
  <c r="R95"/>
  <c r="P95" s="1"/>
  <c r="Y94"/>
  <c r="Z94" s="1"/>
  <c r="U109"/>
  <c r="S109" s="1"/>
  <c r="O95" l="1"/>
  <c r="H96"/>
  <c r="F96" s="1"/>
  <c r="R96"/>
  <c r="P96" s="1"/>
  <c r="Y95"/>
  <c r="U110"/>
  <c r="S110" s="1"/>
  <c r="O96" l="1"/>
  <c r="H97"/>
  <c r="F97" s="1"/>
  <c r="Z95"/>
  <c r="R97"/>
  <c r="P97" s="1"/>
  <c r="Y96"/>
  <c r="Z96" s="1"/>
  <c r="U111"/>
  <c r="S111" s="1"/>
  <c r="O97" l="1"/>
  <c r="H98"/>
  <c r="F98" s="1"/>
  <c r="R98"/>
  <c r="P98" s="1"/>
  <c r="Y97"/>
  <c r="U112"/>
  <c r="S112" s="1"/>
  <c r="H99" l="1"/>
  <c r="F99" s="1"/>
  <c r="O98"/>
  <c r="Z97"/>
  <c r="R99"/>
  <c r="P99" s="1"/>
  <c r="Y98"/>
  <c r="Z98" s="1"/>
  <c r="U113"/>
  <c r="S113" s="1"/>
  <c r="O99" l="1"/>
  <c r="H100"/>
  <c r="F100" s="1"/>
  <c r="R100"/>
  <c r="P100" s="1"/>
  <c r="Y99"/>
  <c r="U114"/>
  <c r="S114" s="1"/>
  <c r="O100" l="1"/>
  <c r="H101"/>
  <c r="F101" s="1"/>
  <c r="Z99"/>
  <c r="R101"/>
  <c r="P101" s="1"/>
  <c r="Y100"/>
  <c r="Z100" s="1"/>
  <c r="U115"/>
  <c r="S115" s="1"/>
  <c r="O101" l="1"/>
  <c r="H102"/>
  <c r="F102" s="1"/>
  <c r="R102"/>
  <c r="P102" s="1"/>
  <c r="Y101"/>
  <c r="U116"/>
  <c r="S116" s="1"/>
  <c r="H103" l="1"/>
  <c r="F103" s="1"/>
  <c r="O102"/>
  <c r="Z101"/>
  <c r="R103"/>
  <c r="P103" s="1"/>
  <c r="Y102"/>
  <c r="Z102" s="1"/>
  <c r="U117"/>
  <c r="S117" s="1"/>
  <c r="O103" l="1"/>
  <c r="H104"/>
  <c r="F104" s="1"/>
  <c r="R104"/>
  <c r="P104" s="1"/>
  <c r="Y103"/>
  <c r="U118"/>
  <c r="S118" s="1"/>
  <c r="O104" l="1"/>
  <c r="H105"/>
  <c r="F105" s="1"/>
  <c r="Z103"/>
  <c r="R105"/>
  <c r="P105" s="1"/>
  <c r="Y104"/>
  <c r="Z104" s="1"/>
  <c r="U119"/>
  <c r="S119" s="1"/>
  <c r="O105" l="1"/>
  <c r="H106"/>
  <c r="F106" s="1"/>
  <c r="R106"/>
  <c r="P106" s="1"/>
  <c r="Y105"/>
  <c r="U120"/>
  <c r="S120" s="1"/>
  <c r="H107" l="1"/>
  <c r="F107" s="1"/>
  <c r="O106"/>
  <c r="Z105"/>
  <c r="R107"/>
  <c r="P107" s="1"/>
  <c r="Y106"/>
  <c r="Z106" s="1"/>
  <c r="U121"/>
  <c r="S121" s="1"/>
  <c r="O107" l="1"/>
  <c r="H108"/>
  <c r="F108" s="1"/>
  <c r="R108"/>
  <c r="P108" s="1"/>
  <c r="Y107"/>
  <c r="U122"/>
  <c r="S122" s="1"/>
  <c r="O108" l="1"/>
  <c r="H109"/>
  <c r="F109" s="1"/>
  <c r="Z107"/>
  <c r="R109"/>
  <c r="P109" s="1"/>
  <c r="Y108"/>
  <c r="Z108" s="1"/>
  <c r="U123"/>
  <c r="S123" s="1"/>
  <c r="O109" l="1"/>
  <c r="H110"/>
  <c r="F110" s="1"/>
  <c r="R110"/>
  <c r="P110" s="1"/>
  <c r="Y109"/>
  <c r="U124"/>
  <c r="S124" s="1"/>
  <c r="H111" l="1"/>
  <c r="F111" s="1"/>
  <c r="O110"/>
  <c r="Z109"/>
  <c r="R111"/>
  <c r="P111" s="1"/>
  <c r="Y110"/>
  <c r="Z110" s="1"/>
  <c r="U125"/>
  <c r="S125" s="1"/>
  <c r="O111" l="1"/>
  <c r="H112"/>
  <c r="F112" s="1"/>
  <c r="R112"/>
  <c r="P112" s="1"/>
  <c r="Y111"/>
  <c r="U126"/>
  <c r="S126" s="1"/>
  <c r="O112" l="1"/>
  <c r="H113"/>
  <c r="F113" s="1"/>
  <c r="Z111"/>
  <c r="R113"/>
  <c r="P113" s="1"/>
  <c r="Y112"/>
  <c r="Z112" s="1"/>
  <c r="U127"/>
  <c r="S127" s="1"/>
  <c r="O113" l="1"/>
  <c r="H114"/>
  <c r="F114" s="1"/>
  <c r="R114"/>
  <c r="P114" s="1"/>
  <c r="Y113"/>
  <c r="U128"/>
  <c r="S128" s="1"/>
  <c r="H115" l="1"/>
  <c r="F115" s="1"/>
  <c r="O114"/>
  <c r="Z113"/>
  <c r="R115"/>
  <c r="P115" s="1"/>
  <c r="Y114"/>
  <c r="Z114" s="1"/>
  <c r="U129"/>
  <c r="S129" s="1"/>
  <c r="O115" l="1"/>
  <c r="H116"/>
  <c r="F116" s="1"/>
  <c r="R116"/>
  <c r="P116" s="1"/>
  <c r="Y115"/>
  <c r="U130"/>
  <c r="S130" s="1"/>
  <c r="O116" l="1"/>
  <c r="H117"/>
  <c r="F117" s="1"/>
  <c r="Z115"/>
  <c r="R117"/>
  <c r="P117" s="1"/>
  <c r="Y116"/>
  <c r="Z116" s="1"/>
  <c r="U131"/>
  <c r="S131" s="1"/>
  <c r="O117" l="1"/>
  <c r="H118"/>
  <c r="F118" s="1"/>
  <c r="R118"/>
  <c r="P118" s="1"/>
  <c r="Y117"/>
  <c r="U132"/>
  <c r="S132" s="1"/>
  <c r="H119" l="1"/>
  <c r="F119" s="1"/>
  <c r="O118"/>
  <c r="Z117"/>
  <c r="R119"/>
  <c r="P119" s="1"/>
  <c r="Y118"/>
  <c r="Z118" s="1"/>
  <c r="U133"/>
  <c r="S133" s="1"/>
  <c r="O119" l="1"/>
  <c r="H120"/>
  <c r="F120" s="1"/>
  <c r="R120"/>
  <c r="P120" s="1"/>
  <c r="Y119"/>
  <c r="U134"/>
  <c r="S134" s="1"/>
  <c r="O120" l="1"/>
  <c r="H121"/>
  <c r="F121" s="1"/>
  <c r="Z119"/>
  <c r="R121"/>
  <c r="P121" s="1"/>
  <c r="Y120"/>
  <c r="Z120" s="1"/>
  <c r="U135"/>
  <c r="S135" s="1"/>
  <c r="O121" l="1"/>
  <c r="H122"/>
  <c r="F122" s="1"/>
  <c r="R122"/>
  <c r="P122" s="1"/>
  <c r="Y121"/>
  <c r="U136"/>
  <c r="S136" s="1"/>
  <c r="H123" l="1"/>
  <c r="F123" s="1"/>
  <c r="O122"/>
  <c r="Z121"/>
  <c r="R123"/>
  <c r="P123" s="1"/>
  <c r="Y122"/>
  <c r="Z122" s="1"/>
  <c r="U137"/>
  <c r="S137" s="1"/>
  <c r="O123" l="1"/>
  <c r="H124"/>
  <c r="F124" s="1"/>
  <c r="R124"/>
  <c r="P124" s="1"/>
  <c r="Y123"/>
  <c r="U138"/>
  <c r="S138" s="1"/>
  <c r="O124" l="1"/>
  <c r="H125"/>
  <c r="F125" s="1"/>
  <c r="Z123"/>
  <c r="R125"/>
  <c r="P125" s="1"/>
  <c r="Y124"/>
  <c r="Z124" s="1"/>
  <c r="U139"/>
  <c r="S139" s="1"/>
  <c r="O125" l="1"/>
  <c r="H126"/>
  <c r="F126" s="1"/>
  <c r="R126"/>
  <c r="P126" s="1"/>
  <c r="Y125"/>
  <c r="U140"/>
  <c r="S140" s="1"/>
  <c r="O126" l="1"/>
  <c r="H127"/>
  <c r="F127" s="1"/>
  <c r="Z125"/>
  <c r="R127"/>
  <c r="P127" s="1"/>
  <c r="Y126"/>
  <c r="Z126" s="1"/>
  <c r="U141"/>
  <c r="S141" s="1"/>
  <c r="O127" l="1"/>
  <c r="H128"/>
  <c r="F128" s="1"/>
  <c r="R128"/>
  <c r="P128" s="1"/>
  <c r="Y127"/>
  <c r="U142"/>
  <c r="S142" s="1"/>
  <c r="O128" l="1"/>
  <c r="H129"/>
  <c r="F129" s="1"/>
  <c r="Z127"/>
  <c r="R129"/>
  <c r="P129" s="1"/>
  <c r="Y128"/>
  <c r="Z128" s="1"/>
  <c r="U143"/>
  <c r="S143" s="1"/>
  <c r="O129" l="1"/>
  <c r="H130"/>
  <c r="F130" s="1"/>
  <c r="R130"/>
  <c r="P130" s="1"/>
  <c r="Y129"/>
  <c r="U144"/>
  <c r="S144" s="1"/>
  <c r="H131" l="1"/>
  <c r="F131" s="1"/>
  <c r="O130"/>
  <c r="Z129"/>
  <c r="R131"/>
  <c r="P131" s="1"/>
  <c r="Y130"/>
  <c r="Z130" s="1"/>
  <c r="U145"/>
  <c r="S145" s="1"/>
  <c r="O131" l="1"/>
  <c r="H132"/>
  <c r="F132" s="1"/>
  <c r="R132"/>
  <c r="P132" s="1"/>
  <c r="Y131"/>
  <c r="U146"/>
  <c r="S146" s="1"/>
  <c r="O132" l="1"/>
  <c r="H133"/>
  <c r="F133" s="1"/>
  <c r="Z131"/>
  <c r="R133"/>
  <c r="P133" s="1"/>
  <c r="Y132"/>
  <c r="Z132" s="1"/>
  <c r="U147"/>
  <c r="S147" s="1"/>
  <c r="O133" l="1"/>
  <c r="H134"/>
  <c r="F134" s="1"/>
  <c r="R134"/>
  <c r="P134" s="1"/>
  <c r="Y133"/>
  <c r="U148"/>
  <c r="S148" s="1"/>
  <c r="H135" l="1"/>
  <c r="F135" s="1"/>
  <c r="O134"/>
  <c r="Z133"/>
  <c r="R135"/>
  <c r="P135" s="1"/>
  <c r="Y134"/>
  <c r="Z134" s="1"/>
  <c r="U149"/>
  <c r="S149" s="1"/>
  <c r="O135" l="1"/>
  <c r="H136"/>
  <c r="F136" s="1"/>
  <c r="R136"/>
  <c r="P136" s="1"/>
  <c r="Y135"/>
  <c r="U150"/>
  <c r="S150" s="1"/>
  <c r="O136" l="1"/>
  <c r="H137"/>
  <c r="F137" s="1"/>
  <c r="Z135"/>
  <c r="R137"/>
  <c r="P137" s="1"/>
  <c r="Y136"/>
  <c r="Z136" s="1"/>
  <c r="U151"/>
  <c r="S151" s="1"/>
  <c r="O137" l="1"/>
  <c r="H138"/>
  <c r="F138" s="1"/>
  <c r="R138"/>
  <c r="P138" s="1"/>
  <c r="Y137"/>
  <c r="U152"/>
  <c r="S152" s="1"/>
  <c r="H139" l="1"/>
  <c r="F139" s="1"/>
  <c r="O138"/>
  <c r="Z137"/>
  <c r="R139"/>
  <c r="P139" s="1"/>
  <c r="Y138"/>
  <c r="Z138" s="1"/>
  <c r="U153"/>
  <c r="S153" s="1"/>
  <c r="O139" l="1"/>
  <c r="H140"/>
  <c r="F140" s="1"/>
  <c r="R140"/>
  <c r="P140" s="1"/>
  <c r="Y139"/>
  <c r="U154"/>
  <c r="S154" s="1"/>
  <c r="O140" l="1"/>
  <c r="H141"/>
  <c r="F141" s="1"/>
  <c r="Z139"/>
  <c r="R141"/>
  <c r="P141" s="1"/>
  <c r="Y140"/>
  <c r="Z140" s="1"/>
  <c r="U155"/>
  <c r="S155" s="1"/>
  <c r="O141" l="1"/>
  <c r="H142"/>
  <c r="F142" s="1"/>
  <c r="R142"/>
  <c r="P142" s="1"/>
  <c r="Y141"/>
  <c r="U156"/>
  <c r="S156" s="1"/>
  <c r="H143" l="1"/>
  <c r="F143" s="1"/>
  <c r="O142"/>
  <c r="Z141"/>
  <c r="R143"/>
  <c r="P143" s="1"/>
  <c r="Y142"/>
  <c r="U157"/>
  <c r="S157" s="1"/>
  <c r="O143" l="1"/>
  <c r="H144"/>
  <c r="F144" s="1"/>
  <c r="Z142"/>
  <c r="R144"/>
  <c r="P144" s="1"/>
  <c r="Y143"/>
  <c r="Z143" s="1"/>
  <c r="U158"/>
  <c r="S158" s="1"/>
  <c r="O144" l="1"/>
  <c r="H145"/>
  <c r="F145" s="1"/>
  <c r="R145"/>
  <c r="P145" s="1"/>
  <c r="Y144"/>
  <c r="U159"/>
  <c r="S159" s="1"/>
  <c r="O145" l="1"/>
  <c r="H146"/>
  <c r="F146" s="1"/>
  <c r="Z144"/>
  <c r="R146"/>
  <c r="P146" s="1"/>
  <c r="Y145"/>
  <c r="Z145" s="1"/>
  <c r="U160"/>
  <c r="S160" s="1"/>
  <c r="O146" l="1"/>
  <c r="H147"/>
  <c r="F147" s="1"/>
  <c r="R147"/>
  <c r="P147" s="1"/>
  <c r="Y146"/>
  <c r="U161"/>
  <c r="S161" s="1"/>
  <c r="O147" l="1"/>
  <c r="H148"/>
  <c r="F148" s="1"/>
  <c r="Z146"/>
  <c r="R148"/>
  <c r="P148" s="1"/>
  <c r="Y147"/>
  <c r="U162"/>
  <c r="S162" s="1"/>
  <c r="Z147" l="1"/>
  <c r="H149"/>
  <c r="F149" s="1"/>
  <c r="O148"/>
  <c r="R149"/>
  <c r="P149" s="1"/>
  <c r="Y148"/>
  <c r="U163"/>
  <c r="S163" s="1"/>
  <c r="O149" l="1"/>
  <c r="H150"/>
  <c r="F150" s="1"/>
  <c r="Z148"/>
  <c r="R150"/>
  <c r="P150" s="1"/>
  <c r="Y149"/>
  <c r="Z149" s="1"/>
  <c r="U164"/>
  <c r="S164" s="1"/>
  <c r="O150" l="1"/>
  <c r="H151"/>
  <c r="F151" s="1"/>
  <c r="R151"/>
  <c r="P151" s="1"/>
  <c r="Y150"/>
  <c r="U165"/>
  <c r="S165" s="1"/>
  <c r="O151" l="1"/>
  <c r="H152"/>
  <c r="F152" s="1"/>
  <c r="Z150"/>
  <c r="R152"/>
  <c r="P152" s="1"/>
  <c r="Y151"/>
  <c r="Z151" s="1"/>
  <c r="U166"/>
  <c r="S166" s="1"/>
  <c r="H153" l="1"/>
  <c r="F153" s="1"/>
  <c r="O152"/>
  <c r="R153"/>
  <c r="P153" s="1"/>
  <c r="Y152"/>
  <c r="U167"/>
  <c r="S167" s="1"/>
  <c r="O153" l="1"/>
  <c r="H154"/>
  <c r="F154" s="1"/>
  <c r="Z152"/>
  <c r="R154"/>
  <c r="P154" s="1"/>
  <c r="Y153"/>
  <c r="Z153" s="1"/>
  <c r="U168"/>
  <c r="S168" s="1"/>
  <c r="O154" l="1"/>
  <c r="H155"/>
  <c r="F155" s="1"/>
  <c r="R155"/>
  <c r="P155" s="1"/>
  <c r="Y154"/>
  <c r="U169"/>
  <c r="S169" s="1"/>
  <c r="O155" l="1"/>
  <c r="H156"/>
  <c r="F156" s="1"/>
  <c r="Z154"/>
  <c r="R156"/>
  <c r="P156" s="1"/>
  <c r="Y155"/>
  <c r="Z155" s="1"/>
  <c r="U170"/>
  <c r="S170" s="1"/>
  <c r="H157" l="1"/>
  <c r="F157" s="1"/>
  <c r="O156"/>
  <c r="R157"/>
  <c r="P157" s="1"/>
  <c r="Y156"/>
  <c r="U171"/>
  <c r="S171" s="1"/>
  <c r="H158" l="1"/>
  <c r="F158" s="1"/>
  <c r="O157"/>
  <c r="Z156"/>
  <c r="R158"/>
  <c r="P158" s="1"/>
  <c r="Y157"/>
  <c r="Z157" s="1"/>
  <c r="U172"/>
  <c r="S172" s="1"/>
  <c r="O158" l="1"/>
  <c r="H159"/>
  <c r="F159" s="1"/>
  <c r="R159"/>
  <c r="P159" s="1"/>
  <c r="Y158"/>
  <c r="U173"/>
  <c r="S173" s="1"/>
  <c r="H160" l="1"/>
  <c r="F160" s="1"/>
  <c r="O159"/>
  <c r="Z158"/>
  <c r="R160"/>
  <c r="P160" s="1"/>
  <c r="Y159"/>
  <c r="Z159" s="1"/>
  <c r="U174"/>
  <c r="S174" s="1"/>
  <c r="H161" l="1"/>
  <c r="F161" s="1"/>
  <c r="O160"/>
  <c r="R161"/>
  <c r="P161" s="1"/>
  <c r="Y160"/>
  <c r="U175"/>
  <c r="S175" s="1"/>
  <c r="H162" l="1"/>
  <c r="F162" s="1"/>
  <c r="O161"/>
  <c r="Z160"/>
  <c r="R162"/>
  <c r="P162" s="1"/>
  <c r="Y161"/>
  <c r="U176"/>
  <c r="S176" s="1"/>
  <c r="Z161" l="1"/>
  <c r="H163"/>
  <c r="F163" s="1"/>
  <c r="O162"/>
  <c r="R163"/>
  <c r="P163" s="1"/>
  <c r="Y162"/>
  <c r="U177"/>
  <c r="S177" s="1"/>
  <c r="H164" l="1"/>
  <c r="F164" s="1"/>
  <c r="O163"/>
  <c r="Z162"/>
  <c r="R164"/>
  <c r="P164" s="1"/>
  <c r="Y163"/>
  <c r="U178"/>
  <c r="S178" s="1"/>
  <c r="Z163" l="1"/>
  <c r="O164"/>
  <c r="H165"/>
  <c r="F165" s="1"/>
  <c r="R165"/>
  <c r="P165" s="1"/>
  <c r="Y164"/>
  <c r="U179"/>
  <c r="S179" s="1"/>
  <c r="H166" l="1"/>
  <c r="F166" s="1"/>
  <c r="O165"/>
  <c r="Z164"/>
  <c r="R166"/>
  <c r="P166" s="1"/>
  <c r="Y165"/>
  <c r="Z165" s="1"/>
  <c r="U180"/>
  <c r="S180" s="1"/>
  <c r="O166" l="1"/>
  <c r="H167"/>
  <c r="F167" s="1"/>
  <c r="R167"/>
  <c r="P167" s="1"/>
  <c r="Y166"/>
  <c r="U181"/>
  <c r="S181" s="1"/>
  <c r="H168" l="1"/>
  <c r="F168" s="1"/>
  <c r="O167"/>
  <c r="Z166"/>
  <c r="R168"/>
  <c r="P168" s="1"/>
  <c r="Y167"/>
  <c r="Z167" s="1"/>
  <c r="U182"/>
  <c r="S182" s="1"/>
  <c r="H169" l="1"/>
  <c r="F169" s="1"/>
  <c r="O168"/>
  <c r="R169"/>
  <c r="P169" s="1"/>
  <c r="Y168"/>
  <c r="U183"/>
  <c r="S183" s="1"/>
  <c r="H170" l="1"/>
  <c r="F170" s="1"/>
  <c r="O169"/>
  <c r="Z168"/>
  <c r="R170"/>
  <c r="P170" s="1"/>
  <c r="Y169"/>
  <c r="Z169" s="1"/>
  <c r="U184"/>
  <c r="S184" s="1"/>
  <c r="O170" l="1"/>
  <c r="H171"/>
  <c r="F171" s="1"/>
  <c r="R171"/>
  <c r="P171" s="1"/>
  <c r="Y170"/>
  <c r="U185"/>
  <c r="S185" s="1"/>
  <c r="H172" l="1"/>
  <c r="F172" s="1"/>
  <c r="O171"/>
  <c r="Z170"/>
  <c r="R172"/>
  <c r="P172" s="1"/>
  <c r="Y171"/>
  <c r="Z171" s="1"/>
  <c r="U186"/>
  <c r="S186" s="1"/>
  <c r="H173" l="1"/>
  <c r="F173" s="1"/>
  <c r="O172"/>
  <c r="R173"/>
  <c r="P173" s="1"/>
  <c r="Y172"/>
  <c r="U187"/>
  <c r="S187" s="1"/>
  <c r="H174" l="1"/>
  <c r="F174" s="1"/>
  <c r="O173"/>
  <c r="Z172"/>
  <c r="R174"/>
  <c r="P174" s="1"/>
  <c r="Y173"/>
  <c r="Z173" s="1"/>
  <c r="U188"/>
  <c r="S188" s="1"/>
  <c r="O174" l="1"/>
  <c r="H175"/>
  <c r="F175" s="1"/>
  <c r="R175"/>
  <c r="P175" s="1"/>
  <c r="Y174"/>
  <c r="U189"/>
  <c r="S189" s="1"/>
  <c r="H176" l="1"/>
  <c r="F176" s="1"/>
  <c r="O175"/>
  <c r="Z174"/>
  <c r="R176"/>
  <c r="P176" s="1"/>
  <c r="Y175"/>
  <c r="Z175" s="1"/>
  <c r="U190"/>
  <c r="S190" s="1"/>
  <c r="H177" l="1"/>
  <c r="F177" s="1"/>
  <c r="O176"/>
  <c r="R177"/>
  <c r="P177" s="1"/>
  <c r="Y176"/>
  <c r="U191"/>
  <c r="S191" s="1"/>
  <c r="H178" l="1"/>
  <c r="F178" s="1"/>
  <c r="O177"/>
  <c r="Z176"/>
  <c r="R178"/>
  <c r="P178" s="1"/>
  <c r="Y177"/>
  <c r="Z177" s="1"/>
  <c r="U192"/>
  <c r="S192" s="1"/>
  <c r="O178" l="1"/>
  <c r="H179"/>
  <c r="F179" s="1"/>
  <c r="R179"/>
  <c r="P179" s="1"/>
  <c r="Y178"/>
  <c r="U193"/>
  <c r="S193" s="1"/>
  <c r="H180" l="1"/>
  <c r="F180" s="1"/>
  <c r="O179"/>
  <c r="Z178"/>
  <c r="R180"/>
  <c r="P180" s="1"/>
  <c r="Y179"/>
  <c r="Z179" s="1"/>
  <c r="U194"/>
  <c r="S194" s="1"/>
  <c r="H181" l="1"/>
  <c r="F181" s="1"/>
  <c r="O180"/>
  <c r="R181"/>
  <c r="P181" s="1"/>
  <c r="Y180"/>
  <c r="U195"/>
  <c r="S195" s="1"/>
  <c r="H182" l="1"/>
  <c r="F182" s="1"/>
  <c r="O181"/>
  <c r="Z180"/>
  <c r="R182"/>
  <c r="P182" s="1"/>
  <c r="Y181"/>
  <c r="U196"/>
  <c r="S196" s="1"/>
  <c r="Z181" l="1"/>
  <c r="O182"/>
  <c r="H183"/>
  <c r="F183" s="1"/>
  <c r="R183"/>
  <c r="P183" s="1"/>
  <c r="Y182"/>
  <c r="U197"/>
  <c r="S197" s="1"/>
  <c r="O183" l="1"/>
  <c r="H184"/>
  <c r="F184" s="1"/>
  <c r="Z182"/>
  <c r="R184"/>
  <c r="P184" s="1"/>
  <c r="Y183"/>
  <c r="Z183" s="1"/>
  <c r="U198"/>
  <c r="S198" s="1"/>
  <c r="O184" l="1"/>
  <c r="H185"/>
  <c r="F185" s="1"/>
  <c r="R185"/>
  <c r="P185" s="1"/>
  <c r="Y184"/>
  <c r="U199"/>
  <c r="S199" s="1"/>
  <c r="H186" l="1"/>
  <c r="F186" s="1"/>
  <c r="O185"/>
  <c r="Z184"/>
  <c r="R186"/>
  <c r="P186" s="1"/>
  <c r="Y185"/>
  <c r="Z185" s="1"/>
  <c r="U200"/>
  <c r="S200" s="1"/>
  <c r="O186" l="1"/>
  <c r="H187"/>
  <c r="F187" s="1"/>
  <c r="R187"/>
  <c r="P187" s="1"/>
  <c r="Y186"/>
  <c r="U201"/>
  <c r="S201" s="1"/>
  <c r="H188" l="1"/>
  <c r="F188" s="1"/>
  <c r="O187"/>
  <c r="Z186"/>
  <c r="R188"/>
  <c r="P188" s="1"/>
  <c r="Y187"/>
  <c r="Z187" s="1"/>
  <c r="U202"/>
  <c r="S202" s="1"/>
  <c r="O188" l="1"/>
  <c r="H189"/>
  <c r="F189" s="1"/>
  <c r="R189"/>
  <c r="P189" s="1"/>
  <c r="Y188"/>
  <c r="U203"/>
  <c r="S203" s="1"/>
  <c r="H190" l="1"/>
  <c r="F190" s="1"/>
  <c r="O189"/>
  <c r="Z188"/>
  <c r="R190"/>
  <c r="P190" s="1"/>
  <c r="Y189"/>
  <c r="Z189" s="1"/>
  <c r="U204"/>
  <c r="S204" s="1"/>
  <c r="H191" l="1"/>
  <c r="F191" s="1"/>
  <c r="O190"/>
  <c r="R191"/>
  <c r="P191" s="1"/>
  <c r="Y190"/>
  <c r="U205"/>
  <c r="S205" s="1"/>
  <c r="H192" l="1"/>
  <c r="F192" s="1"/>
  <c r="O191"/>
  <c r="Z190"/>
  <c r="R192"/>
  <c r="P192" s="1"/>
  <c r="Y191"/>
  <c r="Z191" s="1"/>
  <c r="U206"/>
  <c r="S206" s="1"/>
  <c r="O192" l="1"/>
  <c r="H193"/>
  <c r="F193" s="1"/>
  <c r="R193"/>
  <c r="P193" s="1"/>
  <c r="Y192"/>
  <c r="U207"/>
  <c r="S207" s="1"/>
  <c r="H194" l="1"/>
  <c r="F194" s="1"/>
  <c r="O193"/>
  <c r="Z192"/>
  <c r="R194"/>
  <c r="P194" s="1"/>
  <c r="Y193"/>
  <c r="Z193" s="1"/>
  <c r="U208"/>
  <c r="S208" s="1"/>
  <c r="H195" l="1"/>
  <c r="F195" s="1"/>
  <c r="O194"/>
  <c r="R195"/>
  <c r="P195" s="1"/>
  <c r="Y194"/>
  <c r="U209"/>
  <c r="S209" s="1"/>
  <c r="H196" l="1"/>
  <c r="F196" s="1"/>
  <c r="O195"/>
  <c r="Z194"/>
  <c r="R196"/>
  <c r="P196" s="1"/>
  <c r="Y195"/>
  <c r="Z195" s="1"/>
  <c r="U210"/>
  <c r="S210" s="1"/>
  <c r="O196" l="1"/>
  <c r="H197"/>
  <c r="F197" s="1"/>
  <c r="R197"/>
  <c r="P197" s="1"/>
  <c r="Y196"/>
  <c r="U211"/>
  <c r="S211" s="1"/>
  <c r="H198" l="1"/>
  <c r="F198" s="1"/>
  <c r="O197"/>
  <c r="Z196"/>
  <c r="R198"/>
  <c r="P198" s="1"/>
  <c r="Y197"/>
  <c r="Z197" s="1"/>
  <c r="U212"/>
  <c r="S212" s="1"/>
  <c r="H199" l="1"/>
  <c r="F199" s="1"/>
  <c r="O198"/>
  <c r="R199"/>
  <c r="P199" s="1"/>
  <c r="Y198"/>
  <c r="U213"/>
  <c r="S213" s="1"/>
  <c r="H200" l="1"/>
  <c r="F200" s="1"/>
  <c r="O199"/>
  <c r="Z198"/>
  <c r="R200"/>
  <c r="P200" s="1"/>
  <c r="Y199"/>
  <c r="Z199" s="1"/>
  <c r="U214"/>
  <c r="S214" s="1"/>
  <c r="O200" l="1"/>
  <c r="H201"/>
  <c r="F201" s="1"/>
  <c r="R201"/>
  <c r="P201" s="1"/>
  <c r="Y200"/>
  <c r="U215"/>
  <c r="S215" s="1"/>
  <c r="H202" l="1"/>
  <c r="F202" s="1"/>
  <c r="O201"/>
  <c r="Z200"/>
  <c r="R202"/>
  <c r="P202" s="1"/>
  <c r="Y201"/>
  <c r="Z201" s="1"/>
  <c r="U216"/>
  <c r="S216" s="1"/>
  <c r="H203" l="1"/>
  <c r="F203" s="1"/>
  <c r="O202"/>
  <c r="R203"/>
  <c r="P203" s="1"/>
  <c r="Y202"/>
  <c r="U217"/>
  <c r="S217" s="1"/>
  <c r="H204" l="1"/>
  <c r="F204" s="1"/>
  <c r="O203"/>
  <c r="Z202"/>
  <c r="R204"/>
  <c r="P204" s="1"/>
  <c r="Y203"/>
  <c r="Z203" s="1"/>
  <c r="U218"/>
  <c r="S218" s="1"/>
  <c r="O204" l="1"/>
  <c r="H205"/>
  <c r="F205" s="1"/>
  <c r="R205"/>
  <c r="P205" s="1"/>
  <c r="Y204"/>
  <c r="U219"/>
  <c r="S219" s="1"/>
  <c r="H206" l="1"/>
  <c r="F206" s="1"/>
  <c r="O205"/>
  <c r="Z204"/>
  <c r="R206"/>
  <c r="P206" s="1"/>
  <c r="Y205"/>
  <c r="Z205" s="1"/>
  <c r="U220"/>
  <c r="S220" s="1"/>
  <c r="H207" l="1"/>
  <c r="F207" s="1"/>
  <c r="O206"/>
  <c r="R207"/>
  <c r="P207" s="1"/>
  <c r="Y206"/>
  <c r="U221"/>
  <c r="S221" s="1"/>
  <c r="H208" l="1"/>
  <c r="F208" s="1"/>
  <c r="O207"/>
  <c r="Z206"/>
  <c r="R208"/>
  <c r="P208" s="1"/>
  <c r="Y207"/>
  <c r="Z207" s="1"/>
  <c r="U222"/>
  <c r="S222" s="1"/>
  <c r="O208" l="1"/>
  <c r="H209"/>
  <c r="F209" s="1"/>
  <c r="R209"/>
  <c r="P209" s="1"/>
  <c r="Y208"/>
  <c r="U223"/>
  <c r="S223" s="1"/>
  <c r="H210" l="1"/>
  <c r="F210" s="1"/>
  <c r="O209"/>
  <c r="Z208"/>
  <c r="R210"/>
  <c r="P210" s="1"/>
  <c r="Y209"/>
  <c r="Z209" s="1"/>
  <c r="U224"/>
  <c r="S224" s="1"/>
  <c r="H211" l="1"/>
  <c r="F211" s="1"/>
  <c r="O210"/>
  <c r="R211"/>
  <c r="P211" s="1"/>
  <c r="Y210"/>
  <c r="U225"/>
  <c r="S225" s="1"/>
  <c r="H212" l="1"/>
  <c r="F212" s="1"/>
  <c r="O211"/>
  <c r="Z210"/>
  <c r="R212"/>
  <c r="P212" s="1"/>
  <c r="Y211"/>
  <c r="Z211" s="1"/>
  <c r="U226"/>
  <c r="S226" s="1"/>
  <c r="O212" l="1"/>
  <c r="H213"/>
  <c r="F213" s="1"/>
  <c r="R213"/>
  <c r="P213" s="1"/>
  <c r="Y212"/>
  <c r="U227"/>
  <c r="S227" s="1"/>
  <c r="H214" l="1"/>
  <c r="F214" s="1"/>
  <c r="O213"/>
  <c r="Z212"/>
  <c r="R214"/>
  <c r="P214" s="1"/>
  <c r="Y213"/>
  <c r="Z213" s="1"/>
  <c r="U228"/>
  <c r="S228" s="1"/>
  <c r="O214" l="1"/>
  <c r="H215"/>
  <c r="F215" s="1"/>
  <c r="R215"/>
  <c r="P215" s="1"/>
  <c r="Y214"/>
  <c r="U229"/>
  <c r="S229" s="1"/>
  <c r="H216" l="1"/>
  <c r="F216" s="1"/>
  <c r="O215"/>
  <c r="Z214"/>
  <c r="R216"/>
  <c r="P216" s="1"/>
  <c r="Y215"/>
  <c r="Z215" s="1"/>
  <c r="U230"/>
  <c r="S230" s="1"/>
  <c r="O216" l="1"/>
  <c r="H217"/>
  <c r="F217" s="1"/>
  <c r="R217"/>
  <c r="P217" s="1"/>
  <c r="Y216"/>
  <c r="U231"/>
  <c r="S231" s="1"/>
  <c r="H218" l="1"/>
  <c r="F218" s="1"/>
  <c r="O217"/>
  <c r="Z216"/>
  <c r="R218"/>
  <c r="P218" s="1"/>
  <c r="Y217"/>
  <c r="Z217" s="1"/>
  <c r="U232"/>
  <c r="S232" s="1"/>
  <c r="H219" l="1"/>
  <c r="F219" s="1"/>
  <c r="O218"/>
  <c r="R219"/>
  <c r="P219" s="1"/>
  <c r="Y218"/>
  <c r="U233"/>
  <c r="S233" s="1"/>
  <c r="H220" l="1"/>
  <c r="F220" s="1"/>
  <c r="O219"/>
  <c r="Z218"/>
  <c r="R220"/>
  <c r="P220" s="1"/>
  <c r="Y219"/>
  <c r="Z219" s="1"/>
  <c r="U234"/>
  <c r="S234" s="1"/>
  <c r="O220" l="1"/>
  <c r="H221"/>
  <c r="F221" s="1"/>
  <c r="R221"/>
  <c r="P221" s="1"/>
  <c r="Y220"/>
  <c r="U235"/>
  <c r="S235" s="1"/>
  <c r="H222" l="1"/>
  <c r="F222" s="1"/>
  <c r="O221"/>
  <c r="Z220"/>
  <c r="R222"/>
  <c r="P222" s="1"/>
  <c r="Y221"/>
  <c r="U236"/>
  <c r="S236" s="1"/>
  <c r="Z221" l="1"/>
  <c r="H223"/>
  <c r="F223" s="1"/>
  <c r="O222"/>
  <c r="R223"/>
  <c r="P223" s="1"/>
  <c r="Y222"/>
  <c r="U237"/>
  <c r="S237" s="1"/>
  <c r="H224" l="1"/>
  <c r="F224" s="1"/>
  <c r="O223"/>
  <c r="Z222"/>
  <c r="R224"/>
  <c r="P224" s="1"/>
  <c r="Y223"/>
  <c r="Z223" s="1"/>
  <c r="U238"/>
  <c r="S238" s="1"/>
  <c r="O224" l="1"/>
  <c r="H225"/>
  <c r="F225" s="1"/>
  <c r="R225"/>
  <c r="P225" s="1"/>
  <c r="Y224"/>
  <c r="U239"/>
  <c r="S239" s="1"/>
  <c r="H226" l="1"/>
  <c r="F226" s="1"/>
  <c r="O225"/>
  <c r="Z224"/>
  <c r="R226"/>
  <c r="P226" s="1"/>
  <c r="Y225"/>
  <c r="Z225" s="1"/>
  <c r="U240"/>
  <c r="S240" s="1"/>
  <c r="H227" l="1"/>
  <c r="F227" s="1"/>
  <c r="O226"/>
  <c r="R227"/>
  <c r="P227" s="1"/>
  <c r="Y226"/>
  <c r="U241"/>
  <c r="S241" s="1"/>
  <c r="H228" l="1"/>
  <c r="F228" s="1"/>
  <c r="O227"/>
  <c r="Z226"/>
  <c r="R228"/>
  <c r="P228" s="1"/>
  <c r="Y227"/>
  <c r="Z227" s="1"/>
  <c r="U242"/>
  <c r="S242" s="1"/>
  <c r="O228" l="1"/>
  <c r="H229"/>
  <c r="F229" s="1"/>
  <c r="R229"/>
  <c r="P229" s="1"/>
  <c r="Y228"/>
  <c r="U243"/>
  <c r="S243" s="1"/>
  <c r="H230" l="1"/>
  <c r="F230" s="1"/>
  <c r="O229"/>
  <c r="Z228"/>
  <c r="R230"/>
  <c r="P230" s="1"/>
  <c r="Y229"/>
  <c r="Z229" s="1"/>
  <c r="U244"/>
  <c r="S244" s="1"/>
  <c r="H231" l="1"/>
  <c r="F231" s="1"/>
  <c r="O230"/>
  <c r="R231"/>
  <c r="P231" s="1"/>
  <c r="Y230"/>
  <c r="U245"/>
  <c r="S245" s="1"/>
  <c r="H232" l="1"/>
  <c r="F232" s="1"/>
  <c r="O231"/>
  <c r="Z230"/>
  <c r="R232"/>
  <c r="P232" s="1"/>
  <c r="Y231"/>
  <c r="Z231" s="1"/>
  <c r="U246"/>
  <c r="S246" s="1"/>
  <c r="O232" l="1"/>
  <c r="H233"/>
  <c r="F233" s="1"/>
  <c r="R233"/>
  <c r="P233" s="1"/>
  <c r="Y232"/>
  <c r="U247"/>
  <c r="S247" s="1"/>
  <c r="H234" l="1"/>
  <c r="F234" s="1"/>
  <c r="O233"/>
  <c r="Z232"/>
  <c r="R234"/>
  <c r="P234" s="1"/>
  <c r="Y233"/>
  <c r="Z233" s="1"/>
  <c r="U248"/>
  <c r="S248" s="1"/>
  <c r="H235" l="1"/>
  <c r="F235" s="1"/>
  <c r="O234"/>
  <c r="R235"/>
  <c r="P235" s="1"/>
  <c r="Y234"/>
  <c r="U249"/>
  <c r="S249" s="1"/>
  <c r="H236" l="1"/>
  <c r="F236" s="1"/>
  <c r="O235"/>
  <c r="Z234"/>
  <c r="R236"/>
  <c r="P236" s="1"/>
  <c r="Y235"/>
  <c r="Z235" s="1"/>
  <c r="U250"/>
  <c r="S250" s="1"/>
  <c r="O236" l="1"/>
  <c r="H237"/>
  <c r="F237" s="1"/>
  <c r="R237"/>
  <c r="P237" s="1"/>
  <c r="Y236"/>
  <c r="U251"/>
  <c r="S251" s="1"/>
  <c r="H238" l="1"/>
  <c r="F238" s="1"/>
  <c r="O237"/>
  <c r="Z236"/>
  <c r="R238"/>
  <c r="P238" s="1"/>
  <c r="Y237"/>
  <c r="Z237" s="1"/>
  <c r="U252"/>
  <c r="S252" s="1"/>
  <c r="H239" l="1"/>
  <c r="F239" s="1"/>
  <c r="O238"/>
  <c r="R239"/>
  <c r="P239" s="1"/>
  <c r="Y238"/>
  <c r="U253"/>
  <c r="S253" s="1"/>
  <c r="H240" l="1"/>
  <c r="F240" s="1"/>
  <c r="O239"/>
  <c r="Z238"/>
  <c r="R240"/>
  <c r="P240" s="1"/>
  <c r="Y239"/>
  <c r="Z239" s="1"/>
  <c r="U254"/>
  <c r="S254" s="1"/>
  <c r="O240" l="1"/>
  <c r="H241"/>
  <c r="F241" s="1"/>
  <c r="R241"/>
  <c r="P241" s="1"/>
  <c r="Y240"/>
  <c r="U255"/>
  <c r="S255" s="1"/>
  <c r="H242" l="1"/>
  <c r="F242" s="1"/>
  <c r="O241"/>
  <c r="Z240"/>
  <c r="R242"/>
  <c r="P242" s="1"/>
  <c r="Y241"/>
  <c r="Z241" s="1"/>
  <c r="U256"/>
  <c r="S256" s="1"/>
  <c r="H243" l="1"/>
  <c r="F243" s="1"/>
  <c r="O242"/>
  <c r="R243"/>
  <c r="P243" s="1"/>
  <c r="Y242"/>
  <c r="U257"/>
  <c r="S257" s="1"/>
  <c r="H244" l="1"/>
  <c r="F244" s="1"/>
  <c r="O243"/>
  <c r="Z242"/>
  <c r="R244"/>
  <c r="P244" s="1"/>
  <c r="Y243"/>
  <c r="Z243" s="1"/>
  <c r="U258"/>
  <c r="S258" s="1"/>
  <c r="O244" l="1"/>
  <c r="H245"/>
  <c r="F245" s="1"/>
  <c r="R245"/>
  <c r="P245" s="1"/>
  <c r="Y244"/>
  <c r="U259"/>
  <c r="S259" s="1"/>
  <c r="H246" l="1"/>
  <c r="F246" s="1"/>
  <c r="O245"/>
  <c r="Z244"/>
  <c r="R246"/>
  <c r="P246" s="1"/>
  <c r="Y245"/>
  <c r="Z245" s="1"/>
  <c r="U260"/>
  <c r="S260" s="1"/>
  <c r="H247" l="1"/>
  <c r="F247" s="1"/>
  <c r="O246"/>
  <c r="R247"/>
  <c r="P247" s="1"/>
  <c r="Y246"/>
  <c r="U261"/>
  <c r="S261" s="1"/>
  <c r="H248" l="1"/>
  <c r="F248" s="1"/>
  <c r="O247"/>
  <c r="Z246"/>
  <c r="R248"/>
  <c r="P248" s="1"/>
  <c r="Y247"/>
  <c r="Z247" s="1"/>
  <c r="U262"/>
  <c r="S262" s="1"/>
  <c r="H249" l="1"/>
  <c r="F249" s="1"/>
  <c r="O248"/>
  <c r="R249"/>
  <c r="P249" s="1"/>
  <c r="Y248"/>
  <c r="U263"/>
  <c r="S263" s="1"/>
  <c r="O249" l="1"/>
  <c r="H250"/>
  <c r="F250" s="1"/>
  <c r="Z248"/>
  <c r="R250"/>
  <c r="P250" s="1"/>
  <c r="Y249"/>
  <c r="Z249" s="1"/>
  <c r="U264"/>
  <c r="S264" s="1"/>
  <c r="H251" l="1"/>
  <c r="F251" s="1"/>
  <c r="O250"/>
  <c r="R251"/>
  <c r="P251" s="1"/>
  <c r="Y250"/>
  <c r="U265"/>
  <c r="S265" s="1"/>
  <c r="H252" l="1"/>
  <c r="F252" s="1"/>
  <c r="O251"/>
  <c r="Z250"/>
  <c r="R252"/>
  <c r="P252" s="1"/>
  <c r="Y251"/>
  <c r="Z251" s="1"/>
  <c r="U266"/>
  <c r="S266" s="1"/>
  <c r="O252" l="1"/>
  <c r="H253"/>
  <c r="F253" s="1"/>
  <c r="R253"/>
  <c r="P253" s="1"/>
  <c r="Y252"/>
  <c r="U267"/>
  <c r="S267" s="1"/>
  <c r="H254" l="1"/>
  <c r="F254" s="1"/>
  <c r="O253"/>
  <c r="Z252"/>
  <c r="R254"/>
  <c r="P254" s="1"/>
  <c r="Y253"/>
  <c r="Z253" s="1"/>
  <c r="U268"/>
  <c r="S268" s="1"/>
  <c r="H255" l="1"/>
  <c r="F255" s="1"/>
  <c r="O254"/>
  <c r="R255"/>
  <c r="P255" s="1"/>
  <c r="Y254"/>
  <c r="U269"/>
  <c r="S269" s="1"/>
  <c r="H256" l="1"/>
  <c r="F256" s="1"/>
  <c r="O255"/>
  <c r="Z254"/>
  <c r="R256"/>
  <c r="P256" s="1"/>
  <c r="Y255"/>
  <c r="Z255" s="1"/>
  <c r="U270"/>
  <c r="S270" s="1"/>
  <c r="O256" l="1"/>
  <c r="H257"/>
  <c r="F257" s="1"/>
  <c r="R257"/>
  <c r="P257" s="1"/>
  <c r="Y256"/>
  <c r="U271"/>
  <c r="S271" s="1"/>
  <c r="H258" l="1"/>
  <c r="F258" s="1"/>
  <c r="O257"/>
  <c r="Z256"/>
  <c r="R258"/>
  <c r="P258" s="1"/>
  <c r="Y257"/>
  <c r="U272"/>
  <c r="S272" s="1"/>
  <c r="Z257" l="1"/>
  <c r="H259"/>
  <c r="F259" s="1"/>
  <c r="O258"/>
  <c r="R259"/>
  <c r="P259" s="1"/>
  <c r="Y258"/>
  <c r="U273"/>
  <c r="S273" s="1"/>
  <c r="H260" l="1"/>
  <c r="F260" s="1"/>
  <c r="O259"/>
  <c r="Z258"/>
  <c r="R260"/>
  <c r="P260" s="1"/>
  <c r="Y259"/>
  <c r="Z259" s="1"/>
  <c r="U274"/>
  <c r="S274" s="1"/>
  <c r="H261" l="1"/>
  <c r="F261" s="1"/>
  <c r="O260"/>
  <c r="R261"/>
  <c r="P261" s="1"/>
  <c r="Y260"/>
  <c r="U275"/>
  <c r="S275" s="1"/>
  <c r="H262" l="1"/>
  <c r="F262" s="1"/>
  <c r="O261"/>
  <c r="Z260"/>
  <c r="R262"/>
  <c r="P262" s="1"/>
  <c r="Y261"/>
  <c r="Z261" s="1"/>
  <c r="U276"/>
  <c r="S276" s="1"/>
  <c r="H263" l="1"/>
  <c r="F263" s="1"/>
  <c r="O262"/>
  <c r="R263"/>
  <c r="P263" s="1"/>
  <c r="Y262"/>
  <c r="U277"/>
  <c r="S277" s="1"/>
  <c r="H264" l="1"/>
  <c r="F264" s="1"/>
  <c r="O263"/>
  <c r="Z262"/>
  <c r="R264"/>
  <c r="P264" s="1"/>
  <c r="Y263"/>
  <c r="Z263" s="1"/>
  <c r="U278"/>
  <c r="S278" s="1"/>
  <c r="O264" l="1"/>
  <c r="H265"/>
  <c r="F265" s="1"/>
  <c r="R265"/>
  <c r="P265" s="1"/>
  <c r="Y264"/>
  <c r="U279"/>
  <c r="S279" s="1"/>
  <c r="H266" l="1"/>
  <c r="F266" s="1"/>
  <c r="O265"/>
  <c r="Z264"/>
  <c r="R266"/>
  <c r="P266" s="1"/>
  <c r="Y265"/>
  <c r="Z265" s="1"/>
  <c r="U280"/>
  <c r="S280" s="1"/>
  <c r="H267" l="1"/>
  <c r="F267" s="1"/>
  <c r="O266"/>
  <c r="R267"/>
  <c r="P267" s="1"/>
  <c r="Y266"/>
  <c r="U281"/>
  <c r="S281" s="1"/>
  <c r="H268" l="1"/>
  <c r="F268" s="1"/>
  <c r="O267"/>
  <c r="Z266"/>
  <c r="R268"/>
  <c r="P268" s="1"/>
  <c r="Y267"/>
  <c r="Z267" s="1"/>
  <c r="U282"/>
  <c r="S282" s="1"/>
  <c r="H269" l="1"/>
  <c r="F269" s="1"/>
  <c r="O268"/>
  <c r="R269"/>
  <c r="P269" s="1"/>
  <c r="Y268"/>
  <c r="U283"/>
  <c r="S283" s="1"/>
  <c r="H270" l="1"/>
  <c r="F270" s="1"/>
  <c r="O269"/>
  <c r="Z268"/>
  <c r="R270"/>
  <c r="P270" s="1"/>
  <c r="Y269"/>
  <c r="Z269" s="1"/>
  <c r="U284"/>
  <c r="S284" s="1"/>
  <c r="H271" l="1"/>
  <c r="F271" s="1"/>
  <c r="O270"/>
  <c r="R271"/>
  <c r="P271" s="1"/>
  <c r="Y270"/>
  <c r="U285"/>
  <c r="S285" s="1"/>
  <c r="H272" l="1"/>
  <c r="F272" s="1"/>
  <c r="O271"/>
  <c r="Z270"/>
  <c r="R272"/>
  <c r="P272" s="1"/>
  <c r="Y271"/>
  <c r="U286"/>
  <c r="S286" s="1"/>
  <c r="Z271" l="1"/>
  <c r="O272"/>
  <c r="H273"/>
  <c r="F273" s="1"/>
  <c r="R273"/>
  <c r="P273" s="1"/>
  <c r="Y272"/>
  <c r="U287"/>
  <c r="S287" s="1"/>
  <c r="H274" l="1"/>
  <c r="F274" s="1"/>
  <c r="O273"/>
  <c r="Z272"/>
  <c r="R274"/>
  <c r="P274" s="1"/>
  <c r="Y273"/>
  <c r="Z273" s="1"/>
  <c r="U288"/>
  <c r="S288" s="1"/>
  <c r="H275" l="1"/>
  <c r="F275" s="1"/>
  <c r="O274"/>
  <c r="R275"/>
  <c r="P275" s="1"/>
  <c r="Y274"/>
  <c r="U289"/>
  <c r="S289" s="1"/>
  <c r="H276" l="1"/>
  <c r="F276" s="1"/>
  <c r="O275"/>
  <c r="Z274"/>
  <c r="R276"/>
  <c r="P276" s="1"/>
  <c r="Y275"/>
  <c r="Z275" s="1"/>
  <c r="U290"/>
  <c r="S290" s="1"/>
  <c r="O276" l="1"/>
  <c r="H277"/>
  <c r="F277" s="1"/>
  <c r="R277"/>
  <c r="P277" s="1"/>
  <c r="Y276"/>
  <c r="U291"/>
  <c r="S291" s="1"/>
  <c r="H278" l="1"/>
  <c r="F278" s="1"/>
  <c r="O277"/>
  <c r="Z276"/>
  <c r="R278"/>
  <c r="P278" s="1"/>
  <c r="Y277"/>
  <c r="Z277" s="1"/>
  <c r="U292"/>
  <c r="S292" s="1"/>
  <c r="H279" l="1"/>
  <c r="F279" s="1"/>
  <c r="O278"/>
  <c r="R279"/>
  <c r="P279" s="1"/>
  <c r="Y278"/>
  <c r="U293"/>
  <c r="S293" s="1"/>
  <c r="H280" l="1"/>
  <c r="F280" s="1"/>
  <c r="O279"/>
  <c r="Z278"/>
  <c r="R280"/>
  <c r="P280" s="1"/>
  <c r="Y279"/>
  <c r="U294"/>
  <c r="S294" s="1"/>
  <c r="Z279" l="1"/>
  <c r="O280"/>
  <c r="H281"/>
  <c r="F281" s="1"/>
  <c r="R281"/>
  <c r="P281" s="1"/>
  <c r="Y280"/>
  <c r="U295"/>
  <c r="S295" s="1"/>
  <c r="H282" l="1"/>
  <c r="F282" s="1"/>
  <c r="O281"/>
  <c r="Z280"/>
  <c r="R282"/>
  <c r="P282" s="1"/>
  <c r="Y281"/>
  <c r="Z281" s="1"/>
  <c r="U296"/>
  <c r="S296" s="1"/>
  <c r="H283" l="1"/>
  <c r="F283" s="1"/>
  <c r="O282"/>
  <c r="R283"/>
  <c r="P283" s="1"/>
  <c r="Y282"/>
  <c r="U297"/>
  <c r="S297" s="1"/>
  <c r="H284" l="1"/>
  <c r="F284" s="1"/>
  <c r="O283"/>
  <c r="Z282"/>
  <c r="R284"/>
  <c r="P284" s="1"/>
  <c r="Y283"/>
  <c r="Z283" s="1"/>
  <c r="U298"/>
  <c r="S298" s="1"/>
  <c r="O284" l="1"/>
  <c r="H285"/>
  <c r="F285" s="1"/>
  <c r="R285"/>
  <c r="P285" s="1"/>
  <c r="Y284"/>
  <c r="U299"/>
  <c r="S299" s="1"/>
  <c r="H286" l="1"/>
  <c r="F286" s="1"/>
  <c r="O285"/>
  <c r="Z284"/>
  <c r="R286"/>
  <c r="P286" s="1"/>
  <c r="Y285"/>
  <c r="Z285" s="1"/>
  <c r="U300"/>
  <c r="S300" s="1"/>
  <c r="H287" l="1"/>
  <c r="F287" s="1"/>
  <c r="O286"/>
  <c r="R287"/>
  <c r="P287" s="1"/>
  <c r="Y286"/>
  <c r="U301"/>
  <c r="S301" s="1"/>
  <c r="H288" l="1"/>
  <c r="F288" s="1"/>
  <c r="O287"/>
  <c r="Z286"/>
  <c r="R288"/>
  <c r="P288" s="1"/>
  <c r="Y287"/>
  <c r="Z287" s="1"/>
  <c r="U302"/>
  <c r="S302" s="1"/>
  <c r="O288" l="1"/>
  <c r="H289"/>
  <c r="F289" s="1"/>
  <c r="R289"/>
  <c r="P289" s="1"/>
  <c r="Y288"/>
  <c r="U303"/>
  <c r="S303" s="1"/>
  <c r="H290" l="1"/>
  <c r="F290" s="1"/>
  <c r="O289"/>
  <c r="Z288"/>
  <c r="R290"/>
  <c r="P290" s="1"/>
  <c r="Y289"/>
  <c r="Z289" s="1"/>
  <c r="U304"/>
  <c r="S304" s="1"/>
  <c r="O290" l="1"/>
  <c r="H291"/>
  <c r="F291" s="1"/>
  <c r="R291"/>
  <c r="P291" s="1"/>
  <c r="Y290"/>
  <c r="U305"/>
  <c r="S305" s="1"/>
  <c r="H292" l="1"/>
  <c r="F292" s="1"/>
  <c r="O291"/>
  <c r="Z290"/>
  <c r="R292"/>
  <c r="P292" s="1"/>
  <c r="Y291"/>
  <c r="Z291" s="1"/>
  <c r="U306"/>
  <c r="S306" s="1"/>
  <c r="O292" l="1"/>
  <c r="H293"/>
  <c r="F293" s="1"/>
  <c r="R293"/>
  <c r="P293" s="1"/>
  <c r="Y292"/>
  <c r="U307"/>
  <c r="S307" s="1"/>
  <c r="H294" l="1"/>
  <c r="F294" s="1"/>
  <c r="O293"/>
  <c r="Z292"/>
  <c r="R294"/>
  <c r="P294" s="1"/>
  <c r="Y293"/>
  <c r="Z293" s="1"/>
  <c r="U308"/>
  <c r="S308" s="1"/>
  <c r="H295" l="1"/>
  <c r="F295" s="1"/>
  <c r="O294"/>
  <c r="R295"/>
  <c r="P295" s="1"/>
  <c r="Y294"/>
  <c r="U309"/>
  <c r="S309" s="1"/>
  <c r="H296" l="1"/>
  <c r="F296" s="1"/>
  <c r="O295"/>
  <c r="Z294"/>
  <c r="R296"/>
  <c r="P296" s="1"/>
  <c r="Y295"/>
  <c r="U310"/>
  <c r="S310" s="1"/>
  <c r="Z295" l="1"/>
  <c r="O296"/>
  <c r="H297"/>
  <c r="F297" s="1"/>
  <c r="R297"/>
  <c r="P297" s="1"/>
  <c r="Y296"/>
  <c r="U311"/>
  <c r="S311" s="1"/>
  <c r="H298" l="1"/>
  <c r="F298" s="1"/>
  <c r="O297"/>
  <c r="Z296"/>
  <c r="R298"/>
  <c r="P298" s="1"/>
  <c r="Y297"/>
  <c r="U312"/>
  <c r="S312" s="1"/>
  <c r="Z297" l="1"/>
  <c r="O298"/>
  <c r="H299"/>
  <c r="F299" s="1"/>
  <c r="R299"/>
  <c r="P299" s="1"/>
  <c r="Y298"/>
  <c r="U313"/>
  <c r="S313" s="1"/>
  <c r="H300" l="1"/>
  <c r="F300" s="1"/>
  <c r="O299"/>
  <c r="Z298"/>
  <c r="R300"/>
  <c r="P300" s="1"/>
  <c r="Y299"/>
  <c r="Z299" s="1"/>
  <c r="U314"/>
  <c r="S314" s="1"/>
  <c r="O300" l="1"/>
  <c r="H301"/>
  <c r="F301" s="1"/>
  <c r="R301"/>
  <c r="P301" s="1"/>
  <c r="Y300"/>
  <c r="U315"/>
  <c r="S315" s="1"/>
  <c r="H302" l="1"/>
  <c r="F302" s="1"/>
  <c r="O301"/>
  <c r="Z300"/>
  <c r="R302"/>
  <c r="P302" s="1"/>
  <c r="Y301"/>
  <c r="Z301" s="1"/>
  <c r="U316"/>
  <c r="S316" s="1"/>
  <c r="H303" l="1"/>
  <c r="F303" s="1"/>
  <c r="O302"/>
  <c r="R303"/>
  <c r="P303" s="1"/>
  <c r="Y302"/>
  <c r="U317"/>
  <c r="S317" s="1"/>
  <c r="H304" l="1"/>
  <c r="F304" s="1"/>
  <c r="O303"/>
  <c r="Z302"/>
  <c r="R304"/>
  <c r="P304" s="1"/>
  <c r="Y303"/>
  <c r="Z303" s="1"/>
  <c r="U318"/>
  <c r="S318" s="1"/>
  <c r="O304" l="1"/>
  <c r="H305"/>
  <c r="F305" s="1"/>
  <c r="R305"/>
  <c r="P305" s="1"/>
  <c r="Y304"/>
  <c r="U319"/>
  <c r="S319" s="1"/>
  <c r="H306" l="1"/>
  <c r="F306" s="1"/>
  <c r="O305"/>
  <c r="Z304"/>
  <c r="R306"/>
  <c r="P306" s="1"/>
  <c r="Y305"/>
  <c r="U320"/>
  <c r="S320" s="1"/>
  <c r="Z305" l="1"/>
  <c r="H307"/>
  <c r="F307" s="1"/>
  <c r="O306"/>
  <c r="R307"/>
  <c r="P307" s="1"/>
  <c r="Y306"/>
  <c r="U321"/>
  <c r="S321" s="1"/>
  <c r="H308" l="1"/>
  <c r="F308" s="1"/>
  <c r="O307"/>
  <c r="Z306"/>
  <c r="R308"/>
  <c r="P308" s="1"/>
  <c r="Y307"/>
  <c r="Z307" s="1"/>
  <c r="U322"/>
  <c r="S322" s="1"/>
  <c r="O308" l="1"/>
  <c r="H309"/>
  <c r="F309" s="1"/>
  <c r="R309"/>
  <c r="P309" s="1"/>
  <c r="Y308"/>
  <c r="U323"/>
  <c r="S323" s="1"/>
  <c r="H310" l="1"/>
  <c r="F310" s="1"/>
  <c r="O309"/>
  <c r="Z308"/>
  <c r="R310"/>
  <c r="P310" s="1"/>
  <c r="Y309"/>
  <c r="Z309" s="1"/>
  <c r="U324"/>
  <c r="S324" s="1"/>
  <c r="H311" l="1"/>
  <c r="F311" s="1"/>
  <c r="O310"/>
  <c r="R311"/>
  <c r="P311" s="1"/>
  <c r="Y310"/>
  <c r="U325"/>
  <c r="S325" s="1"/>
  <c r="H312" l="1"/>
  <c r="F312" s="1"/>
  <c r="O311"/>
  <c r="Z310"/>
  <c r="R312"/>
  <c r="P312" s="1"/>
  <c r="Y311"/>
  <c r="Z311" s="1"/>
  <c r="U326"/>
  <c r="S326" s="1"/>
  <c r="O312" l="1"/>
  <c r="H313"/>
  <c r="F313" s="1"/>
  <c r="R313"/>
  <c r="P313" s="1"/>
  <c r="Y312"/>
  <c r="U327"/>
  <c r="S327" s="1"/>
  <c r="H314" l="1"/>
  <c r="F314" s="1"/>
  <c r="O313"/>
  <c r="Z312"/>
  <c r="R314"/>
  <c r="P314" s="1"/>
  <c r="Y313"/>
  <c r="Z313" s="1"/>
  <c r="U328"/>
  <c r="S328" s="1"/>
  <c r="H315" l="1"/>
  <c r="F315" s="1"/>
  <c r="O314"/>
  <c r="R315"/>
  <c r="P315" s="1"/>
  <c r="Y314"/>
  <c r="U329"/>
  <c r="S329" s="1"/>
  <c r="H316" l="1"/>
  <c r="F316" s="1"/>
  <c r="O315"/>
  <c r="Z314"/>
  <c r="R316"/>
  <c r="P316" s="1"/>
  <c r="Y315"/>
  <c r="Z315" s="1"/>
  <c r="U330"/>
  <c r="S330" s="1"/>
  <c r="O316" l="1"/>
  <c r="H317"/>
  <c r="F317" s="1"/>
  <c r="R317"/>
  <c r="P317" s="1"/>
  <c r="Y316"/>
  <c r="U331"/>
  <c r="S331" s="1"/>
  <c r="H318" l="1"/>
  <c r="F318" s="1"/>
  <c r="O317"/>
  <c r="Z316"/>
  <c r="R318"/>
  <c r="P318" s="1"/>
  <c r="Y317"/>
  <c r="U332"/>
  <c r="S332" s="1"/>
  <c r="Z317" l="1"/>
  <c r="H319"/>
  <c r="F319" s="1"/>
  <c r="O318"/>
  <c r="R319"/>
  <c r="P319" s="1"/>
  <c r="Y318"/>
  <c r="U333"/>
  <c r="S333" s="1"/>
  <c r="O319" l="1"/>
  <c r="H320"/>
  <c r="F320" s="1"/>
  <c r="Z318"/>
  <c r="R320"/>
  <c r="P320" s="1"/>
  <c r="Y319"/>
  <c r="Z319" s="1"/>
  <c r="U334"/>
  <c r="S334" s="1"/>
  <c r="O320" l="1"/>
  <c r="H321"/>
  <c r="F321" s="1"/>
  <c r="R321"/>
  <c r="P321" s="1"/>
  <c r="Y320"/>
  <c r="U335"/>
  <c r="S335" s="1"/>
  <c r="O321" l="1"/>
  <c r="H322"/>
  <c r="F322" s="1"/>
  <c r="Z320"/>
  <c r="R322"/>
  <c r="P322" s="1"/>
  <c r="Y321"/>
  <c r="Z321" s="1"/>
  <c r="U336"/>
  <c r="S336" s="1"/>
  <c r="H323" l="1"/>
  <c r="F323" s="1"/>
  <c r="O322"/>
  <c r="R323"/>
  <c r="P323" s="1"/>
  <c r="Y322"/>
  <c r="U337"/>
  <c r="S337" s="1"/>
  <c r="O323" l="1"/>
  <c r="H324"/>
  <c r="F324" s="1"/>
  <c r="Z322"/>
  <c r="R324"/>
  <c r="P324" s="1"/>
  <c r="Y323"/>
  <c r="Z323" s="1"/>
  <c r="U338"/>
  <c r="S338" s="1"/>
  <c r="O324" l="1"/>
  <c r="H325"/>
  <c r="F325" s="1"/>
  <c r="R325"/>
  <c r="P325" s="1"/>
  <c r="Y324"/>
  <c r="U339"/>
  <c r="S339" s="1"/>
  <c r="O325" l="1"/>
  <c r="H326"/>
  <c r="F326" s="1"/>
  <c r="Z324"/>
  <c r="R326"/>
  <c r="P326" s="1"/>
  <c r="Y325"/>
  <c r="Z325" s="1"/>
  <c r="U340"/>
  <c r="S340" s="1"/>
  <c r="H327" l="1"/>
  <c r="F327" s="1"/>
  <c r="O326"/>
  <c r="R327"/>
  <c r="P327" s="1"/>
  <c r="Y326"/>
  <c r="U341"/>
  <c r="S341" s="1"/>
  <c r="O327" l="1"/>
  <c r="H328"/>
  <c r="F328" s="1"/>
  <c r="Z326"/>
  <c r="R328"/>
  <c r="P328" s="1"/>
  <c r="Y327"/>
  <c r="Z327" s="1"/>
  <c r="U342"/>
  <c r="S342" s="1"/>
  <c r="O328" l="1"/>
  <c r="H329"/>
  <c r="F329" s="1"/>
  <c r="R329"/>
  <c r="P329" s="1"/>
  <c r="Y328"/>
  <c r="U343"/>
  <c r="S343" s="1"/>
  <c r="O329" l="1"/>
  <c r="H330"/>
  <c r="F330" s="1"/>
  <c r="Z328"/>
  <c r="R330"/>
  <c r="P330" s="1"/>
  <c r="Y329"/>
  <c r="Z329" s="1"/>
  <c r="U344"/>
  <c r="S344" s="1"/>
  <c r="H331" l="1"/>
  <c r="F331" s="1"/>
  <c r="O330"/>
  <c r="R331"/>
  <c r="P331" s="1"/>
  <c r="Y330"/>
  <c r="U345"/>
  <c r="S345" s="1"/>
  <c r="O331" l="1"/>
  <c r="H332"/>
  <c r="F332" s="1"/>
  <c r="Z330"/>
  <c r="R332"/>
  <c r="P332" s="1"/>
  <c r="Y331"/>
  <c r="Z331" s="1"/>
  <c r="U346"/>
  <c r="S346" s="1"/>
  <c r="O332" l="1"/>
  <c r="H333"/>
  <c r="F333" s="1"/>
  <c r="R333"/>
  <c r="P333" s="1"/>
  <c r="Y332"/>
  <c r="U347"/>
  <c r="S347" s="1"/>
  <c r="O333" l="1"/>
  <c r="H334"/>
  <c r="F334" s="1"/>
  <c r="Z332"/>
  <c r="R334"/>
  <c r="P334" s="1"/>
  <c r="Y333"/>
  <c r="Z333" s="1"/>
  <c r="U348"/>
  <c r="S348" s="1"/>
  <c r="H335" l="1"/>
  <c r="F335" s="1"/>
  <c r="O334"/>
  <c r="R335"/>
  <c r="P335" s="1"/>
  <c r="Y334"/>
  <c r="U349"/>
  <c r="S349" s="1"/>
  <c r="O335" l="1"/>
  <c r="H336"/>
  <c r="F336" s="1"/>
  <c r="Z334"/>
  <c r="R336"/>
  <c r="P336" s="1"/>
  <c r="Y335"/>
  <c r="Z335" s="1"/>
  <c r="U350"/>
  <c r="S350" s="1"/>
  <c r="O336" l="1"/>
  <c r="H337"/>
  <c r="F337" s="1"/>
  <c r="R337"/>
  <c r="P337" s="1"/>
  <c r="Y336"/>
  <c r="U351"/>
  <c r="S351" s="1"/>
  <c r="O337" l="1"/>
  <c r="H338"/>
  <c r="F338" s="1"/>
  <c r="Z336"/>
  <c r="R338"/>
  <c r="P338" s="1"/>
  <c r="Y337"/>
  <c r="Z337" s="1"/>
  <c r="U352"/>
  <c r="S352" s="1"/>
  <c r="H339" l="1"/>
  <c r="F339" s="1"/>
  <c r="O338"/>
  <c r="R339"/>
  <c r="P339" s="1"/>
  <c r="Y338"/>
  <c r="U353"/>
  <c r="S353" s="1"/>
  <c r="O339" l="1"/>
  <c r="H340"/>
  <c r="F340" s="1"/>
  <c r="Z338"/>
  <c r="R340"/>
  <c r="P340" s="1"/>
  <c r="Y339"/>
  <c r="Z339" s="1"/>
  <c r="U354"/>
  <c r="S354" s="1"/>
  <c r="O340" l="1"/>
  <c r="H341"/>
  <c r="F341" s="1"/>
  <c r="R341"/>
  <c r="P341" s="1"/>
  <c r="Y340"/>
  <c r="U355"/>
  <c r="S355" s="1"/>
  <c r="O341" l="1"/>
  <c r="H342"/>
  <c r="F342" s="1"/>
  <c r="Z340"/>
  <c r="R342"/>
  <c r="P342" s="1"/>
  <c r="Y341"/>
  <c r="Z341" s="1"/>
  <c r="U356"/>
  <c r="S356" s="1"/>
  <c r="H343" l="1"/>
  <c r="F343" s="1"/>
  <c r="O342"/>
  <c r="R343"/>
  <c r="P343" s="1"/>
  <c r="Y342"/>
  <c r="U357"/>
  <c r="S357" s="1"/>
  <c r="H344" l="1"/>
  <c r="F344" s="1"/>
  <c r="O343"/>
  <c r="Z342"/>
  <c r="R344"/>
  <c r="P344" s="1"/>
  <c r="Y343"/>
  <c r="Z343" s="1"/>
  <c r="U358"/>
  <c r="S358" s="1"/>
  <c r="H345" l="1"/>
  <c r="F345" s="1"/>
  <c r="O344"/>
  <c r="R345"/>
  <c r="P345" s="1"/>
  <c r="Y344"/>
  <c r="U359"/>
  <c r="S359" s="1"/>
  <c r="H346" l="1"/>
  <c r="F346" s="1"/>
  <c r="O345"/>
  <c r="Z344"/>
  <c r="R346"/>
  <c r="P346" s="1"/>
  <c r="Y345"/>
  <c r="Z345" s="1"/>
  <c r="U360"/>
  <c r="S360" s="1"/>
  <c r="O346" l="1"/>
  <c r="H347"/>
  <c r="F347" s="1"/>
  <c r="R347"/>
  <c r="P347" s="1"/>
  <c r="Y346"/>
  <c r="U361"/>
  <c r="S361" s="1"/>
  <c r="H348" l="1"/>
  <c r="F348" s="1"/>
  <c r="O347"/>
  <c r="Z346"/>
  <c r="R348"/>
  <c r="P348" s="1"/>
  <c r="Y347"/>
  <c r="Z347" s="1"/>
  <c r="U362"/>
  <c r="S362" s="1"/>
  <c r="H349" l="1"/>
  <c r="F349" s="1"/>
  <c r="O348"/>
  <c r="R349"/>
  <c r="P349" s="1"/>
  <c r="Y348"/>
  <c r="U363"/>
  <c r="S363" s="1"/>
  <c r="H350" l="1"/>
  <c r="F350" s="1"/>
  <c r="O349"/>
  <c r="Z348"/>
  <c r="R350"/>
  <c r="P350" s="1"/>
  <c r="Y349"/>
  <c r="Z349" s="1"/>
  <c r="U364"/>
  <c r="S364" s="1"/>
  <c r="O350" l="1"/>
  <c r="H351"/>
  <c r="F351" s="1"/>
  <c r="R351"/>
  <c r="P351" s="1"/>
  <c r="Y350"/>
  <c r="U365"/>
  <c r="S365" s="1"/>
  <c r="H352" l="1"/>
  <c r="F352" s="1"/>
  <c r="O351"/>
  <c r="Z350"/>
  <c r="R352"/>
  <c r="P352" s="1"/>
  <c r="Y351"/>
  <c r="Z351" s="1"/>
  <c r="U366"/>
  <c r="S366" s="1"/>
  <c r="H353" l="1"/>
  <c r="F353" s="1"/>
  <c r="O352"/>
  <c r="R353"/>
  <c r="P353" s="1"/>
  <c r="Y352"/>
  <c r="U367"/>
  <c r="S367" s="1"/>
  <c r="O353" l="1"/>
  <c r="H354"/>
  <c r="F354" s="1"/>
  <c r="Z352"/>
  <c r="R354"/>
  <c r="P354" s="1"/>
  <c r="Y353"/>
  <c r="Z353" s="1"/>
  <c r="U368"/>
  <c r="S368" s="1"/>
  <c r="H355" l="1"/>
  <c r="F355" s="1"/>
  <c r="O354"/>
  <c r="R355"/>
  <c r="P355" s="1"/>
  <c r="Y354"/>
  <c r="U369"/>
  <c r="S369" s="1"/>
  <c r="H356" l="1"/>
  <c r="F356" s="1"/>
  <c r="O355"/>
  <c r="Z354"/>
  <c r="R356"/>
  <c r="P356" s="1"/>
  <c r="Y355"/>
  <c r="Z355" s="1"/>
  <c r="U370"/>
  <c r="S370" s="1"/>
  <c r="H357" l="1"/>
  <c r="F357" s="1"/>
  <c r="O356"/>
  <c r="R357"/>
  <c r="P357" s="1"/>
  <c r="Y356"/>
  <c r="U371"/>
  <c r="S371" s="1"/>
  <c r="O357" l="1"/>
  <c r="H358"/>
  <c r="F358" s="1"/>
  <c r="Z356"/>
  <c r="R358"/>
  <c r="P358" s="1"/>
  <c r="Y357"/>
  <c r="Z357" s="1"/>
  <c r="U372"/>
  <c r="S372" s="1"/>
  <c r="O358" l="1"/>
  <c r="H359"/>
  <c r="F359" s="1"/>
  <c r="R359"/>
  <c r="P359" s="1"/>
  <c r="Y358"/>
  <c r="U373"/>
  <c r="S373" s="1"/>
  <c r="H360" l="1"/>
  <c r="F360" s="1"/>
  <c r="O359"/>
  <c r="Z358"/>
  <c r="R360"/>
  <c r="P360" s="1"/>
  <c r="Y359"/>
  <c r="U374"/>
  <c r="S374" s="1"/>
  <c r="Z359" l="1"/>
  <c r="H361"/>
  <c r="F361" s="1"/>
  <c r="O360"/>
  <c r="R361"/>
  <c r="P361" s="1"/>
  <c r="Y360"/>
  <c r="U375"/>
  <c r="S375" s="1"/>
  <c r="O361" l="1"/>
  <c r="H362"/>
  <c r="F362" s="1"/>
  <c r="Z360"/>
  <c r="R362"/>
  <c r="P362" s="1"/>
  <c r="Y361"/>
  <c r="Z361" s="1"/>
  <c r="U376"/>
  <c r="S376" s="1"/>
  <c r="H363" l="1"/>
  <c r="F363" s="1"/>
  <c r="O362"/>
  <c r="R363"/>
  <c r="P363" s="1"/>
  <c r="Y362"/>
  <c r="U377"/>
  <c r="S377" s="1"/>
  <c r="H364" l="1"/>
  <c r="F364" s="1"/>
  <c r="O363"/>
  <c r="Z362"/>
  <c r="R364"/>
  <c r="P364" s="1"/>
  <c r="Y363"/>
  <c r="Z363" s="1"/>
  <c r="U378"/>
  <c r="S378" s="1"/>
  <c r="H365" l="1"/>
  <c r="F365" s="1"/>
  <c r="O364"/>
  <c r="R365"/>
  <c r="P365" s="1"/>
  <c r="Y364"/>
  <c r="U379"/>
  <c r="S379" s="1"/>
  <c r="O365" l="1"/>
  <c r="H366"/>
  <c r="F366" s="1"/>
  <c r="Z364"/>
  <c r="R366"/>
  <c r="P366" s="1"/>
  <c r="Y365"/>
  <c r="Z365" s="1"/>
  <c r="U380"/>
  <c r="S380" s="1"/>
  <c r="H367" l="1"/>
  <c r="F367" s="1"/>
  <c r="O366"/>
  <c r="R367"/>
  <c r="P367" s="1"/>
  <c r="Y366"/>
  <c r="U381"/>
  <c r="S381" s="1"/>
  <c r="H368" l="1"/>
  <c r="F368" s="1"/>
  <c r="O367"/>
  <c r="Z366"/>
  <c r="R368"/>
  <c r="P368" s="1"/>
  <c r="Y367"/>
  <c r="Z367" s="1"/>
  <c r="U382"/>
  <c r="S382" s="1"/>
  <c r="O368" l="1"/>
  <c r="H369"/>
  <c r="F369" s="1"/>
  <c r="R369"/>
  <c r="P369" s="1"/>
  <c r="Y368"/>
  <c r="U383"/>
  <c r="S383" s="1"/>
  <c r="H370" l="1"/>
  <c r="F370" s="1"/>
  <c r="O369"/>
  <c r="Z368"/>
  <c r="R370"/>
  <c r="P370" s="1"/>
  <c r="Y369"/>
  <c r="Z369" s="1"/>
  <c r="U384"/>
  <c r="S384" s="1"/>
  <c r="O370" l="1"/>
  <c r="H371"/>
  <c r="F371" s="1"/>
  <c r="R371"/>
  <c r="P371" s="1"/>
  <c r="Y370"/>
  <c r="U385"/>
  <c r="S385" s="1"/>
  <c r="H372" l="1"/>
  <c r="F372" s="1"/>
  <c r="O371"/>
  <c r="Z370"/>
  <c r="R372"/>
  <c r="P372" s="1"/>
  <c r="Y371"/>
  <c r="Z371" s="1"/>
  <c r="U386"/>
  <c r="S386" s="1"/>
  <c r="H373" l="1"/>
  <c r="F373" s="1"/>
  <c r="O372"/>
  <c r="R373"/>
  <c r="P373" s="1"/>
  <c r="Y372"/>
  <c r="U387"/>
  <c r="S387" s="1"/>
  <c r="H374" l="1"/>
  <c r="F374" s="1"/>
  <c r="O373"/>
  <c r="Z372"/>
  <c r="R374"/>
  <c r="P374" s="1"/>
  <c r="Y373"/>
  <c r="Z373" s="1"/>
  <c r="U388"/>
  <c r="S388" s="1"/>
  <c r="O374" l="1"/>
  <c r="H375"/>
  <c r="F375" s="1"/>
  <c r="R375"/>
  <c r="P375" s="1"/>
  <c r="Y374"/>
  <c r="U389"/>
  <c r="S389" s="1"/>
  <c r="H376" l="1"/>
  <c r="F376" s="1"/>
  <c r="O375"/>
  <c r="Z374"/>
  <c r="R376"/>
  <c r="P376" s="1"/>
  <c r="Y375"/>
  <c r="U390"/>
  <c r="S390" s="1"/>
  <c r="Z375" l="1"/>
  <c r="H377"/>
  <c r="F377" s="1"/>
  <c r="O376"/>
  <c r="R377"/>
  <c r="P377" s="1"/>
  <c r="Y376"/>
  <c r="U391"/>
  <c r="S391" s="1"/>
  <c r="H378" l="1"/>
  <c r="F378" s="1"/>
  <c r="O377"/>
  <c r="Z376"/>
  <c r="R378"/>
  <c r="P378" s="1"/>
  <c r="Y377"/>
  <c r="Z377" s="1"/>
  <c r="U392"/>
  <c r="S392" s="1"/>
  <c r="O378" l="1"/>
  <c r="H379"/>
  <c r="F379" s="1"/>
  <c r="R379"/>
  <c r="P379" s="1"/>
  <c r="Y378"/>
  <c r="U393"/>
  <c r="S393" s="1"/>
  <c r="H380" l="1"/>
  <c r="F380" s="1"/>
  <c r="O379"/>
  <c r="Z378"/>
  <c r="R380"/>
  <c r="P380" s="1"/>
  <c r="Y379"/>
  <c r="Z379" s="1"/>
  <c r="U394"/>
  <c r="S394" s="1"/>
  <c r="H381" l="1"/>
  <c r="F381" s="1"/>
  <c r="O380"/>
  <c r="R381"/>
  <c r="P381" s="1"/>
  <c r="Y380"/>
  <c r="U395"/>
  <c r="S395" s="1"/>
  <c r="H382" l="1"/>
  <c r="F382" s="1"/>
  <c r="O381"/>
  <c r="Z380"/>
  <c r="R382"/>
  <c r="P382" s="1"/>
  <c r="Y381"/>
  <c r="Z381" s="1"/>
  <c r="U396"/>
  <c r="S396" s="1"/>
  <c r="O382" l="1"/>
  <c r="H383"/>
  <c r="F383" s="1"/>
  <c r="R383"/>
  <c r="P383" s="1"/>
  <c r="Y382"/>
  <c r="U397"/>
  <c r="S397" s="1"/>
  <c r="H384" l="1"/>
  <c r="F384" s="1"/>
  <c r="O383"/>
  <c r="Z382"/>
  <c r="R384"/>
  <c r="P384" s="1"/>
  <c r="Y383"/>
  <c r="Z383" s="1"/>
  <c r="U398"/>
  <c r="S398" s="1"/>
  <c r="H385" l="1"/>
  <c r="F385" s="1"/>
  <c r="O384"/>
  <c r="R385"/>
  <c r="P385" s="1"/>
  <c r="Y384"/>
  <c r="U399"/>
  <c r="S399" s="1"/>
  <c r="H386" l="1"/>
  <c r="F386" s="1"/>
  <c r="O385"/>
  <c r="Z384"/>
  <c r="R386"/>
  <c r="P386" s="1"/>
  <c r="Y385"/>
  <c r="U400"/>
  <c r="S400" s="1"/>
  <c r="Z385" l="1"/>
  <c r="O386"/>
  <c r="H387"/>
  <c r="F387" s="1"/>
  <c r="R387"/>
  <c r="P387" s="1"/>
  <c r="Y386"/>
  <c r="U401"/>
  <c r="S401" s="1"/>
  <c r="H388" l="1"/>
  <c r="F388" s="1"/>
  <c r="O387"/>
  <c r="Z386"/>
  <c r="R388"/>
  <c r="P388" s="1"/>
  <c r="Y387"/>
  <c r="U402"/>
  <c r="S402" s="1"/>
  <c r="Z387" l="1"/>
  <c r="H389"/>
  <c r="F389" s="1"/>
  <c r="O388"/>
  <c r="R389"/>
  <c r="P389" s="1"/>
  <c r="Y388"/>
  <c r="U403"/>
  <c r="S403" s="1"/>
  <c r="H390" l="1"/>
  <c r="F390" s="1"/>
  <c r="O389"/>
  <c r="Z388"/>
  <c r="R390"/>
  <c r="P390" s="1"/>
  <c r="Y389"/>
  <c r="U404"/>
  <c r="S404" s="1"/>
  <c r="Z389" l="1"/>
  <c r="O390"/>
  <c r="H391"/>
  <c r="F391" s="1"/>
  <c r="R391"/>
  <c r="P391" s="1"/>
  <c r="Y390"/>
  <c r="U405"/>
  <c r="S405" s="1"/>
  <c r="O391" l="1"/>
  <c r="H392"/>
  <c r="F392" s="1"/>
  <c r="Z390"/>
  <c r="R392"/>
  <c r="P392" s="1"/>
  <c r="Y391"/>
  <c r="Z391" s="1"/>
  <c r="U406"/>
  <c r="S406" s="1"/>
  <c r="O392" l="1"/>
  <c r="H393"/>
  <c r="F393" s="1"/>
  <c r="R393"/>
  <c r="P393" s="1"/>
  <c r="Y392"/>
  <c r="U407"/>
  <c r="S407" s="1"/>
  <c r="H394" l="1"/>
  <c r="F394" s="1"/>
  <c r="O393"/>
  <c r="Z392"/>
  <c r="R394"/>
  <c r="P394" s="1"/>
  <c r="Y393"/>
  <c r="U408"/>
  <c r="S408" s="1"/>
  <c r="Z393" l="1"/>
  <c r="O394"/>
  <c r="H395"/>
  <c r="F395" s="1"/>
  <c r="R395"/>
  <c r="P395" s="1"/>
  <c r="Y394"/>
  <c r="U409"/>
  <c r="S409" s="1"/>
  <c r="O395" l="1"/>
  <c r="H396"/>
  <c r="F396" s="1"/>
  <c r="Z394"/>
  <c r="R396"/>
  <c r="P396" s="1"/>
  <c r="Y395"/>
  <c r="Z395" s="1"/>
  <c r="U410"/>
  <c r="S410" s="1"/>
  <c r="O396" l="1"/>
  <c r="H397"/>
  <c r="F397" s="1"/>
  <c r="R397"/>
  <c r="P397" s="1"/>
  <c r="Y396"/>
  <c r="U411"/>
  <c r="S411" s="1"/>
  <c r="H398" l="1"/>
  <c r="F398" s="1"/>
  <c r="O397"/>
  <c r="Z396"/>
  <c r="R398"/>
  <c r="P398" s="1"/>
  <c r="Y397"/>
  <c r="Z397" s="1"/>
  <c r="U412"/>
  <c r="S412" s="1"/>
  <c r="O398" l="1"/>
  <c r="H399"/>
  <c r="F399" s="1"/>
  <c r="R399"/>
  <c r="P399" s="1"/>
  <c r="Y398"/>
  <c r="U413"/>
  <c r="S413" s="1"/>
  <c r="O399" l="1"/>
  <c r="H400"/>
  <c r="F400" s="1"/>
  <c r="Z398"/>
  <c r="R400"/>
  <c r="P400" s="1"/>
  <c r="Y399"/>
  <c r="U414"/>
  <c r="S414" s="1"/>
  <c r="Z399" l="1"/>
  <c r="O400"/>
  <c r="H401"/>
  <c r="F401" s="1"/>
  <c r="R401"/>
  <c r="P401" s="1"/>
  <c r="Y400"/>
  <c r="U415"/>
  <c r="S415" s="1"/>
  <c r="H402" l="1"/>
  <c r="F402" s="1"/>
  <c r="O401"/>
  <c r="Z400"/>
  <c r="R402"/>
  <c r="P402" s="1"/>
  <c r="Y401"/>
  <c r="U416"/>
  <c r="S416" s="1"/>
  <c r="Z401" l="1"/>
  <c r="O402"/>
  <c r="H403"/>
  <c r="F403" s="1"/>
  <c r="R403"/>
  <c r="P403" s="1"/>
  <c r="Y402"/>
  <c r="U417"/>
  <c r="S417" s="1"/>
  <c r="O403" l="1"/>
  <c r="H404"/>
  <c r="F404" s="1"/>
  <c r="Z402"/>
  <c r="R404"/>
  <c r="P404" s="1"/>
  <c r="Y403"/>
  <c r="Z403" s="1"/>
  <c r="U418"/>
  <c r="S418" s="1"/>
  <c r="H405" l="1"/>
  <c r="F405" s="1"/>
  <c r="O404"/>
  <c r="R405"/>
  <c r="P405" s="1"/>
  <c r="Y404"/>
  <c r="U419"/>
  <c r="S419" s="1"/>
  <c r="O405" l="1"/>
  <c r="H406"/>
  <c r="F406" s="1"/>
  <c r="Z404"/>
  <c r="R406"/>
  <c r="P406" s="1"/>
  <c r="Y405"/>
  <c r="Z405" s="1"/>
  <c r="U420"/>
  <c r="S420" s="1"/>
  <c r="O406" l="1"/>
  <c r="H407"/>
  <c r="F407" s="1"/>
  <c r="R407"/>
  <c r="P407" s="1"/>
  <c r="Y406"/>
  <c r="U421"/>
  <c r="S421" s="1"/>
  <c r="O407" l="1"/>
  <c r="H408"/>
  <c r="F408" s="1"/>
  <c r="Z406"/>
  <c r="R408"/>
  <c r="P408" s="1"/>
  <c r="Y407"/>
  <c r="U422"/>
  <c r="S422" s="1"/>
  <c r="Z407" l="1"/>
  <c r="H409"/>
  <c r="F409" s="1"/>
  <c r="O408"/>
  <c r="R409"/>
  <c r="P409" s="1"/>
  <c r="Y408"/>
  <c r="U423"/>
  <c r="S423" s="1"/>
  <c r="O409" l="1"/>
  <c r="H410"/>
  <c r="F410" s="1"/>
  <c r="Z408"/>
  <c r="R410"/>
  <c r="P410" s="1"/>
  <c r="Y409"/>
  <c r="Z409" s="1"/>
  <c r="U424"/>
  <c r="S424" s="1"/>
  <c r="O410" l="1"/>
  <c r="H411"/>
  <c r="F411" s="1"/>
  <c r="R411"/>
  <c r="P411" s="1"/>
  <c r="Y410"/>
  <c r="U425"/>
  <c r="S425" s="1"/>
  <c r="O411" l="1"/>
  <c r="H412"/>
  <c r="F412" s="1"/>
  <c r="Z410"/>
  <c r="R412"/>
  <c r="P412" s="1"/>
  <c r="Y411"/>
  <c r="Z411" s="1"/>
  <c r="U426"/>
  <c r="S426" s="1"/>
  <c r="H413" l="1"/>
  <c r="F413" s="1"/>
  <c r="O412"/>
  <c r="R413"/>
  <c r="P413" s="1"/>
  <c r="Y412"/>
  <c r="U427"/>
  <c r="S427" s="1"/>
  <c r="O413" l="1"/>
  <c r="H414"/>
  <c r="F414" s="1"/>
  <c r="Z412"/>
  <c r="R414"/>
  <c r="P414" s="1"/>
  <c r="Y413"/>
  <c r="Z413" s="1"/>
  <c r="U428"/>
  <c r="S428" s="1"/>
  <c r="O414" l="1"/>
  <c r="H415"/>
  <c r="F415" s="1"/>
  <c r="R415"/>
  <c r="P415" s="1"/>
  <c r="Y414"/>
  <c r="U429"/>
  <c r="S429" s="1"/>
  <c r="O415" l="1"/>
  <c r="H416"/>
  <c r="F416" s="1"/>
  <c r="Z414"/>
  <c r="R416"/>
  <c r="P416" s="1"/>
  <c r="Y415"/>
  <c r="Z415" s="1"/>
  <c r="U430"/>
  <c r="S430" s="1"/>
  <c r="H417" l="1"/>
  <c r="F417" s="1"/>
  <c r="O416"/>
  <c r="R417"/>
  <c r="P417" s="1"/>
  <c r="Y416"/>
  <c r="U431"/>
  <c r="S431" s="1"/>
  <c r="H418" l="1"/>
  <c r="F418" s="1"/>
  <c r="O417"/>
  <c r="Z416"/>
  <c r="R418"/>
  <c r="P418" s="1"/>
  <c r="Y417"/>
  <c r="Z417" s="1"/>
  <c r="U432"/>
  <c r="S432" s="1"/>
  <c r="O418" l="1"/>
  <c r="H419"/>
  <c r="F419" s="1"/>
  <c r="R419"/>
  <c r="P419" s="1"/>
  <c r="Y418"/>
  <c r="U433"/>
  <c r="S433" s="1"/>
  <c r="O419" l="1"/>
  <c r="H420"/>
  <c r="F420" s="1"/>
  <c r="Z418"/>
  <c r="R420"/>
  <c r="P420" s="1"/>
  <c r="Y419"/>
  <c r="Z419" s="1"/>
  <c r="U434"/>
  <c r="S434" s="1"/>
  <c r="H421" l="1"/>
  <c r="F421" s="1"/>
  <c r="O420"/>
  <c r="R421"/>
  <c r="P421" s="1"/>
  <c r="Y420"/>
  <c r="U435"/>
  <c r="S435" s="1"/>
  <c r="O421" l="1"/>
  <c r="H422"/>
  <c r="F422" s="1"/>
  <c r="Z420"/>
  <c r="R422"/>
  <c r="P422" s="1"/>
  <c r="Y421"/>
  <c r="Z421" s="1"/>
  <c r="U436"/>
  <c r="S436" s="1"/>
  <c r="O422" l="1"/>
  <c r="H423"/>
  <c r="F423" s="1"/>
  <c r="R423"/>
  <c r="P423" s="1"/>
  <c r="Y422"/>
  <c r="U437"/>
  <c r="S437" s="1"/>
  <c r="O423" l="1"/>
  <c r="H424"/>
  <c r="F424" s="1"/>
  <c r="Z422"/>
  <c r="R424"/>
  <c r="P424" s="1"/>
  <c r="Y423"/>
  <c r="U438"/>
  <c r="S438" s="1"/>
  <c r="Z423" l="1"/>
  <c r="H425"/>
  <c r="F425" s="1"/>
  <c r="O424"/>
  <c r="R425"/>
  <c r="P425" s="1"/>
  <c r="Y424"/>
  <c r="U439"/>
  <c r="S439" s="1"/>
  <c r="O425" l="1"/>
  <c r="H426"/>
  <c r="F426" s="1"/>
  <c r="Z424"/>
  <c r="R426"/>
  <c r="P426" s="1"/>
  <c r="Y425"/>
  <c r="Z425" s="1"/>
  <c r="U440"/>
  <c r="S440" s="1"/>
  <c r="O426" l="1"/>
  <c r="H427"/>
  <c r="F427" s="1"/>
  <c r="R427"/>
  <c r="P427" s="1"/>
  <c r="Y426"/>
  <c r="U441"/>
  <c r="S441" s="1"/>
  <c r="O427" l="1"/>
  <c r="H428"/>
  <c r="F428" s="1"/>
  <c r="Z426"/>
  <c r="R428"/>
  <c r="P428" s="1"/>
  <c r="Y427"/>
  <c r="Z427" s="1"/>
  <c r="U442"/>
  <c r="S442" s="1"/>
  <c r="H429" l="1"/>
  <c r="F429" s="1"/>
  <c r="O428"/>
  <c r="R429"/>
  <c r="P429" s="1"/>
  <c r="Y428"/>
  <c r="U443"/>
  <c r="S443" s="1"/>
  <c r="H430" l="1"/>
  <c r="F430" s="1"/>
  <c r="O429"/>
  <c r="Z428"/>
  <c r="R430"/>
  <c r="P430" s="1"/>
  <c r="Y429"/>
  <c r="U444"/>
  <c r="S444" s="1"/>
  <c r="Z429" l="1"/>
  <c r="O430"/>
  <c r="H431"/>
  <c r="F431" s="1"/>
  <c r="R431"/>
  <c r="P431" s="1"/>
  <c r="Y430"/>
  <c r="U445"/>
  <c r="S445" s="1"/>
  <c r="O431" l="1"/>
  <c r="H432"/>
  <c r="F432" s="1"/>
  <c r="Z430"/>
  <c r="R432"/>
  <c r="P432" s="1"/>
  <c r="Y431"/>
  <c r="Z431" s="1"/>
  <c r="U446"/>
  <c r="S446" s="1"/>
  <c r="O432" l="1"/>
  <c r="H433"/>
  <c r="F433" s="1"/>
  <c r="R433"/>
  <c r="P433" s="1"/>
  <c r="Y432"/>
  <c r="U447"/>
  <c r="S447" s="1"/>
  <c r="H434" l="1"/>
  <c r="F434" s="1"/>
  <c r="O433"/>
  <c r="Z432"/>
  <c r="R434"/>
  <c r="P434" s="1"/>
  <c r="Y433"/>
  <c r="U448"/>
  <c r="S448" s="1"/>
  <c r="Z433" l="1"/>
  <c r="O434"/>
  <c r="H435"/>
  <c r="F435" s="1"/>
  <c r="R435"/>
  <c r="P435" s="1"/>
  <c r="Y434"/>
  <c r="U449"/>
  <c r="S449" s="1"/>
  <c r="H436" l="1"/>
  <c r="F436" s="1"/>
  <c r="O435"/>
  <c r="Z434"/>
  <c r="R436"/>
  <c r="P436" s="1"/>
  <c r="Y435"/>
  <c r="Z435" s="1"/>
  <c r="U450"/>
  <c r="S450" s="1"/>
  <c r="H437" l="1"/>
  <c r="F437" s="1"/>
  <c r="O436"/>
  <c r="R437"/>
  <c r="P437" s="1"/>
  <c r="Y436"/>
  <c r="U451"/>
  <c r="S451" s="1"/>
  <c r="H438" l="1"/>
  <c r="F438" s="1"/>
  <c r="O437"/>
  <c r="Z436"/>
  <c r="R438"/>
  <c r="P438" s="1"/>
  <c r="Y437"/>
  <c r="Z437" s="1"/>
  <c r="U452"/>
  <c r="S452" s="1"/>
  <c r="O438" l="1"/>
  <c r="H439"/>
  <c r="F439" s="1"/>
  <c r="R439"/>
  <c r="P439" s="1"/>
  <c r="Y438"/>
  <c r="U453"/>
  <c r="S453" s="1"/>
  <c r="H440" l="1"/>
  <c r="F440" s="1"/>
  <c r="O439"/>
  <c r="Z438"/>
  <c r="R440"/>
  <c r="P440" s="1"/>
  <c r="Y439"/>
  <c r="U454"/>
  <c r="S454" s="1"/>
  <c r="H441" l="1"/>
  <c r="F441" s="1"/>
  <c r="O440"/>
  <c r="Z439"/>
  <c r="R441"/>
  <c r="P441" s="1"/>
  <c r="Y440"/>
  <c r="U455"/>
  <c r="S455" s="1"/>
  <c r="Z440" l="1"/>
  <c r="H442"/>
  <c r="F442" s="1"/>
  <c r="O441"/>
  <c r="R442"/>
  <c r="P442" s="1"/>
  <c r="Y441"/>
  <c r="U456"/>
  <c r="S456" s="1"/>
  <c r="O442" l="1"/>
  <c r="H443"/>
  <c r="F443" s="1"/>
  <c r="Z441"/>
  <c r="R443"/>
  <c r="P443" s="1"/>
  <c r="Y442"/>
  <c r="Z442" s="1"/>
  <c r="U457"/>
  <c r="S457" s="1"/>
  <c r="H444" l="1"/>
  <c r="F444" s="1"/>
  <c r="O443"/>
  <c r="R444"/>
  <c r="P444" s="1"/>
  <c r="Y443"/>
  <c r="U458"/>
  <c r="S458" s="1"/>
  <c r="O444" l="1"/>
  <c r="H445"/>
  <c r="F445" s="1"/>
  <c r="Z443"/>
  <c r="R445"/>
  <c r="P445" s="1"/>
  <c r="Y444"/>
  <c r="Z444" s="1"/>
  <c r="U459"/>
  <c r="S459" s="1"/>
  <c r="O445" l="1"/>
  <c r="H446"/>
  <c r="F446" s="1"/>
  <c r="R446"/>
  <c r="P446" s="1"/>
  <c r="Y445"/>
  <c r="U460"/>
  <c r="S460" s="1"/>
  <c r="H447" l="1"/>
  <c r="F447" s="1"/>
  <c r="O446"/>
  <c r="Z445"/>
  <c r="R447"/>
  <c r="P447" s="1"/>
  <c r="Y446"/>
  <c r="Z446" s="1"/>
  <c r="U461"/>
  <c r="S461" s="1"/>
  <c r="O447" l="1"/>
  <c r="H448"/>
  <c r="F448" s="1"/>
  <c r="R448"/>
  <c r="P448" s="1"/>
  <c r="Y447"/>
  <c r="U462"/>
  <c r="S462" s="1"/>
  <c r="Z447" l="1"/>
  <c r="O448"/>
  <c r="H449"/>
  <c r="F449" s="1"/>
  <c r="R449"/>
  <c r="P449" s="1"/>
  <c r="Y448"/>
  <c r="U463"/>
  <c r="S463" s="1"/>
  <c r="O449" l="1"/>
  <c r="H450"/>
  <c r="F450" s="1"/>
  <c r="Z448"/>
  <c r="R450"/>
  <c r="P450" s="1"/>
  <c r="Y449"/>
  <c r="Z449" s="1"/>
  <c r="U464"/>
  <c r="S464" s="1"/>
  <c r="H451" l="1"/>
  <c r="F451" s="1"/>
  <c r="O450"/>
  <c r="R451"/>
  <c r="P451" s="1"/>
  <c r="Y450"/>
  <c r="U465"/>
  <c r="S465" s="1"/>
  <c r="O451" l="1"/>
  <c r="H452"/>
  <c r="F452" s="1"/>
  <c r="Z450"/>
  <c r="R452"/>
  <c r="P452" s="1"/>
  <c r="Y451"/>
  <c r="Z451" s="1"/>
  <c r="U466"/>
  <c r="S466" s="1"/>
  <c r="H453" l="1"/>
  <c r="F453" s="1"/>
  <c r="O452"/>
  <c r="R453"/>
  <c r="P453" s="1"/>
  <c r="Y452"/>
  <c r="U467"/>
  <c r="S467" s="1"/>
  <c r="O453" l="1"/>
  <c r="H454"/>
  <c r="F454" s="1"/>
  <c r="Z452"/>
  <c r="R454"/>
  <c r="P454" s="1"/>
  <c r="Y453"/>
  <c r="Z453" s="1"/>
  <c r="U468"/>
  <c r="S468" s="1"/>
  <c r="H455" l="1"/>
  <c r="F455" s="1"/>
  <c r="O454"/>
  <c r="R455"/>
  <c r="P455" s="1"/>
  <c r="Y454"/>
  <c r="U469"/>
  <c r="S469" s="1"/>
  <c r="Z454" l="1"/>
  <c r="O455"/>
  <c r="H456"/>
  <c r="F456" s="1"/>
  <c r="R456"/>
  <c r="P456" s="1"/>
  <c r="Y455"/>
  <c r="U470"/>
  <c r="S470" s="1"/>
  <c r="O456" l="1"/>
  <c r="H457"/>
  <c r="F457" s="1"/>
  <c r="Z455"/>
  <c r="R457"/>
  <c r="P457" s="1"/>
  <c r="Y456"/>
  <c r="Z456" s="1"/>
  <c r="U471"/>
  <c r="S471" s="1"/>
  <c r="O457" l="1"/>
  <c r="H458"/>
  <c r="F458" s="1"/>
  <c r="R458"/>
  <c r="P458" s="1"/>
  <c r="Y457"/>
  <c r="U472"/>
  <c r="S472" s="1"/>
  <c r="H459" l="1"/>
  <c r="F459" s="1"/>
  <c r="O458"/>
  <c r="Z457"/>
  <c r="R459"/>
  <c r="P459" s="1"/>
  <c r="Y458"/>
  <c r="Z458" s="1"/>
  <c r="U473"/>
  <c r="S473" s="1"/>
  <c r="H460" l="1"/>
  <c r="F460" s="1"/>
  <c r="O459"/>
  <c r="R460"/>
  <c r="P460" s="1"/>
  <c r="Y459"/>
  <c r="U474"/>
  <c r="S474" s="1"/>
  <c r="O460" l="1"/>
  <c r="H461"/>
  <c r="F461" s="1"/>
  <c r="Z459"/>
  <c r="R461"/>
  <c r="P461" s="1"/>
  <c r="Y460"/>
  <c r="Z460" s="1"/>
  <c r="U475"/>
  <c r="S475" s="1"/>
  <c r="O461" l="1"/>
  <c r="H462"/>
  <c r="F462" s="1"/>
  <c r="R462"/>
  <c r="P462" s="1"/>
  <c r="Y461"/>
  <c r="U476"/>
  <c r="S476" s="1"/>
  <c r="H463" l="1"/>
  <c r="F463" s="1"/>
  <c r="O462"/>
  <c r="Z461"/>
  <c r="R463"/>
  <c r="P463" s="1"/>
  <c r="Y462"/>
  <c r="Z462" s="1"/>
  <c r="U477"/>
  <c r="S477" s="1"/>
  <c r="O463" l="1"/>
  <c r="H464"/>
  <c r="F464" s="1"/>
  <c r="R464"/>
  <c r="P464" s="1"/>
  <c r="Y463"/>
  <c r="U478"/>
  <c r="S478" s="1"/>
  <c r="O464" l="1"/>
  <c r="H465"/>
  <c r="F465" s="1"/>
  <c r="Z463"/>
  <c r="R465"/>
  <c r="P465" s="1"/>
  <c r="Y464"/>
  <c r="Z464" s="1"/>
  <c r="U479"/>
  <c r="S479" s="1"/>
  <c r="O465" l="1"/>
  <c r="H466"/>
  <c r="F466" s="1"/>
  <c r="R466"/>
  <c r="P466" s="1"/>
  <c r="Y465"/>
  <c r="U480"/>
  <c r="S480" s="1"/>
  <c r="Z465" l="1"/>
  <c r="O466"/>
  <c r="H467"/>
  <c r="F467" s="1"/>
  <c r="R467"/>
  <c r="P467" s="1"/>
  <c r="Y466"/>
  <c r="U481"/>
  <c r="S481" s="1"/>
  <c r="O467" l="1"/>
  <c r="H468"/>
  <c r="F468" s="1"/>
  <c r="Z466"/>
  <c r="R468"/>
  <c r="P468" s="1"/>
  <c r="Y467"/>
  <c r="Z467" s="1"/>
  <c r="U482"/>
  <c r="S482" s="1"/>
  <c r="H469" l="1"/>
  <c r="F469" s="1"/>
  <c r="O468"/>
  <c r="R469"/>
  <c r="P469" s="1"/>
  <c r="Y468"/>
  <c r="U483"/>
  <c r="S483" s="1"/>
  <c r="O469" l="1"/>
  <c r="H470"/>
  <c r="F470" s="1"/>
  <c r="Z468"/>
  <c r="R470"/>
  <c r="P470" s="1"/>
  <c r="Y469"/>
  <c r="Z469" s="1"/>
  <c r="U484"/>
  <c r="S484" s="1"/>
  <c r="O470" l="1"/>
  <c r="H471"/>
  <c r="F471" s="1"/>
  <c r="R471"/>
  <c r="P471" s="1"/>
  <c r="Y470"/>
  <c r="U485"/>
  <c r="S485" s="1"/>
  <c r="H472" l="1"/>
  <c r="F472" s="1"/>
  <c r="O471"/>
  <c r="Z470"/>
  <c r="R472"/>
  <c r="P472" s="1"/>
  <c r="Y471"/>
  <c r="Z471" s="1"/>
  <c r="U486"/>
  <c r="S486" s="1"/>
  <c r="H473" l="1"/>
  <c r="F473" s="1"/>
  <c r="O472"/>
  <c r="R473"/>
  <c r="P473" s="1"/>
  <c r="Y472"/>
  <c r="U487"/>
  <c r="S487" s="1"/>
  <c r="Z472" l="1"/>
  <c r="O473"/>
  <c r="H474"/>
  <c r="F474" s="1"/>
  <c r="R474"/>
  <c r="P474" s="1"/>
  <c r="Y473"/>
  <c r="U488"/>
  <c r="S488" s="1"/>
  <c r="O474" l="1"/>
  <c r="H475"/>
  <c r="F475" s="1"/>
  <c r="Z473"/>
  <c r="R475"/>
  <c r="P475" s="1"/>
  <c r="Y474"/>
  <c r="Z474" s="1"/>
  <c r="U489"/>
  <c r="S489" s="1"/>
  <c r="O475" l="1"/>
  <c r="H476"/>
  <c r="F476" s="1"/>
  <c r="R476"/>
  <c r="P476" s="1"/>
  <c r="Y475"/>
  <c r="U490"/>
  <c r="S490" s="1"/>
  <c r="Z475" l="1"/>
  <c r="O476"/>
  <c r="H477"/>
  <c r="F477" s="1"/>
  <c r="R477"/>
  <c r="P477" s="1"/>
  <c r="Y476"/>
  <c r="U491"/>
  <c r="S491" s="1"/>
  <c r="O477" l="1"/>
  <c r="H478"/>
  <c r="F478" s="1"/>
  <c r="Z476"/>
  <c r="R478"/>
  <c r="P478" s="1"/>
  <c r="Y477"/>
  <c r="U492"/>
  <c r="S492" s="1"/>
  <c r="Z477" l="1"/>
  <c r="H479"/>
  <c r="F479" s="1"/>
  <c r="O478"/>
  <c r="R479"/>
  <c r="P479" s="1"/>
  <c r="Y478"/>
  <c r="U493"/>
  <c r="S493" s="1"/>
  <c r="H480" l="1"/>
  <c r="F480" s="1"/>
  <c r="O479"/>
  <c r="Z478"/>
  <c r="R480"/>
  <c r="P480" s="1"/>
  <c r="Y479"/>
  <c r="U494"/>
  <c r="S494" s="1"/>
  <c r="Z479" l="1"/>
  <c r="O480"/>
  <c r="H481"/>
  <c r="F481" s="1"/>
  <c r="R481"/>
  <c r="P481" s="1"/>
  <c r="Y480"/>
  <c r="U495"/>
  <c r="S495" s="1"/>
  <c r="O481" l="1"/>
  <c r="H482"/>
  <c r="F482" s="1"/>
  <c r="Z480"/>
  <c r="R482"/>
  <c r="P482" s="1"/>
  <c r="Y481"/>
  <c r="Z481" s="1"/>
  <c r="U496"/>
  <c r="S496" s="1"/>
  <c r="O482" l="1"/>
  <c r="H483"/>
  <c r="F483" s="1"/>
  <c r="R483"/>
  <c r="P483" s="1"/>
  <c r="Y482"/>
  <c r="U497"/>
  <c r="S497" s="1"/>
  <c r="O483" l="1"/>
  <c r="H484"/>
  <c r="F484" s="1"/>
  <c r="Z482"/>
  <c r="R484"/>
  <c r="P484" s="1"/>
  <c r="Y483"/>
  <c r="U498"/>
  <c r="S498" s="1"/>
  <c r="Z483" l="1"/>
  <c r="O484"/>
  <c r="H485"/>
  <c r="F485" s="1"/>
  <c r="R485"/>
  <c r="P485" s="1"/>
  <c r="Y484"/>
  <c r="U499"/>
  <c r="S499" s="1"/>
  <c r="O485" l="1"/>
  <c r="H486"/>
  <c r="F486" s="1"/>
  <c r="Z484"/>
  <c r="R486"/>
  <c r="P486" s="1"/>
  <c r="Y485"/>
  <c r="Z485" s="1"/>
  <c r="U500"/>
  <c r="S500" s="1"/>
  <c r="O486" l="1"/>
  <c r="H487"/>
  <c r="F487" s="1"/>
  <c r="R487"/>
  <c r="P487" s="1"/>
  <c r="Y486"/>
  <c r="H488" l="1"/>
  <c r="F488" s="1"/>
  <c r="O487"/>
  <c r="Z486"/>
  <c r="R488"/>
  <c r="P488" s="1"/>
  <c r="Y487"/>
  <c r="Z487" l="1"/>
  <c r="O488"/>
  <c r="H489"/>
  <c r="F489" s="1"/>
  <c r="R489"/>
  <c r="P489" s="1"/>
  <c r="Y488"/>
  <c r="H490" l="1"/>
  <c r="F490" s="1"/>
  <c r="O489"/>
  <c r="Z488"/>
  <c r="R490"/>
  <c r="P490" s="1"/>
  <c r="Y489"/>
  <c r="Z489" l="1"/>
  <c r="O490"/>
  <c r="H491"/>
  <c r="F491" s="1"/>
  <c r="R491"/>
  <c r="P491" s="1"/>
  <c r="Y490"/>
  <c r="H492" l="1"/>
  <c r="F492" s="1"/>
  <c r="O491"/>
  <c r="Z490"/>
  <c r="R492"/>
  <c r="P492" s="1"/>
  <c r="Y491"/>
  <c r="O492" l="1"/>
  <c r="H493"/>
  <c r="F493" s="1"/>
  <c r="R493"/>
  <c r="P493" s="1"/>
  <c r="Y492"/>
  <c r="Z491"/>
  <c r="Z492" l="1"/>
  <c r="H494"/>
  <c r="F494" s="1"/>
  <c r="O493"/>
  <c r="R494"/>
  <c r="P494" s="1"/>
  <c r="Y493"/>
  <c r="O494" l="1"/>
  <c r="H495"/>
  <c r="F495" s="1"/>
  <c r="R495"/>
  <c r="P495" s="1"/>
  <c r="Y494"/>
  <c r="Z493"/>
  <c r="Z494" l="1"/>
  <c r="H496"/>
  <c r="F496" s="1"/>
  <c r="O495"/>
  <c r="R496"/>
  <c r="P496" s="1"/>
  <c r="Y495"/>
  <c r="O496" l="1"/>
  <c r="H497"/>
  <c r="F497" s="1"/>
  <c r="R497"/>
  <c r="P497" s="1"/>
  <c r="Y496"/>
  <c r="Z495"/>
  <c r="Z496" l="1"/>
  <c r="O497"/>
  <c r="H498"/>
  <c r="F498" s="1"/>
  <c r="R498"/>
  <c r="P498" s="1"/>
  <c r="Y497"/>
  <c r="H499" l="1"/>
  <c r="F499" s="1"/>
  <c r="O498"/>
  <c r="R499"/>
  <c r="P499" s="1"/>
  <c r="Y498"/>
  <c r="Z497"/>
  <c r="O499" l="1"/>
  <c r="H500"/>
  <c r="F500" s="1"/>
  <c r="O500" s="1"/>
  <c r="AB100" s="1"/>
  <c r="Z498"/>
  <c r="R500"/>
  <c r="P500" s="1"/>
  <c r="Y500" s="1"/>
  <c r="Y499"/>
  <c r="AC100" l="1"/>
  <c r="Z500"/>
  <c r="AE100" s="1"/>
  <c r="Z499"/>
  <c r="AD100"/>
</calcChain>
</file>

<file path=xl/sharedStrings.xml><?xml version="1.0" encoding="utf-8"?>
<sst xmlns="http://schemas.openxmlformats.org/spreadsheetml/2006/main" count="117" uniqueCount="34">
  <si>
    <t>W/L</t>
  </si>
  <si>
    <t>dozen 2</t>
  </si>
  <si>
    <t>dozen 3</t>
  </si>
  <si>
    <t>dozen 1</t>
  </si>
  <si>
    <t>bet</t>
  </si>
  <si>
    <t>2a</t>
  </si>
  <si>
    <t>2b</t>
  </si>
  <si>
    <t>5a</t>
  </si>
  <si>
    <t>5b</t>
  </si>
  <si>
    <t>nr</t>
  </si>
  <si>
    <t>column A</t>
  </si>
  <si>
    <t>column B</t>
  </si>
  <si>
    <t>column C</t>
  </si>
  <si>
    <t>normal 85</t>
  </si>
  <si>
    <t>3L 29</t>
  </si>
  <si>
    <t>3L SW 128</t>
  </si>
  <si>
    <t>5L SW</t>
  </si>
  <si>
    <t>4L SW</t>
  </si>
  <si>
    <t>1/2 2/3 1/3</t>
  </si>
  <si>
    <t>10a</t>
  </si>
  <si>
    <t>10b</t>
  </si>
  <si>
    <t>20a</t>
  </si>
  <si>
    <t>20b</t>
  </si>
  <si>
    <t>40a</t>
  </si>
  <si>
    <t>40b</t>
  </si>
  <si>
    <t>80a</t>
  </si>
  <si>
    <t>80b</t>
  </si>
  <si>
    <t>160a</t>
  </si>
  <si>
    <t>160b</t>
  </si>
  <si>
    <t>w</t>
  </si>
  <si>
    <t>l</t>
  </si>
  <si>
    <t xml:space="preserve">1 1 1 2 2 3 3 3 3 4 5 5 5 5 5 6 6 6 6 6 </t>
  </si>
  <si>
    <t>16 8 21 36 29 10 10</t>
  </si>
  <si>
    <t>z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</si>
</sst>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Fill="1"/>
    <xf numFmtId="0" fontId="0" fillId="0" borderId="2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500"/>
  <sheetViews>
    <sheetView tabSelected="1" topLeftCell="A92" zoomScaleNormal="100" workbookViewId="0">
      <selection activeCell="A401" sqref="A401"/>
    </sheetView>
  </sheetViews>
  <sheetFormatPr defaultRowHeight="15"/>
  <cols>
    <col min="1" max="1" width="3.7109375" style="2" customWidth="1"/>
    <col min="2" max="3" width="3.7109375" style="9" customWidth="1"/>
    <col min="4" max="5" width="4.7109375" style="9" customWidth="1"/>
    <col min="6" max="6" width="4.7109375" style="13" customWidth="1"/>
    <col min="7" max="7" width="2.7109375" style="7" customWidth="1"/>
    <col min="8" max="8" width="4.7109375" style="14" customWidth="1"/>
    <col min="9" max="9" width="4.7109375" style="10" customWidth="1"/>
    <col min="10" max="10" width="2.7109375" style="10" customWidth="1"/>
    <col min="11" max="11" width="4.7109375" style="14" customWidth="1"/>
    <col min="12" max="12" width="4.7109375" style="10" customWidth="1"/>
    <col min="13" max="13" width="2.7109375" style="10" customWidth="1"/>
    <col min="14" max="14" width="4.7109375" style="7" customWidth="1"/>
    <col min="15" max="15" width="4.28515625" style="12" customWidth="1"/>
    <col min="16" max="16" width="4.7109375" style="10" customWidth="1"/>
    <col min="17" max="17" width="2.7109375" style="10" customWidth="1"/>
    <col min="18" max="18" width="4.7109375" style="14" customWidth="1"/>
    <col min="19" max="19" width="4.7109375" style="10" customWidth="1"/>
    <col min="20" max="20" width="2.7109375" style="10" customWidth="1"/>
    <col min="21" max="21" width="4.7109375" style="14" customWidth="1"/>
    <col min="22" max="22" width="4.7109375" style="10" customWidth="1"/>
    <col min="23" max="23" width="2.7109375" style="10" customWidth="1"/>
    <col min="24" max="24" width="4.7109375" style="14" customWidth="1"/>
    <col min="25" max="25" width="4.28515625" style="6" customWidth="1"/>
    <col min="26" max="26" width="4.28515625" style="27" customWidth="1"/>
    <col min="27" max="27" width="6.140625" style="9" customWidth="1"/>
    <col min="28" max="28" width="5.7109375" style="9" customWidth="1"/>
    <col min="29" max="30" width="4.7109375" style="9" customWidth="1"/>
    <col min="31" max="31" width="4.7109375" customWidth="1"/>
    <col min="32" max="37" width="5.7109375" customWidth="1"/>
  </cols>
  <sheetData>
    <row r="1" spans="1:38">
      <c r="A1" s="8"/>
      <c r="F1" s="29" t="s">
        <v>3</v>
      </c>
      <c r="G1" s="29"/>
      <c r="H1" s="29"/>
      <c r="I1" s="29" t="s">
        <v>1</v>
      </c>
      <c r="J1" s="29"/>
      <c r="K1" s="29"/>
      <c r="L1" s="29" t="s">
        <v>2</v>
      </c>
      <c r="M1" s="29"/>
      <c r="N1" s="29"/>
      <c r="P1" s="29" t="s">
        <v>10</v>
      </c>
      <c r="Q1" s="29"/>
      <c r="R1" s="29"/>
      <c r="S1" s="29" t="s">
        <v>11</v>
      </c>
      <c r="T1" s="29"/>
      <c r="U1" s="29"/>
      <c r="V1" s="29" t="s">
        <v>12</v>
      </c>
      <c r="W1" s="29"/>
      <c r="X1" s="29"/>
      <c r="AB1" s="9" t="s">
        <v>29</v>
      </c>
      <c r="AD1" s="9" t="s">
        <v>30</v>
      </c>
      <c r="AE1" s="9"/>
      <c r="AF1" s="9" t="s">
        <v>29</v>
      </c>
      <c r="AG1" s="9"/>
      <c r="AH1" s="9" t="s">
        <v>30</v>
      </c>
    </row>
    <row r="2" spans="1:38">
      <c r="A2" s="15" t="s">
        <v>9</v>
      </c>
      <c r="B2" s="15"/>
      <c r="C2" s="15"/>
      <c r="D2" s="15"/>
      <c r="E2" s="15"/>
      <c r="F2" s="16" t="s">
        <v>0</v>
      </c>
      <c r="G2" s="17"/>
      <c r="H2" s="18" t="s">
        <v>4</v>
      </c>
      <c r="I2" s="17" t="s">
        <v>0</v>
      </c>
      <c r="J2" s="17"/>
      <c r="K2" s="18" t="s">
        <v>4</v>
      </c>
      <c r="L2" s="17" t="s">
        <v>0</v>
      </c>
      <c r="M2" s="17"/>
      <c r="N2" s="17" t="s">
        <v>4</v>
      </c>
      <c r="O2" s="19"/>
      <c r="P2" s="17" t="s">
        <v>0</v>
      </c>
      <c r="Q2" s="17"/>
      <c r="R2" s="18" t="s">
        <v>4</v>
      </c>
      <c r="S2" s="17" t="s">
        <v>0</v>
      </c>
      <c r="T2" s="17"/>
      <c r="U2" s="18" t="s">
        <v>4</v>
      </c>
      <c r="V2" s="17" t="s">
        <v>0</v>
      </c>
      <c r="W2" s="17"/>
      <c r="X2" s="18" t="s">
        <v>4</v>
      </c>
      <c r="Y2" s="20"/>
      <c r="Z2" s="12"/>
      <c r="AA2" s="9">
        <v>1</v>
      </c>
      <c r="AB2" s="9">
        <v>1</v>
      </c>
      <c r="AC2" s="9">
        <v>1</v>
      </c>
      <c r="AD2" s="26" t="s">
        <v>5</v>
      </c>
      <c r="AE2" s="7">
        <v>1</v>
      </c>
      <c r="AF2" s="7">
        <v>2</v>
      </c>
      <c r="AG2" s="7">
        <v>1</v>
      </c>
      <c r="AH2" s="7">
        <v>-1</v>
      </c>
    </row>
    <row r="3" spans="1:38">
      <c r="A3" s="9">
        <v>28</v>
      </c>
      <c r="B3" s="9">
        <f>IF(OR($A3={1,2,3,4,5,6,7,8,9,10,11,12}),1,IF(OR($A3={13,14,15,16,17,18,19,20,21,22,23,24}),2,IF(OR($A3={25,26,27,28,29,30,31,32,33,34,35,36}),3,"")))</f>
        <v>3</v>
      </c>
      <c r="C3" s="9" t="str">
        <f>IF(OR($A3={1,4,7,10,13,16,19,22,25,28,31,34}),"A",IF(OR($A3={2,5,8,11,14,17,20,23,26,29,32,35}),"B",IF(OR($A3={3,6,9,12,15,18,21,24,27,30,33,36}),"C","")))</f>
        <v>A</v>
      </c>
      <c r="D3"/>
      <c r="G3" s="7" t="str">
        <f>IF(OR($A3={1,2,3,4,5,6,7,8,9,10,11,12}),"d","")</f>
        <v/>
      </c>
      <c r="J3" s="7" t="str">
        <f>IF(OR($A3={13,14,15,16,17,18,19,20,21,22,23,24}),"d","")</f>
        <v/>
      </c>
      <c r="M3" s="7" t="str">
        <f>IF(OR($A3={25,26,27,28,29,30,31,32,33,34,35,36}),"d","")</f>
        <v>d</v>
      </c>
      <c r="Q3" s="7" t="str">
        <f>IF(OR($A3={1,4,7,10,13,16,19,22,25,28,31,34}),"c","")</f>
        <v>c</v>
      </c>
      <c r="T3" s="7" t="str">
        <f>IF(OR($A3={2,5,8,11,14,17,20,23,26,29,32,35}),"c","")</f>
        <v/>
      </c>
      <c r="W3" s="7" t="str">
        <f>IF(OR($A3={3,6,9,12,15,18,21,24,27,30,33,36}),"c","")</f>
        <v/>
      </c>
      <c r="Z3" s="28"/>
      <c r="AA3" s="21" t="s">
        <v>5</v>
      </c>
      <c r="AB3" s="21">
        <v>1</v>
      </c>
      <c r="AC3" s="21" t="s">
        <v>5</v>
      </c>
      <c r="AD3" s="21" t="s">
        <v>6</v>
      </c>
      <c r="AE3" s="21" t="s">
        <v>5</v>
      </c>
      <c r="AF3" s="21">
        <v>4</v>
      </c>
      <c r="AG3" s="21" t="s">
        <v>5</v>
      </c>
      <c r="AH3" s="21">
        <v>-2</v>
      </c>
      <c r="AI3" s="5"/>
      <c r="AJ3" s="5"/>
      <c r="AK3" s="5"/>
    </row>
    <row r="4" spans="1:38">
      <c r="A4" s="9">
        <v>24</v>
      </c>
      <c r="B4" s="9">
        <f>IF(OR($A4={1,2,3,4,5,6,7,8,9,10,11,12}),1,IF(OR($A4={13,14,15,16,17,18,19,20,21,22,23,24}),2,IF(OR($A4={25,26,27,28,29,30,31,32,33,34,35,36}),3,"")))</f>
        <v>2</v>
      </c>
      <c r="C4" s="9" t="str">
        <f>IF(OR($A4={1,4,7,10,13,16,19,22,25,28,31,34}),"A",IF(OR($A4={2,5,8,11,14,17,20,23,26,29,32,35}),"B",IF(OR($A4={3,6,9,12,15,18,21,24,27,30,33,36}),"C","")))</f>
        <v>C</v>
      </c>
      <c r="D4" t="str">
        <f t="shared" ref="D4:D25" si="0">IF($A4="","",IF($B3=$B4,$D3,IF(OR($A3="z",$A4="z"),$D3,CONCATENATE($B3,"/",$B4))))</f>
        <v>3/2</v>
      </c>
      <c r="E4" t="str">
        <f t="shared" ref="E4:E25" si="1">IF($A4="","",IF($C3=$C4,$E3,IF(OR($A3="z",$A4="z"),$E3,CONCATENATE($C3,"/",$C4))))</f>
        <v>A/C</v>
      </c>
      <c r="G4" s="7" t="str">
        <f>IF(OR($A4={1,2,3,4,5,6,7,8,9,10,11,12}),"d","")</f>
        <v/>
      </c>
      <c r="I4" s="13"/>
      <c r="J4" s="7" t="str">
        <f>IF(OR($A4={13,14,15,16,17,18,19,20,21,22,23,24}),"d","")</f>
        <v>d</v>
      </c>
      <c r="L4" s="13"/>
      <c r="M4" s="7" t="str">
        <f>IF(OR($A4={25,26,27,28,29,30,31,32,33,34,35,36}),"d","")</f>
        <v/>
      </c>
      <c r="N4" s="14"/>
      <c r="P4" s="13"/>
      <c r="Q4" s="7" t="str">
        <f>IF(OR($A4={1,4,7,10,13,16,19,22,25,28,31,34}),"c","")</f>
        <v/>
      </c>
      <c r="S4" s="13"/>
      <c r="T4" s="7" t="str">
        <f>IF(OR($A4={2,5,8,11,14,17,20,23,26,29,32,35}),"c","")</f>
        <v/>
      </c>
      <c r="V4" s="13"/>
      <c r="W4" s="7" t="str">
        <f>IF(OR($A4={3,6,9,12,15,18,21,24,27,30,33,36}),"c","")</f>
        <v>c</v>
      </c>
      <c r="Y4" s="12"/>
      <c r="AA4" s="9" t="s">
        <v>6</v>
      </c>
      <c r="AB4" s="21">
        <v>1</v>
      </c>
      <c r="AC4" s="21" t="s">
        <v>6</v>
      </c>
      <c r="AD4" s="21">
        <v>3</v>
      </c>
      <c r="AE4" s="21" t="s">
        <v>6</v>
      </c>
      <c r="AF4" s="21">
        <v>4</v>
      </c>
      <c r="AG4" s="21" t="s">
        <v>6</v>
      </c>
      <c r="AH4" s="21">
        <v>-2</v>
      </c>
      <c r="AI4" s="5"/>
      <c r="AJ4" s="5"/>
      <c r="AK4" s="5"/>
    </row>
    <row r="5" spans="1:38">
      <c r="A5" s="9">
        <v>18</v>
      </c>
      <c r="B5" s="9">
        <f>IF(OR($A5={1,2,3,4,5,6,7,8,9,10,11,12}),1,IF(OR($A5={13,14,15,16,17,18,19,20,21,22,23,24}),2,IF(OR($A5={25,26,27,28,29,30,31,32,33,34,35,36}),3,"")))</f>
        <v>2</v>
      </c>
      <c r="C5" s="9" t="str">
        <f>IF(OR($A5={1,4,7,10,13,16,19,22,25,28,31,34}),"A",IF(OR($A5={2,5,8,11,14,17,20,23,26,29,32,35}),"B",IF(OR($A5={3,6,9,12,15,18,21,24,27,30,33,36}),"C","")))</f>
        <v>C</v>
      </c>
      <c r="D5" t="str">
        <f t="shared" si="0"/>
        <v>3/2</v>
      </c>
      <c r="E5" t="str">
        <f t="shared" si="1"/>
        <v>A/C</v>
      </c>
      <c r="G5" s="7" t="str">
        <f>IF(OR($A5={1,2,3,4,5,6,7,8,9,10,11,12}),"d","")</f>
        <v/>
      </c>
      <c r="I5" s="13"/>
      <c r="J5" s="7" t="str">
        <f>IF(OR($A5={13,14,15,16,17,18,19,20,21,22,23,24}),"d","")</f>
        <v>d</v>
      </c>
      <c r="L5" s="13"/>
      <c r="M5" s="7" t="str">
        <f>IF(OR($A5={25,26,27,28,29,30,31,32,33,34,35,36}),"d","")</f>
        <v/>
      </c>
      <c r="N5" s="14"/>
      <c r="P5" s="13" t="str">
        <f>IF(AND(Q5="c",$A5&gt;=1,OR(R5={1,"2a","2b",3,"5a","5b","10a","10b","20a","20b","40a","40b","80a","80b","160a","160b"})),"w",IF(AND(Q5="",$A5&gt;=1,OR(R5={1,"2a","2b",3,"5a","5b","10a","10b","20a","20b","40a","40b","80a","80b","160a","160b"})),"l",""))</f>
        <v/>
      </c>
      <c r="Q5" s="7" t="str">
        <f>IF(OR($A5={1,4,7,10,13,16,19,22,25,28,31,34}),"c","")</f>
        <v/>
      </c>
      <c r="S5" s="13" t="str">
        <f>IF(AND(T5="c",$A5&gt;=1,OR(U5={1,"2a","2b",3,"5a","5b","10a","10b","20a","20b","40a","40b","80a","80b","160a","160b"})),"w",IF(AND(T5="",$A5&gt;=1,OR(U5={1,"2a","2b",3,"5a","5b","10a","10b","20a","20b","40a","40b","80a","80b","160a","160b"})),"l",""))</f>
        <v/>
      </c>
      <c r="T5" s="7" t="str">
        <f>IF(OR($A5={2,5,8,11,14,17,20,23,26,29,32,35}),"c","")</f>
        <v/>
      </c>
      <c r="V5" s="13" t="str">
        <f>IF(AND(W5="c",$A5&gt;=1,OR(X5={1,"2a","2b",3,"5a","5b","10a","10b","20a","20b","40a","40b","80a","80b","160a","160b"})),"w",IF(AND(W5="",$A5&gt;=1,OR(X5={1,"2a","2b",3,"5a","5b","10a","10b","20a","20b","40a","40b","80a","80b","160a","160b"})),"l",""))</f>
        <v/>
      </c>
      <c r="W5" s="7" t="str">
        <f>IF(OR($A5={3,6,9,12,15,18,21,24,27,30,33,36}),"c","")</f>
        <v>c</v>
      </c>
      <c r="Y5" s="12"/>
      <c r="AA5" s="9">
        <v>3</v>
      </c>
      <c r="AB5" s="21">
        <v>1</v>
      </c>
      <c r="AC5" s="21">
        <v>3</v>
      </c>
      <c r="AD5" s="21" t="s">
        <v>7</v>
      </c>
      <c r="AE5" s="21">
        <v>3</v>
      </c>
      <c r="AF5" s="21">
        <v>6</v>
      </c>
      <c r="AG5" s="21">
        <v>3</v>
      </c>
      <c r="AH5" s="21">
        <v>-3</v>
      </c>
      <c r="AI5" s="5"/>
      <c r="AJ5" s="5"/>
      <c r="AK5" s="5"/>
    </row>
    <row r="6" spans="1:38">
      <c r="A6" s="9">
        <v>29</v>
      </c>
      <c r="B6" s="9">
        <f>IF(OR($A6={1,2,3,4,5,6,7,8,9,10,11,12}),1,IF(OR($A6={13,14,15,16,17,18,19,20,21,22,23,24}),2,IF(OR($A6={25,26,27,28,29,30,31,32,33,34,35,36}),3,"")))</f>
        <v>3</v>
      </c>
      <c r="C6" s="9" t="str">
        <f>IF(OR($A6={1,4,7,10,13,16,19,22,25,28,31,34}),"A",IF(OR($A6={2,5,8,11,14,17,20,23,26,29,32,35}),"B",IF(OR($A6={3,6,9,12,15,18,21,24,27,30,33,36}),"C","")))</f>
        <v>B</v>
      </c>
      <c r="D6" t="str">
        <f t="shared" si="0"/>
        <v>2/3</v>
      </c>
      <c r="E6" t="str">
        <f t="shared" si="1"/>
        <v>C/B</v>
      </c>
      <c r="F6" s="13" t="str">
        <f>IF(AND(G6="d",$A6&gt;=1,OR(H6={1,"2a","2b",3,"5a","5b","10a","10b","20a","20b","40a","40b","80a","80b","160a","160b"})),"w",IF(AND(G6="",$A6&gt;=1,OR(H6={1,"2a","2b",3,"5a","5b","10a","10b","20a","20b","40a","40b","80a","80b","160a","160b"})),"l",""))</f>
        <v/>
      </c>
      <c r="G6" s="7" t="str">
        <f>IF(OR($A6={1,2,3,4,5,6,7,8,9,10,11,12}),"d","")</f>
        <v/>
      </c>
      <c r="H6" s="14" t="str">
        <f>IF(AND(OR($D5={"1/2","1/3","2/1","3/1"}),F5="w"),VLOOKUP(H5,$AA$2:$AB$17,2,FALSE),IF(AND(OR($D5={"1/2","1/3","2/1","3/1"}),F5="l"),VLOOKUP(H5,$AC$2:$AD$17,2,FALSE),IF(AND(OR($D5={"1/2","1/3","2/1","3/1"}),F4="w"),VLOOKUP(H4,$AA$2:$AB$17,2,FALSE),IF(AND(OR($D5={"1/2","1/3","2/1","3/1"}),F4="l"),VLOOKUP(H4,$AC$2:$AD$17,2,FALSE),IF(AND(OR($D5={"1/2","1/3","2/1","3/1"}),F3="w"),VLOOKUP(H3,$AA$2:$AB$17,2,FALSE),IF(AND(OR($D5={"1/2","1/3","2/1","3/1"}),F3="l"),VLOOKUP(H3,$AC$2:$AD$17,2,FALSE),IF(AND(OR($D5={"1/2","1/3","2/1","3/1"}),F2="w"),VLOOKUP(H2,$AA$2:$AB$17,2,FALSE),IF(AND(OR($D5={"1/2","1/3","2/1","3/1"}),F2="l"),VLOOKUP(H2,$AC$2:$AD$17,2,FALSE),IF(OR($D5={"1/2","1/3","2/1","3/1"}),1,"")))))))))</f>
        <v/>
      </c>
      <c r="I6" s="13" t="str">
        <f>IF(AND(J6="d",$A6&gt;=1,OR(K6={1,"2a","2b",3,"5a","5b","10a","10b","20a","20b","40a","40b","80a","80b","160a","160b"})),"w",IF(AND(J6="",$A6&gt;=1,OR(K6={1,"2a","2b",3,"5a","5b","10a","10b","20a","20b","40a","40b","80a","80b","160a","160b"})),"l",""))</f>
        <v>l</v>
      </c>
      <c r="J6" s="7" t="str">
        <f>IF(OR($A6={13,14,15,16,17,18,19,20,21,22,23,24}),"d","")</f>
        <v/>
      </c>
      <c r="K6" s="14">
        <f>IF(AND(OR($D5={"1/2","2/3","2/1","3/2"}),I5="w"),VLOOKUP(K5,$AA$2:$AB$17,2,FALSE),IF(AND(OR($D5={"1/2","2/3","2/1","3/2"}),I5="l"),VLOOKUP(K5,$AC$2:$AD$17,2,FALSE),IF(AND(OR($D5={"1/2","2/3","2/1","3/2"}),I4="w"),VLOOKUP(K4,$AA$2:$AB$17,2,FALSE),IF(AND(OR($D5={"1/2","2/3","2/1","3/2"}),I4="l"),VLOOKUP(K4,$AC$2:$AD$17,2,FALSE),IF(AND(OR($D5={"1/2","2/3","2/1","3/2"}),I3="w"),VLOOKUP(K3,$AA$2:$AB$17,2,FALSE),IF(AND(OR($D5={"1/2","2/3","2/1","3/2"}),I3="l"),VLOOKUP(K3,$AC$2:$AD$17,2,FALSE),IF(AND(OR($D5={"1/2","2/3","2/1","3/2"}),I2="w"),VLOOKUP(K2,$AA$2:$AB$17,2,FALSE),IF(AND(OR($D5={"1/2","2/3","2/1","3/2"}),I2="l"),VLOOKUP(K2,$AC$2:$AD$17,2,FALSE),IF(OR($D5={"1/2","2/3","2/1","3/2"}),1,"")))))))))</f>
        <v>1</v>
      </c>
      <c r="L6" s="13" t="str">
        <f>IF(AND(M6="d",$A6&gt;=1,OR(N6={1,"2a","2b",3,"5a","5b","10a","10b","20a","20b","40a","40b","80a","80b","160a","160b"})),"w",IF(AND(M6="",$A6&gt;=1,OR(N6={1,"2a","2b",3,"5a","5b","10a","10b","20a","20b","40a","40b","80a","80b","160a","160b"})),"l",""))</f>
        <v>w</v>
      </c>
      <c r="M6" s="7" t="str">
        <f>IF(OR($A6={25,26,27,28,29,30,31,32,33,34,35,36}),"d","")</f>
        <v>d</v>
      </c>
      <c r="N6" s="14">
        <f>IF(AND(OR($D5={"1/3","2/3","3/1","3/2"}),L5="w"),VLOOKUP(N5,$AA$2:$AB$17,2,FALSE),IF(AND(OR($D5={"1/3","2/3","3/1","3/2"}),L5="l"),VLOOKUP(N5,$AC$2:$AD$17,2,FALSE),IF(AND(OR($D5={"1/3","2/3","3/1","3/2"}),L4="w"),VLOOKUP(N4,$AA$2:$AB$17,2,FALSE),IF(AND(OR($D5={"1/3","2/3","3/1","3/2"}),L4="l"),VLOOKUP(N4,$AC$2:$AD$17,2,FALSE),IF(AND(OR($D5={"1/3","2/3","3/1","3/2"}),L3="w"),VLOOKUP(N3,$AA$2:$AB$17,2,FALSE),IF(AND(OR($D5={"1/3","2/3","3/1","3/2"}),L3="l"),VLOOKUP(N3,$AC$2:$AD$17,2,FALSE),IF(AND(OR($D5={"1/3","2/3","3/1","3/2"}),L2="w"),VLOOKUP(N2,$AA$2:$AB$17,2,FALSE),IF(AND(OR($D5={"1/3","2/3","3/1","3/2"}),L2="l"),VLOOKUP(N2,$AC$2:$AD$17,2,FALSE),IF(OR($D5={"1/3","2/3","3/1","3/2"}),1,"")))))))))</f>
        <v>1</v>
      </c>
      <c r="O6" s="12">
        <f>SUM(IF(F6="","0",IF(F6="w",VLOOKUP(H6,$AE$2:$AF$17,2,FALSE),IF(F6="l",VLOOKUP(H6,$AG$2:$AH$17,2,FALSE)))))+IF(I6="","0",IF(I6="w",VLOOKUP(K6,$AE$2:$AF$17,2,FALSE),IF(I6="l",VLOOKUP(K6,$AG$2:$AH$17,2,FALSE))))+IF(L6="","0",IF(L6="w",VLOOKUP(N6,$AE$2:$AF$17,2,FALSE),IF(L6="l",VLOOKUP(N6,$AG$2:$AH$17,2,FALSE))))</f>
        <v>1</v>
      </c>
      <c r="P6" s="13" t="str">
        <f>IF(AND(Q6="c",$A6&gt;=1,OR(R6={1,"2a","2b",3,"5a","5b","10a","10b","20a","20b","40a","40b","80a","80b","160a","160b"})),"w",IF(AND(Q6="",$A6&gt;=1,OR(R6={1,"2a","2b",3,"5a","5b","10a","10b","20a","20b","40a","40b","80a","80b","160a","160b"})),"l",""))</f>
        <v>l</v>
      </c>
      <c r="Q6" s="7" t="str">
        <f>IF(OR($A6={1,4,7,10,13,16,19,22,25,28,31,34}),"c","")</f>
        <v/>
      </c>
      <c r="R6" s="14">
        <f>IF(AND(OR($E5={"a/b","a/c","b/a","c/a"}),P5="w"),VLOOKUP(R5,$AA$2:$AB$17,2,FALSE),IF(AND(OR($E5={"a/b","a/c","b/a","c/a"}),P5="l"),VLOOKUP(R5,$AC$2:$AD$17,2,FALSE),IF(AND(OR($E5={"a/b","a/c","b/a","c/a"}),P4="w"),VLOOKUP(R4,$AA$2:$AB$17,2,FALSE),IF(AND(OR($E5={"a/b","a/c","b/a","c/a"}),P4="l"),VLOOKUP(R4,$AC$2:$AD$17,2,FALSE),IF(AND(OR($E5={"a/b","a/c","b/a","c/a"}),P3="w"),VLOOKUP(R3,$AA$2:$AB$17,2,FALSE),IF(AND(OR($E5={"a/b","a/c","b/a","c/a"}),P3="l"),VLOOKUP(R3,$AC$2:$AD$17,2,FALSE),IF(OR($E5={"a/b","a/c","b/a","c/a"}),1,"")))))))</f>
        <v>1</v>
      </c>
      <c r="S6" s="13" t="str">
        <f>IF(AND(T6="c",$A6&gt;=1,OR(U6={1,"2a","2b",3,"5a","5b","10a","10b","20a","20b","40a","40b","80a","80b","160a","160b"})),"w",IF(AND(T6="",$A6&gt;=1,OR(U6={1,"2a","2b",3,"5a","5b","10a","10b","20a","20b","40a","40b","80a","80b","160a","160b"})),"l",""))</f>
        <v/>
      </c>
      <c r="T6" s="7" t="str">
        <f>IF(OR($A6={2,5,8,11,14,17,20,23,26,29,32,35}),"c","")</f>
        <v>c</v>
      </c>
      <c r="U6" s="14" t="str">
        <f>IF(AND(OR($E5={"a/b","b/c","b/a","c/b"}),S5="w"),VLOOKUP(U5,$AA$2:$AB$17,2,FALSE),IF(AND(OR($E5={"a/b","b/c","b/a","c/b"}),S5="l"),VLOOKUP(U5,$AC$2:$AD$17,2,FALSE),IF(AND(OR($E5={"a/b","b/c","b/a","c/b"}),S4="w"),VLOOKUP(U4,$AA$2:$AB$17,2,FALSE),IF(AND(OR($E5={"a/b","b/c","b/a","c/b"}),S4="l"),VLOOKUP(U4,$AC$2:$AD$17,2,FALSE),IF(AND(OR($E5={"a/b","b/c","b/a","c/b"}),S3="w"),VLOOKUP(U3,$AA$2:$AB$17,2,FALSE),IF(AND(OR($E5={"a/b","b/c","b/a","c/b"}),S3="l"),VLOOKUP(U3,$AC$2:$AD$17,2,FALSE),IF(OR($E5={"a/b","b/c","b/a","c/b"}),1,"")))))))</f>
        <v/>
      </c>
      <c r="V6" s="13" t="str">
        <f>IF(AND(W6="c",$A6&gt;=1,OR(X6={1,"2a","2b",3,"5a","5b","10a","10b","20a","20b","40a","40b","80a","80b","160a","160b"})),"w",IF(AND(W6="",$A6&gt;=1,OR(X6={1,"2a","2b",3,"5a","5b","10a","10b","20a","20b","40a","40b","80a","80b","160a","160b"})),"l",""))</f>
        <v>l</v>
      </c>
      <c r="W6" s="7" t="str">
        <f>IF(OR($A6={3,6,9,12,15,18,21,24,27,30,33,36}),"c","")</f>
        <v/>
      </c>
      <c r="X6" s="14">
        <f>IF(AND(OR($E5={"a/c","b/c","c/a","c/b"}),V5="w"),VLOOKUP(X5,$AA$2:$AB$17,2,FALSE),IF(AND(OR($E5={"a/c","b/c","c/a","c/b"}),V5="l"),VLOOKUP(X5,$AC$2:$AD$17,2,FALSE),IF(AND(OR($E5={"a/c","b/c","c/a","c/b"}),V4="w"),VLOOKUP(X4,$AA$2:$AB$17,2,FALSE),IF(AND(OR($E5={"a/c","b/c","c/a","c/b"}),V4="l"),VLOOKUP(X4,$AC$2:$AD$17,2,FALSE),IF(AND(OR($E5={"a/c","b/c","c/a","c/b"}),V3="w"),VLOOKUP(X3,$AA$2:$AB$17,2,FALSE),IF(AND(OR($E5={"a/c","b/c","c/a","c/b"}),V3="l"),VLOOKUP(X3,$AC$2:$AD$17,2,FALSE),IF(OR($E5={"a/c","b/c","c/a","c/b"}),1,"")))))))</f>
        <v>1</v>
      </c>
      <c r="Y6" s="12">
        <f>SUM(IF(P6="","0",IF(P6="w",VLOOKUP(R6,$AE$2:$AF$17,2,FALSE),IF(P6="l",VLOOKUP(R6,$AG$2:$AH$17,2,FALSE)))))+IF(S6="","0",IF(S6="w",VLOOKUP(U6,$AE$2:$AF$17,2,FALSE),IF(S6="l",VLOOKUP(U6,$AG$2:$AH$17,2,FALSE))))+IF(V6="","0",IF(V6="w",VLOOKUP(X6,$AE$2:$AF$17,2,FALSE),IF(V6="l",VLOOKUP(X6,$AG$2:$AH$17,2,FALSE))))</f>
        <v>-2</v>
      </c>
      <c r="Z6" s="27">
        <f>SUM(O6,Y6)</f>
        <v>-1</v>
      </c>
      <c r="AA6" s="9" t="s">
        <v>7</v>
      </c>
      <c r="AB6" s="9">
        <v>1</v>
      </c>
      <c r="AC6" s="9" t="s">
        <v>7</v>
      </c>
      <c r="AD6" s="21" t="s">
        <v>8</v>
      </c>
      <c r="AE6" s="21" t="s">
        <v>7</v>
      </c>
      <c r="AF6" s="21">
        <v>10</v>
      </c>
      <c r="AG6" s="21" t="s">
        <v>7</v>
      </c>
      <c r="AH6" s="21">
        <v>-5</v>
      </c>
    </row>
    <row r="7" spans="1:38">
      <c r="A7" s="9">
        <v>9</v>
      </c>
      <c r="B7" s="9">
        <f>IF(OR($A7={1,2,3,4,5,6,7,8,9,10,11,12}),1,IF(OR($A7={13,14,15,16,17,18,19,20,21,22,23,24}),2,IF(OR($A7={25,26,27,28,29,30,31,32,33,34,35,36}),3,"")))</f>
        <v>1</v>
      </c>
      <c r="C7" s="9" t="str">
        <f>IF(OR($A7={1,4,7,10,13,16,19,22,25,28,31,34}),"A",IF(OR($A7={2,5,8,11,14,17,20,23,26,29,32,35}),"B",IF(OR($A7={3,6,9,12,15,18,21,24,27,30,33,36}),"C","")))</f>
        <v>C</v>
      </c>
      <c r="D7" t="str">
        <f t="shared" si="0"/>
        <v>3/1</v>
      </c>
      <c r="E7" t="str">
        <f t="shared" si="1"/>
        <v>B/C</v>
      </c>
      <c r="F7" s="13" t="str">
        <f>IF(AND(G7="d",$A7&gt;=1,OR(H7={1,"2a","2b",3,"5a","5b","10a","10b","20a","20b","40a","40b","80a","80b","160a","160b"})),"w",IF(AND(G7="",$A7&gt;=1,OR(H7={1,"2a","2b",3,"5a","5b","10a","10b","20a","20b","40a","40b","80a","80b","160a","160b"})),"l",""))</f>
        <v/>
      </c>
      <c r="G7" s="7" t="str">
        <f>IF(OR($A7={1,2,3,4,5,6,7,8,9,10,11,12}),"d","")</f>
        <v>d</v>
      </c>
      <c r="H7" s="14" t="str">
        <f>IF(AND(OR($D6={"1/2","1/3","2/1","3/1"}),F6="w"),VLOOKUP(H6,$AA$2:$AB$17,2,FALSE),IF(AND(OR($D6={"1/2","1/3","2/1","3/1"}),F6="l"),VLOOKUP(H6,$AC$2:$AD$17,2,FALSE),IF(AND(OR($D6={"1/2","1/3","2/1","3/1"}),F5="w"),VLOOKUP(H5,$AA$2:$AB$17,2,FALSE),IF(AND(OR($D6={"1/2","1/3","2/1","3/1"}),F5="l"),VLOOKUP(H5,$AC$2:$AD$17,2,FALSE),IF(AND(OR($D6={"1/2","1/3","2/1","3/1"}),F4="w"),VLOOKUP(H4,$AA$2:$AB$17,2,FALSE),IF(AND(OR($D6={"1/2","1/3","2/1","3/1"}),F4="l"),VLOOKUP(H4,$AC$2:$AD$17,2,FALSE),IF(AND(OR($D6={"1/2","1/3","2/1","3/1"}),F3="w"),VLOOKUP(H3,$AA$2:$AB$17,2,FALSE),IF(AND(OR($D6={"1/2","1/3","2/1","3/1"}),F3="l"),VLOOKUP(H3,$AC$2:$AD$17,2,FALSE),IF(OR($D6={"1/2","1/3","2/1","3/1"}),1,"")))))))))</f>
        <v/>
      </c>
      <c r="I7" s="13" t="str">
        <f>IF(AND(J7="d",$A7&gt;=1,OR(K7={1,"2a","2b",3,"5a","5b","10a","10b","20a","20b","40a","40b","80a","80b","160a","160b"})),"w",IF(AND(J7="",$A7&gt;=1,OR(K7={1,"2a","2b",3,"5a","5b","10a","10b","20a","20b","40a","40b","80a","80b","160a","160b"})),"l",""))</f>
        <v>l</v>
      </c>
      <c r="J7" s="7" t="str">
        <f>IF(OR($A7={13,14,15,16,17,18,19,20,21,22,23,24}),"d","")</f>
        <v/>
      </c>
      <c r="K7" s="14" t="str">
        <f>IF(AND(OR($D6={"1/2","2/3","2/1","3/2"}),I6="w"),VLOOKUP(K6,$AA$2:$AB$17,2,FALSE),IF(AND(OR($D6={"1/2","2/3","2/1","3/2"}),I6="l"),VLOOKUP(K6,$AC$2:$AD$17,2,FALSE),IF(AND(OR($D6={"1/2","2/3","2/1","3/2"}),I5="w"),VLOOKUP(K5,$AA$2:$AB$17,2,FALSE),IF(AND(OR($D6={"1/2","2/3","2/1","3/2"}),I5="l"),VLOOKUP(K5,$AC$2:$AD$17,2,FALSE),IF(AND(OR($D6={"1/2","2/3","2/1","3/2"}),I4="w"),VLOOKUP(K4,$AA$2:$AB$17,2,FALSE),IF(AND(OR($D6={"1/2","2/3","2/1","3/2"}),I4="l"),VLOOKUP(K4,$AC$2:$AD$17,2,FALSE),IF(AND(OR($D6={"1/2","2/3","2/1","3/2"}),I3="w"),VLOOKUP(K3,$AA$2:$AB$17,2,FALSE),IF(AND(OR($D6={"1/2","2/3","2/1","3/2"}),I3="l"),VLOOKUP(K3,$AC$2:$AD$17,2,FALSE),IF(OR($D6={"1/2","2/3","2/1","3/2"}),1,"")))))))))</f>
        <v>2a</v>
      </c>
      <c r="L7" s="13" t="str">
        <f>IF(AND(M7="d",$A7&gt;=1,OR(N7={1,"2a","2b",3,"5a","5b","10a","10b","20a","20b","40a","40b","80a","80b","160a","160b"})),"w",IF(AND(M7="",$A7&gt;=1,OR(N7={1,"2a","2b",3,"5a","5b","10a","10b","20a","20b","40a","40b","80a","80b","160a","160b"})),"l",""))</f>
        <v>l</v>
      </c>
      <c r="M7" s="7" t="str">
        <f>IF(OR($A7={25,26,27,28,29,30,31,32,33,34,35,36}),"d","")</f>
        <v/>
      </c>
      <c r="N7" s="14">
        <f>IF(AND(OR($D6={"1/3","2/3","3/1","3/2"}),L6="w"),VLOOKUP(N6,$AA$2:$AB$17,2,FALSE),IF(AND(OR($D6={"1/3","2/3","3/1","3/2"}),L6="l"),VLOOKUP(N6,$AC$2:$AD$17,2,FALSE),IF(AND(OR($D6={"1/3","2/3","3/1","3/2"}),L5="w"),VLOOKUP(N5,$AA$2:$AB$17,2,FALSE),IF(AND(OR($D6={"1/3","2/3","3/1","3/2"}),L5="l"),VLOOKUP(N5,$AC$2:$AD$17,2,FALSE),IF(AND(OR($D6={"1/3","2/3","3/1","3/2"}),L4="w"),VLOOKUP(N4,$AA$2:$AB$17,2,FALSE),IF(AND(OR($D6={"1/3","2/3","3/1","3/2"}),L4="l"),VLOOKUP(N4,$AC$2:$AD$17,2,FALSE),IF(AND(OR($D6={"1/3","2/3","3/1","3/2"}),L3="w"),VLOOKUP(N3,$AA$2:$AB$17,2,FALSE),IF(AND(OR($D6={"1/3","2/3","3/1","3/2"}),L3="l"),VLOOKUP(N3,$AC$2:$AD$17,2,FALSE),IF(OR($D6={"1/3","2/3","3/1","3/2"}),1,"")))))))))</f>
        <v>1</v>
      </c>
      <c r="O7" s="12">
        <f t="shared" ref="O7:O25" si="2">SUM(IF(F7="","0",IF(F7="w",VLOOKUP(H7,$AE$2:$AF$17,2,FALSE),IF(F7="l",VLOOKUP(H7,$AG$2:$AH$17,2,FALSE)))))+IF(I7="","0",IF(I7="w",VLOOKUP(K7,$AE$2:$AF$17,2,FALSE),IF(I7="l",VLOOKUP(K7,$AG$2:$AH$17,2,FALSE))))+IF(L7="","0",IF(L7="w",VLOOKUP(N7,$AE$2:$AF$17,2,FALSE),IF(L7="l",VLOOKUP(N7,$AG$2:$AH$17,2,FALSE))))</f>
        <v>-3</v>
      </c>
      <c r="P7" s="13" t="str">
        <f>IF(AND(Q7="c",$A7&gt;=1,OR(R7={1,"2a","2b",3,"5a","5b","10a","10b","20a","20b","40a","40b","80a","80b","160a","160b"})),"w",IF(AND(Q7="",$A7&gt;=1,OR(R7={1,"2a","2b",3,"5a","5b","10a","10b","20a","20b","40a","40b","80a","80b","160a","160b"})),"l",""))</f>
        <v/>
      </c>
      <c r="Q7" s="7" t="str">
        <f>IF(OR($A7={1,4,7,10,13,16,19,22,25,28,31,34}),"c","")</f>
        <v/>
      </c>
      <c r="R7" s="14" t="str">
        <f>IF(AND(OR($E6={"a/b","a/c","b/a","c/a"}),P6="w"),VLOOKUP(R6,$AA$2:$AB$17,2,FALSE),IF(AND(OR($E6={"a/b","a/c","b/a","c/a"}),P6="l"),VLOOKUP(R6,$AC$2:$AD$17,2,FALSE),IF(AND(OR($E6={"a/b","a/c","b/a","c/a"}),P5="w"),VLOOKUP(R5,$AA$2:$AB$17,2,FALSE),IF(AND(OR($E6={"a/b","a/c","b/a","c/a"}),P5="l"),VLOOKUP(R5,$AC$2:$AD$17,2,FALSE),IF(AND(OR($E6={"a/b","a/c","b/a","c/a"}),P4="w"),VLOOKUP(R4,$AA$2:$AB$17,2,FALSE),IF(AND(OR($E6={"a/b","a/c","b/a","c/a"}),P4="l"),VLOOKUP(R4,$AC$2:$AD$17,2,FALSE),IF(AND(OR($E6={"a/b","a/c","b/a","c/a"}),P3="w"),VLOOKUP(R3,$AA$2:$AB$17,2,FALSE),IF(AND(OR($E6={"a/b","a/c","b/a","c/a"}),P3="l"),VLOOKUP(R3,$AC$2:$AD$17,2,FALSE),IF(OR($E6={"a/b","a/c","b/a","c/a"}),1,"")))))))))</f>
        <v/>
      </c>
      <c r="S7" s="13" t="str">
        <f>IF(AND(T7="c",$A7&gt;=1,OR(U7={1,"2a","2b",3,"5a","5b","10a","10b","20a","20b","40a","40b","80a","80b","160a","160b"})),"w",IF(AND(T7="",$A7&gt;=1,OR(U7={1,"2a","2b",3,"5a","5b","10a","10b","20a","20b","40a","40b","80a","80b","160a","160b"})),"l",""))</f>
        <v>l</v>
      </c>
      <c r="T7" s="7" t="str">
        <f>IF(OR($A7={2,5,8,11,14,17,20,23,26,29,32,35}),"c","")</f>
        <v/>
      </c>
      <c r="U7" s="14">
        <f>IF(AND(OR($E6={"a/b","b/c","b/a","c/b"}),S6="w"),VLOOKUP(U6,$AA$2:$AB$17,2,FALSE),IF(AND(OR($E6={"a/b","b/c","b/a","c/b"}),S6="l"),VLOOKUP(U6,$AC$2:$AD$17,2,FALSE),IF(AND(OR($E6={"a/b","b/c","b/a","c/b"}),S5="w"),VLOOKUP(U5,$AA$2:$AB$17,2,FALSE),IF(AND(OR($E6={"a/b","b/c","b/a","c/b"}),S5="l"),VLOOKUP(U5,$AC$2:$AD$17,2,FALSE),IF(AND(OR($E6={"a/b","b/c","b/a","c/b"}),S4="w"),VLOOKUP(U4,$AA$2:$AB$17,2,FALSE),IF(AND(OR($E6={"a/b","b/c","b/a","c/b"}),S4="l"),VLOOKUP(U4,$AC$2:$AD$17,2,FALSE),IF(AND(OR($E6={"a/b","b/c","b/a","c/b"}),S3="w"),VLOOKUP(U3,$AA$2:$AB$17,2,FALSE),IF(AND(OR($E6={"a/b","b/c","b/a","c/b"}),S3="l"),VLOOKUP(U3,$AC$2:$AD$17,2,FALSE),IF(OR($E6={"a/b","b/c","b/a","c/b"}),1,"")))))))))</f>
        <v>1</v>
      </c>
      <c r="V7" s="13" t="str">
        <f>IF(AND(W7="c",$A7&gt;=1,OR(X7={1,"2a","2b",3,"5a","5b","10a","10b","20a","20b","40a","40b","80a","80b","160a","160b"})),"w",IF(AND(W7="",$A7&gt;=1,OR(X7={1,"2a","2b",3,"5a","5b","10a","10b","20a","20b","40a","40b","80a","80b","160a","160b"})),"l",""))</f>
        <v>w</v>
      </c>
      <c r="W7" s="7" t="str">
        <f>IF(OR($A7={3,6,9,12,15,18,21,24,27,30,33,36}),"c","")</f>
        <v>c</v>
      </c>
      <c r="X7" s="14" t="str">
        <f>IF(AND(OR($E6={"a/c","b/c","c/a","c/b"}),V6="w"),VLOOKUP(X6,$AA$2:$AB$17,2,FALSE),IF(AND(OR($E6={"a/c","b/c","c/a","c/b"}),V6="l"),VLOOKUP(X6,$AC$2:$AD$17,2,FALSE),IF(AND(OR($E6={"a/c","b/c","c/a","c/b"}),V5="w"),VLOOKUP(X5,$AA$2:$AB$17,2,FALSE),IF(AND(OR($E6={"a/c","b/c","c/a","c/b"}),V5="l"),VLOOKUP(X5,$AC$2:$AD$17,2,FALSE),IF(AND(OR($E6={"a/c","b/c","c/a","c/b"}),V4="w"),VLOOKUP(X4,$AA$2:$AB$17,2,FALSE),IF(AND(OR($E6={"a/c","b/c","c/a","c/b"}),V4="l"),VLOOKUP(X4,$AC$2:$AD$17,2,FALSE),IF(AND(OR($E6={"a/c","b/c","c/a","c/b"}),V3="w"),VLOOKUP(X3,$AA$2:$AB$17,2,FALSE),IF(AND(OR($E6={"a/c","b/c","c/a","c/b"}),V3="l"),VLOOKUP(X3,$AC$2:$AD$17,2,FALSE),IF(OR($E6={"a/c","b/c","c/a","c/b"}),1,"")))))))))</f>
        <v>2a</v>
      </c>
      <c r="Y7" s="12">
        <f t="shared" ref="Y7:Y25" si="3">SUM(IF(P7="","0",IF(P7="w",VLOOKUP(R7,$AE$2:$AF$17,2,FALSE),IF(P7="l",VLOOKUP(R7,$AG$2:$AH$17,2,FALSE)))))+IF(S7="","0",IF(S7="w",VLOOKUP(U7,$AE$2:$AF$17,2,FALSE),IF(S7="l",VLOOKUP(U7,$AG$2:$AH$17,2,FALSE))))+IF(V7="","0",IF(V7="w",VLOOKUP(X7,$AE$2:$AF$17,2,FALSE),IF(V7="l",VLOOKUP(X7,$AG$2:$AH$17,2,FALSE))))</f>
        <v>3</v>
      </c>
      <c r="Z7" s="27">
        <f t="shared" ref="Z7:Z25" si="4">SUM(O7,Y7)</f>
        <v>0</v>
      </c>
      <c r="AA7" s="9" t="s">
        <v>8</v>
      </c>
      <c r="AB7" s="9" t="s">
        <v>6</v>
      </c>
      <c r="AC7" s="9" t="s">
        <v>8</v>
      </c>
      <c r="AD7" s="21" t="s">
        <v>19</v>
      </c>
      <c r="AE7" s="21" t="s">
        <v>8</v>
      </c>
      <c r="AF7" s="21">
        <v>10</v>
      </c>
      <c r="AG7" s="9" t="s">
        <v>8</v>
      </c>
      <c r="AH7" s="21">
        <v>-5</v>
      </c>
      <c r="AI7" s="21"/>
      <c r="AJ7" s="21"/>
      <c r="AK7" s="21">
        <v>0</v>
      </c>
      <c r="AL7" s="21"/>
    </row>
    <row r="8" spans="1:38">
      <c r="A8" s="9" t="s">
        <v>33</v>
      </c>
      <c r="B8" s="9" t="str">
        <f>IF(OR($A8={1,2,3,4,5,6,7,8,9,10,11,12}),1,IF(OR($A8={13,14,15,16,17,18,19,20,21,22,23,24}),2,IF(OR($A8={25,26,27,28,29,30,31,32,33,34,35,36}),3,"")))</f>
        <v/>
      </c>
      <c r="C8" s="9" t="str">
        <f>IF(OR($A8={1,4,7,10,13,16,19,22,25,28,31,34}),"A",IF(OR($A8={2,5,8,11,14,17,20,23,26,29,32,35}),"B",IF(OR($A8={3,6,9,12,15,18,21,24,27,30,33,36}),"C","")))</f>
        <v/>
      </c>
      <c r="D8" t="str">
        <f t="shared" si="0"/>
        <v>3/1</v>
      </c>
      <c r="E8" t="str">
        <f t="shared" si="1"/>
        <v>B/C</v>
      </c>
      <c r="F8" s="13" t="str">
        <f>IF(AND(G8="d",$A8&gt;=1,OR(H8={1,"2a","2b",3,"5a","5b","10a","10b","20a","20b","40a","40b","80a","80b","160a","160b"})),"w",IF(AND(G8="",$A8&gt;=1,OR(H8={1,"2a","2b",3,"5a","5b","10a","10b","20a","20b","40a","40b","80a","80b","160a","160b"})),"l",""))</f>
        <v>l</v>
      </c>
      <c r="G8" s="7" t="str">
        <f>IF(OR($A8={1,2,3,4,5,6,7,8,9,10,11,12}),"d","")</f>
        <v/>
      </c>
      <c r="H8" s="14">
        <f>IF(AND(OR($D7={"1/2","1/3","2/1","3/1"}),F7="w"),VLOOKUP(H7,$AA$2:$AB$17,2,FALSE),IF(AND(OR($D7={"1/2","1/3","2/1","3/1"}),F7="l"),VLOOKUP(H7,$AC$2:$AD$17,2,FALSE),IF(AND(OR($D7={"1/2","1/3","2/1","3/1"}),F6="w"),VLOOKUP(H6,$AA$2:$AB$17,2,FALSE),IF(AND(OR($D7={"1/2","1/3","2/1","3/1"}),F6="l"),VLOOKUP(H6,$AC$2:$AD$17,2,FALSE),IF(AND(OR($D7={"1/2","1/3","2/1","3/1"}),F5="w"),VLOOKUP(H5,$AA$2:$AB$17,2,FALSE),IF(AND(OR($D7={"1/2","1/3","2/1","3/1"}),F5="l"),VLOOKUP(H5,$AC$2:$AD$17,2,FALSE),IF(AND(OR($D7={"1/2","1/3","2/1","3/1"}),F4="w"),VLOOKUP(H4,$AA$2:$AB$17,2,FALSE),IF(AND(OR($D7={"1/2","1/3","2/1","3/1"}),F4="l"),VLOOKUP(H4,$AC$2:$AD$17,2,FALSE),IF(OR($D7={"1/2","1/3","2/1","3/1"}),1,"")))))))))</f>
        <v>1</v>
      </c>
      <c r="I8" s="13" t="str">
        <f>IF(AND(J8="d",$A8&gt;=1,OR(K8={1,"2a","2b",3,"5a","5b","10a","10b","20a","20b","40a","40b","80a","80b","160a","160b"})),"w",IF(AND(J8="",$A8&gt;=1,OR(K8={1,"2a","2b",3,"5a","5b","10a","10b","20a","20b","40a","40b","80a","80b","160a","160b"})),"l",""))</f>
        <v/>
      </c>
      <c r="J8" s="7" t="str">
        <f>IF(OR($A8={13,14,15,16,17,18,19,20,21,22,23,24}),"d","")</f>
        <v/>
      </c>
      <c r="K8" s="14" t="str">
        <f>IF(AND(OR($D7={"1/2","2/3","2/1","3/2"}),I7="w"),VLOOKUP(K7,$AA$2:$AB$17,2,FALSE),IF(AND(OR($D7={"1/2","2/3","2/1","3/2"}),I7="l"),VLOOKUP(K7,$AC$2:$AD$17,2,FALSE),IF(AND(OR($D7={"1/2","2/3","2/1","3/2"}),I6="w"),VLOOKUP(K6,$AA$2:$AB$17,2,FALSE),IF(AND(OR($D7={"1/2","2/3","2/1","3/2"}),I6="l"),VLOOKUP(K6,$AC$2:$AD$17,2,FALSE),IF(AND(OR($D7={"1/2","2/3","2/1","3/2"}),I5="w"),VLOOKUP(K5,$AA$2:$AB$17,2,FALSE),IF(AND(OR($D7={"1/2","2/3","2/1","3/2"}),I5="l"),VLOOKUP(K5,$AC$2:$AD$17,2,FALSE),IF(AND(OR($D7={"1/2","2/3","2/1","3/2"}),I4="w"),VLOOKUP(K4,$AA$2:$AB$17,2,FALSE),IF(AND(OR($D7={"1/2","2/3","2/1","3/2"}),I4="l"),VLOOKUP(K4,$AC$2:$AD$17,2,FALSE),IF(OR($D7={"1/2","2/3","2/1","3/2"}),1,"")))))))))</f>
        <v/>
      </c>
      <c r="L8" s="13" t="str">
        <f>IF(AND(M8="d",$A8&gt;=1,OR(N8={1,"2a","2b",3,"5a","5b","10a","10b","20a","20b","40a","40b","80a","80b","160a","160b"})),"w",IF(AND(M8="",$A8&gt;=1,OR(N8={1,"2a","2b",3,"5a","5b","10a","10b","20a","20b","40a","40b","80a","80b","160a","160b"})),"l",""))</f>
        <v>l</v>
      </c>
      <c r="M8" s="7" t="str">
        <f>IF(OR($A8={25,26,27,28,29,30,31,32,33,34,35,36}),"d","")</f>
        <v/>
      </c>
      <c r="N8" s="14" t="str">
        <f>IF(AND(OR($D7={"1/3","2/3","3/1","3/2"}),L7="w"),VLOOKUP(N7,$AA$2:$AB$17,2,FALSE),IF(AND(OR($D7={"1/3","2/3","3/1","3/2"}),L7="l"),VLOOKUP(N7,$AC$2:$AD$17,2,FALSE),IF(AND(OR($D7={"1/3","2/3","3/1","3/2"}),L6="w"),VLOOKUP(N6,$AA$2:$AB$17,2,FALSE),IF(AND(OR($D7={"1/3","2/3","3/1","3/2"}),L6="l"),VLOOKUP(N6,$AC$2:$AD$17,2,FALSE),IF(AND(OR($D7={"1/3","2/3","3/1","3/2"}),L5="w"),VLOOKUP(N5,$AA$2:$AB$17,2,FALSE),IF(AND(OR($D7={"1/3","2/3","3/1","3/2"}),L5="l"),VLOOKUP(N5,$AC$2:$AD$17,2,FALSE),IF(AND(OR($D7={"1/3","2/3","3/1","3/2"}),L4="w"),VLOOKUP(N4,$AA$2:$AB$17,2,FALSE),IF(AND(OR($D7={"1/3","2/3","3/1","3/2"}),L4="l"),VLOOKUP(N4,$AC$2:$AD$17,2,FALSE),IF(OR($D7={"1/3","2/3","3/1","3/2"}),1,"")))))))))</f>
        <v>2a</v>
      </c>
      <c r="O8" s="12">
        <f t="shared" si="2"/>
        <v>-3</v>
      </c>
      <c r="P8" s="13" t="str">
        <f>IF(AND(Q8="c",$A8&gt;=1,OR(R8={1,"2a","2b",3,"5a","5b","10a","10b","20a","20b","40a","40b","80a","80b","160a","160b"})),"w",IF(AND(Q8="",$A8&gt;=1,OR(R8={1,"2a","2b",3,"5a","5b","10a","10b","20a","20b","40a","40b","80a","80b","160a","160b"})),"l",""))</f>
        <v/>
      </c>
      <c r="Q8" s="7" t="str">
        <f>IF(OR($A8={1,4,7,10,13,16,19,22,25,28,31,34}),"c","")</f>
        <v/>
      </c>
      <c r="R8" s="14" t="str">
        <f>IF(AND(OR($E7={"a/b","a/c","b/a","c/a"}),P7="w"),VLOOKUP(R7,$AA$2:$AB$17,2,FALSE),IF(AND(OR($E7={"a/b","a/c","b/a","c/a"}),P7="l"),VLOOKUP(R7,$AC$2:$AD$17,2,FALSE),IF(AND(OR($E7={"a/b","a/c","b/a","c/a"}),P6="w"),VLOOKUP(R6,$AA$2:$AB$17,2,FALSE),IF(AND(OR($E7={"a/b","a/c","b/a","c/a"}),P6="l"),VLOOKUP(R6,$AC$2:$AD$17,2,FALSE),IF(AND(OR($E7={"a/b","a/c","b/a","c/a"}),P5="w"),VLOOKUP(R5,$AA$2:$AB$17,2,FALSE),IF(AND(OR($E7={"a/b","a/c","b/a","c/a"}),P5="l"),VLOOKUP(R5,$AC$2:$AD$17,2,FALSE),IF(AND(OR($E7={"a/b","a/c","b/a","c/a"}),P4="w"),VLOOKUP(R4,$AA$2:$AB$17,2,FALSE),IF(AND(OR($E7={"a/b","a/c","b/a","c/a"}),P4="l"),VLOOKUP(R4,$AC$2:$AD$17,2,FALSE),IF(AND(OR($E7={"a/b","a/c","b/a","c/a"}),P3="w"),VLOOKUP(R3,$AA$2:$AB$17,2,FALSE),IF(AND(OR($E7={"a/b","a/c","b/a","c/a"}),P3="l"),VLOOKUP(R3,$AC$2:$AD$17,2,FALSE),IF(OR($E7={"a/b","a/c","b/a","c/a"}),1,"")))))))))))</f>
        <v/>
      </c>
      <c r="S8" s="13" t="str">
        <f>IF(AND(T8="c",$A8&gt;=1,OR(U8={1,"2a","2b",3,"5a","5b","10a","10b","20a","20b","40a","40b","80a","80b","160a","160b"})),"w",IF(AND(T8="",$A8&gt;=1,OR(U8={1,"2a","2b",3,"5a","5b","10a","10b","20a","20b","40a","40b","80a","80b","160a","160b"})),"l",""))</f>
        <v>l</v>
      </c>
      <c r="T8" s="7" t="str">
        <f>IF(OR($A8={2,5,8,11,14,17,20,23,26,29,32,35}),"c","")</f>
        <v/>
      </c>
      <c r="U8" s="14" t="str">
        <f>IF(AND(OR($E7={"a/b","b/c","b/a","c/b"}),S7="w"),VLOOKUP(U7,$AA$2:$AB$17,2,FALSE),IF(AND(OR($E7={"a/b","b/c","b/a","c/b"}),S7="l"),VLOOKUP(U7,$AC$2:$AD$17,2,FALSE),IF(AND(OR($E7={"a/b","b/c","b/a","c/b"}),S6="w"),VLOOKUP(U6,$AA$2:$AB$17,2,FALSE),IF(AND(OR($E7={"a/b","b/c","b/a","c/b"}),S6="l"),VLOOKUP(U6,$AC$2:$AD$17,2,FALSE),IF(AND(OR($E7={"a/b","b/c","b/a","c/b"}),S5="w"),VLOOKUP(U5,$AA$2:$AB$17,2,FALSE),IF(AND(OR($E7={"a/b","b/c","b/a","c/b"}),S5="l"),VLOOKUP(U5,$AC$2:$AD$17,2,FALSE),IF(AND(OR($E7={"a/b","b/c","b/a","c/b"}),S4="w"),VLOOKUP(U4,$AA$2:$AB$17,2,FALSE),IF(AND(OR($E7={"a/b","b/c","b/a","c/b"}),S4="l"),VLOOKUP(U4,$AC$2:$AD$17,2,FALSE),IF(AND(OR($E7={"a/b","b/c","b/a","c/b"}),S3="w"),VLOOKUP(U3,$AA$2:$AB$17,2,FALSE),IF(AND(OR($E7={"a/b","b/c","b/a","c/b"}),S3="l"),VLOOKUP(U3,$AC$2:$AD$17,2,FALSE),IF(OR($E7={"a/b","b/c","b/a","c/b"}),1,"")))))))))))</f>
        <v>2a</v>
      </c>
      <c r="V8" s="13" t="str">
        <f>IF(AND(W8="c",$A8&gt;=1,OR(X8={1,"2a","2b",3,"5a","5b","10a","10b","20a","20b","40a","40b","80a","80b","160a","160b"})),"w",IF(AND(W8="",$A8&gt;=1,OR(X8={1,"2a","2b",3,"5a","5b","10a","10b","20a","20b","40a","40b","80a","80b","160a","160b"})),"l",""))</f>
        <v>l</v>
      </c>
      <c r="W8" s="7" t="str">
        <f>IF(OR($A8={3,6,9,12,15,18,21,24,27,30,33,36}),"c","")</f>
        <v/>
      </c>
      <c r="X8" s="14">
        <f>IF(AND(OR($E7={"a/c","b/c","c/a","c/b"}),V7="w"),VLOOKUP(X7,$AA$2:$AB$17,2,FALSE),IF(AND(OR($E7={"a/c","b/c","c/a","c/b"}),V7="l"),VLOOKUP(X7,$AC$2:$AD$17,2,FALSE),IF(AND(OR($E7={"a/c","b/c","c/a","c/b"}),V6="w"),VLOOKUP(X6,$AA$2:$AB$17,2,FALSE),IF(AND(OR($E7={"a/c","b/c","c/a","c/b"}),V6="l"),VLOOKUP(X6,$AC$2:$AD$17,2,FALSE),IF(AND(OR($E7={"a/c","b/c","c/a","c/b"}),V5="w"),VLOOKUP(X5,$AA$2:$AB$17,2,FALSE),IF(AND(OR($E7={"a/c","b/c","c/a","c/b"}),V5="l"),VLOOKUP(X5,$AC$2:$AD$17,2,FALSE),IF(AND(OR($E7={"a/c","b/c","c/a","c/b"}),V4="w"),VLOOKUP(X4,$AA$2:$AB$17,2,FALSE),IF(AND(OR($E7={"a/c","b/c","c/a","c/b"}),V4="l"),VLOOKUP(X4,$AC$2:$AD$17,2,FALSE),IF(AND(OR($E7={"a/c","b/c","c/a","c/b"}),V3="w"),VLOOKUP(X3,$AA$2:$AB$17,2,FALSE),IF(AND(OR($E7={"a/c","b/c","c/a","c/b"}),V3="l"),VLOOKUP(X3,$AC$2:$AD$17,2,FALSE),IF(OR($E7={"a/c","b/c","c/a","c/b"}),1,"")))))))))))</f>
        <v>1</v>
      </c>
      <c r="Y8" s="12">
        <f t="shared" si="3"/>
        <v>-3</v>
      </c>
      <c r="Z8" s="27">
        <f t="shared" si="4"/>
        <v>-6</v>
      </c>
      <c r="AA8" s="9" t="s">
        <v>19</v>
      </c>
      <c r="AB8" s="9">
        <v>1</v>
      </c>
      <c r="AC8" s="9" t="s">
        <v>19</v>
      </c>
      <c r="AD8" s="9" t="s">
        <v>20</v>
      </c>
      <c r="AE8" s="21" t="s">
        <v>19</v>
      </c>
      <c r="AF8" s="9">
        <v>20</v>
      </c>
      <c r="AG8" s="9" t="s">
        <v>19</v>
      </c>
      <c r="AH8" s="9">
        <v>-10</v>
      </c>
      <c r="AI8" s="21"/>
      <c r="AJ8" s="21">
        <v>1</v>
      </c>
      <c r="AK8" s="21">
        <v>2</v>
      </c>
      <c r="AL8" s="21">
        <v>3</v>
      </c>
    </row>
    <row r="9" spans="1:38">
      <c r="A9" s="9">
        <v>25</v>
      </c>
      <c r="B9" s="9">
        <f>IF(OR($A9={1,2,3,4,5,6,7,8,9,10,11,12}),1,IF(OR($A9={13,14,15,16,17,18,19,20,21,22,23,24}),2,IF(OR($A9={25,26,27,28,29,30,31,32,33,34,35,36}),3,"")))</f>
        <v>3</v>
      </c>
      <c r="C9" s="9" t="str">
        <f>IF(OR($A9={1,4,7,10,13,16,19,22,25,28,31,34}),"A",IF(OR($A9={2,5,8,11,14,17,20,23,26,29,32,35}),"B",IF(OR($A9={3,6,9,12,15,18,21,24,27,30,33,36}),"C","")))</f>
        <v>A</v>
      </c>
      <c r="D9" t="str">
        <f t="shared" si="0"/>
        <v>3/1</v>
      </c>
      <c r="E9" t="str">
        <f t="shared" si="1"/>
        <v>B/C</v>
      </c>
      <c r="F9" s="13" t="str">
        <f>IF(AND(G9="d",$A9&gt;=1,OR(H9={1,"2a","2b",3,"5a","5b","10a","10b","20a","20b","40a","40b","80a","80b","160a","160b"})),"w",IF(AND(G9="",$A9&gt;=1,OR(H9={1,"2a","2b",3,"5a","5b","10a","10b","20a","20b","40a","40b","80a","80b","160a","160b"})),"l",""))</f>
        <v>l</v>
      </c>
      <c r="G9" s="7" t="str">
        <f>IF(OR($A9={1,2,3,4,5,6,7,8,9,10,11,12}),"d","")</f>
        <v/>
      </c>
      <c r="H9" s="14" t="str">
        <f>IF(AND(OR($D8={"1/2","1/3","2/1","3/1"}),F8="w"),VLOOKUP(H8,$AA$2:$AB$17,2,FALSE),IF(AND(OR($D8={"1/2","1/3","2/1","3/1"}),F8="l"),VLOOKUP(H8,$AC$2:$AD$17,2,FALSE),IF(AND(OR($D8={"1/2","1/3","2/1","3/1"}),F7="w"),VLOOKUP(H7,$AA$2:$AB$17,2,FALSE),IF(AND(OR($D8={"1/2","1/3","2/1","3/1"}),F7="l"),VLOOKUP(H7,$AC$2:$AD$17,2,FALSE),IF(AND(OR($D8={"1/2","1/3","2/1","3/1"}),F6="w"),VLOOKUP(H6,$AA$2:$AB$17,2,FALSE),IF(AND(OR($D8={"1/2","1/3","2/1","3/1"}),F6="l"),VLOOKUP(H6,$AC$2:$AD$17,2,FALSE),IF(AND(OR($D8={"1/2","1/3","2/1","3/1"}),F5="w"),VLOOKUP(H5,$AA$2:$AB$17,2,FALSE),IF(AND(OR($D8={"1/2","1/3","2/1","3/1"}),F5="l"),VLOOKUP(H5,$AC$2:$AD$17,2,FALSE),IF(OR($D8={"1/2","1/3","2/1","3/1"}),1,"")))))))))</f>
        <v>2a</v>
      </c>
      <c r="I9" s="13" t="str">
        <f>IF(AND(J9="d",$A9&gt;=1,OR(K9={1,"2a","2b",3,"5a","5b","10a","10b","20a","20b","40a","40b","80a","80b","160a","160b"})),"w",IF(AND(J9="",$A9&gt;=1,OR(K9={1,"2a","2b",3,"5a","5b","10a","10b","20a","20b","40a","40b","80a","80b","160a","160b"})),"l",""))</f>
        <v/>
      </c>
      <c r="J9" s="7" t="str">
        <f>IF(OR($A9={13,14,15,16,17,18,19,20,21,22,23,24}),"d","")</f>
        <v/>
      </c>
      <c r="K9" s="14" t="str">
        <f>IF(AND(OR($D8={"1/2","2/3","2/1","3/2"}),I8="w"),VLOOKUP(K8,$AA$2:$AB$17,2,FALSE),IF(AND(OR($D8={"1/2","2/3","2/1","3/2"}),I8="l"),VLOOKUP(K8,$AC$2:$AD$17,2,FALSE),IF(AND(OR($D8={"1/2","2/3","2/1","3/2"}),I7="w"),VLOOKUP(K7,$AA$2:$AB$17,2,FALSE),IF(AND(OR($D8={"1/2","2/3","2/1","3/2"}),I7="l"),VLOOKUP(K7,$AC$2:$AD$17,2,FALSE),IF(AND(OR($D8={"1/2","2/3","2/1","3/2"}),I6="w"),VLOOKUP(K6,$AA$2:$AB$17,2,FALSE),IF(AND(OR($D8={"1/2","2/3","2/1","3/2"}),I6="l"),VLOOKUP(K6,$AC$2:$AD$17,2,FALSE),IF(AND(OR($D8={"1/2","2/3","2/1","3/2"}),I5="w"),VLOOKUP(K5,$AA$2:$AB$17,2,FALSE),IF(AND(OR($D8={"1/2","2/3","2/1","3/2"}),I5="l"),VLOOKUP(K5,$AC$2:$AD$17,2,FALSE),IF(OR($D8={"1/2","2/3","2/1","3/2"}),1,"")))))))))</f>
        <v/>
      </c>
      <c r="L9" s="13" t="str">
        <f>IF(AND(M9="d",$A9&gt;=1,OR(N9={1,"2a","2b",3,"5a","5b","10a","10b","20a","20b","40a","40b","80a","80b","160a","160b"})),"w",IF(AND(M9="",$A9&gt;=1,OR(N9={1,"2a","2b",3,"5a","5b","10a","10b","20a","20b","40a","40b","80a","80b","160a","160b"})),"l",""))</f>
        <v>w</v>
      </c>
      <c r="M9" s="7" t="str">
        <f>IF(OR($A9={25,26,27,28,29,30,31,32,33,34,35,36}),"d","")</f>
        <v>d</v>
      </c>
      <c r="N9" s="14" t="str">
        <f>IF(AND(OR($D8={"1/3","2/3","3/1","3/2"}),L8="w"),VLOOKUP(N8,$AA$2:$AB$17,2,FALSE),IF(AND(OR($D8={"1/3","2/3","3/1","3/2"}),L8="l"),VLOOKUP(N8,$AC$2:$AD$17,2,FALSE),IF(AND(OR($D8={"1/3","2/3","3/1","3/2"}),L7="w"),VLOOKUP(N7,$AA$2:$AB$17,2,FALSE),IF(AND(OR($D8={"1/3","2/3","3/1","3/2"}),L7="l"),VLOOKUP(N7,$AC$2:$AD$17,2,FALSE),IF(AND(OR($D8={"1/3","2/3","3/1","3/2"}),L6="w"),VLOOKUP(N6,$AA$2:$AB$17,2,FALSE),IF(AND(OR($D8={"1/3","2/3","3/1","3/2"}),L6="l"),VLOOKUP(N6,$AC$2:$AD$17,2,FALSE),IF(AND(OR($D8={"1/3","2/3","3/1","3/2"}),L5="w"),VLOOKUP(N5,$AA$2:$AB$17,2,FALSE),IF(AND(OR($D8={"1/3","2/3","3/1","3/2"}),L5="l"),VLOOKUP(N5,$AC$2:$AD$17,2,FALSE),IF(OR($D8={"1/3","2/3","3/1","3/2"}),1,"")))))))))</f>
        <v>2b</v>
      </c>
      <c r="O9" s="12">
        <f t="shared" si="2"/>
        <v>2</v>
      </c>
      <c r="P9" s="13" t="str">
        <f>IF(AND(Q9="c",$A9&gt;=1,OR(R9={1,"2a","2b",3,"5a","5b","10a","10b","20a","20b","40a","40b","80a","80b","160a","160b"})),"w",IF(AND(Q9="",$A9&gt;=1,OR(R9={1,"2a","2b",3,"5a","5b","10a","10b","20a","20b","40a","40b","80a","80b","160a","160b"})),"l",""))</f>
        <v/>
      </c>
      <c r="Q9" s="7" t="str">
        <f>IF(OR($A9={1,4,7,10,13,16,19,22,25,28,31,34}),"c","")</f>
        <v>c</v>
      </c>
      <c r="R9" s="14" t="str">
        <f>IF(AND(OR($E8={"a/b","a/c","b/a","c/a"}),P8="w"),VLOOKUP(R8,$AA$2:$AB$17,2,FALSE),IF(AND(OR($E8={"a/b","a/c","b/a","c/a"}),P8="l"),VLOOKUP(R8,$AC$2:$AD$17,2,FALSE),IF(AND(OR($E8={"a/b","a/c","b/a","c/a"}),P7="w"),VLOOKUP(R7,$AA$2:$AB$17,2,FALSE),IF(AND(OR($E8={"a/b","a/c","b/a","c/a"}),P7="l"),VLOOKUP(R7,$AC$2:$AD$17,2,FALSE),IF(AND(OR($E8={"a/b","a/c","b/a","c/a"}),P6="w"),VLOOKUP(R6,$AA$2:$AB$17,2,FALSE),IF(AND(OR($E8={"a/b","a/c","b/a","c/a"}),P6="l"),VLOOKUP(R6,$AC$2:$AD$17,2,FALSE),IF(AND(OR($E8={"a/b","a/c","b/a","c/a"}),P5="w"),VLOOKUP(R5,$AA$2:$AB$17,2,FALSE),IF(AND(OR($E8={"a/b","a/c","b/a","c/a"}),P5="l"),VLOOKUP(R5,$AC$2:$AD$17,2,FALSE),IF(AND(OR($E8={"a/b","a/c","b/a","c/a"}),P4="w"),VLOOKUP(R4,$AA$2:$AB$17,2,FALSE),IF(AND(OR($E8={"a/b","a/c","b/a","c/a"}),P4="l"),VLOOKUP(R4,$AC$2:$AD$17,2,FALSE),IF(AND(OR($E8={"a/b","a/c","b/a","c/a"}),P3="w"),VLOOKUP(R3,$AA$2:$AB$17,2,FALSE),IF(AND(OR($E8={"a/b","a/c","b/a","c/a"}),P3="l"),VLOOKUP(R3,$AC$2:$AD$17,2,FALSE),IF(OR($E8={"a/b","a/c","b/a","c/a"}),1,"")))))))))))))</f>
        <v/>
      </c>
      <c r="S9" s="13" t="str">
        <f>IF(AND(T9="c",$A9&gt;=1,OR(U9={1,"2a","2b",3,"5a","5b","10a","10b","20a","20b","40a","40b","80a","80b","160a","160b"})),"w",IF(AND(T9="",$A9&gt;=1,OR(U9={1,"2a","2b",3,"5a","5b","10a","10b","20a","20b","40a","40b","80a","80b","160a","160b"})),"l",""))</f>
        <v>l</v>
      </c>
      <c r="T9" s="7" t="str">
        <f>IF(OR($A9={2,5,8,11,14,17,20,23,26,29,32,35}),"c","")</f>
        <v/>
      </c>
      <c r="U9" s="14" t="str">
        <f>IF(AND(OR($E8={"a/b","b/c","b/a","c/b"}),S8="w"),VLOOKUP(U8,$AA$2:$AB$17,2,FALSE),IF(AND(OR($E8={"a/b","b/c","b/a","c/b"}),S8="l"),VLOOKUP(U8,$AC$2:$AD$17,2,FALSE),IF(AND(OR($E8={"a/b","b/c","b/a","c/b"}),S7="w"),VLOOKUP(U7,$AA$2:$AB$17,2,FALSE),IF(AND(OR($E8={"a/b","b/c","b/a","c/b"}),S7="l"),VLOOKUP(U7,$AC$2:$AD$17,2,FALSE),IF(AND(OR($E8={"a/b","b/c","b/a","c/b"}),S6="w"),VLOOKUP(U6,$AA$2:$AB$17,2,FALSE),IF(AND(OR($E8={"a/b","b/c","b/a","c/b"}),S6="l"),VLOOKUP(U6,$AC$2:$AD$17,2,FALSE),IF(AND(OR($E8={"a/b","b/c","b/a","c/b"}),S5="w"),VLOOKUP(U5,$AA$2:$AB$17,2,FALSE),IF(AND(OR($E8={"a/b","b/c","b/a","c/b"}),S5="l"),VLOOKUP(U5,$AC$2:$AD$17,2,FALSE),IF(AND(OR($E8={"a/b","b/c","b/a","c/b"}),S4="w"),VLOOKUP(U4,$AA$2:$AB$17,2,FALSE),IF(AND(OR($E8={"a/b","b/c","b/a","c/b"}),S4="l"),VLOOKUP(U4,$AC$2:$AD$17,2,FALSE),IF(AND(OR($E8={"a/b","b/c","b/a","c/b"}),S3="w"),VLOOKUP(U3,$AA$2:$AB$17,2,FALSE),IF(AND(OR($E8={"a/b","b/c","b/a","c/b"}),S3="l"),VLOOKUP(U3,$AC$2:$AD$17,2,FALSE),IF(OR($E8={"a/b","b/c","b/a","c/b"}),1,"")))))))))))))</f>
        <v>2b</v>
      </c>
      <c r="V9" s="13" t="str">
        <f>IF(AND(W9="c",$A9&gt;=1,OR(X9={1,"2a","2b",3,"5a","5b","10a","10b","20a","20b","40a","40b","80a","80b","160a","160b"})),"w",IF(AND(W9="",$A9&gt;=1,OR(X9={1,"2a","2b",3,"5a","5b","10a","10b","20a","20b","40a","40b","80a","80b","160a","160b"})),"l",""))</f>
        <v>l</v>
      </c>
      <c r="W9" s="7" t="str">
        <f>IF(OR($A9={3,6,9,12,15,18,21,24,27,30,33,36}),"c","")</f>
        <v/>
      </c>
      <c r="X9" s="14" t="str">
        <f>IF(AND(OR($E8={"a/c","b/c","c/a","c/b"}),V8="w"),VLOOKUP(X8,$AA$2:$AB$17,2,FALSE),IF(AND(OR($E8={"a/c","b/c","c/a","c/b"}),V8="l"),VLOOKUP(X8,$AC$2:$AD$17,2,FALSE),IF(AND(OR($E8={"a/c","b/c","c/a","c/b"}),V7="w"),VLOOKUP(X7,$AA$2:$AB$17,2,FALSE),IF(AND(OR($E8={"a/c","b/c","c/a","c/b"}),V7="l"),VLOOKUP(X7,$AC$2:$AD$17,2,FALSE),IF(AND(OR($E8={"a/c","b/c","c/a","c/b"}),V6="w"),VLOOKUP(X6,$AA$2:$AB$17,2,FALSE),IF(AND(OR($E8={"a/c","b/c","c/a","c/b"}),V6="l"),VLOOKUP(X6,$AC$2:$AD$17,2,FALSE),IF(AND(OR($E8={"a/c","b/c","c/a","c/b"}),V5="w"),VLOOKUP(X5,$AA$2:$AB$17,2,FALSE),IF(AND(OR($E8={"a/c","b/c","c/a","c/b"}),V5="l"),VLOOKUP(X5,$AC$2:$AD$17,2,FALSE),IF(AND(OR($E8={"a/c","b/c","c/a","c/b"}),V4="w"),VLOOKUP(X4,$AA$2:$AB$17,2,FALSE),IF(AND(OR($E8={"a/c","b/c","c/a","c/b"}),V4="l"),VLOOKUP(X4,$AC$2:$AD$17,2,FALSE),IF(AND(OR($E8={"a/c","b/c","c/a","c/b"}),V3="w"),VLOOKUP(X3,$AA$2:$AB$17,2,FALSE),IF(AND(OR($E8={"a/c","b/c","c/a","c/b"}),V3="l"),VLOOKUP(X3,$AC$2:$AD$17,2,FALSE),IF(OR($E8={"a/c","b/c","c/a","c/b"}),1,"")))))))))))))</f>
        <v>2a</v>
      </c>
      <c r="Y9" s="12">
        <f t="shared" si="3"/>
        <v>-4</v>
      </c>
      <c r="Z9" s="27">
        <f t="shared" si="4"/>
        <v>-2</v>
      </c>
      <c r="AA9" s="9" t="s">
        <v>20</v>
      </c>
      <c r="AB9" s="9" t="s">
        <v>7</v>
      </c>
      <c r="AC9" s="9" t="s">
        <v>20</v>
      </c>
      <c r="AD9" s="9" t="s">
        <v>21</v>
      </c>
      <c r="AE9" s="21" t="s">
        <v>20</v>
      </c>
      <c r="AF9" s="9">
        <v>20</v>
      </c>
      <c r="AG9" s="9" t="s">
        <v>20</v>
      </c>
      <c r="AH9" s="9">
        <v>-10</v>
      </c>
      <c r="AI9" s="21"/>
      <c r="AJ9" s="21">
        <v>4</v>
      </c>
      <c r="AK9" s="21">
        <v>5</v>
      </c>
      <c r="AL9" s="21">
        <v>6</v>
      </c>
    </row>
    <row r="10" spans="1:38">
      <c r="A10" s="9">
        <v>33</v>
      </c>
      <c r="B10" s="9">
        <f>IF(OR($A10={1,2,3,4,5,6,7,8,9,10,11,12}),1,IF(OR($A10={13,14,15,16,17,18,19,20,21,22,23,24}),2,IF(OR($A10={25,26,27,28,29,30,31,32,33,34,35,36}),3,"")))</f>
        <v>3</v>
      </c>
      <c r="C10" s="9" t="str">
        <f>IF(OR($A10={1,4,7,10,13,16,19,22,25,28,31,34}),"A",IF(OR($A10={2,5,8,11,14,17,20,23,26,29,32,35}),"B",IF(OR($A10={3,6,9,12,15,18,21,24,27,30,33,36}),"C","")))</f>
        <v>C</v>
      </c>
      <c r="D10" t="str">
        <f t="shared" si="0"/>
        <v>3/1</v>
      </c>
      <c r="E10" t="str">
        <f t="shared" si="1"/>
        <v>A/C</v>
      </c>
      <c r="F10" s="13" t="str">
        <f>IF(AND(G10="d",$A10&gt;=1,OR(H10={1,"2a","2b",3,"5a","5b","10a","10b","20a","20b","40a","40b","80a","80b","160a","160b"})),"w",IF(AND(G10="",$A10&gt;=1,OR(H10={1,"2a","2b",3,"5a","5b","10a","10b","20a","20b","40a","40b","80a","80b","160a","160b"})),"l",""))</f>
        <v>l</v>
      </c>
      <c r="G10" s="7" t="str">
        <f>IF(OR($A10={1,2,3,4,5,6,7,8,9,10,11,12}),"d","")</f>
        <v/>
      </c>
      <c r="H10" s="14" t="str">
        <f>IF(AND(OR($D9={"1/2","1/3","2/1","3/1"}),F9="w"),VLOOKUP(H9,$AA$2:$AB$17,2,FALSE),IF(AND(OR($D9={"1/2","1/3","2/1","3/1"}),F9="l"),VLOOKUP(H9,$AC$2:$AD$17,2,FALSE),IF(AND(OR($D9={"1/2","1/3","2/1","3/1"}),F8="w"),VLOOKUP(H8,$AA$2:$AB$17,2,FALSE),IF(AND(OR($D9={"1/2","1/3","2/1","3/1"}),F8="l"),VLOOKUP(H8,$AC$2:$AD$17,2,FALSE),IF(AND(OR($D9={"1/2","1/3","2/1","3/1"}),F7="w"),VLOOKUP(H7,$AA$2:$AB$17,2,FALSE),IF(AND(OR($D9={"1/2","1/3","2/1","3/1"}),F7="l"),VLOOKUP(H7,$AC$2:$AD$17,2,FALSE),IF(AND(OR($D9={"1/2","1/3","2/1","3/1"}),F6="w"),VLOOKUP(H6,$AA$2:$AB$17,2,FALSE),IF(AND(OR($D9={"1/2","1/3","2/1","3/1"}),F6="l"),VLOOKUP(H6,$AC$2:$AD$17,2,FALSE),IF(OR($D9={"1/2","1/3","2/1","3/1"}),1,"")))))))))</f>
        <v>2b</v>
      </c>
      <c r="I10" s="13" t="str">
        <f>IF(AND(J10="d",$A10&gt;=1,OR(K10={1,"2a","2b",3,"5a","5b","10a","10b","20a","20b","40a","40b","80a","80b","160a","160b"})),"w",IF(AND(J10="",$A10&gt;=1,OR(K10={1,"2a","2b",3,"5a","5b","10a","10b","20a","20b","40a","40b","80a","80b","160a","160b"})),"l",""))</f>
        <v/>
      </c>
      <c r="J10" s="7" t="str">
        <f>IF(OR($A10={13,14,15,16,17,18,19,20,21,22,23,24}),"d","")</f>
        <v/>
      </c>
      <c r="K10" s="14" t="str">
        <f>IF(AND(OR($D9={"1/2","2/3","2/1","3/2"}),I9="w"),VLOOKUP(K9,$AA$2:$AB$17,2,FALSE),IF(AND(OR($D9={"1/2","2/3","2/1","3/2"}),I9="l"),VLOOKUP(K9,$AC$2:$AD$17,2,FALSE),IF(AND(OR($D9={"1/2","2/3","2/1","3/2"}),I8="w"),VLOOKUP(K8,$AA$2:$AB$17,2,FALSE),IF(AND(OR($D9={"1/2","2/3","2/1","3/2"}),I8="l"),VLOOKUP(K8,$AC$2:$AD$17,2,FALSE),IF(AND(OR($D9={"1/2","2/3","2/1","3/2"}),I7="w"),VLOOKUP(K7,$AA$2:$AB$17,2,FALSE),IF(AND(OR($D9={"1/2","2/3","2/1","3/2"}),I7="l"),VLOOKUP(K7,$AC$2:$AD$17,2,FALSE),IF(AND(OR($D9={"1/2","2/3","2/1","3/2"}),I6="w"),VLOOKUP(K6,$AA$2:$AB$17,2,FALSE),IF(AND(OR($D9={"1/2","2/3","2/1","3/2"}),I6="l"),VLOOKUP(K6,$AC$2:$AD$17,2,FALSE),IF(OR($D9={"1/2","2/3","2/1","3/2"}),1,"")))))))))</f>
        <v/>
      </c>
      <c r="L10" s="13" t="str">
        <f>IF(AND(M10="d",$A10&gt;=1,OR(N10={1,"2a","2b",3,"5a","5b","10a","10b","20a","20b","40a","40b","80a","80b","160a","160b"})),"w",IF(AND(M10="",$A10&gt;=1,OR(N10={1,"2a","2b",3,"5a","5b","10a","10b","20a","20b","40a","40b","80a","80b","160a","160b"})),"l",""))</f>
        <v>w</v>
      </c>
      <c r="M10" s="7" t="str">
        <f>IF(OR($A10={25,26,27,28,29,30,31,32,33,34,35,36}),"d","")</f>
        <v>d</v>
      </c>
      <c r="N10" s="14">
        <f>IF(AND(OR($D9={"1/3","2/3","3/1","3/2"}),L9="w"),VLOOKUP(N9,$AA$2:$AB$17,2,FALSE),IF(AND(OR($D9={"1/3","2/3","3/1","3/2"}),L9="l"),VLOOKUP(N9,$AC$2:$AD$17,2,FALSE),IF(AND(OR($D9={"1/3","2/3","3/1","3/2"}),L8="w"),VLOOKUP(N8,$AA$2:$AB$17,2,FALSE),IF(AND(OR($D9={"1/3","2/3","3/1","3/2"}),L8="l"),VLOOKUP(N8,$AC$2:$AD$17,2,FALSE),IF(AND(OR($D9={"1/3","2/3","3/1","3/2"}),L7="w"),VLOOKUP(N7,$AA$2:$AB$17,2,FALSE),IF(AND(OR($D9={"1/3","2/3","3/1","3/2"}),L7="l"),VLOOKUP(N7,$AC$2:$AD$17,2,FALSE),IF(AND(OR($D9={"1/3","2/3","3/1","3/2"}),L6="w"),VLOOKUP(N6,$AA$2:$AB$17,2,FALSE),IF(AND(OR($D9={"1/3","2/3","3/1","3/2"}),L6="l"),VLOOKUP(N6,$AC$2:$AD$17,2,FALSE),IF(OR($D9={"1/3","2/3","3/1","3/2"}),1,"")))))))))</f>
        <v>1</v>
      </c>
      <c r="O10" s="12">
        <f t="shared" si="2"/>
        <v>0</v>
      </c>
      <c r="P10" s="13" t="str">
        <f>IF(AND(Q10="c",$A10&gt;=1,OR(R10={1,"2a","2b",3,"5a","5b","10a","10b","20a","20b","40a","40b","80a","80b","160a","160b"})),"w",IF(AND(Q10="",$A10&gt;=1,OR(R10={1,"2a","2b",3,"5a","5b","10a","10b","20a","20b","40a","40b","80a","80b","160a","160b"})),"l",""))</f>
        <v/>
      </c>
      <c r="Q10" s="7" t="str">
        <f>IF(OR($A10={1,4,7,10,13,16,19,22,25,28,31,34}),"c","")</f>
        <v/>
      </c>
      <c r="R10" s="14" t="str">
        <f>IF(AND(OR($E9={"a/b","a/c","b/a","c/a"}),P9="w"),VLOOKUP(R9,$AA$2:$AB$17,2,FALSE),IF(AND(OR($E9={"a/b","a/c","b/a","c/a"}),P9="l"),VLOOKUP(R9,$AC$2:$AD$17,2,FALSE),IF(AND(OR($E9={"a/b","a/c","b/a","c/a"}),P8="w"),VLOOKUP(R8,$AA$2:$AB$17,2,FALSE),IF(AND(OR($E9={"a/b","a/c","b/a","c/a"}),P8="l"),VLOOKUP(R8,$AC$2:$AD$17,2,FALSE),IF(AND(OR($E9={"a/b","a/c","b/a","c/a"}),P7="w"),VLOOKUP(R7,$AA$2:$AB$17,2,FALSE),IF(AND(OR($E9={"a/b","a/c","b/a","c/a"}),P7="l"),VLOOKUP(R7,$AC$2:$AD$17,2,FALSE),IF(AND(OR($E9={"a/b","a/c","b/a","c/a"}),P6="w"),VLOOKUP(R6,$AA$2:$AB$17,2,FALSE),IF(AND(OR($E9={"a/b","a/c","b/a","c/a"}),P6="l"),VLOOKUP(R6,$AC$2:$AD$17,2,FALSE),IF(AND(OR($E9={"a/b","a/c","b/a","c/a"}),P5="w"),VLOOKUP(R5,$AA$2:$AB$17,2,FALSE),IF(AND(OR($E9={"a/b","a/c","b/a","c/a"}),P5="l"),VLOOKUP(R5,$AC$2:$AD$17,2,FALSE),IF(AND(OR($E9={"a/b","a/c","b/a","c/a"}),P4="w"),VLOOKUP(R4,$AA$2:$AB$17,2,FALSE),IF(AND(OR($E9={"a/b","a/c","b/a","c/a"}),P4="l"),VLOOKUP(R4,$AC$2:$AD$17,2,FALSE),IF(AND(OR($E9={"a/b","a/c","b/a","c/a"}),P3="w"),VLOOKUP(R3,$AA$2:$AB$17,2,FALSE),IF(AND(OR($E9={"a/b","a/c","b/a","c/a"}),P3="l"),VLOOKUP(R3,$AC$2:$AD$17,2,FALSE),IF(OR($E9={"a/b","a/c","b/a","c/a"}),1,"")))))))))))))))</f>
        <v/>
      </c>
      <c r="S10" s="13" t="str">
        <f>IF(AND(T10="c",$A10&gt;=1,OR(U10={1,"2a","2b",3,"5a","5b","10a","10b","20a","20b","40a","40b","80a","80b","160a","160b"})),"w",IF(AND(T10="",$A10&gt;=1,OR(U10={1,"2a","2b",3,"5a","5b","10a","10b","20a","20b","40a","40b","80a","80b","160a","160b"})),"l",""))</f>
        <v>l</v>
      </c>
      <c r="T10" s="7" t="str">
        <f>IF(OR($A10={2,5,8,11,14,17,20,23,26,29,32,35}),"c","")</f>
        <v/>
      </c>
      <c r="U10" s="14">
        <f>IF(AND(OR($E9={"a/b","b/c","b/a","c/b"}),S9="w"),VLOOKUP(U9,$AA$2:$AB$17,2,FALSE),IF(AND(OR($E9={"a/b","b/c","b/a","c/b"}),S9="l"),VLOOKUP(U9,$AC$2:$AD$17,2,FALSE),IF(AND(OR($E9={"a/b","b/c","b/a","c/b"}),S8="w"),VLOOKUP(U8,$AA$2:$AB$17,2,FALSE),IF(AND(OR($E9={"a/b","b/c","b/a","c/b"}),S8="l"),VLOOKUP(U8,$AC$2:$AD$17,2,FALSE),IF(AND(OR($E9={"a/b","b/c","b/a","c/b"}),S7="w"),VLOOKUP(U7,$AA$2:$AB$17,2,FALSE),IF(AND(OR($E9={"a/b","b/c","b/a","c/b"}),S7="l"),VLOOKUP(U7,$AC$2:$AD$17,2,FALSE),IF(AND(OR($E9={"a/b","b/c","b/a","c/b"}),S6="w"),VLOOKUP(U6,$AA$2:$AB$17,2,FALSE),IF(AND(OR($E9={"a/b","b/c","b/a","c/b"}),S6="l"),VLOOKUP(U6,$AC$2:$AD$17,2,FALSE),IF(AND(OR($E9={"a/b","b/c","b/a","c/b"}),S5="w"),VLOOKUP(U5,$AA$2:$AB$17,2,FALSE),IF(AND(OR($E9={"a/b","b/c","b/a","c/b"}),S5="l"),VLOOKUP(U5,$AC$2:$AD$17,2,FALSE),IF(AND(OR($E9={"a/b","b/c","b/a","c/b"}),S4="w"),VLOOKUP(U4,$AA$2:$AB$17,2,FALSE),IF(AND(OR($E9={"a/b","b/c","b/a","c/b"}),S4="l"),VLOOKUP(U4,$AC$2:$AD$17,2,FALSE),IF(AND(OR($E9={"a/b","b/c","b/a","c/b"}),S3="w"),VLOOKUP(U3,$AA$2:$AB$17,2,FALSE),IF(AND(OR($E9={"a/b","b/c","b/a","c/b"}),S3="l"),VLOOKUP(U3,$AC$2:$AD$17,2,FALSE),IF(OR($E9={"a/b","b/c","b/a","c/b"}),1,"")))))))))))))))</f>
        <v>3</v>
      </c>
      <c r="V10" s="13" t="str">
        <f>IF(AND(W10="c",$A10&gt;=1,OR(X10={1,"2a","2b",3,"5a","5b","10a","10b","20a","20b","40a","40b","80a","80b","160a","160b"})),"w",IF(AND(W10="",$A10&gt;=1,OR(X10={1,"2a","2b",3,"5a","5b","10a","10b","20a","20b","40a","40b","80a","80b","160a","160b"})),"l",""))</f>
        <v>w</v>
      </c>
      <c r="W10" s="7" t="str">
        <f>IF(OR($A10={3,6,9,12,15,18,21,24,27,30,33,36}),"c","")</f>
        <v>c</v>
      </c>
      <c r="X10" s="14" t="str">
        <f>IF(AND(OR($E9={"a/c","b/c","c/a","c/b"}),V9="w"),VLOOKUP(X9,$AA$2:$AB$17,2,FALSE),IF(AND(OR($E9={"a/c","b/c","c/a","c/b"}),V9="l"),VLOOKUP(X9,$AC$2:$AD$17,2,FALSE),IF(AND(OR($E9={"a/c","b/c","c/a","c/b"}),V8="w"),VLOOKUP(X8,$AA$2:$AB$17,2,FALSE),IF(AND(OR($E9={"a/c","b/c","c/a","c/b"}),V8="l"),VLOOKUP(X8,$AC$2:$AD$17,2,FALSE),IF(AND(OR($E9={"a/c","b/c","c/a","c/b"}),V7="w"),VLOOKUP(X7,$AA$2:$AB$17,2,FALSE),IF(AND(OR($E9={"a/c","b/c","c/a","c/b"}),V7="l"),VLOOKUP(X7,$AC$2:$AD$17,2,FALSE),IF(AND(OR($E9={"a/c","b/c","c/a","c/b"}),V6="w"),VLOOKUP(X6,$AA$2:$AB$17,2,FALSE),IF(AND(OR($E9={"a/c","b/c","c/a","c/b"}),V6="l"),VLOOKUP(X6,$AC$2:$AD$17,2,FALSE),IF(AND(OR($E9={"a/c","b/c","c/a","c/b"}),V5="w"),VLOOKUP(X5,$AA$2:$AB$17,2,FALSE),IF(AND(OR($E9={"a/c","b/c","c/a","c/b"}),V5="l"),VLOOKUP(X5,$AC$2:$AD$17,2,FALSE),IF(AND(OR($E9={"a/c","b/c","c/a","c/b"}),V4="w"),VLOOKUP(X4,$AA$2:$AB$17,2,FALSE),IF(AND(OR($E9={"a/c","b/c","c/a","c/b"}),V4="l"),VLOOKUP(X4,$AC$2:$AD$17,2,FALSE),IF(AND(OR($E9={"a/c","b/c","c/a","c/b"}),V3="w"),VLOOKUP(X3,$AA$2:$AB$17,2,FALSE),IF(AND(OR($E9={"a/c","b/c","c/a","c/b"}),V3="l"),VLOOKUP(X3,$AC$2:$AD$17,2,FALSE),IF(OR($E9={"a/c","b/c","c/a","c/b"}),1,"")))))))))))))))</f>
        <v>2b</v>
      </c>
      <c r="Y10" s="12">
        <f t="shared" si="3"/>
        <v>1</v>
      </c>
      <c r="Z10" s="27">
        <f t="shared" si="4"/>
        <v>1</v>
      </c>
      <c r="AA10" s="9" t="s">
        <v>21</v>
      </c>
      <c r="AB10" s="9">
        <v>1</v>
      </c>
      <c r="AC10" s="9" t="s">
        <v>21</v>
      </c>
      <c r="AD10" s="9" t="s">
        <v>22</v>
      </c>
      <c r="AE10" s="21" t="s">
        <v>21</v>
      </c>
      <c r="AF10" s="9">
        <v>40</v>
      </c>
      <c r="AG10" s="9" t="s">
        <v>21</v>
      </c>
      <c r="AH10" s="9">
        <v>-20</v>
      </c>
      <c r="AI10" s="21"/>
      <c r="AJ10" s="21">
        <v>7</v>
      </c>
      <c r="AK10" s="21">
        <v>8</v>
      </c>
      <c r="AL10" s="21">
        <v>9</v>
      </c>
    </row>
    <row r="11" spans="1:38">
      <c r="A11" s="9">
        <v>18</v>
      </c>
      <c r="B11" s="9">
        <f>IF(OR($A11={1,2,3,4,5,6,7,8,9,10,11,12}),1,IF(OR($A11={13,14,15,16,17,18,19,20,21,22,23,24}),2,IF(OR($A11={25,26,27,28,29,30,31,32,33,34,35,36}),3,"")))</f>
        <v>2</v>
      </c>
      <c r="C11" s="9" t="str">
        <f>IF(OR($A11={1,4,7,10,13,16,19,22,25,28,31,34}),"A",IF(OR($A11={2,5,8,11,14,17,20,23,26,29,32,35}),"B",IF(OR($A11={3,6,9,12,15,18,21,24,27,30,33,36}),"C","")))</f>
        <v>C</v>
      </c>
      <c r="D11" t="str">
        <f t="shared" si="0"/>
        <v>3/2</v>
      </c>
      <c r="E11" t="str">
        <f t="shared" si="1"/>
        <v>A/C</v>
      </c>
      <c r="F11" s="13" t="str">
        <f>IF(AND(G11="d",$A11&gt;=1,OR(H11={1,"2a","2b",3,"5a","5b","10a","10b","20a","20b","40a","40b","80a","80b","160a","160b"})),"w",IF(AND(G11="",$A11&gt;=1,OR(H11={1,"2a","2b",3,"5a","5b","10a","10b","20a","20b","40a","40b","80a","80b","160a","160b"})),"l",""))</f>
        <v>l</v>
      </c>
      <c r="G11" s="7" t="str">
        <f>IF(OR($A11={1,2,3,4,5,6,7,8,9,10,11,12}),"d","")</f>
        <v/>
      </c>
      <c r="H11" s="14">
        <f>IF(AND(OR($D10={"1/2","1/3","2/1","3/1"}),F10="w"),VLOOKUP(H10,$AA$2:$AB$17,2,FALSE),IF(AND(OR($D10={"1/2","1/3","2/1","3/1"}),F10="l"),VLOOKUP(H10,$AC$2:$AD$17,2,FALSE),IF(AND(OR($D10={"1/2","1/3","2/1","3/1"}),F9="w"),VLOOKUP(H9,$AA$2:$AB$17,2,FALSE),IF(AND(OR($D10={"1/2","1/3","2/1","3/1"}),F9="l"),VLOOKUP(H9,$AC$2:$AD$17,2,FALSE),IF(AND(OR($D10={"1/2","1/3","2/1","3/1"}),F8="w"),VLOOKUP(H8,$AA$2:$AB$17,2,FALSE),IF(AND(OR($D10={"1/2","1/3","2/1","3/1"}),F8="l"),VLOOKUP(H8,$AC$2:$AD$17,2,FALSE),IF(AND(OR($D10={"1/2","1/3","2/1","3/1"}),F7="w"),VLOOKUP(H7,$AA$2:$AB$17,2,FALSE),IF(AND(OR($D10={"1/2","1/3","2/1","3/1"}),F7="l"),VLOOKUP(H7,$AC$2:$AD$17,2,FALSE),IF(AND(OR($D10={"1/2","1/3","2/1","3/1"}),F6="w"),VLOOKUP(H6,$AA$2:$AB$17,2,FALSE),IF(AND(OR($D10={"1/2","1/3","2/1","3/1"}),F6="l"),VLOOKUP(H6,$AC$2:$AD$17,2,FALSE),IF(OR($D10={"1/2","1/3","2/1","3/1"}),1,"")))))))))))</f>
        <v>3</v>
      </c>
      <c r="I11" s="13" t="str">
        <f>IF(AND(J11="d",$A11&gt;=1,OR(K11={1,"2a","2b",3,"5a","5b","10a","10b","20a","20b","40a","40b","80a","80b","160a","160b"})),"w",IF(AND(J11="",$A11&gt;=1,OR(K11={1,"2a","2b",3,"5a","5b","10a","10b","20a","20b","40a","40b","80a","80b","160a","160b"})),"l",""))</f>
        <v/>
      </c>
      <c r="J11" s="7" t="str">
        <f>IF(OR($A11={13,14,15,16,17,18,19,20,21,22,23,24}),"d","")</f>
        <v>d</v>
      </c>
      <c r="K11" s="14" t="str">
        <f>IF(AND(OR($D10={"1/2","2/3","2/1","3/2"}),I10="w"),VLOOKUP(K10,$AA$2:$AB$17,2,FALSE),IF(AND(OR($D10={"1/2","2/3","2/1","3/2"}),I10="l"),VLOOKUP(K10,$AC$2:$AD$17,2,FALSE),IF(AND(OR($D10={"1/2","2/3","2/1","3/2"}),I9="w"),VLOOKUP(K9,$AA$2:$AB$17,2,FALSE),IF(AND(OR($D10={"1/2","2/3","2/1","3/2"}),I9="l"),VLOOKUP(K9,$AC$2:$AD$17,2,FALSE),IF(AND(OR($D10={"1/2","2/3","2/1","3/2"}),I8="w"),VLOOKUP(K8,$AA$2:$AB$17,2,FALSE),IF(AND(OR($D10={"1/2","2/3","2/1","3/2"}),I8="l"),VLOOKUP(K8,$AC$2:$AD$17,2,FALSE),IF(AND(OR($D10={"1/2","2/3","2/1","3/2"}),I7="w"),VLOOKUP(K7,$AA$2:$AB$17,2,FALSE),IF(AND(OR($D10={"1/2","2/3","2/1","3/2"}),I7="l"),VLOOKUP(K7,$AC$2:$AD$17,2,FALSE),IF(OR($D10={"1/2","2/3","2/1","3/2"}),1,"")))))))))</f>
        <v/>
      </c>
      <c r="L11" s="13" t="str">
        <f>IF(AND(M11="d",$A11&gt;=1,OR(N11={1,"2a","2b",3,"5a","5b","10a","10b","20a","20b","40a","40b","80a","80b","160a","160b"})),"w",IF(AND(M11="",$A11&gt;=1,OR(N11={1,"2a","2b",3,"5a","5b","10a","10b","20a","20b","40a","40b","80a","80b","160a","160b"})),"l",""))</f>
        <v>l</v>
      </c>
      <c r="M11" s="7" t="str">
        <f>IF(OR($A11={25,26,27,28,29,30,31,32,33,34,35,36}),"d","")</f>
        <v/>
      </c>
      <c r="N11" s="14">
        <f>IF(AND(OR($D10={"1/3","2/3","3/1","3/2"}),L10="w"),VLOOKUP(N10,$AA$2:$AB$17,2,FALSE),IF(AND(OR($D10={"1/3","2/3","3/1","3/2"}),L10="l"),VLOOKUP(N10,$AC$2:$AD$17,2,FALSE),IF(AND(OR($D10={"1/3","2/3","3/1","3/2"}),L9="w"),VLOOKUP(N9,$AA$2:$AB$17,2,FALSE),IF(AND(OR($D10={"1/3","2/3","3/1","3/2"}),L9="l"),VLOOKUP(N9,$AC$2:$AD$17,2,FALSE),IF(AND(OR($D10={"1/3","2/3","3/1","3/2"}),L8="w"),VLOOKUP(N8,$AA$2:$AB$17,2,FALSE),IF(AND(OR($D10={"1/3","2/3","3/1","3/2"}),L8="l"),VLOOKUP(N8,$AC$2:$AD$17,2,FALSE),IF(AND(OR($D10={"1/3","2/3","3/1","3/2"}),L7="w"),VLOOKUP(N7,$AA$2:$AB$17,2,FALSE),IF(AND(OR($D10={"1/3","2/3","3/1","3/2"}),L7="l"),VLOOKUP(N7,$AC$2:$AD$17,2,FALSE),IF(OR($D10={"1/3","2/3","3/1","3/2"}),1,"")))))))))</f>
        <v>1</v>
      </c>
      <c r="O11" s="12">
        <f t="shared" si="2"/>
        <v>-4</v>
      </c>
      <c r="P11" s="13" t="str">
        <f>IF(AND(Q11="c",$A11&gt;=1,OR(R11={1,"2a","2b",3,"5a","5b","10a","10b","20a","20b","40a","40b","80a","80b","160a","160b"})),"w",IF(AND(Q11="",$A11&gt;=1,OR(R11={1,"2a","2b",3,"5a","5b","10a","10b","20a","20b","40a","40b","80a","80b","160a","160b"})),"l",""))</f>
        <v>l</v>
      </c>
      <c r="Q11" s="7" t="str">
        <f>IF(OR($A11={1,4,7,10,13,16,19,22,25,28,31,34}),"c","")</f>
        <v/>
      </c>
      <c r="R11" s="14" t="str">
        <f>IF(AND(OR($E10={"a/b","a/c","b/a","c/a"}),P10="w"),VLOOKUP(R10,$AA$2:$AB$17,2,FALSE),IF(AND(OR($E10={"a/b","a/c","b/a","c/a"}),P10="l"),VLOOKUP(R10,$AC$2:$AD$17,2,FALSE),IF(AND(OR($E10={"a/b","a/c","b/a","c/a"}),P9="w"),VLOOKUP(R9,$AA$2:$AB$17,2,FALSE),IF(AND(OR($E10={"a/b","a/c","b/a","c/a"}),P9="l"),VLOOKUP(R9,$AC$2:$AD$17,2,FALSE),IF(AND(OR($E10={"a/b","a/c","b/a","c/a"}),P8="w"),VLOOKUP(R8,$AA$2:$AB$17,2,FALSE),IF(AND(OR($E10={"a/b","a/c","b/a","c/a"}),P8="l"),VLOOKUP(R8,$AC$2:$AD$17,2,FALSE),IF(AND(OR($E10={"a/b","a/c","b/a","c/a"}),P7="w"),VLOOKUP(R7,$AA$2:$AB$17,2,FALSE),IF(AND(OR($E10={"a/b","a/c","b/a","c/a"}),P7="l"),VLOOKUP(R7,$AC$2:$AD$17,2,FALSE),IF(AND(OR($E10={"a/b","a/c","b/a","c/a"}),P6="w"),VLOOKUP(R6,$AA$2:$AB$17,2,FALSE),IF(AND(OR($E10={"a/b","a/c","b/a","c/a"}),P6="l"),VLOOKUP(R6,$AC$2:$AD$17,2,FALSE),IF(AND(OR($E10={"a/b","a/c","b/a","c/a"}),P5="w"),VLOOKUP(R5,$AA$2:$AB$17,2,FALSE),IF(AND(OR($E10={"a/b","a/c","b/a","c/a"}),P5="l"),VLOOKUP(R5,$AC$2:$AD$17,2,FALSE),IF(AND(OR($E10={"a/b","a/c","b/a","c/a"}),P4="w"),VLOOKUP(R4,$AA$2:$AB$17,2,FALSE),IF(AND(OR($E10={"a/b","a/c","b/a","c/a"}),P4="l"),VLOOKUP(R4,$AC$2:$AD$17,2,FALSE),IF(AND(OR($E10={"a/b","a/c","b/a","c/a"}),P3="w"),VLOOKUP(R3,$AA$2:$AB$17,2,FALSE),IF(AND(OR($E10={"a/b","a/c","b/a","c/a"}),P3="l"),VLOOKUP(R3,$AC$2:$AD$17,2,FALSE),IF(OR($E10={"a/b","a/c","b/a","c/a"}),1,"")))))))))))))))))</f>
        <v>2a</v>
      </c>
      <c r="S11" s="13" t="str">
        <f>IF(AND(T11="c",$A11&gt;=1,OR(U11={1,"2a","2b",3,"5a","5b","10a","10b","20a","20b","40a","40b","80a","80b","160a","160b"})),"w",IF(AND(T11="",$A11&gt;=1,OR(U11={1,"2a","2b",3,"5a","5b","10a","10b","20a","20b","40a","40b","80a","80b","160a","160b"})),"l",""))</f>
        <v/>
      </c>
      <c r="T11" s="7" t="str">
        <f>IF(OR($A11={2,5,8,11,14,17,20,23,26,29,32,35}),"c","")</f>
        <v/>
      </c>
      <c r="U11" s="14" t="str">
        <f>IF(AND(OR($E10={"a/b","b/c","b/a","c/b"}),S10="w"),VLOOKUP(U10,$AA$2:$AB$17,2,FALSE),IF(AND(OR($E10={"a/b","b/c","b/a","c/b"}),S10="l"),VLOOKUP(U10,$AC$2:$AD$17,2,FALSE),IF(AND(OR($E10={"a/b","b/c","b/a","c/b"}),S9="w"),VLOOKUP(U9,$AA$2:$AB$17,2,FALSE),IF(AND(OR($E10={"a/b","b/c","b/a","c/b"}),S9="l"),VLOOKUP(U9,$AC$2:$AD$17,2,FALSE),IF(AND(OR($E10={"a/b","b/c","b/a","c/b"}),S8="w"),VLOOKUP(U8,$AA$2:$AB$17,2,FALSE),IF(AND(OR($E10={"a/b","b/c","b/a","c/b"}),S8="l"),VLOOKUP(U8,$AC$2:$AD$17,2,FALSE),IF(AND(OR($E10={"a/b","b/c","b/a","c/b"}),S7="w"),VLOOKUP(U7,$AA$2:$AB$17,2,FALSE),IF(AND(OR($E10={"a/b","b/c","b/a","c/b"}),S7="l"),VLOOKUP(U7,$AC$2:$AD$17,2,FALSE),IF(AND(OR($E10={"a/b","b/c","b/a","c/b"}),S6="w"),VLOOKUP(U6,$AA$2:$AB$17,2,FALSE),IF(AND(OR($E10={"a/b","b/c","b/a","c/b"}),S6="l"),VLOOKUP(U6,$AC$2:$AD$17,2,FALSE),IF(AND(OR($E10={"a/b","b/c","b/a","c/b"}),S5="w"),VLOOKUP(U5,$AA$2:$AB$17,2,FALSE),IF(AND(OR($E10={"a/b","b/c","b/a","c/b"}),S5="l"),VLOOKUP(U5,$AC$2:$AD$17,2,FALSE),IF(AND(OR($E10={"a/b","b/c","b/a","c/b"}),S4="w"),VLOOKUP(U4,$AA$2:$AB$17,2,FALSE),IF(AND(OR($E10={"a/b","b/c","b/a","c/b"}),S4="l"),VLOOKUP(U4,$AC$2:$AD$17,2,FALSE),IF(AND(OR($E10={"a/b","b/c","b/a","c/b"}),S3="w"),VLOOKUP(U3,$AA$2:$AB$17,2,FALSE),IF(AND(OR($E10={"a/b","b/c","b/a","c/b"}),S3="l"),VLOOKUP(U3,$AC$2:$AD$17,2,FALSE),IF(OR($E10={"a/b","b/c","b/a","c/b"}),1,"")))))))))))))))))</f>
        <v/>
      </c>
      <c r="V11" s="13" t="str">
        <f>IF(AND(W11="c",$A11&gt;=1,OR(X11={1,"2a","2b",3,"5a","5b","10a","10b","20a","20b","40a","40b","80a","80b","160a","160b"})),"w",IF(AND(W11="",$A11&gt;=1,OR(X11={1,"2a","2b",3,"5a","5b","10a","10b","20a","20b","40a","40b","80a","80b","160a","160b"})),"l",""))</f>
        <v>w</v>
      </c>
      <c r="W11" s="7" t="str">
        <f>IF(OR($A11={3,6,9,12,15,18,21,24,27,30,33,36}),"c","")</f>
        <v>c</v>
      </c>
      <c r="X11" s="14">
        <f>IF(AND(OR($E10={"a/c","b/c","c/a","c/b"}),V10="w"),VLOOKUP(X10,$AA$2:$AB$17,2,FALSE),IF(AND(OR($E10={"a/c","b/c","c/a","c/b"}),V10="l"),VLOOKUP(X10,$AC$2:$AD$17,2,FALSE),IF(AND(OR($E10={"a/c","b/c","c/a","c/b"}),V9="w"),VLOOKUP(X9,$AA$2:$AB$17,2,FALSE),IF(AND(OR($E10={"a/c","b/c","c/a","c/b"}),V9="l"),VLOOKUP(X9,$AC$2:$AD$17,2,FALSE),IF(AND(OR($E10={"a/c","b/c","c/a","c/b"}),V8="w"),VLOOKUP(X8,$AA$2:$AB$17,2,FALSE),IF(AND(OR($E10={"a/c","b/c","c/a","c/b"}),V8="l"),VLOOKUP(X8,$AC$2:$AD$17,2,FALSE),IF(AND(OR($E10={"a/c","b/c","c/a","c/b"}),V7="w"),VLOOKUP(X7,$AA$2:$AB$17,2,FALSE),IF(AND(OR($E10={"a/c","b/c","c/a","c/b"}),V7="l"),VLOOKUP(X7,$AC$2:$AD$17,2,FALSE),IF(AND(OR($E10={"a/c","b/c","c/a","c/b"}),V6="w"),VLOOKUP(X6,$AA$2:$AB$17,2,FALSE),IF(AND(OR($E10={"a/c","b/c","c/a","c/b"}),V6="l"),VLOOKUP(X6,$AC$2:$AD$17,2,FALSE),IF(AND(OR($E10={"a/c","b/c","c/a","c/b"}),V5="w"),VLOOKUP(X5,$AA$2:$AB$17,2,FALSE),IF(AND(OR($E10={"a/c","b/c","c/a","c/b"}),V5="l"),VLOOKUP(X5,$AC$2:$AD$17,2,FALSE),IF(AND(OR($E10={"a/c","b/c","c/a","c/b"}),V4="w"),VLOOKUP(X4,$AA$2:$AB$17,2,FALSE),IF(AND(OR($E10={"a/c","b/c","c/a","c/b"}),V4="l"),VLOOKUP(X4,$AC$2:$AD$17,2,FALSE),IF(AND(OR($E10={"a/c","b/c","c/a","c/b"}),V3="w"),VLOOKUP(X3,$AA$2:$AB$17,2,FALSE),IF(AND(OR($E10={"a/c","b/c","c/a","c/b"}),V3="l"),VLOOKUP(X3,$AC$2:$AD$17,2,FALSE),IF(OR($E10={"a/c","b/c","c/a","c/b"}),1,"")))))))))))))))))</f>
        <v>1</v>
      </c>
      <c r="Y11" s="12">
        <f t="shared" si="3"/>
        <v>0</v>
      </c>
      <c r="Z11" s="27">
        <f t="shared" si="4"/>
        <v>-4</v>
      </c>
      <c r="AA11" s="9" t="s">
        <v>22</v>
      </c>
      <c r="AB11" s="9" t="s">
        <v>19</v>
      </c>
      <c r="AC11" s="9" t="s">
        <v>22</v>
      </c>
      <c r="AD11" s="9" t="s">
        <v>23</v>
      </c>
      <c r="AE11" s="21" t="s">
        <v>22</v>
      </c>
      <c r="AF11" s="9">
        <v>40</v>
      </c>
      <c r="AG11" s="9" t="s">
        <v>22</v>
      </c>
      <c r="AH11" s="9">
        <v>-20</v>
      </c>
      <c r="AI11" s="21"/>
      <c r="AJ11" s="21">
        <v>10</v>
      </c>
      <c r="AK11" s="21">
        <v>11</v>
      </c>
      <c r="AL11" s="21">
        <v>12</v>
      </c>
    </row>
    <row r="12" spans="1:38">
      <c r="A12" s="9">
        <v>30</v>
      </c>
      <c r="B12" s="9">
        <f>IF(OR($A12={1,2,3,4,5,6,7,8,9,10,11,12}),1,IF(OR($A12={13,14,15,16,17,18,19,20,21,22,23,24}),2,IF(OR($A12={25,26,27,28,29,30,31,32,33,34,35,36}),3,"")))</f>
        <v>3</v>
      </c>
      <c r="C12" s="9" t="str">
        <f>IF(OR($A12={1,4,7,10,13,16,19,22,25,28,31,34}),"A",IF(OR($A12={2,5,8,11,14,17,20,23,26,29,32,35}),"B",IF(OR($A12={3,6,9,12,15,18,21,24,27,30,33,36}),"C","")))</f>
        <v>C</v>
      </c>
      <c r="D12" t="str">
        <f t="shared" si="0"/>
        <v>2/3</v>
      </c>
      <c r="E12" t="str">
        <f t="shared" si="1"/>
        <v>A/C</v>
      </c>
      <c r="F12" s="13" t="str">
        <f>IF(AND(G12="d",$A12&gt;=1,OR(H12={1,"2a","2b",3,"5a","5b","10a","10b","20a","20b","40a","40b","80a","80b","160a","160b"})),"w",IF(AND(G12="",$A12&gt;=1,OR(H12={1,"2a","2b",3,"5a","5b","10a","10b","20a","20b","40a","40b","80a","80b","160a","160b"})),"l",""))</f>
        <v/>
      </c>
      <c r="G12" s="7" t="str">
        <f>IF(OR($A12={1,2,3,4,5,6,7,8,9,10,11,12}),"d","")</f>
        <v/>
      </c>
      <c r="H12" s="14" t="str">
        <f>IF(AND(OR($D11={"1/2","1/3","2/1","3/1"}),F11="w"),VLOOKUP(H11,$AA$2:$AB$17,2,FALSE),IF(AND(OR($D11={"1/2","1/3","2/1","3/1"}),F11="l"),VLOOKUP(H11,$AC$2:$AD$17,2,FALSE),IF(AND(OR($D11={"1/2","1/3","2/1","3/1"}),F10="w"),VLOOKUP(H10,$AA$2:$AB$17,2,FALSE),IF(AND(OR($D11={"1/2","1/3","2/1","3/1"}),F10="l"),VLOOKUP(H10,$AC$2:$AD$17,2,FALSE),IF(AND(OR($D11={"1/2","1/3","2/1","3/1"}),F9="w"),VLOOKUP(H9,$AA$2:$AB$17,2,FALSE),IF(AND(OR($D11={"1/2","1/3","2/1","3/1"}),F9="l"),VLOOKUP(H9,$AC$2:$AD$17,2,FALSE),IF(AND(OR($D11={"1/2","1/3","2/1","3/1"}),F8="w"),VLOOKUP(H8,$AA$2:$AB$17,2,FALSE),IF(AND(OR($D11={"1/2","1/3","2/1","3/1"}),F8="l"),VLOOKUP(H8,$AC$2:$AD$17,2,FALSE),IF(AND(OR($D11={"1/2","1/3","2/1","3/1"}),F7="w"),VLOOKUP(H7,$AA$2:$AB$17,2,FALSE),IF(AND(OR($D11={"1/2","1/3","2/1","3/1"}),F7="l"),VLOOKUP(H7,$AC$2:$AD$17,2,FALSE),IF(AND(OR($D11={"1/2","1/3","2/1","3/1"}),F6="w"),VLOOKUP(H6,$AA$2:$AB$17,2,FALSE),IF(AND(OR($D11={"1/2","1/3","2/1","3/1"}),F6="l"),VLOOKUP(H6,$AC$2:$AD$17,2,FALSE),IF(OR($D11={"1/2","1/3","2/1","3/1"}),1,"")))))))))))))</f>
        <v/>
      </c>
      <c r="I12" s="13" t="str">
        <f>IF(AND(J12="d",$A12&gt;=1,OR(K12={1,"2a","2b",3,"5a","5b","10a","10b","20a","20b","40a","40b","80a","80b","160a","160b"})),"w",IF(AND(J12="",$A12&gt;=1,OR(K12={1,"2a","2b",3,"5a","5b","10a","10b","20a","20b","40a","40b","80a","80b","160a","160b"})),"l",""))</f>
        <v>l</v>
      </c>
      <c r="J12" s="7" t="str">
        <f>IF(OR($A12={13,14,15,16,17,18,19,20,21,22,23,24}),"d","")</f>
        <v/>
      </c>
      <c r="K12" s="14">
        <f>IF(AND(OR($D11={"1/2","2/3","2/1","3/2"}),I11="w"),VLOOKUP(K11,$AA$2:$AB$17,2,FALSE),IF(AND(OR($D11={"1/2","2/3","2/1","3/2"}),I11="l"),VLOOKUP(K11,$AC$2:$AD$17,2,FALSE),IF(AND(OR($D11={"1/2","2/3","2/1","3/2"}),I10="w"),VLOOKUP(K10,$AA$2:$AB$17,2,FALSE),IF(AND(OR($D11={"1/2","2/3","2/1","3/2"}),I10="l"),VLOOKUP(K10,$AC$2:$AD$17,2,FALSE),IF(AND(OR($D11={"1/2","2/3","2/1","3/2"}),I9="w"),VLOOKUP(K9,$AA$2:$AB$17,2,FALSE),IF(AND(OR($D11={"1/2","2/3","2/1","3/2"}),I9="l"),VLOOKUP(K9,$AC$2:$AD$17,2,FALSE),IF(AND(OR($D11={"1/2","2/3","2/1","3/2"}),I8="w"),VLOOKUP(K8,$AA$2:$AB$17,2,FALSE),IF(AND(OR($D11={"1/2","2/3","2/1","3/2"}),I8="l"),VLOOKUP(K8,$AC$2:$AD$17,2,FALSE),IF(OR($D11={"1/2","2/3","2/1","3/2"}),1,"")))))))))</f>
        <v>1</v>
      </c>
      <c r="L12" s="13" t="str">
        <f>IF(AND(M12="d",$A12&gt;=1,OR(N12={1,"2a","2b",3,"5a","5b","10a","10b","20a","20b","40a","40b","80a","80b","160a","160b"})),"w",IF(AND(M12="",$A12&gt;=1,OR(N12={1,"2a","2b",3,"5a","5b","10a","10b","20a","20b","40a","40b","80a","80b","160a","160b"})),"l",""))</f>
        <v>w</v>
      </c>
      <c r="M12" s="7" t="str">
        <f>IF(OR($A12={25,26,27,28,29,30,31,32,33,34,35,36}),"d","")</f>
        <v>d</v>
      </c>
      <c r="N12" s="14" t="str">
        <f>IF(AND(OR($D11={"1/3","2/3","3/1","3/2"}),L11="w"),VLOOKUP(N11,$AA$2:$AB$17,2,FALSE),IF(AND(OR($D11={"1/3","2/3","3/1","3/2"}),L11="l"),VLOOKUP(N11,$AC$2:$AD$17,2,FALSE),IF(AND(OR($D11={"1/3","2/3","3/1","3/2"}),L10="w"),VLOOKUP(N10,$AA$2:$AB$17,2,FALSE),IF(AND(OR($D11={"1/3","2/3","3/1","3/2"}),L10="l"),VLOOKUP(N10,$AC$2:$AD$17,2,FALSE),IF(AND(OR($D11={"1/3","2/3","3/1","3/2"}),L9="w"),VLOOKUP(N9,$AA$2:$AB$17,2,FALSE),IF(AND(OR($D11={"1/3","2/3","3/1","3/2"}),L9="l"),VLOOKUP(N9,$AC$2:$AD$17,2,FALSE),IF(AND(OR($D11={"1/3","2/3","3/1","3/2"}),L8="w"),VLOOKUP(N8,$AA$2:$AB$17,2,FALSE),IF(AND(OR($D11={"1/3","2/3","3/1","3/2"}),L8="l"),VLOOKUP(N8,$AC$2:$AD$17,2,FALSE),IF(OR($D11={"1/3","2/3","3/1","3/2"}),1,"")))))))))</f>
        <v>2a</v>
      </c>
      <c r="O12" s="12">
        <f t="shared" si="2"/>
        <v>3</v>
      </c>
      <c r="P12" s="13" t="str">
        <f>IF(AND(Q12="c",$A12&gt;=1,OR(R12={1,"2a","2b",3,"5a","5b","10a","10b","20a","20b","40a","40b","80a","80b","160a","160b"})),"w",IF(AND(Q12="",$A12&gt;=1,OR(R12={1,"2a","2b",3,"5a","5b","10a","10b","20a","20b","40a","40b","80a","80b","160a","160b"})),"l",""))</f>
        <v>l</v>
      </c>
      <c r="Q12" s="7" t="str">
        <f>IF(OR($A12={1,4,7,10,13,16,19,22,25,28,31,34}),"c","")</f>
        <v/>
      </c>
      <c r="R12" s="14" t="str">
        <f>IF(AND(OR($E11={"a/b","a/c","b/a","c/a"}),P11="w"),VLOOKUP(R11,$AA$2:$AB$17,2,FALSE),IF(AND(OR($E11={"a/b","a/c","b/a","c/a"}),P11="l"),VLOOKUP(R11,$AC$2:$AD$17,2,FALSE),IF(AND(OR($E11={"a/b","a/c","b/a","c/a"}),P10="w"),VLOOKUP(R10,$AA$2:$AB$17,2,FALSE),IF(AND(OR($E11={"a/b","a/c","b/a","c/a"}),P10="l"),VLOOKUP(R10,$AC$2:$AD$17,2,FALSE),IF(AND(OR($E11={"a/b","a/c","b/a","c/a"}),P9="w"),VLOOKUP(R9,$AA$2:$AB$17,2,FALSE),IF(AND(OR($E11={"a/b","a/c","b/a","c/a"}),P9="l"),VLOOKUP(R9,$AC$2:$AD$17,2,FALSE),IF(AND(OR($E11={"a/b","a/c","b/a","c/a"}),P8="w"),VLOOKUP(R8,$AA$2:$AB$17,2,FALSE),IF(AND(OR($E11={"a/b","a/c","b/a","c/a"}),P8="l"),VLOOKUP(R8,$AC$2:$AD$17,2,FALSE),IF(AND(OR($E11={"a/b","a/c","b/a","c/a"}),P7="w"),VLOOKUP(R7,$AA$2:$AB$17,2,FALSE),IF(AND(OR($E11={"a/b","a/c","b/a","c/a"}),P7="l"),VLOOKUP(R7,$AC$2:$AD$17,2,FALSE),IF(AND(OR($E11={"a/b","a/c","b/a","c/a"}),P6="w"),VLOOKUP(R6,$AA$2:$AB$17,2,FALSE),IF(AND(OR($E11={"a/b","a/c","b/a","c/a"}),P6="l"),VLOOKUP(R6,$AC$2:$AD$17,2,FALSE),IF(AND(OR($E11={"a/b","a/c","b/a","c/a"}),P5="w"),VLOOKUP(R5,$AA$2:$AB$17,2,FALSE),IF(AND(OR($E11={"a/b","a/c","b/a","c/a"}),P5="l"),VLOOKUP(R5,$AC$2:$AD$17,2,FALSE),IF(AND(OR($E11={"a/b","a/c","b/a","c/a"}),P4="w"),VLOOKUP(R4,$AA$2:$AB$17,2,FALSE),IF(AND(OR($E11={"a/b","a/c","b/a","c/a"}),P4="l"),VLOOKUP(R4,$AC$2:$AD$17,2,FALSE),IF(AND(OR($E11={"a/b","a/c","b/a","c/a"}),P3="w"),VLOOKUP(R3,$AA$2:$AB$17,2,FALSE),IF(AND(OR($E11={"a/b","a/c","b/a","c/a"}),P3="l"),VLOOKUP(R3,$AC$2:$AD$17,2,FALSE),IF(OR($E11={"a/b","a/c","b/a","c/a"}),1,"")))))))))))))))))))</f>
        <v>2b</v>
      </c>
      <c r="S12" s="13" t="str">
        <f>IF(AND(T12="c",$A12&gt;=1,OR(U12={1,"2a","2b",3,"5a","5b","10a","10b","20a","20b","40a","40b","80a","80b","160a","160b"})),"w",IF(AND(T12="",$A12&gt;=1,OR(U12={1,"2a","2b",3,"5a","5b","10a","10b","20a","20b","40a","40b","80a","80b","160a","160b"})),"l",""))</f>
        <v/>
      </c>
      <c r="T12" s="7" t="str">
        <f>IF(OR($A12={2,5,8,11,14,17,20,23,26,29,32,35}),"c","")</f>
        <v/>
      </c>
      <c r="U12" s="14" t="str">
        <f>IF(AND(OR($E11={"a/b","b/c","b/a","c/b"}),S11="w"),VLOOKUP(U11,$AA$2:$AB$17,2,FALSE),IF(AND(OR($E11={"a/b","b/c","b/a","c/b"}),S11="l"),VLOOKUP(U11,$AC$2:$AD$17,2,FALSE),IF(AND(OR($E11={"a/b","b/c","b/a","c/b"}),S10="w"),VLOOKUP(U10,$AA$2:$AB$17,2,FALSE),IF(AND(OR($E11={"a/b","b/c","b/a","c/b"}),S10="l"),VLOOKUP(U10,$AC$2:$AD$17,2,FALSE),IF(AND(OR($E11={"a/b","b/c","b/a","c/b"}),S9="w"),VLOOKUP(U9,$AA$2:$AB$17,2,FALSE),IF(AND(OR($E11={"a/b","b/c","b/a","c/b"}),S9="l"),VLOOKUP(U9,$AC$2:$AD$17,2,FALSE),IF(AND(OR($E11={"a/b","b/c","b/a","c/b"}),S8="w"),VLOOKUP(U8,$AA$2:$AB$17,2,FALSE),IF(AND(OR($E11={"a/b","b/c","b/a","c/b"}),S8="l"),VLOOKUP(U8,$AC$2:$AD$17,2,FALSE),IF(AND(OR($E11={"a/b","b/c","b/a","c/b"}),S7="w"),VLOOKUP(U7,$AA$2:$AB$17,2,FALSE),IF(AND(OR($E11={"a/b","b/c","b/a","c/b"}),S7="l"),VLOOKUP(U7,$AC$2:$AD$17,2,FALSE),IF(AND(OR($E11={"a/b","b/c","b/a","c/b"}),S6="w"),VLOOKUP(U6,$AA$2:$AB$17,2,FALSE),IF(AND(OR($E11={"a/b","b/c","b/a","c/b"}),S6="l"),VLOOKUP(U6,$AC$2:$AD$17,2,FALSE),IF(AND(OR($E11={"a/b","b/c","b/a","c/b"}),S5="w"),VLOOKUP(U5,$AA$2:$AB$17,2,FALSE),IF(AND(OR($E11={"a/b","b/c","b/a","c/b"}),S5="l"),VLOOKUP(U5,$AC$2:$AD$17,2,FALSE),IF(AND(OR($E11={"a/b","b/c","b/a","c/b"}),S4="w"),VLOOKUP(U4,$AA$2:$AB$17,2,FALSE),IF(AND(OR($E11={"a/b","b/c","b/a","c/b"}),S4="l"),VLOOKUP(U4,$AC$2:$AD$17,2,FALSE),IF(AND(OR($E11={"a/b","b/c","b/a","c/b"}),S3="w"),VLOOKUP(U3,$AA$2:$AB$17,2,FALSE),IF(AND(OR($E11={"a/b","b/c","b/a","c/b"}),S3="l"),VLOOKUP(U3,$AC$2:$AD$17,2,FALSE),IF(OR($E11={"a/b","b/c","b/a","c/b"}),1,"")))))))))))))))))))</f>
        <v/>
      </c>
      <c r="V12" s="13" t="str">
        <f>IF(AND(W12="c",$A12&gt;=1,OR(X12={1,"2a","2b",3,"5a","5b","10a","10b","20a","20b","40a","40b","80a","80b","160a","160b"})),"w",IF(AND(W12="",$A12&gt;=1,OR(X12={1,"2a","2b",3,"5a","5b","10a","10b","20a","20b","40a","40b","80a","80b","160a","160b"})),"l",""))</f>
        <v>w</v>
      </c>
      <c r="W12" s="7" t="str">
        <f>IF(OR($A12={3,6,9,12,15,18,21,24,27,30,33,36}),"c","")</f>
        <v>c</v>
      </c>
      <c r="X12" s="14">
        <f>IF(AND(OR($E11={"a/c","b/c","c/a","c/b"}),V11="w"),VLOOKUP(X11,$AA$2:$AB$17,2,FALSE),IF(AND(OR($E11={"a/c","b/c","c/a","c/b"}),V11="l"),VLOOKUP(X11,$AC$2:$AD$17,2,FALSE),IF(AND(OR($E11={"a/c","b/c","c/a","c/b"}),V10="w"),VLOOKUP(X10,$AA$2:$AB$17,2,FALSE),IF(AND(OR($E11={"a/c","b/c","c/a","c/b"}),V10="l"),VLOOKUP(X10,$AC$2:$AD$17,2,FALSE),IF(AND(OR($E11={"a/c","b/c","c/a","c/b"}),V9="w"),VLOOKUP(X9,$AA$2:$AB$17,2,FALSE),IF(AND(OR($E11={"a/c","b/c","c/a","c/b"}),V9="l"),VLOOKUP(X9,$AC$2:$AD$17,2,FALSE),IF(AND(OR($E11={"a/c","b/c","c/a","c/b"}),V8="w"),VLOOKUP(X8,$AA$2:$AB$17,2,FALSE),IF(AND(OR($E11={"a/c","b/c","c/a","c/b"}),V8="l"),VLOOKUP(X8,$AC$2:$AD$17,2,FALSE),IF(AND(OR($E11={"a/c","b/c","c/a","c/b"}),V7="w"),VLOOKUP(X7,$AA$2:$AB$17,2,FALSE),IF(AND(OR($E11={"a/c","b/c","c/a","c/b"}),V7="l"),VLOOKUP(X7,$AC$2:$AD$17,2,FALSE),IF(AND(OR($E11={"a/c","b/c","c/a","c/b"}),V6="w"),VLOOKUP(X6,$AA$2:$AB$17,2,FALSE),IF(AND(OR($E11={"a/c","b/c","c/a","c/b"}),V6="l"),VLOOKUP(X6,$AC$2:$AD$17,2,FALSE),IF(AND(OR($E11={"a/c","b/c","c/a","c/b"}),V5="w"),VLOOKUP(X5,$AA$2:$AB$17,2,FALSE),IF(AND(OR($E11={"a/c","b/c","c/a","c/b"}),V5="l"),VLOOKUP(X5,$AC$2:$AD$17,2,FALSE),IF(AND(OR($E11={"a/c","b/c","c/a","c/b"}),V4="w"),VLOOKUP(X4,$AA$2:$AB$17,2,FALSE),IF(AND(OR($E11={"a/c","b/c","c/a","c/b"}),V4="l"),VLOOKUP(X4,$AC$2:$AD$17,2,FALSE),IF(AND(OR($E11={"a/c","b/c","c/a","c/b"}),V3="w"),VLOOKUP(X3,$AA$2:$AB$17,2,FALSE),IF(AND(OR($E11={"a/c","b/c","c/a","c/b"}),V3="l"),VLOOKUP(X3,$AC$2:$AD$17,2,FALSE),IF(OR($E11={"a/c","b/c","c/a","c/b"}),1,"")))))))))))))))))))</f>
        <v>1</v>
      </c>
      <c r="Y12" s="12">
        <f t="shared" si="3"/>
        <v>0</v>
      </c>
      <c r="Z12" s="27">
        <f t="shared" si="4"/>
        <v>3</v>
      </c>
      <c r="AA12" s="9" t="s">
        <v>23</v>
      </c>
      <c r="AB12" s="9">
        <v>1</v>
      </c>
      <c r="AC12" s="9" t="s">
        <v>23</v>
      </c>
      <c r="AD12" s="9" t="s">
        <v>24</v>
      </c>
      <c r="AE12" s="21" t="s">
        <v>23</v>
      </c>
      <c r="AF12" s="9">
        <v>80</v>
      </c>
      <c r="AG12" s="9" t="s">
        <v>23</v>
      </c>
      <c r="AH12" s="9">
        <v>-40</v>
      </c>
      <c r="AI12" s="21"/>
      <c r="AJ12" s="22">
        <v>13</v>
      </c>
      <c r="AK12" s="22">
        <v>14</v>
      </c>
      <c r="AL12" s="22">
        <v>15</v>
      </c>
    </row>
    <row r="13" spans="1:38">
      <c r="A13" s="9">
        <v>12</v>
      </c>
      <c r="B13" s="9">
        <f>IF(OR($A13={1,2,3,4,5,6,7,8,9,10,11,12}),1,IF(OR($A13={13,14,15,16,17,18,19,20,21,22,23,24}),2,IF(OR($A13={25,26,27,28,29,30,31,32,33,34,35,36}),3,"")))</f>
        <v>1</v>
      </c>
      <c r="C13" s="9" t="str">
        <f>IF(OR($A13={1,4,7,10,13,16,19,22,25,28,31,34}),"A",IF(OR($A13={2,5,8,11,14,17,20,23,26,29,32,35}),"B",IF(OR($A13={3,6,9,12,15,18,21,24,27,30,33,36}),"C","")))</f>
        <v>C</v>
      </c>
      <c r="D13" t="str">
        <f t="shared" si="0"/>
        <v>3/1</v>
      </c>
      <c r="E13" t="str">
        <f t="shared" si="1"/>
        <v>A/C</v>
      </c>
      <c r="F13" s="13" t="str">
        <f>IF(AND(G13="d",$A13&gt;=1,OR(H13={1,"2a","2b",3,"5a","5b","10a","10b","20a","20b","40a","40b","80a","80b","160a","160b"})),"w",IF(AND(G13="",$A13&gt;=1,OR(H13={1,"2a","2b",3,"5a","5b","10a","10b","20a","20b","40a","40b","80a","80b","160a","160b"})),"l",""))</f>
        <v/>
      </c>
      <c r="G13" s="7" t="str">
        <f>IF(OR($A13={1,2,3,4,5,6,7,8,9,10,11,12}),"d","")</f>
        <v>d</v>
      </c>
      <c r="H13" s="14" t="str">
        <f>IF(AND(OR($D12={"1/2","1/3","2/1","3/1"}),F12="w"),VLOOKUP(H12,$AA$2:$AB$17,2,FALSE),IF(AND(OR($D12={"1/2","1/3","2/1","3/1"}),F12="l"),VLOOKUP(H12,$AC$2:$AD$17,2,FALSE),IF(AND(OR($D12={"1/2","1/3","2/1","3/1"}),F11="w"),VLOOKUP(H11,$AA$2:$AB$17,2,FALSE),IF(AND(OR($D12={"1/2","1/3","2/1","3/1"}),F11="l"),VLOOKUP(H11,$AC$2:$AD$17,2,FALSE),IF(AND(OR($D12={"1/2","1/3","2/1","3/1"}),F10="w"),VLOOKUP(H10,$AA$2:$AB$17,2,FALSE),IF(AND(OR($D12={"1/2","1/3","2/1","3/1"}),F10="l"),VLOOKUP(H10,$AC$2:$AD$17,2,FALSE),IF(AND(OR($D12={"1/2","1/3","2/1","3/1"}),F9="w"),VLOOKUP(H9,$AA$2:$AB$17,2,FALSE),IF(AND(OR($D12={"1/2","1/3","2/1","3/1"}),F9="l"),VLOOKUP(H9,$AC$2:$AD$17,2,FALSE),IF(AND(OR($D12={"1/2","1/3","2/1","3/1"}),F8="w"),VLOOKUP(H8,$AA$2:$AB$17,2,FALSE),IF(AND(OR($D12={"1/2","1/3","2/1","3/1"}),F8="l"),VLOOKUP(H8,$AC$2:$AD$17,2,FALSE),IF(AND(OR($D12={"1/2","1/3","2/1","3/1"}),F7="w"),VLOOKUP(H7,$AA$2:$AB$17,2,FALSE),IF(AND(OR($D12={"1/2","1/3","2/1","3/1"}),F7="l"),VLOOKUP(H7,$AC$2:$AD$17,2,FALSE),IF(AND(OR($D12={"1/2","1/3","2/1","3/1"}),F6="w"),VLOOKUP(H6,$AA$2:$AB$17,2,FALSE),IF(AND(OR($D12={"1/2","1/3","2/1","3/1"}),F6="l"),VLOOKUP(H6,$AC$2:$AD$17,2,FALSE),IF(OR($D12={"1/2","1/3","2/1","3/1"}),1,"")))))))))))))))</f>
        <v/>
      </c>
      <c r="I13" s="13" t="str">
        <f>IF(AND(J13="d",$A13&gt;=1,OR(K13={1,"2a","2b",3,"5a","5b","10a","10b","20a","20b","40a","40b","80a","80b","160a","160b"})),"w",IF(AND(J13="",$A13&gt;=1,OR(K13={1,"2a","2b",3,"5a","5b","10a","10b","20a","20b","40a","40b","80a","80b","160a","160b"})),"l",""))</f>
        <v>l</v>
      </c>
      <c r="J13" s="7" t="str">
        <f>IF(OR($A13={13,14,15,16,17,18,19,20,21,22,23,24}),"d","")</f>
        <v/>
      </c>
      <c r="K13" s="14" t="str">
        <f>IF(AND(OR($D12={"1/2","2/3","2/1","3/2"}),I12="w"),VLOOKUP(K12,$AA$2:$AB$17,2,FALSE),IF(AND(OR($D12={"1/2","2/3","2/1","3/2"}),I12="l"),VLOOKUP(K12,$AC$2:$AD$17,2,FALSE),IF(AND(OR($D12={"1/2","2/3","2/1","3/2"}),I11="w"),VLOOKUP(K11,$AA$2:$AB$17,2,FALSE),IF(AND(OR($D12={"1/2","2/3","2/1","3/2"}),I11="l"),VLOOKUP(K11,$AC$2:$AD$17,2,FALSE),IF(AND(OR($D12={"1/2","2/3","2/1","3/2"}),I10="w"),VLOOKUP(K10,$AA$2:$AB$17,2,FALSE),IF(AND(OR($D12={"1/2","2/3","2/1","3/2"}),I10="l"),VLOOKUP(K10,$AC$2:$AD$17,2,FALSE),IF(AND(OR($D12={"1/2","2/3","2/1","3/2"}),I9="w"),VLOOKUP(K9,$AA$2:$AB$17,2,FALSE),IF(AND(OR($D12={"1/2","2/3","2/1","3/2"}),I9="l"),VLOOKUP(K9,$AC$2:$AD$17,2,FALSE),IF(OR($D12={"1/2","2/3","2/1","3/2"}),1,"")))))))))</f>
        <v>2a</v>
      </c>
      <c r="L13" s="13" t="str">
        <f>IF(AND(M13="d",$A13&gt;=1,OR(N13={1,"2a","2b",3,"5a","5b","10a","10b","20a","20b","40a","40b","80a","80b","160a","160b"})),"w",IF(AND(M13="",$A13&gt;=1,OR(N13={1,"2a","2b",3,"5a","5b","10a","10b","20a","20b","40a","40b","80a","80b","160a","160b"})),"l",""))</f>
        <v>l</v>
      </c>
      <c r="M13" s="7" t="str">
        <f>IF(OR($A13={25,26,27,28,29,30,31,32,33,34,35,36}),"d","")</f>
        <v/>
      </c>
      <c r="N13" s="14">
        <f>IF(AND(OR($D12={"1/3","2/3","3/1","3/2"}),L12="w"),VLOOKUP(N12,$AA$2:$AB$17,2,FALSE),IF(AND(OR($D12={"1/3","2/3","3/1","3/2"}),L12="l"),VLOOKUP(N12,$AC$2:$AD$17,2,FALSE),IF(AND(OR($D12={"1/3","2/3","3/1","3/2"}),L11="w"),VLOOKUP(N11,$AA$2:$AB$17,2,FALSE),IF(AND(OR($D12={"1/3","2/3","3/1","3/2"}),L11="l"),VLOOKUP(N11,$AC$2:$AD$17,2,FALSE),IF(AND(OR($D12={"1/3","2/3","3/1","3/2"}),L10="w"),VLOOKUP(N10,$AA$2:$AB$17,2,FALSE),IF(AND(OR($D12={"1/3","2/3","3/1","3/2"}),L10="l"),VLOOKUP(N10,$AC$2:$AD$17,2,FALSE),IF(AND(OR($D12={"1/3","2/3","3/1","3/2"}),L9="w"),VLOOKUP(N9,$AA$2:$AB$17,2,FALSE),IF(AND(OR($D12={"1/3","2/3","3/1","3/2"}),L9="l"),VLOOKUP(N9,$AC$2:$AD$17,2,FALSE),IF(OR($D12={"1/3","2/3","3/1","3/2"}),1,"")))))))))</f>
        <v>1</v>
      </c>
      <c r="O13" s="12">
        <f t="shared" si="2"/>
        <v>-3</v>
      </c>
      <c r="P13" s="13" t="str">
        <f>IF(AND(Q13="c",$A13&gt;=1,OR(R13={1,"2a","2b",3,"5a","5b","10a","10b","20a","20b","40a","40b","80a","80b","160a","160b"})),"w",IF(AND(Q13="",$A13&gt;=1,OR(R13={1,"2a","2b",3,"5a","5b","10a","10b","20a","20b","40a","40b","80a","80b","160a","160b"})),"l",""))</f>
        <v>l</v>
      </c>
      <c r="Q13" s="7" t="str">
        <f>IF(OR($A13={1,4,7,10,13,16,19,22,25,28,31,34}),"c","")</f>
        <v/>
      </c>
      <c r="R13" s="14">
        <f>IF(AND(OR($E12={"a/b","a/c","b/a","c/a"}),P12="w"),VLOOKUP(R12,$AA$2:$AB$17,2,FALSE),IF(AND(OR($E12={"a/b","a/c","b/a","c/a"}),P12="l"),VLOOKUP(R12,$AC$2:$AD$17,2,FALSE),IF(AND(OR($E12={"a/b","a/c","b/a","c/a"}),P11="w"),VLOOKUP(R11,$AA$2:$AB$17,2,FALSE),IF(AND(OR($E12={"a/b","a/c","b/a","c/a"}),P11="l"),VLOOKUP(R11,$AC$2:$AD$17,2,FALSE),IF(AND(OR($E12={"a/b","a/c","b/a","c/a"}),P10="w"),VLOOKUP(R10,$AA$2:$AB$17,2,FALSE),IF(AND(OR($E12={"a/b","a/c","b/a","c/a"}),P10="l"),VLOOKUP(R10,$AC$2:$AD$17,2,FALSE),IF(AND(OR($E12={"a/b","a/c","b/a","c/a"}),P9="w"),VLOOKUP(R9,$AA$2:$AB$17,2,FALSE),IF(AND(OR($E12={"a/b","a/c","b/a","c/a"}),P9="l"),VLOOKUP(R9,$AC$2:$AD$17,2,FALSE),IF(AND(OR($E12={"a/b","a/c","b/a","c/a"}),P8="w"),VLOOKUP(R8,$AA$2:$AB$17,2,FALSE),IF(AND(OR($E12={"a/b","a/c","b/a","c/a"}),P8="l"),VLOOKUP(R8,$AC$2:$AD$17,2,FALSE),IF(AND(OR($E12={"a/b","a/c","b/a","c/a"}),P7="w"),VLOOKUP(R7,$AA$2:$AB$17,2,FALSE),IF(AND(OR($E12={"a/b","a/c","b/a","c/a"}),P7="l"),VLOOKUP(R7,$AC$2:$AD$17,2,FALSE),IF(AND(OR($E12={"a/b","a/c","b/a","c/a"}),P6="w"),VLOOKUP(R6,$AA$2:$AB$17,2,FALSE),IF(AND(OR($E12={"a/b","a/c","b/a","c/a"}),P6="l"),VLOOKUP(R6,$AC$2:$AD$17,2,FALSE),IF(AND(OR($E12={"a/b","a/c","b/a","c/a"}),P5="w"),VLOOKUP(R5,$AA$2:$AB$17,2,FALSE),IF(AND(OR($E12={"a/b","a/c","b/a","c/a"}),P5="l"),VLOOKUP(R5,$AC$2:$AD$17,2,FALSE),IF(AND(OR($E12={"a/b","a/c","b/a","c/a"}),P4="w"),VLOOKUP(R4,$AA$2:$AB$17,2,FALSE),IF(AND(OR($E12={"a/b","a/c","b/a","c/a"}),P4="l"),VLOOKUP(R4,$AC$2:$AD$17,2,FALSE),IF(AND(OR($E12={"a/b","a/c","b/a","c/a"}),P3="w"),VLOOKUP(R3,$AA$2:$AB$17,2,FALSE),IF(AND(OR($E12={"a/b","a/c","b/a","c/a"}),P3="l"),VLOOKUP(R3,$AC$2:$AD$17,2,FALSE),IF(OR($E12={"a/b","a/c","b/a","c/a"}),1,"")))))))))))))))))))))</f>
        <v>3</v>
      </c>
      <c r="S13" s="13" t="str">
        <f>IF(AND(T13="c",$A13&gt;=1,OR(U13={1,"2a","2b",3,"5a","5b","10a","10b","20a","20b","40a","40b","80a","80b","160a","160b"})),"w",IF(AND(T13="",$A13&gt;=1,OR(U13={1,"2a","2b",3,"5a","5b","10a","10b","20a","20b","40a","40b","80a","80b","160a","160b"})),"l",""))</f>
        <v/>
      </c>
      <c r="T13" s="7" t="str">
        <f>IF(OR($A13={2,5,8,11,14,17,20,23,26,29,32,35}),"c","")</f>
        <v/>
      </c>
      <c r="U13" s="14" t="str">
        <f>IF(AND(OR($E12={"a/b","b/c","b/a","c/b"}),S12="w"),VLOOKUP(U12,$AA$2:$AB$17,2,FALSE),IF(AND(OR($E12={"a/b","b/c","b/a","c/b"}),S12="l"),VLOOKUP(U12,$AC$2:$AD$17,2,FALSE),IF(AND(OR($E12={"a/b","b/c","b/a","c/b"}),S11="w"),VLOOKUP(U11,$AA$2:$AB$17,2,FALSE),IF(AND(OR($E12={"a/b","b/c","b/a","c/b"}),S11="l"),VLOOKUP(U11,$AC$2:$AD$17,2,FALSE),IF(AND(OR($E12={"a/b","b/c","b/a","c/b"}),S10="w"),VLOOKUP(U10,$AA$2:$AB$17,2,FALSE),IF(AND(OR($E12={"a/b","b/c","b/a","c/b"}),S10="l"),VLOOKUP(U10,$AC$2:$AD$17,2,FALSE),IF(AND(OR($E12={"a/b","b/c","b/a","c/b"}),S9="w"),VLOOKUP(U9,$AA$2:$AB$17,2,FALSE),IF(AND(OR($E12={"a/b","b/c","b/a","c/b"}),S9="l"),VLOOKUP(U9,$AC$2:$AD$17,2,FALSE),IF(AND(OR($E12={"a/b","b/c","b/a","c/b"}),S8="w"),VLOOKUP(U8,$AA$2:$AB$17,2,FALSE),IF(AND(OR($E12={"a/b","b/c","b/a","c/b"}),S8="l"),VLOOKUP(U8,$AC$2:$AD$17,2,FALSE),IF(AND(OR($E12={"a/b","b/c","b/a","c/b"}),S7="w"),VLOOKUP(U7,$AA$2:$AB$17,2,FALSE),IF(AND(OR($E12={"a/b","b/c","b/a","c/b"}),S7="l"),VLOOKUP(U7,$AC$2:$AD$17,2,FALSE),IF(AND(OR($E12={"a/b","b/c","b/a","c/b"}),S6="w"),VLOOKUP(U6,$AA$2:$AB$17,2,FALSE),IF(AND(OR($E12={"a/b","b/c","b/a","c/b"}),S6="l"),VLOOKUP(U6,$AC$2:$AD$17,2,FALSE),IF(AND(OR($E12={"a/b","b/c","b/a","c/b"}),S5="w"),VLOOKUP(U5,$AA$2:$AB$17,2,FALSE),IF(AND(OR($E12={"a/b","b/c","b/a","c/b"}),S5="l"),VLOOKUP(U5,$AC$2:$AD$17,2,FALSE),IF(AND(OR($E12={"a/b","b/c","b/a","c/b"}),S4="w"),VLOOKUP(U4,$AA$2:$AB$17,2,FALSE),IF(AND(OR($E12={"a/b","b/c","b/a","c/b"}),S4="l"),VLOOKUP(U4,$AC$2:$AD$17,2,FALSE),IF(AND(OR($E12={"a/b","b/c","b/a","c/b"}),S3="w"),VLOOKUP(U3,$AA$2:$AB$17,2,FALSE),IF(AND(OR($E12={"a/b","b/c","b/a","c/b"}),S3="l"),VLOOKUP(U3,$AC$2:$AD$17,2,FALSE),IF(OR($E12={"a/b","b/c","b/a","c/b"}),1,"")))))))))))))))))))))</f>
        <v/>
      </c>
      <c r="V13" s="13" t="str">
        <f>IF(AND(W13="c",$A13&gt;=1,OR(X13={1,"2a","2b",3,"5a","5b","10a","10b","20a","20b","40a","40b","80a","80b","160a","160b"})),"w",IF(AND(W13="",$A13&gt;=1,OR(X13={1,"2a","2b",3,"5a","5b","10a","10b","20a","20b","40a","40b","80a","80b","160a","160b"})),"l",""))</f>
        <v>w</v>
      </c>
      <c r="W13" s="7" t="str">
        <f>IF(OR($A13={3,6,9,12,15,18,21,24,27,30,33,36}),"c","")</f>
        <v>c</v>
      </c>
      <c r="X13" s="14">
        <f>IF(AND(OR($E12={"a/c","b/c","c/a","c/b"}),V12="w"),VLOOKUP(X12,$AA$2:$AB$17,2,FALSE),IF(AND(OR($E12={"a/c","b/c","c/a","c/b"}),V12="l"),VLOOKUP(X12,$AC$2:$AD$17,2,FALSE),IF(AND(OR($E12={"a/c","b/c","c/a","c/b"}),V11="w"),VLOOKUP(X11,$AA$2:$AB$17,2,FALSE),IF(AND(OR($E12={"a/c","b/c","c/a","c/b"}),V11="l"),VLOOKUP(X11,$AC$2:$AD$17,2,FALSE),IF(AND(OR($E12={"a/c","b/c","c/a","c/b"}),V10="w"),VLOOKUP(X10,$AA$2:$AB$17,2,FALSE),IF(AND(OR($E12={"a/c","b/c","c/a","c/b"}),V10="l"),VLOOKUP(X10,$AC$2:$AD$17,2,FALSE),IF(AND(OR($E12={"a/c","b/c","c/a","c/b"}),V9="w"),VLOOKUP(X9,$AA$2:$AB$17,2,FALSE),IF(AND(OR($E12={"a/c","b/c","c/a","c/b"}),V9="l"),VLOOKUP(X9,$AC$2:$AD$17,2,FALSE),IF(AND(OR($E12={"a/c","b/c","c/a","c/b"}),V8="w"),VLOOKUP(X8,$AA$2:$AB$17,2,FALSE),IF(AND(OR($E12={"a/c","b/c","c/a","c/b"}),V8="l"),VLOOKUP(X8,$AC$2:$AD$17,2,FALSE),IF(AND(OR($E12={"a/c","b/c","c/a","c/b"}),V7="w"),VLOOKUP(X7,$AA$2:$AB$17,2,FALSE),IF(AND(OR($E12={"a/c","b/c","c/a","c/b"}),V7="l"),VLOOKUP(X7,$AC$2:$AD$17,2,FALSE),IF(AND(OR($E12={"a/c","b/c","c/a","c/b"}),V6="w"),VLOOKUP(X6,$AA$2:$AB$17,2,FALSE),IF(AND(OR($E12={"a/c","b/c","c/a","c/b"}),V6="l"),VLOOKUP(X6,$AC$2:$AD$17,2,FALSE),IF(AND(OR($E12={"a/c","b/c","c/a","c/b"}),V5="w"),VLOOKUP(X5,$AA$2:$AB$17,2,FALSE),IF(AND(OR($E12={"a/c","b/c","c/a","c/b"}),V5="l"),VLOOKUP(X5,$AC$2:$AD$17,2,FALSE),IF(AND(OR($E12={"a/c","b/c","c/a","c/b"}),V4="w"),VLOOKUP(X4,$AA$2:$AB$17,2,FALSE),IF(AND(OR($E12={"a/c","b/c","c/a","c/b"}),V4="l"),VLOOKUP(X4,$AC$2:$AD$17,2,FALSE),IF(AND(OR($E12={"a/c","b/c","c/a","c/b"}),V3="w"),VLOOKUP(X3,$AA$2:$AB$17,2,FALSE),IF(AND(OR($E12={"a/c","b/c","c/a","c/b"}),V3="l"),VLOOKUP(X3,$AC$2:$AD$17,2,FALSE),IF(OR($E12={"a/c","b/c","c/a","c/b"}),1,"")))))))))))))))))))))</f>
        <v>1</v>
      </c>
      <c r="Y13" s="12">
        <f t="shared" si="3"/>
        <v>-1</v>
      </c>
      <c r="Z13" s="27">
        <f t="shared" si="4"/>
        <v>-4</v>
      </c>
      <c r="AA13" s="9" t="s">
        <v>24</v>
      </c>
      <c r="AB13" s="9" t="s">
        <v>21</v>
      </c>
      <c r="AC13" s="9" t="s">
        <v>24</v>
      </c>
      <c r="AD13" s="9" t="s">
        <v>25</v>
      </c>
      <c r="AE13" s="21" t="s">
        <v>24</v>
      </c>
      <c r="AF13" s="9">
        <v>80</v>
      </c>
      <c r="AG13" s="9" t="s">
        <v>24</v>
      </c>
      <c r="AH13" s="9">
        <v>-40</v>
      </c>
      <c r="AI13" s="21"/>
      <c r="AJ13" s="21">
        <v>16</v>
      </c>
      <c r="AK13" s="21">
        <v>17</v>
      </c>
      <c r="AL13" s="21">
        <v>18</v>
      </c>
    </row>
    <row r="14" spans="1:38">
      <c r="A14" s="9">
        <v>11</v>
      </c>
      <c r="B14" s="9">
        <f>IF(OR($A14={1,2,3,4,5,6,7,8,9,10,11,12}),1,IF(OR($A14={13,14,15,16,17,18,19,20,21,22,23,24}),2,IF(OR($A14={25,26,27,28,29,30,31,32,33,34,35,36}),3,"")))</f>
        <v>1</v>
      </c>
      <c r="C14" s="9" t="str">
        <f>IF(OR($A14={1,4,7,10,13,16,19,22,25,28,31,34}),"A",IF(OR($A14={2,5,8,11,14,17,20,23,26,29,32,35}),"B",IF(OR($A14={3,6,9,12,15,18,21,24,27,30,33,36}),"C","")))</f>
        <v>B</v>
      </c>
      <c r="D14" t="str">
        <f t="shared" si="0"/>
        <v>3/1</v>
      </c>
      <c r="E14" t="str">
        <f t="shared" si="1"/>
        <v>C/B</v>
      </c>
      <c r="F14" s="13" t="str">
        <f>IF(AND(G14="d",$A14&gt;=1,OR(H14={1,"2a","2b",3,"5a","5b","10a","10b","20a","20b","40a","40b","80a","80b","160a","160b"})),"w",IF(AND(G14="",$A14&gt;=1,OR(H14={1,"2a","2b",3,"5a","5b","10a","10b","20a","20b","40a","40b","80a","80b","160a","160b"})),"l",""))</f>
        <v>w</v>
      </c>
      <c r="G14" s="7" t="str">
        <f>IF(OR($A14={1,2,3,4,5,6,7,8,9,10,11,12}),"d","")</f>
        <v>d</v>
      </c>
      <c r="H14" s="14" t="str">
        <f>IF(AND(OR($D13={"1/2","1/3","2/1","3/1"}),F13="w"),VLOOKUP(H13,$AA$2:$AB$17,2,FALSE),IF(AND(OR($D13={"1/2","1/3","2/1","3/1"}),F13="l"),VLOOKUP(H13,$AC$2:$AD$17,2,FALSE),IF(AND(OR($D13={"1/2","1/3","2/1","3/1"}),F12="w"),VLOOKUP(H12,$AA$2:$AB$17,2,FALSE),IF(AND(OR($D13={"1/2","1/3","2/1","3/1"}),F12="l"),VLOOKUP(H12,$AC$2:$AD$17,2,FALSE),IF(AND(OR($D13={"1/2","1/3","2/1","3/1"}),F11="w"),VLOOKUP(H11,$AA$2:$AB$17,2,FALSE),IF(AND(OR($D13={"1/2","1/3","2/1","3/1"}),F11="l"),VLOOKUP(H11,$AC$2:$AD$17,2,FALSE),IF(AND(OR($D13={"1/2","1/3","2/1","3/1"}),F10="w"),VLOOKUP(H10,$AA$2:$AB$17,2,FALSE),IF(AND(OR($D13={"1/2","1/3","2/1","3/1"}),F10="l"),VLOOKUP(H10,$AC$2:$AD$17,2,FALSE),IF(AND(OR($D13={"1/2","1/3","2/1","3/1"}),F9="w"),VLOOKUP(H9,$AA$2:$AB$17,2,FALSE),IF(AND(OR($D13={"1/2","1/3","2/1","3/1"}),F9="l"),VLOOKUP(H9,$AC$2:$AD$17,2,FALSE),IF(AND(OR($D13={"1/2","1/3","2/1","3/1"}),F8="w"),VLOOKUP(H8,$AA$2:$AB$17,2,FALSE),IF(AND(OR($D13={"1/2","1/3","2/1","3/1"}),F8="l"),VLOOKUP(H8,$AC$2:$AD$17,2,FALSE),IF(AND(OR($D13={"1/2","1/3","2/1","3/1"}),F7="w"),VLOOKUP(H7,$AA$2:$AB$17,2,FALSE),IF(AND(OR($D13={"1/2","1/3","2/1","3/1"}),F7="l"),VLOOKUP(H7,$AC$2:$AD$17,2,FALSE),IF(AND(OR($D13={"1/2","1/3","2/1","3/1"}),F6="w"),VLOOKUP(H6,$AA$2:$AB$17,2,FALSE),IF(AND(OR($D13={"1/2","1/3","2/1","3/1"}),F6="l"),VLOOKUP(H6,$AC$2:$AD$17,2,FALSE),IF(AND(OR($D13={"1/2","1/3","2/1","3/1"}),F5="w"),VLOOKUP(H5,$AA$2:$AB$17,2,FALSE),IF(AND(OR($D13={"1/2","1/3","2/1","3/1"}),F5="l"),VLOOKUP(H5,$AC$2:$AD$17,2,FALSE),IF(AND(OR($D13={"1/2","1/3","2/1","3/1"}),F4="w"),VLOOKUP(H4,$AA$2:$AB$17,2,FALSE),IF(AND(OR($D13={"1/2","1/3","2/1","3/1"}),F4="l"),VLOOKUP(H4,$AC$2:$AD$17,2,FALSE),IF(AND(OR($D13={"1/2","1/3","2/1","3/1"}),F3="w"),VLOOKUP(H3,$AA$2:$AB$17,2,FALSE),IF(AND(OR($D13={"1/2","1/3","2/1","3/1"}),F3="l"),VLOOKUP(H3,$AC$2:$AD$17,2,FALSE),IF(OR($D13={"1/2","1/3","2/1","3/1"}),1,"")))))))))))))))))))))))</f>
        <v>5a</v>
      </c>
      <c r="I14" s="13" t="str">
        <f>IF(AND(J14="d",$A14&gt;=1,OR(K14={1,"2a","2b",3,"5a","5b","10a","10b","20a","20b","40a","40b","80a","80b","160a","160b"})),"w",IF(AND(J14="",$A14&gt;=1,OR(K14={1,"2a","2b",3,"5a","5b","10a","10b","20a","20b","40a","40b","80a","80b","160a","160b"})),"l",""))</f>
        <v/>
      </c>
      <c r="J14" s="7" t="str">
        <f>IF(OR($A14={13,14,15,16,17,18,19,20,21,22,23,24}),"d","")</f>
        <v/>
      </c>
      <c r="K14" s="14" t="str">
        <f>IF(AND(OR($D13={"1/2","2/3","2/1","3/2"}),I13="w"),VLOOKUP(K13,$AA$2:$AB$17,2,FALSE),IF(AND(OR($D13={"1/2","2/3","2/1","3/2"}),I13="l"),VLOOKUP(K13,$AC$2:$AD$17,2,FALSE),IF(AND(OR($D13={"1/2","2/3","2/1","3/2"}),I12="w"),VLOOKUP(K12,$AA$2:$AB$17,2,FALSE),IF(AND(OR($D13={"1/2","2/3","2/1","3/2"}),I12="l"),VLOOKUP(K12,$AC$2:$AD$17,2,FALSE),IF(AND(OR($D13={"1/2","2/3","2/1","3/2"}),I11="w"),VLOOKUP(K11,$AA$2:$AB$17,2,FALSE),IF(AND(OR($D13={"1/2","2/3","2/1","3/2"}),I11="l"),VLOOKUP(K11,$AC$2:$AD$17,2,FALSE),IF(AND(OR($D13={"1/2","2/3","2/1","3/2"}),I10="w"),VLOOKUP(K10,$AA$2:$AB$17,2,FALSE),IF(AND(OR($D13={"1/2","2/3","2/1","3/2"}),I10="l"),VLOOKUP(K10,$AC$2:$AD$17,2,FALSE),IF(AND(OR($D13={"1/2","2/3","2/1","3/2"}),I9="w"),VLOOKUP(K9,$AA$2:$AB$17,2,FALSE),IF(AND(OR($D13={"1/2","2/3","2/1","3/2"}),I9="l"),VLOOKUP(K9,$AC$2:$AD$17,2,FALSE),IF(AND(OR($D13={"1/2","2/3","2/1","3/2"}),I8="w"),VLOOKUP(K8,$AA$2:$AB$17,2,FALSE),IF(AND(OR($D13={"1/2","2/3","2/1","3/2"}),I8="l"),VLOOKUP(K8,$AC$2:$AD$17,2,FALSE),IF(AND(OR($D13={"1/2","2/3","2/1","3/2"}),I7="w"),VLOOKUP(K7,$AA$2:$AB$17,2,FALSE),IF(AND(OR($D13={"1/2","2/3","2/1","3/2"}),I7="l"),VLOOKUP(K7,$AC$2:$AD$17,2,FALSE),IF(AND(OR($D13={"1/2","2/3","2/1","3/2"}),I6="w"),VLOOKUP(K6,$AA$2:$AB$17,2,FALSE),IF(AND(OR($D13={"1/2","2/3","2/1","3/2"}),I6="l"),VLOOKUP(K6,$AC$2:$AD$17,2,FALSE),IF(AND(OR($D13={"1/2","2/3","2/1","3/2"}),I5="w"),VLOOKUP(K5,$AA$2:$AB$17,2,FALSE),IF(AND(OR($D13={"1/2","2/3","2/1","3/2"}),I5="l"),VLOOKUP(K5,$AC$2:$AD$17,2,FALSE),IF(AND(OR($D13={"1/2","2/3","2/1","3/2"}),I4="w"),VLOOKUP(K4,$AA$2:$AB$17,2,FALSE),IF(AND(OR($D13={"1/2","2/3","2/1","3/2"}),I4="l"),VLOOKUP(K4,$AC$2:$AD$17,2,FALSE),IF(AND(OR($D13={"1/2","2/3","2/1","3/2"}),I3="w"),VLOOKUP(K3,$AA$2:$AB$17,2,FALSE),IF(AND(OR($D13={"1/2","2/3","2/1","3/2"}),I3="l"),VLOOKUP(K3,$AC$2:$AD$17,2,FALSE),IF(OR($D13={"1/2","2/3","2/1","3/2"}),1,"")))))))))))))))))))))))</f>
        <v/>
      </c>
      <c r="L14" s="13" t="str">
        <f>IF(AND(M14="d",$A14&gt;=1,OR(N14={1,"2a","2b",3,"5a","5b","10a","10b","20a","20b","40a","40b","80a","80b","160a","160b"})),"w",IF(AND(M14="",$A14&gt;=1,OR(N14={1,"2a","2b",3,"5a","5b","10a","10b","20a","20b","40a","40b","80a","80b","160a","160b"})),"l",""))</f>
        <v>l</v>
      </c>
      <c r="M14" s="7" t="str">
        <f>IF(OR($A14={25,26,27,28,29,30,31,32,33,34,35,36}),"d","")</f>
        <v/>
      </c>
      <c r="N14" s="14" t="str">
        <f>IF(AND(OR($D13={"1/3","2/3","3/1","3/2"}),L13="w"),VLOOKUP(N13,$AA$2:$AB$17,2,FALSE),IF(AND(OR($D13={"1/3","2/3","3/1","3/2"}),L13="l"),VLOOKUP(N13,$AC$2:$AD$17,2,FALSE),IF(AND(OR($D13={"1/3","2/3","3/1","3/2"}),L12="w"),VLOOKUP(N12,$AA$2:$AB$17,2,FALSE),IF(AND(OR($D13={"1/3","2/3","3/1","3/2"}),L12="l"),VLOOKUP(N12,$AC$2:$AD$17,2,FALSE),IF(AND(OR($D13={"1/3","2/3","3/1","3/2"}),L11="w"),VLOOKUP(N11,$AA$2:$AB$17,2,FALSE),IF(AND(OR($D13={"1/3","2/3","3/1","3/2"}),L11="l"),VLOOKUP(N11,$AC$2:$AD$17,2,FALSE),IF(AND(OR($D13={"1/3","2/3","3/1","3/2"}),L10="w"),VLOOKUP(N10,$AA$2:$AB$17,2,FALSE),IF(AND(OR($D13={"1/3","2/3","3/1","3/2"}),L10="l"),VLOOKUP(N10,$AC$2:$AD$17,2,FALSE),IF(AND(OR($D13={"1/3","2/3","3/1","3/2"}),L9="w"),VLOOKUP(N9,$AA$2:$AB$17,2,FALSE),IF(AND(OR($D13={"1/3","2/3","3/1","3/2"}),L9="l"),VLOOKUP(N9,$AC$2:$AD$17,2,FALSE),IF(AND(OR($D13={"1/3","2/3","3/1","3/2"}),L8="w"),VLOOKUP(N8,$AA$2:$AB$17,2,FALSE),IF(AND(OR($D13={"1/3","2/3","3/1","3/2"}),L8="l"),VLOOKUP(N8,$AC$2:$AD$17,2,FALSE),IF(AND(OR($D13={"1/3","2/3","3/1","3/2"}),L7="w"),VLOOKUP(N7,$AA$2:$AB$17,2,FALSE),IF(AND(OR($D13={"1/3","2/3","3/1","3/2"}),L7="l"),VLOOKUP(N7,$AC$2:$AD$17,2,FALSE),IF(AND(OR($D13={"1/3","2/3","3/1","3/2"}),L6="w"),VLOOKUP(N6,$AA$2:$AB$17,2,FALSE),IF(AND(OR($D13={"1/3","2/3","3/1","3/2"}),L6="l"),VLOOKUP(N6,$AC$2:$AD$17,2,FALSE),IF(AND(OR($D13={"1/3","2/3","3/1","3/2"}),L5="w"),VLOOKUP(N5,$AA$2:$AB$17,2,FALSE),IF(AND(OR($D13={"1/3","2/3","3/1","3/2"}),L5="l"),VLOOKUP(N5,$AC$2:$AD$17,2,FALSE),IF(AND(OR($D13={"1/3","2/3","3/1","3/2"}),L4="w"),VLOOKUP(N4,$AA$2:$AB$17,2,FALSE),IF(AND(OR($D13={"1/3","2/3","3/1","3/2"}),L4="l"),VLOOKUP(N4,$AC$2:$AD$17,2,FALSE),IF(AND(OR($D13={"1/3","2/3","3/1","3/2"}),L3="w"),VLOOKUP(N3,$AA$2:$AB$17,2,FALSE),IF(AND(OR($D13={"1/3","2/3","3/1","3/2"}),L3="l"),VLOOKUP(N3,$AC$2:$AD$17,2,FALSE),IF(OR($D13={"1/3","2/3","3/1","3/2"}),1,"")))))))))))))))))))))))</f>
        <v>2a</v>
      </c>
      <c r="O14" s="12">
        <f t="shared" si="2"/>
        <v>8</v>
      </c>
      <c r="P14" s="13" t="str">
        <f>IF(AND(Q14="c",$A14&gt;=1,OR(R14={1,"2a","2b",3,"5a","5b","10a","10b","20a","20b","40a","40b","80a","80b","160a","160b"})),"w",IF(AND(Q14="",$A14&gt;=1,OR(R14={1,"2a","2b",3,"5a","5b","10a","10b","20a","20b","40a","40b","80a","80b","160a","160b"})),"l",""))</f>
        <v>l</v>
      </c>
      <c r="Q14" s="7" t="str">
        <f>IF(OR($A14={1,4,7,10,13,16,19,22,25,28,31,34}),"c","")</f>
        <v/>
      </c>
      <c r="R14" s="14" t="str">
        <f>IF(AND(OR($E13={"a/b","a/c","b/a","c/a"}),P13="w"),VLOOKUP(R13,$AA$2:$AB$17,2,FALSE),IF(AND(OR($E13={"a/b","a/c","b/a","c/a"}),P13="l"),VLOOKUP(R13,$AC$2:$AD$17,2,FALSE),IF(AND(OR($E13={"a/b","a/c","b/a","c/a"}),P12="w"),VLOOKUP(R12,$AA$2:$AB$17,2,FALSE),IF(AND(OR($E13={"a/b","a/c","b/a","c/a"}),P12="l"),VLOOKUP(R12,$AC$2:$AD$17,2,FALSE),IF(AND(OR($E13={"a/b","a/c","b/a","c/a"}),P11="w"),VLOOKUP(R11,$AA$2:$AB$17,2,FALSE),IF(AND(OR($E13={"a/b","a/c","b/a","c/a"}),P11="l"),VLOOKUP(R11,$AC$2:$AD$17,2,FALSE),IF(AND(OR($E13={"a/b","a/c","b/a","c/a"}),P10="w"),VLOOKUP(R10,$AA$2:$AB$17,2,FALSE),IF(AND(OR($E13={"a/b","a/c","b/a","c/a"}),P10="l"),VLOOKUP(R10,$AC$2:$AD$17,2,FALSE),IF(AND(OR($E13={"a/b","a/c","b/a","c/a"}),P9="w"),VLOOKUP(R9,$AA$2:$AB$17,2,FALSE),IF(AND(OR($E13={"a/b","a/c","b/a","c/a"}),P9="l"),VLOOKUP(R9,$AC$2:$AD$17,2,FALSE),IF(AND(OR($E13={"a/b","a/c","b/a","c/a"}),P8="w"),VLOOKUP(R8,$AA$2:$AB$17,2,FALSE),IF(AND(OR($E13={"a/b","a/c","b/a","c/a"}),P8="l"),VLOOKUP(R8,$AC$2:$AD$17,2,FALSE),IF(AND(OR($E13={"a/b","a/c","b/a","c/a"}),P7="w"),VLOOKUP(R7,$AA$2:$AB$17,2,FALSE),IF(AND(OR($E13={"a/b","a/c","b/a","c/a"}),P7="l"),VLOOKUP(R7,$AC$2:$AD$17,2,FALSE),IF(AND(OR($E13={"a/b","a/c","b/a","c/a"}),P6="w"),VLOOKUP(R6,$AA$2:$AB$17,2,FALSE),IF(AND(OR($E13={"a/b","a/c","b/a","c/a"}),P6="l"),VLOOKUP(R6,$AC$2:$AD$17,2,FALSE),IF(AND(OR($E13={"a/b","a/c","b/a","c/a"}),P5="w"),VLOOKUP(R5,$AA$2:$AB$17,2,FALSE),IF(AND(OR($E13={"a/b","a/c","b/a","c/a"}),P5="l"),VLOOKUP(R5,$AC$2:$AD$17,2,FALSE),IF(AND(OR($E13={"a/b","a/c","b/a","c/a"}),P4="w"),VLOOKUP(R4,$AA$2:$AB$17,2,FALSE),IF(AND(OR($E13={"a/b","a/c","b/a","c/a"}),P4="l"),VLOOKUP(R4,$AC$2:$AD$17,2,FALSE),IF(AND(OR($E13={"a/b","a/c","b/a","c/a"}),P3="w"),VLOOKUP(R3,$AA$2:$AB$17,2,FALSE),IF(AND(OR($E13={"a/b","a/c","b/a","c/a"}),P3="l"),VLOOKUP(R3,$AC$2:$AD$17,2,FALSE),IF(OR($E13={"a/b","a/c","b/a","c/a"}),1,"")))))))))))))))))))))))</f>
        <v>5a</v>
      </c>
      <c r="S14" s="13" t="str">
        <f>IF(AND(T14="c",$A14&gt;=1,OR(U14={1,"2a","2b",3,"5a","5b","10a","10b","20a","20b","40a","40b","80a","80b","160a","160b"})),"w",IF(AND(T14="",$A14&gt;=1,OR(U14={1,"2a","2b",3,"5a","5b","10a","10b","20a","20b","40a","40b","80a","80b","160a","160b"})),"l",""))</f>
        <v/>
      </c>
      <c r="T14" s="7" t="str">
        <f>IF(OR($A14={2,5,8,11,14,17,20,23,26,29,32,35}),"c","")</f>
        <v>c</v>
      </c>
      <c r="U14" s="14" t="str">
        <f>IF(AND(OR($E13={"a/b","b/c","b/a","c/b"}),S13="w"),VLOOKUP(U13,$AA$2:$AB$17,2,FALSE),IF(AND(OR($E13={"a/b","b/c","b/a","c/b"}),S13="l"),VLOOKUP(U13,$AC$2:$AD$17,2,FALSE),IF(AND(OR($E13={"a/b","b/c","b/a","c/b"}),S12="w"),VLOOKUP(U12,$AA$2:$AB$17,2,FALSE),IF(AND(OR($E13={"a/b","b/c","b/a","c/b"}),S12="l"),VLOOKUP(U12,$AC$2:$AD$17,2,FALSE),IF(AND(OR($E13={"a/b","b/c","b/a","c/b"}),S11="w"),VLOOKUP(U11,$AA$2:$AB$17,2,FALSE),IF(AND(OR($E13={"a/b","b/c","b/a","c/b"}),S11="l"),VLOOKUP(U11,$AC$2:$AD$17,2,FALSE),IF(AND(OR($E13={"a/b","b/c","b/a","c/b"}),S10="w"),VLOOKUP(U10,$AA$2:$AB$17,2,FALSE),IF(AND(OR($E13={"a/b","b/c","b/a","c/b"}),S10="l"),VLOOKUP(U10,$AC$2:$AD$17,2,FALSE),IF(AND(OR($E13={"a/b","b/c","b/a","c/b"}),S9="w"),VLOOKUP(U9,$AA$2:$AB$17,2,FALSE),IF(AND(OR($E13={"a/b","b/c","b/a","c/b"}),S9="l"),VLOOKUP(U9,$AC$2:$AD$17,2,FALSE),IF(AND(OR($E13={"a/b","b/c","b/a","c/b"}),S8="w"),VLOOKUP(U8,$AA$2:$AB$17,2,FALSE),IF(AND(OR($E13={"a/b","b/c","b/a","c/b"}),S8="l"),VLOOKUP(U8,$AC$2:$AD$17,2,FALSE),IF(AND(OR($E13={"a/b","b/c","b/a","c/b"}),S7="w"),VLOOKUP(U7,$AA$2:$AB$17,2,FALSE),IF(AND(OR($E13={"a/b","b/c","b/a","c/b"}),S7="l"),VLOOKUP(U7,$AC$2:$AD$17,2,FALSE),IF(AND(OR($E13={"a/b","b/c","b/a","c/b"}),S6="w"),VLOOKUP(U6,$AA$2:$AB$17,2,FALSE),IF(AND(OR($E13={"a/b","b/c","b/a","c/b"}),S6="l"),VLOOKUP(U6,$AC$2:$AD$17,2,FALSE),IF(AND(OR($E13={"a/b","b/c","b/a","c/b"}),S5="w"),VLOOKUP(U5,$AA$2:$AB$17,2,FALSE),IF(AND(OR($E13={"a/b","b/c","b/a","c/b"}),S5="l"),VLOOKUP(U5,$AC$2:$AD$17,2,FALSE),IF(AND(OR($E13={"a/b","b/c","b/a","c/b"}),S4="w"),VLOOKUP(U4,$AA$2:$AB$17,2,FALSE),IF(AND(OR($E13={"a/b","b/c","b/a","c/b"}),S4="l"),VLOOKUP(U4,$AC$2:$AD$17,2,FALSE),IF(AND(OR($E13={"a/b","b/c","b/a","c/b"}),S3="w"),VLOOKUP(U3,$AA$2:$AB$17,2,FALSE),IF(AND(OR($E13={"a/b","b/c","b/a","c/b"}),S3="l"),VLOOKUP(U3,$AC$2:$AD$17,2,FALSE),IF(OR($E13={"a/b","b/c","b/a","c/b"}),1,"")))))))))))))))))))))))</f>
        <v/>
      </c>
      <c r="V14" s="13" t="str">
        <f>IF(AND(W14="c",$A14&gt;=1,OR(X14={1,"2a","2b",3,"5a","5b","10a","10b","20a","20b","40a","40b","80a","80b","160a","160b"})),"w",IF(AND(W14="",$A14&gt;=1,OR(X14={1,"2a","2b",3,"5a","5b","10a","10b","20a","20b","40a","40b","80a","80b","160a","160b"})),"l",""))</f>
        <v>l</v>
      </c>
      <c r="W14" s="7" t="str">
        <f>IF(OR($A14={3,6,9,12,15,18,21,24,27,30,33,36}),"c","")</f>
        <v/>
      </c>
      <c r="X14" s="14">
        <f>IF(AND(OR($E13={"a/c","b/c","c/a","c/b"}),V13="w"),VLOOKUP(X13,$AA$2:$AB$17,2,FALSE),IF(AND(OR($E13={"a/c","b/c","c/a","c/b"}),V13="l"),VLOOKUP(X13,$AC$2:$AD$17,2,FALSE),IF(AND(OR($E13={"a/c","b/c","c/a","c/b"}),V12="w"),VLOOKUP(X12,$AA$2:$AB$17,2,FALSE),IF(AND(OR($E13={"a/c","b/c","c/a","c/b"}),V12="l"),VLOOKUP(X12,$AC$2:$AD$17,2,FALSE),IF(AND(OR($E13={"a/c","b/c","c/a","c/b"}),V11="w"),VLOOKUP(X11,$AA$2:$AB$17,2,FALSE),IF(AND(OR($E13={"a/c","b/c","c/a","c/b"}),V11="l"),VLOOKUP(X11,$AC$2:$AD$17,2,FALSE),IF(AND(OR($E13={"a/c","b/c","c/a","c/b"}),V10="w"),VLOOKUP(X10,$AA$2:$AB$17,2,FALSE),IF(AND(OR($E13={"a/c","b/c","c/a","c/b"}),V10="l"),VLOOKUP(X10,$AC$2:$AD$17,2,FALSE),IF(AND(OR($E13={"a/c","b/c","c/a","c/b"}),V9="w"),VLOOKUP(X9,$AA$2:$AB$17,2,FALSE),IF(AND(OR($E13={"a/c","b/c","c/a","c/b"}),V9="l"),VLOOKUP(X9,$AC$2:$AD$17,2,FALSE),IF(AND(OR($E13={"a/c","b/c","c/a","c/b"}),V8="w"),VLOOKUP(X8,$AA$2:$AB$17,2,FALSE),IF(AND(OR($E13={"a/c","b/c","c/a","c/b"}),V8="l"),VLOOKUP(X8,$AC$2:$AD$17,2,FALSE),IF(AND(OR($E13={"a/c","b/c","c/a","c/b"}),V7="w"),VLOOKUP(X7,$AA$2:$AB$17,2,FALSE),IF(AND(OR($E13={"a/c","b/c","c/a","c/b"}),V7="l"),VLOOKUP(X7,$AC$2:$AD$17,2,FALSE),IF(AND(OR($E13={"a/c","b/c","c/a","c/b"}),V6="w"),VLOOKUP(X6,$AA$2:$AB$17,2,FALSE),IF(AND(OR($E13={"a/c","b/c","c/a","c/b"}),V6="l"),VLOOKUP(X6,$AC$2:$AD$17,2,FALSE),IF(AND(OR($E13={"a/c","b/c","c/a","c/b"}),V5="w"),VLOOKUP(X5,$AA$2:$AB$17,2,FALSE),IF(AND(OR($E13={"a/c","b/c","c/a","c/b"}),V5="l"),VLOOKUP(X5,$AC$2:$AD$17,2,FALSE),IF(AND(OR($E13={"a/c","b/c","c/a","c/b"}),V4="w"),VLOOKUP(X4,$AA$2:$AB$17,2,FALSE),IF(AND(OR($E13={"a/c","b/c","c/a","c/b"}),V4="l"),VLOOKUP(X4,$AC$2:$AD$17,2,FALSE),IF(AND(OR($E13={"a/c","b/c","c/a","c/b"}),V3="w"),VLOOKUP(X3,$AA$2:$AB$17,2,FALSE),IF(AND(OR($E13={"a/c","b/c","c/a","c/b"}),V3="l"),VLOOKUP(X3,$AC$2:$AD$17,2,FALSE),IF(OR($E13={"a/c","b/c","c/a","c/b"}),1,"")))))))))))))))))))))))</f>
        <v>1</v>
      </c>
      <c r="Y14" s="12">
        <f t="shared" si="3"/>
        <v>-6</v>
      </c>
      <c r="Z14" s="27">
        <f t="shared" si="4"/>
        <v>2</v>
      </c>
      <c r="AA14" s="9" t="s">
        <v>25</v>
      </c>
      <c r="AB14" s="9">
        <v>1</v>
      </c>
      <c r="AC14" s="9" t="s">
        <v>25</v>
      </c>
      <c r="AD14" s="9" t="s">
        <v>26</v>
      </c>
      <c r="AE14" s="21" t="s">
        <v>25</v>
      </c>
      <c r="AF14" s="9">
        <v>160</v>
      </c>
      <c r="AG14" s="9" t="s">
        <v>25</v>
      </c>
      <c r="AH14" s="9">
        <v>-80</v>
      </c>
      <c r="AI14" s="21"/>
      <c r="AJ14" s="21">
        <v>19</v>
      </c>
      <c r="AK14" s="21">
        <v>20</v>
      </c>
      <c r="AL14" s="21">
        <v>21</v>
      </c>
    </row>
    <row r="15" spans="1:38">
      <c r="A15" s="9">
        <v>4</v>
      </c>
      <c r="B15" s="9">
        <f>IF(OR($A15={1,2,3,4,5,6,7,8,9,10,11,12}),1,IF(OR($A15={13,14,15,16,17,18,19,20,21,22,23,24}),2,IF(OR($A15={25,26,27,28,29,30,31,32,33,34,35,36}),3,"")))</f>
        <v>1</v>
      </c>
      <c r="C15" s="9" t="str">
        <f>IF(OR($A15={1,4,7,10,13,16,19,22,25,28,31,34}),"A",IF(OR($A15={2,5,8,11,14,17,20,23,26,29,32,35}),"B",IF(OR($A15={3,6,9,12,15,18,21,24,27,30,33,36}),"C","")))</f>
        <v>A</v>
      </c>
      <c r="D15" t="str">
        <f t="shared" si="0"/>
        <v>3/1</v>
      </c>
      <c r="E15" t="str">
        <f t="shared" si="1"/>
        <v>B/A</v>
      </c>
      <c r="F15" s="13" t="str">
        <f>IF(AND(G15="d",$A15&gt;=1,OR(H15={1,"2a","2b",3,"5a","5b","10a","10b","20a","20b","40a","40b","80a","80b","160a","160b"})),"w",IF(AND(G15="",$A15&gt;=1,OR(H15={1,"2a","2b",3,"5a","5b","10a","10b","20a","20b","40a","40b","80a","80b","160a","160b"})),"l",""))</f>
        <v>w</v>
      </c>
      <c r="G15" s="7" t="str">
        <f>IF(OR($A15={1,2,3,4,5,6,7,8,9,10,11,12}),"d","")</f>
        <v>d</v>
      </c>
      <c r="H15" s="14">
        <f>IF(AND(OR($D14={"1/2","1/3","2/1","3/1"}),F14="w"),VLOOKUP(H14,$AA$2:$AB$17,2,FALSE),IF(AND(OR($D14={"1/2","1/3","2/1","3/1"}),F14="l"),VLOOKUP(H14,$AC$2:$AD$17,2,FALSE),IF(AND(OR($D14={"1/2","1/3","2/1","3/1"}),F13="w"),VLOOKUP(H13,$AA$2:$AB$17,2,FALSE),IF(AND(OR($D14={"1/2","1/3","2/1","3/1"}),F13="l"),VLOOKUP(H13,$AC$2:$AD$17,2,FALSE),IF(AND(OR($D14={"1/2","1/3","2/1","3/1"}),F12="w"),VLOOKUP(H12,$AA$2:$AB$17,2,FALSE),IF(AND(OR($D14={"1/2","1/3","2/1","3/1"}),F12="l"),VLOOKUP(H12,$AC$2:$AD$17,2,FALSE),IF(AND(OR($D14={"1/2","1/3","2/1","3/1"}),F11="w"),VLOOKUP(H11,$AA$2:$AB$17,2,FALSE),IF(AND(OR($D14={"1/2","1/3","2/1","3/1"}),F11="l"),VLOOKUP(H11,$AC$2:$AD$17,2,FALSE),IF(AND(OR($D14={"1/2","1/3","2/1","3/1"}),F10="w"),VLOOKUP(H10,$AA$2:$AB$17,2,FALSE),IF(AND(OR($D14={"1/2","1/3","2/1","3/1"}),F10="l"),VLOOKUP(H10,$AC$2:$AD$17,2,FALSE),IF(AND(OR($D14={"1/2","1/3","2/1","3/1"}),F9="w"),VLOOKUP(H9,$AA$2:$AB$17,2,FALSE),IF(AND(OR($D14={"1/2","1/3","2/1","3/1"}),F9="l"),VLOOKUP(H9,$AC$2:$AD$17,2,FALSE),IF(AND(OR($D14={"1/2","1/3","2/1","3/1"}),F8="w"),VLOOKUP(H8,$AA$2:$AB$17,2,FALSE),IF(AND(OR($D14={"1/2","1/3","2/1","3/1"}),F8="l"),VLOOKUP(H8,$AC$2:$AD$17,2,FALSE),IF(AND(OR($D14={"1/2","1/3","2/1","3/1"}),F7="w"),VLOOKUP(H7,$AA$2:$AB$17,2,FALSE),IF(AND(OR($D14={"1/2","1/3","2/1","3/1"}),F7="l"),VLOOKUP(H7,$AC$2:$AD$17,2,FALSE),IF(AND(OR($D14={"1/2","1/3","2/1","3/1"}),F6="w"),VLOOKUP(H6,$AA$2:$AB$17,2,FALSE),IF(AND(OR($D14={"1/2","1/3","2/1","3/1"}),F6="l"),VLOOKUP(H6,$AC$2:$AD$17,2,FALSE),IF(AND(OR($D14={"1/2","1/3","2/1","3/1"}),F5="w"),VLOOKUP(H5,$AA$2:$AB$17,2,FALSE),IF(AND(OR($D14={"1/2","1/3","2/1","3/1"}),F5="l"),VLOOKUP(H5,$AC$2:$AD$17,2,FALSE),IF(AND(OR($D14={"1/2","1/3","2/1","3/1"}),F4="w"),VLOOKUP(H4,$AA$2:$AB$17,2,FALSE),IF(AND(OR($D14={"1/2","1/3","2/1","3/1"}),F4="l"),VLOOKUP(H4,$AC$2:$AD$17,2,FALSE),IF(OR($D14={"1/2","1/3","2/1","3/1"}),1,"")))))))))))))))))))))))</f>
        <v>1</v>
      </c>
      <c r="I15" s="13" t="str">
        <f>IF(AND(J15="d",$A15&gt;=1,OR(K15={1,"2a","2b",3,"5a","5b","10a","10b","20a","20b","40a","40b","80a","80b","160a","160b"})),"w",IF(AND(J15="",$A15&gt;=1,OR(K15={1,"2a","2b",3,"5a","5b","10a","10b","20a","20b","40a","40b","80a","80b","160a","160b"})),"l",""))</f>
        <v/>
      </c>
      <c r="J15" s="7" t="str">
        <f>IF(OR($A15={13,14,15,16,17,18,19,20,21,22,23,24}),"d","")</f>
        <v/>
      </c>
      <c r="K15" s="14" t="str">
        <f>IF(AND(OR($D14={"1/2","2/3","2/1","3/2"}),I14="w"),VLOOKUP(K14,$AA$2:$AB$17,2,FALSE),IF(AND(OR($D14={"1/2","2/3","2/1","3/2"}),I14="l"),VLOOKUP(K14,$AC$2:$AD$17,2,FALSE),IF(AND(OR($D14={"1/2","2/3","2/1","3/2"}),I13="w"),VLOOKUP(K13,$AA$2:$AB$17,2,FALSE),IF(AND(OR($D14={"1/2","2/3","2/1","3/2"}),I13="l"),VLOOKUP(K13,$AC$2:$AD$17,2,FALSE),IF(AND(OR($D14={"1/2","2/3","2/1","3/2"}),I12="w"),VLOOKUP(K12,$AA$2:$AB$17,2,FALSE),IF(AND(OR($D14={"1/2","2/3","2/1","3/2"}),I12="l"),VLOOKUP(K12,$AC$2:$AD$17,2,FALSE),IF(AND(OR($D14={"1/2","2/3","2/1","3/2"}),I11="w"),VLOOKUP(K11,$AA$2:$AB$17,2,FALSE),IF(AND(OR($D14={"1/2","2/3","2/1","3/2"}),I11="l"),VLOOKUP(K11,$AC$2:$AD$17,2,FALSE),IF(AND(OR($D14={"1/2","2/3","2/1","3/2"}),I10="w"),VLOOKUP(K10,$AA$2:$AB$17,2,FALSE),IF(AND(OR($D14={"1/2","2/3","2/1","3/2"}),I10="l"),VLOOKUP(K10,$AC$2:$AD$17,2,FALSE),IF(AND(OR($D14={"1/2","2/3","2/1","3/2"}),I9="w"),VLOOKUP(K9,$AA$2:$AB$17,2,FALSE),IF(AND(OR($D14={"1/2","2/3","2/1","3/2"}),I9="l"),VLOOKUP(K9,$AC$2:$AD$17,2,FALSE),IF(AND(OR($D14={"1/2","2/3","2/1","3/2"}),I8="w"),VLOOKUP(K8,$AA$2:$AB$17,2,FALSE),IF(AND(OR($D14={"1/2","2/3","2/1","3/2"}),I8="l"),VLOOKUP(K8,$AC$2:$AD$17,2,FALSE),IF(AND(OR($D14={"1/2","2/3","2/1","3/2"}),I7="w"),VLOOKUP(K7,$AA$2:$AB$17,2,FALSE),IF(AND(OR($D14={"1/2","2/3","2/1","3/2"}),I7="l"),VLOOKUP(K7,$AC$2:$AD$17,2,FALSE),IF(AND(OR($D14={"1/2","2/3","2/1","3/2"}),I6="w"),VLOOKUP(K6,$AA$2:$AB$17,2,FALSE),IF(AND(OR($D14={"1/2","2/3","2/1","3/2"}),I6="l"),VLOOKUP(K6,$AC$2:$AD$17,2,FALSE),IF(AND(OR($D14={"1/2","2/3","2/1","3/2"}),I5="w"),VLOOKUP(K5,$AA$2:$AB$17,2,FALSE),IF(AND(OR($D14={"1/2","2/3","2/1","3/2"}),I5="l"),VLOOKUP(K5,$AC$2:$AD$17,2,FALSE),IF(AND(OR($D14={"1/2","2/3","2/1","3/2"}),I4="w"),VLOOKUP(K4,$AA$2:$AB$17,2,FALSE),IF(AND(OR($D14={"1/2","2/3","2/1","3/2"}),I4="l"),VLOOKUP(K4,$AC$2:$AD$17,2,FALSE),IF(OR($D14={"1/2","2/3","2/1","3/2"}),1,"")))))))))))))))))))))))</f>
        <v/>
      </c>
      <c r="L15" s="13" t="str">
        <f>IF(AND(M15="d",$A15&gt;=1,OR(N15={1,"2a","2b",3,"5a","5b","10a","10b","20a","20b","40a","40b","80a","80b","160a","160b"})),"w",IF(AND(M15="",$A15&gt;=1,OR(N15={1,"2a","2b",3,"5a","5b","10a","10b","20a","20b","40a","40b","80a","80b","160a","160b"})),"l",""))</f>
        <v>l</v>
      </c>
      <c r="M15" s="7" t="str">
        <f>IF(OR($A15={25,26,27,28,29,30,31,32,33,34,35,36}),"d","")</f>
        <v/>
      </c>
      <c r="N15" s="14" t="str">
        <f>IF(AND(OR($D14={"1/3","2/3","3/1","3/2"}),L14="w"),VLOOKUP(N14,$AA$2:$AB$17,2,FALSE),IF(AND(OR($D14={"1/3","2/3","3/1","3/2"}),L14="l"),VLOOKUP(N14,$AC$2:$AD$17,2,FALSE),IF(AND(OR($D14={"1/3","2/3","3/1","3/2"}),L13="w"),VLOOKUP(N13,$AA$2:$AB$17,2,FALSE),IF(AND(OR($D14={"1/3","2/3","3/1","3/2"}),L13="l"),VLOOKUP(N13,$AC$2:$AD$17,2,FALSE),IF(AND(OR($D14={"1/3","2/3","3/1","3/2"}),L12="w"),VLOOKUP(N12,$AA$2:$AB$17,2,FALSE),IF(AND(OR($D14={"1/3","2/3","3/1","3/2"}),L12="l"),VLOOKUP(N12,$AC$2:$AD$17,2,FALSE),IF(AND(OR($D14={"1/3","2/3","3/1","3/2"}),L11="w"),VLOOKUP(N11,$AA$2:$AB$17,2,FALSE),IF(AND(OR($D14={"1/3","2/3","3/1","3/2"}),L11="l"),VLOOKUP(N11,$AC$2:$AD$17,2,FALSE),IF(AND(OR($D14={"1/3","2/3","3/1","3/2"}),L10="w"),VLOOKUP(N10,$AA$2:$AB$17,2,FALSE),IF(AND(OR($D14={"1/3","2/3","3/1","3/2"}),L10="l"),VLOOKUP(N10,$AC$2:$AD$17,2,FALSE),IF(AND(OR($D14={"1/3","2/3","3/1","3/2"}),L9="w"),VLOOKUP(N9,$AA$2:$AB$17,2,FALSE),IF(AND(OR($D14={"1/3","2/3","3/1","3/2"}),L9="l"),VLOOKUP(N9,$AC$2:$AD$17,2,FALSE),IF(AND(OR($D14={"1/3","2/3","3/1","3/2"}),L8="w"),VLOOKUP(N8,$AA$2:$AB$17,2,FALSE),IF(AND(OR($D14={"1/3","2/3","3/1","3/2"}),L8="l"),VLOOKUP(N8,$AC$2:$AD$17,2,FALSE),IF(AND(OR($D14={"1/3","2/3","3/1","3/2"}),L7="w"),VLOOKUP(N7,$AA$2:$AB$17,2,FALSE),IF(AND(OR($D14={"1/3","2/3","3/1","3/2"}),L7="l"),VLOOKUP(N7,$AC$2:$AD$17,2,FALSE),IF(AND(OR($D14={"1/3","2/3","3/1","3/2"}),L6="w"),VLOOKUP(N6,$AA$2:$AB$17,2,FALSE),IF(AND(OR($D14={"1/3","2/3","3/1","3/2"}),L6="l"),VLOOKUP(N6,$AC$2:$AD$17,2,FALSE),IF(AND(OR($D14={"1/3","2/3","3/1","3/2"}),L5="w"),VLOOKUP(N5,$AA$2:$AB$17,2,FALSE),IF(AND(OR($D14={"1/3","2/3","3/1","3/2"}),L5="l"),VLOOKUP(N5,$AC$2:$AD$17,2,FALSE),IF(AND(OR($D14={"1/3","2/3","3/1","3/2"}),L4="w"),VLOOKUP(N4,$AA$2:$AB$17,2,FALSE),IF(AND(OR($D14={"1/3","2/3","3/1","3/2"}),L4="l"),VLOOKUP(N4,$AC$2:$AD$17,2,FALSE),IF(OR($D14={"1/3","2/3","3/1","3/2"}),1,"")))))))))))))))))))))))</f>
        <v>2b</v>
      </c>
      <c r="O15" s="12">
        <f t="shared" si="2"/>
        <v>0</v>
      </c>
      <c r="P15" s="13" t="str">
        <f>IF(AND(Q15="c",$A15&gt;=1,OR(R15={1,"2a","2b",3,"5a","5b","10a","10b","20a","20b","40a","40b","80a","80b","160a","160b"})),"w",IF(AND(Q15="",$A15&gt;=1,OR(R15={1,"2a","2b",3,"5a","5b","10a","10b","20a","20b","40a","40b","80a","80b","160a","160b"})),"l",""))</f>
        <v/>
      </c>
      <c r="Q15" s="7" t="str">
        <f>IF(OR($A15={1,4,7,10,13,16,19,22,25,28,31,34}),"c","")</f>
        <v>c</v>
      </c>
      <c r="R15" s="14" t="str">
        <f>IF(AND(OR($E14={"a/b","a/c","b/a","c/a"}),P14="w"),VLOOKUP(R14,$AA$2:$AB$17,2,FALSE),IF(AND(OR($E14={"a/b","a/c","b/a","c/a"}),P14="l"),VLOOKUP(R14,$AC$2:$AD$17,2,FALSE),IF(AND(OR($E14={"a/b","a/c","b/a","c/a"}),P13="w"),VLOOKUP(R13,$AA$2:$AB$17,2,FALSE),IF(AND(OR($E14={"a/b","a/c","b/a","c/a"}),P13="l"),VLOOKUP(R13,$AC$2:$AD$17,2,FALSE),IF(AND(OR($E14={"a/b","a/c","b/a","c/a"}),P12="w"),VLOOKUP(R12,$AA$2:$AB$17,2,FALSE),IF(AND(OR($E14={"a/b","a/c","b/a","c/a"}),P12="l"),VLOOKUP(R12,$AC$2:$AD$17,2,FALSE),IF(AND(OR($E14={"a/b","a/c","b/a","c/a"}),P11="w"),VLOOKUP(R11,$AA$2:$AB$17,2,FALSE),IF(AND(OR($E14={"a/b","a/c","b/a","c/a"}),P11="l"),VLOOKUP(R11,$AC$2:$AD$17,2,FALSE),IF(AND(OR($E14={"a/b","a/c","b/a","c/a"}),P10="w"),VLOOKUP(R10,$AA$2:$AB$17,2,FALSE),IF(AND(OR($E14={"a/b","a/c","b/a","c/a"}),P10="l"),VLOOKUP(R10,$AC$2:$AD$17,2,FALSE),IF(AND(OR($E14={"a/b","a/c","b/a","c/a"}),P9="w"),VLOOKUP(R9,$AA$2:$AB$17,2,FALSE),IF(AND(OR($E14={"a/b","a/c","b/a","c/a"}),P9="l"),VLOOKUP(R9,$AC$2:$AD$17,2,FALSE),IF(AND(OR($E14={"a/b","a/c","b/a","c/a"}),P8="w"),VLOOKUP(R8,$AA$2:$AB$17,2,FALSE),IF(AND(OR($E14={"a/b","a/c","b/a","c/a"}),P8="l"),VLOOKUP(R8,$AC$2:$AD$17,2,FALSE),IF(AND(OR($E14={"a/b","a/c","b/a","c/a"}),P7="w"),VLOOKUP(R7,$AA$2:$AB$17,2,FALSE),IF(AND(OR($E14={"a/b","a/c","b/a","c/a"}),P7="l"),VLOOKUP(R7,$AC$2:$AD$17,2,FALSE),IF(AND(OR($E14={"a/b","a/c","b/a","c/a"}),P6="w"),VLOOKUP(R6,$AA$2:$AB$17,2,FALSE),IF(AND(OR($E14={"a/b","a/c","b/a","c/a"}),P6="l"),VLOOKUP(R6,$AC$2:$AD$17,2,FALSE),IF(AND(OR($E14={"a/b","a/c","b/a","c/a"}),P5="w"),VLOOKUP(R5,$AA$2:$AB$17,2,FALSE),IF(AND(OR($E14={"a/b","a/c","b/a","c/a"}),P5="l"),VLOOKUP(R5,$AC$2:$AD$17,2,FALSE),IF(AND(OR($E14={"a/b","a/c","b/a","c/a"}),P4="w"),VLOOKUP(R4,$AA$2:$AB$17,2,FALSE),IF(AND(OR($E14={"a/b","a/c","b/a","c/a"}),P4="l"),VLOOKUP(R4,$AC$2:$AD$17,2,FALSE),IF(OR($E14={"a/b","a/c","b/a","c/a"}),1,"")))))))))))))))))))))))</f>
        <v/>
      </c>
      <c r="S15" s="13" t="str">
        <f>IF(AND(T15="c",$A15&gt;=1,OR(U15={1,"2a","2b",3,"5a","5b","10a","10b","20a","20b","40a","40b","80a","80b","160a","160b"})),"w",IF(AND(T15="",$A15&gt;=1,OR(U15={1,"2a","2b",3,"5a","5b","10a","10b","20a","20b","40a","40b","80a","80b","160a","160b"})),"l",""))</f>
        <v>l</v>
      </c>
      <c r="T15" s="7" t="str">
        <f>IF(OR($A15={2,5,8,11,14,17,20,23,26,29,32,35}),"c","")</f>
        <v/>
      </c>
      <c r="U15" s="14" t="str">
        <f>IF(AND(OR($E14={"a/b","b/c","b/a","c/b"}),S14="w"),VLOOKUP(U14,$AA$2:$AB$17,2,FALSE),IF(AND(OR($E14={"a/b","b/c","b/a","c/b"}),S14="l"),VLOOKUP(U14,$AC$2:$AD$17,2,FALSE),IF(AND(OR($E14={"a/b","b/c","b/a","c/b"}),S13="w"),VLOOKUP(U13,$AA$2:$AB$17,2,FALSE),IF(AND(OR($E14={"a/b","b/c","b/a","c/b"}),S13="l"),VLOOKUP(U13,$AC$2:$AD$17,2,FALSE),IF(AND(OR($E14={"a/b","b/c","b/a","c/b"}),S12="w"),VLOOKUP(U12,$AA$2:$AB$17,2,FALSE),IF(AND(OR($E14={"a/b","b/c","b/a","c/b"}),S12="l"),VLOOKUP(U12,$AC$2:$AD$17,2,FALSE),IF(AND(OR($E14={"a/b","b/c","b/a","c/b"}),S11="w"),VLOOKUP(U11,$AA$2:$AB$17,2,FALSE),IF(AND(OR($E14={"a/b","b/c","b/a","c/b"}),S11="l"),VLOOKUP(U11,$AC$2:$AD$17,2,FALSE),IF(AND(OR($E14={"a/b","b/c","b/a","c/b"}),S10="w"),VLOOKUP(U10,$AA$2:$AB$17,2,FALSE),IF(AND(OR($E14={"a/b","b/c","b/a","c/b"}),S10="l"),VLOOKUP(U10,$AC$2:$AD$17,2,FALSE),IF(AND(OR($E14={"a/b","b/c","b/a","c/b"}),S9="w"),VLOOKUP(U9,$AA$2:$AB$17,2,FALSE),IF(AND(OR($E14={"a/b","b/c","b/a","c/b"}),S9="l"),VLOOKUP(U9,$AC$2:$AD$17,2,FALSE),IF(AND(OR($E14={"a/b","b/c","b/a","c/b"}),S8="w"),VLOOKUP(U8,$AA$2:$AB$17,2,FALSE),IF(AND(OR($E14={"a/b","b/c","b/a","c/b"}),S8="l"),VLOOKUP(U8,$AC$2:$AD$17,2,FALSE),IF(AND(OR($E14={"a/b","b/c","b/a","c/b"}),S7="w"),VLOOKUP(U7,$AA$2:$AB$17,2,FALSE),IF(AND(OR($E14={"a/b","b/c","b/a","c/b"}),S7="l"),VLOOKUP(U7,$AC$2:$AD$17,2,FALSE),IF(AND(OR($E14={"a/b","b/c","b/a","c/b"}),S6="w"),VLOOKUP(U6,$AA$2:$AB$17,2,FALSE),IF(AND(OR($E14={"a/b","b/c","b/a","c/b"}),S6="l"),VLOOKUP(U6,$AC$2:$AD$17,2,FALSE),IF(AND(OR($E14={"a/b","b/c","b/a","c/b"}),S5="w"),VLOOKUP(U5,$AA$2:$AB$17,2,FALSE),IF(AND(OR($E14={"a/b","b/c","b/a","c/b"}),S5="l"),VLOOKUP(U5,$AC$2:$AD$17,2,FALSE),IF(AND(OR($E14={"a/b","b/c","b/a","c/b"}),S4="w"),VLOOKUP(U4,$AA$2:$AB$17,2,FALSE),IF(AND(OR($E14={"a/b","b/c","b/a","c/b"}),S4="l"),VLOOKUP(U4,$AC$2:$AD$17,2,FALSE),IF(OR($E14={"a/b","b/c","b/a","c/b"}),1,"")))))))))))))))))))))))</f>
        <v>5a</v>
      </c>
      <c r="V15" s="13" t="str">
        <f>IF(AND(W15="c",$A15&gt;=1,OR(X15={1,"2a","2b",3,"5a","5b","10a","10b","20a","20b","40a","40b","80a","80b","160a","160b"})),"w",IF(AND(W15="",$A15&gt;=1,OR(X15={1,"2a","2b",3,"5a","5b","10a","10b","20a","20b","40a","40b","80a","80b","160a","160b"})),"l",""))</f>
        <v>l</v>
      </c>
      <c r="W15" s="7" t="str">
        <f>IF(OR($A15={3,6,9,12,15,18,21,24,27,30,33,36}),"c","")</f>
        <v/>
      </c>
      <c r="X15" s="14" t="str">
        <f>IF(AND(OR($E14={"a/c","b/c","c/a","c/b"}),V14="w"),VLOOKUP(X14,$AA$2:$AB$17,2,FALSE),IF(AND(OR($E14={"a/c","b/c","c/a","c/b"}),V14="l"),VLOOKUP(X14,$AC$2:$AD$17,2,FALSE),IF(AND(OR($E14={"a/c","b/c","c/a","c/b"}),V13="w"),VLOOKUP(X13,$AA$2:$AB$17,2,FALSE),IF(AND(OR($E14={"a/c","b/c","c/a","c/b"}),V13="l"),VLOOKUP(X13,$AC$2:$AD$17,2,FALSE),IF(AND(OR($E14={"a/c","b/c","c/a","c/b"}),V12="w"),VLOOKUP(X12,$AA$2:$AB$17,2,FALSE),IF(AND(OR($E14={"a/c","b/c","c/a","c/b"}),V12="l"),VLOOKUP(X12,$AC$2:$AD$17,2,FALSE),IF(AND(OR($E14={"a/c","b/c","c/a","c/b"}),V11="w"),VLOOKUP(X11,$AA$2:$AB$17,2,FALSE),IF(AND(OR($E14={"a/c","b/c","c/a","c/b"}),V11="l"),VLOOKUP(X11,$AC$2:$AD$17,2,FALSE),IF(AND(OR($E14={"a/c","b/c","c/a","c/b"}),V10="w"),VLOOKUP(X10,$AA$2:$AB$17,2,FALSE),IF(AND(OR($E14={"a/c","b/c","c/a","c/b"}),V10="l"),VLOOKUP(X10,$AC$2:$AD$17,2,FALSE),IF(AND(OR($E14={"a/c","b/c","c/a","c/b"}),V9="w"),VLOOKUP(X9,$AA$2:$AB$17,2,FALSE),IF(AND(OR($E14={"a/c","b/c","c/a","c/b"}),V9="l"),VLOOKUP(X9,$AC$2:$AD$17,2,FALSE),IF(AND(OR($E14={"a/c","b/c","c/a","c/b"}),V8="w"),VLOOKUP(X8,$AA$2:$AB$17,2,FALSE),IF(AND(OR($E14={"a/c","b/c","c/a","c/b"}),V8="l"),VLOOKUP(X8,$AC$2:$AD$17,2,FALSE),IF(AND(OR($E14={"a/c","b/c","c/a","c/b"}),V7="w"),VLOOKUP(X7,$AA$2:$AB$17,2,FALSE),IF(AND(OR($E14={"a/c","b/c","c/a","c/b"}),V7="l"),VLOOKUP(X7,$AC$2:$AD$17,2,FALSE),IF(AND(OR($E14={"a/c","b/c","c/a","c/b"}),V6="w"),VLOOKUP(X6,$AA$2:$AB$17,2,FALSE),IF(AND(OR($E14={"a/c","b/c","c/a","c/b"}),V6="l"),VLOOKUP(X6,$AC$2:$AD$17,2,FALSE),IF(AND(OR($E14={"a/c","b/c","c/a","c/b"}),V5="w"),VLOOKUP(X5,$AA$2:$AB$17,2,FALSE),IF(AND(OR($E14={"a/c","b/c","c/a","c/b"}),V5="l"),VLOOKUP(X5,$AC$2:$AD$17,2,FALSE),IF(AND(OR($E14={"a/c","b/c","c/a","c/b"}),V4="w"),VLOOKUP(X4,$AA$2:$AB$17,2,FALSE),IF(AND(OR($E14={"a/c","b/c","c/a","c/b"}),V4="l"),VLOOKUP(X4,$AC$2:$AD$17,2,FALSE),IF(OR($E14={"a/c","b/c","c/a","c/b"}),1,"")))))))))))))))))))))))</f>
        <v>2a</v>
      </c>
      <c r="Y15" s="12">
        <f t="shared" si="3"/>
        <v>-7</v>
      </c>
      <c r="Z15" s="27">
        <f t="shared" si="4"/>
        <v>-7</v>
      </c>
      <c r="AA15" s="9" t="s">
        <v>26</v>
      </c>
      <c r="AB15" s="9" t="s">
        <v>23</v>
      </c>
      <c r="AC15" s="9" t="s">
        <v>26</v>
      </c>
      <c r="AD15" s="9" t="s">
        <v>27</v>
      </c>
      <c r="AE15" s="21" t="s">
        <v>26</v>
      </c>
      <c r="AF15" s="9">
        <v>160</v>
      </c>
      <c r="AG15" s="9" t="s">
        <v>26</v>
      </c>
      <c r="AH15" s="9">
        <v>-80</v>
      </c>
      <c r="AI15" s="21"/>
      <c r="AJ15" s="23">
        <v>22</v>
      </c>
      <c r="AK15" s="23">
        <v>23</v>
      </c>
      <c r="AL15" s="23">
        <v>24</v>
      </c>
    </row>
    <row r="16" spans="1:38">
      <c r="A16" s="9">
        <v>10</v>
      </c>
      <c r="B16" s="9">
        <f>IF(OR($A16={1,2,3,4,5,6,7,8,9,10,11,12}),1,IF(OR($A16={13,14,15,16,17,18,19,20,21,22,23,24}),2,IF(OR($A16={25,26,27,28,29,30,31,32,33,34,35,36}),3,"")))</f>
        <v>1</v>
      </c>
      <c r="C16" s="9" t="str">
        <f>IF(OR($A16={1,4,7,10,13,16,19,22,25,28,31,34}),"A",IF(OR($A16={2,5,8,11,14,17,20,23,26,29,32,35}),"B",IF(OR($A16={3,6,9,12,15,18,21,24,27,30,33,36}),"C","")))</f>
        <v>A</v>
      </c>
      <c r="D16" t="str">
        <f t="shared" si="0"/>
        <v>3/1</v>
      </c>
      <c r="E16" t="str">
        <f t="shared" si="1"/>
        <v>B/A</v>
      </c>
      <c r="F16" s="13" t="str">
        <f>IF(AND(G16="d",$A16&gt;=1,OR(H16={1,"2a","2b",3,"5a","5b","10a","10b","20a","20b","40a","40b","80a","80b","160a","160b"})),"w",IF(AND(G16="",$A16&gt;=1,OR(H16={1,"2a","2b",3,"5a","5b","10a","10b","20a","20b","40a","40b","80a","80b","160a","160b"})),"l",""))</f>
        <v>w</v>
      </c>
      <c r="G16" s="7" t="str">
        <f>IF(OR($A16={1,2,3,4,5,6,7,8,9,10,11,12}),"d","")</f>
        <v>d</v>
      </c>
      <c r="H16" s="14">
        <f>IF(AND(OR($D15={"1/2","1/3","2/1","3/1"}),F15="w"),VLOOKUP(H15,$AA$2:$AB$17,2,FALSE),IF(AND(OR($D15={"1/2","1/3","2/1","3/1"}),F15="l"),VLOOKUP(H15,$AC$2:$AD$17,2,FALSE),IF(AND(OR($D15={"1/2","1/3","2/1","3/1"}),F14="w"),VLOOKUP(H14,$AA$2:$AB$17,2,FALSE),IF(AND(OR($D15={"1/2","1/3","2/1","3/1"}),F14="l"),VLOOKUP(H14,$AC$2:$AD$17,2,FALSE),IF(AND(OR($D15={"1/2","1/3","2/1","3/1"}),F13="w"),VLOOKUP(H13,$AA$2:$AB$17,2,FALSE),IF(AND(OR($D15={"1/2","1/3","2/1","3/1"}),F13="l"),VLOOKUP(H13,$AC$2:$AD$17,2,FALSE),IF(AND(OR($D15={"1/2","1/3","2/1","3/1"}),F12="w"),VLOOKUP(H12,$AA$2:$AB$17,2,FALSE),IF(AND(OR($D15={"1/2","1/3","2/1","3/1"}),F12="l"),VLOOKUP(H12,$AC$2:$AD$17,2,FALSE),IF(AND(OR($D15={"1/2","1/3","2/1","3/1"}),F11="w"),VLOOKUP(H11,$AA$2:$AB$17,2,FALSE),IF(AND(OR($D15={"1/2","1/3","2/1","3/1"}),F11="l"),VLOOKUP(H11,$AC$2:$AD$17,2,FALSE),IF(AND(OR($D15={"1/2","1/3","2/1","3/1"}),F10="w"),VLOOKUP(H10,$AA$2:$AB$17,2,FALSE),IF(AND(OR($D15={"1/2","1/3","2/1","3/1"}),F10="l"),VLOOKUP(H10,$AC$2:$AD$17,2,FALSE),IF(AND(OR($D15={"1/2","1/3","2/1","3/1"}),F9="w"),VLOOKUP(H9,$AA$2:$AB$17,2,FALSE),IF(AND(OR($D15={"1/2","1/3","2/1","3/1"}),F9="l"),VLOOKUP(H9,$AC$2:$AD$17,2,FALSE),IF(AND(OR($D15={"1/2","1/3","2/1","3/1"}),F8="w"),VLOOKUP(H8,$AA$2:$AB$17,2,FALSE),IF(AND(OR($D15={"1/2","1/3","2/1","3/1"}),F8="l"),VLOOKUP(H8,$AC$2:$AD$17,2,FALSE),IF(AND(OR($D15={"1/2","1/3","2/1","3/1"}),F7="w"),VLOOKUP(H7,$AA$2:$AB$17,2,FALSE),IF(AND(OR($D15={"1/2","1/3","2/1","3/1"}),F7="l"),VLOOKUP(H7,$AC$2:$AD$17,2,FALSE),IF(AND(OR($D15={"1/2","1/3","2/1","3/1"}),F6="w"),VLOOKUP(H6,$AA$2:$AB$17,2,FALSE),IF(AND(OR($D15={"1/2","1/3","2/1","3/1"}),F6="l"),VLOOKUP(H6,$AC$2:$AD$17,2,FALSE),IF(AND(OR($D15={"1/2","1/3","2/1","3/1"}),F5="w"),VLOOKUP(H5,$AA$2:$AB$17,2,FALSE),IF(AND(OR($D15={"1/2","1/3","2/1","3/1"}),F5="l"),VLOOKUP(H5,$AC$2:$AD$17,2,FALSE),IF(OR($D15={"1/2","1/3","2/1","3/1"}),1,"")))))))))))))))))))))))</f>
        <v>1</v>
      </c>
      <c r="I16" s="13" t="str">
        <f>IF(AND(J16="d",$A16&gt;=1,OR(K16={1,"2a","2b",3,"5a","5b","10a","10b","20a","20b","40a","40b","80a","80b","160a","160b"})),"w",IF(AND(J16="",$A16&gt;=1,OR(K16={1,"2a","2b",3,"5a","5b","10a","10b","20a","20b","40a","40b","80a","80b","160a","160b"})),"l",""))</f>
        <v/>
      </c>
      <c r="J16" s="7" t="str">
        <f>IF(OR($A16={13,14,15,16,17,18,19,20,21,22,23,24}),"d","")</f>
        <v/>
      </c>
      <c r="K16" s="14" t="str">
        <f>IF(AND(OR($D15={"1/2","2/3","2/1","3/2"}),I15="w"),VLOOKUP(K15,$AA$2:$AB$17,2,FALSE),IF(AND(OR($D15={"1/2","2/3","2/1","3/2"}),I15="l"),VLOOKUP(K15,$AC$2:$AD$17,2,FALSE),IF(AND(OR($D15={"1/2","2/3","2/1","3/2"}),I14="w"),VLOOKUP(K14,$AA$2:$AB$17,2,FALSE),IF(AND(OR($D15={"1/2","2/3","2/1","3/2"}),I14="l"),VLOOKUP(K14,$AC$2:$AD$17,2,FALSE),IF(AND(OR($D15={"1/2","2/3","2/1","3/2"}),I13="w"),VLOOKUP(K13,$AA$2:$AB$17,2,FALSE),IF(AND(OR($D15={"1/2","2/3","2/1","3/2"}),I13="l"),VLOOKUP(K13,$AC$2:$AD$17,2,FALSE),IF(AND(OR($D15={"1/2","2/3","2/1","3/2"}),I12="w"),VLOOKUP(K12,$AA$2:$AB$17,2,FALSE),IF(AND(OR($D15={"1/2","2/3","2/1","3/2"}),I12="l"),VLOOKUP(K12,$AC$2:$AD$17,2,FALSE),IF(AND(OR($D15={"1/2","2/3","2/1","3/2"}),I11="w"),VLOOKUP(K11,$AA$2:$AB$17,2,FALSE),IF(AND(OR($D15={"1/2","2/3","2/1","3/2"}),I11="l"),VLOOKUP(K11,$AC$2:$AD$17,2,FALSE),IF(AND(OR($D15={"1/2","2/3","2/1","3/2"}),I10="w"),VLOOKUP(K10,$AA$2:$AB$17,2,FALSE),IF(AND(OR($D15={"1/2","2/3","2/1","3/2"}),I10="l"),VLOOKUP(K10,$AC$2:$AD$17,2,FALSE),IF(AND(OR($D15={"1/2","2/3","2/1","3/2"}),I9="w"),VLOOKUP(K9,$AA$2:$AB$17,2,FALSE),IF(AND(OR($D15={"1/2","2/3","2/1","3/2"}),I9="l"),VLOOKUP(K9,$AC$2:$AD$17,2,FALSE),IF(AND(OR($D15={"1/2","2/3","2/1","3/2"}),I8="w"),VLOOKUP(K8,$AA$2:$AB$17,2,FALSE),IF(AND(OR($D15={"1/2","2/3","2/1","3/2"}),I8="l"),VLOOKUP(K8,$AC$2:$AD$17,2,FALSE),IF(AND(OR($D15={"1/2","2/3","2/1","3/2"}),I7="w"),VLOOKUP(K7,$AA$2:$AB$17,2,FALSE),IF(AND(OR($D15={"1/2","2/3","2/1","3/2"}),I7="l"),VLOOKUP(K7,$AC$2:$AD$17,2,FALSE),IF(AND(OR($D15={"1/2","2/3","2/1","3/2"}),I6="w"),VLOOKUP(K6,$AA$2:$AB$17,2,FALSE),IF(AND(OR($D15={"1/2","2/3","2/1","3/2"}),I6="l"),VLOOKUP(K6,$AC$2:$AD$17,2,FALSE),IF(AND(OR($D15={"1/2","2/3","2/1","3/2"}),I5="w"),VLOOKUP(K5,$AA$2:$AB$17,2,FALSE),IF(AND(OR($D15={"1/2","2/3","2/1","3/2"}),I5="l"),VLOOKUP(K5,$AC$2:$AD$17,2,FALSE),IF(OR($D15={"1/2","2/3","2/1","3/2"}),1,"")))))))))))))))))))))))</f>
        <v/>
      </c>
      <c r="L16" s="13" t="str">
        <f>IF(AND(M16="d",$A16&gt;=1,OR(N16={1,"2a","2b",3,"5a","5b","10a","10b","20a","20b","40a","40b","80a","80b","160a","160b"})),"w",IF(AND(M16="",$A16&gt;=1,OR(N16={1,"2a","2b",3,"5a","5b","10a","10b","20a","20b","40a","40b","80a","80b","160a","160b"})),"l",""))</f>
        <v>l</v>
      </c>
      <c r="M16" s="7" t="str">
        <f>IF(OR($A16={25,26,27,28,29,30,31,32,33,34,35,36}),"d","")</f>
        <v/>
      </c>
      <c r="N16" s="14">
        <f>IF(AND(OR($D15={"1/3","2/3","3/1","3/2"}),L15="w"),VLOOKUP(N15,$AA$2:$AB$17,2,FALSE),IF(AND(OR($D15={"1/3","2/3","3/1","3/2"}),L15="l"),VLOOKUP(N15,$AC$2:$AD$17,2,FALSE),IF(AND(OR($D15={"1/3","2/3","3/1","3/2"}),L14="w"),VLOOKUP(N14,$AA$2:$AB$17,2,FALSE),IF(AND(OR($D15={"1/3","2/3","3/1","3/2"}),L14="l"),VLOOKUP(N14,$AC$2:$AD$17,2,FALSE),IF(AND(OR($D15={"1/3","2/3","3/1","3/2"}),L13="w"),VLOOKUP(N13,$AA$2:$AB$17,2,FALSE),IF(AND(OR($D15={"1/3","2/3","3/1","3/2"}),L13="l"),VLOOKUP(N13,$AC$2:$AD$17,2,FALSE),IF(AND(OR($D15={"1/3","2/3","3/1","3/2"}),L12="w"),VLOOKUP(N12,$AA$2:$AB$17,2,FALSE),IF(AND(OR($D15={"1/3","2/3","3/1","3/2"}),L12="l"),VLOOKUP(N12,$AC$2:$AD$17,2,FALSE),IF(AND(OR($D15={"1/3","2/3","3/1","3/2"}),L11="w"),VLOOKUP(N11,$AA$2:$AB$17,2,FALSE),IF(AND(OR($D15={"1/3","2/3","3/1","3/2"}),L11="l"),VLOOKUP(N11,$AC$2:$AD$17,2,FALSE),IF(AND(OR($D15={"1/3","2/3","3/1","3/2"}),L10="w"),VLOOKUP(N10,$AA$2:$AB$17,2,FALSE),IF(AND(OR($D15={"1/3","2/3","3/1","3/2"}),L10="l"),VLOOKUP(N10,$AC$2:$AD$17,2,FALSE),IF(AND(OR($D15={"1/3","2/3","3/1","3/2"}),L9="w"),VLOOKUP(N9,$AA$2:$AB$17,2,FALSE),IF(AND(OR($D15={"1/3","2/3","3/1","3/2"}),L9="l"),VLOOKUP(N9,$AC$2:$AD$17,2,FALSE),IF(AND(OR($D15={"1/3","2/3","3/1","3/2"}),L8="w"),VLOOKUP(N8,$AA$2:$AB$17,2,FALSE),IF(AND(OR($D15={"1/3","2/3","3/1","3/2"}),L8="l"),VLOOKUP(N8,$AC$2:$AD$17,2,FALSE),IF(AND(OR($D15={"1/3","2/3","3/1","3/2"}),L7="w"),VLOOKUP(N7,$AA$2:$AB$17,2,FALSE),IF(AND(OR($D15={"1/3","2/3","3/1","3/2"}),L7="l"),VLOOKUP(N7,$AC$2:$AD$17,2,FALSE),IF(AND(OR($D15={"1/3","2/3","3/1","3/2"}),L6="w"),VLOOKUP(N6,$AA$2:$AB$17,2,FALSE),IF(AND(OR($D15={"1/3","2/3","3/1","3/2"}),L6="l"),VLOOKUP(N6,$AC$2:$AD$17,2,FALSE),IF(AND(OR($D15={"1/3","2/3","3/1","3/2"}),L5="w"),VLOOKUP(N5,$AA$2:$AB$17,2,FALSE),IF(AND(OR($D15={"1/3","2/3","3/1","3/2"}),L5="l"),VLOOKUP(N5,$AC$2:$AD$17,2,FALSE),IF(OR($D15={"1/3","2/3","3/1","3/2"}),1,"")))))))))))))))))))))))</f>
        <v>3</v>
      </c>
      <c r="O16" s="12">
        <f t="shared" si="2"/>
        <v>-1</v>
      </c>
      <c r="P16" s="13" t="str">
        <f>IF(AND(Q16="c",$A16&gt;=1,OR(R16={1,"2a","2b",3,"5a","5b","10a","10b","20a","20b","40a","40b","80a","80b","160a","160b"})),"w",IF(AND(Q16="",$A16&gt;=1,OR(R16={1,"2a","2b",3,"5a","5b","10a","10b","20a","20b","40a","40b","80a","80b","160a","160b"})),"l",""))</f>
        <v>w</v>
      </c>
      <c r="Q16" s="7" t="str">
        <f>IF(OR($A16={1,4,7,10,13,16,19,22,25,28,31,34}),"c","")</f>
        <v>c</v>
      </c>
      <c r="R16" s="14" t="str">
        <f>IF(AND(OR($E15={"a/b","a/c","b/a","c/a"}),P15="w"),VLOOKUP(R15,$AA$2:$AB$17,2,FALSE),IF(AND(OR($E15={"a/b","a/c","b/a","c/a"}),P15="l"),VLOOKUP(R15,$AC$2:$AD$17,2,FALSE),IF(AND(OR($E15={"a/b","a/c","b/a","c/a"}),P14="w"),VLOOKUP(R14,$AA$2:$AB$17,2,FALSE),IF(AND(OR($E15={"a/b","a/c","b/a","c/a"}),P14="l"),VLOOKUP(R14,$AC$2:$AD$17,2,FALSE),IF(AND(OR($E15={"a/b","a/c","b/a","c/a"}),P13="w"),VLOOKUP(R13,$AA$2:$AB$17,2,FALSE),IF(AND(OR($E15={"a/b","a/c","b/a","c/a"}),P13="l"),VLOOKUP(R13,$AC$2:$AD$17,2,FALSE),IF(AND(OR($E15={"a/b","a/c","b/a","c/a"}),P12="w"),VLOOKUP(R12,$AA$2:$AB$17,2,FALSE),IF(AND(OR($E15={"a/b","a/c","b/a","c/a"}),P12="l"),VLOOKUP(R12,$AC$2:$AD$17,2,FALSE),IF(AND(OR($E15={"a/b","a/c","b/a","c/a"}),P11="w"),VLOOKUP(R11,$AA$2:$AB$17,2,FALSE),IF(AND(OR($E15={"a/b","a/c","b/a","c/a"}),P11="l"),VLOOKUP(R11,$AC$2:$AD$17,2,FALSE),IF(AND(OR($E15={"a/b","a/c","b/a","c/a"}),P10="w"),VLOOKUP(R10,$AA$2:$AB$17,2,FALSE),IF(AND(OR($E15={"a/b","a/c","b/a","c/a"}),P10="l"),VLOOKUP(R10,$AC$2:$AD$17,2,FALSE),IF(AND(OR($E15={"a/b","a/c","b/a","c/a"}),P9="w"),VLOOKUP(R9,$AA$2:$AB$17,2,FALSE),IF(AND(OR($E15={"a/b","a/c","b/a","c/a"}),P9="l"),VLOOKUP(R9,$AC$2:$AD$17,2,FALSE),IF(AND(OR($E15={"a/b","a/c","b/a","c/a"}),P8="w"),VLOOKUP(R8,$AA$2:$AB$17,2,FALSE),IF(AND(OR($E15={"a/b","a/c","b/a","c/a"}),P8="l"),VLOOKUP(R8,$AC$2:$AD$17,2,FALSE),IF(AND(OR($E15={"a/b","a/c","b/a","c/a"}),P7="w"),VLOOKUP(R7,$AA$2:$AB$17,2,FALSE),IF(AND(OR($E15={"a/b","a/c","b/a","c/a"}),P7="l"),VLOOKUP(R7,$AC$2:$AD$17,2,FALSE),IF(AND(OR($E15={"a/b","a/c","b/a","c/a"}),P6="w"),VLOOKUP(R6,$AA$2:$AB$17,2,FALSE),IF(AND(OR($E15={"a/b","a/c","b/a","c/a"}),P6="l"),VLOOKUP(R6,$AC$2:$AD$17,2,FALSE),IF(AND(OR($E15={"a/b","a/c","b/a","c/a"}),P5="w"),VLOOKUP(R5,$AA$2:$AB$17,2,FALSE),IF(AND(OR($E15={"a/b","a/c","b/a","c/a"}),P5="l"),VLOOKUP(R5,$AC$2:$AD$17,2,FALSE),IF(OR($E15={"a/b","a/c","b/a","c/a"}),1,"")))))))))))))))))))))))</f>
        <v>5b</v>
      </c>
      <c r="S16" s="13" t="str">
        <f>IF(AND(T16="c",$A16&gt;=1,OR(U16={1,"2a","2b",3,"5a","5b","10a","10b","20a","20b","40a","40b","80a","80b","160a","160b"})),"w",IF(AND(T16="",$A16&gt;=1,OR(U16={1,"2a","2b",3,"5a","5b","10a","10b","20a","20b","40a","40b","80a","80b","160a","160b"})),"l",""))</f>
        <v>l</v>
      </c>
      <c r="T16" s="7" t="str">
        <f>IF(OR($A16={2,5,8,11,14,17,20,23,26,29,32,35}),"c","")</f>
        <v/>
      </c>
      <c r="U16" s="14" t="str">
        <f>IF(AND(OR($E15={"a/b","b/c","b/a","c/b"}),S15="w"),VLOOKUP(U15,$AA$2:$AB$17,2,FALSE),IF(AND(OR($E15={"a/b","b/c","b/a","c/b"}),S15="l"),VLOOKUP(U15,$AC$2:$AD$17,2,FALSE),IF(AND(OR($E15={"a/b","b/c","b/a","c/b"}),S14="w"),VLOOKUP(U14,$AA$2:$AB$17,2,FALSE),IF(AND(OR($E15={"a/b","b/c","b/a","c/b"}),S14="l"),VLOOKUP(U14,$AC$2:$AD$17,2,FALSE),IF(AND(OR($E15={"a/b","b/c","b/a","c/b"}),S13="w"),VLOOKUP(U13,$AA$2:$AB$17,2,FALSE),IF(AND(OR($E15={"a/b","b/c","b/a","c/b"}),S13="l"),VLOOKUP(U13,$AC$2:$AD$17,2,FALSE),IF(AND(OR($E15={"a/b","b/c","b/a","c/b"}),S12="w"),VLOOKUP(U12,$AA$2:$AB$17,2,FALSE),IF(AND(OR($E15={"a/b","b/c","b/a","c/b"}),S12="l"),VLOOKUP(U12,$AC$2:$AD$17,2,FALSE),IF(AND(OR($E15={"a/b","b/c","b/a","c/b"}),S11="w"),VLOOKUP(U11,$AA$2:$AB$17,2,FALSE),IF(AND(OR($E15={"a/b","b/c","b/a","c/b"}),S11="l"),VLOOKUP(U11,$AC$2:$AD$17,2,FALSE),IF(AND(OR($E15={"a/b","b/c","b/a","c/b"}),S10="w"),VLOOKUP(U10,$AA$2:$AB$17,2,FALSE),IF(AND(OR($E15={"a/b","b/c","b/a","c/b"}),S10="l"),VLOOKUP(U10,$AC$2:$AD$17,2,FALSE),IF(AND(OR($E15={"a/b","b/c","b/a","c/b"}),S9="w"),VLOOKUP(U9,$AA$2:$AB$17,2,FALSE),IF(AND(OR($E15={"a/b","b/c","b/a","c/b"}),S9="l"),VLOOKUP(U9,$AC$2:$AD$17,2,FALSE),IF(AND(OR($E15={"a/b","b/c","b/a","c/b"}),S8="w"),VLOOKUP(U8,$AA$2:$AB$17,2,FALSE),IF(AND(OR($E15={"a/b","b/c","b/a","c/b"}),S8="l"),VLOOKUP(U8,$AC$2:$AD$17,2,FALSE),IF(AND(OR($E15={"a/b","b/c","b/a","c/b"}),S7="w"),VLOOKUP(U7,$AA$2:$AB$17,2,FALSE),IF(AND(OR($E15={"a/b","b/c","b/a","c/b"}),S7="l"),VLOOKUP(U7,$AC$2:$AD$17,2,FALSE),IF(AND(OR($E15={"a/b","b/c","b/a","c/b"}),S6="w"),VLOOKUP(U6,$AA$2:$AB$17,2,FALSE),IF(AND(OR($E15={"a/b","b/c","b/a","c/b"}),S6="l"),VLOOKUP(U6,$AC$2:$AD$17,2,FALSE),IF(AND(OR($E15={"a/b","b/c","b/a","c/b"}),S5="w"),VLOOKUP(U5,$AA$2:$AB$17,2,FALSE),IF(AND(OR($E15={"a/b","b/c","b/a","c/b"}),S5="l"),VLOOKUP(U5,$AC$2:$AD$17,2,FALSE),IF(OR($E15={"a/b","b/c","b/a","c/b"}),1,"")))))))))))))))))))))))</f>
        <v>5b</v>
      </c>
      <c r="V16" s="13" t="str">
        <f>IF(AND(W16="c",$A16&gt;=1,OR(X16={1,"2a","2b",3,"5a","5b","10a","10b","20a","20b","40a","40b","80a","80b","160a","160b"})),"w",IF(AND(W16="",$A16&gt;=1,OR(X16={1,"2a","2b",3,"5a","5b","10a","10b","20a","20b","40a","40b","80a","80b","160a","160b"})),"l",""))</f>
        <v/>
      </c>
      <c r="W16" s="7" t="str">
        <f>IF(OR($A16={3,6,9,12,15,18,21,24,27,30,33,36}),"c","")</f>
        <v/>
      </c>
      <c r="X16" s="14" t="str">
        <f>IF(AND(OR($E15={"a/c","b/c","c/a","c/b"}),V15="w"),VLOOKUP(X15,$AA$2:$AB$17,2,FALSE),IF(AND(OR($E15={"a/c","b/c","c/a","c/b"}),V15="l"),VLOOKUP(X15,$AC$2:$AD$17,2,FALSE),IF(AND(OR($E15={"a/c","b/c","c/a","c/b"}),V14="w"),VLOOKUP(X14,$AA$2:$AB$17,2,FALSE),IF(AND(OR($E15={"a/c","b/c","c/a","c/b"}),V14="l"),VLOOKUP(X14,$AC$2:$AD$17,2,FALSE),IF(AND(OR($E15={"a/c","b/c","c/a","c/b"}),V13="w"),VLOOKUP(X13,$AA$2:$AB$17,2,FALSE),IF(AND(OR($E15={"a/c","b/c","c/a","c/b"}),V13="l"),VLOOKUP(X13,$AC$2:$AD$17,2,FALSE),IF(AND(OR($E15={"a/c","b/c","c/a","c/b"}),V12="w"),VLOOKUP(X12,$AA$2:$AB$17,2,FALSE),IF(AND(OR($E15={"a/c","b/c","c/a","c/b"}),V12="l"),VLOOKUP(X12,$AC$2:$AD$17,2,FALSE),IF(AND(OR($E15={"a/c","b/c","c/a","c/b"}),V11="w"),VLOOKUP(X11,$AA$2:$AB$17,2,FALSE),IF(AND(OR($E15={"a/c","b/c","c/a","c/b"}),V11="l"),VLOOKUP(X11,$AC$2:$AD$17,2,FALSE),IF(AND(OR($E15={"a/c","b/c","c/a","c/b"}),V10="w"),VLOOKUP(X10,$AA$2:$AB$17,2,FALSE),IF(AND(OR($E15={"a/c","b/c","c/a","c/b"}),V10="l"),VLOOKUP(X10,$AC$2:$AD$17,2,FALSE),IF(AND(OR($E15={"a/c","b/c","c/a","c/b"}),V9="w"),VLOOKUP(X9,$AA$2:$AB$17,2,FALSE),IF(AND(OR($E15={"a/c","b/c","c/a","c/b"}),V9="l"),VLOOKUP(X9,$AC$2:$AD$17,2,FALSE),IF(AND(OR($E15={"a/c","b/c","c/a","c/b"}),V8="w"),VLOOKUP(X8,$AA$2:$AB$17,2,FALSE),IF(AND(OR($E15={"a/c","b/c","c/a","c/b"}),V8="l"),VLOOKUP(X8,$AC$2:$AD$17,2,FALSE),IF(AND(OR($E15={"a/c","b/c","c/a","c/b"}),V7="w"),VLOOKUP(X7,$AA$2:$AB$17,2,FALSE),IF(AND(OR($E15={"a/c","b/c","c/a","c/b"}),V7="l"),VLOOKUP(X7,$AC$2:$AD$17,2,FALSE),IF(AND(OR($E15={"a/c","b/c","c/a","c/b"}),V6="w"),VLOOKUP(X6,$AA$2:$AB$17,2,FALSE),IF(AND(OR($E15={"a/c","b/c","c/a","c/b"}),V6="l"),VLOOKUP(X6,$AC$2:$AD$17,2,FALSE),IF(AND(OR($E15={"a/c","b/c","c/a","c/b"}),V5="w"),VLOOKUP(X5,$AA$2:$AB$17,2,FALSE),IF(AND(OR($E15={"a/c","b/c","c/a","c/b"}),V5="l"),VLOOKUP(X5,$AC$2:$AD$17,2,FALSE),IF(OR($E15={"a/c","b/c","c/a","c/b"}),1,"")))))))))))))))))))))))</f>
        <v/>
      </c>
      <c r="Y16" s="12">
        <f t="shared" si="3"/>
        <v>5</v>
      </c>
      <c r="Z16" s="27">
        <f t="shared" si="4"/>
        <v>4</v>
      </c>
      <c r="AA16" s="9" t="s">
        <v>27</v>
      </c>
      <c r="AB16" s="9">
        <v>1</v>
      </c>
      <c r="AC16" s="9" t="s">
        <v>27</v>
      </c>
      <c r="AD16" s="9" t="s">
        <v>28</v>
      </c>
      <c r="AE16" s="21" t="s">
        <v>27</v>
      </c>
      <c r="AF16" s="9">
        <v>320</v>
      </c>
      <c r="AG16" s="9" t="s">
        <v>27</v>
      </c>
      <c r="AH16" s="9">
        <v>-160</v>
      </c>
      <c r="AI16" s="21"/>
      <c r="AJ16" s="21">
        <v>25</v>
      </c>
      <c r="AK16" s="21">
        <v>26</v>
      </c>
      <c r="AL16" s="21">
        <v>27</v>
      </c>
    </row>
    <row r="17" spans="1:38">
      <c r="A17" s="9">
        <v>36</v>
      </c>
      <c r="B17" s="9">
        <f>IF(OR($A17={1,2,3,4,5,6,7,8,9,10,11,12}),1,IF(OR($A17={13,14,15,16,17,18,19,20,21,22,23,24}),2,IF(OR($A17={25,26,27,28,29,30,31,32,33,34,35,36}),3,"")))</f>
        <v>3</v>
      </c>
      <c r="C17" s="9" t="str">
        <f>IF(OR($A17={1,4,7,10,13,16,19,22,25,28,31,34}),"A",IF(OR($A17={2,5,8,11,14,17,20,23,26,29,32,35}),"B",IF(OR($A17={3,6,9,12,15,18,21,24,27,30,33,36}),"C","")))</f>
        <v>C</v>
      </c>
      <c r="D17" t="str">
        <f t="shared" si="0"/>
        <v>1/3</v>
      </c>
      <c r="E17" t="str">
        <f t="shared" si="1"/>
        <v>A/C</v>
      </c>
      <c r="F17" s="13" t="str">
        <f>IF(AND(G17="d",$A17&gt;=1,OR(H17={1,"2a","2b",3,"5a","5b","10a","10b","20a","20b","40a","40b","80a","80b","160a","160b"})),"w",IF(AND(G17="",$A17&gt;=1,OR(H17={1,"2a","2b",3,"5a","5b","10a","10b","20a","20b","40a","40b","80a","80b","160a","160b"})),"l",""))</f>
        <v>l</v>
      </c>
      <c r="G17" s="7" t="str">
        <f>IF(OR($A17={1,2,3,4,5,6,7,8,9,10,11,12}),"d","")</f>
        <v/>
      </c>
      <c r="H17" s="14">
        <f>IF(AND(OR($D16={"1/2","1/3","2/1","3/1"}),F16="w"),VLOOKUP(H16,$AA$2:$AB$17,2,FALSE),IF(AND(OR($D16={"1/2","1/3","2/1","3/1"}),F16="l"),VLOOKUP(H16,$AC$2:$AD$17,2,FALSE),IF(AND(OR($D16={"1/2","1/3","2/1","3/1"}),F15="w"),VLOOKUP(H15,$AA$2:$AB$17,2,FALSE),IF(AND(OR($D16={"1/2","1/3","2/1","3/1"}),F15="l"),VLOOKUP(H15,$AC$2:$AD$17,2,FALSE),IF(AND(OR($D16={"1/2","1/3","2/1","3/1"}),F14="w"),VLOOKUP(H14,$AA$2:$AB$17,2,FALSE),IF(AND(OR($D16={"1/2","1/3","2/1","3/1"}),F14="l"),VLOOKUP(H14,$AC$2:$AD$17,2,FALSE),IF(AND(OR($D16={"1/2","1/3","2/1","3/1"}),F13="w"),VLOOKUP(H13,$AA$2:$AB$17,2,FALSE),IF(AND(OR($D16={"1/2","1/3","2/1","3/1"}),F13="l"),VLOOKUP(H13,$AC$2:$AD$17,2,FALSE),IF(AND(OR($D16={"1/2","1/3","2/1","3/1"}),F12="w"),VLOOKUP(H12,$AA$2:$AB$17,2,FALSE),IF(AND(OR($D16={"1/2","1/3","2/1","3/1"}),F12="l"),VLOOKUP(H12,$AC$2:$AD$17,2,FALSE),IF(AND(OR($D16={"1/2","1/3","2/1","3/1"}),F11="w"),VLOOKUP(H11,$AA$2:$AB$17,2,FALSE),IF(AND(OR($D16={"1/2","1/3","2/1","3/1"}),F11="l"),VLOOKUP(H11,$AC$2:$AD$17,2,FALSE),IF(AND(OR($D16={"1/2","1/3","2/1","3/1"}),F10="w"),VLOOKUP(H10,$AA$2:$AB$17,2,FALSE),IF(AND(OR($D16={"1/2","1/3","2/1","3/1"}),F10="l"),VLOOKUP(H10,$AC$2:$AD$17,2,FALSE),IF(AND(OR($D16={"1/2","1/3","2/1","3/1"}),F9="w"),VLOOKUP(H9,$AA$2:$AB$17,2,FALSE),IF(AND(OR($D16={"1/2","1/3","2/1","3/1"}),F9="l"),VLOOKUP(H9,$AC$2:$AD$17,2,FALSE),IF(AND(OR($D16={"1/2","1/3","2/1","3/1"}),F8="w"),VLOOKUP(H8,$AA$2:$AB$17,2,FALSE),IF(AND(OR($D16={"1/2","1/3","2/1","3/1"}),F8="l"),VLOOKUP(H8,$AC$2:$AD$17,2,FALSE),IF(AND(OR($D16={"1/2","1/3","2/1","3/1"}),F7="w"),VLOOKUP(H7,$AA$2:$AB$17,2,FALSE),IF(AND(OR($D16={"1/2","1/3","2/1","3/1"}),F7="l"),VLOOKUP(H7,$AC$2:$AD$17,2,FALSE),IF(AND(OR($D16={"1/2","1/3","2/1","3/1"}),F6="w"),VLOOKUP(H6,$AA$2:$AB$17,2,FALSE),IF(AND(OR($D16={"1/2","1/3","2/1","3/1"}),F6="l"),VLOOKUP(H6,$AC$2:$AD$17,2,FALSE),IF(OR($D16={"1/2","1/3","2/1","3/1"}),1,"")))))))))))))))))))))))</f>
        <v>1</v>
      </c>
      <c r="I17" s="13" t="str">
        <f>IF(AND(J17="d",$A17&gt;=1,OR(K17={1,"2a","2b",3,"5a","5b","10a","10b","20a","20b","40a","40b","80a","80b","160a","160b"})),"w",IF(AND(J17="",$A17&gt;=1,OR(K17={1,"2a","2b",3,"5a","5b","10a","10b","20a","20b","40a","40b","80a","80b","160a","160b"})),"l",""))</f>
        <v/>
      </c>
      <c r="J17" s="7" t="str">
        <f>IF(OR($A17={13,14,15,16,17,18,19,20,21,22,23,24}),"d","")</f>
        <v/>
      </c>
      <c r="K17" s="14" t="str">
        <f>IF(AND(OR($D16={"1/2","2/3","2/1","3/2"}),I16="w"),VLOOKUP(K16,$AA$2:$AB$17,2,FALSE),IF(AND(OR($D16={"1/2","2/3","2/1","3/2"}),I16="l"),VLOOKUP(K16,$AC$2:$AD$17,2,FALSE),IF(AND(OR($D16={"1/2","2/3","2/1","3/2"}),I15="w"),VLOOKUP(K15,$AA$2:$AB$17,2,FALSE),IF(AND(OR($D16={"1/2","2/3","2/1","3/2"}),I15="l"),VLOOKUP(K15,$AC$2:$AD$17,2,FALSE),IF(AND(OR($D16={"1/2","2/3","2/1","3/2"}),I14="w"),VLOOKUP(K14,$AA$2:$AB$17,2,FALSE),IF(AND(OR($D16={"1/2","2/3","2/1","3/2"}),I14="l"),VLOOKUP(K14,$AC$2:$AD$17,2,FALSE),IF(AND(OR($D16={"1/2","2/3","2/1","3/2"}),I13="w"),VLOOKUP(K13,$AA$2:$AB$17,2,FALSE),IF(AND(OR($D16={"1/2","2/3","2/1","3/2"}),I13="l"),VLOOKUP(K13,$AC$2:$AD$17,2,FALSE),IF(AND(OR($D16={"1/2","2/3","2/1","3/2"}),I12="w"),VLOOKUP(K12,$AA$2:$AB$17,2,FALSE),IF(AND(OR($D16={"1/2","2/3","2/1","3/2"}),I12="l"),VLOOKUP(K12,$AC$2:$AD$17,2,FALSE),IF(AND(OR($D16={"1/2","2/3","2/1","3/2"}),I11="w"),VLOOKUP(K11,$AA$2:$AB$17,2,FALSE),IF(AND(OR($D16={"1/2","2/3","2/1","3/2"}),I11="l"),VLOOKUP(K11,$AC$2:$AD$17,2,FALSE),IF(AND(OR($D16={"1/2","2/3","2/1","3/2"}),I10="w"),VLOOKUP(K10,$AA$2:$AB$17,2,FALSE),IF(AND(OR($D16={"1/2","2/3","2/1","3/2"}),I10="l"),VLOOKUP(K10,$AC$2:$AD$17,2,FALSE),IF(AND(OR($D16={"1/2","2/3","2/1","3/2"}),I9="w"),VLOOKUP(K9,$AA$2:$AB$17,2,FALSE),IF(AND(OR($D16={"1/2","2/3","2/1","3/2"}),I9="l"),VLOOKUP(K9,$AC$2:$AD$17,2,FALSE),IF(AND(OR($D16={"1/2","2/3","2/1","3/2"}),I8="w"),VLOOKUP(K8,$AA$2:$AB$17,2,FALSE),IF(AND(OR($D16={"1/2","2/3","2/1","3/2"}),I8="l"),VLOOKUP(K8,$AC$2:$AD$17,2,FALSE),IF(AND(OR($D16={"1/2","2/3","2/1","3/2"}),I7="w"),VLOOKUP(K7,$AA$2:$AB$17,2,FALSE),IF(AND(OR($D16={"1/2","2/3","2/1","3/2"}),I7="l"),VLOOKUP(K7,$AC$2:$AD$17,2,FALSE),IF(AND(OR($D16={"1/2","2/3","2/1","3/2"}),I6="w"),VLOOKUP(K6,$AA$2:$AB$17,2,FALSE),IF(AND(OR($D16={"1/2","2/3","2/1","3/2"}),I6="l"),VLOOKUP(K6,$AC$2:$AD$17,2,FALSE),IF(OR($D16={"1/2","2/3","2/1","3/2"}),1,"")))))))))))))))))))))))</f>
        <v/>
      </c>
      <c r="L17" s="13" t="str">
        <f>IF(AND(M17="d",$A17&gt;=1,OR(N17={1,"2a","2b",3,"5a","5b","10a","10b","20a","20b","40a","40b","80a","80b","160a","160b"})),"w",IF(AND(M17="",$A17&gt;=1,OR(N17={1,"2a","2b",3,"5a","5b","10a","10b","20a","20b","40a","40b","80a","80b","160a","160b"})),"l",""))</f>
        <v>w</v>
      </c>
      <c r="M17" s="7" t="str">
        <f>IF(OR($A17={25,26,27,28,29,30,31,32,33,34,35,36}),"d","")</f>
        <v>d</v>
      </c>
      <c r="N17" s="14" t="str">
        <f>IF(AND(OR($D16={"1/3","2/3","3/1","3/2"}),L16="w"),VLOOKUP(N16,$AA$2:$AB$17,2,FALSE),IF(AND(OR($D16={"1/3","2/3","3/1","3/2"}),L16="l"),VLOOKUP(N16,$AC$2:$AD$17,2,FALSE),IF(AND(OR($D16={"1/3","2/3","3/1","3/2"}),L15="w"),VLOOKUP(N15,$AA$2:$AB$17,2,FALSE),IF(AND(OR($D16={"1/3","2/3","3/1","3/2"}),L15="l"),VLOOKUP(N15,$AC$2:$AD$17,2,FALSE),IF(AND(OR($D16={"1/3","2/3","3/1","3/2"}),L14="w"),VLOOKUP(N14,$AA$2:$AB$17,2,FALSE),IF(AND(OR($D16={"1/3","2/3","3/1","3/2"}),L14="l"),VLOOKUP(N14,$AC$2:$AD$17,2,FALSE),IF(AND(OR($D16={"1/3","2/3","3/1","3/2"}),L13="w"),VLOOKUP(N13,$AA$2:$AB$17,2,FALSE),IF(AND(OR($D16={"1/3","2/3","3/1","3/2"}),L13="l"),VLOOKUP(N13,$AC$2:$AD$17,2,FALSE),IF(AND(OR($D16={"1/3","2/3","3/1","3/2"}),L12="w"),VLOOKUP(N12,$AA$2:$AB$17,2,FALSE),IF(AND(OR($D16={"1/3","2/3","3/1","3/2"}),L12="l"),VLOOKUP(N12,$AC$2:$AD$17,2,FALSE),IF(AND(OR($D16={"1/3","2/3","3/1","3/2"}),L11="w"),VLOOKUP(N11,$AA$2:$AB$17,2,FALSE),IF(AND(OR($D16={"1/3","2/3","3/1","3/2"}),L11="l"),VLOOKUP(N11,$AC$2:$AD$17,2,FALSE),IF(AND(OR($D16={"1/3","2/3","3/1","3/2"}),L10="w"),VLOOKUP(N10,$AA$2:$AB$17,2,FALSE),IF(AND(OR($D16={"1/3","2/3","3/1","3/2"}),L10="l"),VLOOKUP(N10,$AC$2:$AD$17,2,FALSE),IF(AND(OR($D16={"1/3","2/3","3/1","3/2"}),L9="w"),VLOOKUP(N9,$AA$2:$AB$17,2,FALSE),IF(AND(OR($D16={"1/3","2/3","3/1","3/2"}),L9="l"),VLOOKUP(N9,$AC$2:$AD$17,2,FALSE),IF(AND(OR($D16={"1/3","2/3","3/1","3/2"}),L8="w"),VLOOKUP(N8,$AA$2:$AB$17,2,FALSE),IF(AND(OR($D16={"1/3","2/3","3/1","3/2"}),L8="l"),VLOOKUP(N8,$AC$2:$AD$17,2,FALSE),IF(AND(OR($D16={"1/3","2/3","3/1","3/2"}),L7="w"),VLOOKUP(N7,$AA$2:$AB$17,2,FALSE),IF(AND(OR($D16={"1/3","2/3","3/1","3/2"}),L7="l"),VLOOKUP(N7,$AC$2:$AD$17,2,FALSE),IF(AND(OR($D16={"1/3","2/3","3/1","3/2"}),L6="w"),VLOOKUP(N6,$AA$2:$AB$17,2,FALSE),IF(AND(OR($D16={"1/3","2/3","3/1","3/2"}),L6="l"),VLOOKUP(N6,$AC$2:$AD$17,2,FALSE),IF(OR($D16={"1/3","2/3","3/1","3/2"}),1,"")))))))))))))))))))))))</f>
        <v>5a</v>
      </c>
      <c r="O17" s="12">
        <f t="shared" si="2"/>
        <v>9</v>
      </c>
      <c r="P17" s="13" t="str">
        <f>IF(AND(Q17="c",$A17&gt;=1,OR(R17={1,"2a","2b",3,"5a","5b","10a","10b","20a","20b","40a","40b","80a","80b","160a","160b"})),"w",IF(AND(Q17="",$A17&gt;=1,OR(R17={1,"2a","2b",3,"5a","5b","10a","10b","20a","20b","40a","40b","80a","80b","160a","160b"})),"l",""))</f>
        <v>l</v>
      </c>
      <c r="Q17" s="7" t="str">
        <f>IF(OR($A17={1,4,7,10,13,16,19,22,25,28,31,34}),"c","")</f>
        <v/>
      </c>
      <c r="R17" s="14" t="str">
        <f>IF(AND(OR($E16={"a/b","a/c","b/a","c/a"}),P16="w"),VLOOKUP(R16,$AA$2:$AB$17,2,FALSE),IF(AND(OR($E16={"a/b","a/c","b/a","c/a"}),P16="l"),VLOOKUP(R16,$AC$2:$AD$17,2,FALSE),IF(AND(OR($E16={"a/b","a/c","b/a","c/a"}),P15="w"),VLOOKUP(R15,$AA$2:$AB$17,2,FALSE),IF(AND(OR($E16={"a/b","a/c","b/a","c/a"}),P15="l"),VLOOKUP(R15,$AC$2:$AD$17,2,FALSE),IF(AND(OR($E16={"a/b","a/c","b/a","c/a"}),P14="w"),VLOOKUP(R14,$AA$2:$AB$17,2,FALSE),IF(AND(OR($E16={"a/b","a/c","b/a","c/a"}),P14="l"),VLOOKUP(R14,$AC$2:$AD$17,2,FALSE),IF(AND(OR($E16={"a/b","a/c","b/a","c/a"}),P13="w"),VLOOKUP(R13,$AA$2:$AB$17,2,FALSE),IF(AND(OR($E16={"a/b","a/c","b/a","c/a"}),P13="l"),VLOOKUP(R13,$AC$2:$AD$17,2,FALSE),IF(AND(OR($E16={"a/b","a/c","b/a","c/a"}),P12="w"),VLOOKUP(R12,$AA$2:$AB$17,2,FALSE),IF(AND(OR($E16={"a/b","a/c","b/a","c/a"}),P12="l"),VLOOKUP(R12,$AC$2:$AD$17,2,FALSE),IF(AND(OR($E16={"a/b","a/c","b/a","c/a"}),P11="w"),VLOOKUP(R11,$AA$2:$AB$17,2,FALSE),IF(AND(OR($E16={"a/b","a/c","b/a","c/a"}),P11="l"),VLOOKUP(R11,$AC$2:$AD$17,2,FALSE),IF(AND(OR($E16={"a/b","a/c","b/a","c/a"}),P10="w"),VLOOKUP(R10,$AA$2:$AB$17,2,FALSE),IF(AND(OR($E16={"a/b","a/c","b/a","c/a"}),P10="l"),VLOOKUP(R10,$AC$2:$AD$17,2,FALSE),IF(AND(OR($E16={"a/b","a/c","b/a","c/a"}),P9="w"),VLOOKUP(R9,$AA$2:$AB$17,2,FALSE),IF(AND(OR($E16={"a/b","a/c","b/a","c/a"}),P9="l"),VLOOKUP(R9,$AC$2:$AD$17,2,FALSE),IF(AND(OR($E16={"a/b","a/c","b/a","c/a"}),P8="w"),VLOOKUP(R8,$AA$2:$AB$17,2,FALSE),IF(AND(OR($E16={"a/b","a/c","b/a","c/a"}),P8="l"),VLOOKUP(R8,$AC$2:$AD$17,2,FALSE),IF(AND(OR($E16={"a/b","a/c","b/a","c/a"}),P7="w"),VLOOKUP(R7,$AA$2:$AB$17,2,FALSE),IF(AND(OR($E16={"a/b","a/c","b/a","c/a"}),P7="l"),VLOOKUP(R7,$AC$2:$AD$17,2,FALSE),IF(AND(OR($E16={"a/b","a/c","b/a","c/a"}),P6="w"),VLOOKUP(R6,$AA$2:$AB$17,2,FALSE),IF(AND(OR($E16={"a/b","a/c","b/a","c/a"}),P6="l"),VLOOKUP(R6,$AC$2:$AD$17,2,FALSE),IF(OR($E16={"a/b","a/c","b/a","c/a"}),1,"")))))))))))))))))))))))</f>
        <v>2b</v>
      </c>
      <c r="S17" s="13" t="str">
        <f>IF(AND(T17="c",$A17&gt;=1,OR(U17={1,"2a","2b",3,"5a","5b","10a","10b","20a","20b","40a","40b","80a","80b","160a","160b"})),"w",IF(AND(T17="",$A17&gt;=1,OR(U17={1,"2a","2b",3,"5a","5b","10a","10b","20a","20b","40a","40b","80a","80b","160a","160b"})),"l",""))</f>
        <v>l</v>
      </c>
      <c r="T17" s="7" t="str">
        <f>IF(OR($A17={2,5,8,11,14,17,20,23,26,29,32,35}),"c","")</f>
        <v/>
      </c>
      <c r="U17" s="14" t="str">
        <f>IF(AND(OR($E16={"a/b","b/c","b/a","c/b"}),S16="w"),VLOOKUP(U16,$AA$2:$AB$17,2,FALSE),IF(AND(OR($E16={"a/b","b/c","b/a","c/b"}),S16="l"),VLOOKUP(U16,$AC$2:$AD$17,2,FALSE),IF(AND(OR($E16={"a/b","b/c","b/a","c/b"}),S15="w"),VLOOKUP(U15,$AA$2:$AB$17,2,FALSE),IF(AND(OR($E16={"a/b","b/c","b/a","c/b"}),S15="l"),VLOOKUP(U15,$AC$2:$AD$17,2,FALSE),IF(AND(OR($E16={"a/b","b/c","b/a","c/b"}),S14="w"),VLOOKUP(U14,$AA$2:$AB$17,2,FALSE),IF(AND(OR($E16={"a/b","b/c","b/a","c/b"}),S14="l"),VLOOKUP(U14,$AC$2:$AD$17,2,FALSE),IF(AND(OR($E16={"a/b","b/c","b/a","c/b"}),S13="w"),VLOOKUP(U13,$AA$2:$AB$17,2,FALSE),IF(AND(OR($E16={"a/b","b/c","b/a","c/b"}),S13="l"),VLOOKUP(U13,$AC$2:$AD$17,2,FALSE),IF(AND(OR($E16={"a/b","b/c","b/a","c/b"}),S12="w"),VLOOKUP(U12,$AA$2:$AB$17,2,FALSE),IF(AND(OR($E16={"a/b","b/c","b/a","c/b"}),S12="l"),VLOOKUP(U12,$AC$2:$AD$17,2,FALSE),IF(AND(OR($E16={"a/b","b/c","b/a","c/b"}),S11="w"),VLOOKUP(U11,$AA$2:$AB$17,2,FALSE),IF(AND(OR($E16={"a/b","b/c","b/a","c/b"}),S11="l"),VLOOKUP(U11,$AC$2:$AD$17,2,FALSE),IF(AND(OR($E16={"a/b","b/c","b/a","c/b"}),S10="w"),VLOOKUP(U10,$AA$2:$AB$17,2,FALSE),IF(AND(OR($E16={"a/b","b/c","b/a","c/b"}),S10="l"),VLOOKUP(U10,$AC$2:$AD$17,2,FALSE),IF(AND(OR($E16={"a/b","b/c","b/a","c/b"}),S9="w"),VLOOKUP(U9,$AA$2:$AB$17,2,FALSE),IF(AND(OR($E16={"a/b","b/c","b/a","c/b"}),S9="l"),VLOOKUP(U9,$AC$2:$AD$17,2,FALSE),IF(AND(OR($E16={"a/b","b/c","b/a","c/b"}),S8="w"),VLOOKUP(U8,$AA$2:$AB$17,2,FALSE),IF(AND(OR($E16={"a/b","b/c","b/a","c/b"}),S8="l"),VLOOKUP(U8,$AC$2:$AD$17,2,FALSE),IF(AND(OR($E16={"a/b","b/c","b/a","c/b"}),S7="w"),VLOOKUP(U7,$AA$2:$AB$17,2,FALSE),IF(AND(OR($E16={"a/b","b/c","b/a","c/b"}),S7="l"),VLOOKUP(U7,$AC$2:$AD$17,2,FALSE),IF(AND(OR($E16={"a/b","b/c","b/a","c/b"}),S6="w"),VLOOKUP(U6,$AA$2:$AB$17,2,FALSE),IF(AND(OR($E16={"a/b","b/c","b/a","c/b"}),S6="l"),VLOOKUP(U6,$AC$2:$AD$17,2,FALSE),IF(OR($E16={"a/b","b/c","b/a","c/b"}),1,"")))))))))))))))))))))))</f>
        <v>10a</v>
      </c>
      <c r="V17" s="13" t="str">
        <f>IF(AND(W17="c",$A17&gt;=1,OR(X17={1,"2a","2b",3,"5a","5b","10a","10b","20a","20b","40a","40b","80a","80b","160a","160b"})),"w",IF(AND(W17="",$A17&gt;=1,OR(X17={1,"2a","2b",3,"5a","5b","10a","10b","20a","20b","40a","40b","80a","80b","160a","160b"})),"l",""))</f>
        <v/>
      </c>
      <c r="W17" s="7" t="str">
        <f>IF(OR($A17={3,6,9,12,15,18,21,24,27,30,33,36}),"c","")</f>
        <v>c</v>
      </c>
      <c r="X17" s="14" t="str">
        <f>IF(AND(OR($E16={"a/c","b/c","c/a","c/b"}),V16="w"),VLOOKUP(X16,$AA$2:$AB$17,2,FALSE),IF(AND(OR($E16={"a/c","b/c","c/a","c/b"}),V16="l"),VLOOKUP(X16,$AC$2:$AD$17,2,FALSE),IF(AND(OR($E16={"a/c","b/c","c/a","c/b"}),V15="w"),VLOOKUP(X15,$AA$2:$AB$17,2,FALSE),IF(AND(OR($E16={"a/c","b/c","c/a","c/b"}),V15="l"),VLOOKUP(X15,$AC$2:$AD$17,2,FALSE),IF(AND(OR($E16={"a/c","b/c","c/a","c/b"}),V14="w"),VLOOKUP(X14,$AA$2:$AB$17,2,FALSE),IF(AND(OR($E16={"a/c","b/c","c/a","c/b"}),V14="l"),VLOOKUP(X14,$AC$2:$AD$17,2,FALSE),IF(AND(OR($E16={"a/c","b/c","c/a","c/b"}),V13="w"),VLOOKUP(X13,$AA$2:$AB$17,2,FALSE),IF(AND(OR($E16={"a/c","b/c","c/a","c/b"}),V13="l"),VLOOKUP(X13,$AC$2:$AD$17,2,FALSE),IF(AND(OR($E16={"a/c","b/c","c/a","c/b"}),V12="w"),VLOOKUP(X12,$AA$2:$AB$17,2,FALSE),IF(AND(OR($E16={"a/c","b/c","c/a","c/b"}),V12="l"),VLOOKUP(X12,$AC$2:$AD$17,2,FALSE),IF(AND(OR($E16={"a/c","b/c","c/a","c/b"}),V11="w"),VLOOKUP(X11,$AA$2:$AB$17,2,FALSE),IF(AND(OR($E16={"a/c","b/c","c/a","c/b"}),V11="l"),VLOOKUP(X11,$AC$2:$AD$17,2,FALSE),IF(AND(OR($E16={"a/c","b/c","c/a","c/b"}),V10="w"),VLOOKUP(X10,$AA$2:$AB$17,2,FALSE),IF(AND(OR($E16={"a/c","b/c","c/a","c/b"}),V10="l"),VLOOKUP(X10,$AC$2:$AD$17,2,FALSE),IF(AND(OR($E16={"a/c","b/c","c/a","c/b"}),V9="w"),VLOOKUP(X9,$AA$2:$AB$17,2,FALSE),IF(AND(OR($E16={"a/c","b/c","c/a","c/b"}),V9="l"),VLOOKUP(X9,$AC$2:$AD$17,2,FALSE),IF(AND(OR($E16={"a/c","b/c","c/a","c/b"}),V8="w"),VLOOKUP(X8,$AA$2:$AB$17,2,FALSE),IF(AND(OR($E16={"a/c","b/c","c/a","c/b"}),V8="l"),VLOOKUP(X8,$AC$2:$AD$17,2,FALSE),IF(AND(OR($E16={"a/c","b/c","c/a","c/b"}),V7="w"),VLOOKUP(X7,$AA$2:$AB$17,2,FALSE),IF(AND(OR($E16={"a/c","b/c","c/a","c/b"}),V7="l"),VLOOKUP(X7,$AC$2:$AD$17,2,FALSE),IF(AND(OR($E16={"a/c","b/c","c/a","c/b"}),V6="w"),VLOOKUP(X6,$AA$2:$AB$17,2,FALSE),IF(AND(OR($E16={"a/c","b/c","c/a","c/b"}),V6="l"),VLOOKUP(X6,$AC$2:$AD$17,2,FALSE),IF(OR($E16={"a/c","b/c","c/a","c/b"}),1,"")))))))))))))))))))))))</f>
        <v/>
      </c>
      <c r="Y17" s="12">
        <f t="shared" si="3"/>
        <v>-12</v>
      </c>
      <c r="Z17" s="27">
        <f t="shared" si="4"/>
        <v>-3</v>
      </c>
      <c r="AA17" s="9" t="s">
        <v>28</v>
      </c>
      <c r="AB17" s="9" t="s">
        <v>25</v>
      </c>
      <c r="AC17" s="9" t="s">
        <v>28</v>
      </c>
      <c r="AD17" s="9" t="s">
        <v>28</v>
      </c>
      <c r="AE17" s="21" t="s">
        <v>28</v>
      </c>
      <c r="AF17" s="9">
        <v>320</v>
      </c>
      <c r="AG17" s="9" t="s">
        <v>28</v>
      </c>
      <c r="AH17" s="9">
        <v>-160</v>
      </c>
      <c r="AI17" s="21"/>
      <c r="AJ17" s="21">
        <v>28</v>
      </c>
      <c r="AK17" s="21">
        <v>29</v>
      </c>
      <c r="AL17" s="21">
        <v>30</v>
      </c>
    </row>
    <row r="18" spans="1:38">
      <c r="A18" s="9">
        <v>17</v>
      </c>
      <c r="B18" s="9">
        <f>IF(OR($A18={1,2,3,4,5,6,7,8,9,10,11,12}),1,IF(OR($A18={13,14,15,16,17,18,19,20,21,22,23,24}),2,IF(OR($A18={25,26,27,28,29,30,31,32,33,34,35,36}),3,"")))</f>
        <v>2</v>
      </c>
      <c r="C18" s="9" t="str">
        <f>IF(OR($A18={1,4,7,10,13,16,19,22,25,28,31,34}),"A",IF(OR($A18={2,5,8,11,14,17,20,23,26,29,32,35}),"B",IF(OR($A18={3,6,9,12,15,18,21,24,27,30,33,36}),"C","")))</f>
        <v>B</v>
      </c>
      <c r="D18" t="str">
        <f t="shared" si="0"/>
        <v>3/2</v>
      </c>
      <c r="E18" t="str">
        <f t="shared" si="1"/>
        <v>C/B</v>
      </c>
      <c r="F18" s="13" t="str">
        <f>IF(AND(G18="d",$A18&gt;=1,OR(H18={1,"2a","2b",3,"5a","5b","10a","10b","20a","20b","40a","40b","80a","80b","160a","160b"})),"w",IF(AND(G18="",$A18&gt;=1,OR(H18={1,"2a","2b",3,"5a","5b","10a","10b","20a","20b","40a","40b","80a","80b","160a","160b"})),"l",""))</f>
        <v>l</v>
      </c>
      <c r="G18" s="7" t="str">
        <f>IF(OR($A18={1,2,3,4,5,6,7,8,9,10,11,12}),"d","")</f>
        <v/>
      </c>
      <c r="H18" s="14" t="str">
        <f>IF(AND(OR($D17={"1/2","1/3","2/1","3/1"}),F17="w"),VLOOKUP(H17,$AA$2:$AB$17,2,FALSE),IF(AND(OR($D17={"1/2","1/3","2/1","3/1"}),F17="l"),VLOOKUP(H17,$AC$2:$AD$17,2,FALSE),IF(AND(OR($D17={"1/2","1/3","2/1","3/1"}),F16="w"),VLOOKUP(H16,$AA$2:$AB$17,2,FALSE),IF(AND(OR($D17={"1/2","1/3","2/1","3/1"}),F16="l"),VLOOKUP(H16,$AC$2:$AD$17,2,FALSE),IF(AND(OR($D17={"1/2","1/3","2/1","3/1"}),F15="w"),VLOOKUP(H15,$AA$2:$AB$17,2,FALSE),IF(AND(OR($D17={"1/2","1/3","2/1","3/1"}),F15="l"),VLOOKUP(H15,$AC$2:$AD$17,2,FALSE),IF(AND(OR($D17={"1/2","1/3","2/1","3/1"}),F14="w"),VLOOKUP(H14,$AA$2:$AB$17,2,FALSE),IF(AND(OR($D17={"1/2","1/3","2/1","3/1"}),F14="l"),VLOOKUP(H14,$AC$2:$AD$17,2,FALSE),IF(AND(OR($D17={"1/2","1/3","2/1","3/1"}),F13="w"),VLOOKUP(H13,$AA$2:$AB$17,2,FALSE),IF(AND(OR($D17={"1/2","1/3","2/1","3/1"}),F13="l"),VLOOKUP(H13,$AC$2:$AD$17,2,FALSE),IF(AND(OR($D17={"1/2","1/3","2/1","3/1"}),F12="w"),VLOOKUP(H12,$AA$2:$AB$17,2,FALSE),IF(AND(OR($D17={"1/2","1/3","2/1","3/1"}),F12="l"),VLOOKUP(H12,$AC$2:$AD$17,2,FALSE),IF(AND(OR($D17={"1/2","1/3","2/1","3/1"}),F11="w"),VLOOKUP(H11,$AA$2:$AB$17,2,FALSE),IF(AND(OR($D17={"1/2","1/3","2/1","3/1"}),F11="l"),VLOOKUP(H11,$AC$2:$AD$17,2,FALSE),IF(AND(OR($D17={"1/2","1/3","2/1","3/1"}),F10="w"),VLOOKUP(H10,$AA$2:$AB$17,2,FALSE),IF(AND(OR($D17={"1/2","1/3","2/1","3/1"}),F10="l"),VLOOKUP(H10,$AC$2:$AD$17,2,FALSE),IF(AND(OR($D17={"1/2","1/3","2/1","3/1"}),F9="w"),VLOOKUP(H9,$AA$2:$AB$17,2,FALSE),IF(AND(OR($D17={"1/2","1/3","2/1","3/1"}),F9="l"),VLOOKUP(H9,$AC$2:$AD$17,2,FALSE),IF(AND(OR($D17={"1/2","1/3","2/1","3/1"}),F8="w"),VLOOKUP(H8,$AA$2:$AB$17,2,FALSE),IF(AND(OR($D17={"1/2","1/3","2/1","3/1"}),F8="l"),VLOOKUP(H8,$AC$2:$AD$17,2,FALSE),IF(AND(OR($D17={"1/2","1/3","2/1","3/1"}),F7="w"),VLOOKUP(H7,$AA$2:$AB$17,2,FALSE),IF(AND(OR($D17={"1/2","1/3","2/1","3/1"}),F7="l"),VLOOKUP(H7,$AC$2:$AD$17,2,FALSE),IF(OR($D17={"1/2","1/3","2/1","3/1"}),1,"")))))))))))))))))))))))</f>
        <v>2a</v>
      </c>
      <c r="I18" s="13" t="str">
        <f>IF(AND(J18="d",$A18&gt;=1,OR(K18={1,"2a","2b",3,"5a","5b","10a","10b","20a","20b","40a","40b","80a","80b","160a","160b"})),"w",IF(AND(J18="",$A18&gt;=1,OR(K18={1,"2a","2b",3,"5a","5b","10a","10b","20a","20b","40a","40b","80a","80b","160a","160b"})),"l",""))</f>
        <v/>
      </c>
      <c r="J18" s="7" t="str">
        <f>IF(OR($A18={13,14,15,16,17,18,19,20,21,22,23,24}),"d","")</f>
        <v>d</v>
      </c>
      <c r="K18" s="14" t="str">
        <f>IF(AND(OR($D17={"1/2","2/3","2/1","3/2"}),I17="w"),VLOOKUP(K17,$AA$2:$AB$17,2,FALSE),IF(AND(OR($D17={"1/2","2/3","2/1","3/2"}),I17="l"),VLOOKUP(K17,$AC$2:$AD$17,2,FALSE),IF(AND(OR($D17={"1/2","2/3","2/1","3/2"}),I16="w"),VLOOKUP(K16,$AA$2:$AB$17,2,FALSE),IF(AND(OR($D17={"1/2","2/3","2/1","3/2"}),I16="l"),VLOOKUP(K16,$AC$2:$AD$17,2,FALSE),IF(AND(OR($D17={"1/2","2/3","2/1","3/2"}),I15="w"),VLOOKUP(K15,$AA$2:$AB$17,2,FALSE),IF(AND(OR($D17={"1/2","2/3","2/1","3/2"}),I15="l"),VLOOKUP(K15,$AC$2:$AD$17,2,FALSE),IF(AND(OR($D17={"1/2","2/3","2/1","3/2"}),I14="w"),VLOOKUP(K14,$AA$2:$AB$17,2,FALSE),IF(AND(OR($D17={"1/2","2/3","2/1","3/2"}),I14="l"),VLOOKUP(K14,$AC$2:$AD$17,2,FALSE),IF(AND(OR($D17={"1/2","2/3","2/1","3/2"}),I13="w"),VLOOKUP(K13,$AA$2:$AB$17,2,FALSE),IF(AND(OR($D17={"1/2","2/3","2/1","3/2"}),I13="l"),VLOOKUP(K13,$AC$2:$AD$17,2,FALSE),IF(AND(OR($D17={"1/2","2/3","2/1","3/2"}),I12="w"),VLOOKUP(K12,$AA$2:$AB$17,2,FALSE),IF(AND(OR($D17={"1/2","2/3","2/1","3/2"}),I12="l"),VLOOKUP(K12,$AC$2:$AD$17,2,FALSE),IF(AND(OR($D17={"1/2","2/3","2/1","3/2"}),I11="w"),VLOOKUP(K11,$AA$2:$AB$17,2,FALSE),IF(AND(OR($D17={"1/2","2/3","2/1","3/2"}),I11="l"),VLOOKUP(K11,$AC$2:$AD$17,2,FALSE),IF(AND(OR($D17={"1/2","2/3","2/1","3/2"}),I10="w"),VLOOKUP(K10,$AA$2:$AB$17,2,FALSE),IF(AND(OR($D17={"1/2","2/3","2/1","3/2"}),I10="l"),VLOOKUP(K10,$AC$2:$AD$17,2,FALSE),IF(AND(OR($D17={"1/2","2/3","2/1","3/2"}),I9="w"),VLOOKUP(K9,$AA$2:$AB$17,2,FALSE),IF(AND(OR($D17={"1/2","2/3","2/1","3/2"}),I9="l"),VLOOKUP(K9,$AC$2:$AD$17,2,FALSE),IF(AND(OR($D17={"1/2","2/3","2/1","3/2"}),I8="w"),VLOOKUP(K8,$AA$2:$AB$17,2,FALSE),IF(AND(OR($D17={"1/2","2/3","2/1","3/2"}),I8="l"),VLOOKUP(K8,$AC$2:$AD$17,2,FALSE),IF(AND(OR($D17={"1/2","2/3","2/1","3/2"}),I7="w"),VLOOKUP(K7,$AA$2:$AB$17,2,FALSE),IF(AND(OR($D17={"1/2","2/3","2/1","3/2"}),I7="l"),VLOOKUP(K7,$AC$2:$AD$17,2,FALSE),IF(OR($D17={"1/2","2/3","2/1","3/2"}),1,"")))))))))))))))))))))))</f>
        <v/>
      </c>
      <c r="L18" s="13" t="str">
        <f>IF(AND(M18="d",$A18&gt;=1,OR(N18={1,"2a","2b",3,"5a","5b","10a","10b","20a","20b","40a","40b","80a","80b","160a","160b"})),"w",IF(AND(M18="",$A18&gt;=1,OR(N18={1,"2a","2b",3,"5a","5b","10a","10b","20a","20b","40a","40b","80a","80b","160a","160b"})),"l",""))</f>
        <v>l</v>
      </c>
      <c r="M18" s="7" t="str">
        <f>IF(OR($A18={25,26,27,28,29,30,31,32,33,34,35,36}),"d","")</f>
        <v/>
      </c>
      <c r="N18" s="14">
        <f>IF(AND(OR($D17={"1/3","2/3","3/1","3/2"}),L17="w"),VLOOKUP(N17,$AA$2:$AB$17,2,FALSE),IF(AND(OR($D17={"1/3","2/3","3/1","3/2"}),L17="l"),VLOOKUP(N17,$AC$2:$AD$17,2,FALSE),IF(AND(OR($D17={"1/3","2/3","3/1","3/2"}),L16="w"),VLOOKUP(N16,$AA$2:$AB$17,2,FALSE),IF(AND(OR($D17={"1/3","2/3","3/1","3/2"}),L16="l"),VLOOKUP(N16,$AC$2:$AD$17,2,FALSE),IF(AND(OR($D17={"1/3","2/3","3/1","3/2"}),L15="w"),VLOOKUP(N15,$AA$2:$AB$17,2,FALSE),IF(AND(OR($D17={"1/3","2/3","3/1","3/2"}),L15="l"),VLOOKUP(N15,$AC$2:$AD$17,2,FALSE),IF(AND(OR($D17={"1/3","2/3","3/1","3/2"}),L14="w"),VLOOKUP(N14,$AA$2:$AB$17,2,FALSE),IF(AND(OR($D17={"1/3","2/3","3/1","3/2"}),L14="l"),VLOOKUP(N14,$AC$2:$AD$17,2,FALSE),IF(AND(OR($D17={"1/3","2/3","3/1","3/2"}),L13="w"),VLOOKUP(N13,$AA$2:$AB$17,2,FALSE),IF(AND(OR($D17={"1/3","2/3","3/1","3/2"}),L13="l"),VLOOKUP(N13,$AC$2:$AD$17,2,FALSE),IF(AND(OR($D17={"1/3","2/3","3/1","3/2"}),L12="w"),VLOOKUP(N12,$AA$2:$AB$17,2,FALSE),IF(AND(OR($D17={"1/3","2/3","3/1","3/2"}),L12="l"),VLOOKUP(N12,$AC$2:$AD$17,2,FALSE),IF(AND(OR($D17={"1/3","2/3","3/1","3/2"}),L11="w"),VLOOKUP(N11,$AA$2:$AB$17,2,FALSE),IF(AND(OR($D17={"1/3","2/3","3/1","3/2"}),L11="l"),VLOOKUP(N11,$AC$2:$AD$17,2,FALSE),IF(AND(OR($D17={"1/3","2/3","3/1","3/2"}),L10="w"),VLOOKUP(N10,$AA$2:$AB$17,2,FALSE),IF(AND(OR($D17={"1/3","2/3","3/1","3/2"}),L10="l"),VLOOKUP(N10,$AC$2:$AD$17,2,FALSE),IF(AND(OR($D17={"1/3","2/3","3/1","3/2"}),L9="w"),VLOOKUP(N9,$AA$2:$AB$17,2,FALSE),IF(AND(OR($D17={"1/3","2/3","3/1","3/2"}),L9="l"),VLOOKUP(N9,$AC$2:$AD$17,2,FALSE),IF(AND(OR($D17={"1/3","2/3","3/1","3/2"}),L8="w"),VLOOKUP(N8,$AA$2:$AB$17,2,FALSE),IF(AND(OR($D17={"1/3","2/3","3/1","3/2"}),L8="l"),VLOOKUP(N8,$AC$2:$AD$17,2,FALSE),IF(AND(OR($D17={"1/3","2/3","3/1","3/2"}),L7="w"),VLOOKUP(N7,$AA$2:$AB$17,2,FALSE),IF(AND(OR($D17={"1/3","2/3","3/1","3/2"}),L7="l"),VLOOKUP(N7,$AC$2:$AD$17,2,FALSE),IF(OR($D17={"1/3","2/3","3/1","3/2"}),1,"")))))))))))))))))))))))</f>
        <v>1</v>
      </c>
      <c r="O18" s="12">
        <f t="shared" si="2"/>
        <v>-3</v>
      </c>
      <c r="P18" s="13" t="str">
        <f>IF(AND(Q18="c",$A18&gt;=1,OR(R18={1,"2a","2b",3,"5a","5b","10a","10b","20a","20b","40a","40b","80a","80b","160a","160b"})),"w",IF(AND(Q18="",$A18&gt;=1,OR(R18={1,"2a","2b",3,"5a","5b","10a","10b","20a","20b","40a","40b","80a","80b","160a","160b"})),"l",""))</f>
        <v>l</v>
      </c>
      <c r="Q18" s="7" t="str">
        <f>IF(OR($A18={1,4,7,10,13,16,19,22,25,28,31,34}),"c","")</f>
        <v/>
      </c>
      <c r="R18" s="14">
        <f>IF(AND(OR($E17={"a/b","a/c","b/a","c/a"}),P17="w"),VLOOKUP(R17,$AA$2:$AB$17,2,FALSE),IF(AND(OR($E17={"a/b","a/c","b/a","c/a"}),P17="l"),VLOOKUP(R17,$AC$2:$AD$17,2,FALSE),IF(AND(OR($E17={"a/b","a/c","b/a","c/a"}),P16="w"),VLOOKUP(R16,$AA$2:$AB$17,2,FALSE),IF(AND(OR($E17={"a/b","a/c","b/a","c/a"}),P16="l"),VLOOKUP(R16,$AC$2:$AD$17,2,FALSE),IF(AND(OR($E17={"a/b","a/c","b/a","c/a"}),P15="w"),VLOOKUP(R15,$AA$2:$AB$17,2,FALSE),IF(AND(OR($E17={"a/b","a/c","b/a","c/a"}),P15="l"),VLOOKUP(R15,$AC$2:$AD$17,2,FALSE),IF(AND(OR($E17={"a/b","a/c","b/a","c/a"}),P14="w"),VLOOKUP(R14,$AA$2:$AB$17,2,FALSE),IF(AND(OR($E17={"a/b","a/c","b/a","c/a"}),P14="l"),VLOOKUP(R14,$AC$2:$AD$17,2,FALSE),IF(AND(OR($E17={"a/b","a/c","b/a","c/a"}),P13="w"),VLOOKUP(R13,$AA$2:$AB$17,2,FALSE),IF(AND(OR($E17={"a/b","a/c","b/a","c/a"}),P13="l"),VLOOKUP(R13,$AC$2:$AD$17,2,FALSE),IF(AND(OR($E17={"a/b","a/c","b/a","c/a"}),P12="w"),VLOOKUP(R12,$AA$2:$AB$17,2,FALSE),IF(AND(OR($E17={"a/b","a/c","b/a","c/a"}),P12="l"),VLOOKUP(R12,$AC$2:$AD$17,2,FALSE),IF(AND(OR($E17={"a/b","a/c","b/a","c/a"}),P11="w"),VLOOKUP(R11,$AA$2:$AB$17,2,FALSE),IF(AND(OR($E17={"a/b","a/c","b/a","c/a"}),P11="l"),VLOOKUP(R11,$AC$2:$AD$17,2,FALSE),IF(AND(OR($E17={"a/b","a/c","b/a","c/a"}),P10="w"),VLOOKUP(R10,$AA$2:$AB$17,2,FALSE),IF(AND(OR($E17={"a/b","a/c","b/a","c/a"}),P10="l"),VLOOKUP(R10,$AC$2:$AD$17,2,FALSE),IF(AND(OR($E17={"a/b","a/c","b/a","c/a"}),P9="w"),VLOOKUP(R9,$AA$2:$AB$17,2,FALSE),IF(AND(OR($E17={"a/b","a/c","b/a","c/a"}),P9="l"),VLOOKUP(R9,$AC$2:$AD$17,2,FALSE),IF(AND(OR($E17={"a/b","a/c","b/a","c/a"}),P8="w"),VLOOKUP(R8,$AA$2:$AB$17,2,FALSE),IF(AND(OR($E17={"a/b","a/c","b/a","c/a"}),P8="l"),VLOOKUP(R8,$AC$2:$AD$17,2,FALSE),IF(AND(OR($E17={"a/b","a/c","b/a","c/a"}),P7="w"),VLOOKUP(R7,$AA$2:$AB$17,2,FALSE),IF(AND(OR($E17={"a/b","a/c","b/a","c/a"}),P7="l"),VLOOKUP(R7,$AC$2:$AD$17,2,FALSE),IF(OR($E17={"a/b","a/c","b/a","c/a"}),1,"")))))))))))))))))))))))</f>
        <v>3</v>
      </c>
      <c r="S18" s="13" t="str">
        <f>IF(AND(T18="c",$A18&gt;=1,OR(U18={1,"2a","2b",3,"5a","5b","10a","10b","20a","20b","40a","40b","80a","80b","160a","160b"})),"w",IF(AND(T18="",$A18&gt;=1,OR(U18={1,"2a","2b",3,"5a","5b","10a","10b","20a","20b","40a","40b","80a","80b","160a","160b"})),"l",""))</f>
        <v/>
      </c>
      <c r="T18" s="7" t="str">
        <f>IF(OR($A18={2,5,8,11,14,17,20,23,26,29,32,35}),"c","")</f>
        <v>c</v>
      </c>
      <c r="U18" s="14" t="str">
        <f>IF(AND(OR($E17={"a/b","b/c","b/a","c/b"}),S17="w"),VLOOKUP(U17,$AA$2:$AB$17,2,FALSE),IF(AND(OR($E17={"a/b","b/c","b/a","c/b"}),S17="l"),VLOOKUP(U17,$AC$2:$AD$17,2,FALSE),IF(AND(OR($E17={"a/b","b/c","b/a","c/b"}),S16="w"),VLOOKUP(U16,$AA$2:$AB$17,2,FALSE),IF(AND(OR($E17={"a/b","b/c","b/a","c/b"}),S16="l"),VLOOKUP(U16,$AC$2:$AD$17,2,FALSE),IF(AND(OR($E17={"a/b","b/c","b/a","c/b"}),S15="w"),VLOOKUP(U15,$AA$2:$AB$17,2,FALSE),IF(AND(OR($E17={"a/b","b/c","b/a","c/b"}),S15="l"),VLOOKUP(U15,$AC$2:$AD$17,2,FALSE),IF(AND(OR($E17={"a/b","b/c","b/a","c/b"}),S14="w"),VLOOKUP(U14,$AA$2:$AB$17,2,FALSE),IF(AND(OR($E17={"a/b","b/c","b/a","c/b"}),S14="l"),VLOOKUP(U14,$AC$2:$AD$17,2,FALSE),IF(AND(OR($E17={"a/b","b/c","b/a","c/b"}),S13="w"),VLOOKUP(U13,$AA$2:$AB$17,2,FALSE),IF(AND(OR($E17={"a/b","b/c","b/a","c/b"}),S13="l"),VLOOKUP(U13,$AC$2:$AD$17,2,FALSE),IF(AND(OR($E17={"a/b","b/c","b/a","c/b"}),S12="w"),VLOOKUP(U12,$AA$2:$AB$17,2,FALSE),IF(AND(OR($E17={"a/b","b/c","b/a","c/b"}),S12="l"),VLOOKUP(U12,$AC$2:$AD$17,2,FALSE),IF(AND(OR($E17={"a/b","b/c","b/a","c/b"}),S11="w"),VLOOKUP(U11,$AA$2:$AB$17,2,FALSE),IF(AND(OR($E17={"a/b","b/c","b/a","c/b"}),S11="l"),VLOOKUP(U11,$AC$2:$AD$17,2,FALSE),IF(AND(OR($E17={"a/b","b/c","b/a","c/b"}),S10="w"),VLOOKUP(U10,$AA$2:$AB$17,2,FALSE),IF(AND(OR($E17={"a/b","b/c","b/a","c/b"}),S10="l"),VLOOKUP(U10,$AC$2:$AD$17,2,FALSE),IF(AND(OR($E17={"a/b","b/c","b/a","c/b"}),S9="w"),VLOOKUP(U9,$AA$2:$AB$17,2,FALSE),IF(AND(OR($E17={"a/b","b/c","b/a","c/b"}),S9="l"),VLOOKUP(U9,$AC$2:$AD$17,2,FALSE),IF(AND(OR($E17={"a/b","b/c","b/a","c/b"}),S8="w"),VLOOKUP(U8,$AA$2:$AB$17,2,FALSE),IF(AND(OR($E17={"a/b","b/c","b/a","c/b"}),S8="l"),VLOOKUP(U8,$AC$2:$AD$17,2,FALSE),IF(AND(OR($E17={"a/b","b/c","b/a","c/b"}),S7="w"),VLOOKUP(U7,$AA$2:$AB$17,2,FALSE),IF(AND(OR($E17={"a/b","b/c","b/a","c/b"}),S7="l"),VLOOKUP(U7,$AC$2:$AD$17,2,FALSE),IF(OR($E17={"a/b","b/c","b/a","c/b"}),1,"")))))))))))))))))))))))</f>
        <v/>
      </c>
      <c r="V18" s="13" t="str">
        <f>IF(AND(W18="c",$A18&gt;=1,OR(X18={1,"2a","2b",3,"5a","5b","10a","10b","20a","20b","40a","40b","80a","80b","160a","160b"})),"w",IF(AND(W18="",$A18&gt;=1,OR(X18={1,"2a","2b",3,"5a","5b","10a","10b","20a","20b","40a","40b","80a","80b","160a","160b"})),"l",""))</f>
        <v>l</v>
      </c>
      <c r="W18" s="7" t="str">
        <f>IF(OR($A18={3,6,9,12,15,18,21,24,27,30,33,36}),"c","")</f>
        <v/>
      </c>
      <c r="X18" s="14" t="str">
        <f>IF(AND(OR($E17={"a/c","b/c","c/a","c/b"}),V17="w"),VLOOKUP(X17,$AA$2:$AB$17,2,FALSE),IF(AND(OR($E17={"a/c","b/c","c/a","c/b"}),V17="l"),VLOOKUP(X17,$AC$2:$AD$17,2,FALSE),IF(AND(OR($E17={"a/c","b/c","c/a","c/b"}),V16="w"),VLOOKUP(X16,$AA$2:$AB$17,2,FALSE),IF(AND(OR($E17={"a/c","b/c","c/a","c/b"}),V16="l"),VLOOKUP(X16,$AC$2:$AD$17,2,FALSE),IF(AND(OR($E17={"a/c","b/c","c/a","c/b"}),V15="w"),VLOOKUP(X15,$AA$2:$AB$17,2,FALSE),IF(AND(OR($E17={"a/c","b/c","c/a","c/b"}),V15="l"),VLOOKUP(X15,$AC$2:$AD$17,2,FALSE),IF(AND(OR($E17={"a/c","b/c","c/a","c/b"}),V14="w"),VLOOKUP(X14,$AA$2:$AB$17,2,FALSE),IF(AND(OR($E17={"a/c","b/c","c/a","c/b"}),V14="l"),VLOOKUP(X14,$AC$2:$AD$17,2,FALSE),IF(AND(OR($E17={"a/c","b/c","c/a","c/b"}),V13="w"),VLOOKUP(X13,$AA$2:$AB$17,2,FALSE),IF(AND(OR($E17={"a/c","b/c","c/a","c/b"}),V13="l"),VLOOKUP(X13,$AC$2:$AD$17,2,FALSE),IF(AND(OR($E17={"a/c","b/c","c/a","c/b"}),V12="w"),VLOOKUP(X12,$AA$2:$AB$17,2,FALSE),IF(AND(OR($E17={"a/c","b/c","c/a","c/b"}),V12="l"),VLOOKUP(X12,$AC$2:$AD$17,2,FALSE),IF(AND(OR($E17={"a/c","b/c","c/a","c/b"}),V11="w"),VLOOKUP(X11,$AA$2:$AB$17,2,FALSE),IF(AND(OR($E17={"a/c","b/c","c/a","c/b"}),V11="l"),VLOOKUP(X11,$AC$2:$AD$17,2,FALSE),IF(AND(OR($E17={"a/c","b/c","c/a","c/b"}),V10="w"),VLOOKUP(X10,$AA$2:$AB$17,2,FALSE),IF(AND(OR($E17={"a/c","b/c","c/a","c/b"}),V10="l"),VLOOKUP(X10,$AC$2:$AD$17,2,FALSE),IF(AND(OR($E17={"a/c","b/c","c/a","c/b"}),V9="w"),VLOOKUP(X9,$AA$2:$AB$17,2,FALSE),IF(AND(OR($E17={"a/c","b/c","c/a","c/b"}),V9="l"),VLOOKUP(X9,$AC$2:$AD$17,2,FALSE),IF(AND(OR($E17={"a/c","b/c","c/a","c/b"}),V8="w"),VLOOKUP(X8,$AA$2:$AB$17,2,FALSE),IF(AND(OR($E17={"a/c","b/c","c/a","c/b"}),V8="l"),VLOOKUP(X8,$AC$2:$AD$17,2,FALSE),IF(AND(OR($E17={"a/c","b/c","c/a","c/b"}),V7="w"),VLOOKUP(X7,$AA$2:$AB$17,2,FALSE),IF(AND(OR($E17={"a/c","b/c","c/a","c/b"}),V7="l"),VLOOKUP(X7,$AC$2:$AD$17,2,FALSE),IF(OR($E17={"a/c","b/c","c/a","c/b"}),1,"")))))))))))))))))))))))</f>
        <v>2b</v>
      </c>
      <c r="Y18" s="12">
        <f t="shared" si="3"/>
        <v>-5</v>
      </c>
      <c r="Z18" s="27">
        <f t="shared" si="4"/>
        <v>-8</v>
      </c>
      <c r="AE18" s="21"/>
      <c r="AF18" s="1"/>
      <c r="AG18" s="9"/>
      <c r="AH18" s="4"/>
      <c r="AI18" s="21"/>
      <c r="AJ18" s="21">
        <v>31</v>
      </c>
      <c r="AK18" s="21">
        <v>32</v>
      </c>
      <c r="AL18" s="21">
        <v>33</v>
      </c>
    </row>
    <row r="19" spans="1:38">
      <c r="A19" s="9">
        <v>21</v>
      </c>
      <c r="B19" s="9">
        <f>IF(OR($A19={1,2,3,4,5,6,7,8,9,10,11,12}),1,IF(OR($A19={13,14,15,16,17,18,19,20,21,22,23,24}),2,IF(OR($A19={25,26,27,28,29,30,31,32,33,34,35,36}),3,"")))</f>
        <v>2</v>
      </c>
      <c r="C19" s="9" t="str">
        <f>IF(OR($A19={1,4,7,10,13,16,19,22,25,28,31,34}),"A",IF(OR($A19={2,5,8,11,14,17,20,23,26,29,32,35}),"B",IF(OR($A19={3,6,9,12,15,18,21,24,27,30,33,36}),"C","")))</f>
        <v>C</v>
      </c>
      <c r="D19" t="str">
        <f t="shared" si="0"/>
        <v>3/2</v>
      </c>
      <c r="E19" t="str">
        <f t="shared" si="1"/>
        <v>B/C</v>
      </c>
      <c r="F19" s="13" t="str">
        <f>IF(AND(G19="d",$A19&gt;=1,OR(H19={1,"2a","2b",3,"5a","5b","10a","10b","20a","20b","40a","40b","80a","80b","160a","160b"})),"w",IF(AND(G19="",$A19&gt;=1,OR(H19={1,"2a","2b",3,"5a","5b","10a","10b","20a","20b","40a","40b","80a","80b","160a","160b"})),"l",""))</f>
        <v/>
      </c>
      <c r="G19" s="7" t="str">
        <f>IF(OR($A19={1,2,3,4,5,6,7,8,9,10,11,12}),"d","")</f>
        <v/>
      </c>
      <c r="H19" s="14" t="str">
        <f>IF(AND(OR($D18={"1/2","1/3","2/1","3/1"}),F18="w"),VLOOKUP(H18,$AA$2:$AB$17,2,FALSE),IF(AND(OR($D18={"1/2","1/3","2/1","3/1"}),F18="l"),VLOOKUP(H18,$AC$2:$AD$17,2,FALSE),IF(AND(OR($D18={"1/2","1/3","2/1","3/1"}),F17="w"),VLOOKUP(H17,$AA$2:$AB$17,2,FALSE),IF(AND(OR($D18={"1/2","1/3","2/1","3/1"}),F17="l"),VLOOKUP(H17,$AC$2:$AD$17,2,FALSE),IF(AND(OR($D18={"1/2","1/3","2/1","3/1"}),F16="w"),VLOOKUP(H16,$AA$2:$AB$17,2,FALSE),IF(AND(OR($D18={"1/2","1/3","2/1","3/1"}),F16="l"),VLOOKUP(H16,$AC$2:$AD$17,2,FALSE),IF(AND(OR($D18={"1/2","1/3","2/1","3/1"}),F15="w"),VLOOKUP(H15,$AA$2:$AB$17,2,FALSE),IF(AND(OR($D18={"1/2","1/3","2/1","3/1"}),F15="l"),VLOOKUP(H15,$AC$2:$AD$17,2,FALSE),IF(AND(OR($D18={"1/2","1/3","2/1","3/1"}),F14="w"),VLOOKUP(H14,$AA$2:$AB$17,2,FALSE),IF(AND(OR($D18={"1/2","1/3","2/1","3/1"}),F14="l"),VLOOKUP(H14,$AC$2:$AD$17,2,FALSE),IF(AND(OR($D18={"1/2","1/3","2/1","3/1"}),F13="w"),VLOOKUP(H13,$AA$2:$AB$17,2,FALSE),IF(AND(OR($D18={"1/2","1/3","2/1","3/1"}),F13="l"),VLOOKUP(H13,$AC$2:$AD$17,2,FALSE),IF(AND(OR($D18={"1/2","1/3","2/1","3/1"}),F12="w"),VLOOKUP(H12,$AA$2:$AB$17,2,FALSE),IF(AND(OR($D18={"1/2","1/3","2/1","3/1"}),F12="l"),VLOOKUP(H12,$AC$2:$AD$17,2,FALSE),IF(AND(OR($D18={"1/2","1/3","2/1","3/1"}),F11="w"),VLOOKUP(H11,$AA$2:$AB$17,2,FALSE),IF(AND(OR($D18={"1/2","1/3","2/1","3/1"}),F11="l"),VLOOKUP(H11,$AC$2:$AD$17,2,FALSE),IF(AND(OR($D18={"1/2","1/3","2/1","3/1"}),F10="w"),VLOOKUP(H10,$AA$2:$AB$17,2,FALSE),IF(AND(OR($D18={"1/2","1/3","2/1","3/1"}),F10="l"),VLOOKUP(H10,$AC$2:$AD$17,2,FALSE),IF(AND(OR($D18={"1/2","1/3","2/1","3/1"}),F9="w"),VLOOKUP(H9,$AA$2:$AB$17,2,FALSE),IF(AND(OR($D18={"1/2","1/3","2/1","3/1"}),F9="l"),VLOOKUP(H9,$AC$2:$AD$17,2,FALSE),IF(AND(OR($D18={"1/2","1/3","2/1","3/1"}),F8="w"),VLOOKUP(H8,$AA$2:$AB$17,2,FALSE),IF(AND(OR($D18={"1/2","1/3","2/1","3/1"}),F8="l"),VLOOKUP(H8,$AC$2:$AD$17,2,FALSE),IF(OR($D18={"1/2","1/3","2/1","3/1"}),1,"")))))))))))))))))))))))</f>
        <v/>
      </c>
      <c r="I19" s="13" t="str">
        <f>IF(AND(J19="d",$A19&gt;=1,OR(K19={1,"2a","2b",3,"5a","5b","10a","10b","20a","20b","40a","40b","80a","80b","160a","160b"})),"w",IF(AND(J19="",$A19&gt;=1,OR(K19={1,"2a","2b",3,"5a","5b","10a","10b","20a","20b","40a","40b","80a","80b","160a","160b"})),"l",""))</f>
        <v>w</v>
      </c>
      <c r="J19" s="7" t="str">
        <f>IF(OR($A19={13,14,15,16,17,18,19,20,21,22,23,24}),"d","")</f>
        <v>d</v>
      </c>
      <c r="K19" s="14" t="str">
        <f>IF(AND(OR($D18={"1/2","2/3","2/1","3/2"}),I18="w"),VLOOKUP(K18,$AA$2:$AB$17,2,FALSE),IF(AND(OR($D18={"1/2","2/3","2/1","3/2"}),I18="l"),VLOOKUP(K18,$AC$2:$AD$17,2,FALSE),IF(AND(OR($D18={"1/2","2/3","2/1","3/2"}),I17="w"),VLOOKUP(K17,$AA$2:$AB$17,2,FALSE),IF(AND(OR($D18={"1/2","2/3","2/1","3/2"}),I17="l"),VLOOKUP(K17,$AC$2:$AD$17,2,FALSE),IF(AND(OR($D18={"1/2","2/3","2/1","3/2"}),I16="w"),VLOOKUP(K16,$AA$2:$AB$17,2,FALSE),IF(AND(OR($D18={"1/2","2/3","2/1","3/2"}),I16="l"),VLOOKUP(K16,$AC$2:$AD$17,2,FALSE),IF(AND(OR($D18={"1/2","2/3","2/1","3/2"}),I15="w"),VLOOKUP(K15,$AA$2:$AB$17,2,FALSE),IF(AND(OR($D18={"1/2","2/3","2/1","3/2"}),I15="l"),VLOOKUP(K15,$AC$2:$AD$17,2,FALSE),IF(AND(OR($D18={"1/2","2/3","2/1","3/2"}),I14="w"),VLOOKUP(K14,$AA$2:$AB$17,2,FALSE),IF(AND(OR($D18={"1/2","2/3","2/1","3/2"}),I14="l"),VLOOKUP(K14,$AC$2:$AD$17,2,FALSE),IF(AND(OR($D18={"1/2","2/3","2/1","3/2"}),I13="w"),VLOOKUP(K13,$AA$2:$AB$17,2,FALSE),IF(AND(OR($D18={"1/2","2/3","2/1","3/2"}),I13="l"),VLOOKUP(K13,$AC$2:$AD$17,2,FALSE),IF(AND(OR($D18={"1/2","2/3","2/1","3/2"}),I12="w"),VLOOKUP(K12,$AA$2:$AB$17,2,FALSE),IF(AND(OR($D18={"1/2","2/3","2/1","3/2"}),I12="l"),VLOOKUP(K12,$AC$2:$AD$17,2,FALSE),IF(AND(OR($D18={"1/2","2/3","2/1","3/2"}),I11="w"),VLOOKUP(K11,$AA$2:$AB$17,2,FALSE),IF(AND(OR($D18={"1/2","2/3","2/1","3/2"}),I11="l"),VLOOKUP(K11,$AC$2:$AD$17,2,FALSE),IF(AND(OR($D18={"1/2","2/3","2/1","3/2"}),I10="w"),VLOOKUP(K10,$AA$2:$AB$17,2,FALSE),IF(AND(OR($D18={"1/2","2/3","2/1","3/2"}),I10="l"),VLOOKUP(K10,$AC$2:$AD$17,2,FALSE),IF(AND(OR($D18={"1/2","2/3","2/1","3/2"}),I9="w"),VLOOKUP(K9,$AA$2:$AB$17,2,FALSE),IF(AND(OR($D18={"1/2","2/3","2/1","3/2"}),I9="l"),VLOOKUP(K9,$AC$2:$AD$17,2,FALSE),IF(AND(OR($D18={"1/2","2/3","2/1","3/2"}),I8="w"),VLOOKUP(K8,$AA$2:$AB$17,2,FALSE),IF(AND(OR($D18={"1/2","2/3","2/1","3/2"}),I8="l"),VLOOKUP(K8,$AC$2:$AD$17,2,FALSE),IF(OR($D18={"1/2","2/3","2/1","3/2"}),1,"")))))))))))))))))))))))</f>
        <v>2b</v>
      </c>
      <c r="L19" s="13" t="str">
        <f>IF(AND(M19="d",$A19&gt;=1,OR(N19={1,"2a","2b",3,"5a","5b","10a","10b","20a","20b","40a","40b","80a","80b","160a","160b"})),"w",IF(AND(M19="",$A19&gt;=1,OR(N19={1,"2a","2b",3,"5a","5b","10a","10b","20a","20b","40a","40b","80a","80b","160a","160b"})),"l",""))</f>
        <v>l</v>
      </c>
      <c r="M19" s="7" t="str">
        <f>IF(OR($A19={25,26,27,28,29,30,31,32,33,34,35,36}),"d","")</f>
        <v/>
      </c>
      <c r="N19" s="14" t="str">
        <f>IF(AND(OR($D18={"1/3","2/3","3/1","3/2"}),L18="w"),VLOOKUP(N18,$AA$2:$AB$17,2,FALSE),IF(AND(OR($D18={"1/3","2/3","3/1","3/2"}),L18="l"),VLOOKUP(N18,$AC$2:$AD$17,2,FALSE),IF(AND(OR($D18={"1/3","2/3","3/1","3/2"}),L17="w"),VLOOKUP(N17,$AA$2:$AB$17,2,FALSE),IF(AND(OR($D18={"1/3","2/3","3/1","3/2"}),L17="l"),VLOOKUP(N17,$AC$2:$AD$17,2,FALSE),IF(AND(OR($D18={"1/3","2/3","3/1","3/2"}),L16="w"),VLOOKUP(N16,$AA$2:$AB$17,2,FALSE),IF(AND(OR($D18={"1/3","2/3","3/1","3/2"}),L16="l"),VLOOKUP(N16,$AC$2:$AD$17,2,FALSE),IF(AND(OR($D18={"1/3","2/3","3/1","3/2"}),L15="w"),VLOOKUP(N15,$AA$2:$AB$17,2,FALSE),IF(AND(OR($D18={"1/3","2/3","3/1","3/2"}),L15="l"),VLOOKUP(N15,$AC$2:$AD$17,2,FALSE),IF(AND(OR($D18={"1/3","2/3","3/1","3/2"}),L14="w"),VLOOKUP(N14,$AA$2:$AB$17,2,FALSE),IF(AND(OR($D18={"1/3","2/3","3/1","3/2"}),L14="l"),VLOOKUP(N14,$AC$2:$AD$17,2,FALSE),IF(AND(OR($D18={"1/3","2/3","3/1","3/2"}),L13="w"),VLOOKUP(N13,$AA$2:$AB$17,2,FALSE),IF(AND(OR($D18={"1/3","2/3","3/1","3/2"}),L13="l"),VLOOKUP(N13,$AC$2:$AD$17,2,FALSE),IF(AND(OR($D18={"1/3","2/3","3/1","3/2"}),L12="w"),VLOOKUP(N12,$AA$2:$AB$17,2,FALSE),IF(AND(OR($D18={"1/3","2/3","3/1","3/2"}),L12="l"),VLOOKUP(N12,$AC$2:$AD$17,2,FALSE),IF(AND(OR($D18={"1/3","2/3","3/1","3/2"}),L11="w"),VLOOKUP(N11,$AA$2:$AB$17,2,FALSE),IF(AND(OR($D18={"1/3","2/3","3/1","3/2"}),L11="l"),VLOOKUP(N11,$AC$2:$AD$17,2,FALSE),IF(AND(OR($D18={"1/3","2/3","3/1","3/2"}),L10="w"),VLOOKUP(N10,$AA$2:$AB$17,2,FALSE),IF(AND(OR($D18={"1/3","2/3","3/1","3/2"}),L10="l"),VLOOKUP(N10,$AC$2:$AD$17,2,FALSE),IF(AND(OR($D18={"1/3","2/3","3/1","3/2"}),L9="w"),VLOOKUP(N9,$AA$2:$AB$17,2,FALSE),IF(AND(OR($D18={"1/3","2/3","3/1","3/2"}),L9="l"),VLOOKUP(N9,$AC$2:$AD$17,2,FALSE),IF(AND(OR($D18={"1/3","2/3","3/1","3/2"}),L8="w"),VLOOKUP(N8,$AA$2:$AB$17,2,FALSE),IF(AND(OR($D18={"1/3","2/3","3/1","3/2"}),L8="l"),VLOOKUP(N8,$AC$2:$AD$17,2,FALSE),IF(OR($D18={"1/3","2/3","3/1","3/2"}),1,"")))))))))))))))))))))))</f>
        <v>2a</v>
      </c>
      <c r="O19" s="12">
        <f t="shared" si="2"/>
        <v>2</v>
      </c>
      <c r="P19" s="13" t="str">
        <f>IF(AND(Q19="c",$A19&gt;=1,OR(R19={1,"2a","2b",3,"5a","5b","10a","10b","20a","20b","40a","40b","80a","80b","160a","160b"})),"w",IF(AND(Q19="",$A19&gt;=1,OR(R19={1,"2a","2b",3,"5a","5b","10a","10b","20a","20b","40a","40b","80a","80b","160a","160b"})),"l",""))</f>
        <v/>
      </c>
      <c r="Q19" s="7" t="str">
        <f>IF(OR($A19={1,4,7,10,13,16,19,22,25,28,31,34}),"c","")</f>
        <v/>
      </c>
      <c r="R19" s="14" t="str">
        <f>IF(AND(OR($E18={"a/b","a/c","b/a","c/a"}),P18="w"),VLOOKUP(R18,$AA$2:$AB$17,2,FALSE),IF(AND(OR($E18={"a/b","a/c","b/a","c/a"}),P18="l"),VLOOKUP(R18,$AC$2:$AD$17,2,FALSE),IF(AND(OR($E18={"a/b","a/c","b/a","c/a"}),P17="w"),VLOOKUP(R17,$AA$2:$AB$17,2,FALSE),IF(AND(OR($E18={"a/b","a/c","b/a","c/a"}),P17="l"),VLOOKUP(R17,$AC$2:$AD$17,2,FALSE),IF(AND(OR($E18={"a/b","a/c","b/a","c/a"}),P16="w"),VLOOKUP(R16,$AA$2:$AB$17,2,FALSE),IF(AND(OR($E18={"a/b","a/c","b/a","c/a"}),P16="l"),VLOOKUP(R16,$AC$2:$AD$17,2,FALSE),IF(AND(OR($E18={"a/b","a/c","b/a","c/a"}),P15="w"),VLOOKUP(R15,$AA$2:$AB$17,2,FALSE),IF(AND(OR($E18={"a/b","a/c","b/a","c/a"}),P15="l"),VLOOKUP(R15,$AC$2:$AD$17,2,FALSE),IF(AND(OR($E18={"a/b","a/c","b/a","c/a"}),P14="w"),VLOOKUP(R14,$AA$2:$AB$17,2,FALSE),IF(AND(OR($E18={"a/b","a/c","b/a","c/a"}),P14="l"),VLOOKUP(R14,$AC$2:$AD$17,2,FALSE),IF(AND(OR($E18={"a/b","a/c","b/a","c/a"}),P13="w"),VLOOKUP(R13,$AA$2:$AB$17,2,FALSE),IF(AND(OR($E18={"a/b","a/c","b/a","c/a"}),P13="l"),VLOOKUP(R13,$AC$2:$AD$17,2,FALSE),IF(AND(OR($E18={"a/b","a/c","b/a","c/a"}),P12="w"),VLOOKUP(R12,$AA$2:$AB$17,2,FALSE),IF(AND(OR($E18={"a/b","a/c","b/a","c/a"}),P12="l"),VLOOKUP(R12,$AC$2:$AD$17,2,FALSE),IF(AND(OR($E18={"a/b","a/c","b/a","c/a"}),P11="w"),VLOOKUP(R11,$AA$2:$AB$17,2,FALSE),IF(AND(OR($E18={"a/b","a/c","b/a","c/a"}),P11="l"),VLOOKUP(R11,$AC$2:$AD$17,2,FALSE),IF(AND(OR($E18={"a/b","a/c","b/a","c/a"}),P10="w"),VLOOKUP(R10,$AA$2:$AB$17,2,FALSE),IF(AND(OR($E18={"a/b","a/c","b/a","c/a"}),P10="l"),VLOOKUP(R10,$AC$2:$AD$17,2,FALSE),IF(AND(OR($E18={"a/b","a/c","b/a","c/a"}),P9="w"),VLOOKUP(R9,$AA$2:$AB$17,2,FALSE),IF(AND(OR($E18={"a/b","a/c","b/a","c/a"}),P9="l"),VLOOKUP(R9,$AC$2:$AD$17,2,FALSE),IF(AND(OR($E18={"a/b","a/c","b/a","c/a"}),P8="w"),VLOOKUP(R8,$AA$2:$AB$17,2,FALSE),IF(AND(OR($E18={"a/b","a/c","b/a","c/a"}),P8="l"),VLOOKUP(R8,$AC$2:$AD$17,2,FALSE),IF(OR($E18={"a/b","a/c","b/a","c/a"}),1,"")))))))))))))))))))))))</f>
        <v/>
      </c>
      <c r="S19" s="13" t="str">
        <f>IF(AND(T19="c",$A19&gt;=1,OR(U19={1,"2a","2b",3,"5a","5b","10a","10b","20a","20b","40a","40b","80a","80b","160a","160b"})),"w",IF(AND(T19="",$A19&gt;=1,OR(U19={1,"2a","2b",3,"5a","5b","10a","10b","20a","20b","40a","40b","80a","80b","160a","160b"})),"l",""))</f>
        <v>l</v>
      </c>
      <c r="T19" s="7" t="str">
        <f>IF(OR($A19={2,5,8,11,14,17,20,23,26,29,32,35}),"c","")</f>
        <v/>
      </c>
      <c r="U19" s="14" t="str">
        <f>IF(AND(OR($E18={"a/b","b/c","b/a","c/b"}),S18="w"),VLOOKUP(U18,$AA$2:$AB$17,2,FALSE),IF(AND(OR($E18={"a/b","b/c","b/a","c/b"}),S18="l"),VLOOKUP(U18,$AC$2:$AD$17,2,FALSE),IF(AND(OR($E18={"a/b","b/c","b/a","c/b"}),S17="w"),VLOOKUP(U17,$AA$2:$AB$17,2,FALSE),IF(AND(OR($E18={"a/b","b/c","b/a","c/b"}),S17="l"),VLOOKUP(U17,$AC$2:$AD$17,2,FALSE),IF(AND(OR($E18={"a/b","b/c","b/a","c/b"}),S16="w"),VLOOKUP(U16,$AA$2:$AB$17,2,FALSE),IF(AND(OR($E18={"a/b","b/c","b/a","c/b"}),S16="l"),VLOOKUP(U16,$AC$2:$AD$17,2,FALSE),IF(AND(OR($E18={"a/b","b/c","b/a","c/b"}),S15="w"),VLOOKUP(U15,$AA$2:$AB$17,2,FALSE),IF(AND(OR($E18={"a/b","b/c","b/a","c/b"}),S15="l"),VLOOKUP(U15,$AC$2:$AD$17,2,FALSE),IF(AND(OR($E18={"a/b","b/c","b/a","c/b"}),S14="w"),VLOOKUP(U14,$AA$2:$AB$17,2,FALSE),IF(AND(OR($E18={"a/b","b/c","b/a","c/b"}),S14="l"),VLOOKUP(U14,$AC$2:$AD$17,2,FALSE),IF(AND(OR($E18={"a/b","b/c","b/a","c/b"}),S13="w"),VLOOKUP(U13,$AA$2:$AB$17,2,FALSE),IF(AND(OR($E18={"a/b","b/c","b/a","c/b"}),S13="l"),VLOOKUP(U13,$AC$2:$AD$17,2,FALSE),IF(AND(OR($E18={"a/b","b/c","b/a","c/b"}),S12="w"),VLOOKUP(U12,$AA$2:$AB$17,2,FALSE),IF(AND(OR($E18={"a/b","b/c","b/a","c/b"}),S12="l"),VLOOKUP(U12,$AC$2:$AD$17,2,FALSE),IF(AND(OR($E18={"a/b","b/c","b/a","c/b"}),S11="w"),VLOOKUP(U11,$AA$2:$AB$17,2,FALSE),IF(AND(OR($E18={"a/b","b/c","b/a","c/b"}),S11="l"),VLOOKUP(U11,$AC$2:$AD$17,2,FALSE),IF(AND(OR($E18={"a/b","b/c","b/a","c/b"}),S10="w"),VLOOKUP(U10,$AA$2:$AB$17,2,FALSE),IF(AND(OR($E18={"a/b","b/c","b/a","c/b"}),S10="l"),VLOOKUP(U10,$AC$2:$AD$17,2,FALSE),IF(AND(OR($E18={"a/b","b/c","b/a","c/b"}),S9="w"),VLOOKUP(U9,$AA$2:$AB$17,2,FALSE),IF(AND(OR($E18={"a/b","b/c","b/a","c/b"}),S9="l"),VLOOKUP(U9,$AC$2:$AD$17,2,FALSE),IF(AND(OR($E18={"a/b","b/c","b/a","c/b"}),S8="w"),VLOOKUP(U8,$AA$2:$AB$17,2,FALSE),IF(AND(OR($E18={"a/b","b/c","b/a","c/b"}),S8="l"),VLOOKUP(U8,$AC$2:$AD$17,2,FALSE),IF(OR($E18={"a/b","b/c","b/a","c/b"}),1,"")))))))))))))))))))))))</f>
        <v>10b</v>
      </c>
      <c r="V19" s="13" t="str">
        <f>IF(AND(W19="c",$A19&gt;=1,OR(X19={1,"2a","2b",3,"5a","5b","10a","10b","20a","20b","40a","40b","80a","80b","160a","160b"})),"w",IF(AND(W19="",$A19&gt;=1,OR(X19={1,"2a","2b",3,"5a","5b","10a","10b","20a","20b","40a","40b","80a","80b","160a","160b"})),"l",""))</f>
        <v>w</v>
      </c>
      <c r="W19" s="7" t="str">
        <f>IF(OR($A19={3,6,9,12,15,18,21,24,27,30,33,36}),"c","")</f>
        <v>c</v>
      </c>
      <c r="X19" s="14">
        <f>IF(AND(OR($E18={"a/c","b/c","c/a","c/b"}),V18="w"),VLOOKUP(X18,$AA$2:$AB$17,2,FALSE),IF(AND(OR($E18={"a/c","b/c","c/a","c/b"}),V18="l"),VLOOKUP(X18,$AC$2:$AD$17,2,FALSE),IF(AND(OR($E18={"a/c","b/c","c/a","c/b"}),V17="w"),VLOOKUP(X17,$AA$2:$AB$17,2,FALSE),IF(AND(OR($E18={"a/c","b/c","c/a","c/b"}),V17="l"),VLOOKUP(X17,$AC$2:$AD$17,2,FALSE),IF(AND(OR($E18={"a/c","b/c","c/a","c/b"}),V16="w"),VLOOKUP(X16,$AA$2:$AB$17,2,FALSE),IF(AND(OR($E18={"a/c","b/c","c/a","c/b"}),V16="l"),VLOOKUP(X16,$AC$2:$AD$17,2,FALSE),IF(AND(OR($E18={"a/c","b/c","c/a","c/b"}),V15="w"),VLOOKUP(X15,$AA$2:$AB$17,2,FALSE),IF(AND(OR($E18={"a/c","b/c","c/a","c/b"}),V15="l"),VLOOKUP(X15,$AC$2:$AD$17,2,FALSE),IF(AND(OR($E18={"a/c","b/c","c/a","c/b"}),V14="w"),VLOOKUP(X14,$AA$2:$AB$17,2,FALSE),IF(AND(OR($E18={"a/c","b/c","c/a","c/b"}),V14="l"),VLOOKUP(X14,$AC$2:$AD$17,2,FALSE),IF(AND(OR($E18={"a/c","b/c","c/a","c/b"}),V13="w"),VLOOKUP(X13,$AA$2:$AB$17,2,FALSE),IF(AND(OR($E18={"a/c","b/c","c/a","c/b"}),V13="l"),VLOOKUP(X13,$AC$2:$AD$17,2,FALSE),IF(AND(OR($E18={"a/c","b/c","c/a","c/b"}),V12="w"),VLOOKUP(X12,$AA$2:$AB$17,2,FALSE),IF(AND(OR($E18={"a/c","b/c","c/a","c/b"}),V12="l"),VLOOKUP(X12,$AC$2:$AD$17,2,FALSE),IF(AND(OR($E18={"a/c","b/c","c/a","c/b"}),V11="w"),VLOOKUP(X11,$AA$2:$AB$17,2,FALSE),IF(AND(OR($E18={"a/c","b/c","c/a","c/b"}),V11="l"),VLOOKUP(X11,$AC$2:$AD$17,2,FALSE),IF(AND(OR($E18={"a/c","b/c","c/a","c/b"}),V10="w"),VLOOKUP(X10,$AA$2:$AB$17,2,FALSE),IF(AND(OR($E18={"a/c","b/c","c/a","c/b"}),V10="l"),VLOOKUP(X10,$AC$2:$AD$17,2,FALSE),IF(AND(OR($E18={"a/c","b/c","c/a","c/b"}),V9="w"),VLOOKUP(X9,$AA$2:$AB$17,2,FALSE),IF(AND(OR($E18={"a/c","b/c","c/a","c/b"}),V9="l"),VLOOKUP(X9,$AC$2:$AD$17,2,FALSE),IF(AND(OR($E18={"a/c","b/c","c/a","c/b"}),V8="w"),VLOOKUP(X8,$AA$2:$AB$17,2,FALSE),IF(AND(OR($E18={"a/c","b/c","c/a","c/b"}),V8="l"),VLOOKUP(X8,$AC$2:$AD$17,2,FALSE),IF(OR($E18={"a/c","b/c","c/a","c/b"}),1,"")))))))))))))))))))))))</f>
        <v>3</v>
      </c>
      <c r="Y19" s="12">
        <f t="shared" si="3"/>
        <v>-4</v>
      </c>
      <c r="Z19" s="27">
        <f t="shared" si="4"/>
        <v>-2</v>
      </c>
      <c r="AE19" s="21"/>
      <c r="AF19" s="1"/>
      <c r="AG19" s="9"/>
      <c r="AH19" s="4"/>
      <c r="AI19" s="21"/>
      <c r="AJ19" s="21">
        <v>34</v>
      </c>
      <c r="AK19" s="21">
        <v>35</v>
      </c>
      <c r="AL19" s="21">
        <v>36</v>
      </c>
    </row>
    <row r="20" spans="1:38">
      <c r="A20" s="9">
        <v>23</v>
      </c>
      <c r="B20" s="9">
        <f>IF(OR($A20={1,2,3,4,5,6,7,8,9,10,11,12}),1,IF(OR($A20={13,14,15,16,17,18,19,20,21,22,23,24}),2,IF(OR($A20={25,26,27,28,29,30,31,32,33,34,35,36}),3,"")))</f>
        <v>2</v>
      </c>
      <c r="C20" s="9" t="str">
        <f>IF(OR($A20={1,4,7,10,13,16,19,22,25,28,31,34}),"A",IF(OR($A20={2,5,8,11,14,17,20,23,26,29,32,35}),"B",IF(OR($A20={3,6,9,12,15,18,21,24,27,30,33,36}),"C","")))</f>
        <v>B</v>
      </c>
      <c r="D20" t="str">
        <f t="shared" si="0"/>
        <v>3/2</v>
      </c>
      <c r="E20" t="str">
        <f t="shared" si="1"/>
        <v>C/B</v>
      </c>
      <c r="F20" s="13" t="str">
        <f>IF(AND(G20="d",$A20&gt;=1,OR(H20={1,"2a","2b",3,"5a","5b","10a","10b","20a","20b","40a","40b","80a","80b","160a","160b"})),"w",IF(AND(G20="",$A20&gt;=1,OR(H20={1,"2a","2b",3,"5a","5b","10a","10b","20a","20b","40a","40b","80a","80b","160a","160b"})),"l",""))</f>
        <v/>
      </c>
      <c r="G20" s="7" t="str">
        <f>IF(OR($A20={1,2,3,4,5,6,7,8,9,10,11,12}),"d","")</f>
        <v/>
      </c>
      <c r="H20" s="14" t="str">
        <f>IF(AND(OR($D19={"1/2","1/3","2/1","3/1"}),F19="w"),VLOOKUP(H19,$AA$2:$AB$17,2,FALSE),IF(AND(OR($D19={"1/2","1/3","2/1","3/1"}),F19="l"),VLOOKUP(H19,$AC$2:$AD$17,2,FALSE),IF(AND(OR($D19={"1/2","1/3","2/1","3/1"}),F18="w"),VLOOKUP(H18,$AA$2:$AB$17,2,FALSE),IF(AND(OR($D19={"1/2","1/3","2/1","3/1"}),F18="l"),VLOOKUP(H18,$AC$2:$AD$17,2,FALSE),IF(AND(OR($D19={"1/2","1/3","2/1","3/1"}),F17="w"),VLOOKUP(H17,$AA$2:$AB$17,2,FALSE),IF(AND(OR($D19={"1/2","1/3","2/1","3/1"}),F17="l"),VLOOKUP(H17,$AC$2:$AD$17,2,FALSE),IF(AND(OR($D19={"1/2","1/3","2/1","3/1"}),F16="w"),VLOOKUP(H16,$AA$2:$AB$17,2,FALSE),IF(AND(OR($D19={"1/2","1/3","2/1","3/1"}),F16="l"),VLOOKUP(H16,$AC$2:$AD$17,2,FALSE),IF(AND(OR($D19={"1/2","1/3","2/1","3/1"}),F15="w"),VLOOKUP(H15,$AA$2:$AB$17,2,FALSE),IF(AND(OR($D19={"1/2","1/3","2/1","3/1"}),F15="l"),VLOOKUP(H15,$AC$2:$AD$17,2,FALSE),IF(AND(OR($D19={"1/2","1/3","2/1","3/1"}),F14="w"),VLOOKUP(H14,$AA$2:$AB$17,2,FALSE),IF(AND(OR($D19={"1/2","1/3","2/1","3/1"}),F14="l"),VLOOKUP(H14,$AC$2:$AD$17,2,FALSE),IF(AND(OR($D19={"1/2","1/3","2/1","3/1"}),F13="w"),VLOOKUP(H13,$AA$2:$AB$17,2,FALSE),IF(AND(OR($D19={"1/2","1/3","2/1","3/1"}),F13="l"),VLOOKUP(H13,$AC$2:$AD$17,2,FALSE),IF(AND(OR($D19={"1/2","1/3","2/1","3/1"}),F12="w"),VLOOKUP(H12,$AA$2:$AB$17,2,FALSE),IF(AND(OR($D19={"1/2","1/3","2/1","3/1"}),F12="l"),VLOOKUP(H12,$AC$2:$AD$17,2,FALSE),IF(AND(OR($D19={"1/2","1/3","2/1","3/1"}),F11="w"),VLOOKUP(H11,$AA$2:$AB$17,2,FALSE),IF(AND(OR($D19={"1/2","1/3","2/1","3/1"}),F11="l"),VLOOKUP(H11,$AC$2:$AD$17,2,FALSE),IF(AND(OR($D19={"1/2","1/3","2/1","3/1"}),F10="w"),VLOOKUP(H10,$AA$2:$AB$17,2,FALSE),IF(AND(OR($D19={"1/2","1/3","2/1","3/1"}),F10="l"),VLOOKUP(H10,$AC$2:$AD$17,2,FALSE),IF(AND(OR($D19={"1/2","1/3","2/1","3/1"}),F9="w"),VLOOKUP(H9,$AA$2:$AB$17,2,FALSE),IF(AND(OR($D19={"1/2","1/3","2/1","3/1"}),F9="l"),VLOOKUP(H9,$AC$2:$AD$17,2,FALSE),IF(OR($D19={"1/2","1/3","2/1","3/1"}),1,"")))))))))))))))))))))))</f>
        <v/>
      </c>
      <c r="I20" s="13" t="str">
        <f>IF(AND(J20="d",$A20&gt;=1,OR(K20={1,"2a","2b",3,"5a","5b","10a","10b","20a","20b","40a","40b","80a","80b","160a","160b"})),"w",IF(AND(J20="",$A20&gt;=1,OR(K20={1,"2a","2b",3,"5a","5b","10a","10b","20a","20b","40a","40b","80a","80b","160a","160b"})),"l",""))</f>
        <v>w</v>
      </c>
      <c r="J20" s="7" t="str">
        <f>IF(OR($A20={13,14,15,16,17,18,19,20,21,22,23,24}),"d","")</f>
        <v>d</v>
      </c>
      <c r="K20" s="14">
        <f>IF(AND(OR($D19={"1/2","2/3","2/1","3/2"}),I19="w"),VLOOKUP(K19,$AA$2:$AB$17,2,FALSE),IF(AND(OR($D19={"1/2","2/3","2/1","3/2"}),I19="l"),VLOOKUP(K19,$AC$2:$AD$17,2,FALSE),IF(AND(OR($D19={"1/2","2/3","2/1","3/2"}),I18="w"),VLOOKUP(K18,$AA$2:$AB$17,2,FALSE),IF(AND(OR($D19={"1/2","2/3","2/1","3/2"}),I18="l"),VLOOKUP(K18,$AC$2:$AD$17,2,FALSE),IF(AND(OR($D19={"1/2","2/3","2/1","3/2"}),I17="w"),VLOOKUP(K17,$AA$2:$AB$17,2,FALSE),IF(AND(OR($D19={"1/2","2/3","2/1","3/2"}),I17="l"),VLOOKUP(K17,$AC$2:$AD$17,2,FALSE),IF(AND(OR($D19={"1/2","2/3","2/1","3/2"}),I16="w"),VLOOKUP(K16,$AA$2:$AB$17,2,FALSE),IF(AND(OR($D19={"1/2","2/3","2/1","3/2"}),I16="l"),VLOOKUP(K16,$AC$2:$AD$17,2,FALSE),IF(AND(OR($D19={"1/2","2/3","2/1","3/2"}),I15="w"),VLOOKUP(K15,$AA$2:$AB$17,2,FALSE),IF(AND(OR($D19={"1/2","2/3","2/1","3/2"}),I15="l"),VLOOKUP(K15,$AC$2:$AD$17,2,FALSE),IF(AND(OR($D19={"1/2","2/3","2/1","3/2"}),I14="w"),VLOOKUP(K14,$AA$2:$AB$17,2,FALSE),IF(AND(OR($D19={"1/2","2/3","2/1","3/2"}),I14="l"),VLOOKUP(K14,$AC$2:$AD$17,2,FALSE),IF(AND(OR($D19={"1/2","2/3","2/1","3/2"}),I13="w"),VLOOKUP(K13,$AA$2:$AB$17,2,FALSE),IF(AND(OR($D19={"1/2","2/3","2/1","3/2"}),I13="l"),VLOOKUP(K13,$AC$2:$AD$17,2,FALSE),IF(AND(OR($D19={"1/2","2/3","2/1","3/2"}),I12="w"),VLOOKUP(K12,$AA$2:$AB$17,2,FALSE),IF(AND(OR($D19={"1/2","2/3","2/1","3/2"}),I12="l"),VLOOKUP(K12,$AC$2:$AD$17,2,FALSE),IF(AND(OR($D19={"1/2","2/3","2/1","3/2"}),I11="w"),VLOOKUP(K11,$AA$2:$AB$17,2,FALSE),IF(AND(OR($D19={"1/2","2/3","2/1","3/2"}),I11="l"),VLOOKUP(K11,$AC$2:$AD$17,2,FALSE),IF(AND(OR($D19={"1/2","2/3","2/1","3/2"}),I10="w"),VLOOKUP(K10,$AA$2:$AB$17,2,FALSE),IF(AND(OR($D19={"1/2","2/3","2/1","3/2"}),I10="l"),VLOOKUP(K10,$AC$2:$AD$17,2,FALSE),IF(AND(OR($D19={"1/2","2/3","2/1","3/2"}),I9="w"),VLOOKUP(K9,$AA$2:$AB$17,2,FALSE),IF(AND(OR($D19={"1/2","2/3","2/1","3/2"}),I9="l"),VLOOKUP(K9,$AC$2:$AD$17,2,FALSE),IF(OR($D19={"1/2","2/3","2/1","3/2"}),1,"")))))))))))))))))))))))</f>
        <v>1</v>
      </c>
      <c r="L20" s="13" t="str">
        <f>IF(AND(M20="d",$A20&gt;=1,OR(N20={1,"2a","2b",3,"5a","5b","10a","10b","20a","20b","40a","40b","80a","80b","160a","160b"})),"w",IF(AND(M20="",$A20&gt;=1,OR(N20={1,"2a","2b",3,"5a","5b","10a","10b","20a","20b","40a","40b","80a","80b","160a","160b"})),"l",""))</f>
        <v>l</v>
      </c>
      <c r="M20" s="7" t="str">
        <f>IF(OR($A20={25,26,27,28,29,30,31,32,33,34,35,36}),"d","")</f>
        <v/>
      </c>
      <c r="N20" s="14" t="str">
        <f>IF(AND(OR($D19={"1/3","2/3","3/1","3/2"}),L19="w"),VLOOKUP(N19,$AA$2:$AB$17,2,FALSE),IF(AND(OR($D19={"1/3","2/3","3/1","3/2"}),L19="l"),VLOOKUP(N19,$AC$2:$AD$17,2,FALSE),IF(AND(OR($D19={"1/3","2/3","3/1","3/2"}),L18="w"),VLOOKUP(N18,$AA$2:$AB$17,2,FALSE),IF(AND(OR($D19={"1/3","2/3","3/1","3/2"}),L18="l"),VLOOKUP(N18,$AC$2:$AD$17,2,FALSE),IF(AND(OR($D19={"1/3","2/3","3/1","3/2"}),L17="w"),VLOOKUP(N17,$AA$2:$AB$17,2,FALSE),IF(AND(OR($D19={"1/3","2/3","3/1","3/2"}),L17="l"),VLOOKUP(N17,$AC$2:$AD$17,2,FALSE),IF(AND(OR($D19={"1/3","2/3","3/1","3/2"}),L16="w"),VLOOKUP(N16,$AA$2:$AB$17,2,FALSE),IF(AND(OR($D19={"1/3","2/3","3/1","3/2"}),L16="l"),VLOOKUP(N16,$AC$2:$AD$17,2,FALSE),IF(AND(OR($D19={"1/3","2/3","3/1","3/2"}),L15="w"),VLOOKUP(N15,$AA$2:$AB$17,2,FALSE),IF(AND(OR($D19={"1/3","2/3","3/1","3/2"}),L15="l"),VLOOKUP(N15,$AC$2:$AD$17,2,FALSE),IF(AND(OR($D19={"1/3","2/3","3/1","3/2"}),L14="w"),VLOOKUP(N14,$AA$2:$AB$17,2,FALSE),IF(AND(OR($D19={"1/3","2/3","3/1","3/2"}),L14="l"),VLOOKUP(N14,$AC$2:$AD$17,2,FALSE),IF(AND(OR($D19={"1/3","2/3","3/1","3/2"}),L13="w"),VLOOKUP(N13,$AA$2:$AB$17,2,FALSE),IF(AND(OR($D19={"1/3","2/3","3/1","3/2"}),L13="l"),VLOOKUP(N13,$AC$2:$AD$17,2,FALSE),IF(AND(OR($D19={"1/3","2/3","3/1","3/2"}),L12="w"),VLOOKUP(N12,$AA$2:$AB$17,2,FALSE),IF(AND(OR($D19={"1/3","2/3","3/1","3/2"}),L12="l"),VLOOKUP(N12,$AC$2:$AD$17,2,FALSE),IF(AND(OR($D19={"1/3","2/3","3/1","3/2"}),L11="w"),VLOOKUP(N11,$AA$2:$AB$17,2,FALSE),IF(AND(OR($D19={"1/3","2/3","3/1","3/2"}),L11="l"),VLOOKUP(N11,$AC$2:$AD$17,2,FALSE),IF(AND(OR($D19={"1/3","2/3","3/1","3/2"}),L10="w"),VLOOKUP(N10,$AA$2:$AB$17,2,FALSE),IF(AND(OR($D19={"1/3","2/3","3/1","3/2"}),L10="l"),VLOOKUP(N10,$AC$2:$AD$17,2,FALSE),IF(AND(OR($D19={"1/3","2/3","3/1","3/2"}),L9="w"),VLOOKUP(N9,$AA$2:$AB$17,2,FALSE),IF(AND(OR($D19={"1/3","2/3","3/1","3/2"}),L9="l"),VLOOKUP(N9,$AC$2:$AD$17,2,FALSE),IF(OR($D19={"1/3","2/3","3/1","3/2"}),1,"")))))))))))))))))))))))</f>
        <v>2b</v>
      </c>
      <c r="O20" s="12">
        <f t="shared" si="2"/>
        <v>0</v>
      </c>
      <c r="P20" s="13" t="str">
        <f>IF(AND(Q20="c",$A20&gt;=1,OR(R20={1,"2a","2b",3,"5a","5b","10a","10b","20a","20b","40a","40b","80a","80b","160a","160b"})),"w",IF(AND(Q20="",$A20&gt;=1,OR(R20={1,"2a","2b",3,"5a","5b","10a","10b","20a","20b","40a","40b","80a","80b","160a","160b"})),"l",""))</f>
        <v/>
      </c>
      <c r="Q20" s="7" t="str">
        <f>IF(OR($A20={1,4,7,10,13,16,19,22,25,28,31,34}),"c","")</f>
        <v/>
      </c>
      <c r="R20" s="14" t="str">
        <f>IF(AND(OR($E19={"a/b","a/c","b/a","c/a"}),P19="w"),VLOOKUP(R19,$AA$2:$AB$17,2,FALSE),IF(AND(OR($E19={"a/b","a/c","b/a","c/a"}),P19="l"),VLOOKUP(R19,$AC$2:$AD$17,2,FALSE),IF(AND(OR($E19={"a/b","a/c","b/a","c/a"}),P18="w"),VLOOKUP(R18,$AA$2:$AB$17,2,FALSE),IF(AND(OR($E19={"a/b","a/c","b/a","c/a"}),P18="l"),VLOOKUP(R18,$AC$2:$AD$17,2,FALSE),IF(AND(OR($E19={"a/b","a/c","b/a","c/a"}),P17="w"),VLOOKUP(R17,$AA$2:$AB$17,2,FALSE),IF(AND(OR($E19={"a/b","a/c","b/a","c/a"}),P17="l"),VLOOKUP(R17,$AC$2:$AD$17,2,FALSE),IF(AND(OR($E19={"a/b","a/c","b/a","c/a"}),P16="w"),VLOOKUP(R16,$AA$2:$AB$17,2,FALSE),IF(AND(OR($E19={"a/b","a/c","b/a","c/a"}),P16="l"),VLOOKUP(R16,$AC$2:$AD$17,2,FALSE),IF(AND(OR($E19={"a/b","a/c","b/a","c/a"}),P15="w"),VLOOKUP(R15,$AA$2:$AB$17,2,FALSE),IF(AND(OR($E19={"a/b","a/c","b/a","c/a"}),P15="l"),VLOOKUP(R15,$AC$2:$AD$17,2,FALSE),IF(AND(OR($E19={"a/b","a/c","b/a","c/a"}),P14="w"),VLOOKUP(R14,$AA$2:$AB$17,2,FALSE),IF(AND(OR($E19={"a/b","a/c","b/a","c/a"}),P14="l"),VLOOKUP(R14,$AC$2:$AD$17,2,FALSE),IF(AND(OR($E19={"a/b","a/c","b/a","c/a"}),P13="w"),VLOOKUP(R13,$AA$2:$AB$17,2,FALSE),IF(AND(OR($E19={"a/b","a/c","b/a","c/a"}),P13="l"),VLOOKUP(R13,$AC$2:$AD$17,2,FALSE),IF(AND(OR($E19={"a/b","a/c","b/a","c/a"}),P12="w"),VLOOKUP(R12,$AA$2:$AB$17,2,FALSE),IF(AND(OR($E19={"a/b","a/c","b/a","c/a"}),P12="l"),VLOOKUP(R12,$AC$2:$AD$17,2,FALSE),IF(AND(OR($E19={"a/b","a/c","b/a","c/a"}),P11="w"),VLOOKUP(R11,$AA$2:$AB$17,2,FALSE),IF(AND(OR($E19={"a/b","a/c","b/a","c/a"}),P11="l"),VLOOKUP(R11,$AC$2:$AD$17,2,FALSE),IF(AND(OR($E19={"a/b","a/c","b/a","c/a"}),P10="w"),VLOOKUP(R10,$AA$2:$AB$17,2,FALSE),IF(AND(OR($E19={"a/b","a/c","b/a","c/a"}),P10="l"),VLOOKUP(R10,$AC$2:$AD$17,2,FALSE),IF(AND(OR($E19={"a/b","a/c","b/a","c/a"}),P9="w"),VLOOKUP(R9,$AA$2:$AB$17,2,FALSE),IF(AND(OR($E19={"a/b","a/c","b/a","c/a"}),P9="l"),VLOOKUP(R9,$AC$2:$AD$17,2,FALSE),IF(OR($E19={"a/b","a/c","b/a","c/a"}),1,"")))))))))))))))))))))))</f>
        <v/>
      </c>
      <c r="S20" s="13" t="str">
        <f>IF(AND(T20="c",$A20&gt;=1,OR(U20={1,"2a","2b",3,"5a","5b","10a","10b","20a","20b","40a","40b","80a","80b","160a","160b"})),"w",IF(AND(T20="",$A20&gt;=1,OR(U20={1,"2a","2b",3,"5a","5b","10a","10b","20a","20b","40a","40b","80a","80b","160a","160b"})),"l",""))</f>
        <v>w</v>
      </c>
      <c r="T20" s="7" t="str">
        <f>IF(OR($A20={2,5,8,11,14,17,20,23,26,29,32,35}),"c","")</f>
        <v>c</v>
      </c>
      <c r="U20" s="14" t="str">
        <f>IF(AND(OR($E19={"a/b","b/c","b/a","c/b"}),S19="w"),VLOOKUP(U19,$AA$2:$AB$17,2,FALSE),IF(AND(OR($E19={"a/b","b/c","b/a","c/b"}),S19="l"),VLOOKUP(U19,$AC$2:$AD$17,2,FALSE),IF(AND(OR($E19={"a/b","b/c","b/a","c/b"}),S18="w"),VLOOKUP(U18,$AA$2:$AB$17,2,FALSE),IF(AND(OR($E19={"a/b","b/c","b/a","c/b"}),S18="l"),VLOOKUP(U18,$AC$2:$AD$17,2,FALSE),IF(AND(OR($E19={"a/b","b/c","b/a","c/b"}),S17="w"),VLOOKUP(U17,$AA$2:$AB$17,2,FALSE),IF(AND(OR($E19={"a/b","b/c","b/a","c/b"}),S17="l"),VLOOKUP(U17,$AC$2:$AD$17,2,FALSE),IF(AND(OR($E19={"a/b","b/c","b/a","c/b"}),S16="w"),VLOOKUP(U16,$AA$2:$AB$17,2,FALSE),IF(AND(OR($E19={"a/b","b/c","b/a","c/b"}),S16="l"),VLOOKUP(U16,$AC$2:$AD$17,2,FALSE),IF(AND(OR($E19={"a/b","b/c","b/a","c/b"}),S15="w"),VLOOKUP(U15,$AA$2:$AB$17,2,FALSE),IF(AND(OR($E19={"a/b","b/c","b/a","c/b"}),S15="l"),VLOOKUP(U15,$AC$2:$AD$17,2,FALSE),IF(AND(OR($E19={"a/b","b/c","b/a","c/b"}),S14="w"),VLOOKUP(U14,$AA$2:$AB$17,2,FALSE),IF(AND(OR($E19={"a/b","b/c","b/a","c/b"}),S14="l"),VLOOKUP(U14,$AC$2:$AD$17,2,FALSE),IF(AND(OR($E19={"a/b","b/c","b/a","c/b"}),S13="w"),VLOOKUP(U13,$AA$2:$AB$17,2,FALSE),IF(AND(OR($E19={"a/b","b/c","b/a","c/b"}),S13="l"),VLOOKUP(U13,$AC$2:$AD$17,2,FALSE),IF(AND(OR($E19={"a/b","b/c","b/a","c/b"}),S12="w"),VLOOKUP(U12,$AA$2:$AB$17,2,FALSE),IF(AND(OR($E19={"a/b","b/c","b/a","c/b"}),S12="l"),VLOOKUP(U12,$AC$2:$AD$17,2,FALSE),IF(AND(OR($E19={"a/b","b/c","b/a","c/b"}),S11="w"),VLOOKUP(U11,$AA$2:$AB$17,2,FALSE),IF(AND(OR($E19={"a/b","b/c","b/a","c/b"}),S11="l"),VLOOKUP(U11,$AC$2:$AD$17,2,FALSE),IF(AND(OR($E19={"a/b","b/c","b/a","c/b"}),S10="w"),VLOOKUP(U10,$AA$2:$AB$17,2,FALSE),IF(AND(OR($E19={"a/b","b/c","b/a","c/b"}),S10="l"),VLOOKUP(U10,$AC$2:$AD$17,2,FALSE),IF(AND(OR($E19={"a/b","b/c","b/a","c/b"}),S9="w"),VLOOKUP(U9,$AA$2:$AB$17,2,FALSE),IF(AND(OR($E19={"a/b","b/c","b/a","c/b"}),S9="l"),VLOOKUP(U9,$AC$2:$AD$17,2,FALSE),IF(OR($E19={"a/b","b/c","b/a","c/b"}),1,"")))))))))))))))))))))))</f>
        <v>20a</v>
      </c>
      <c r="V20" s="13" t="str">
        <f>IF(AND(W20="c",$A20&gt;=1,OR(X20={1,"2a","2b",3,"5a","5b","10a","10b","20a","20b","40a","40b","80a","80b","160a","160b"})),"w",IF(AND(W20="",$A20&gt;=1,OR(X20={1,"2a","2b",3,"5a","5b","10a","10b","20a","20b","40a","40b","80a","80b","160a","160b"})),"l",""))</f>
        <v>l</v>
      </c>
      <c r="W20" s="7" t="str">
        <f>IF(OR($A20={3,6,9,12,15,18,21,24,27,30,33,36}),"c","")</f>
        <v/>
      </c>
      <c r="X20" s="14">
        <f>IF(AND(OR($E19={"a/c","b/c","c/a","c/b"}),V19="w"),VLOOKUP(X19,$AA$2:$AB$17,2,FALSE),IF(AND(OR($E19={"a/c","b/c","c/a","c/b"}),V19="l"),VLOOKUP(X19,$AC$2:$AD$17,2,FALSE),IF(AND(OR($E19={"a/c","b/c","c/a","c/b"}),V18="w"),VLOOKUP(X18,$AA$2:$AB$17,2,FALSE),IF(AND(OR($E19={"a/c","b/c","c/a","c/b"}),V18="l"),VLOOKUP(X18,$AC$2:$AD$17,2,FALSE),IF(AND(OR($E19={"a/c","b/c","c/a","c/b"}),V17="w"),VLOOKUP(X17,$AA$2:$AB$17,2,FALSE),IF(AND(OR($E19={"a/c","b/c","c/a","c/b"}),V17="l"),VLOOKUP(X17,$AC$2:$AD$17,2,FALSE),IF(AND(OR($E19={"a/c","b/c","c/a","c/b"}),V16="w"),VLOOKUP(X16,$AA$2:$AB$17,2,FALSE),IF(AND(OR($E19={"a/c","b/c","c/a","c/b"}),V16="l"),VLOOKUP(X16,$AC$2:$AD$17,2,FALSE),IF(AND(OR($E19={"a/c","b/c","c/a","c/b"}),V15="w"),VLOOKUP(X15,$AA$2:$AB$17,2,FALSE),IF(AND(OR($E19={"a/c","b/c","c/a","c/b"}),V15="l"),VLOOKUP(X15,$AC$2:$AD$17,2,FALSE),IF(AND(OR($E19={"a/c","b/c","c/a","c/b"}),V14="w"),VLOOKUP(X14,$AA$2:$AB$17,2,FALSE),IF(AND(OR($E19={"a/c","b/c","c/a","c/b"}),V14="l"),VLOOKUP(X14,$AC$2:$AD$17,2,FALSE),IF(AND(OR($E19={"a/c","b/c","c/a","c/b"}),V13="w"),VLOOKUP(X13,$AA$2:$AB$17,2,FALSE),IF(AND(OR($E19={"a/c","b/c","c/a","c/b"}),V13="l"),VLOOKUP(X13,$AC$2:$AD$17,2,FALSE),IF(AND(OR($E19={"a/c","b/c","c/a","c/b"}),V12="w"),VLOOKUP(X12,$AA$2:$AB$17,2,FALSE),IF(AND(OR($E19={"a/c","b/c","c/a","c/b"}),V12="l"),VLOOKUP(X12,$AC$2:$AD$17,2,FALSE),IF(AND(OR($E19={"a/c","b/c","c/a","c/b"}),V11="w"),VLOOKUP(X11,$AA$2:$AB$17,2,FALSE),IF(AND(OR($E19={"a/c","b/c","c/a","c/b"}),V11="l"),VLOOKUP(X11,$AC$2:$AD$17,2,FALSE),IF(AND(OR($E19={"a/c","b/c","c/a","c/b"}),V10="w"),VLOOKUP(X10,$AA$2:$AB$17,2,FALSE),IF(AND(OR($E19={"a/c","b/c","c/a","c/b"}),V10="l"),VLOOKUP(X10,$AC$2:$AD$17,2,FALSE),IF(AND(OR($E19={"a/c","b/c","c/a","c/b"}),V9="w"),VLOOKUP(X9,$AA$2:$AB$17,2,FALSE),IF(AND(OR($E19={"a/c","b/c","c/a","c/b"}),V9="l"),VLOOKUP(X9,$AC$2:$AD$17,2,FALSE),IF(OR($E19={"a/c","b/c","c/a","c/b"}),1,"")))))))))))))))))))))))</f>
        <v>1</v>
      </c>
      <c r="Y20" s="12">
        <f t="shared" si="3"/>
        <v>39</v>
      </c>
      <c r="Z20" s="27">
        <f t="shared" si="4"/>
        <v>39</v>
      </c>
      <c r="AA20"/>
      <c r="AE20" s="3"/>
      <c r="AF20" s="1"/>
      <c r="AG20" s="9"/>
      <c r="AH20" s="4"/>
      <c r="AI20" s="9"/>
    </row>
    <row r="21" spans="1:38">
      <c r="A21" s="9">
        <v>19</v>
      </c>
      <c r="B21" s="9">
        <f>IF(OR($A21={1,2,3,4,5,6,7,8,9,10,11,12}),1,IF(OR($A21={13,14,15,16,17,18,19,20,21,22,23,24}),2,IF(OR($A21={25,26,27,28,29,30,31,32,33,34,35,36}),3,"")))</f>
        <v>2</v>
      </c>
      <c r="C21" s="9" t="str">
        <f>IF(OR($A21={1,4,7,10,13,16,19,22,25,28,31,34}),"A",IF(OR($A21={2,5,8,11,14,17,20,23,26,29,32,35}),"B",IF(OR($A21={3,6,9,12,15,18,21,24,27,30,33,36}),"C","")))</f>
        <v>A</v>
      </c>
      <c r="D21" t="str">
        <f t="shared" si="0"/>
        <v>3/2</v>
      </c>
      <c r="E21" t="str">
        <f t="shared" si="1"/>
        <v>B/A</v>
      </c>
      <c r="F21" s="13" t="str">
        <f>IF(AND(G21="d",$A21&gt;=1,OR(H21={1,"2a","2b",3,"5a","5b","10a","10b","20a","20b","40a","40b","80a","80b","160a","160b"})),"w",IF(AND(G21="",$A21&gt;=1,OR(H21={1,"2a","2b",3,"5a","5b","10a","10b","20a","20b","40a","40b","80a","80b","160a","160b"})),"l",""))</f>
        <v/>
      </c>
      <c r="G21" s="7" t="str">
        <f>IF(OR($A21={1,2,3,4,5,6,7,8,9,10,11,12}),"d","")</f>
        <v/>
      </c>
      <c r="H21" s="14" t="str">
        <f>IF(AND(OR($D20={"1/2","1/3","2/1","3/1"}),F20="w"),VLOOKUP(H20,$AA$2:$AB$17,2,FALSE),IF(AND(OR($D20={"1/2","1/3","2/1","3/1"}),F20="l"),VLOOKUP(H20,$AC$2:$AD$17,2,FALSE),IF(AND(OR($D20={"1/2","1/3","2/1","3/1"}),F19="w"),VLOOKUP(H19,$AA$2:$AB$17,2,FALSE),IF(AND(OR($D20={"1/2","1/3","2/1","3/1"}),F19="l"),VLOOKUP(H19,$AC$2:$AD$17,2,FALSE),IF(AND(OR($D20={"1/2","1/3","2/1","3/1"}),F18="w"),VLOOKUP(H18,$AA$2:$AB$17,2,FALSE),IF(AND(OR($D20={"1/2","1/3","2/1","3/1"}),F18="l"),VLOOKUP(H18,$AC$2:$AD$17,2,FALSE),IF(AND(OR($D20={"1/2","1/3","2/1","3/1"}),F17="w"),VLOOKUP(H17,$AA$2:$AB$17,2,FALSE),IF(AND(OR($D20={"1/2","1/3","2/1","3/1"}),F17="l"),VLOOKUP(H17,$AC$2:$AD$17,2,FALSE),IF(AND(OR($D20={"1/2","1/3","2/1","3/1"}),F16="w"),VLOOKUP(H16,$AA$2:$AB$17,2,FALSE),IF(AND(OR($D20={"1/2","1/3","2/1","3/1"}),F16="l"),VLOOKUP(H16,$AC$2:$AD$17,2,FALSE),IF(AND(OR($D20={"1/2","1/3","2/1","3/1"}),F15="w"),VLOOKUP(H15,$AA$2:$AB$17,2,FALSE),IF(AND(OR($D20={"1/2","1/3","2/1","3/1"}),F15="l"),VLOOKUP(H15,$AC$2:$AD$17,2,FALSE),IF(AND(OR($D20={"1/2","1/3","2/1","3/1"}),F14="w"),VLOOKUP(H14,$AA$2:$AB$17,2,FALSE),IF(AND(OR($D20={"1/2","1/3","2/1","3/1"}),F14="l"),VLOOKUP(H14,$AC$2:$AD$17,2,FALSE),IF(AND(OR($D20={"1/2","1/3","2/1","3/1"}),F13="w"),VLOOKUP(H13,$AA$2:$AB$17,2,FALSE),IF(AND(OR($D20={"1/2","1/3","2/1","3/1"}),F13="l"),VLOOKUP(H13,$AC$2:$AD$17,2,FALSE),IF(AND(OR($D20={"1/2","1/3","2/1","3/1"}),F12="w"),VLOOKUP(H12,$AA$2:$AB$17,2,FALSE),IF(AND(OR($D20={"1/2","1/3","2/1","3/1"}),F12="l"),VLOOKUP(H12,$AC$2:$AD$17,2,FALSE),IF(AND(OR($D20={"1/2","1/3","2/1","3/1"}),F11="w"),VLOOKUP(H11,$AA$2:$AB$17,2,FALSE),IF(AND(OR($D20={"1/2","1/3","2/1","3/1"}),F11="l"),VLOOKUP(H11,$AC$2:$AD$17,2,FALSE),IF(AND(OR($D20={"1/2","1/3","2/1","3/1"}),F10="w"),VLOOKUP(H10,$AA$2:$AB$17,2,FALSE),IF(AND(OR($D20={"1/2","1/3","2/1","3/1"}),F10="l"),VLOOKUP(H10,$AC$2:$AD$17,2,FALSE),IF(OR($D20={"1/2","1/3","2/1","3/1"}),1,"")))))))))))))))))))))))</f>
        <v/>
      </c>
      <c r="I21" s="13" t="str">
        <f>IF(AND(J21="d",$A21&gt;=1,OR(K21={1,"2a","2b",3,"5a","5b","10a","10b","20a","20b","40a","40b","80a","80b","160a","160b"})),"w",IF(AND(J21="",$A21&gt;=1,OR(K21={1,"2a","2b",3,"5a","5b","10a","10b","20a","20b","40a","40b","80a","80b","160a","160b"})),"l",""))</f>
        <v>w</v>
      </c>
      <c r="J21" s="7" t="str">
        <f>IF(OR($A21={13,14,15,16,17,18,19,20,21,22,23,24}),"d","")</f>
        <v>d</v>
      </c>
      <c r="K21" s="14">
        <f>IF(AND(OR($D20={"1/2","2/3","2/1","3/2"}),I20="w"),VLOOKUP(K20,$AA$2:$AB$17,2,FALSE),IF(AND(OR($D20={"1/2","2/3","2/1","3/2"}),I20="l"),VLOOKUP(K20,$AC$2:$AD$17,2,FALSE),IF(AND(OR($D20={"1/2","2/3","2/1","3/2"}),I19="w"),VLOOKUP(K19,$AA$2:$AB$17,2,FALSE),IF(AND(OR($D20={"1/2","2/3","2/1","3/2"}),I19="l"),VLOOKUP(K19,$AC$2:$AD$17,2,FALSE),IF(AND(OR($D20={"1/2","2/3","2/1","3/2"}),I18="w"),VLOOKUP(K18,$AA$2:$AB$17,2,FALSE),IF(AND(OR($D20={"1/2","2/3","2/1","3/2"}),I18="l"),VLOOKUP(K18,$AC$2:$AD$17,2,FALSE),IF(AND(OR($D20={"1/2","2/3","2/1","3/2"}),I17="w"),VLOOKUP(K17,$AA$2:$AB$17,2,FALSE),IF(AND(OR($D20={"1/2","2/3","2/1","3/2"}),I17="l"),VLOOKUP(K17,$AC$2:$AD$17,2,FALSE),IF(AND(OR($D20={"1/2","2/3","2/1","3/2"}),I16="w"),VLOOKUP(K16,$AA$2:$AB$17,2,FALSE),IF(AND(OR($D20={"1/2","2/3","2/1","3/2"}),I16="l"),VLOOKUP(K16,$AC$2:$AD$17,2,FALSE),IF(AND(OR($D20={"1/2","2/3","2/1","3/2"}),I15="w"),VLOOKUP(K15,$AA$2:$AB$17,2,FALSE),IF(AND(OR($D20={"1/2","2/3","2/1","3/2"}),I15="l"),VLOOKUP(K15,$AC$2:$AD$17,2,FALSE),IF(AND(OR($D20={"1/2","2/3","2/1","3/2"}),I14="w"),VLOOKUP(K14,$AA$2:$AB$17,2,FALSE),IF(AND(OR($D20={"1/2","2/3","2/1","3/2"}),I14="l"),VLOOKUP(K14,$AC$2:$AD$17,2,FALSE),IF(AND(OR($D20={"1/2","2/3","2/1","3/2"}),I13="w"),VLOOKUP(K13,$AA$2:$AB$17,2,FALSE),IF(AND(OR($D20={"1/2","2/3","2/1","3/2"}),I13="l"),VLOOKUP(K13,$AC$2:$AD$17,2,FALSE),IF(AND(OR($D20={"1/2","2/3","2/1","3/2"}),I12="w"),VLOOKUP(K12,$AA$2:$AB$17,2,FALSE),IF(AND(OR($D20={"1/2","2/3","2/1","3/2"}),I12="l"),VLOOKUP(K12,$AC$2:$AD$17,2,FALSE),IF(AND(OR($D20={"1/2","2/3","2/1","3/2"}),I11="w"),VLOOKUP(K11,$AA$2:$AB$17,2,FALSE),IF(AND(OR($D20={"1/2","2/3","2/1","3/2"}),I11="l"),VLOOKUP(K11,$AC$2:$AD$17,2,FALSE),IF(AND(OR($D20={"1/2","2/3","2/1","3/2"}),I10="w"),VLOOKUP(K10,$AA$2:$AB$17,2,FALSE),IF(AND(OR($D20={"1/2","2/3","2/1","3/2"}),I10="l"),VLOOKUP(K10,$AC$2:$AD$17,2,FALSE),IF(OR($D20={"1/2","2/3","2/1","3/2"}),1,"")))))))))))))))))))))))</f>
        <v>1</v>
      </c>
      <c r="L21" s="13" t="str">
        <f>IF(AND(M21="d",$A21&gt;=1,OR(N21={1,"2a","2b",3,"5a","5b","10a","10b","20a","20b","40a","40b","80a","80b","160a","160b"})),"w",IF(AND(M21="",$A21&gt;=1,OR(N21={1,"2a","2b",3,"5a","5b","10a","10b","20a","20b","40a","40b","80a","80b","160a","160b"})),"l",""))</f>
        <v>l</v>
      </c>
      <c r="M21" s="7" t="str">
        <f>IF(OR($A21={25,26,27,28,29,30,31,32,33,34,35,36}),"d","")</f>
        <v/>
      </c>
      <c r="N21" s="14">
        <f>IF(AND(OR($D20={"1/3","2/3","3/1","3/2"}),L20="w"),VLOOKUP(N20,$AA$2:$AB$17,2,FALSE),IF(AND(OR($D20={"1/3","2/3","3/1","3/2"}),L20="l"),VLOOKUP(N20,$AC$2:$AD$17,2,FALSE),IF(AND(OR($D20={"1/3","2/3","3/1","3/2"}),L19="w"),VLOOKUP(N19,$AA$2:$AB$17,2,FALSE),IF(AND(OR($D20={"1/3","2/3","3/1","3/2"}),L19="l"),VLOOKUP(N19,$AC$2:$AD$17,2,FALSE),IF(AND(OR($D20={"1/3","2/3","3/1","3/2"}),L18="w"),VLOOKUP(N18,$AA$2:$AB$17,2,FALSE),IF(AND(OR($D20={"1/3","2/3","3/1","3/2"}),L18="l"),VLOOKUP(N18,$AC$2:$AD$17,2,FALSE),IF(AND(OR($D20={"1/3","2/3","3/1","3/2"}),L17="w"),VLOOKUP(N17,$AA$2:$AB$17,2,FALSE),IF(AND(OR($D20={"1/3","2/3","3/1","3/2"}),L17="l"),VLOOKUP(N17,$AC$2:$AD$17,2,FALSE),IF(AND(OR($D20={"1/3","2/3","3/1","3/2"}),L16="w"),VLOOKUP(N16,$AA$2:$AB$17,2,FALSE),IF(AND(OR($D20={"1/3","2/3","3/1","3/2"}),L16="l"),VLOOKUP(N16,$AC$2:$AD$17,2,FALSE),IF(AND(OR($D20={"1/3","2/3","3/1","3/2"}),L15="w"),VLOOKUP(N15,$AA$2:$AB$17,2,FALSE),IF(AND(OR($D20={"1/3","2/3","3/1","3/2"}),L15="l"),VLOOKUP(N15,$AC$2:$AD$17,2,FALSE),IF(AND(OR($D20={"1/3","2/3","3/1","3/2"}),L14="w"),VLOOKUP(N14,$AA$2:$AB$17,2,FALSE),IF(AND(OR($D20={"1/3","2/3","3/1","3/2"}),L14="l"),VLOOKUP(N14,$AC$2:$AD$17,2,FALSE),IF(AND(OR($D20={"1/3","2/3","3/1","3/2"}),L13="w"),VLOOKUP(N13,$AA$2:$AB$17,2,FALSE),IF(AND(OR($D20={"1/3","2/3","3/1","3/2"}),L13="l"),VLOOKUP(N13,$AC$2:$AD$17,2,FALSE),IF(AND(OR($D20={"1/3","2/3","3/1","3/2"}),L12="w"),VLOOKUP(N12,$AA$2:$AB$17,2,FALSE),IF(AND(OR($D20={"1/3","2/3","3/1","3/2"}),L12="l"),VLOOKUP(N12,$AC$2:$AD$17,2,FALSE),IF(AND(OR($D20={"1/3","2/3","3/1","3/2"}),L11="w"),VLOOKUP(N11,$AA$2:$AB$17,2,FALSE),IF(AND(OR($D20={"1/3","2/3","3/1","3/2"}),L11="l"),VLOOKUP(N11,$AC$2:$AD$17,2,FALSE),IF(AND(OR($D20={"1/3","2/3","3/1","3/2"}),L10="w"),VLOOKUP(N10,$AA$2:$AB$17,2,FALSE),IF(AND(OR($D20={"1/3","2/3","3/1","3/2"}),L10="l"),VLOOKUP(N10,$AC$2:$AD$17,2,FALSE),IF(OR($D20={"1/3","2/3","3/1","3/2"}),1,"")))))))))))))))))))))))</f>
        <v>3</v>
      </c>
      <c r="O21" s="12">
        <f t="shared" si="2"/>
        <v>-1</v>
      </c>
      <c r="P21" s="13" t="str">
        <f>IF(AND(Q21="c",$A21&gt;=1,OR(R21={1,"2a","2b",3,"5a","5b","10a","10b","20a","20b","40a","40b","80a","80b","160a","160b"})),"w",IF(AND(Q21="",$A21&gt;=1,OR(R21={1,"2a","2b",3,"5a","5b","10a","10b","20a","20b","40a","40b","80a","80b","160a","160b"})),"l",""))</f>
        <v/>
      </c>
      <c r="Q21" s="7" t="str">
        <f>IF(OR($A21={1,4,7,10,13,16,19,22,25,28,31,34}),"c","")</f>
        <v>c</v>
      </c>
      <c r="R21" s="14" t="str">
        <f>IF(AND(OR($E20={"a/b","a/c","b/a","c/a"}),P20="w"),VLOOKUP(R20,$AA$2:$AB$17,2,FALSE),IF(AND(OR($E20={"a/b","a/c","b/a","c/a"}),P20="l"),VLOOKUP(R20,$AC$2:$AD$17,2,FALSE),IF(AND(OR($E20={"a/b","a/c","b/a","c/a"}),P19="w"),VLOOKUP(R19,$AA$2:$AB$17,2,FALSE),IF(AND(OR($E20={"a/b","a/c","b/a","c/a"}),P19="l"),VLOOKUP(R19,$AC$2:$AD$17,2,FALSE),IF(AND(OR($E20={"a/b","a/c","b/a","c/a"}),P18="w"),VLOOKUP(R18,$AA$2:$AB$17,2,FALSE),IF(AND(OR($E20={"a/b","a/c","b/a","c/a"}),P18="l"),VLOOKUP(R18,$AC$2:$AD$17,2,FALSE),IF(AND(OR($E20={"a/b","a/c","b/a","c/a"}),P17="w"),VLOOKUP(R17,$AA$2:$AB$17,2,FALSE),IF(AND(OR($E20={"a/b","a/c","b/a","c/a"}),P17="l"),VLOOKUP(R17,$AC$2:$AD$17,2,FALSE),IF(AND(OR($E20={"a/b","a/c","b/a","c/a"}),P16="w"),VLOOKUP(R16,$AA$2:$AB$17,2,FALSE),IF(AND(OR($E20={"a/b","a/c","b/a","c/a"}),P16="l"),VLOOKUP(R16,$AC$2:$AD$17,2,FALSE),IF(AND(OR($E20={"a/b","a/c","b/a","c/a"}),P15="w"),VLOOKUP(R15,$AA$2:$AB$17,2,FALSE),IF(AND(OR($E20={"a/b","a/c","b/a","c/a"}),P15="l"),VLOOKUP(R15,$AC$2:$AD$17,2,FALSE),IF(AND(OR($E20={"a/b","a/c","b/a","c/a"}),P14="w"),VLOOKUP(R14,$AA$2:$AB$17,2,FALSE),IF(AND(OR($E20={"a/b","a/c","b/a","c/a"}),P14="l"),VLOOKUP(R14,$AC$2:$AD$17,2,FALSE),IF(AND(OR($E20={"a/b","a/c","b/a","c/a"}),P13="w"),VLOOKUP(R13,$AA$2:$AB$17,2,FALSE),IF(AND(OR($E20={"a/b","a/c","b/a","c/a"}),P13="l"),VLOOKUP(R13,$AC$2:$AD$17,2,FALSE),IF(AND(OR($E20={"a/b","a/c","b/a","c/a"}),P12="w"),VLOOKUP(R12,$AA$2:$AB$17,2,FALSE),IF(AND(OR($E20={"a/b","a/c","b/a","c/a"}),P12="l"),VLOOKUP(R12,$AC$2:$AD$17,2,FALSE),IF(AND(OR($E20={"a/b","a/c","b/a","c/a"}),P11="w"),VLOOKUP(R11,$AA$2:$AB$17,2,FALSE),IF(AND(OR($E20={"a/b","a/c","b/a","c/a"}),P11="l"),VLOOKUP(R11,$AC$2:$AD$17,2,FALSE),IF(AND(OR($E20={"a/b","a/c","b/a","c/a"}),P10="w"),VLOOKUP(R10,$AA$2:$AB$17,2,FALSE),IF(AND(OR($E20={"a/b","a/c","b/a","c/a"}),P10="l"),VLOOKUP(R10,$AC$2:$AD$17,2,FALSE),IF(OR($E20={"a/b","a/c","b/a","c/a"}),1,"")))))))))))))))))))))))</f>
        <v/>
      </c>
      <c r="S21" s="13" t="str">
        <f>IF(AND(T21="c",$A21&gt;=1,OR(U21={1,"2a","2b",3,"5a","5b","10a","10b","20a","20b","40a","40b","80a","80b","160a","160b"})),"w",IF(AND(T21="",$A21&gt;=1,OR(U21={1,"2a","2b",3,"5a","5b","10a","10b","20a","20b","40a","40b","80a","80b","160a","160b"})),"l",""))</f>
        <v>l</v>
      </c>
      <c r="T21" s="7" t="str">
        <f>IF(OR($A21={2,5,8,11,14,17,20,23,26,29,32,35}),"c","")</f>
        <v/>
      </c>
      <c r="U21" s="14">
        <f>IF(AND(OR($E20={"a/b","b/c","b/a","c/b"}),S20="w"),VLOOKUP(U20,$AA$2:$AB$17,2,FALSE),IF(AND(OR($E20={"a/b","b/c","b/a","c/b"}),S20="l"),VLOOKUP(U20,$AC$2:$AD$17,2,FALSE),IF(AND(OR($E20={"a/b","b/c","b/a","c/b"}),S19="w"),VLOOKUP(U19,$AA$2:$AB$17,2,FALSE),IF(AND(OR($E20={"a/b","b/c","b/a","c/b"}),S19="l"),VLOOKUP(U19,$AC$2:$AD$17,2,FALSE),IF(AND(OR($E20={"a/b","b/c","b/a","c/b"}),S18="w"),VLOOKUP(U18,$AA$2:$AB$17,2,FALSE),IF(AND(OR($E20={"a/b","b/c","b/a","c/b"}),S18="l"),VLOOKUP(U18,$AC$2:$AD$17,2,FALSE),IF(AND(OR($E20={"a/b","b/c","b/a","c/b"}),S17="w"),VLOOKUP(U17,$AA$2:$AB$17,2,FALSE),IF(AND(OR($E20={"a/b","b/c","b/a","c/b"}),S17="l"),VLOOKUP(U17,$AC$2:$AD$17,2,FALSE),IF(AND(OR($E20={"a/b","b/c","b/a","c/b"}),S16="w"),VLOOKUP(U16,$AA$2:$AB$17,2,FALSE),IF(AND(OR($E20={"a/b","b/c","b/a","c/b"}),S16="l"),VLOOKUP(U16,$AC$2:$AD$17,2,FALSE),IF(AND(OR($E20={"a/b","b/c","b/a","c/b"}),S15="w"),VLOOKUP(U15,$AA$2:$AB$17,2,FALSE),IF(AND(OR($E20={"a/b","b/c","b/a","c/b"}),S15="l"),VLOOKUP(U15,$AC$2:$AD$17,2,FALSE),IF(AND(OR($E20={"a/b","b/c","b/a","c/b"}),S14="w"),VLOOKUP(U14,$AA$2:$AB$17,2,FALSE),IF(AND(OR($E20={"a/b","b/c","b/a","c/b"}),S14="l"),VLOOKUP(U14,$AC$2:$AD$17,2,FALSE),IF(AND(OR($E20={"a/b","b/c","b/a","c/b"}),S13="w"),VLOOKUP(U13,$AA$2:$AB$17,2,FALSE),IF(AND(OR($E20={"a/b","b/c","b/a","c/b"}),S13="l"),VLOOKUP(U13,$AC$2:$AD$17,2,FALSE),IF(AND(OR($E20={"a/b","b/c","b/a","c/b"}),S12="w"),VLOOKUP(U12,$AA$2:$AB$17,2,FALSE),IF(AND(OR($E20={"a/b","b/c","b/a","c/b"}),S12="l"),VLOOKUP(U12,$AC$2:$AD$17,2,FALSE),IF(AND(OR($E20={"a/b","b/c","b/a","c/b"}),S11="w"),VLOOKUP(U11,$AA$2:$AB$17,2,FALSE),IF(AND(OR($E20={"a/b","b/c","b/a","c/b"}),S11="l"),VLOOKUP(U11,$AC$2:$AD$17,2,FALSE),IF(AND(OR($E20={"a/b","b/c","b/a","c/b"}),S10="w"),VLOOKUP(U10,$AA$2:$AB$17,2,FALSE),IF(AND(OR($E20={"a/b","b/c","b/a","c/b"}),S10="l"),VLOOKUP(U10,$AC$2:$AD$17,2,FALSE),IF(OR($E20={"a/b","b/c","b/a","c/b"}),1,"")))))))))))))))))))))))</f>
        <v>1</v>
      </c>
      <c r="V21" s="13" t="str">
        <f>IF(AND(W21="c",$A21&gt;=1,OR(X21={1,"2a","2b",3,"5a","5b","10a","10b","20a","20b","40a","40b","80a","80b","160a","160b"})),"w",IF(AND(W21="",$A21&gt;=1,OR(X21={1,"2a","2b",3,"5a","5b","10a","10b","20a","20b","40a","40b","80a","80b","160a","160b"})),"l",""))</f>
        <v>l</v>
      </c>
      <c r="W21" s="7" t="str">
        <f>IF(OR($A21={3,6,9,12,15,18,21,24,27,30,33,36}),"c","")</f>
        <v/>
      </c>
      <c r="X21" s="14" t="str">
        <f>IF(AND(OR($E20={"a/c","b/c","c/a","c/b"}),V20="w"),VLOOKUP(X20,$AA$2:$AB$17,2,FALSE),IF(AND(OR($E20={"a/c","b/c","c/a","c/b"}),V20="l"),VLOOKUP(X20,$AC$2:$AD$17,2,FALSE),IF(AND(OR($E20={"a/c","b/c","c/a","c/b"}),V19="w"),VLOOKUP(X19,$AA$2:$AB$17,2,FALSE),IF(AND(OR($E20={"a/c","b/c","c/a","c/b"}),V19="l"),VLOOKUP(X19,$AC$2:$AD$17,2,FALSE),IF(AND(OR($E20={"a/c","b/c","c/a","c/b"}),V18="w"),VLOOKUP(X18,$AA$2:$AB$17,2,FALSE),IF(AND(OR($E20={"a/c","b/c","c/a","c/b"}),V18="l"),VLOOKUP(X18,$AC$2:$AD$17,2,FALSE),IF(AND(OR($E20={"a/c","b/c","c/a","c/b"}),V17="w"),VLOOKUP(X17,$AA$2:$AB$17,2,FALSE),IF(AND(OR($E20={"a/c","b/c","c/a","c/b"}),V17="l"),VLOOKUP(X17,$AC$2:$AD$17,2,FALSE),IF(AND(OR($E20={"a/c","b/c","c/a","c/b"}),V16="w"),VLOOKUP(X16,$AA$2:$AB$17,2,FALSE),IF(AND(OR($E20={"a/c","b/c","c/a","c/b"}),V16="l"),VLOOKUP(X16,$AC$2:$AD$17,2,FALSE),IF(AND(OR($E20={"a/c","b/c","c/a","c/b"}),V15="w"),VLOOKUP(X15,$AA$2:$AB$17,2,FALSE),IF(AND(OR($E20={"a/c","b/c","c/a","c/b"}),V15="l"),VLOOKUP(X15,$AC$2:$AD$17,2,FALSE),IF(AND(OR($E20={"a/c","b/c","c/a","c/b"}),V14="w"),VLOOKUP(X14,$AA$2:$AB$17,2,FALSE),IF(AND(OR($E20={"a/c","b/c","c/a","c/b"}),V14="l"),VLOOKUP(X14,$AC$2:$AD$17,2,FALSE),IF(AND(OR($E20={"a/c","b/c","c/a","c/b"}),V13="w"),VLOOKUP(X13,$AA$2:$AB$17,2,FALSE),IF(AND(OR($E20={"a/c","b/c","c/a","c/b"}),V13="l"),VLOOKUP(X13,$AC$2:$AD$17,2,FALSE),IF(AND(OR($E20={"a/c","b/c","c/a","c/b"}),V12="w"),VLOOKUP(X12,$AA$2:$AB$17,2,FALSE),IF(AND(OR($E20={"a/c","b/c","c/a","c/b"}),V12="l"),VLOOKUP(X12,$AC$2:$AD$17,2,FALSE),IF(AND(OR($E20={"a/c","b/c","c/a","c/b"}),V11="w"),VLOOKUP(X11,$AA$2:$AB$17,2,FALSE),IF(AND(OR($E20={"a/c","b/c","c/a","c/b"}),V11="l"),VLOOKUP(X11,$AC$2:$AD$17,2,FALSE),IF(AND(OR($E20={"a/c","b/c","c/a","c/b"}),V10="w"),VLOOKUP(X10,$AA$2:$AB$17,2,FALSE),IF(AND(OR($E20={"a/c","b/c","c/a","c/b"}),V10="l"),VLOOKUP(X10,$AC$2:$AD$17,2,FALSE),IF(OR($E20={"a/c","b/c","c/a","c/b"}),1,"")))))))))))))))))))))))</f>
        <v>2a</v>
      </c>
      <c r="Y21" s="12">
        <f t="shared" si="3"/>
        <v>-3</v>
      </c>
      <c r="Z21" s="27">
        <f t="shared" si="4"/>
        <v>-4</v>
      </c>
      <c r="AF21" s="1"/>
      <c r="AG21" s="9"/>
      <c r="AH21" s="4"/>
    </row>
    <row r="22" spans="1:38">
      <c r="A22" s="9">
        <v>18</v>
      </c>
      <c r="B22" s="9">
        <f>IF(OR($A22={1,2,3,4,5,6,7,8,9,10,11,12}),1,IF(OR($A22={13,14,15,16,17,18,19,20,21,22,23,24}),2,IF(OR($A22={25,26,27,28,29,30,31,32,33,34,35,36}),3,"")))</f>
        <v>2</v>
      </c>
      <c r="C22" s="9" t="str">
        <f>IF(OR($A22={1,4,7,10,13,16,19,22,25,28,31,34}),"A",IF(OR($A22={2,5,8,11,14,17,20,23,26,29,32,35}),"B",IF(OR($A22={3,6,9,12,15,18,21,24,27,30,33,36}),"C","")))</f>
        <v>C</v>
      </c>
      <c r="D22" t="str">
        <f t="shared" si="0"/>
        <v>3/2</v>
      </c>
      <c r="E22" t="str">
        <f t="shared" si="1"/>
        <v>A/C</v>
      </c>
      <c r="F22" s="13" t="str">
        <f>IF(AND(G22="d",$A22&gt;=1,OR(H22={1,"2a","2b",3,"5a","5b","10a","10b","20a","20b","40a","40b","80a","80b","160a","160b"})),"w",IF(AND(G22="",$A22&gt;=1,OR(H22={1,"2a","2b",3,"5a","5b","10a","10b","20a","20b","40a","40b","80a","80b","160a","160b"})),"l",""))</f>
        <v/>
      </c>
      <c r="G22" s="7" t="str">
        <f>IF(OR($A22={1,2,3,4,5,6,7,8,9,10,11,12}),"d","")</f>
        <v/>
      </c>
      <c r="H22" s="14" t="str">
        <f>IF(AND(OR($D21={"1/2","1/3","2/1","3/1"}),F21="w"),VLOOKUP(H21,$AA$2:$AB$17,2,FALSE),IF(AND(OR($D21={"1/2","1/3","2/1","3/1"}),F21="l"),VLOOKUP(H21,$AC$2:$AD$17,2,FALSE),IF(AND(OR($D21={"1/2","1/3","2/1","3/1"}),F20="w"),VLOOKUP(H20,$AA$2:$AB$17,2,FALSE),IF(AND(OR($D21={"1/2","1/3","2/1","3/1"}),F20="l"),VLOOKUP(H20,$AC$2:$AD$17,2,FALSE),IF(AND(OR($D21={"1/2","1/3","2/1","3/1"}),F19="w"),VLOOKUP(H19,$AA$2:$AB$17,2,FALSE),IF(AND(OR($D21={"1/2","1/3","2/1","3/1"}),F19="l"),VLOOKUP(H19,$AC$2:$AD$17,2,FALSE),IF(AND(OR($D21={"1/2","1/3","2/1","3/1"}),F18="w"),VLOOKUP(H18,$AA$2:$AB$17,2,FALSE),IF(AND(OR($D21={"1/2","1/3","2/1","3/1"}),F18="l"),VLOOKUP(H18,$AC$2:$AD$17,2,FALSE),IF(AND(OR($D21={"1/2","1/3","2/1","3/1"}),F17="w"),VLOOKUP(H17,$AA$2:$AB$17,2,FALSE),IF(AND(OR($D21={"1/2","1/3","2/1","3/1"}),F17="l"),VLOOKUP(H17,$AC$2:$AD$17,2,FALSE),IF(AND(OR($D21={"1/2","1/3","2/1","3/1"}),F16="w"),VLOOKUP(H16,$AA$2:$AB$17,2,FALSE),IF(AND(OR($D21={"1/2","1/3","2/1","3/1"}),F16="l"),VLOOKUP(H16,$AC$2:$AD$17,2,FALSE),IF(AND(OR($D21={"1/2","1/3","2/1","3/1"}),F15="w"),VLOOKUP(H15,$AA$2:$AB$17,2,FALSE),IF(AND(OR($D21={"1/2","1/3","2/1","3/1"}),F15="l"),VLOOKUP(H15,$AC$2:$AD$17,2,FALSE),IF(AND(OR($D21={"1/2","1/3","2/1","3/1"}),F14="w"),VLOOKUP(H14,$AA$2:$AB$17,2,FALSE),IF(AND(OR($D21={"1/2","1/3","2/1","3/1"}),F14="l"),VLOOKUP(H14,$AC$2:$AD$17,2,FALSE),IF(AND(OR($D21={"1/2","1/3","2/1","3/1"}),F13="w"),VLOOKUP(H13,$AA$2:$AB$17,2,FALSE),IF(AND(OR($D21={"1/2","1/3","2/1","3/1"}),F13="l"),VLOOKUP(H13,$AC$2:$AD$17,2,FALSE),IF(AND(OR($D21={"1/2","1/3","2/1","3/1"}),F12="w"),VLOOKUP(H12,$AA$2:$AB$17,2,FALSE),IF(AND(OR($D21={"1/2","1/3","2/1","3/1"}),F12="l"),VLOOKUP(H12,$AC$2:$AD$17,2,FALSE),IF(AND(OR($D21={"1/2","1/3","2/1","3/1"}),F11="w"),VLOOKUP(H11,$AA$2:$AB$17,2,FALSE),IF(AND(OR($D21={"1/2","1/3","2/1","3/1"}),F11="l"),VLOOKUP(H11,$AC$2:$AD$17,2,FALSE),IF(OR($D21={"1/2","1/3","2/1","3/1"}),1,"")))))))))))))))))))))))</f>
        <v/>
      </c>
      <c r="I22" s="13" t="str">
        <f>IF(AND(J22="d",$A22&gt;=1,OR(K22={1,"2a","2b",3,"5a","5b","10a","10b","20a","20b","40a","40b","80a","80b","160a","160b"})),"w",IF(AND(J22="",$A22&gt;=1,OR(K22={1,"2a","2b",3,"5a","5b","10a","10b","20a","20b","40a","40b","80a","80b","160a","160b"})),"l",""))</f>
        <v>w</v>
      </c>
      <c r="J22" s="7" t="str">
        <f>IF(OR($A22={13,14,15,16,17,18,19,20,21,22,23,24}),"d","")</f>
        <v>d</v>
      </c>
      <c r="K22" s="14">
        <f>IF(AND(OR($D21={"1/2","2/3","2/1","3/2"}),I21="w"),VLOOKUP(K21,$AA$2:$AB$17,2,FALSE),IF(AND(OR($D21={"1/2","2/3","2/1","3/2"}),I21="l"),VLOOKUP(K21,$AC$2:$AD$17,2,FALSE),IF(AND(OR($D21={"1/2","2/3","2/1","3/2"}),I20="w"),VLOOKUP(K20,$AA$2:$AB$17,2,FALSE),IF(AND(OR($D21={"1/2","2/3","2/1","3/2"}),I20="l"),VLOOKUP(K20,$AC$2:$AD$17,2,FALSE),IF(AND(OR($D21={"1/2","2/3","2/1","3/2"}),I19="w"),VLOOKUP(K19,$AA$2:$AB$17,2,FALSE),IF(AND(OR($D21={"1/2","2/3","2/1","3/2"}),I19="l"),VLOOKUP(K19,$AC$2:$AD$17,2,FALSE),IF(AND(OR($D21={"1/2","2/3","2/1","3/2"}),I18="w"),VLOOKUP(K18,$AA$2:$AB$17,2,FALSE),IF(AND(OR($D21={"1/2","2/3","2/1","3/2"}),I18="l"),VLOOKUP(K18,$AC$2:$AD$17,2,FALSE),IF(AND(OR($D21={"1/2","2/3","2/1","3/2"}),I17="w"),VLOOKUP(K17,$AA$2:$AB$17,2,FALSE),IF(AND(OR($D21={"1/2","2/3","2/1","3/2"}),I17="l"),VLOOKUP(K17,$AC$2:$AD$17,2,FALSE),IF(AND(OR($D21={"1/2","2/3","2/1","3/2"}),I16="w"),VLOOKUP(K16,$AA$2:$AB$17,2,FALSE),IF(AND(OR($D21={"1/2","2/3","2/1","3/2"}),I16="l"),VLOOKUP(K16,$AC$2:$AD$17,2,FALSE),IF(AND(OR($D21={"1/2","2/3","2/1","3/2"}),I15="w"),VLOOKUP(K15,$AA$2:$AB$17,2,FALSE),IF(AND(OR($D21={"1/2","2/3","2/1","3/2"}),I15="l"),VLOOKUP(K15,$AC$2:$AD$17,2,FALSE),IF(AND(OR($D21={"1/2","2/3","2/1","3/2"}),I14="w"),VLOOKUP(K14,$AA$2:$AB$17,2,FALSE),IF(AND(OR($D21={"1/2","2/3","2/1","3/2"}),I14="l"),VLOOKUP(K14,$AC$2:$AD$17,2,FALSE),IF(AND(OR($D21={"1/2","2/3","2/1","3/2"}),I13="w"),VLOOKUP(K13,$AA$2:$AB$17,2,FALSE),IF(AND(OR($D21={"1/2","2/3","2/1","3/2"}),I13="l"),VLOOKUP(K13,$AC$2:$AD$17,2,FALSE),IF(AND(OR($D21={"1/2","2/3","2/1","3/2"}),I12="w"),VLOOKUP(K12,$AA$2:$AB$17,2,FALSE),IF(AND(OR($D21={"1/2","2/3","2/1","3/2"}),I12="l"),VLOOKUP(K12,$AC$2:$AD$17,2,FALSE),IF(AND(OR($D21={"1/2","2/3","2/1","3/2"}),I11="w"),VLOOKUP(K11,$AA$2:$AB$17,2,FALSE),IF(AND(OR($D21={"1/2","2/3","2/1","3/2"}),I11="l"),VLOOKUP(K11,$AC$2:$AD$17,2,FALSE),IF(OR($D21={"1/2","2/3","2/1","3/2"}),1,"")))))))))))))))))))))))</f>
        <v>1</v>
      </c>
      <c r="L22" s="13" t="str">
        <f>IF(AND(M22="d",$A22&gt;=1,OR(N22={1,"2a","2b",3,"5a","5b","10a","10b","20a","20b","40a","40b","80a","80b","160a","160b"})),"w",IF(AND(M22="",$A22&gt;=1,OR(N22={1,"2a","2b",3,"5a","5b","10a","10b","20a","20b","40a","40b","80a","80b","160a","160b"})),"l",""))</f>
        <v>l</v>
      </c>
      <c r="M22" s="7" t="str">
        <f>IF(OR($A22={25,26,27,28,29,30,31,32,33,34,35,36}),"d","")</f>
        <v/>
      </c>
      <c r="N22" s="14" t="str">
        <f>IF(AND(OR($D21={"1/3","2/3","3/1","3/2"}),L21="w"),VLOOKUP(N21,$AA$2:$AB$17,2,FALSE),IF(AND(OR($D21={"1/3","2/3","3/1","3/2"}),L21="l"),VLOOKUP(N21,$AC$2:$AD$17,2,FALSE),IF(AND(OR($D21={"1/3","2/3","3/1","3/2"}),L20="w"),VLOOKUP(N20,$AA$2:$AB$17,2,FALSE),IF(AND(OR($D21={"1/3","2/3","3/1","3/2"}),L20="l"),VLOOKUP(N20,$AC$2:$AD$17,2,FALSE),IF(AND(OR($D21={"1/3","2/3","3/1","3/2"}),L19="w"),VLOOKUP(N19,$AA$2:$AB$17,2,FALSE),IF(AND(OR($D21={"1/3","2/3","3/1","3/2"}),L19="l"),VLOOKUP(N19,$AC$2:$AD$17,2,FALSE),IF(AND(OR($D21={"1/3","2/3","3/1","3/2"}),L18="w"),VLOOKUP(N18,$AA$2:$AB$17,2,FALSE),IF(AND(OR($D21={"1/3","2/3","3/1","3/2"}),L18="l"),VLOOKUP(N18,$AC$2:$AD$17,2,FALSE),IF(AND(OR($D21={"1/3","2/3","3/1","3/2"}),L17="w"),VLOOKUP(N17,$AA$2:$AB$17,2,FALSE),IF(AND(OR($D21={"1/3","2/3","3/1","3/2"}),L17="l"),VLOOKUP(N17,$AC$2:$AD$17,2,FALSE),IF(AND(OR($D21={"1/3","2/3","3/1","3/2"}),L16="w"),VLOOKUP(N16,$AA$2:$AB$17,2,FALSE),IF(AND(OR($D21={"1/3","2/3","3/1","3/2"}),L16="l"),VLOOKUP(N16,$AC$2:$AD$17,2,FALSE),IF(AND(OR($D21={"1/3","2/3","3/1","3/2"}),L15="w"),VLOOKUP(N15,$AA$2:$AB$17,2,FALSE),IF(AND(OR($D21={"1/3","2/3","3/1","3/2"}),L15="l"),VLOOKUP(N15,$AC$2:$AD$17,2,FALSE),IF(AND(OR($D21={"1/3","2/3","3/1","3/2"}),L14="w"),VLOOKUP(N14,$AA$2:$AB$17,2,FALSE),IF(AND(OR($D21={"1/3","2/3","3/1","3/2"}),L14="l"),VLOOKUP(N14,$AC$2:$AD$17,2,FALSE),IF(AND(OR($D21={"1/3","2/3","3/1","3/2"}),L13="w"),VLOOKUP(N13,$AA$2:$AB$17,2,FALSE),IF(AND(OR($D21={"1/3","2/3","3/1","3/2"}),L13="l"),VLOOKUP(N13,$AC$2:$AD$17,2,FALSE),IF(AND(OR($D21={"1/3","2/3","3/1","3/2"}),L12="w"),VLOOKUP(N12,$AA$2:$AB$17,2,FALSE),IF(AND(OR($D21={"1/3","2/3","3/1","3/2"}),L12="l"),VLOOKUP(N12,$AC$2:$AD$17,2,FALSE),IF(AND(OR($D21={"1/3","2/3","3/1","3/2"}),L11="w"),VLOOKUP(N11,$AA$2:$AB$17,2,FALSE),IF(AND(OR($D21={"1/3","2/3","3/1","3/2"}),L11="l"),VLOOKUP(N11,$AC$2:$AD$17,2,FALSE),IF(OR($D21={"1/3","2/3","3/1","3/2"}),1,"")))))))))))))))))))))))</f>
        <v>5a</v>
      </c>
      <c r="O22" s="12">
        <f t="shared" si="2"/>
        <v>-3</v>
      </c>
      <c r="P22" s="13" t="str">
        <f>IF(AND(Q22="c",$A22&gt;=1,OR(R22={1,"2a","2b",3,"5a","5b","10a","10b","20a","20b","40a","40b","80a","80b","160a","160b"})),"w",IF(AND(Q22="",$A22&gt;=1,OR(R22={1,"2a","2b",3,"5a","5b","10a","10b","20a","20b","40a","40b","80a","80b","160a","160b"})),"l",""))</f>
        <v>l</v>
      </c>
      <c r="Q22" s="7" t="str">
        <f>IF(OR($A22={1,4,7,10,13,16,19,22,25,28,31,34}),"c","")</f>
        <v/>
      </c>
      <c r="R22" s="14" t="str">
        <f>IF(AND(OR($E21={"a/b","a/c","b/a","c/a"}),P21="w"),VLOOKUP(R21,$AA$2:$AB$17,2,FALSE),IF(AND(OR($E21={"a/b","a/c","b/a","c/a"}),P21="l"),VLOOKUP(R21,$AC$2:$AD$17,2,FALSE),IF(AND(OR($E21={"a/b","a/c","b/a","c/a"}),P20="w"),VLOOKUP(R20,$AA$2:$AB$17,2,FALSE),IF(AND(OR($E21={"a/b","a/c","b/a","c/a"}),P20="l"),VLOOKUP(R20,$AC$2:$AD$17,2,FALSE),IF(AND(OR($E21={"a/b","a/c","b/a","c/a"}),P19="w"),VLOOKUP(R19,$AA$2:$AB$17,2,FALSE),IF(AND(OR($E21={"a/b","a/c","b/a","c/a"}),P19="l"),VLOOKUP(R19,$AC$2:$AD$17,2,FALSE),IF(AND(OR($E21={"a/b","a/c","b/a","c/a"}),P18="w"),VLOOKUP(R18,$AA$2:$AB$17,2,FALSE),IF(AND(OR($E21={"a/b","a/c","b/a","c/a"}),P18="l"),VLOOKUP(R18,$AC$2:$AD$17,2,FALSE),IF(AND(OR($E21={"a/b","a/c","b/a","c/a"}),P17="w"),VLOOKUP(R17,$AA$2:$AB$17,2,FALSE),IF(AND(OR($E21={"a/b","a/c","b/a","c/a"}),P17="l"),VLOOKUP(R17,$AC$2:$AD$17,2,FALSE),IF(AND(OR($E21={"a/b","a/c","b/a","c/a"}),P16="w"),VLOOKUP(R16,$AA$2:$AB$17,2,FALSE),IF(AND(OR($E21={"a/b","a/c","b/a","c/a"}),P16="l"),VLOOKUP(R16,$AC$2:$AD$17,2,FALSE),IF(AND(OR($E21={"a/b","a/c","b/a","c/a"}),P15="w"),VLOOKUP(R15,$AA$2:$AB$17,2,FALSE),IF(AND(OR($E21={"a/b","a/c","b/a","c/a"}),P15="l"),VLOOKUP(R15,$AC$2:$AD$17,2,FALSE),IF(AND(OR($E21={"a/b","a/c","b/a","c/a"}),P14="w"),VLOOKUP(R14,$AA$2:$AB$17,2,FALSE),IF(AND(OR($E21={"a/b","a/c","b/a","c/a"}),P14="l"),VLOOKUP(R14,$AC$2:$AD$17,2,FALSE),IF(AND(OR($E21={"a/b","a/c","b/a","c/a"}),P13="w"),VLOOKUP(R13,$AA$2:$AB$17,2,FALSE),IF(AND(OR($E21={"a/b","a/c","b/a","c/a"}),P13="l"),VLOOKUP(R13,$AC$2:$AD$17,2,FALSE),IF(AND(OR($E21={"a/b","a/c","b/a","c/a"}),P12="w"),VLOOKUP(R12,$AA$2:$AB$17,2,FALSE),IF(AND(OR($E21={"a/b","a/c","b/a","c/a"}),P12="l"),VLOOKUP(R12,$AC$2:$AD$17,2,FALSE),IF(AND(OR($E21={"a/b","a/c","b/a","c/a"}),P11="w"),VLOOKUP(R11,$AA$2:$AB$17,2,FALSE),IF(AND(OR($E21={"a/b","a/c","b/a","c/a"}),P11="l"),VLOOKUP(R11,$AC$2:$AD$17,2,FALSE),IF(OR($E21={"a/b","a/c","b/a","c/a"}),1,"")))))))))))))))))))))))</f>
        <v>5a</v>
      </c>
      <c r="S22" s="13" t="str">
        <f>IF(AND(T22="c",$A22&gt;=1,OR(U22={1,"2a","2b",3,"5a","5b","10a","10b","20a","20b","40a","40b","80a","80b","160a","160b"})),"w",IF(AND(T22="",$A22&gt;=1,OR(U22={1,"2a","2b",3,"5a","5b","10a","10b","20a","20b","40a","40b","80a","80b","160a","160b"})),"l",""))</f>
        <v>l</v>
      </c>
      <c r="T22" s="7" t="str">
        <f>IF(OR($A22={2,5,8,11,14,17,20,23,26,29,32,35}),"c","")</f>
        <v/>
      </c>
      <c r="U22" s="14" t="str">
        <f>IF(AND(OR($E21={"a/b","b/c","b/a","c/b"}),S21="w"),VLOOKUP(U21,$AA$2:$AB$17,2,FALSE),IF(AND(OR($E21={"a/b","b/c","b/a","c/b"}),S21="l"),VLOOKUP(U21,$AC$2:$AD$17,2,FALSE),IF(AND(OR($E21={"a/b","b/c","b/a","c/b"}),S20="w"),VLOOKUP(U20,$AA$2:$AB$17,2,FALSE),IF(AND(OR($E21={"a/b","b/c","b/a","c/b"}),S20="l"),VLOOKUP(U20,$AC$2:$AD$17,2,FALSE),IF(AND(OR($E21={"a/b","b/c","b/a","c/b"}),S19="w"),VLOOKUP(U19,$AA$2:$AB$17,2,FALSE),IF(AND(OR($E21={"a/b","b/c","b/a","c/b"}),S19="l"),VLOOKUP(U19,$AC$2:$AD$17,2,FALSE),IF(AND(OR($E21={"a/b","b/c","b/a","c/b"}),S18="w"),VLOOKUP(U18,$AA$2:$AB$17,2,FALSE),IF(AND(OR($E21={"a/b","b/c","b/a","c/b"}),S18="l"),VLOOKUP(U18,$AC$2:$AD$17,2,FALSE),IF(AND(OR($E21={"a/b","b/c","b/a","c/b"}),S17="w"),VLOOKUP(U17,$AA$2:$AB$17,2,FALSE),IF(AND(OR($E21={"a/b","b/c","b/a","c/b"}),S17="l"),VLOOKUP(U17,$AC$2:$AD$17,2,FALSE),IF(AND(OR($E21={"a/b","b/c","b/a","c/b"}),S16="w"),VLOOKUP(U16,$AA$2:$AB$17,2,FALSE),IF(AND(OR($E21={"a/b","b/c","b/a","c/b"}),S16="l"),VLOOKUP(U16,$AC$2:$AD$17,2,FALSE),IF(AND(OR($E21={"a/b","b/c","b/a","c/b"}),S15="w"),VLOOKUP(U15,$AA$2:$AB$17,2,FALSE),IF(AND(OR($E21={"a/b","b/c","b/a","c/b"}),S15="l"),VLOOKUP(U15,$AC$2:$AD$17,2,FALSE),IF(AND(OR($E21={"a/b","b/c","b/a","c/b"}),S14="w"),VLOOKUP(U14,$AA$2:$AB$17,2,FALSE),IF(AND(OR($E21={"a/b","b/c","b/a","c/b"}),S14="l"),VLOOKUP(U14,$AC$2:$AD$17,2,FALSE),IF(AND(OR($E21={"a/b","b/c","b/a","c/b"}),S13="w"),VLOOKUP(U13,$AA$2:$AB$17,2,FALSE),IF(AND(OR($E21={"a/b","b/c","b/a","c/b"}),S13="l"),VLOOKUP(U13,$AC$2:$AD$17,2,FALSE),IF(AND(OR($E21={"a/b","b/c","b/a","c/b"}),S12="w"),VLOOKUP(U12,$AA$2:$AB$17,2,FALSE),IF(AND(OR($E21={"a/b","b/c","b/a","c/b"}),S12="l"),VLOOKUP(U12,$AC$2:$AD$17,2,FALSE),IF(AND(OR($E21={"a/b","b/c","b/a","c/b"}),S11="w"),VLOOKUP(U11,$AA$2:$AB$17,2,FALSE),IF(AND(OR($E21={"a/b","b/c","b/a","c/b"}),S11="l"),VLOOKUP(U11,$AC$2:$AD$17,2,FALSE),IF(OR($E21={"a/b","b/c","b/a","c/b"}),1,"")))))))))))))))))))))))</f>
        <v>2a</v>
      </c>
      <c r="V22" s="13" t="str">
        <f>IF(AND(W22="c",$A22&gt;=1,OR(X22={1,"2a","2b",3,"5a","5b","10a","10b","20a","20b","40a","40b","80a","80b","160a","160b"})),"w",IF(AND(W22="",$A22&gt;=1,OR(X22={1,"2a","2b",3,"5a","5b","10a","10b","20a","20b","40a","40b","80a","80b","160a","160b"})),"l",""))</f>
        <v/>
      </c>
      <c r="W22" s="7" t="str">
        <f>IF(OR($A22={3,6,9,12,15,18,21,24,27,30,33,36}),"c","")</f>
        <v>c</v>
      </c>
      <c r="X22" s="14" t="str">
        <f>IF(AND(OR($E21={"a/c","b/c","c/a","c/b"}),V21="w"),VLOOKUP(X21,$AA$2:$AB$17,2,FALSE),IF(AND(OR($E21={"a/c","b/c","c/a","c/b"}),V21="l"),VLOOKUP(X21,$AC$2:$AD$17,2,FALSE),IF(AND(OR($E21={"a/c","b/c","c/a","c/b"}),V20="w"),VLOOKUP(X20,$AA$2:$AB$17,2,FALSE),IF(AND(OR($E21={"a/c","b/c","c/a","c/b"}),V20="l"),VLOOKUP(X20,$AC$2:$AD$17,2,FALSE),IF(AND(OR($E21={"a/c","b/c","c/a","c/b"}),V19="w"),VLOOKUP(X19,$AA$2:$AB$17,2,FALSE),IF(AND(OR($E21={"a/c","b/c","c/a","c/b"}),V19="l"),VLOOKUP(X19,$AC$2:$AD$17,2,FALSE),IF(AND(OR($E21={"a/c","b/c","c/a","c/b"}),V18="w"),VLOOKUP(X18,$AA$2:$AB$17,2,FALSE),IF(AND(OR($E21={"a/c","b/c","c/a","c/b"}),V18="l"),VLOOKUP(X18,$AC$2:$AD$17,2,FALSE),IF(AND(OR($E21={"a/c","b/c","c/a","c/b"}),V17="w"),VLOOKUP(X17,$AA$2:$AB$17,2,FALSE),IF(AND(OR($E21={"a/c","b/c","c/a","c/b"}),V17="l"),VLOOKUP(X17,$AC$2:$AD$17,2,FALSE),IF(AND(OR($E21={"a/c","b/c","c/a","c/b"}),V16="w"),VLOOKUP(X16,$AA$2:$AB$17,2,FALSE),IF(AND(OR($E21={"a/c","b/c","c/a","c/b"}),V16="l"),VLOOKUP(X16,$AC$2:$AD$17,2,FALSE),IF(AND(OR($E21={"a/c","b/c","c/a","c/b"}),V15="w"),VLOOKUP(X15,$AA$2:$AB$17,2,FALSE),IF(AND(OR($E21={"a/c","b/c","c/a","c/b"}),V15="l"),VLOOKUP(X15,$AC$2:$AD$17,2,FALSE),IF(AND(OR($E21={"a/c","b/c","c/a","c/b"}),V14="w"),VLOOKUP(X14,$AA$2:$AB$17,2,FALSE),IF(AND(OR($E21={"a/c","b/c","c/a","c/b"}),V14="l"),VLOOKUP(X14,$AC$2:$AD$17,2,FALSE),IF(AND(OR($E21={"a/c","b/c","c/a","c/b"}),V13="w"),VLOOKUP(X13,$AA$2:$AB$17,2,FALSE),IF(AND(OR($E21={"a/c","b/c","c/a","c/b"}),V13="l"),VLOOKUP(X13,$AC$2:$AD$17,2,FALSE),IF(AND(OR($E21={"a/c","b/c","c/a","c/b"}),V12="w"),VLOOKUP(X12,$AA$2:$AB$17,2,FALSE),IF(AND(OR($E21={"a/c","b/c","c/a","c/b"}),V12="l"),VLOOKUP(X12,$AC$2:$AD$17,2,FALSE),IF(AND(OR($E21={"a/c","b/c","c/a","c/b"}),V11="w"),VLOOKUP(X11,$AA$2:$AB$17,2,FALSE),IF(AND(OR($E21={"a/c","b/c","c/a","c/b"}),V11="l"),VLOOKUP(X11,$AC$2:$AD$17,2,FALSE),IF(OR($E21={"a/c","b/c","c/a","c/b"}),1,"")))))))))))))))))))))))</f>
        <v/>
      </c>
      <c r="Y22" s="12">
        <f t="shared" si="3"/>
        <v>-7</v>
      </c>
      <c r="Z22" s="27">
        <f t="shared" si="4"/>
        <v>-10</v>
      </c>
      <c r="AE22" s="9"/>
      <c r="AF22" s="1"/>
    </row>
    <row r="23" spans="1:38">
      <c r="A23" s="9">
        <v>3</v>
      </c>
      <c r="B23" s="9">
        <f>IF(OR($A23={1,2,3,4,5,6,7,8,9,10,11,12}),1,IF(OR($A23={13,14,15,16,17,18,19,20,21,22,23,24}),2,IF(OR($A23={25,26,27,28,29,30,31,32,33,34,35,36}),3,"")))</f>
        <v>1</v>
      </c>
      <c r="C23" s="9" t="str">
        <f>IF(OR($A23={1,4,7,10,13,16,19,22,25,28,31,34}),"A",IF(OR($A23={2,5,8,11,14,17,20,23,26,29,32,35}),"B",IF(OR($A23={3,6,9,12,15,18,21,24,27,30,33,36}),"C","")))</f>
        <v>C</v>
      </c>
      <c r="D23" t="str">
        <f t="shared" si="0"/>
        <v>2/1</v>
      </c>
      <c r="E23" t="str">
        <f t="shared" si="1"/>
        <v>A/C</v>
      </c>
      <c r="F23" s="13" t="str">
        <f>IF(AND(G23="d",$A23&gt;=1,OR(H23={1,"2a","2b",3,"5a","5b","10a","10b","20a","20b","40a","40b","80a","80b","160a","160b"})),"w",IF(AND(G23="",$A23&gt;=1,OR(H23={1,"2a","2b",3,"5a","5b","10a","10b","20a","20b","40a","40b","80a","80b","160a","160b"})),"l",""))</f>
        <v/>
      </c>
      <c r="G23" s="7" t="str">
        <f>IF(OR($A23={1,2,3,4,5,6,7,8,9,10,11,12}),"d","")</f>
        <v>d</v>
      </c>
      <c r="H23" s="14" t="str">
        <f>IF(AND(OR($D22={"1/2","1/3","2/1","3/1"}),F22="w"),VLOOKUP(H22,$AA$2:$AB$17,2,FALSE),IF(AND(OR($D22={"1/2","1/3","2/1","3/1"}),F22="l"),VLOOKUP(H22,$AC$2:$AD$17,2,FALSE),IF(AND(OR($D22={"1/2","1/3","2/1","3/1"}),F21="w"),VLOOKUP(H21,$AA$2:$AB$17,2,FALSE),IF(AND(OR($D22={"1/2","1/3","2/1","3/1"}),F21="l"),VLOOKUP(H21,$AC$2:$AD$17,2,FALSE),IF(AND(OR($D22={"1/2","1/3","2/1","3/1"}),F20="w"),VLOOKUP(H20,$AA$2:$AB$17,2,FALSE),IF(AND(OR($D22={"1/2","1/3","2/1","3/1"}),F20="l"),VLOOKUP(H20,$AC$2:$AD$17,2,FALSE),IF(AND(OR($D22={"1/2","1/3","2/1","3/1"}),F19="w"),VLOOKUP(H19,$AA$2:$AB$17,2,FALSE),IF(AND(OR($D22={"1/2","1/3","2/1","3/1"}),F19="l"),VLOOKUP(H19,$AC$2:$AD$17,2,FALSE),IF(AND(OR($D22={"1/2","1/3","2/1","3/1"}),F18="w"),VLOOKUP(H18,$AA$2:$AB$17,2,FALSE),IF(AND(OR($D22={"1/2","1/3","2/1","3/1"}),F18="l"),VLOOKUP(H18,$AC$2:$AD$17,2,FALSE),IF(AND(OR($D22={"1/2","1/3","2/1","3/1"}),F17="w"),VLOOKUP(H17,$AA$2:$AB$17,2,FALSE),IF(AND(OR($D22={"1/2","1/3","2/1","3/1"}),F17="l"),VLOOKUP(H17,$AC$2:$AD$17,2,FALSE),IF(AND(OR($D22={"1/2","1/3","2/1","3/1"}),F16="w"),VLOOKUP(H16,$AA$2:$AB$17,2,FALSE),IF(AND(OR($D22={"1/2","1/3","2/1","3/1"}),F16="l"),VLOOKUP(H16,$AC$2:$AD$17,2,FALSE),IF(AND(OR($D22={"1/2","1/3","2/1","3/1"}),F15="w"),VLOOKUP(H15,$AA$2:$AB$17,2,FALSE),IF(AND(OR($D22={"1/2","1/3","2/1","3/1"}),F15="l"),VLOOKUP(H15,$AC$2:$AD$17,2,FALSE),IF(AND(OR($D22={"1/2","1/3","2/1","3/1"}),F14="w"),VLOOKUP(H14,$AA$2:$AB$17,2,FALSE),IF(AND(OR($D22={"1/2","1/3","2/1","3/1"}),F14="l"),VLOOKUP(H14,$AC$2:$AD$17,2,FALSE),IF(AND(OR($D22={"1/2","1/3","2/1","3/1"}),F13="w"),VLOOKUP(H13,$AA$2:$AB$17,2,FALSE),IF(AND(OR($D22={"1/2","1/3","2/1","3/1"}),F13="l"),VLOOKUP(H13,$AC$2:$AD$17,2,FALSE),IF(AND(OR($D22={"1/2","1/3","2/1","3/1"}),F12="w"),VLOOKUP(H12,$AA$2:$AB$17,2,FALSE),IF(AND(OR($D22={"1/2","1/3","2/1","3/1"}),F12="l"),VLOOKUP(H12,$AC$2:$AD$17,2,FALSE),IF(OR($D22={"1/2","1/3","2/1","3/1"}),1,"")))))))))))))))))))))))</f>
        <v/>
      </c>
      <c r="I23" s="13" t="str">
        <f>IF(AND(J23="d",$A23&gt;=1,OR(K23={1,"2a","2b",3,"5a","5b","10a","10b","20a","20b","40a","40b","80a","80b","160a","160b"})),"w",IF(AND(J23="",$A23&gt;=1,OR(K23={1,"2a","2b",3,"5a","5b","10a","10b","20a","20b","40a","40b","80a","80b","160a","160b"})),"l",""))</f>
        <v>l</v>
      </c>
      <c r="J23" s="7" t="str">
        <f>IF(OR($A23={13,14,15,16,17,18,19,20,21,22,23,24}),"d","")</f>
        <v/>
      </c>
      <c r="K23" s="14">
        <f>IF(AND(OR($D22={"1/2","2/3","2/1","3/2"}),I22="w"),VLOOKUP(K22,$AA$2:$AB$17,2,FALSE),IF(AND(OR($D22={"1/2","2/3","2/1","3/2"}),I22="l"),VLOOKUP(K22,$AC$2:$AD$17,2,FALSE),IF(AND(OR($D22={"1/2","2/3","2/1","3/2"}),I21="w"),VLOOKUP(K21,$AA$2:$AB$17,2,FALSE),IF(AND(OR($D22={"1/2","2/3","2/1","3/2"}),I21="l"),VLOOKUP(K21,$AC$2:$AD$17,2,FALSE),IF(AND(OR($D22={"1/2","2/3","2/1","3/2"}),I20="w"),VLOOKUP(K20,$AA$2:$AB$17,2,FALSE),IF(AND(OR($D22={"1/2","2/3","2/1","3/2"}),I20="l"),VLOOKUP(K20,$AC$2:$AD$17,2,FALSE),IF(AND(OR($D22={"1/2","2/3","2/1","3/2"}),I19="w"),VLOOKUP(K19,$AA$2:$AB$17,2,FALSE),IF(AND(OR($D22={"1/2","2/3","2/1","3/2"}),I19="l"),VLOOKUP(K19,$AC$2:$AD$17,2,FALSE),IF(AND(OR($D22={"1/2","2/3","2/1","3/2"}),I18="w"),VLOOKUP(K18,$AA$2:$AB$17,2,FALSE),IF(AND(OR($D22={"1/2","2/3","2/1","3/2"}),I18="l"),VLOOKUP(K18,$AC$2:$AD$17,2,FALSE),IF(AND(OR($D22={"1/2","2/3","2/1","3/2"}),I17="w"),VLOOKUP(K17,$AA$2:$AB$17,2,FALSE),IF(AND(OR($D22={"1/2","2/3","2/1","3/2"}),I17="l"),VLOOKUP(K17,$AC$2:$AD$17,2,FALSE),IF(AND(OR($D22={"1/2","2/3","2/1","3/2"}),I16="w"),VLOOKUP(K16,$AA$2:$AB$17,2,FALSE),IF(AND(OR($D22={"1/2","2/3","2/1","3/2"}),I16="l"),VLOOKUP(K16,$AC$2:$AD$17,2,FALSE),IF(AND(OR($D22={"1/2","2/3","2/1","3/2"}),I15="w"),VLOOKUP(K15,$AA$2:$AB$17,2,FALSE),IF(AND(OR($D22={"1/2","2/3","2/1","3/2"}),I15="l"),VLOOKUP(K15,$AC$2:$AD$17,2,FALSE),IF(AND(OR($D22={"1/2","2/3","2/1","3/2"}),I14="w"),VLOOKUP(K14,$AA$2:$AB$17,2,FALSE),IF(AND(OR($D22={"1/2","2/3","2/1","3/2"}),I14="l"),VLOOKUP(K14,$AC$2:$AD$17,2,FALSE),IF(AND(OR($D22={"1/2","2/3","2/1","3/2"}),I13="w"),VLOOKUP(K13,$AA$2:$AB$17,2,FALSE),IF(AND(OR($D22={"1/2","2/3","2/1","3/2"}),I13="l"),VLOOKUP(K13,$AC$2:$AD$17,2,FALSE),IF(AND(OR($D22={"1/2","2/3","2/1","3/2"}),I12="w"),VLOOKUP(K12,$AA$2:$AB$17,2,FALSE),IF(AND(OR($D22={"1/2","2/3","2/1","3/2"}),I12="l"),VLOOKUP(K12,$AC$2:$AD$17,2,FALSE),IF(OR($D22={"1/2","2/3","2/1","3/2"}),1,"")))))))))))))))))))))))</f>
        <v>1</v>
      </c>
      <c r="L23" s="13" t="str">
        <f>IF(AND(M23="d",$A23&gt;=1,OR(N23={1,"2a","2b",3,"5a","5b","10a","10b","20a","20b","40a","40b","80a","80b","160a","160b"})),"w",IF(AND(M23="",$A23&gt;=1,OR(N23={1,"2a","2b",3,"5a","5b","10a","10b","20a","20b","40a","40b","80a","80b","160a","160b"})),"l",""))</f>
        <v>l</v>
      </c>
      <c r="M23" s="7" t="str">
        <f>IF(OR($A23={25,26,27,28,29,30,31,32,33,34,35,36}),"d","")</f>
        <v/>
      </c>
      <c r="N23" s="14" t="str">
        <f>IF(AND(OR($D22={"1/3","2/3","3/1","3/2"}),L22="w"),VLOOKUP(N22,$AA$2:$AB$17,2,FALSE),IF(AND(OR($D22={"1/3","2/3","3/1","3/2"}),L22="l"),VLOOKUP(N22,$AC$2:$AD$17,2,FALSE),IF(AND(OR($D22={"1/3","2/3","3/1","3/2"}),L21="w"),VLOOKUP(N21,$AA$2:$AB$17,2,FALSE),IF(AND(OR($D22={"1/3","2/3","3/1","3/2"}),L21="l"),VLOOKUP(N21,$AC$2:$AD$17,2,FALSE),IF(AND(OR($D22={"1/3","2/3","3/1","3/2"}),L20="w"),VLOOKUP(N20,$AA$2:$AB$17,2,FALSE),IF(AND(OR($D22={"1/3","2/3","3/1","3/2"}),L20="l"),VLOOKUP(N20,$AC$2:$AD$17,2,FALSE),IF(AND(OR($D22={"1/3","2/3","3/1","3/2"}),L19="w"),VLOOKUP(N19,$AA$2:$AB$17,2,FALSE),IF(AND(OR($D22={"1/3","2/3","3/1","3/2"}),L19="l"),VLOOKUP(N19,$AC$2:$AD$17,2,FALSE),IF(AND(OR($D22={"1/3","2/3","3/1","3/2"}),L18="w"),VLOOKUP(N18,$AA$2:$AB$17,2,FALSE),IF(AND(OR($D22={"1/3","2/3","3/1","3/2"}),L18="l"),VLOOKUP(N18,$AC$2:$AD$17,2,FALSE),IF(AND(OR($D22={"1/3","2/3","3/1","3/2"}),L17="w"),VLOOKUP(N17,$AA$2:$AB$17,2,FALSE),IF(AND(OR($D22={"1/3","2/3","3/1","3/2"}),L17="l"),VLOOKUP(N17,$AC$2:$AD$17,2,FALSE),IF(AND(OR($D22={"1/3","2/3","3/1","3/2"}),L16="w"),VLOOKUP(N16,$AA$2:$AB$17,2,FALSE),IF(AND(OR($D22={"1/3","2/3","3/1","3/2"}),L16="l"),VLOOKUP(N16,$AC$2:$AD$17,2,FALSE),IF(AND(OR($D22={"1/3","2/3","3/1","3/2"}),L15="w"),VLOOKUP(N15,$AA$2:$AB$17,2,FALSE),IF(AND(OR($D22={"1/3","2/3","3/1","3/2"}),L15="l"),VLOOKUP(N15,$AC$2:$AD$17,2,FALSE),IF(AND(OR($D22={"1/3","2/3","3/1","3/2"}),L14="w"),VLOOKUP(N14,$AA$2:$AB$17,2,FALSE),IF(AND(OR($D22={"1/3","2/3","3/1","3/2"}),L14="l"),VLOOKUP(N14,$AC$2:$AD$17,2,FALSE),IF(AND(OR($D22={"1/3","2/3","3/1","3/2"}),L13="w"),VLOOKUP(N13,$AA$2:$AB$17,2,FALSE),IF(AND(OR($D22={"1/3","2/3","3/1","3/2"}),L13="l"),VLOOKUP(N13,$AC$2:$AD$17,2,FALSE),IF(AND(OR($D22={"1/3","2/3","3/1","3/2"}),L12="w"),VLOOKUP(N12,$AA$2:$AB$17,2,FALSE),IF(AND(OR($D22={"1/3","2/3","3/1","3/2"}),L12="l"),VLOOKUP(N12,$AC$2:$AD$17,2,FALSE),IF(OR($D22={"1/3","2/3","3/1","3/2"}),1,"")))))))))))))))))))))))</f>
        <v>5b</v>
      </c>
      <c r="O23" s="12">
        <f t="shared" si="2"/>
        <v>-6</v>
      </c>
      <c r="P23" s="13" t="str">
        <f>IF(AND(Q23="c",$A23&gt;=1,OR(R23={1,"2a","2b",3,"5a","5b","10a","10b","20a","20b","40a","40b","80a","80b","160a","160b"})),"w",IF(AND(Q23="",$A23&gt;=1,OR(R23={1,"2a","2b",3,"5a","5b","10a","10b","20a","20b","40a","40b","80a","80b","160a","160b"})),"l",""))</f>
        <v>l</v>
      </c>
      <c r="Q23" s="7" t="str">
        <f>IF(OR($A23={1,4,7,10,13,16,19,22,25,28,31,34}),"c","")</f>
        <v/>
      </c>
      <c r="R23" s="14" t="str">
        <f>IF(AND(OR($E22={"a/b","a/c","b/a","c/a"}),P22="w"),VLOOKUP(R22,$AA$2:$AB$17,2,FALSE),IF(AND(OR($E22={"a/b","a/c","b/a","c/a"}),P22="l"),VLOOKUP(R22,$AC$2:$AD$17,2,FALSE),IF(AND(OR($E22={"a/b","a/c","b/a","c/a"}),P21="w"),VLOOKUP(R21,$AA$2:$AB$17,2,FALSE),IF(AND(OR($E22={"a/b","a/c","b/a","c/a"}),P21="l"),VLOOKUP(R21,$AC$2:$AD$17,2,FALSE),IF(AND(OR($E22={"a/b","a/c","b/a","c/a"}),P20="w"),VLOOKUP(R20,$AA$2:$AB$17,2,FALSE),IF(AND(OR($E22={"a/b","a/c","b/a","c/a"}),P20="l"),VLOOKUP(R20,$AC$2:$AD$17,2,FALSE),IF(AND(OR($E22={"a/b","a/c","b/a","c/a"}),P19="w"),VLOOKUP(R19,$AA$2:$AB$17,2,FALSE),IF(AND(OR($E22={"a/b","a/c","b/a","c/a"}),P19="l"),VLOOKUP(R19,$AC$2:$AD$17,2,FALSE),IF(AND(OR($E22={"a/b","a/c","b/a","c/a"}),P18="w"),VLOOKUP(R18,$AA$2:$AB$17,2,FALSE),IF(AND(OR($E22={"a/b","a/c","b/a","c/a"}),P18="l"),VLOOKUP(R18,$AC$2:$AD$17,2,FALSE),IF(AND(OR($E22={"a/b","a/c","b/a","c/a"}),P17="w"),VLOOKUP(R17,$AA$2:$AB$17,2,FALSE),IF(AND(OR($E22={"a/b","a/c","b/a","c/a"}),P17="l"),VLOOKUP(R17,$AC$2:$AD$17,2,FALSE),IF(AND(OR($E22={"a/b","a/c","b/a","c/a"}),P16="w"),VLOOKUP(R16,$AA$2:$AB$17,2,FALSE),IF(AND(OR($E22={"a/b","a/c","b/a","c/a"}),P16="l"),VLOOKUP(R16,$AC$2:$AD$17,2,FALSE),IF(AND(OR($E22={"a/b","a/c","b/a","c/a"}),P15="w"),VLOOKUP(R15,$AA$2:$AB$17,2,FALSE),IF(AND(OR($E22={"a/b","a/c","b/a","c/a"}),P15="l"),VLOOKUP(R15,$AC$2:$AD$17,2,FALSE),IF(AND(OR($E22={"a/b","a/c","b/a","c/a"}),P14="w"),VLOOKUP(R14,$AA$2:$AB$17,2,FALSE),IF(AND(OR($E22={"a/b","a/c","b/a","c/a"}),P14="l"),VLOOKUP(R14,$AC$2:$AD$17,2,FALSE),IF(AND(OR($E22={"a/b","a/c","b/a","c/a"}),P13="w"),VLOOKUP(R13,$AA$2:$AB$17,2,FALSE),IF(AND(OR($E22={"a/b","a/c","b/a","c/a"}),P13="l"),VLOOKUP(R13,$AC$2:$AD$17,2,FALSE),IF(AND(OR($E22={"a/b","a/c","b/a","c/a"}),P12="w"),VLOOKUP(R12,$AA$2:$AB$17,2,FALSE),IF(AND(OR($E22={"a/b","a/c","b/a","c/a"}),P12="l"),VLOOKUP(R12,$AC$2:$AD$17,2,FALSE),IF(OR($E22={"a/b","a/c","b/a","c/a"}),1,"")))))))))))))))))))))))</f>
        <v>5b</v>
      </c>
      <c r="S23" s="13" t="str">
        <f>IF(AND(T23="c",$A23&gt;=1,OR(U23={1,"2a","2b",3,"5a","5b","10a","10b","20a","20b","40a","40b","80a","80b","160a","160b"})),"w",IF(AND(T23="",$A23&gt;=1,OR(U23={1,"2a","2b",3,"5a","5b","10a","10b","20a","20b","40a","40b","80a","80b","160a","160b"})),"l",""))</f>
        <v/>
      </c>
      <c r="T23" s="7" t="str">
        <f>IF(OR($A23={2,5,8,11,14,17,20,23,26,29,32,35}),"c","")</f>
        <v/>
      </c>
      <c r="U23" s="14" t="str">
        <f>IF(AND(OR($E22={"a/b","b/c","b/a","c/b"}),S22="w"),VLOOKUP(U22,$AA$2:$AB$17,2,FALSE),IF(AND(OR($E22={"a/b","b/c","b/a","c/b"}),S22="l"),VLOOKUP(U22,$AC$2:$AD$17,2,FALSE),IF(AND(OR($E22={"a/b","b/c","b/a","c/b"}),S21="w"),VLOOKUP(U21,$AA$2:$AB$17,2,FALSE),IF(AND(OR($E22={"a/b","b/c","b/a","c/b"}),S21="l"),VLOOKUP(U21,$AC$2:$AD$17,2,FALSE),IF(AND(OR($E22={"a/b","b/c","b/a","c/b"}),S20="w"),VLOOKUP(U20,$AA$2:$AB$17,2,FALSE),IF(AND(OR($E22={"a/b","b/c","b/a","c/b"}),S20="l"),VLOOKUP(U20,$AC$2:$AD$17,2,FALSE),IF(AND(OR($E22={"a/b","b/c","b/a","c/b"}),S19="w"),VLOOKUP(U19,$AA$2:$AB$17,2,FALSE),IF(AND(OR($E22={"a/b","b/c","b/a","c/b"}),S19="l"),VLOOKUP(U19,$AC$2:$AD$17,2,FALSE),IF(AND(OR($E22={"a/b","b/c","b/a","c/b"}),S18="w"),VLOOKUP(U18,$AA$2:$AB$17,2,FALSE),IF(AND(OR($E22={"a/b","b/c","b/a","c/b"}),S18="l"),VLOOKUP(U18,$AC$2:$AD$17,2,FALSE),IF(AND(OR($E22={"a/b","b/c","b/a","c/b"}),S17="w"),VLOOKUP(U17,$AA$2:$AB$17,2,FALSE),IF(AND(OR($E22={"a/b","b/c","b/a","c/b"}),S17="l"),VLOOKUP(U17,$AC$2:$AD$17,2,FALSE),IF(AND(OR($E22={"a/b","b/c","b/a","c/b"}),S16="w"),VLOOKUP(U16,$AA$2:$AB$17,2,FALSE),IF(AND(OR($E22={"a/b","b/c","b/a","c/b"}),S16="l"),VLOOKUP(U16,$AC$2:$AD$17,2,FALSE),IF(AND(OR($E22={"a/b","b/c","b/a","c/b"}),S15="w"),VLOOKUP(U15,$AA$2:$AB$17,2,FALSE),IF(AND(OR($E22={"a/b","b/c","b/a","c/b"}),S15="l"),VLOOKUP(U15,$AC$2:$AD$17,2,FALSE),IF(AND(OR($E22={"a/b","b/c","b/a","c/b"}),S14="w"),VLOOKUP(U14,$AA$2:$AB$17,2,FALSE),IF(AND(OR($E22={"a/b","b/c","b/a","c/b"}),S14="l"),VLOOKUP(U14,$AC$2:$AD$17,2,FALSE),IF(AND(OR($E22={"a/b","b/c","b/a","c/b"}),S13="w"),VLOOKUP(U13,$AA$2:$AB$17,2,FALSE),IF(AND(OR($E22={"a/b","b/c","b/a","c/b"}),S13="l"),VLOOKUP(U13,$AC$2:$AD$17,2,FALSE),IF(AND(OR($E22={"a/b","b/c","b/a","c/b"}),S12="w"),VLOOKUP(U12,$AA$2:$AB$17,2,FALSE),IF(AND(OR($E22={"a/b","b/c","b/a","c/b"}),S12="l"),VLOOKUP(U12,$AC$2:$AD$17,2,FALSE),IF(OR($E22={"a/b","b/c","b/a","c/b"}),1,"")))))))))))))))))))))))</f>
        <v/>
      </c>
      <c r="V23" s="13" t="str">
        <f>IF(AND(W23="c",$A23&gt;=1,OR(X23={1,"2a","2b",3,"5a","5b","10a","10b","20a","20b","40a","40b","80a","80b","160a","160b"})),"w",IF(AND(W23="",$A23&gt;=1,OR(X23={1,"2a","2b",3,"5a","5b","10a","10b","20a","20b","40a","40b","80a","80b","160a","160b"})),"l",""))</f>
        <v>w</v>
      </c>
      <c r="W23" s="7" t="str">
        <f>IF(OR($A23={3,6,9,12,15,18,21,24,27,30,33,36}),"c","")</f>
        <v>c</v>
      </c>
      <c r="X23" s="14" t="str">
        <f>IF(AND(OR($E22={"a/c","b/c","c/a","c/b"}),V22="w"),VLOOKUP(X22,$AA$2:$AB$17,2,FALSE),IF(AND(OR($E22={"a/c","b/c","c/a","c/b"}),V22="l"),VLOOKUP(X22,$AC$2:$AD$17,2,FALSE),IF(AND(OR($E22={"a/c","b/c","c/a","c/b"}),V21="w"),VLOOKUP(X21,$AA$2:$AB$17,2,FALSE),IF(AND(OR($E22={"a/c","b/c","c/a","c/b"}),V21="l"),VLOOKUP(X21,$AC$2:$AD$17,2,FALSE),IF(AND(OR($E22={"a/c","b/c","c/a","c/b"}),V20="w"),VLOOKUP(X20,$AA$2:$AB$17,2,FALSE),IF(AND(OR($E22={"a/c","b/c","c/a","c/b"}),V20="l"),VLOOKUP(X20,$AC$2:$AD$17,2,FALSE),IF(AND(OR($E22={"a/c","b/c","c/a","c/b"}),V19="w"),VLOOKUP(X19,$AA$2:$AB$17,2,FALSE),IF(AND(OR($E22={"a/c","b/c","c/a","c/b"}),V19="l"),VLOOKUP(X19,$AC$2:$AD$17,2,FALSE),IF(AND(OR($E22={"a/c","b/c","c/a","c/b"}),V18="w"),VLOOKUP(X18,$AA$2:$AB$17,2,FALSE),IF(AND(OR($E22={"a/c","b/c","c/a","c/b"}),V18="l"),VLOOKUP(X18,$AC$2:$AD$17,2,FALSE),IF(AND(OR($E22={"a/c","b/c","c/a","c/b"}),V17="w"),VLOOKUP(X17,$AA$2:$AB$17,2,FALSE),IF(AND(OR($E22={"a/c","b/c","c/a","c/b"}),V17="l"),VLOOKUP(X17,$AC$2:$AD$17,2,FALSE),IF(AND(OR($E22={"a/c","b/c","c/a","c/b"}),V16="w"),VLOOKUP(X16,$AA$2:$AB$17,2,FALSE),IF(AND(OR($E22={"a/c","b/c","c/a","c/b"}),V16="l"),VLOOKUP(X16,$AC$2:$AD$17,2,FALSE),IF(AND(OR($E22={"a/c","b/c","c/a","c/b"}),V15="w"),VLOOKUP(X15,$AA$2:$AB$17,2,FALSE),IF(AND(OR($E22={"a/c","b/c","c/a","c/b"}),V15="l"),VLOOKUP(X15,$AC$2:$AD$17,2,FALSE),IF(AND(OR($E22={"a/c","b/c","c/a","c/b"}),V14="w"),VLOOKUP(X14,$AA$2:$AB$17,2,FALSE),IF(AND(OR($E22={"a/c","b/c","c/a","c/b"}),V14="l"),VLOOKUP(X14,$AC$2:$AD$17,2,FALSE),IF(AND(OR($E22={"a/c","b/c","c/a","c/b"}),V13="w"),VLOOKUP(X13,$AA$2:$AB$17,2,FALSE),IF(AND(OR($E22={"a/c","b/c","c/a","c/b"}),V13="l"),VLOOKUP(X13,$AC$2:$AD$17,2,FALSE),IF(AND(OR($E22={"a/c","b/c","c/a","c/b"}),V12="w"),VLOOKUP(X12,$AA$2:$AB$17,2,FALSE),IF(AND(OR($E22={"a/c","b/c","c/a","c/b"}),V12="l"),VLOOKUP(X12,$AC$2:$AD$17,2,FALSE),IF(OR($E22={"a/c","b/c","c/a","c/b"}),1,"")))))))))))))))))))))))</f>
        <v>2b</v>
      </c>
      <c r="Y23" s="12">
        <f t="shared" si="3"/>
        <v>-1</v>
      </c>
      <c r="Z23" s="27">
        <f t="shared" si="4"/>
        <v>-7</v>
      </c>
      <c r="AE23" s="9"/>
      <c r="AF23" s="1"/>
    </row>
    <row r="24" spans="1:38">
      <c r="A24" s="9">
        <v>27</v>
      </c>
      <c r="B24" s="9">
        <f>IF(OR($A24={1,2,3,4,5,6,7,8,9,10,11,12}),1,IF(OR($A24={13,14,15,16,17,18,19,20,21,22,23,24}),2,IF(OR($A24={25,26,27,28,29,30,31,32,33,34,35,36}),3,"")))</f>
        <v>3</v>
      </c>
      <c r="C24" s="9" t="str">
        <f>IF(OR($A24={1,4,7,10,13,16,19,22,25,28,31,34}),"A",IF(OR($A24={2,5,8,11,14,17,20,23,26,29,32,35}),"B",IF(OR($A24={3,6,9,12,15,18,21,24,27,30,33,36}),"C","")))</f>
        <v>C</v>
      </c>
      <c r="D24" t="str">
        <f t="shared" si="0"/>
        <v>1/3</v>
      </c>
      <c r="E24" t="str">
        <f t="shared" si="1"/>
        <v>A/C</v>
      </c>
      <c r="F24" s="13" t="str">
        <f>IF(AND(G24="d",$A24&gt;=1,OR(H24={1,"2a","2b",3,"5a","5b","10a","10b","20a","20b","40a","40b","80a","80b","160a","160b"})),"w",IF(AND(G24="",$A24&gt;=1,OR(H24={1,"2a","2b",3,"5a","5b","10a","10b","20a","20b","40a","40b","80a","80b","160a","160b"})),"l",""))</f>
        <v>l</v>
      </c>
      <c r="G24" s="7" t="str">
        <f>IF(OR($A24={1,2,3,4,5,6,7,8,9,10,11,12}),"d","")</f>
        <v/>
      </c>
      <c r="H24" s="14" t="str">
        <f>IF(AND(OR($D23={"1/2","1/3","2/1","3/1"}),F23="w"),VLOOKUP(H23,$AA$2:$AB$17,2,FALSE),IF(AND(OR($D23={"1/2","1/3","2/1","3/1"}),F23="l"),VLOOKUP(H23,$AC$2:$AD$17,2,FALSE),IF(AND(OR($D23={"1/2","1/3","2/1","3/1"}),F22="w"),VLOOKUP(H22,$AA$2:$AB$17,2,FALSE),IF(AND(OR($D23={"1/2","1/3","2/1","3/1"}),F22="l"),VLOOKUP(H22,$AC$2:$AD$17,2,FALSE),IF(AND(OR($D23={"1/2","1/3","2/1","3/1"}),F21="w"),VLOOKUP(H21,$AA$2:$AB$17,2,FALSE),IF(AND(OR($D23={"1/2","1/3","2/1","3/1"}),F21="l"),VLOOKUP(H21,$AC$2:$AD$17,2,FALSE),IF(AND(OR($D23={"1/2","1/3","2/1","3/1"}),F20="w"),VLOOKUP(H20,$AA$2:$AB$17,2,FALSE),IF(AND(OR($D23={"1/2","1/3","2/1","3/1"}),F20="l"),VLOOKUP(H20,$AC$2:$AD$17,2,FALSE),IF(AND(OR($D23={"1/2","1/3","2/1","3/1"}),F19="w"),VLOOKUP(H19,$AA$2:$AB$17,2,FALSE),IF(AND(OR($D23={"1/2","1/3","2/1","3/1"}),F19="l"),VLOOKUP(H19,$AC$2:$AD$17,2,FALSE),IF(AND(OR($D23={"1/2","1/3","2/1","3/1"}),F18="w"),VLOOKUP(H18,$AA$2:$AB$17,2,FALSE),IF(AND(OR($D23={"1/2","1/3","2/1","3/1"}),F18="l"),VLOOKUP(H18,$AC$2:$AD$17,2,FALSE),IF(AND(OR($D23={"1/2","1/3","2/1","3/1"}),F17="w"),VLOOKUP(H17,$AA$2:$AB$17,2,FALSE),IF(AND(OR($D23={"1/2","1/3","2/1","3/1"}),F17="l"),VLOOKUP(H17,$AC$2:$AD$17,2,FALSE),IF(AND(OR($D23={"1/2","1/3","2/1","3/1"}),F16="w"),VLOOKUP(H16,$AA$2:$AB$17,2,FALSE),IF(AND(OR($D23={"1/2","1/3","2/1","3/1"}),F16="l"),VLOOKUP(H16,$AC$2:$AD$17,2,FALSE),IF(AND(OR($D23={"1/2","1/3","2/1","3/1"}),F15="w"),VLOOKUP(H15,$AA$2:$AB$17,2,FALSE),IF(AND(OR($D23={"1/2","1/3","2/1","3/1"}),F15="l"),VLOOKUP(H15,$AC$2:$AD$17,2,FALSE),IF(AND(OR($D23={"1/2","1/3","2/1","3/1"}),F14="w"),VLOOKUP(H14,$AA$2:$AB$17,2,FALSE),IF(AND(OR($D23={"1/2","1/3","2/1","3/1"}),F14="l"),VLOOKUP(H14,$AC$2:$AD$17,2,FALSE),IF(AND(OR($D23={"1/2","1/3","2/1","3/1"}),F13="w"),VLOOKUP(H13,$AA$2:$AB$17,2,FALSE),IF(AND(OR($D23={"1/2","1/3","2/1","3/1"}),F13="l"),VLOOKUP(H13,$AC$2:$AD$17,2,FALSE),IF(OR($D23={"1/2","1/3","2/1","3/1"}),1,"")))))))))))))))))))))))</f>
        <v>2b</v>
      </c>
      <c r="I24" s="13" t="str">
        <f>IF(AND(J24="d",$A24&gt;=1,OR(K24={1,"2a","2b",3,"5a","5b","10a","10b","20a","20b","40a","40b","80a","80b","160a","160b"})),"w",IF(AND(J24="",$A24&gt;=1,OR(K24={1,"2a","2b",3,"5a","5b","10a","10b","20a","20b","40a","40b","80a","80b","160a","160b"})),"l",""))</f>
        <v>l</v>
      </c>
      <c r="J24" s="7" t="str">
        <f>IF(OR($A24={13,14,15,16,17,18,19,20,21,22,23,24}),"d","")</f>
        <v/>
      </c>
      <c r="K24" s="14" t="str">
        <f>IF(AND(OR($D23={"1/2","2/3","2/1","3/2"}),I23="w"),VLOOKUP(K23,$AA$2:$AB$17,2,FALSE),IF(AND(OR($D23={"1/2","2/3","2/1","3/2"}),I23="l"),VLOOKUP(K23,$AC$2:$AD$17,2,FALSE),IF(AND(OR($D23={"1/2","2/3","2/1","3/2"}),I22="w"),VLOOKUP(K22,$AA$2:$AB$17,2,FALSE),IF(AND(OR($D23={"1/2","2/3","2/1","3/2"}),I22="l"),VLOOKUP(K22,$AC$2:$AD$17,2,FALSE),IF(AND(OR($D23={"1/2","2/3","2/1","3/2"}),I21="w"),VLOOKUP(K21,$AA$2:$AB$17,2,FALSE),IF(AND(OR($D23={"1/2","2/3","2/1","3/2"}),I21="l"),VLOOKUP(K21,$AC$2:$AD$17,2,FALSE),IF(AND(OR($D23={"1/2","2/3","2/1","3/2"}),I20="w"),VLOOKUP(K20,$AA$2:$AB$17,2,FALSE),IF(AND(OR($D23={"1/2","2/3","2/1","3/2"}),I20="l"),VLOOKUP(K20,$AC$2:$AD$17,2,FALSE),IF(AND(OR($D23={"1/2","2/3","2/1","3/2"}),I19="w"),VLOOKUP(K19,$AA$2:$AB$17,2,FALSE),IF(AND(OR($D23={"1/2","2/3","2/1","3/2"}),I19="l"),VLOOKUP(K19,$AC$2:$AD$17,2,FALSE),IF(AND(OR($D23={"1/2","2/3","2/1","3/2"}),I18="w"),VLOOKUP(K18,$AA$2:$AB$17,2,FALSE),IF(AND(OR($D23={"1/2","2/3","2/1","3/2"}),I18="l"),VLOOKUP(K18,$AC$2:$AD$17,2,FALSE),IF(AND(OR($D23={"1/2","2/3","2/1","3/2"}),I17="w"),VLOOKUP(K17,$AA$2:$AB$17,2,FALSE),IF(AND(OR($D23={"1/2","2/3","2/1","3/2"}),I17="l"),VLOOKUP(K17,$AC$2:$AD$17,2,FALSE),IF(AND(OR($D23={"1/2","2/3","2/1","3/2"}),I16="w"),VLOOKUP(K16,$AA$2:$AB$17,2,FALSE),IF(AND(OR($D23={"1/2","2/3","2/1","3/2"}),I16="l"),VLOOKUP(K16,$AC$2:$AD$17,2,FALSE),IF(AND(OR($D23={"1/2","2/3","2/1","3/2"}),I15="w"),VLOOKUP(K15,$AA$2:$AB$17,2,FALSE),IF(AND(OR($D23={"1/2","2/3","2/1","3/2"}),I15="l"),VLOOKUP(K15,$AC$2:$AD$17,2,FALSE),IF(AND(OR($D23={"1/2","2/3","2/1","3/2"}),I14="w"),VLOOKUP(K14,$AA$2:$AB$17,2,FALSE),IF(AND(OR($D23={"1/2","2/3","2/1","3/2"}),I14="l"),VLOOKUP(K14,$AC$2:$AD$17,2,FALSE),IF(AND(OR($D23={"1/2","2/3","2/1","3/2"}),I13="w"),VLOOKUP(K13,$AA$2:$AB$17,2,FALSE),IF(AND(OR($D23={"1/2","2/3","2/1","3/2"}),I13="l"),VLOOKUP(K13,$AC$2:$AD$17,2,FALSE),IF(OR($D23={"1/2","2/3","2/1","3/2"}),1,"")))))))))))))))))))))))</f>
        <v>2a</v>
      </c>
      <c r="L24" s="13" t="str">
        <f>IF(AND(M24="d",$A24&gt;=1,OR(N24={1,"2a","2b",3,"5a","5b","10a","10b","20a","20b","40a","40b","80a","80b","160a","160b"})),"w",IF(AND(M24="",$A24&gt;=1,OR(N24={1,"2a","2b",3,"5a","5b","10a","10b","20a","20b","40a","40b","80a","80b","160a","160b"})),"l",""))</f>
        <v/>
      </c>
      <c r="M24" s="7" t="str">
        <f>IF(OR($A24={25,26,27,28,29,30,31,32,33,34,35,36}),"d","")</f>
        <v>d</v>
      </c>
      <c r="N24" s="14" t="str">
        <f>IF(AND(OR($D23={"1/3","2/3","3/1","3/2"}),L23="w"),VLOOKUP(N23,$AA$2:$AB$17,2,FALSE),IF(AND(OR($D23={"1/3","2/3","3/1","3/2"}),L23="l"),VLOOKUP(N23,$AC$2:$AD$17,2,FALSE),IF(AND(OR($D23={"1/3","2/3","3/1","3/2"}),L22="w"),VLOOKUP(N22,$AA$2:$AB$17,2,FALSE),IF(AND(OR($D23={"1/3","2/3","3/1","3/2"}),L22="l"),VLOOKUP(N22,$AC$2:$AD$17,2,FALSE),IF(AND(OR($D23={"1/3","2/3","3/1","3/2"}),L21="w"),VLOOKUP(N21,$AA$2:$AB$17,2,FALSE),IF(AND(OR($D23={"1/3","2/3","3/1","3/2"}),L21="l"),VLOOKUP(N21,$AC$2:$AD$17,2,FALSE),IF(AND(OR($D23={"1/3","2/3","3/1","3/2"}),L20="w"),VLOOKUP(N20,$AA$2:$AB$17,2,FALSE),IF(AND(OR($D23={"1/3","2/3","3/1","3/2"}),L20="l"),VLOOKUP(N20,$AC$2:$AD$17,2,FALSE),IF(AND(OR($D23={"1/3","2/3","3/1","3/2"}),L19="w"),VLOOKUP(N19,$AA$2:$AB$17,2,FALSE),IF(AND(OR($D23={"1/3","2/3","3/1","3/2"}),L19="l"),VLOOKUP(N19,$AC$2:$AD$17,2,FALSE),IF(AND(OR($D23={"1/3","2/3","3/1","3/2"}),L18="w"),VLOOKUP(N18,$AA$2:$AB$17,2,FALSE),IF(AND(OR($D23={"1/3","2/3","3/1","3/2"}),L18="l"),VLOOKUP(N18,$AC$2:$AD$17,2,FALSE),IF(AND(OR($D23={"1/3","2/3","3/1","3/2"}),L17="w"),VLOOKUP(N17,$AA$2:$AB$17,2,FALSE),IF(AND(OR($D23={"1/3","2/3","3/1","3/2"}),L17="l"),VLOOKUP(N17,$AC$2:$AD$17,2,FALSE),IF(AND(OR($D23={"1/3","2/3","3/1","3/2"}),L16="w"),VLOOKUP(N16,$AA$2:$AB$17,2,FALSE),IF(AND(OR($D23={"1/3","2/3","3/1","3/2"}),L16="l"),VLOOKUP(N16,$AC$2:$AD$17,2,FALSE),IF(AND(OR($D23={"1/3","2/3","3/1","3/2"}),L15="w"),VLOOKUP(N15,$AA$2:$AB$17,2,FALSE),IF(AND(OR($D23={"1/3","2/3","3/1","3/2"}),L15="l"),VLOOKUP(N15,$AC$2:$AD$17,2,FALSE),IF(AND(OR($D23={"1/3","2/3","3/1","3/2"}),L14="w"),VLOOKUP(N14,$AA$2:$AB$17,2,FALSE),IF(AND(OR($D23={"1/3","2/3","3/1","3/2"}),L14="l"),VLOOKUP(N14,$AC$2:$AD$17,2,FALSE),IF(AND(OR($D23={"1/3","2/3","3/1","3/2"}),L13="w"),VLOOKUP(N13,$AA$2:$AB$17,2,FALSE),IF(AND(OR($D23={"1/3","2/3","3/1","3/2"}),L13="l"),VLOOKUP(N13,$AC$2:$AD$17,2,FALSE),IF(OR($D23={"1/3","2/3","3/1","3/2"}),1,"")))))))))))))))))))))))</f>
        <v/>
      </c>
      <c r="O24" s="12">
        <f t="shared" si="2"/>
        <v>-4</v>
      </c>
      <c r="P24" s="13" t="str">
        <f>IF(AND(Q24="c",$A24&gt;=1,OR(R24={1,"2a","2b",3,"5a","5b","10a","10b","20a","20b","40a","40b","80a","80b","160a","160b"})),"w",IF(AND(Q24="",$A24&gt;=1,OR(R24={1,"2a","2b",3,"5a","5b","10a","10b","20a","20b","40a","40b","80a","80b","160a","160b"})),"l",""))</f>
        <v>l</v>
      </c>
      <c r="Q24" s="7" t="str">
        <f>IF(OR($A24={1,4,7,10,13,16,19,22,25,28,31,34}),"c","")</f>
        <v/>
      </c>
      <c r="R24" s="14" t="str">
        <f>IF(AND(OR($E23={"a/b","a/c","b/a","c/a"}),P23="w"),VLOOKUP(R23,$AA$2:$AB$17,2,FALSE),IF(AND(OR($E23={"a/b","a/c","b/a","c/a"}),P23="l"),VLOOKUP(R23,$AC$2:$AD$17,2,FALSE),IF(AND(OR($E23={"a/b","a/c","b/a","c/a"}),P22="w"),VLOOKUP(R22,$AA$2:$AB$17,2,FALSE),IF(AND(OR($E23={"a/b","a/c","b/a","c/a"}),P22="l"),VLOOKUP(R22,$AC$2:$AD$17,2,FALSE),IF(AND(OR($E23={"a/b","a/c","b/a","c/a"}),P21="w"),VLOOKUP(R21,$AA$2:$AB$17,2,FALSE),IF(AND(OR($E23={"a/b","a/c","b/a","c/a"}),P21="l"),VLOOKUP(R21,$AC$2:$AD$17,2,FALSE),IF(AND(OR($E23={"a/b","a/c","b/a","c/a"}),P20="w"),VLOOKUP(R20,$AA$2:$AB$17,2,FALSE),IF(AND(OR($E23={"a/b","a/c","b/a","c/a"}),P20="l"),VLOOKUP(R20,$AC$2:$AD$17,2,FALSE),IF(AND(OR($E23={"a/b","a/c","b/a","c/a"}),P19="w"),VLOOKUP(R19,$AA$2:$AB$17,2,FALSE),IF(AND(OR($E23={"a/b","a/c","b/a","c/a"}),P19="l"),VLOOKUP(R19,$AC$2:$AD$17,2,FALSE),IF(AND(OR($E23={"a/b","a/c","b/a","c/a"}),P18="w"),VLOOKUP(R18,$AA$2:$AB$17,2,FALSE),IF(AND(OR($E23={"a/b","a/c","b/a","c/a"}),P18="l"),VLOOKUP(R18,$AC$2:$AD$17,2,FALSE),IF(AND(OR($E23={"a/b","a/c","b/a","c/a"}),P17="w"),VLOOKUP(R17,$AA$2:$AB$17,2,FALSE),IF(AND(OR($E23={"a/b","a/c","b/a","c/a"}),P17="l"),VLOOKUP(R17,$AC$2:$AD$17,2,FALSE),IF(AND(OR($E23={"a/b","a/c","b/a","c/a"}),P16="w"),VLOOKUP(R16,$AA$2:$AB$17,2,FALSE),IF(AND(OR($E23={"a/b","a/c","b/a","c/a"}),P16="l"),VLOOKUP(R16,$AC$2:$AD$17,2,FALSE),IF(AND(OR($E23={"a/b","a/c","b/a","c/a"}),P15="w"),VLOOKUP(R15,$AA$2:$AB$17,2,FALSE),IF(AND(OR($E23={"a/b","a/c","b/a","c/a"}),P15="l"),VLOOKUP(R15,$AC$2:$AD$17,2,FALSE),IF(AND(OR($E23={"a/b","a/c","b/a","c/a"}),P14="w"),VLOOKUP(R14,$AA$2:$AB$17,2,FALSE),IF(AND(OR($E23={"a/b","a/c","b/a","c/a"}),P14="l"),VLOOKUP(R14,$AC$2:$AD$17,2,FALSE),IF(AND(OR($E23={"a/b","a/c","b/a","c/a"}),P13="w"),VLOOKUP(R13,$AA$2:$AB$17,2,FALSE),IF(AND(OR($E23={"a/b","a/c","b/a","c/a"}),P13="l"),VLOOKUP(R13,$AC$2:$AD$17,2,FALSE),IF(OR($E23={"a/b","a/c","b/a","c/a"}),1,"")))))))))))))))))))))))</f>
        <v>10a</v>
      </c>
      <c r="S24" s="13" t="str">
        <f>IF(AND(T24="c",$A24&gt;=1,OR(U24={1,"2a","2b",3,"5a","5b","10a","10b","20a","20b","40a","40b","80a","80b","160a","160b"})),"w",IF(AND(T24="",$A24&gt;=1,OR(U24={1,"2a","2b",3,"5a","5b","10a","10b","20a","20b","40a","40b","80a","80b","160a","160b"})),"l",""))</f>
        <v/>
      </c>
      <c r="T24" s="7" t="str">
        <f>IF(OR($A24={2,5,8,11,14,17,20,23,26,29,32,35}),"c","")</f>
        <v/>
      </c>
      <c r="U24" s="14" t="str">
        <f>IF(AND(OR($E23={"a/b","b/c","b/a","c/b"}),S23="w"),VLOOKUP(U23,$AA$2:$AB$17,2,FALSE),IF(AND(OR($E23={"a/b","b/c","b/a","c/b"}),S23="l"),VLOOKUP(U23,$AC$2:$AD$17,2,FALSE),IF(AND(OR($E23={"a/b","b/c","b/a","c/b"}),S22="w"),VLOOKUP(U22,$AA$2:$AB$17,2,FALSE),IF(AND(OR($E23={"a/b","b/c","b/a","c/b"}),S22="l"),VLOOKUP(U22,$AC$2:$AD$17,2,FALSE),IF(AND(OR($E23={"a/b","b/c","b/a","c/b"}),S21="w"),VLOOKUP(U21,$AA$2:$AB$17,2,FALSE),IF(AND(OR($E23={"a/b","b/c","b/a","c/b"}),S21="l"),VLOOKUP(U21,$AC$2:$AD$17,2,FALSE),IF(AND(OR($E23={"a/b","b/c","b/a","c/b"}),S20="w"),VLOOKUP(U20,$AA$2:$AB$17,2,FALSE),IF(AND(OR($E23={"a/b","b/c","b/a","c/b"}),S20="l"),VLOOKUP(U20,$AC$2:$AD$17,2,FALSE),IF(AND(OR($E23={"a/b","b/c","b/a","c/b"}),S19="w"),VLOOKUP(U19,$AA$2:$AB$17,2,FALSE),IF(AND(OR($E23={"a/b","b/c","b/a","c/b"}),S19="l"),VLOOKUP(U19,$AC$2:$AD$17,2,FALSE),IF(AND(OR($E23={"a/b","b/c","b/a","c/b"}),S18="w"),VLOOKUP(U18,$AA$2:$AB$17,2,FALSE),IF(AND(OR($E23={"a/b","b/c","b/a","c/b"}),S18="l"),VLOOKUP(U18,$AC$2:$AD$17,2,FALSE),IF(AND(OR($E23={"a/b","b/c","b/a","c/b"}),S17="w"),VLOOKUP(U17,$AA$2:$AB$17,2,FALSE),IF(AND(OR($E23={"a/b","b/c","b/a","c/b"}),S17="l"),VLOOKUP(U17,$AC$2:$AD$17,2,FALSE),IF(AND(OR($E23={"a/b","b/c","b/a","c/b"}),S16="w"),VLOOKUP(U16,$AA$2:$AB$17,2,FALSE),IF(AND(OR($E23={"a/b","b/c","b/a","c/b"}),S16="l"),VLOOKUP(U16,$AC$2:$AD$17,2,FALSE),IF(AND(OR($E23={"a/b","b/c","b/a","c/b"}),S15="w"),VLOOKUP(U15,$AA$2:$AB$17,2,FALSE),IF(AND(OR($E23={"a/b","b/c","b/a","c/b"}),S15="l"),VLOOKUP(U15,$AC$2:$AD$17,2,FALSE),IF(AND(OR($E23={"a/b","b/c","b/a","c/b"}),S14="w"),VLOOKUP(U14,$AA$2:$AB$17,2,FALSE),IF(AND(OR($E23={"a/b","b/c","b/a","c/b"}),S14="l"),VLOOKUP(U14,$AC$2:$AD$17,2,FALSE),IF(AND(OR($E23={"a/b","b/c","b/a","c/b"}),S13="w"),VLOOKUP(U13,$AA$2:$AB$17,2,FALSE),IF(AND(OR($E23={"a/b","b/c","b/a","c/b"}),S13="l"),VLOOKUP(U13,$AC$2:$AD$17,2,FALSE),IF(OR($E23={"a/b","b/c","b/a","c/b"}),1,"")))))))))))))))))))))))</f>
        <v/>
      </c>
      <c r="V24" s="13" t="str">
        <f>IF(AND(W24="c",$A24&gt;=1,OR(X24={1,"2a","2b",3,"5a","5b","10a","10b","20a","20b","40a","40b","80a","80b","160a","160b"})),"w",IF(AND(W24="",$A24&gt;=1,OR(X24={1,"2a","2b",3,"5a","5b","10a","10b","20a","20b","40a","40b","80a","80b","160a","160b"})),"l",""))</f>
        <v>w</v>
      </c>
      <c r="W24" s="7" t="str">
        <f>IF(OR($A24={3,6,9,12,15,18,21,24,27,30,33,36}),"c","")</f>
        <v>c</v>
      </c>
      <c r="X24" s="14">
        <f>IF(AND(OR($E23={"a/c","b/c","c/a","c/b"}),V23="w"),VLOOKUP(X23,$AA$2:$AB$17,2,FALSE),IF(AND(OR($E23={"a/c","b/c","c/a","c/b"}),V23="l"),VLOOKUP(X23,$AC$2:$AD$17,2,FALSE),IF(AND(OR($E23={"a/c","b/c","c/a","c/b"}),V22="w"),VLOOKUP(X22,$AA$2:$AB$17,2,FALSE),IF(AND(OR($E23={"a/c","b/c","c/a","c/b"}),V22="l"),VLOOKUP(X22,$AC$2:$AD$17,2,FALSE),IF(AND(OR($E23={"a/c","b/c","c/a","c/b"}),V21="w"),VLOOKUP(X21,$AA$2:$AB$17,2,FALSE),IF(AND(OR($E23={"a/c","b/c","c/a","c/b"}),V21="l"),VLOOKUP(X21,$AC$2:$AD$17,2,FALSE),IF(AND(OR($E23={"a/c","b/c","c/a","c/b"}),V20="w"),VLOOKUP(X20,$AA$2:$AB$17,2,FALSE),IF(AND(OR($E23={"a/c","b/c","c/a","c/b"}),V20="l"),VLOOKUP(X20,$AC$2:$AD$17,2,FALSE),IF(AND(OR($E23={"a/c","b/c","c/a","c/b"}),V19="w"),VLOOKUP(X19,$AA$2:$AB$17,2,FALSE),IF(AND(OR($E23={"a/c","b/c","c/a","c/b"}),V19="l"),VLOOKUP(X19,$AC$2:$AD$17,2,FALSE),IF(AND(OR($E23={"a/c","b/c","c/a","c/b"}),V18="w"),VLOOKUP(X18,$AA$2:$AB$17,2,FALSE),IF(AND(OR($E23={"a/c","b/c","c/a","c/b"}),V18="l"),VLOOKUP(X18,$AC$2:$AD$17,2,FALSE),IF(AND(OR($E23={"a/c","b/c","c/a","c/b"}),V17="w"),VLOOKUP(X17,$AA$2:$AB$17,2,FALSE),IF(AND(OR($E23={"a/c","b/c","c/a","c/b"}),V17="l"),VLOOKUP(X17,$AC$2:$AD$17,2,FALSE),IF(AND(OR($E23={"a/c","b/c","c/a","c/b"}),V16="w"),VLOOKUP(X16,$AA$2:$AB$17,2,FALSE),IF(AND(OR($E23={"a/c","b/c","c/a","c/b"}),V16="l"),VLOOKUP(X16,$AC$2:$AD$17,2,FALSE),IF(AND(OR($E23={"a/c","b/c","c/a","c/b"}),V15="w"),VLOOKUP(X15,$AA$2:$AB$17,2,FALSE),IF(AND(OR($E23={"a/c","b/c","c/a","c/b"}),V15="l"),VLOOKUP(X15,$AC$2:$AD$17,2,FALSE),IF(AND(OR($E23={"a/c","b/c","c/a","c/b"}),V14="w"),VLOOKUP(X14,$AA$2:$AB$17,2,FALSE),IF(AND(OR($E23={"a/c","b/c","c/a","c/b"}),V14="l"),VLOOKUP(X14,$AC$2:$AD$17,2,FALSE),IF(AND(OR($E23={"a/c","b/c","c/a","c/b"}),V13="w"),VLOOKUP(X13,$AA$2:$AB$17,2,FALSE),IF(AND(OR($E23={"a/c","b/c","c/a","c/b"}),V13="l"),VLOOKUP(X13,$AC$2:$AD$17,2,FALSE),IF(OR($E23={"a/c","b/c","c/a","c/b"}),1,"")))))))))))))))))))))))</f>
        <v>1</v>
      </c>
      <c r="Y24" s="12">
        <f t="shared" si="3"/>
        <v>-8</v>
      </c>
      <c r="Z24" s="27">
        <f t="shared" si="4"/>
        <v>-12</v>
      </c>
      <c r="AA24" s="25"/>
      <c r="AF24" t="s">
        <v>31</v>
      </c>
    </row>
    <row r="25" spans="1:38">
      <c r="A25" s="9">
        <v>16</v>
      </c>
      <c r="B25" s="9">
        <f>IF(OR($A25={1,2,3,4,5,6,7,8,9,10,11,12}),1,IF(OR($A25={13,14,15,16,17,18,19,20,21,22,23,24}),2,IF(OR($A25={25,26,27,28,29,30,31,32,33,34,35,36}),3,"")))</f>
        <v>2</v>
      </c>
      <c r="C25" s="9" t="str">
        <f>IF(OR($A25={1,4,7,10,13,16,19,22,25,28,31,34}),"A",IF(OR($A25={2,5,8,11,14,17,20,23,26,29,32,35}),"B",IF(OR($A25={3,6,9,12,15,18,21,24,27,30,33,36}),"C","")))</f>
        <v>A</v>
      </c>
      <c r="D25" t="str">
        <f t="shared" si="0"/>
        <v>3/2</v>
      </c>
      <c r="E25" t="str">
        <f t="shared" si="1"/>
        <v>C/A</v>
      </c>
      <c r="F25" s="13" t="str">
        <f>IF(AND(G25="d",$A25&gt;=1,OR(H25={1,"2a","2b",3,"5a","5b","10a","10b","20a","20b","40a","40b","80a","80b","160a","160b"})),"w",IF(AND(G25="",$A25&gt;=1,OR(H25={1,"2a","2b",3,"5a","5b","10a","10b","20a","20b","40a","40b","80a","80b","160a","160b"})),"l",""))</f>
        <v>l</v>
      </c>
      <c r="G25" s="7" t="str">
        <f>IF(OR($A25={1,2,3,4,5,6,7,8,9,10,11,12}),"d","")</f>
        <v/>
      </c>
      <c r="H25" s="14">
        <f>IF(AND(OR($D24={"1/2","1/3","2/1","3/1"}),F24="w"),VLOOKUP(H24,$AA$2:$AB$17,2,FALSE),IF(AND(OR($D24={"1/2","1/3","2/1","3/1"}),F24="l"),VLOOKUP(H24,$AC$2:$AD$17,2,FALSE),IF(AND(OR($D24={"1/2","1/3","2/1","3/1"}),F23="w"),VLOOKUP(H23,$AA$2:$AB$17,2,FALSE),IF(AND(OR($D24={"1/2","1/3","2/1","3/1"}),F23="l"),VLOOKUP(H23,$AC$2:$AD$17,2,FALSE),IF(AND(OR($D24={"1/2","1/3","2/1","3/1"}),F22="w"),VLOOKUP(H22,$AA$2:$AB$17,2,FALSE),IF(AND(OR($D24={"1/2","1/3","2/1","3/1"}),F22="l"),VLOOKUP(H22,$AC$2:$AD$17,2,FALSE),IF(AND(OR($D24={"1/2","1/3","2/1","3/1"}),F21="w"),VLOOKUP(H21,$AA$2:$AB$17,2,FALSE),IF(AND(OR($D24={"1/2","1/3","2/1","3/1"}),F21="l"),VLOOKUP(H21,$AC$2:$AD$17,2,FALSE),IF(AND(OR($D24={"1/2","1/3","2/1","3/1"}),F20="w"),VLOOKUP(H20,$AA$2:$AB$17,2,FALSE),IF(AND(OR($D24={"1/2","1/3","2/1","3/1"}),F20="l"),VLOOKUP(H20,$AC$2:$AD$17,2,FALSE),IF(AND(OR($D24={"1/2","1/3","2/1","3/1"}),F19="w"),VLOOKUP(H19,$AA$2:$AB$17,2,FALSE),IF(AND(OR($D24={"1/2","1/3","2/1","3/1"}),F19="l"),VLOOKUP(H19,$AC$2:$AD$17,2,FALSE),IF(AND(OR($D24={"1/2","1/3","2/1","3/1"}),F18="w"),VLOOKUP(H18,$AA$2:$AB$17,2,FALSE),IF(AND(OR($D24={"1/2","1/3","2/1","3/1"}),F18="l"),VLOOKUP(H18,$AC$2:$AD$17,2,FALSE),IF(AND(OR($D24={"1/2","1/3","2/1","3/1"}),F17="w"),VLOOKUP(H17,$AA$2:$AB$17,2,FALSE),IF(AND(OR($D24={"1/2","1/3","2/1","3/1"}),F17="l"),VLOOKUP(H17,$AC$2:$AD$17,2,FALSE),IF(AND(OR($D24={"1/2","1/3","2/1","3/1"}),F16="w"),VLOOKUP(H16,$AA$2:$AB$17,2,FALSE),IF(AND(OR($D24={"1/2","1/3","2/1","3/1"}),F16="l"),VLOOKUP(H16,$AC$2:$AD$17,2,FALSE),IF(AND(OR($D24={"1/2","1/3","2/1","3/1"}),F15="w"),VLOOKUP(H15,$AA$2:$AB$17,2,FALSE),IF(AND(OR($D24={"1/2","1/3","2/1","3/1"}),F15="l"),VLOOKUP(H15,$AC$2:$AD$17,2,FALSE),IF(AND(OR($D24={"1/2","1/3","2/1","3/1"}),F14="w"),VLOOKUP(H14,$AA$2:$AB$17,2,FALSE),IF(AND(OR($D24={"1/2","1/3","2/1","3/1"}),F14="l"),VLOOKUP(H14,$AC$2:$AD$17,2,FALSE),IF(OR($D24={"1/2","1/3","2/1","3/1"}),1,"")))))))))))))))))))))))</f>
        <v>3</v>
      </c>
      <c r="I25" s="13" t="str">
        <f>IF(AND(J25="d",$A25&gt;=1,OR(K25={1,"2a","2b",3,"5a","5b","10a","10b","20a","20b","40a","40b","80a","80b","160a","160b"})),"w",IF(AND(J25="",$A25&gt;=1,OR(K25={1,"2a","2b",3,"5a","5b","10a","10b","20a","20b","40a","40b","80a","80b","160a","160b"})),"l",""))</f>
        <v/>
      </c>
      <c r="J25" s="7" t="str">
        <f>IF(OR($A25={13,14,15,16,17,18,19,20,21,22,23,24}),"d","")</f>
        <v>d</v>
      </c>
      <c r="K25" s="14" t="str">
        <f>IF(AND(OR($D24={"1/2","2/3","2/1","3/2"}),I24="w"),VLOOKUP(K24,$AA$2:$AB$17,2,FALSE),IF(AND(OR($D24={"1/2","2/3","2/1","3/2"}),I24="l"),VLOOKUP(K24,$AC$2:$AD$17,2,FALSE),IF(AND(OR($D24={"1/2","2/3","2/1","3/2"}),I23="w"),VLOOKUP(K23,$AA$2:$AB$17,2,FALSE),IF(AND(OR($D24={"1/2","2/3","2/1","3/2"}),I23="l"),VLOOKUP(K23,$AC$2:$AD$17,2,FALSE),IF(AND(OR($D24={"1/2","2/3","2/1","3/2"}),I22="w"),VLOOKUP(K22,$AA$2:$AB$17,2,FALSE),IF(AND(OR($D24={"1/2","2/3","2/1","3/2"}),I22="l"),VLOOKUP(K22,$AC$2:$AD$17,2,FALSE),IF(AND(OR($D24={"1/2","2/3","2/1","3/2"}),I21="w"),VLOOKUP(K21,$AA$2:$AB$17,2,FALSE),IF(AND(OR($D24={"1/2","2/3","2/1","3/2"}),I21="l"),VLOOKUP(K21,$AC$2:$AD$17,2,FALSE),IF(AND(OR($D24={"1/2","2/3","2/1","3/2"}),I20="w"),VLOOKUP(K20,$AA$2:$AB$17,2,FALSE),IF(AND(OR($D24={"1/2","2/3","2/1","3/2"}),I20="l"),VLOOKUP(K20,$AC$2:$AD$17,2,FALSE),IF(AND(OR($D24={"1/2","2/3","2/1","3/2"}),I19="w"),VLOOKUP(K19,$AA$2:$AB$17,2,FALSE),IF(AND(OR($D24={"1/2","2/3","2/1","3/2"}),I19="l"),VLOOKUP(K19,$AC$2:$AD$17,2,FALSE),IF(AND(OR($D24={"1/2","2/3","2/1","3/2"}),I18="w"),VLOOKUP(K18,$AA$2:$AB$17,2,FALSE),IF(AND(OR($D24={"1/2","2/3","2/1","3/2"}),I18="l"),VLOOKUP(K18,$AC$2:$AD$17,2,FALSE),IF(AND(OR($D24={"1/2","2/3","2/1","3/2"}),I17="w"),VLOOKUP(K17,$AA$2:$AB$17,2,FALSE),IF(AND(OR($D24={"1/2","2/3","2/1","3/2"}),I17="l"),VLOOKUP(K17,$AC$2:$AD$17,2,FALSE),IF(AND(OR($D24={"1/2","2/3","2/1","3/2"}),I16="w"),VLOOKUP(K16,$AA$2:$AB$17,2,FALSE),IF(AND(OR($D24={"1/2","2/3","2/1","3/2"}),I16="l"),VLOOKUP(K16,$AC$2:$AD$17,2,FALSE),IF(AND(OR($D24={"1/2","2/3","2/1","3/2"}),I15="w"),VLOOKUP(K15,$AA$2:$AB$17,2,FALSE),IF(AND(OR($D24={"1/2","2/3","2/1","3/2"}),I15="l"),VLOOKUP(K15,$AC$2:$AD$17,2,FALSE),IF(AND(OR($D24={"1/2","2/3","2/1","3/2"}),I14="w"),VLOOKUP(K14,$AA$2:$AB$17,2,FALSE),IF(AND(OR($D24={"1/2","2/3","2/1","3/2"}),I14="l"),VLOOKUP(K14,$AC$2:$AD$17,2,FALSE),IF(OR($D24={"1/2","2/3","2/1","3/2"}),1,"")))))))))))))))))))))))</f>
        <v/>
      </c>
      <c r="L25" s="13" t="str">
        <f>IF(AND(M25="d",$A25&gt;=1,OR(N25={1,"2a","2b",3,"5a","5b","10a","10b","20a","20b","40a","40b","80a","80b","160a","160b"})),"w",IF(AND(M25="",$A25&gt;=1,OR(N25={1,"2a","2b",3,"5a","5b","10a","10b","20a","20b","40a","40b","80a","80b","160a","160b"})),"l",""))</f>
        <v>l</v>
      </c>
      <c r="M25" s="7" t="str">
        <f>IF(OR($A25={25,26,27,28,29,30,31,32,33,34,35,36}),"d","")</f>
        <v/>
      </c>
      <c r="N25" s="14" t="str">
        <f>IF(AND(OR($D24={"1/3","2/3","3/1","3/2"}),L24="w"),VLOOKUP(N24,$AA$2:$AB$17,2,FALSE),IF(AND(OR($D24={"1/3","2/3","3/1","3/2"}),L24="l"),VLOOKUP(N24,$AC$2:$AD$17,2,FALSE),IF(AND(OR($D24={"1/3","2/3","3/1","3/2"}),L23="w"),VLOOKUP(N23,$AA$2:$AB$17,2,FALSE),IF(AND(OR($D24={"1/3","2/3","3/1","3/2"}),L23="l"),VLOOKUP(N23,$AC$2:$AD$17,2,FALSE),IF(AND(OR($D24={"1/3","2/3","3/1","3/2"}),L22="w"),VLOOKUP(N22,$AA$2:$AB$17,2,FALSE),IF(AND(OR($D24={"1/3","2/3","3/1","3/2"}),L22="l"),VLOOKUP(N22,$AC$2:$AD$17,2,FALSE),IF(AND(OR($D24={"1/3","2/3","3/1","3/2"}),L21="w"),VLOOKUP(N21,$AA$2:$AB$17,2,FALSE),IF(AND(OR($D24={"1/3","2/3","3/1","3/2"}),L21="l"),VLOOKUP(N21,$AC$2:$AD$17,2,FALSE),IF(AND(OR($D24={"1/3","2/3","3/1","3/2"}),L20="w"),VLOOKUP(N20,$AA$2:$AB$17,2,FALSE),IF(AND(OR($D24={"1/3","2/3","3/1","3/2"}),L20="l"),VLOOKUP(N20,$AC$2:$AD$17,2,FALSE),IF(AND(OR($D24={"1/3","2/3","3/1","3/2"}),L19="w"),VLOOKUP(N19,$AA$2:$AB$17,2,FALSE),IF(AND(OR($D24={"1/3","2/3","3/1","3/2"}),L19="l"),VLOOKUP(N19,$AC$2:$AD$17,2,FALSE),IF(AND(OR($D24={"1/3","2/3","3/1","3/2"}),L18="w"),VLOOKUP(N18,$AA$2:$AB$17,2,FALSE),IF(AND(OR($D24={"1/3","2/3","3/1","3/2"}),L18="l"),VLOOKUP(N18,$AC$2:$AD$17,2,FALSE),IF(AND(OR($D24={"1/3","2/3","3/1","3/2"}),L17="w"),VLOOKUP(N17,$AA$2:$AB$17,2,FALSE),IF(AND(OR($D24={"1/3","2/3","3/1","3/2"}),L17="l"),VLOOKUP(N17,$AC$2:$AD$17,2,FALSE),IF(AND(OR($D24={"1/3","2/3","3/1","3/2"}),L16="w"),VLOOKUP(N16,$AA$2:$AB$17,2,FALSE),IF(AND(OR($D24={"1/3","2/3","3/1","3/2"}),L16="l"),VLOOKUP(N16,$AC$2:$AD$17,2,FALSE),IF(AND(OR($D24={"1/3","2/3","3/1","3/2"}),L15="w"),VLOOKUP(N15,$AA$2:$AB$17,2,FALSE),IF(AND(OR($D24={"1/3","2/3","3/1","3/2"}),L15="l"),VLOOKUP(N15,$AC$2:$AD$17,2,FALSE),IF(AND(OR($D24={"1/3","2/3","3/1","3/2"}),L14="w"),VLOOKUP(N14,$AA$2:$AB$17,2,FALSE),IF(AND(OR($D24={"1/3","2/3","3/1","3/2"}),L14="l"),VLOOKUP(N14,$AC$2:$AD$17,2,FALSE),IF(OR($D24={"1/3","2/3","3/1","3/2"}),1,"")))))))))))))))))))))))</f>
        <v>10a</v>
      </c>
      <c r="O25" s="12">
        <f t="shared" si="2"/>
        <v>-13</v>
      </c>
      <c r="P25" s="13" t="str">
        <f>IF(AND(Q25="c",$A25&gt;=1,OR(R25={1,"2a","2b",3,"5a","5b","10a","10b","20a","20b","40a","40b","80a","80b","160a","160b"})),"w",IF(AND(Q25="",$A25&gt;=1,OR(R25={1,"2a","2b",3,"5a","5b","10a","10b","20a","20b","40a","40b","80a","80b","160a","160b"})),"l",""))</f>
        <v>w</v>
      </c>
      <c r="Q25" s="7" t="str">
        <f>IF(OR($A25={1,4,7,10,13,16,19,22,25,28,31,34}),"c","")</f>
        <v>c</v>
      </c>
      <c r="R25" s="14" t="str">
        <f>IF(AND(OR($E24={"a/b","a/c","b/a","c/a"}),P24="w"),VLOOKUP(R24,$AA$2:$AB$17,2,FALSE),IF(AND(OR($E24={"a/b","a/c","b/a","c/a"}),P24="l"),VLOOKUP(R24,$AC$2:$AD$17,2,FALSE),IF(AND(OR($E24={"a/b","a/c","b/a","c/a"}),P23="w"),VLOOKUP(R23,$AA$2:$AB$17,2,FALSE),IF(AND(OR($E24={"a/b","a/c","b/a","c/a"}),P23="l"),VLOOKUP(R23,$AC$2:$AD$17,2,FALSE),IF(AND(OR($E24={"a/b","a/c","b/a","c/a"}),P22="w"),VLOOKUP(R22,$AA$2:$AB$17,2,FALSE),IF(AND(OR($E24={"a/b","a/c","b/a","c/a"}),P22="l"),VLOOKUP(R22,$AC$2:$AD$17,2,FALSE),IF(AND(OR($E24={"a/b","a/c","b/a","c/a"}),P21="w"),VLOOKUP(R21,$AA$2:$AB$17,2,FALSE),IF(AND(OR($E24={"a/b","a/c","b/a","c/a"}),P21="l"),VLOOKUP(R21,$AC$2:$AD$17,2,FALSE),IF(AND(OR($E24={"a/b","a/c","b/a","c/a"}),P20="w"),VLOOKUP(R20,$AA$2:$AB$17,2,FALSE),IF(AND(OR($E24={"a/b","a/c","b/a","c/a"}),P20="l"),VLOOKUP(R20,$AC$2:$AD$17,2,FALSE),IF(AND(OR($E24={"a/b","a/c","b/a","c/a"}),P19="w"),VLOOKUP(R19,$AA$2:$AB$17,2,FALSE),IF(AND(OR($E24={"a/b","a/c","b/a","c/a"}),P19="l"),VLOOKUP(R19,$AC$2:$AD$17,2,FALSE),IF(AND(OR($E24={"a/b","a/c","b/a","c/a"}),P18="w"),VLOOKUP(R18,$AA$2:$AB$17,2,FALSE),IF(AND(OR($E24={"a/b","a/c","b/a","c/a"}),P18="l"),VLOOKUP(R18,$AC$2:$AD$17,2,FALSE),IF(AND(OR($E24={"a/b","a/c","b/a","c/a"}),P17="w"),VLOOKUP(R17,$AA$2:$AB$17,2,FALSE),IF(AND(OR($E24={"a/b","a/c","b/a","c/a"}),P17="l"),VLOOKUP(R17,$AC$2:$AD$17,2,FALSE),IF(AND(OR($E24={"a/b","a/c","b/a","c/a"}),P16="w"),VLOOKUP(R16,$AA$2:$AB$17,2,FALSE),IF(AND(OR($E24={"a/b","a/c","b/a","c/a"}),P16="l"),VLOOKUP(R16,$AC$2:$AD$17,2,FALSE),IF(AND(OR($E24={"a/b","a/c","b/a","c/a"}),P15="w"),VLOOKUP(R15,$AA$2:$AB$17,2,FALSE),IF(AND(OR($E24={"a/b","a/c","b/a","c/a"}),P15="l"),VLOOKUP(R15,$AC$2:$AD$17,2,FALSE),IF(AND(OR($E24={"a/b","a/c","b/a","c/a"}),P14="w"),VLOOKUP(R14,$AA$2:$AB$17,2,FALSE),IF(AND(OR($E24={"a/b","a/c","b/a","c/a"}),P14="l"),VLOOKUP(R14,$AC$2:$AD$17,2,FALSE),IF(OR($E24={"a/b","a/c","b/a","c/a"}),1,"")))))))))))))))))))))))</f>
        <v>10b</v>
      </c>
      <c r="S25" s="13" t="str">
        <f>IF(AND(T25="c",$A25&gt;=1,OR(U25={1,"2a","2b",3,"5a","5b","10a","10b","20a","20b","40a","40b","80a","80b","160a","160b"})),"w",IF(AND(T25="",$A25&gt;=1,OR(U25={1,"2a","2b",3,"5a","5b","10a","10b","20a","20b","40a","40b","80a","80b","160a","160b"})),"l",""))</f>
        <v/>
      </c>
      <c r="T25" s="7" t="str">
        <f>IF(OR($A25={2,5,8,11,14,17,20,23,26,29,32,35}),"c","")</f>
        <v/>
      </c>
      <c r="U25" s="14" t="str">
        <f>IF(AND(OR($E24={"a/b","b/c","b/a","c/b"}),S24="w"),VLOOKUP(U24,$AA$2:$AB$17,2,FALSE),IF(AND(OR($E24={"a/b","b/c","b/a","c/b"}),S24="l"),VLOOKUP(U24,$AC$2:$AD$17,2,FALSE),IF(AND(OR($E24={"a/b","b/c","b/a","c/b"}),S23="w"),VLOOKUP(U23,$AA$2:$AB$17,2,FALSE),IF(AND(OR($E24={"a/b","b/c","b/a","c/b"}),S23="l"),VLOOKUP(U23,$AC$2:$AD$17,2,FALSE),IF(AND(OR($E24={"a/b","b/c","b/a","c/b"}),S22="w"),VLOOKUP(U22,$AA$2:$AB$17,2,FALSE),IF(AND(OR($E24={"a/b","b/c","b/a","c/b"}),S22="l"),VLOOKUP(U22,$AC$2:$AD$17,2,FALSE),IF(AND(OR($E24={"a/b","b/c","b/a","c/b"}),S21="w"),VLOOKUP(U21,$AA$2:$AB$17,2,FALSE),IF(AND(OR($E24={"a/b","b/c","b/a","c/b"}),S21="l"),VLOOKUP(U21,$AC$2:$AD$17,2,FALSE),IF(AND(OR($E24={"a/b","b/c","b/a","c/b"}),S20="w"),VLOOKUP(U20,$AA$2:$AB$17,2,FALSE),IF(AND(OR($E24={"a/b","b/c","b/a","c/b"}),S20="l"),VLOOKUP(U20,$AC$2:$AD$17,2,FALSE),IF(AND(OR($E24={"a/b","b/c","b/a","c/b"}),S19="w"),VLOOKUP(U19,$AA$2:$AB$17,2,FALSE),IF(AND(OR($E24={"a/b","b/c","b/a","c/b"}),S19="l"),VLOOKUP(U19,$AC$2:$AD$17,2,FALSE),IF(AND(OR($E24={"a/b","b/c","b/a","c/b"}),S18="w"),VLOOKUP(U18,$AA$2:$AB$17,2,FALSE),IF(AND(OR($E24={"a/b","b/c","b/a","c/b"}),S18="l"),VLOOKUP(U18,$AC$2:$AD$17,2,FALSE),IF(AND(OR($E24={"a/b","b/c","b/a","c/b"}),S17="w"),VLOOKUP(U17,$AA$2:$AB$17,2,FALSE),IF(AND(OR($E24={"a/b","b/c","b/a","c/b"}),S17="l"),VLOOKUP(U17,$AC$2:$AD$17,2,FALSE),IF(AND(OR($E24={"a/b","b/c","b/a","c/b"}),S16="w"),VLOOKUP(U16,$AA$2:$AB$17,2,FALSE),IF(AND(OR($E24={"a/b","b/c","b/a","c/b"}),S16="l"),VLOOKUP(U16,$AC$2:$AD$17,2,FALSE),IF(AND(OR($E24={"a/b","b/c","b/a","c/b"}),S15="w"),VLOOKUP(U15,$AA$2:$AB$17,2,FALSE),IF(AND(OR($E24={"a/b","b/c","b/a","c/b"}),S15="l"),VLOOKUP(U15,$AC$2:$AD$17,2,FALSE),IF(AND(OR($E24={"a/b","b/c","b/a","c/b"}),S14="w"),VLOOKUP(U14,$AA$2:$AB$17,2,FALSE),IF(AND(OR($E24={"a/b","b/c","b/a","c/b"}),S14="l"),VLOOKUP(U14,$AC$2:$AD$17,2,FALSE),IF(OR($E24={"a/b","b/c","b/a","c/b"}),1,"")))))))))))))))))))))))</f>
        <v/>
      </c>
      <c r="V25" s="13" t="str">
        <f>IF(AND(W25="c",$A25&gt;=1,OR(X25={1,"2a","2b",3,"5a","5b","10a","10b","20a","20b","40a","40b","80a","80b","160a","160b"})),"w",IF(AND(W25="",$A25&gt;=1,OR(X25={1,"2a","2b",3,"5a","5b","10a","10b","20a","20b","40a","40b","80a","80b","160a","160b"})),"l",""))</f>
        <v>l</v>
      </c>
      <c r="W25" s="7" t="str">
        <f>IF(OR($A25={3,6,9,12,15,18,21,24,27,30,33,36}),"c","")</f>
        <v/>
      </c>
      <c r="X25" s="14">
        <f>IF(AND(OR($E24={"a/c","b/c","c/a","c/b"}),V24="w"),VLOOKUP(X24,$AA$2:$AB$17,2,FALSE),IF(AND(OR($E24={"a/c","b/c","c/a","c/b"}),V24="l"),VLOOKUP(X24,$AC$2:$AD$17,2,FALSE),IF(AND(OR($E24={"a/c","b/c","c/a","c/b"}),V23="w"),VLOOKUP(X23,$AA$2:$AB$17,2,FALSE),IF(AND(OR($E24={"a/c","b/c","c/a","c/b"}),V23="l"),VLOOKUP(X23,$AC$2:$AD$17,2,FALSE),IF(AND(OR($E24={"a/c","b/c","c/a","c/b"}),V22="w"),VLOOKUP(X22,$AA$2:$AB$17,2,FALSE),IF(AND(OR($E24={"a/c","b/c","c/a","c/b"}),V22="l"),VLOOKUP(X22,$AC$2:$AD$17,2,FALSE),IF(AND(OR($E24={"a/c","b/c","c/a","c/b"}),V21="w"),VLOOKUP(X21,$AA$2:$AB$17,2,FALSE),IF(AND(OR($E24={"a/c","b/c","c/a","c/b"}),V21="l"),VLOOKUP(X21,$AC$2:$AD$17,2,FALSE),IF(AND(OR($E24={"a/c","b/c","c/a","c/b"}),V20="w"),VLOOKUP(X20,$AA$2:$AB$17,2,FALSE),IF(AND(OR($E24={"a/c","b/c","c/a","c/b"}),V20="l"),VLOOKUP(X20,$AC$2:$AD$17,2,FALSE),IF(AND(OR($E24={"a/c","b/c","c/a","c/b"}),V19="w"),VLOOKUP(X19,$AA$2:$AB$17,2,FALSE),IF(AND(OR($E24={"a/c","b/c","c/a","c/b"}),V19="l"),VLOOKUP(X19,$AC$2:$AD$17,2,FALSE),IF(AND(OR($E24={"a/c","b/c","c/a","c/b"}),V18="w"),VLOOKUP(X18,$AA$2:$AB$17,2,FALSE),IF(AND(OR($E24={"a/c","b/c","c/a","c/b"}),V18="l"),VLOOKUP(X18,$AC$2:$AD$17,2,FALSE),IF(AND(OR($E24={"a/c","b/c","c/a","c/b"}),V17="w"),VLOOKUP(X17,$AA$2:$AB$17,2,FALSE),IF(AND(OR($E24={"a/c","b/c","c/a","c/b"}),V17="l"),VLOOKUP(X17,$AC$2:$AD$17,2,FALSE),IF(AND(OR($E24={"a/c","b/c","c/a","c/b"}),V16="w"),VLOOKUP(X16,$AA$2:$AB$17,2,FALSE),IF(AND(OR($E24={"a/c","b/c","c/a","c/b"}),V16="l"),VLOOKUP(X16,$AC$2:$AD$17,2,FALSE),IF(AND(OR($E24={"a/c","b/c","c/a","c/b"}),V15="w"),VLOOKUP(X15,$AA$2:$AB$17,2,FALSE),IF(AND(OR($E24={"a/c","b/c","c/a","c/b"}),V15="l"),VLOOKUP(X15,$AC$2:$AD$17,2,FALSE),IF(AND(OR($E24={"a/c","b/c","c/a","c/b"}),V14="w"),VLOOKUP(X14,$AA$2:$AB$17,2,FALSE),IF(AND(OR($E24={"a/c","b/c","c/a","c/b"}),V14="l"),VLOOKUP(X14,$AC$2:$AD$17,2,FALSE),IF(OR($E24={"a/c","b/c","c/a","c/b"}),1,"")))))))))))))))))))))))</f>
        <v>1</v>
      </c>
      <c r="Y25" s="12">
        <f t="shared" si="3"/>
        <v>19</v>
      </c>
      <c r="Z25" s="27">
        <f t="shared" si="4"/>
        <v>6</v>
      </c>
    </row>
    <row r="26" spans="1:38">
      <c r="A26" s="9">
        <v>5</v>
      </c>
      <c r="B26" s="9">
        <f>IF(OR($A26={1,2,3,4,5,6,7,8,9,10,11,12}),1,IF(OR($A26={13,14,15,16,17,18,19,20,21,22,23,24}),2,IF(OR($A26={25,26,27,28,29,30,31,32,33,34,35,36}),3,"")))</f>
        <v>1</v>
      </c>
      <c r="C26" s="9" t="str">
        <f>IF(OR($A26={1,4,7,10,13,16,19,22,25,28,31,34}),"A",IF(OR($A26={2,5,8,11,14,17,20,23,26,29,32,35}),"B",IF(OR($A26={3,6,9,12,15,18,21,24,27,30,33,36}),"C","")))</f>
        <v>B</v>
      </c>
      <c r="D26" t="str">
        <f>IF($A26="","",IF($B25=$B26,$D25,IF(OR($A25="z",$A26="z"),$D25,CONCATENATE($B25,"/",$B26))))</f>
        <v>2/1</v>
      </c>
      <c r="E26" t="str">
        <f>IF($A26="","",IF($C25=$C26,$E25,IF(OR($A25="z",$A26="z"),$E25,CONCATENATE($C25,"/",$C26))))</f>
        <v>A/B</v>
      </c>
      <c r="F26" s="13" t="str">
        <f>IF(AND(G26="d",$A26&gt;=1,OR(H26={1,"2a","2b",3,"5a","5b","10a","10b","20a","20b","40a","40b","80a","80b","160a","160b"})),"w",IF(AND(G26="",$A26&gt;=1,OR(H26={1,"2a","2b",3,"5a","5b","10a","10b","20a","20b","40a","40b","80a","80b","160a","160b"})),"l",""))</f>
        <v/>
      </c>
      <c r="G26" s="7" t="str">
        <f>IF(OR($A26={1,2,3,4,5,6,7,8,9,10,11,12}),"d","")</f>
        <v>d</v>
      </c>
      <c r="H26" s="14" t="str">
        <f>IF(AND(OR($D25={"1/2","1/3","2/1","3/1"}),F25="w"),VLOOKUP(H25,$AA$2:$AB$17,2,FALSE),IF(AND(OR($D25={"1/2","1/3","2/1","3/1"}),F25="l"),VLOOKUP(H25,$AC$2:$AD$17,2,FALSE),IF(AND(OR($D25={"1/2","1/3","2/1","3/1"}),F24="w"),VLOOKUP(H24,$AA$2:$AB$17,2,FALSE),IF(AND(OR($D25={"1/2","1/3","2/1","3/1"}),F24="l"),VLOOKUP(H24,$AC$2:$AD$17,2,FALSE),IF(AND(OR($D25={"1/2","1/3","2/1","3/1"}),F23="w"),VLOOKUP(H23,$AA$2:$AB$17,2,FALSE),IF(AND(OR($D25={"1/2","1/3","2/1","3/1"}),F23="l"),VLOOKUP(H23,$AC$2:$AD$17,2,FALSE),IF(AND(OR($D25={"1/2","1/3","2/1","3/1"}),F22="w"),VLOOKUP(H22,$AA$2:$AB$17,2,FALSE),IF(AND(OR($D25={"1/2","1/3","2/1","3/1"}),F22="l"),VLOOKUP(H22,$AC$2:$AD$17,2,FALSE),IF(AND(OR($D25={"1/2","1/3","2/1","3/1"}),F21="w"),VLOOKUP(H21,$AA$2:$AB$17,2,FALSE),IF(AND(OR($D25={"1/2","1/3","2/1","3/1"}),F21="l"),VLOOKUP(H21,$AC$2:$AD$17,2,FALSE),IF(AND(OR($D25={"1/2","1/3","2/1","3/1"}),F20="w"),VLOOKUP(H20,$AA$2:$AB$17,2,FALSE),IF(AND(OR($D25={"1/2","1/3","2/1","3/1"}),F20="l"),VLOOKUP(H20,$AC$2:$AD$17,2,FALSE),IF(AND(OR($D25={"1/2","1/3","2/1","3/1"}),F19="w"),VLOOKUP(H19,$AA$2:$AB$17,2,FALSE),IF(AND(OR($D25={"1/2","1/3","2/1","3/1"}),F19="l"),VLOOKUP(H19,$AC$2:$AD$17,2,FALSE),IF(AND(OR($D25={"1/2","1/3","2/1","3/1"}),F18="w"),VLOOKUP(H18,$AA$2:$AB$17,2,FALSE),IF(AND(OR($D25={"1/2","1/3","2/1","3/1"}),F18="l"),VLOOKUP(H18,$AC$2:$AD$17,2,FALSE),IF(AND(OR($D25={"1/2","1/3","2/1","3/1"}),F17="w"),VLOOKUP(H17,$AA$2:$AB$17,2,FALSE),IF(AND(OR($D25={"1/2","1/3","2/1","3/1"}),F17="l"),VLOOKUP(H17,$AC$2:$AD$17,2,FALSE),IF(AND(OR($D25={"1/2","1/3","2/1","3/1"}),F16="w"),VLOOKUP(H16,$AA$2:$AB$17,2,FALSE),IF(AND(OR($D25={"1/2","1/3","2/1","3/1"}),F16="l"),VLOOKUP(H16,$AC$2:$AD$17,2,FALSE),IF(AND(OR($D25={"1/2","1/3","2/1","3/1"}),F15="w"),VLOOKUP(H15,$AA$2:$AB$17,2,FALSE),IF(AND(OR($D25={"1/2","1/3","2/1","3/1"}),F15="l"),VLOOKUP(H15,$AC$2:$AD$17,2,FALSE),IF(OR($D25={"1/2","1/3","2/1","3/1"}),1,"")))))))))))))))))))))))</f>
        <v/>
      </c>
      <c r="I26" s="13" t="str">
        <f>IF(AND(J26="d",$A26&gt;=1,OR(K26={1,"2a","2b",3,"5a","5b","10a","10b","20a","20b","40a","40b","80a","80b","160a","160b"})),"w",IF(AND(J26="",$A26&gt;=1,OR(K26={1,"2a","2b",3,"5a","5b","10a","10b","20a","20b","40a","40b","80a","80b","160a","160b"})),"l",""))</f>
        <v>l</v>
      </c>
      <c r="J26" s="7" t="str">
        <f>IF(OR($A26={13,14,15,16,17,18,19,20,21,22,23,24}),"d","")</f>
        <v/>
      </c>
      <c r="K26" s="14" t="str">
        <f>IF(AND(OR($D25={"1/2","2/3","2/1","3/2"}),I25="w"),VLOOKUP(K25,$AA$2:$AB$17,2,FALSE),IF(AND(OR($D25={"1/2","2/3","2/1","3/2"}),I25="l"),VLOOKUP(K25,$AC$2:$AD$17,2,FALSE),IF(AND(OR($D25={"1/2","2/3","2/1","3/2"}),I24="w"),VLOOKUP(K24,$AA$2:$AB$17,2,FALSE),IF(AND(OR($D25={"1/2","2/3","2/1","3/2"}),I24="l"),VLOOKUP(K24,$AC$2:$AD$17,2,FALSE),IF(AND(OR($D25={"1/2","2/3","2/1","3/2"}),I23="w"),VLOOKUP(K23,$AA$2:$AB$17,2,FALSE),IF(AND(OR($D25={"1/2","2/3","2/1","3/2"}),I23="l"),VLOOKUP(K23,$AC$2:$AD$17,2,FALSE),IF(AND(OR($D25={"1/2","2/3","2/1","3/2"}),I22="w"),VLOOKUP(K22,$AA$2:$AB$17,2,FALSE),IF(AND(OR($D25={"1/2","2/3","2/1","3/2"}),I22="l"),VLOOKUP(K22,$AC$2:$AD$17,2,FALSE),IF(AND(OR($D25={"1/2","2/3","2/1","3/2"}),I21="w"),VLOOKUP(K21,$AA$2:$AB$17,2,FALSE),IF(AND(OR($D25={"1/2","2/3","2/1","3/2"}),I21="l"),VLOOKUP(K21,$AC$2:$AD$17,2,FALSE),IF(AND(OR($D25={"1/2","2/3","2/1","3/2"}),I20="w"),VLOOKUP(K20,$AA$2:$AB$17,2,FALSE),IF(AND(OR($D25={"1/2","2/3","2/1","3/2"}),I20="l"),VLOOKUP(K20,$AC$2:$AD$17,2,FALSE),IF(AND(OR($D25={"1/2","2/3","2/1","3/2"}),I19="w"),VLOOKUP(K19,$AA$2:$AB$17,2,FALSE),IF(AND(OR($D25={"1/2","2/3","2/1","3/2"}),I19="l"),VLOOKUP(K19,$AC$2:$AD$17,2,FALSE),IF(AND(OR($D25={"1/2","2/3","2/1","3/2"}),I18="w"),VLOOKUP(K18,$AA$2:$AB$17,2,FALSE),IF(AND(OR($D25={"1/2","2/3","2/1","3/2"}),I18="l"),VLOOKUP(K18,$AC$2:$AD$17,2,FALSE),IF(AND(OR($D25={"1/2","2/3","2/1","3/2"}),I17="w"),VLOOKUP(K17,$AA$2:$AB$17,2,FALSE),IF(AND(OR($D25={"1/2","2/3","2/1","3/2"}),I17="l"),VLOOKUP(K17,$AC$2:$AD$17,2,FALSE),IF(AND(OR($D25={"1/2","2/3","2/1","3/2"}),I16="w"),VLOOKUP(K16,$AA$2:$AB$17,2,FALSE),IF(AND(OR($D25={"1/2","2/3","2/1","3/2"}),I16="l"),VLOOKUP(K16,$AC$2:$AD$17,2,FALSE),IF(AND(OR($D25={"1/2","2/3","2/1","3/2"}),I15="w"),VLOOKUP(K15,$AA$2:$AB$17,2,FALSE),IF(AND(OR($D25={"1/2","2/3","2/1","3/2"}),I15="l"),VLOOKUP(K15,$AC$2:$AD$17,2,FALSE),IF(OR($D25={"1/2","2/3","2/1","3/2"}),1,"")))))))))))))))))))))))</f>
        <v>2b</v>
      </c>
      <c r="L26" s="13" t="str">
        <f>IF(AND(M26="d",$A26&gt;=1,OR(N26={1,"2a","2b",3,"5a","5b","10a","10b","20a","20b","40a","40b","80a","80b","160a","160b"})),"w",IF(AND(M26="",$A26&gt;=1,OR(N26={1,"2a","2b",3,"5a","5b","10a","10b","20a","20b","40a","40b","80a","80b","160a","160b"})),"l",""))</f>
        <v>l</v>
      </c>
      <c r="M26" s="7" t="str">
        <f>IF(OR($A26={25,26,27,28,29,30,31,32,33,34,35,36}),"d","")</f>
        <v/>
      </c>
      <c r="N26" s="14" t="str">
        <f>IF(AND(OR($D25={"1/3","2/3","3/1","3/2"}),L25="w"),VLOOKUP(N25,$AA$2:$AB$17,2,FALSE),IF(AND(OR($D25={"1/3","2/3","3/1","3/2"}),L25="l"),VLOOKUP(N25,$AC$2:$AD$17,2,FALSE),IF(AND(OR($D25={"1/3","2/3","3/1","3/2"}),L24="w"),VLOOKUP(N24,$AA$2:$AB$17,2,FALSE),IF(AND(OR($D25={"1/3","2/3","3/1","3/2"}),L24="l"),VLOOKUP(N24,$AC$2:$AD$17,2,FALSE),IF(AND(OR($D25={"1/3","2/3","3/1","3/2"}),L23="w"),VLOOKUP(N23,$AA$2:$AB$17,2,FALSE),IF(AND(OR($D25={"1/3","2/3","3/1","3/2"}),L23="l"),VLOOKUP(N23,$AC$2:$AD$17,2,FALSE),IF(AND(OR($D25={"1/3","2/3","3/1","3/2"}),L22="w"),VLOOKUP(N22,$AA$2:$AB$17,2,FALSE),IF(AND(OR($D25={"1/3","2/3","3/1","3/2"}),L22="l"),VLOOKUP(N22,$AC$2:$AD$17,2,FALSE),IF(AND(OR($D25={"1/3","2/3","3/1","3/2"}),L21="w"),VLOOKUP(N21,$AA$2:$AB$17,2,FALSE),IF(AND(OR($D25={"1/3","2/3","3/1","3/2"}),L21="l"),VLOOKUP(N21,$AC$2:$AD$17,2,FALSE),IF(AND(OR($D25={"1/3","2/3","3/1","3/2"}),L20="w"),VLOOKUP(N20,$AA$2:$AB$17,2,FALSE),IF(AND(OR($D25={"1/3","2/3","3/1","3/2"}),L20="l"),VLOOKUP(N20,$AC$2:$AD$17,2,FALSE),IF(AND(OR($D25={"1/3","2/3","3/1","3/2"}),L19="w"),VLOOKUP(N19,$AA$2:$AB$17,2,FALSE),IF(AND(OR($D25={"1/3","2/3","3/1","3/2"}),L19="l"),VLOOKUP(N19,$AC$2:$AD$17,2,FALSE),IF(AND(OR($D25={"1/3","2/3","3/1","3/2"}),L18="w"),VLOOKUP(N18,$AA$2:$AB$17,2,FALSE),IF(AND(OR($D25={"1/3","2/3","3/1","3/2"}),L18="l"),VLOOKUP(N18,$AC$2:$AD$17,2,FALSE),IF(AND(OR($D25={"1/3","2/3","3/1","3/2"}),L17="w"),VLOOKUP(N17,$AA$2:$AB$17,2,FALSE),IF(AND(OR($D25={"1/3","2/3","3/1","3/2"}),L17="l"),VLOOKUP(N17,$AC$2:$AD$17,2,FALSE),IF(AND(OR($D25={"1/3","2/3","3/1","3/2"}),L16="w"),VLOOKUP(N16,$AA$2:$AB$17,2,FALSE),IF(AND(OR($D25={"1/3","2/3","3/1","3/2"}),L16="l"),VLOOKUP(N16,$AC$2:$AD$17,2,FALSE),IF(AND(OR($D25={"1/3","2/3","3/1","3/2"}),L15="w"),VLOOKUP(N15,$AA$2:$AB$17,2,FALSE),IF(AND(OR($D25={"1/3","2/3","3/1","3/2"}),L15="l"),VLOOKUP(N15,$AC$2:$AD$17,2,FALSE),IF(OR($D25={"1/3","2/3","3/1","3/2"}),1,"")))))))))))))))))))))))</f>
        <v>10b</v>
      </c>
      <c r="O26" s="12">
        <f t="shared" ref="O26:O89" si="5">SUM(IF(F26="","0",IF(F26="w",VLOOKUP(H26,$AE$2:$AF$17,2,FALSE),IF(F26="l",VLOOKUP(H26,$AG$2:$AH$17,2,FALSE)))))+IF(I26="","0",IF(I26="w",VLOOKUP(K26,$AE$2:$AF$17,2,FALSE),IF(I26="l",VLOOKUP(K26,$AG$2:$AH$17,2,FALSE))))+IF(L26="","0",IF(L26="w",VLOOKUP(N26,$AE$2:$AF$17,2,FALSE),IF(L26="l",VLOOKUP(N26,$AG$2:$AH$17,2,FALSE))))</f>
        <v>-12</v>
      </c>
      <c r="P26" s="13" t="str">
        <f>IF(AND(Q26="c",$A26&gt;=1,OR(R26={1,"2a","2b",3,"5a","5b","10a","10b","20a","20b","40a","40b","80a","80b","160a","160b"})),"w",IF(AND(Q26="",$A26&gt;=1,OR(R26={1,"2a","2b",3,"5a","5b","10a","10b","20a","20b","40a","40b","80a","80b","160a","160b"})),"l",""))</f>
        <v>l</v>
      </c>
      <c r="Q26" s="7" t="str">
        <f>IF(OR($A26={1,4,7,10,13,16,19,22,25,28,31,34}),"c","")</f>
        <v/>
      </c>
      <c r="R26" s="14" t="str">
        <f>IF(AND(OR($E25={"a/b","a/c","b/a","c/a"}),P25="w"),VLOOKUP(R25,$AA$2:$AB$17,2,FALSE),IF(AND(OR($E25={"a/b","a/c","b/a","c/a"}),P25="l"),VLOOKUP(R25,$AC$2:$AD$17,2,FALSE),IF(AND(OR($E25={"a/b","a/c","b/a","c/a"}),P24="w"),VLOOKUP(R24,$AA$2:$AB$17,2,FALSE),IF(AND(OR($E25={"a/b","a/c","b/a","c/a"}),P24="l"),VLOOKUP(R24,$AC$2:$AD$17,2,FALSE),IF(AND(OR($E25={"a/b","a/c","b/a","c/a"}),P23="w"),VLOOKUP(R23,$AA$2:$AB$17,2,FALSE),IF(AND(OR($E25={"a/b","a/c","b/a","c/a"}),P23="l"),VLOOKUP(R23,$AC$2:$AD$17,2,FALSE),IF(AND(OR($E25={"a/b","a/c","b/a","c/a"}),P22="w"),VLOOKUP(R22,$AA$2:$AB$17,2,FALSE),IF(AND(OR($E25={"a/b","a/c","b/a","c/a"}),P22="l"),VLOOKUP(R22,$AC$2:$AD$17,2,FALSE),IF(AND(OR($E25={"a/b","a/c","b/a","c/a"}),P21="w"),VLOOKUP(R21,$AA$2:$AB$17,2,FALSE),IF(AND(OR($E25={"a/b","a/c","b/a","c/a"}),P21="l"),VLOOKUP(R21,$AC$2:$AD$17,2,FALSE),IF(AND(OR($E25={"a/b","a/c","b/a","c/a"}),P20="w"),VLOOKUP(R20,$AA$2:$AB$17,2,FALSE),IF(AND(OR($E25={"a/b","a/c","b/a","c/a"}),P20="l"),VLOOKUP(R20,$AC$2:$AD$17,2,FALSE),IF(AND(OR($E25={"a/b","a/c","b/a","c/a"}),P19="w"),VLOOKUP(R19,$AA$2:$AB$17,2,FALSE),IF(AND(OR($E25={"a/b","a/c","b/a","c/a"}),P19="l"),VLOOKUP(R19,$AC$2:$AD$17,2,FALSE),IF(AND(OR($E25={"a/b","a/c","b/a","c/a"}),P18="w"),VLOOKUP(R18,$AA$2:$AB$17,2,FALSE),IF(AND(OR($E25={"a/b","a/c","b/a","c/a"}),P18="l"),VLOOKUP(R18,$AC$2:$AD$17,2,FALSE),IF(AND(OR($E25={"a/b","a/c","b/a","c/a"}),P17="w"),VLOOKUP(R17,$AA$2:$AB$17,2,FALSE),IF(AND(OR($E25={"a/b","a/c","b/a","c/a"}),P17="l"),VLOOKUP(R17,$AC$2:$AD$17,2,FALSE),IF(AND(OR($E25={"a/b","a/c","b/a","c/a"}),P16="w"),VLOOKUP(R16,$AA$2:$AB$17,2,FALSE),IF(AND(OR($E25={"a/b","a/c","b/a","c/a"}),P16="l"),VLOOKUP(R16,$AC$2:$AD$17,2,FALSE),IF(AND(OR($E25={"a/b","a/c","b/a","c/a"}),P15="w"),VLOOKUP(R15,$AA$2:$AB$17,2,FALSE),IF(AND(OR($E25={"a/b","a/c","b/a","c/a"}),P15="l"),VLOOKUP(R15,$AC$2:$AD$17,2,FALSE),IF(OR($E25={"a/b","a/c","b/a","c/a"}),1,"")))))))))))))))))))))))</f>
        <v>5a</v>
      </c>
      <c r="S26" s="13" t="str">
        <f>IF(AND(T26="c",$A26&gt;=1,OR(U26={1,"2a","2b",3,"5a","5b","10a","10b","20a","20b","40a","40b","80a","80b","160a","160b"})),"w",IF(AND(T26="",$A26&gt;=1,OR(U26={1,"2a","2b",3,"5a","5b","10a","10b","20a","20b","40a","40b","80a","80b","160a","160b"})),"l",""))</f>
        <v/>
      </c>
      <c r="T26" s="7" t="str">
        <f>IF(OR($A26={2,5,8,11,14,17,20,23,26,29,32,35}),"c","")</f>
        <v>c</v>
      </c>
      <c r="U26" s="14" t="str">
        <f>IF(AND(OR($E25={"a/b","b/c","b/a","c/b"}),S25="w"),VLOOKUP(U25,$AA$2:$AB$17,2,FALSE),IF(AND(OR($E25={"a/b","b/c","b/a","c/b"}),S25="l"),VLOOKUP(U25,$AC$2:$AD$17,2,FALSE),IF(AND(OR($E25={"a/b","b/c","b/a","c/b"}),S24="w"),VLOOKUP(U24,$AA$2:$AB$17,2,FALSE),IF(AND(OR($E25={"a/b","b/c","b/a","c/b"}),S24="l"),VLOOKUP(U24,$AC$2:$AD$17,2,FALSE),IF(AND(OR($E25={"a/b","b/c","b/a","c/b"}),S23="w"),VLOOKUP(U23,$AA$2:$AB$17,2,FALSE),IF(AND(OR($E25={"a/b","b/c","b/a","c/b"}),S23="l"),VLOOKUP(U23,$AC$2:$AD$17,2,FALSE),IF(AND(OR($E25={"a/b","b/c","b/a","c/b"}),S22="w"),VLOOKUP(U22,$AA$2:$AB$17,2,FALSE),IF(AND(OR($E25={"a/b","b/c","b/a","c/b"}),S22="l"),VLOOKUP(U22,$AC$2:$AD$17,2,FALSE),IF(AND(OR($E25={"a/b","b/c","b/a","c/b"}),S21="w"),VLOOKUP(U21,$AA$2:$AB$17,2,FALSE),IF(AND(OR($E25={"a/b","b/c","b/a","c/b"}),S21="l"),VLOOKUP(U21,$AC$2:$AD$17,2,FALSE),IF(AND(OR($E25={"a/b","b/c","b/a","c/b"}),S20="w"),VLOOKUP(U20,$AA$2:$AB$17,2,FALSE),IF(AND(OR($E25={"a/b","b/c","b/a","c/b"}),S20="l"),VLOOKUP(U20,$AC$2:$AD$17,2,FALSE),IF(AND(OR($E25={"a/b","b/c","b/a","c/b"}),S19="w"),VLOOKUP(U19,$AA$2:$AB$17,2,FALSE),IF(AND(OR($E25={"a/b","b/c","b/a","c/b"}),S19="l"),VLOOKUP(U19,$AC$2:$AD$17,2,FALSE),IF(AND(OR($E25={"a/b","b/c","b/a","c/b"}),S18="w"),VLOOKUP(U18,$AA$2:$AB$17,2,FALSE),IF(AND(OR($E25={"a/b","b/c","b/a","c/b"}),S18="l"),VLOOKUP(U18,$AC$2:$AD$17,2,FALSE),IF(AND(OR($E25={"a/b","b/c","b/a","c/b"}),S17="w"),VLOOKUP(U17,$AA$2:$AB$17,2,FALSE),IF(AND(OR($E25={"a/b","b/c","b/a","c/b"}),S17="l"),VLOOKUP(U17,$AC$2:$AD$17,2,FALSE),IF(AND(OR($E25={"a/b","b/c","b/a","c/b"}),S16="w"),VLOOKUP(U16,$AA$2:$AB$17,2,FALSE),IF(AND(OR($E25={"a/b","b/c","b/a","c/b"}),S16="l"),VLOOKUP(U16,$AC$2:$AD$17,2,FALSE),IF(AND(OR($E25={"a/b","b/c","b/a","c/b"}),S15="w"),VLOOKUP(U15,$AA$2:$AB$17,2,FALSE),IF(AND(OR($E25={"a/b","b/c","b/a","c/b"}),S15="l"),VLOOKUP(U15,$AC$2:$AD$17,2,FALSE),IF(OR($E25={"a/b","b/c","b/a","c/b"}),1,"")))))))))))))))))))))))</f>
        <v/>
      </c>
      <c r="V26" s="13" t="str">
        <f>IF(AND(W26="c",$A26&gt;=1,OR(X26={1,"2a","2b",3,"5a","5b","10a","10b","20a","20b","40a","40b","80a","80b","160a","160b"})),"w",IF(AND(W26="",$A26&gt;=1,OR(X26={1,"2a","2b",3,"5a","5b","10a","10b","20a","20b","40a","40b","80a","80b","160a","160b"})),"l",""))</f>
        <v>l</v>
      </c>
      <c r="W26" s="7" t="str">
        <f>IF(OR($A26={3,6,9,12,15,18,21,24,27,30,33,36}),"c","")</f>
        <v/>
      </c>
      <c r="X26" s="14" t="str">
        <f>IF(AND(OR($E25={"a/c","b/c","c/a","c/b"}),V25="w"),VLOOKUP(X25,$AA$2:$AB$17,2,FALSE),IF(AND(OR($E25={"a/c","b/c","c/a","c/b"}),V25="l"),VLOOKUP(X25,$AC$2:$AD$17,2,FALSE),IF(AND(OR($E25={"a/c","b/c","c/a","c/b"}),V24="w"),VLOOKUP(X24,$AA$2:$AB$17,2,FALSE),IF(AND(OR($E25={"a/c","b/c","c/a","c/b"}),V24="l"),VLOOKUP(X24,$AC$2:$AD$17,2,FALSE),IF(AND(OR($E25={"a/c","b/c","c/a","c/b"}),V23="w"),VLOOKUP(X23,$AA$2:$AB$17,2,FALSE),IF(AND(OR($E25={"a/c","b/c","c/a","c/b"}),V23="l"),VLOOKUP(X23,$AC$2:$AD$17,2,FALSE),IF(AND(OR($E25={"a/c","b/c","c/a","c/b"}),V22="w"),VLOOKUP(X22,$AA$2:$AB$17,2,FALSE),IF(AND(OR($E25={"a/c","b/c","c/a","c/b"}),V22="l"),VLOOKUP(X22,$AC$2:$AD$17,2,FALSE),IF(AND(OR($E25={"a/c","b/c","c/a","c/b"}),V21="w"),VLOOKUP(X21,$AA$2:$AB$17,2,FALSE),IF(AND(OR($E25={"a/c","b/c","c/a","c/b"}),V21="l"),VLOOKUP(X21,$AC$2:$AD$17,2,FALSE),IF(AND(OR($E25={"a/c","b/c","c/a","c/b"}),V20="w"),VLOOKUP(X20,$AA$2:$AB$17,2,FALSE),IF(AND(OR($E25={"a/c","b/c","c/a","c/b"}),V20="l"),VLOOKUP(X20,$AC$2:$AD$17,2,FALSE),IF(AND(OR($E25={"a/c","b/c","c/a","c/b"}),V19="w"),VLOOKUP(X19,$AA$2:$AB$17,2,FALSE),IF(AND(OR($E25={"a/c","b/c","c/a","c/b"}),V19="l"),VLOOKUP(X19,$AC$2:$AD$17,2,FALSE),IF(AND(OR($E25={"a/c","b/c","c/a","c/b"}),V18="w"),VLOOKUP(X18,$AA$2:$AB$17,2,FALSE),IF(AND(OR($E25={"a/c","b/c","c/a","c/b"}),V18="l"),VLOOKUP(X18,$AC$2:$AD$17,2,FALSE),IF(AND(OR($E25={"a/c","b/c","c/a","c/b"}),V17="w"),VLOOKUP(X17,$AA$2:$AB$17,2,FALSE),IF(AND(OR($E25={"a/c","b/c","c/a","c/b"}),V17="l"),VLOOKUP(X17,$AC$2:$AD$17,2,FALSE),IF(AND(OR($E25={"a/c","b/c","c/a","c/b"}),V16="w"),VLOOKUP(X16,$AA$2:$AB$17,2,FALSE),IF(AND(OR($E25={"a/c","b/c","c/a","c/b"}),V16="l"),VLOOKUP(X16,$AC$2:$AD$17,2,FALSE),IF(AND(OR($E25={"a/c","b/c","c/a","c/b"}),V15="w"),VLOOKUP(X15,$AA$2:$AB$17,2,FALSE),IF(AND(OR($E25={"a/c","b/c","c/a","c/b"}),V15="l"),VLOOKUP(X15,$AC$2:$AD$17,2,FALSE),IF(OR($E25={"a/c","b/c","c/a","c/b"}),1,"")))))))))))))))))))))))</f>
        <v>2a</v>
      </c>
      <c r="Y26" s="12">
        <f t="shared" ref="Y26:Y89" si="6">SUM(IF(P26="","0",IF(P26="w",VLOOKUP(R26,$AE$2:$AF$17,2,FALSE),IF(P26="l",VLOOKUP(R26,$AG$2:$AH$17,2,FALSE)))))+IF(S26="","0",IF(S26="w",VLOOKUP(U26,$AE$2:$AF$17,2,FALSE),IF(S26="l",VLOOKUP(U26,$AG$2:$AH$17,2,FALSE))))+IF(V26="","0",IF(V26="w",VLOOKUP(X26,$AE$2:$AF$17,2,FALSE),IF(V26="l",VLOOKUP(X26,$AG$2:$AH$17,2,FALSE))))</f>
        <v>-7</v>
      </c>
      <c r="Z26" s="27">
        <f t="shared" ref="Z26:Z89" si="7">SUM(O26,Y26)</f>
        <v>-19</v>
      </c>
      <c r="AF26" t="s">
        <v>32</v>
      </c>
    </row>
    <row r="27" spans="1:38">
      <c r="A27" s="9">
        <v>11</v>
      </c>
      <c r="B27" s="9">
        <f>IF(OR($A27={1,2,3,4,5,6,7,8,9,10,11,12}),1,IF(OR($A27={13,14,15,16,17,18,19,20,21,22,23,24}),2,IF(OR($A27={25,26,27,28,29,30,31,32,33,34,35,36}),3,"")))</f>
        <v>1</v>
      </c>
      <c r="C27" s="9" t="str">
        <f>IF(OR($A27={1,4,7,10,13,16,19,22,25,28,31,34}),"A",IF(OR($A27={2,5,8,11,14,17,20,23,26,29,32,35}),"B",IF(OR($A27={3,6,9,12,15,18,21,24,27,30,33,36}),"C","")))</f>
        <v>B</v>
      </c>
      <c r="D27" t="str">
        <f t="shared" ref="D27:D29" si="8">IF($A27="","",IF($B26=$B27,$D26,IF(OR($A26="z",$A27="z"),$D26,CONCATENATE($B26,"/",$B27))))</f>
        <v>2/1</v>
      </c>
      <c r="E27" t="str">
        <f t="shared" ref="E27:E29" si="9">IF($A27="","",IF($C26=$C27,$E26,IF(OR($A26="z",$A27="z"),$E26,CONCATENATE($C26,"/",$C27))))</f>
        <v>A/B</v>
      </c>
      <c r="F27" s="13" t="str">
        <f>IF(AND(G27="d",$A27&gt;=1,OR(H27={1,"2a","2b",3,"5a","5b","10a","10b","20a","20b","40a","40b","80a","80b","160a","160b"})),"w",IF(AND(G27="",$A27&gt;=1,OR(H27={1,"2a","2b",3,"5a","5b","10a","10b","20a","20b","40a","40b","80a","80b","160a","160b"})),"l",""))</f>
        <v>w</v>
      </c>
      <c r="G27" s="7" t="str">
        <f>IF(OR($A27={1,2,3,4,5,6,7,8,9,10,11,12}),"d","")</f>
        <v>d</v>
      </c>
      <c r="H27" s="14" t="str">
        <f>IF(AND(OR($D26={"1/2","1/3","2/1","3/1"}),F26="w"),VLOOKUP(H26,$AA$2:$AB$17,2,FALSE),IF(AND(OR($D26={"1/2","1/3","2/1","3/1"}),F26="l"),VLOOKUP(H26,$AC$2:$AD$17,2,FALSE),IF(AND(OR($D26={"1/2","1/3","2/1","3/1"}),F25="w"),VLOOKUP(H25,$AA$2:$AB$17,2,FALSE),IF(AND(OR($D26={"1/2","1/3","2/1","3/1"}),F25="l"),VLOOKUP(H25,$AC$2:$AD$17,2,FALSE),IF(AND(OR($D26={"1/2","1/3","2/1","3/1"}),F24="w"),VLOOKUP(H24,$AA$2:$AB$17,2,FALSE),IF(AND(OR($D26={"1/2","1/3","2/1","3/1"}),F24="l"),VLOOKUP(H24,$AC$2:$AD$17,2,FALSE),IF(AND(OR($D26={"1/2","1/3","2/1","3/1"}),F23="w"),VLOOKUP(H23,$AA$2:$AB$17,2,FALSE),IF(AND(OR($D26={"1/2","1/3","2/1","3/1"}),F23="l"),VLOOKUP(H23,$AC$2:$AD$17,2,FALSE),IF(AND(OR($D26={"1/2","1/3","2/1","3/1"}),F22="w"),VLOOKUP(H22,$AA$2:$AB$17,2,FALSE),IF(AND(OR($D26={"1/2","1/3","2/1","3/1"}),F22="l"),VLOOKUP(H22,$AC$2:$AD$17,2,FALSE),IF(AND(OR($D26={"1/2","1/3","2/1","3/1"}),F21="w"),VLOOKUP(H21,$AA$2:$AB$17,2,FALSE),IF(AND(OR($D26={"1/2","1/3","2/1","3/1"}),F21="l"),VLOOKUP(H21,$AC$2:$AD$17,2,FALSE),IF(AND(OR($D26={"1/2","1/3","2/1","3/1"}),F20="w"),VLOOKUP(H20,$AA$2:$AB$17,2,FALSE),IF(AND(OR($D26={"1/2","1/3","2/1","3/1"}),F20="l"),VLOOKUP(H20,$AC$2:$AD$17,2,FALSE),IF(AND(OR($D26={"1/2","1/3","2/1","3/1"}),F19="w"),VLOOKUP(H19,$AA$2:$AB$17,2,FALSE),IF(AND(OR($D26={"1/2","1/3","2/1","3/1"}),F19="l"),VLOOKUP(H19,$AC$2:$AD$17,2,FALSE),IF(AND(OR($D26={"1/2","1/3","2/1","3/1"}),F18="w"),VLOOKUP(H18,$AA$2:$AB$17,2,FALSE),IF(AND(OR($D26={"1/2","1/3","2/1","3/1"}),F18="l"),VLOOKUP(H18,$AC$2:$AD$17,2,FALSE),IF(AND(OR($D26={"1/2","1/3","2/1","3/1"}),F17="w"),VLOOKUP(H17,$AA$2:$AB$17,2,FALSE),IF(AND(OR($D26={"1/2","1/3","2/1","3/1"}),F17="l"),VLOOKUP(H17,$AC$2:$AD$17,2,FALSE),IF(AND(OR($D26={"1/2","1/3","2/1","3/1"}),F16="w"),VLOOKUP(H16,$AA$2:$AB$17,2,FALSE),IF(AND(OR($D26={"1/2","1/3","2/1","3/1"}),F16="l"),VLOOKUP(H16,$AC$2:$AD$17,2,FALSE),IF(OR($D26={"1/2","1/3","2/1","3/1"}),1,"")))))))))))))))))))))))</f>
        <v>5a</v>
      </c>
      <c r="I27" s="13" t="str">
        <f>IF(AND(J27="d",$A27&gt;=1,OR(K27={1,"2a","2b",3,"5a","5b","10a","10b","20a","20b","40a","40b","80a","80b","160a","160b"})),"w",IF(AND(J27="",$A27&gt;=1,OR(K27={1,"2a","2b",3,"5a","5b","10a","10b","20a","20b","40a","40b","80a","80b","160a","160b"})),"l",""))</f>
        <v>l</v>
      </c>
      <c r="J27" s="7" t="str">
        <f>IF(OR($A27={13,14,15,16,17,18,19,20,21,22,23,24}),"d","")</f>
        <v/>
      </c>
      <c r="K27" s="14">
        <f>IF(AND(OR($D26={"1/2","2/3","2/1","3/2"}),I26="w"),VLOOKUP(K26,$AA$2:$AB$17,2,FALSE),IF(AND(OR($D26={"1/2","2/3","2/1","3/2"}),I26="l"),VLOOKUP(K26,$AC$2:$AD$17,2,FALSE),IF(AND(OR($D26={"1/2","2/3","2/1","3/2"}),I25="w"),VLOOKUP(K25,$AA$2:$AB$17,2,FALSE),IF(AND(OR($D26={"1/2","2/3","2/1","3/2"}),I25="l"),VLOOKUP(K25,$AC$2:$AD$17,2,FALSE),IF(AND(OR($D26={"1/2","2/3","2/1","3/2"}),I24="w"),VLOOKUP(K24,$AA$2:$AB$17,2,FALSE),IF(AND(OR($D26={"1/2","2/3","2/1","3/2"}),I24="l"),VLOOKUP(K24,$AC$2:$AD$17,2,FALSE),IF(AND(OR($D26={"1/2","2/3","2/1","3/2"}),I23="w"),VLOOKUP(K23,$AA$2:$AB$17,2,FALSE),IF(AND(OR($D26={"1/2","2/3","2/1","3/2"}),I23="l"),VLOOKUP(K23,$AC$2:$AD$17,2,FALSE),IF(AND(OR($D26={"1/2","2/3","2/1","3/2"}),I22="w"),VLOOKUP(K22,$AA$2:$AB$17,2,FALSE),IF(AND(OR($D26={"1/2","2/3","2/1","3/2"}),I22="l"),VLOOKUP(K22,$AC$2:$AD$17,2,FALSE),IF(AND(OR($D26={"1/2","2/3","2/1","3/2"}),I21="w"),VLOOKUP(K21,$AA$2:$AB$17,2,FALSE),IF(AND(OR($D26={"1/2","2/3","2/1","3/2"}),I21="l"),VLOOKUP(K21,$AC$2:$AD$17,2,FALSE),IF(AND(OR($D26={"1/2","2/3","2/1","3/2"}),I20="w"),VLOOKUP(K20,$AA$2:$AB$17,2,FALSE),IF(AND(OR($D26={"1/2","2/3","2/1","3/2"}),I20="l"),VLOOKUP(K20,$AC$2:$AD$17,2,FALSE),IF(AND(OR($D26={"1/2","2/3","2/1","3/2"}),I19="w"),VLOOKUP(K19,$AA$2:$AB$17,2,FALSE),IF(AND(OR($D26={"1/2","2/3","2/1","3/2"}),I19="l"),VLOOKUP(K19,$AC$2:$AD$17,2,FALSE),IF(AND(OR($D26={"1/2","2/3","2/1","3/2"}),I18="w"),VLOOKUP(K18,$AA$2:$AB$17,2,FALSE),IF(AND(OR($D26={"1/2","2/3","2/1","3/2"}),I18="l"),VLOOKUP(K18,$AC$2:$AD$17,2,FALSE),IF(AND(OR($D26={"1/2","2/3","2/1","3/2"}),I17="w"),VLOOKUP(K17,$AA$2:$AB$17,2,FALSE),IF(AND(OR($D26={"1/2","2/3","2/1","3/2"}),I17="l"),VLOOKUP(K17,$AC$2:$AD$17,2,FALSE),IF(AND(OR($D26={"1/2","2/3","2/1","3/2"}),I16="w"),VLOOKUP(K16,$AA$2:$AB$17,2,FALSE),IF(AND(OR($D26={"1/2","2/3","2/1","3/2"}),I16="l"),VLOOKUP(K16,$AC$2:$AD$17,2,FALSE),IF(OR($D26={"1/2","2/3","2/1","3/2"}),1,"")))))))))))))))))))))))</f>
        <v>3</v>
      </c>
      <c r="L27" s="13" t="str">
        <f>IF(AND(M27="d",$A27&gt;=1,OR(N27={1,"2a","2b",3,"5a","5b","10a","10b","20a","20b","40a","40b","80a","80b","160a","160b"})),"w",IF(AND(M27="",$A27&gt;=1,OR(N27={1,"2a","2b",3,"5a","5b","10a","10b","20a","20b","40a","40b","80a","80b","160a","160b"})),"l",""))</f>
        <v/>
      </c>
      <c r="M27" s="7" t="str">
        <f>IF(OR($A27={25,26,27,28,29,30,31,32,33,34,35,36}),"d","")</f>
        <v/>
      </c>
      <c r="N27" s="14" t="str">
        <f>IF(AND(OR($D26={"1/3","2/3","3/1","3/2"}),L26="w"),VLOOKUP(N26,$AA$2:$AB$17,2,FALSE),IF(AND(OR($D26={"1/3","2/3","3/1","3/2"}),L26="l"),VLOOKUP(N26,$AC$2:$AD$17,2,FALSE),IF(AND(OR($D26={"1/3","2/3","3/1","3/2"}),L25="w"),VLOOKUP(N25,$AA$2:$AB$17,2,FALSE),IF(AND(OR($D26={"1/3","2/3","3/1","3/2"}),L25="l"),VLOOKUP(N25,$AC$2:$AD$17,2,FALSE),IF(AND(OR($D26={"1/3","2/3","3/1","3/2"}),L24="w"),VLOOKUP(N24,$AA$2:$AB$17,2,FALSE),IF(AND(OR($D26={"1/3","2/3","3/1","3/2"}),L24="l"),VLOOKUP(N24,$AC$2:$AD$17,2,FALSE),IF(AND(OR($D26={"1/3","2/3","3/1","3/2"}),L23="w"),VLOOKUP(N23,$AA$2:$AB$17,2,FALSE),IF(AND(OR($D26={"1/3","2/3","3/1","3/2"}),L23="l"),VLOOKUP(N23,$AC$2:$AD$17,2,FALSE),IF(AND(OR($D26={"1/3","2/3","3/1","3/2"}),L22="w"),VLOOKUP(N22,$AA$2:$AB$17,2,FALSE),IF(AND(OR($D26={"1/3","2/3","3/1","3/2"}),L22="l"),VLOOKUP(N22,$AC$2:$AD$17,2,FALSE),IF(AND(OR($D26={"1/3","2/3","3/1","3/2"}),L21="w"),VLOOKUP(N21,$AA$2:$AB$17,2,FALSE),IF(AND(OR($D26={"1/3","2/3","3/1","3/2"}),L21="l"),VLOOKUP(N21,$AC$2:$AD$17,2,FALSE),IF(AND(OR($D26={"1/3","2/3","3/1","3/2"}),L20="w"),VLOOKUP(N20,$AA$2:$AB$17,2,FALSE),IF(AND(OR($D26={"1/3","2/3","3/1","3/2"}),L20="l"),VLOOKUP(N20,$AC$2:$AD$17,2,FALSE),IF(AND(OR($D26={"1/3","2/3","3/1","3/2"}),L19="w"),VLOOKUP(N19,$AA$2:$AB$17,2,FALSE),IF(AND(OR($D26={"1/3","2/3","3/1","3/2"}),L19="l"),VLOOKUP(N19,$AC$2:$AD$17,2,FALSE),IF(AND(OR($D26={"1/3","2/3","3/1","3/2"}),L18="w"),VLOOKUP(N18,$AA$2:$AB$17,2,FALSE),IF(AND(OR($D26={"1/3","2/3","3/1","3/2"}),L18="l"),VLOOKUP(N18,$AC$2:$AD$17,2,FALSE),IF(AND(OR($D26={"1/3","2/3","3/1","3/2"}),L17="w"),VLOOKUP(N17,$AA$2:$AB$17,2,FALSE),IF(AND(OR($D26={"1/3","2/3","3/1","3/2"}),L17="l"),VLOOKUP(N17,$AC$2:$AD$17,2,FALSE),IF(AND(OR($D26={"1/3","2/3","3/1","3/2"}),L16="w"),VLOOKUP(N16,$AA$2:$AB$17,2,FALSE),IF(AND(OR($D26={"1/3","2/3","3/1","3/2"}),L16="l"),VLOOKUP(N16,$AC$2:$AD$17,2,FALSE),IF(OR($D26={"1/3","2/3","3/1","3/2"}),1,"")))))))))))))))))))))))</f>
        <v/>
      </c>
      <c r="O27" s="12">
        <f t="shared" si="5"/>
        <v>7</v>
      </c>
      <c r="P27" s="13" t="str">
        <f>IF(AND(Q27="c",$A27&gt;=1,OR(R27={1,"2a","2b",3,"5a","5b","10a","10b","20a","20b","40a","40b","80a","80b","160a","160b"})),"w",IF(AND(Q27="",$A27&gt;=1,OR(R27={1,"2a","2b",3,"5a","5b","10a","10b","20a","20b","40a","40b","80a","80b","160a","160b"})),"l",""))</f>
        <v>l</v>
      </c>
      <c r="Q27" s="7" t="str">
        <f>IF(OR($A27={1,4,7,10,13,16,19,22,25,28,31,34}),"c","")</f>
        <v/>
      </c>
      <c r="R27" s="14" t="str">
        <f>IF(AND(OR($E26={"a/b","a/c","b/a","c/a"}),P26="w"),VLOOKUP(R26,$AA$2:$AB$17,2,FALSE),IF(AND(OR($E26={"a/b","a/c","b/a","c/a"}),P26="l"),VLOOKUP(R26,$AC$2:$AD$17,2,FALSE),IF(AND(OR($E26={"a/b","a/c","b/a","c/a"}),P25="w"),VLOOKUP(R25,$AA$2:$AB$17,2,FALSE),IF(AND(OR($E26={"a/b","a/c","b/a","c/a"}),P25="l"),VLOOKUP(R25,$AC$2:$AD$17,2,FALSE),IF(AND(OR($E26={"a/b","a/c","b/a","c/a"}),P24="w"),VLOOKUP(R24,$AA$2:$AB$17,2,FALSE),IF(AND(OR($E26={"a/b","a/c","b/a","c/a"}),P24="l"),VLOOKUP(R24,$AC$2:$AD$17,2,FALSE),IF(AND(OR($E26={"a/b","a/c","b/a","c/a"}),P23="w"),VLOOKUP(R23,$AA$2:$AB$17,2,FALSE),IF(AND(OR($E26={"a/b","a/c","b/a","c/a"}),P23="l"),VLOOKUP(R23,$AC$2:$AD$17,2,FALSE),IF(AND(OR($E26={"a/b","a/c","b/a","c/a"}),P22="w"),VLOOKUP(R22,$AA$2:$AB$17,2,FALSE),IF(AND(OR($E26={"a/b","a/c","b/a","c/a"}),P22="l"),VLOOKUP(R22,$AC$2:$AD$17,2,FALSE),IF(AND(OR($E26={"a/b","a/c","b/a","c/a"}),P21="w"),VLOOKUP(R21,$AA$2:$AB$17,2,FALSE),IF(AND(OR($E26={"a/b","a/c","b/a","c/a"}),P21="l"),VLOOKUP(R21,$AC$2:$AD$17,2,FALSE),IF(AND(OR($E26={"a/b","a/c","b/a","c/a"}),P20="w"),VLOOKUP(R20,$AA$2:$AB$17,2,FALSE),IF(AND(OR($E26={"a/b","a/c","b/a","c/a"}),P20="l"),VLOOKUP(R20,$AC$2:$AD$17,2,FALSE),IF(AND(OR($E26={"a/b","a/c","b/a","c/a"}),P19="w"),VLOOKUP(R19,$AA$2:$AB$17,2,FALSE),IF(AND(OR($E26={"a/b","a/c","b/a","c/a"}),P19="l"),VLOOKUP(R19,$AC$2:$AD$17,2,FALSE),IF(AND(OR($E26={"a/b","a/c","b/a","c/a"}),P18="w"),VLOOKUP(R18,$AA$2:$AB$17,2,FALSE),IF(AND(OR($E26={"a/b","a/c","b/a","c/a"}),P18="l"),VLOOKUP(R18,$AC$2:$AD$17,2,FALSE),IF(AND(OR($E26={"a/b","a/c","b/a","c/a"}),P17="w"),VLOOKUP(R17,$AA$2:$AB$17,2,FALSE),IF(AND(OR($E26={"a/b","a/c","b/a","c/a"}),P17="l"),VLOOKUP(R17,$AC$2:$AD$17,2,FALSE),IF(AND(OR($E26={"a/b","a/c","b/a","c/a"}),P16="w"),VLOOKUP(R16,$AA$2:$AB$17,2,FALSE),IF(AND(OR($E26={"a/b","a/c","b/a","c/a"}),P16="l"),VLOOKUP(R16,$AC$2:$AD$17,2,FALSE),IF(OR($E26={"a/b","a/c","b/a","c/a"}),1,"")))))))))))))))))))))))</f>
        <v>5b</v>
      </c>
      <c r="S27" s="13" t="str">
        <f>IF(AND(T27="c",$A27&gt;=1,OR(U27={1,"2a","2b",3,"5a","5b","10a","10b","20a","20b","40a","40b","80a","80b","160a","160b"})),"w",IF(AND(T27="",$A27&gt;=1,OR(U27={1,"2a","2b",3,"5a","5b","10a","10b","20a","20b","40a","40b","80a","80b","160a","160b"})),"l",""))</f>
        <v>w</v>
      </c>
      <c r="T27" s="7" t="str">
        <f>IF(OR($A27={2,5,8,11,14,17,20,23,26,29,32,35}),"c","")</f>
        <v>c</v>
      </c>
      <c r="U27" s="14" t="str">
        <f>IF(AND(OR($E26={"a/b","b/c","b/a","c/b"}),S26="w"),VLOOKUP(U26,$AA$2:$AB$17,2,FALSE),IF(AND(OR($E26={"a/b","b/c","b/a","c/b"}),S26="l"),VLOOKUP(U26,$AC$2:$AD$17,2,FALSE),IF(AND(OR($E26={"a/b","b/c","b/a","c/b"}),S25="w"),VLOOKUP(U25,$AA$2:$AB$17,2,FALSE),IF(AND(OR($E26={"a/b","b/c","b/a","c/b"}),S25="l"),VLOOKUP(U25,$AC$2:$AD$17,2,FALSE),IF(AND(OR($E26={"a/b","b/c","b/a","c/b"}),S24="w"),VLOOKUP(U24,$AA$2:$AB$17,2,FALSE),IF(AND(OR($E26={"a/b","b/c","b/a","c/b"}),S24="l"),VLOOKUP(U24,$AC$2:$AD$17,2,FALSE),IF(AND(OR($E26={"a/b","b/c","b/a","c/b"}),S23="w"),VLOOKUP(U23,$AA$2:$AB$17,2,FALSE),IF(AND(OR($E26={"a/b","b/c","b/a","c/b"}),S23="l"),VLOOKUP(U23,$AC$2:$AD$17,2,FALSE),IF(AND(OR($E26={"a/b","b/c","b/a","c/b"}),S22="w"),VLOOKUP(U22,$AA$2:$AB$17,2,FALSE),IF(AND(OR($E26={"a/b","b/c","b/a","c/b"}),S22="l"),VLOOKUP(U22,$AC$2:$AD$17,2,FALSE),IF(AND(OR($E26={"a/b","b/c","b/a","c/b"}),S21="w"),VLOOKUP(U21,$AA$2:$AB$17,2,FALSE),IF(AND(OR($E26={"a/b","b/c","b/a","c/b"}),S21="l"),VLOOKUP(U21,$AC$2:$AD$17,2,FALSE),IF(AND(OR($E26={"a/b","b/c","b/a","c/b"}),S20="w"),VLOOKUP(U20,$AA$2:$AB$17,2,FALSE),IF(AND(OR($E26={"a/b","b/c","b/a","c/b"}),S20="l"),VLOOKUP(U20,$AC$2:$AD$17,2,FALSE),IF(AND(OR($E26={"a/b","b/c","b/a","c/b"}),S19="w"),VLOOKUP(U19,$AA$2:$AB$17,2,FALSE),IF(AND(OR($E26={"a/b","b/c","b/a","c/b"}),S19="l"),VLOOKUP(U19,$AC$2:$AD$17,2,FALSE),IF(AND(OR($E26={"a/b","b/c","b/a","c/b"}),S18="w"),VLOOKUP(U18,$AA$2:$AB$17,2,FALSE),IF(AND(OR($E26={"a/b","b/c","b/a","c/b"}),S18="l"),VLOOKUP(U18,$AC$2:$AD$17,2,FALSE),IF(AND(OR($E26={"a/b","b/c","b/a","c/b"}),S17="w"),VLOOKUP(U17,$AA$2:$AB$17,2,FALSE),IF(AND(OR($E26={"a/b","b/c","b/a","c/b"}),S17="l"),VLOOKUP(U17,$AC$2:$AD$17,2,FALSE),IF(AND(OR($E26={"a/b","b/c","b/a","c/b"}),S16="w"),VLOOKUP(U16,$AA$2:$AB$17,2,FALSE),IF(AND(OR($E26={"a/b","b/c","b/a","c/b"}),S16="l"),VLOOKUP(U16,$AC$2:$AD$17,2,FALSE),IF(OR($E26={"a/b","b/c","b/a","c/b"}),1,"")))))))))))))))))))))))</f>
        <v>2b</v>
      </c>
      <c r="V27" s="13" t="str">
        <f>IF(AND(W27="c",$A27&gt;=1,OR(X27={1,"2a","2b",3,"5a","5b","10a","10b","20a","20b","40a","40b","80a","80b","160a","160b"})),"w",IF(AND(W27="",$A27&gt;=1,OR(X27={1,"2a","2b",3,"5a","5b","10a","10b","20a","20b","40a","40b","80a","80b","160a","160b"})),"l",""))</f>
        <v/>
      </c>
      <c r="W27" s="7" t="str">
        <f>IF(OR($A27={3,6,9,12,15,18,21,24,27,30,33,36}),"c","")</f>
        <v/>
      </c>
      <c r="X27" s="14" t="str">
        <f>IF(AND(OR($E26={"a/c","b/c","c/a","c/b"}),V26="w"),VLOOKUP(X26,$AA$2:$AB$17,2,FALSE),IF(AND(OR($E26={"a/c","b/c","c/a","c/b"}),V26="l"),VLOOKUP(X26,$AC$2:$AD$17,2,FALSE),IF(AND(OR($E26={"a/c","b/c","c/a","c/b"}),V25="w"),VLOOKUP(X25,$AA$2:$AB$17,2,FALSE),IF(AND(OR($E26={"a/c","b/c","c/a","c/b"}),V25="l"),VLOOKUP(X25,$AC$2:$AD$17,2,FALSE),IF(AND(OR($E26={"a/c","b/c","c/a","c/b"}),V24="w"),VLOOKUP(X24,$AA$2:$AB$17,2,FALSE),IF(AND(OR($E26={"a/c","b/c","c/a","c/b"}),V24="l"),VLOOKUP(X24,$AC$2:$AD$17,2,FALSE),IF(AND(OR($E26={"a/c","b/c","c/a","c/b"}),V23="w"),VLOOKUP(X23,$AA$2:$AB$17,2,FALSE),IF(AND(OR($E26={"a/c","b/c","c/a","c/b"}),V23="l"),VLOOKUP(X23,$AC$2:$AD$17,2,FALSE),IF(AND(OR($E26={"a/c","b/c","c/a","c/b"}),V22="w"),VLOOKUP(X22,$AA$2:$AB$17,2,FALSE),IF(AND(OR($E26={"a/c","b/c","c/a","c/b"}),V22="l"),VLOOKUP(X22,$AC$2:$AD$17,2,FALSE),IF(AND(OR($E26={"a/c","b/c","c/a","c/b"}),V21="w"),VLOOKUP(X21,$AA$2:$AB$17,2,FALSE),IF(AND(OR($E26={"a/c","b/c","c/a","c/b"}),V21="l"),VLOOKUP(X21,$AC$2:$AD$17,2,FALSE),IF(AND(OR($E26={"a/c","b/c","c/a","c/b"}),V20="w"),VLOOKUP(X20,$AA$2:$AB$17,2,FALSE),IF(AND(OR($E26={"a/c","b/c","c/a","c/b"}),V20="l"),VLOOKUP(X20,$AC$2:$AD$17,2,FALSE),IF(AND(OR($E26={"a/c","b/c","c/a","c/b"}),V19="w"),VLOOKUP(X19,$AA$2:$AB$17,2,FALSE),IF(AND(OR($E26={"a/c","b/c","c/a","c/b"}),V19="l"),VLOOKUP(X19,$AC$2:$AD$17,2,FALSE),IF(AND(OR($E26={"a/c","b/c","c/a","c/b"}),V18="w"),VLOOKUP(X18,$AA$2:$AB$17,2,FALSE),IF(AND(OR($E26={"a/c","b/c","c/a","c/b"}),V18="l"),VLOOKUP(X18,$AC$2:$AD$17,2,FALSE),IF(AND(OR($E26={"a/c","b/c","c/a","c/b"}),V17="w"),VLOOKUP(X17,$AA$2:$AB$17,2,FALSE),IF(AND(OR($E26={"a/c","b/c","c/a","c/b"}),V17="l"),VLOOKUP(X17,$AC$2:$AD$17,2,FALSE),IF(AND(OR($E26={"a/c","b/c","c/a","c/b"}),V16="w"),VLOOKUP(X16,$AA$2:$AB$17,2,FALSE),IF(AND(OR($E26={"a/c","b/c","c/a","c/b"}),V16="l"),VLOOKUP(X16,$AC$2:$AD$17,2,FALSE),IF(OR($E26={"a/c","b/c","c/a","c/b"}),1,"")))))))))))))))))))))))</f>
        <v/>
      </c>
      <c r="Y27" s="12">
        <f t="shared" si="6"/>
        <v>-1</v>
      </c>
      <c r="Z27" s="27">
        <f t="shared" si="7"/>
        <v>6</v>
      </c>
    </row>
    <row r="28" spans="1:38">
      <c r="A28" s="9">
        <v>2</v>
      </c>
      <c r="B28" s="9">
        <f>IF(OR($A28={1,2,3,4,5,6,7,8,9,10,11,12}),1,IF(OR($A28={13,14,15,16,17,18,19,20,21,22,23,24}),2,IF(OR($A28={25,26,27,28,29,30,31,32,33,34,35,36}),3,"")))</f>
        <v>1</v>
      </c>
      <c r="C28" s="9" t="str">
        <f>IF(OR($A28={1,4,7,10,13,16,19,22,25,28,31,34}),"A",IF(OR($A28={2,5,8,11,14,17,20,23,26,29,32,35}),"B",IF(OR($A28={3,6,9,12,15,18,21,24,27,30,33,36}),"C","")))</f>
        <v>B</v>
      </c>
      <c r="D28" t="str">
        <f t="shared" si="8"/>
        <v>2/1</v>
      </c>
      <c r="E28" t="str">
        <f t="shared" si="9"/>
        <v>A/B</v>
      </c>
      <c r="F28" s="13" t="str">
        <f>IF(AND(G28="d",$A28&gt;=1,OR(H28={1,"2a","2b",3,"5a","5b","10a","10b","20a","20b","40a","40b","80a","80b","160a","160b"})),"w",IF(AND(G28="",$A28&gt;=1,OR(H28={1,"2a","2b",3,"5a","5b","10a","10b","20a","20b","40a","40b","80a","80b","160a","160b"})),"l",""))</f>
        <v>w</v>
      </c>
      <c r="G28" s="7" t="str">
        <f>IF(OR($A28={1,2,3,4,5,6,7,8,9,10,11,12}),"d","")</f>
        <v>d</v>
      </c>
      <c r="H28" s="14">
        <f>IF(AND(OR($D27={"1/2","1/3","2/1","3/1"}),F27="w"),VLOOKUP(H27,$AA$2:$AB$17,2,FALSE),IF(AND(OR($D27={"1/2","1/3","2/1","3/1"}),F27="l"),VLOOKUP(H27,$AC$2:$AD$17,2,FALSE),IF(AND(OR($D27={"1/2","1/3","2/1","3/1"}),F26="w"),VLOOKUP(H26,$AA$2:$AB$17,2,FALSE),IF(AND(OR($D27={"1/2","1/3","2/1","3/1"}),F26="l"),VLOOKUP(H26,$AC$2:$AD$17,2,FALSE),IF(AND(OR($D27={"1/2","1/3","2/1","3/1"}),F25="w"),VLOOKUP(H25,$AA$2:$AB$17,2,FALSE),IF(AND(OR($D27={"1/2","1/3","2/1","3/1"}),F25="l"),VLOOKUP(H25,$AC$2:$AD$17,2,FALSE),IF(AND(OR($D27={"1/2","1/3","2/1","3/1"}),F24="w"),VLOOKUP(H24,$AA$2:$AB$17,2,FALSE),IF(AND(OR($D27={"1/2","1/3","2/1","3/1"}),F24="l"),VLOOKUP(H24,$AC$2:$AD$17,2,FALSE),IF(AND(OR($D27={"1/2","1/3","2/1","3/1"}),F23="w"),VLOOKUP(H23,$AA$2:$AB$17,2,FALSE),IF(AND(OR($D27={"1/2","1/3","2/1","3/1"}),F23="l"),VLOOKUP(H23,$AC$2:$AD$17,2,FALSE),IF(AND(OR($D27={"1/2","1/3","2/1","3/1"}),F22="w"),VLOOKUP(H22,$AA$2:$AB$17,2,FALSE),IF(AND(OR($D27={"1/2","1/3","2/1","3/1"}),F22="l"),VLOOKUP(H22,$AC$2:$AD$17,2,FALSE),IF(AND(OR($D27={"1/2","1/3","2/1","3/1"}),F21="w"),VLOOKUP(H21,$AA$2:$AB$17,2,FALSE),IF(AND(OR($D27={"1/2","1/3","2/1","3/1"}),F21="l"),VLOOKUP(H21,$AC$2:$AD$17,2,FALSE),IF(AND(OR($D27={"1/2","1/3","2/1","3/1"}),F20="w"),VLOOKUP(H20,$AA$2:$AB$17,2,FALSE),IF(AND(OR($D27={"1/2","1/3","2/1","3/1"}),F20="l"),VLOOKUP(H20,$AC$2:$AD$17,2,FALSE),IF(AND(OR($D27={"1/2","1/3","2/1","3/1"}),F19="w"),VLOOKUP(H19,$AA$2:$AB$17,2,FALSE),IF(AND(OR($D27={"1/2","1/3","2/1","3/1"}),F19="l"),VLOOKUP(H19,$AC$2:$AD$17,2,FALSE),IF(AND(OR($D27={"1/2","1/3","2/1","3/1"}),F18="w"),VLOOKUP(H18,$AA$2:$AB$17,2,FALSE),IF(AND(OR($D27={"1/2","1/3","2/1","3/1"}),F18="l"),VLOOKUP(H18,$AC$2:$AD$17,2,FALSE),IF(AND(OR($D27={"1/2","1/3","2/1","3/1"}),F17="w"),VLOOKUP(H17,$AA$2:$AB$17,2,FALSE),IF(AND(OR($D27={"1/2","1/3","2/1","3/1"}),F17="l"),VLOOKUP(H17,$AC$2:$AD$17,2,FALSE),IF(OR($D27={"1/2","1/3","2/1","3/1"}),1,"")))))))))))))))))))))))</f>
        <v>1</v>
      </c>
      <c r="I28" s="13" t="str">
        <f>IF(AND(J28="d",$A28&gt;=1,OR(K28={1,"2a","2b",3,"5a","5b","10a","10b","20a","20b","40a","40b","80a","80b","160a","160b"})),"w",IF(AND(J28="",$A28&gt;=1,OR(K28={1,"2a","2b",3,"5a","5b","10a","10b","20a","20b","40a","40b","80a","80b","160a","160b"})),"l",""))</f>
        <v>l</v>
      </c>
      <c r="J28" s="7" t="str">
        <f>IF(OR($A28={13,14,15,16,17,18,19,20,21,22,23,24}),"d","")</f>
        <v/>
      </c>
      <c r="K28" s="14" t="str">
        <f>IF(AND(OR($D27={"1/2","2/3","2/1","3/2"}),I27="w"),VLOOKUP(K27,$AA$2:$AB$17,2,FALSE),IF(AND(OR($D27={"1/2","2/3","2/1","3/2"}),I27="l"),VLOOKUP(K27,$AC$2:$AD$17,2,FALSE),IF(AND(OR($D27={"1/2","2/3","2/1","3/2"}),I26="w"),VLOOKUP(K26,$AA$2:$AB$17,2,FALSE),IF(AND(OR($D27={"1/2","2/3","2/1","3/2"}),I26="l"),VLOOKUP(K26,$AC$2:$AD$17,2,FALSE),IF(AND(OR($D27={"1/2","2/3","2/1","3/2"}),I25="w"),VLOOKUP(K25,$AA$2:$AB$17,2,FALSE),IF(AND(OR($D27={"1/2","2/3","2/1","3/2"}),I25="l"),VLOOKUP(K25,$AC$2:$AD$17,2,FALSE),IF(AND(OR($D27={"1/2","2/3","2/1","3/2"}),I24="w"),VLOOKUP(K24,$AA$2:$AB$17,2,FALSE),IF(AND(OR($D27={"1/2","2/3","2/1","3/2"}),I24="l"),VLOOKUP(K24,$AC$2:$AD$17,2,FALSE),IF(AND(OR($D27={"1/2","2/3","2/1","3/2"}),I23="w"),VLOOKUP(K23,$AA$2:$AB$17,2,FALSE),IF(AND(OR($D27={"1/2","2/3","2/1","3/2"}),I23="l"),VLOOKUP(K23,$AC$2:$AD$17,2,FALSE),IF(AND(OR($D27={"1/2","2/3","2/1","3/2"}),I22="w"),VLOOKUP(K22,$AA$2:$AB$17,2,FALSE),IF(AND(OR($D27={"1/2","2/3","2/1","3/2"}),I22="l"),VLOOKUP(K22,$AC$2:$AD$17,2,FALSE),IF(AND(OR($D27={"1/2","2/3","2/1","3/2"}),I21="w"),VLOOKUP(K21,$AA$2:$AB$17,2,FALSE),IF(AND(OR($D27={"1/2","2/3","2/1","3/2"}),I21="l"),VLOOKUP(K21,$AC$2:$AD$17,2,FALSE),IF(AND(OR($D27={"1/2","2/3","2/1","3/2"}),I20="w"),VLOOKUP(K20,$AA$2:$AB$17,2,FALSE),IF(AND(OR($D27={"1/2","2/3","2/1","3/2"}),I20="l"),VLOOKUP(K20,$AC$2:$AD$17,2,FALSE),IF(AND(OR($D27={"1/2","2/3","2/1","3/2"}),I19="w"),VLOOKUP(K19,$AA$2:$AB$17,2,FALSE),IF(AND(OR($D27={"1/2","2/3","2/1","3/2"}),I19="l"),VLOOKUP(K19,$AC$2:$AD$17,2,FALSE),IF(AND(OR($D27={"1/2","2/3","2/1","3/2"}),I18="w"),VLOOKUP(K18,$AA$2:$AB$17,2,FALSE),IF(AND(OR($D27={"1/2","2/3","2/1","3/2"}),I18="l"),VLOOKUP(K18,$AC$2:$AD$17,2,FALSE),IF(AND(OR($D27={"1/2","2/3","2/1","3/2"}),I17="w"),VLOOKUP(K17,$AA$2:$AB$17,2,FALSE),IF(AND(OR($D27={"1/2","2/3","2/1","3/2"}),I17="l"),VLOOKUP(K17,$AC$2:$AD$17,2,FALSE),IF(OR($D27={"1/2","2/3","2/1","3/2"}),1,"")))))))))))))))))))))))</f>
        <v>5a</v>
      </c>
      <c r="L28" s="13" t="str">
        <f>IF(AND(M28="d",$A28&gt;=1,OR(N28={1,"2a","2b",3,"5a","5b","10a","10b","20a","20b","40a","40b","80a","80b","160a","160b"})),"w",IF(AND(M28="",$A28&gt;=1,OR(N28={1,"2a","2b",3,"5a","5b","10a","10b","20a","20b","40a","40b","80a","80b","160a","160b"})),"l",""))</f>
        <v/>
      </c>
      <c r="M28" s="7" t="str">
        <f>IF(OR($A28={25,26,27,28,29,30,31,32,33,34,35,36}),"d","")</f>
        <v/>
      </c>
      <c r="N28" s="14" t="str">
        <f>IF(AND(OR($D27={"1/3","2/3","3/1","3/2"}),L27="w"),VLOOKUP(N27,$AA$2:$AB$17,2,FALSE),IF(AND(OR($D27={"1/3","2/3","3/1","3/2"}),L27="l"),VLOOKUP(N27,$AC$2:$AD$17,2,FALSE),IF(AND(OR($D27={"1/3","2/3","3/1","3/2"}),L26="w"),VLOOKUP(N26,$AA$2:$AB$17,2,FALSE),IF(AND(OR($D27={"1/3","2/3","3/1","3/2"}),L26="l"),VLOOKUP(N26,$AC$2:$AD$17,2,FALSE),IF(AND(OR($D27={"1/3","2/3","3/1","3/2"}),L25="w"),VLOOKUP(N25,$AA$2:$AB$17,2,FALSE),IF(AND(OR($D27={"1/3","2/3","3/1","3/2"}),L25="l"),VLOOKUP(N25,$AC$2:$AD$17,2,FALSE),IF(AND(OR($D27={"1/3","2/3","3/1","3/2"}),L24="w"),VLOOKUP(N24,$AA$2:$AB$17,2,FALSE),IF(AND(OR($D27={"1/3","2/3","3/1","3/2"}),L24="l"),VLOOKUP(N24,$AC$2:$AD$17,2,FALSE),IF(AND(OR($D27={"1/3","2/3","3/1","3/2"}),L23="w"),VLOOKUP(N23,$AA$2:$AB$17,2,FALSE),IF(AND(OR($D27={"1/3","2/3","3/1","3/2"}),L23="l"),VLOOKUP(N23,$AC$2:$AD$17,2,FALSE),IF(AND(OR($D27={"1/3","2/3","3/1","3/2"}),L22="w"),VLOOKUP(N22,$AA$2:$AB$17,2,FALSE),IF(AND(OR($D27={"1/3","2/3","3/1","3/2"}),L22="l"),VLOOKUP(N22,$AC$2:$AD$17,2,FALSE),IF(AND(OR($D27={"1/3","2/3","3/1","3/2"}),L21="w"),VLOOKUP(N21,$AA$2:$AB$17,2,FALSE),IF(AND(OR($D27={"1/3","2/3","3/1","3/2"}),L21="l"),VLOOKUP(N21,$AC$2:$AD$17,2,FALSE),IF(AND(OR($D27={"1/3","2/3","3/1","3/2"}),L20="w"),VLOOKUP(N20,$AA$2:$AB$17,2,FALSE),IF(AND(OR($D27={"1/3","2/3","3/1","3/2"}),L20="l"),VLOOKUP(N20,$AC$2:$AD$17,2,FALSE),IF(AND(OR($D27={"1/3","2/3","3/1","3/2"}),L19="w"),VLOOKUP(N19,$AA$2:$AB$17,2,FALSE),IF(AND(OR($D27={"1/3","2/3","3/1","3/2"}),L19="l"),VLOOKUP(N19,$AC$2:$AD$17,2,FALSE),IF(AND(OR($D27={"1/3","2/3","3/1","3/2"}),L18="w"),VLOOKUP(N18,$AA$2:$AB$17,2,FALSE),IF(AND(OR($D27={"1/3","2/3","3/1","3/2"}),L18="l"),VLOOKUP(N18,$AC$2:$AD$17,2,FALSE),IF(AND(OR($D27={"1/3","2/3","3/1","3/2"}),L17="w"),VLOOKUP(N17,$AA$2:$AB$17,2,FALSE),IF(AND(OR($D27={"1/3","2/3","3/1","3/2"}),L17="l"),VLOOKUP(N17,$AC$2:$AD$17,2,FALSE),IF(OR($D27={"1/3","2/3","3/1","3/2"}),1,"")))))))))))))))))))))))</f>
        <v/>
      </c>
      <c r="O28" s="12">
        <f t="shared" si="5"/>
        <v>-3</v>
      </c>
      <c r="P28" s="13" t="str">
        <f>IF(AND(Q28="c",$A28&gt;=1,OR(R28={1,"2a","2b",3,"5a","5b","10a","10b","20a","20b","40a","40b","80a","80b","160a","160b"})),"w",IF(AND(Q28="",$A28&gt;=1,OR(R28={1,"2a","2b",3,"5a","5b","10a","10b","20a","20b","40a","40b","80a","80b","160a","160b"})),"l",""))</f>
        <v>l</v>
      </c>
      <c r="Q28" s="7" t="str">
        <f>IF(OR($A28={1,4,7,10,13,16,19,22,25,28,31,34}),"c","")</f>
        <v/>
      </c>
      <c r="R28" s="14" t="str">
        <f>IF(AND(OR($E27={"a/b","a/c","b/a","c/a"}),P27="w"),VLOOKUP(R27,$AA$2:$AB$17,2,FALSE),IF(AND(OR($E27={"a/b","a/c","b/a","c/a"}),P27="l"),VLOOKUP(R27,$AC$2:$AD$17,2,FALSE),IF(AND(OR($E27={"a/b","a/c","b/a","c/a"}),P26="w"),VLOOKUP(R26,$AA$2:$AB$17,2,FALSE),IF(AND(OR($E27={"a/b","a/c","b/a","c/a"}),P26="l"),VLOOKUP(R26,$AC$2:$AD$17,2,FALSE),IF(AND(OR($E27={"a/b","a/c","b/a","c/a"}),P25="w"),VLOOKUP(R25,$AA$2:$AB$17,2,FALSE),IF(AND(OR($E27={"a/b","a/c","b/a","c/a"}),P25="l"),VLOOKUP(R25,$AC$2:$AD$17,2,FALSE),IF(AND(OR($E27={"a/b","a/c","b/a","c/a"}),P24="w"),VLOOKUP(R24,$AA$2:$AB$17,2,FALSE),IF(AND(OR($E27={"a/b","a/c","b/a","c/a"}),P24="l"),VLOOKUP(R24,$AC$2:$AD$17,2,FALSE),IF(AND(OR($E27={"a/b","a/c","b/a","c/a"}),P23="w"),VLOOKUP(R23,$AA$2:$AB$17,2,FALSE),IF(AND(OR($E27={"a/b","a/c","b/a","c/a"}),P23="l"),VLOOKUP(R23,$AC$2:$AD$17,2,FALSE),IF(AND(OR($E27={"a/b","a/c","b/a","c/a"}),P22="w"),VLOOKUP(R22,$AA$2:$AB$17,2,FALSE),IF(AND(OR($E27={"a/b","a/c","b/a","c/a"}),P22="l"),VLOOKUP(R22,$AC$2:$AD$17,2,FALSE),IF(AND(OR($E27={"a/b","a/c","b/a","c/a"}),P21="w"),VLOOKUP(R21,$AA$2:$AB$17,2,FALSE),IF(AND(OR($E27={"a/b","a/c","b/a","c/a"}),P21="l"),VLOOKUP(R21,$AC$2:$AD$17,2,FALSE),IF(AND(OR($E27={"a/b","a/c","b/a","c/a"}),P20="w"),VLOOKUP(R20,$AA$2:$AB$17,2,FALSE),IF(AND(OR($E27={"a/b","a/c","b/a","c/a"}),P20="l"),VLOOKUP(R20,$AC$2:$AD$17,2,FALSE),IF(AND(OR($E27={"a/b","a/c","b/a","c/a"}),P19="w"),VLOOKUP(R19,$AA$2:$AB$17,2,FALSE),IF(AND(OR($E27={"a/b","a/c","b/a","c/a"}),P19="l"),VLOOKUP(R19,$AC$2:$AD$17,2,FALSE),IF(AND(OR($E27={"a/b","a/c","b/a","c/a"}),P18="w"),VLOOKUP(R18,$AA$2:$AB$17,2,FALSE),IF(AND(OR($E27={"a/b","a/c","b/a","c/a"}),P18="l"),VLOOKUP(R18,$AC$2:$AD$17,2,FALSE),IF(AND(OR($E27={"a/b","a/c","b/a","c/a"}),P17="w"),VLOOKUP(R17,$AA$2:$AB$17,2,FALSE),IF(AND(OR($E27={"a/b","a/c","b/a","c/a"}),P17="l"),VLOOKUP(R17,$AC$2:$AD$17,2,FALSE),IF(OR($E27={"a/b","a/c","b/a","c/a"}),1,"")))))))))))))))))))))))</f>
        <v>10a</v>
      </c>
      <c r="S28" s="13" t="str">
        <f>IF(AND(T28="c",$A28&gt;=1,OR(U28={1,"2a","2b",3,"5a","5b","10a","10b","20a","20b","40a","40b","80a","80b","160a","160b"})),"w",IF(AND(T28="",$A28&gt;=1,OR(U28={1,"2a","2b",3,"5a","5b","10a","10b","20a","20b","40a","40b","80a","80b","160a","160b"})),"l",""))</f>
        <v>w</v>
      </c>
      <c r="T28" s="7" t="str">
        <f>IF(OR($A28={2,5,8,11,14,17,20,23,26,29,32,35}),"c","")</f>
        <v>c</v>
      </c>
      <c r="U28" s="14">
        <f>IF(AND(OR($E27={"a/b","b/c","b/a","c/b"}),S27="w"),VLOOKUP(U27,$AA$2:$AB$17,2,FALSE),IF(AND(OR($E27={"a/b","b/c","b/a","c/b"}),S27="l"),VLOOKUP(U27,$AC$2:$AD$17,2,FALSE),IF(AND(OR($E27={"a/b","b/c","b/a","c/b"}),S26="w"),VLOOKUP(U26,$AA$2:$AB$17,2,FALSE),IF(AND(OR($E27={"a/b","b/c","b/a","c/b"}),S26="l"),VLOOKUP(U26,$AC$2:$AD$17,2,FALSE),IF(AND(OR($E27={"a/b","b/c","b/a","c/b"}),S25="w"),VLOOKUP(U25,$AA$2:$AB$17,2,FALSE),IF(AND(OR($E27={"a/b","b/c","b/a","c/b"}),S25="l"),VLOOKUP(U25,$AC$2:$AD$17,2,FALSE),IF(AND(OR($E27={"a/b","b/c","b/a","c/b"}),S24="w"),VLOOKUP(U24,$AA$2:$AB$17,2,FALSE),IF(AND(OR($E27={"a/b","b/c","b/a","c/b"}),S24="l"),VLOOKUP(U24,$AC$2:$AD$17,2,FALSE),IF(AND(OR($E27={"a/b","b/c","b/a","c/b"}),S23="w"),VLOOKUP(U23,$AA$2:$AB$17,2,FALSE),IF(AND(OR($E27={"a/b","b/c","b/a","c/b"}),S23="l"),VLOOKUP(U23,$AC$2:$AD$17,2,FALSE),IF(AND(OR($E27={"a/b","b/c","b/a","c/b"}),S22="w"),VLOOKUP(U22,$AA$2:$AB$17,2,FALSE),IF(AND(OR($E27={"a/b","b/c","b/a","c/b"}),S22="l"),VLOOKUP(U22,$AC$2:$AD$17,2,FALSE),IF(AND(OR($E27={"a/b","b/c","b/a","c/b"}),S21="w"),VLOOKUP(U21,$AA$2:$AB$17,2,FALSE),IF(AND(OR($E27={"a/b","b/c","b/a","c/b"}),S21="l"),VLOOKUP(U21,$AC$2:$AD$17,2,FALSE),IF(AND(OR($E27={"a/b","b/c","b/a","c/b"}),S20="w"),VLOOKUP(U20,$AA$2:$AB$17,2,FALSE),IF(AND(OR($E27={"a/b","b/c","b/a","c/b"}),S20="l"),VLOOKUP(U20,$AC$2:$AD$17,2,FALSE),IF(AND(OR($E27={"a/b","b/c","b/a","c/b"}),S19="w"),VLOOKUP(U19,$AA$2:$AB$17,2,FALSE),IF(AND(OR($E27={"a/b","b/c","b/a","c/b"}),S19="l"),VLOOKUP(U19,$AC$2:$AD$17,2,FALSE),IF(AND(OR($E27={"a/b","b/c","b/a","c/b"}),S18="w"),VLOOKUP(U18,$AA$2:$AB$17,2,FALSE),IF(AND(OR($E27={"a/b","b/c","b/a","c/b"}),S18="l"),VLOOKUP(U18,$AC$2:$AD$17,2,FALSE),IF(AND(OR($E27={"a/b","b/c","b/a","c/b"}),S17="w"),VLOOKUP(U17,$AA$2:$AB$17,2,FALSE),IF(AND(OR($E27={"a/b","b/c","b/a","c/b"}),S17="l"),VLOOKUP(U17,$AC$2:$AD$17,2,FALSE),IF(OR($E27={"a/b","b/c","b/a","c/b"}),1,"")))))))))))))))))))))))</f>
        <v>1</v>
      </c>
      <c r="V28" s="13" t="str">
        <f>IF(AND(W28="c",$A28&gt;=1,OR(X28={1,"2a","2b",3,"5a","5b","10a","10b","20a","20b","40a","40b","80a","80b","160a","160b"})),"w",IF(AND(W28="",$A28&gt;=1,OR(X28={1,"2a","2b",3,"5a","5b","10a","10b","20a","20b","40a","40b","80a","80b","160a","160b"})),"l",""))</f>
        <v/>
      </c>
      <c r="W28" s="7" t="str">
        <f>IF(OR($A28={3,6,9,12,15,18,21,24,27,30,33,36}),"c","")</f>
        <v/>
      </c>
      <c r="X28" s="14" t="str">
        <f>IF(AND(OR($E27={"a/c","b/c","c/a","c/b"}),V27="w"),VLOOKUP(X27,$AA$2:$AB$17,2,FALSE),IF(AND(OR($E27={"a/c","b/c","c/a","c/b"}),V27="l"),VLOOKUP(X27,$AC$2:$AD$17,2,FALSE),IF(AND(OR($E27={"a/c","b/c","c/a","c/b"}),V26="w"),VLOOKUP(X26,$AA$2:$AB$17,2,FALSE),IF(AND(OR($E27={"a/c","b/c","c/a","c/b"}),V26="l"),VLOOKUP(X26,$AC$2:$AD$17,2,FALSE),IF(AND(OR($E27={"a/c","b/c","c/a","c/b"}),V25="w"),VLOOKUP(X25,$AA$2:$AB$17,2,FALSE),IF(AND(OR($E27={"a/c","b/c","c/a","c/b"}),V25="l"),VLOOKUP(X25,$AC$2:$AD$17,2,FALSE),IF(AND(OR($E27={"a/c","b/c","c/a","c/b"}),V24="w"),VLOOKUP(X24,$AA$2:$AB$17,2,FALSE),IF(AND(OR($E27={"a/c","b/c","c/a","c/b"}),V24="l"),VLOOKUP(X24,$AC$2:$AD$17,2,FALSE),IF(AND(OR($E27={"a/c","b/c","c/a","c/b"}),V23="w"),VLOOKUP(X23,$AA$2:$AB$17,2,FALSE),IF(AND(OR($E27={"a/c","b/c","c/a","c/b"}),V23="l"),VLOOKUP(X23,$AC$2:$AD$17,2,FALSE),IF(AND(OR($E27={"a/c","b/c","c/a","c/b"}),V22="w"),VLOOKUP(X22,$AA$2:$AB$17,2,FALSE),IF(AND(OR($E27={"a/c","b/c","c/a","c/b"}),V22="l"),VLOOKUP(X22,$AC$2:$AD$17,2,FALSE),IF(AND(OR($E27={"a/c","b/c","c/a","c/b"}),V21="w"),VLOOKUP(X21,$AA$2:$AB$17,2,FALSE),IF(AND(OR($E27={"a/c","b/c","c/a","c/b"}),V21="l"),VLOOKUP(X21,$AC$2:$AD$17,2,FALSE),IF(AND(OR($E27={"a/c","b/c","c/a","c/b"}),V20="w"),VLOOKUP(X20,$AA$2:$AB$17,2,FALSE),IF(AND(OR($E27={"a/c","b/c","c/a","c/b"}),V20="l"),VLOOKUP(X20,$AC$2:$AD$17,2,FALSE),IF(AND(OR($E27={"a/c","b/c","c/a","c/b"}),V19="w"),VLOOKUP(X19,$AA$2:$AB$17,2,FALSE),IF(AND(OR($E27={"a/c","b/c","c/a","c/b"}),V19="l"),VLOOKUP(X19,$AC$2:$AD$17,2,FALSE),IF(AND(OR($E27={"a/c","b/c","c/a","c/b"}),V18="w"),VLOOKUP(X18,$AA$2:$AB$17,2,FALSE),IF(AND(OR($E27={"a/c","b/c","c/a","c/b"}),V18="l"),VLOOKUP(X18,$AC$2:$AD$17,2,FALSE),IF(AND(OR($E27={"a/c","b/c","c/a","c/b"}),V17="w"),VLOOKUP(X17,$AA$2:$AB$17,2,FALSE),IF(AND(OR($E27={"a/c","b/c","c/a","c/b"}),V17="l"),VLOOKUP(X17,$AC$2:$AD$17,2,FALSE),IF(OR($E27={"a/c","b/c","c/a","c/b"}),1,"")))))))))))))))))))))))</f>
        <v/>
      </c>
      <c r="Y28" s="12">
        <f t="shared" si="6"/>
        <v>-8</v>
      </c>
      <c r="Z28" s="27">
        <f t="shared" si="7"/>
        <v>-11</v>
      </c>
    </row>
    <row r="29" spans="1:38">
      <c r="A29" s="9">
        <v>16</v>
      </c>
      <c r="B29" s="9">
        <f>IF(OR($A29={1,2,3,4,5,6,7,8,9,10,11,12}),1,IF(OR($A29={13,14,15,16,17,18,19,20,21,22,23,24}),2,IF(OR($A29={25,26,27,28,29,30,31,32,33,34,35,36}),3,"")))</f>
        <v>2</v>
      </c>
      <c r="C29" s="9" t="str">
        <f>IF(OR($A29={1,4,7,10,13,16,19,22,25,28,31,34}),"A",IF(OR($A29={2,5,8,11,14,17,20,23,26,29,32,35}),"B",IF(OR($A29={3,6,9,12,15,18,21,24,27,30,33,36}),"C","")))</f>
        <v>A</v>
      </c>
      <c r="D29" t="str">
        <f t="shared" si="8"/>
        <v>1/2</v>
      </c>
      <c r="E29" t="str">
        <f t="shared" si="9"/>
        <v>B/A</v>
      </c>
      <c r="F29" s="13" t="str">
        <f>IF(AND(G29="d",$A29&gt;=1,OR(H29={1,"2a","2b",3,"5a","5b","10a","10b","20a","20b","40a","40b","80a","80b","160a","160b"})),"w",IF(AND(G29="",$A29&gt;=1,OR(H29={1,"2a","2b",3,"5a","5b","10a","10b","20a","20b","40a","40b","80a","80b","160a","160b"})),"l",""))</f>
        <v>l</v>
      </c>
      <c r="G29" s="7" t="str">
        <f>IF(OR($A29={1,2,3,4,5,6,7,8,9,10,11,12}),"d","")</f>
        <v/>
      </c>
      <c r="H29" s="14">
        <f>IF(AND(OR($D28={"1/2","1/3","2/1","3/1"}),F28="w"),VLOOKUP(H28,$AA$2:$AB$17,2,FALSE),IF(AND(OR($D28={"1/2","1/3","2/1","3/1"}),F28="l"),VLOOKUP(H28,$AC$2:$AD$17,2,FALSE),IF(AND(OR($D28={"1/2","1/3","2/1","3/1"}),F27="w"),VLOOKUP(H27,$AA$2:$AB$17,2,FALSE),IF(AND(OR($D28={"1/2","1/3","2/1","3/1"}),F27="l"),VLOOKUP(H27,$AC$2:$AD$17,2,FALSE),IF(AND(OR($D28={"1/2","1/3","2/1","3/1"}),F26="w"),VLOOKUP(H26,$AA$2:$AB$17,2,FALSE),IF(AND(OR($D28={"1/2","1/3","2/1","3/1"}),F26="l"),VLOOKUP(H26,$AC$2:$AD$17,2,FALSE),IF(AND(OR($D28={"1/2","1/3","2/1","3/1"}),F25="w"),VLOOKUP(H25,$AA$2:$AB$17,2,FALSE),IF(AND(OR($D28={"1/2","1/3","2/1","3/1"}),F25="l"),VLOOKUP(H25,$AC$2:$AD$17,2,FALSE),IF(AND(OR($D28={"1/2","1/3","2/1","3/1"}),F24="w"),VLOOKUP(H24,$AA$2:$AB$17,2,FALSE),IF(AND(OR($D28={"1/2","1/3","2/1","3/1"}),F24="l"),VLOOKUP(H24,$AC$2:$AD$17,2,FALSE),IF(AND(OR($D28={"1/2","1/3","2/1","3/1"}),F23="w"),VLOOKUP(H23,$AA$2:$AB$17,2,FALSE),IF(AND(OR($D28={"1/2","1/3","2/1","3/1"}),F23="l"),VLOOKUP(H23,$AC$2:$AD$17,2,FALSE),IF(AND(OR($D28={"1/2","1/3","2/1","3/1"}),F22="w"),VLOOKUP(H22,$AA$2:$AB$17,2,FALSE),IF(AND(OR($D28={"1/2","1/3","2/1","3/1"}),F22="l"),VLOOKUP(H22,$AC$2:$AD$17,2,FALSE),IF(AND(OR($D28={"1/2","1/3","2/1","3/1"}),F21="w"),VLOOKUP(H21,$AA$2:$AB$17,2,FALSE),IF(AND(OR($D28={"1/2","1/3","2/1","3/1"}),F21="l"),VLOOKUP(H21,$AC$2:$AD$17,2,FALSE),IF(AND(OR($D28={"1/2","1/3","2/1","3/1"}),F20="w"),VLOOKUP(H20,$AA$2:$AB$17,2,FALSE),IF(AND(OR($D28={"1/2","1/3","2/1","3/1"}),F20="l"),VLOOKUP(H20,$AC$2:$AD$17,2,FALSE),IF(AND(OR($D28={"1/2","1/3","2/1","3/1"}),F19="w"),VLOOKUP(H19,$AA$2:$AB$17,2,FALSE),IF(AND(OR($D28={"1/2","1/3","2/1","3/1"}),F19="l"),VLOOKUP(H19,$AC$2:$AD$17,2,FALSE),IF(AND(OR($D28={"1/2","1/3","2/1","3/1"}),F18="w"),VLOOKUP(H18,$AA$2:$AB$17,2,FALSE),IF(AND(OR($D28={"1/2","1/3","2/1","3/1"}),F18="l"),VLOOKUP(H18,$AC$2:$AD$17,2,FALSE),IF(OR($D28={"1/2","1/3","2/1","3/1"}),1,"")))))))))))))))))))))))</f>
        <v>1</v>
      </c>
      <c r="I29" s="13" t="str">
        <f>IF(AND(J29="d",$A29&gt;=1,OR(K29={1,"2a","2b",3,"5a","5b","10a","10b","20a","20b","40a","40b","80a","80b","160a","160b"})),"w",IF(AND(J29="",$A29&gt;=1,OR(K29={1,"2a","2b",3,"5a","5b","10a","10b","20a","20b","40a","40b","80a","80b","160a","160b"})),"l",""))</f>
        <v>w</v>
      </c>
      <c r="J29" s="7" t="str">
        <f>IF(OR($A29={13,14,15,16,17,18,19,20,21,22,23,24}),"d","")</f>
        <v>d</v>
      </c>
      <c r="K29" s="14" t="str">
        <f>IF(AND(OR($D28={"1/2","2/3","2/1","3/2"}),I28="w"),VLOOKUP(K28,$AA$2:$AB$17,2,FALSE),IF(AND(OR($D28={"1/2","2/3","2/1","3/2"}),I28="l"),VLOOKUP(K28,$AC$2:$AD$17,2,FALSE),IF(AND(OR($D28={"1/2","2/3","2/1","3/2"}),I27="w"),VLOOKUP(K27,$AA$2:$AB$17,2,FALSE),IF(AND(OR($D28={"1/2","2/3","2/1","3/2"}),I27="l"),VLOOKUP(K27,$AC$2:$AD$17,2,FALSE),IF(AND(OR($D28={"1/2","2/3","2/1","3/2"}),I26="w"),VLOOKUP(K26,$AA$2:$AB$17,2,FALSE),IF(AND(OR($D28={"1/2","2/3","2/1","3/2"}),I26="l"),VLOOKUP(K26,$AC$2:$AD$17,2,FALSE),IF(AND(OR($D28={"1/2","2/3","2/1","3/2"}),I25="w"),VLOOKUP(K25,$AA$2:$AB$17,2,FALSE),IF(AND(OR($D28={"1/2","2/3","2/1","3/2"}),I25="l"),VLOOKUP(K25,$AC$2:$AD$17,2,FALSE),IF(AND(OR($D28={"1/2","2/3","2/1","3/2"}),I24="w"),VLOOKUP(K24,$AA$2:$AB$17,2,FALSE),IF(AND(OR($D28={"1/2","2/3","2/1","3/2"}),I24="l"),VLOOKUP(K24,$AC$2:$AD$17,2,FALSE),IF(AND(OR($D28={"1/2","2/3","2/1","3/2"}),I23="w"),VLOOKUP(K23,$AA$2:$AB$17,2,FALSE),IF(AND(OR($D28={"1/2","2/3","2/1","3/2"}),I23="l"),VLOOKUP(K23,$AC$2:$AD$17,2,FALSE),IF(AND(OR($D28={"1/2","2/3","2/1","3/2"}),I22="w"),VLOOKUP(K22,$AA$2:$AB$17,2,FALSE),IF(AND(OR($D28={"1/2","2/3","2/1","3/2"}),I22="l"),VLOOKUP(K22,$AC$2:$AD$17,2,FALSE),IF(AND(OR($D28={"1/2","2/3","2/1","3/2"}),I21="w"),VLOOKUP(K21,$AA$2:$AB$17,2,FALSE),IF(AND(OR($D28={"1/2","2/3","2/1","3/2"}),I21="l"),VLOOKUP(K21,$AC$2:$AD$17,2,FALSE),IF(AND(OR($D28={"1/2","2/3","2/1","3/2"}),I20="w"),VLOOKUP(K20,$AA$2:$AB$17,2,FALSE),IF(AND(OR($D28={"1/2","2/3","2/1","3/2"}),I20="l"),VLOOKUP(K20,$AC$2:$AD$17,2,FALSE),IF(AND(OR($D28={"1/2","2/3","2/1","3/2"}),I19="w"),VLOOKUP(K19,$AA$2:$AB$17,2,FALSE),IF(AND(OR($D28={"1/2","2/3","2/1","3/2"}),I19="l"),VLOOKUP(K19,$AC$2:$AD$17,2,FALSE),IF(AND(OR($D28={"1/2","2/3","2/1","3/2"}),I18="w"),VLOOKUP(K18,$AA$2:$AB$17,2,FALSE),IF(AND(OR($D28={"1/2","2/3","2/1","3/2"}),I18="l"),VLOOKUP(K18,$AC$2:$AD$17,2,FALSE),IF(OR($D28={"1/2","2/3","2/1","3/2"}),1,"")))))))))))))))))))))))</f>
        <v>5b</v>
      </c>
      <c r="L29" s="13" t="str">
        <f>IF(AND(M29="d",$A29&gt;=1,OR(N29={1,"2a","2b",3,"5a","5b","10a","10b","20a","20b","40a","40b","80a","80b","160a","160b"})),"w",IF(AND(M29="",$A29&gt;=1,OR(N29={1,"2a","2b",3,"5a","5b","10a","10b","20a","20b","40a","40b","80a","80b","160a","160b"})),"l",""))</f>
        <v/>
      </c>
      <c r="M29" s="7" t="str">
        <f>IF(OR($A29={25,26,27,28,29,30,31,32,33,34,35,36}),"d","")</f>
        <v/>
      </c>
      <c r="N29" s="14" t="str">
        <f>IF(AND(OR($D28={"1/3","2/3","3/1","3/2"}),L28="w"),VLOOKUP(N28,$AA$2:$AB$17,2,FALSE),IF(AND(OR($D28={"1/3","2/3","3/1","3/2"}),L28="l"),VLOOKUP(N28,$AC$2:$AD$17,2,FALSE),IF(AND(OR($D28={"1/3","2/3","3/1","3/2"}),L27="w"),VLOOKUP(N27,$AA$2:$AB$17,2,FALSE),IF(AND(OR($D28={"1/3","2/3","3/1","3/2"}),L27="l"),VLOOKUP(N27,$AC$2:$AD$17,2,FALSE),IF(AND(OR($D28={"1/3","2/3","3/1","3/2"}),L26="w"),VLOOKUP(N26,$AA$2:$AB$17,2,FALSE),IF(AND(OR($D28={"1/3","2/3","3/1","3/2"}),L26="l"),VLOOKUP(N26,$AC$2:$AD$17,2,FALSE),IF(AND(OR($D28={"1/3","2/3","3/1","3/2"}),L25="w"),VLOOKUP(N25,$AA$2:$AB$17,2,FALSE),IF(AND(OR($D28={"1/3","2/3","3/1","3/2"}),L25="l"),VLOOKUP(N25,$AC$2:$AD$17,2,FALSE),IF(AND(OR($D28={"1/3","2/3","3/1","3/2"}),L24="w"),VLOOKUP(N24,$AA$2:$AB$17,2,FALSE),IF(AND(OR($D28={"1/3","2/3","3/1","3/2"}),L24="l"),VLOOKUP(N24,$AC$2:$AD$17,2,FALSE),IF(AND(OR($D28={"1/3","2/3","3/1","3/2"}),L23="w"),VLOOKUP(N23,$AA$2:$AB$17,2,FALSE),IF(AND(OR($D28={"1/3","2/3","3/1","3/2"}),L23="l"),VLOOKUP(N23,$AC$2:$AD$17,2,FALSE),IF(AND(OR($D28={"1/3","2/3","3/1","3/2"}),L22="w"),VLOOKUP(N22,$AA$2:$AB$17,2,FALSE),IF(AND(OR($D28={"1/3","2/3","3/1","3/2"}),L22="l"),VLOOKUP(N22,$AC$2:$AD$17,2,FALSE),IF(AND(OR($D28={"1/3","2/3","3/1","3/2"}),L21="w"),VLOOKUP(N21,$AA$2:$AB$17,2,FALSE),IF(AND(OR($D28={"1/3","2/3","3/1","3/2"}),L21="l"),VLOOKUP(N21,$AC$2:$AD$17,2,FALSE),IF(AND(OR($D28={"1/3","2/3","3/1","3/2"}),L20="w"),VLOOKUP(N20,$AA$2:$AB$17,2,FALSE),IF(AND(OR($D28={"1/3","2/3","3/1","3/2"}),L20="l"),VLOOKUP(N20,$AC$2:$AD$17,2,FALSE),IF(AND(OR($D28={"1/3","2/3","3/1","3/2"}),L19="w"),VLOOKUP(N19,$AA$2:$AB$17,2,FALSE),IF(AND(OR($D28={"1/3","2/3","3/1","3/2"}),L19="l"),VLOOKUP(N19,$AC$2:$AD$17,2,FALSE),IF(AND(OR($D28={"1/3","2/3","3/1","3/2"}),L18="w"),VLOOKUP(N18,$AA$2:$AB$17,2,FALSE),IF(AND(OR($D28={"1/3","2/3","3/1","3/2"}),L18="l"),VLOOKUP(N18,$AC$2:$AD$17,2,FALSE),IF(OR($D28={"1/3","2/3","3/1","3/2"}),1,"")))))))))))))))))))))))</f>
        <v/>
      </c>
      <c r="O29" s="12">
        <f t="shared" si="5"/>
        <v>9</v>
      </c>
      <c r="P29" s="13" t="str">
        <f>IF(AND(Q29="c",$A29&gt;=1,OR(R29={1,"2a","2b",3,"5a","5b","10a","10b","20a","20b","40a","40b","80a","80b","160a","160b"})),"w",IF(AND(Q29="",$A29&gt;=1,OR(R29={1,"2a","2b",3,"5a","5b","10a","10b","20a","20b","40a","40b","80a","80b","160a","160b"})),"l",""))</f>
        <v>w</v>
      </c>
      <c r="Q29" s="7" t="str">
        <f>IF(OR($A29={1,4,7,10,13,16,19,22,25,28,31,34}),"c","")</f>
        <v>c</v>
      </c>
      <c r="R29" s="14" t="str">
        <f>IF(AND(OR($E28={"a/b","a/c","b/a","c/a"}),P28="w"),VLOOKUP(R28,$AA$2:$AB$17,2,FALSE),IF(AND(OR($E28={"a/b","a/c","b/a","c/a"}),P28="l"),VLOOKUP(R28,$AC$2:$AD$17,2,FALSE),IF(AND(OR($E28={"a/b","a/c","b/a","c/a"}),P27="w"),VLOOKUP(R27,$AA$2:$AB$17,2,FALSE),IF(AND(OR($E28={"a/b","a/c","b/a","c/a"}),P27="l"),VLOOKUP(R27,$AC$2:$AD$17,2,FALSE),IF(AND(OR($E28={"a/b","a/c","b/a","c/a"}),P26="w"),VLOOKUP(R26,$AA$2:$AB$17,2,FALSE),IF(AND(OR($E28={"a/b","a/c","b/a","c/a"}),P26="l"),VLOOKUP(R26,$AC$2:$AD$17,2,FALSE),IF(AND(OR($E28={"a/b","a/c","b/a","c/a"}),P25="w"),VLOOKUP(R25,$AA$2:$AB$17,2,FALSE),IF(AND(OR($E28={"a/b","a/c","b/a","c/a"}),P25="l"),VLOOKUP(R25,$AC$2:$AD$17,2,FALSE),IF(AND(OR($E28={"a/b","a/c","b/a","c/a"}),P24="w"),VLOOKUP(R24,$AA$2:$AB$17,2,FALSE),IF(AND(OR($E28={"a/b","a/c","b/a","c/a"}),P24="l"),VLOOKUP(R24,$AC$2:$AD$17,2,FALSE),IF(AND(OR($E28={"a/b","a/c","b/a","c/a"}),P23="w"),VLOOKUP(R23,$AA$2:$AB$17,2,FALSE),IF(AND(OR($E28={"a/b","a/c","b/a","c/a"}),P23="l"),VLOOKUP(R23,$AC$2:$AD$17,2,FALSE),IF(AND(OR($E28={"a/b","a/c","b/a","c/a"}),P22="w"),VLOOKUP(R22,$AA$2:$AB$17,2,FALSE),IF(AND(OR($E28={"a/b","a/c","b/a","c/a"}),P22="l"),VLOOKUP(R22,$AC$2:$AD$17,2,FALSE),IF(AND(OR($E28={"a/b","a/c","b/a","c/a"}),P21="w"),VLOOKUP(R21,$AA$2:$AB$17,2,FALSE),IF(AND(OR($E28={"a/b","a/c","b/a","c/a"}),P21="l"),VLOOKUP(R21,$AC$2:$AD$17,2,FALSE),IF(AND(OR($E28={"a/b","a/c","b/a","c/a"}),P20="w"),VLOOKUP(R20,$AA$2:$AB$17,2,FALSE),IF(AND(OR($E28={"a/b","a/c","b/a","c/a"}),P20="l"),VLOOKUP(R20,$AC$2:$AD$17,2,FALSE),IF(AND(OR($E28={"a/b","a/c","b/a","c/a"}),P19="w"),VLOOKUP(R19,$AA$2:$AB$17,2,FALSE),IF(AND(OR($E28={"a/b","a/c","b/a","c/a"}),P19="l"),VLOOKUP(R19,$AC$2:$AD$17,2,FALSE),IF(AND(OR($E28={"a/b","a/c","b/a","c/a"}),P18="w"),VLOOKUP(R18,$AA$2:$AB$17,2,FALSE),IF(AND(OR($E28={"a/b","a/c","b/a","c/a"}),P18="l"),VLOOKUP(R18,$AC$2:$AD$17,2,FALSE),IF(OR($E28={"a/b","a/c","b/a","c/a"}),1,"")))))))))))))))))))))))</f>
        <v>10b</v>
      </c>
      <c r="S29" s="13" t="str">
        <f>IF(AND(T29="c",$A29&gt;=1,OR(U29={1,"2a","2b",3,"5a","5b","10a","10b","20a","20b","40a","40b","80a","80b","160a","160b"})),"w",IF(AND(T29="",$A29&gt;=1,OR(U29={1,"2a","2b",3,"5a","5b","10a","10b","20a","20b","40a","40b","80a","80b","160a","160b"})),"l",""))</f>
        <v>l</v>
      </c>
      <c r="T29" s="7" t="str">
        <f>IF(OR($A29={2,5,8,11,14,17,20,23,26,29,32,35}),"c","")</f>
        <v/>
      </c>
      <c r="U29" s="14">
        <f>IF(AND(OR($E28={"a/b","b/c","b/a","c/b"}),S28="w"),VLOOKUP(U28,$AA$2:$AB$17,2,FALSE),IF(AND(OR($E28={"a/b","b/c","b/a","c/b"}),S28="l"),VLOOKUP(U28,$AC$2:$AD$17,2,FALSE),IF(AND(OR($E28={"a/b","b/c","b/a","c/b"}),S27="w"),VLOOKUP(U27,$AA$2:$AB$17,2,FALSE),IF(AND(OR($E28={"a/b","b/c","b/a","c/b"}),S27="l"),VLOOKUP(U27,$AC$2:$AD$17,2,FALSE),IF(AND(OR($E28={"a/b","b/c","b/a","c/b"}),S26="w"),VLOOKUP(U26,$AA$2:$AB$17,2,FALSE),IF(AND(OR($E28={"a/b","b/c","b/a","c/b"}),S26="l"),VLOOKUP(U26,$AC$2:$AD$17,2,FALSE),IF(AND(OR($E28={"a/b","b/c","b/a","c/b"}),S25="w"),VLOOKUP(U25,$AA$2:$AB$17,2,FALSE),IF(AND(OR($E28={"a/b","b/c","b/a","c/b"}),S25="l"),VLOOKUP(U25,$AC$2:$AD$17,2,FALSE),IF(AND(OR($E28={"a/b","b/c","b/a","c/b"}),S24="w"),VLOOKUP(U24,$AA$2:$AB$17,2,FALSE),IF(AND(OR($E28={"a/b","b/c","b/a","c/b"}),S24="l"),VLOOKUP(U24,$AC$2:$AD$17,2,FALSE),IF(AND(OR($E28={"a/b","b/c","b/a","c/b"}),S23="w"),VLOOKUP(U23,$AA$2:$AB$17,2,FALSE),IF(AND(OR($E28={"a/b","b/c","b/a","c/b"}),S23="l"),VLOOKUP(U23,$AC$2:$AD$17,2,FALSE),IF(AND(OR($E28={"a/b","b/c","b/a","c/b"}),S22="w"),VLOOKUP(U22,$AA$2:$AB$17,2,FALSE),IF(AND(OR($E28={"a/b","b/c","b/a","c/b"}),S22="l"),VLOOKUP(U22,$AC$2:$AD$17,2,FALSE),IF(AND(OR($E28={"a/b","b/c","b/a","c/b"}),S21="w"),VLOOKUP(U21,$AA$2:$AB$17,2,FALSE),IF(AND(OR($E28={"a/b","b/c","b/a","c/b"}),S21="l"),VLOOKUP(U21,$AC$2:$AD$17,2,FALSE),IF(AND(OR($E28={"a/b","b/c","b/a","c/b"}),S20="w"),VLOOKUP(U20,$AA$2:$AB$17,2,FALSE),IF(AND(OR($E28={"a/b","b/c","b/a","c/b"}),S20="l"),VLOOKUP(U20,$AC$2:$AD$17,2,FALSE),IF(AND(OR($E28={"a/b","b/c","b/a","c/b"}),S19="w"),VLOOKUP(U19,$AA$2:$AB$17,2,FALSE),IF(AND(OR($E28={"a/b","b/c","b/a","c/b"}),S19="l"),VLOOKUP(U19,$AC$2:$AD$17,2,FALSE),IF(AND(OR($E28={"a/b","b/c","b/a","c/b"}),S18="w"),VLOOKUP(U18,$AA$2:$AB$17,2,FALSE),IF(AND(OR($E28={"a/b","b/c","b/a","c/b"}),S18="l"),VLOOKUP(U18,$AC$2:$AD$17,2,FALSE),IF(OR($E28={"a/b","b/c","b/a","c/b"}),1,"")))))))))))))))))))))))</f>
        <v>1</v>
      </c>
      <c r="V29" s="13" t="str">
        <f>IF(AND(W29="c",$A29&gt;=1,OR(X29={1,"2a","2b",3,"5a","5b","10a","10b","20a","20b","40a","40b","80a","80b","160a","160b"})),"w",IF(AND(W29="",$A29&gt;=1,OR(X29={1,"2a","2b",3,"5a","5b","10a","10b","20a","20b","40a","40b","80a","80b","160a","160b"})),"l",""))</f>
        <v/>
      </c>
      <c r="W29" s="7" t="str">
        <f>IF(OR($A29={3,6,9,12,15,18,21,24,27,30,33,36}),"c","")</f>
        <v/>
      </c>
      <c r="X29" s="14" t="str">
        <f>IF(AND(OR($E28={"a/c","b/c","c/a","c/b"}),V28="w"),VLOOKUP(X28,$AA$2:$AB$17,2,FALSE),IF(AND(OR($E28={"a/c","b/c","c/a","c/b"}),V28="l"),VLOOKUP(X28,$AC$2:$AD$17,2,FALSE),IF(AND(OR($E28={"a/c","b/c","c/a","c/b"}),V27="w"),VLOOKUP(X27,$AA$2:$AB$17,2,FALSE),IF(AND(OR($E28={"a/c","b/c","c/a","c/b"}),V27="l"),VLOOKUP(X27,$AC$2:$AD$17,2,FALSE),IF(AND(OR($E28={"a/c","b/c","c/a","c/b"}),V26="w"),VLOOKUP(X26,$AA$2:$AB$17,2,FALSE),IF(AND(OR($E28={"a/c","b/c","c/a","c/b"}),V26="l"),VLOOKUP(X26,$AC$2:$AD$17,2,FALSE),IF(AND(OR($E28={"a/c","b/c","c/a","c/b"}),V25="w"),VLOOKUP(X25,$AA$2:$AB$17,2,FALSE),IF(AND(OR($E28={"a/c","b/c","c/a","c/b"}),V25="l"),VLOOKUP(X25,$AC$2:$AD$17,2,FALSE),IF(AND(OR($E28={"a/c","b/c","c/a","c/b"}),V24="w"),VLOOKUP(X24,$AA$2:$AB$17,2,FALSE),IF(AND(OR($E28={"a/c","b/c","c/a","c/b"}),V24="l"),VLOOKUP(X24,$AC$2:$AD$17,2,FALSE),IF(AND(OR($E28={"a/c","b/c","c/a","c/b"}),V23="w"),VLOOKUP(X23,$AA$2:$AB$17,2,FALSE),IF(AND(OR($E28={"a/c","b/c","c/a","c/b"}),V23="l"),VLOOKUP(X23,$AC$2:$AD$17,2,FALSE),IF(AND(OR($E28={"a/c","b/c","c/a","c/b"}),V22="w"),VLOOKUP(X22,$AA$2:$AB$17,2,FALSE),IF(AND(OR($E28={"a/c","b/c","c/a","c/b"}),V22="l"),VLOOKUP(X22,$AC$2:$AD$17,2,FALSE),IF(AND(OR($E28={"a/c","b/c","c/a","c/b"}),V21="w"),VLOOKUP(X21,$AA$2:$AB$17,2,FALSE),IF(AND(OR($E28={"a/c","b/c","c/a","c/b"}),V21="l"),VLOOKUP(X21,$AC$2:$AD$17,2,FALSE),IF(AND(OR($E28={"a/c","b/c","c/a","c/b"}),V20="w"),VLOOKUP(X20,$AA$2:$AB$17,2,FALSE),IF(AND(OR($E28={"a/c","b/c","c/a","c/b"}),V20="l"),VLOOKUP(X20,$AC$2:$AD$17,2,FALSE),IF(AND(OR($E28={"a/c","b/c","c/a","c/b"}),V19="w"),VLOOKUP(X19,$AA$2:$AB$17,2,FALSE),IF(AND(OR($E28={"a/c","b/c","c/a","c/b"}),V19="l"),VLOOKUP(X19,$AC$2:$AD$17,2,FALSE),IF(AND(OR($E28={"a/c","b/c","c/a","c/b"}),V18="w"),VLOOKUP(X18,$AA$2:$AB$17,2,FALSE),IF(AND(OR($E28={"a/c","b/c","c/a","c/b"}),V18="l"),VLOOKUP(X18,$AC$2:$AD$17,2,FALSE),IF(OR($E28={"a/c","b/c","c/a","c/b"}),1,"")))))))))))))))))))))))</f>
        <v/>
      </c>
      <c r="Y29" s="12">
        <f t="shared" si="6"/>
        <v>19</v>
      </c>
      <c r="Z29" s="27">
        <f t="shared" si="7"/>
        <v>28</v>
      </c>
    </row>
    <row r="30" spans="1:38">
      <c r="A30" s="9">
        <v>4</v>
      </c>
      <c r="B30" s="9">
        <f>IF(OR($A30={1,2,3,4,5,6,7,8,9,10,11,12}),1,IF(OR($A30={13,14,15,16,17,18,19,20,21,22,23,24}),2,IF(OR($A30={25,26,27,28,29,30,31,32,33,34,35,36}),3,"")))</f>
        <v>1</v>
      </c>
      <c r="C30" s="9" t="str">
        <f>IF(OR($A30={1,4,7,10,13,16,19,22,25,28,31,34}),"A",IF(OR($A30={2,5,8,11,14,17,20,23,26,29,32,35}),"B",IF(OR($A30={3,6,9,12,15,18,21,24,27,30,33,36}),"C","")))</f>
        <v>A</v>
      </c>
      <c r="D30" t="str">
        <f t="shared" ref="D30:D93" si="10">IF($A30="","",IF($B29=$B30,$D29,IF(OR($A29="z",$A30="z"),$D29,CONCATENATE($B29,"/",$B30))))</f>
        <v>2/1</v>
      </c>
      <c r="E30" t="str">
        <f t="shared" ref="E30:E93" si="11">IF($A30="","",IF($C29=$C30,$E29,IF(OR($A29="z",$A30="z"),$E29,CONCATENATE($C29,"/",$C30))))</f>
        <v>B/A</v>
      </c>
      <c r="F30" s="13" t="str">
        <f>IF(AND(G30="d",$A30&gt;=1,OR(H30={1,"2a","2b",3,"5a","5b","10a","10b","20a","20b","40a","40b","80a","80b","160a","160b"})),"w",IF(AND(G30="",$A30&gt;=1,OR(H30={1,"2a","2b",3,"5a","5b","10a","10b","20a","20b","40a","40b","80a","80b","160a","160b"})),"l",""))</f>
        <v>w</v>
      </c>
      <c r="G30" s="7" t="str">
        <f>IF(OR($A30={1,2,3,4,5,6,7,8,9,10,11,12}),"d","")</f>
        <v>d</v>
      </c>
      <c r="H30" s="14" t="str">
        <f>IF(AND(OR($D29={"1/2","1/3","2/1","3/1"}),F29="w"),VLOOKUP(H29,$AA$2:$AB$17,2,FALSE),IF(AND(OR($D29={"1/2","1/3","2/1","3/1"}),F29="l"),VLOOKUP(H29,$AC$2:$AD$17,2,FALSE),IF(AND(OR($D29={"1/2","1/3","2/1","3/1"}),F28="w"),VLOOKUP(H28,$AA$2:$AB$17,2,FALSE),IF(AND(OR($D29={"1/2","1/3","2/1","3/1"}),F28="l"),VLOOKUP(H28,$AC$2:$AD$17,2,FALSE),IF(AND(OR($D29={"1/2","1/3","2/1","3/1"}),F27="w"),VLOOKUP(H27,$AA$2:$AB$17,2,FALSE),IF(AND(OR($D29={"1/2","1/3","2/1","3/1"}),F27="l"),VLOOKUP(H27,$AC$2:$AD$17,2,FALSE),IF(AND(OR($D29={"1/2","1/3","2/1","3/1"}),F26="w"),VLOOKUP(H26,$AA$2:$AB$17,2,FALSE),IF(AND(OR($D29={"1/2","1/3","2/1","3/1"}),F26="l"),VLOOKUP(H26,$AC$2:$AD$17,2,FALSE),IF(AND(OR($D29={"1/2","1/3","2/1","3/1"}),F25="w"),VLOOKUP(H25,$AA$2:$AB$17,2,FALSE),IF(AND(OR($D29={"1/2","1/3","2/1","3/1"}),F25="l"),VLOOKUP(H25,$AC$2:$AD$17,2,FALSE),IF(AND(OR($D29={"1/2","1/3","2/1","3/1"}),F24="w"),VLOOKUP(H24,$AA$2:$AB$17,2,FALSE),IF(AND(OR($D29={"1/2","1/3","2/1","3/1"}),F24="l"),VLOOKUP(H24,$AC$2:$AD$17,2,FALSE),IF(AND(OR($D29={"1/2","1/3","2/1","3/1"}),F23="w"),VLOOKUP(H23,$AA$2:$AB$17,2,FALSE),IF(AND(OR($D29={"1/2","1/3","2/1","3/1"}),F23="l"),VLOOKUP(H23,$AC$2:$AD$17,2,FALSE),IF(AND(OR($D29={"1/2","1/3","2/1","3/1"}),F22="w"),VLOOKUP(H22,$AA$2:$AB$17,2,FALSE),IF(AND(OR($D29={"1/2","1/3","2/1","3/1"}),F22="l"),VLOOKUP(H22,$AC$2:$AD$17,2,FALSE),IF(AND(OR($D29={"1/2","1/3","2/1","3/1"}),F21="w"),VLOOKUP(H21,$AA$2:$AB$17,2,FALSE),IF(AND(OR($D29={"1/2","1/3","2/1","3/1"}),F21="l"),VLOOKUP(H21,$AC$2:$AD$17,2,FALSE),IF(AND(OR($D29={"1/2","1/3","2/1","3/1"}),F20="w"),VLOOKUP(H20,$AA$2:$AB$17,2,FALSE),IF(AND(OR($D29={"1/2","1/3","2/1","3/1"}),F20="l"),VLOOKUP(H20,$AC$2:$AD$17,2,FALSE),IF(AND(OR($D29={"1/2","1/3","2/1","3/1"}),F19="w"),VLOOKUP(H19,$AA$2:$AB$17,2,FALSE),IF(AND(OR($D29={"1/2","1/3","2/1","3/1"}),F19="l"),VLOOKUP(H19,$AC$2:$AD$17,2,FALSE),IF(OR($D29={"1/2","1/3","2/1","3/1"}),1,"")))))))))))))))))))))))</f>
        <v>2a</v>
      </c>
      <c r="I30" s="13" t="str">
        <f>IF(AND(J30="d",$A30&gt;=1,OR(K30={1,"2a","2b",3,"5a","5b","10a","10b","20a","20b","40a","40b","80a","80b","160a","160b"})),"w",IF(AND(J30="",$A30&gt;=1,OR(K30={1,"2a","2b",3,"5a","5b","10a","10b","20a","20b","40a","40b","80a","80b","160a","160b"})),"l",""))</f>
        <v>l</v>
      </c>
      <c r="J30" s="7" t="str">
        <f>IF(OR($A30={13,14,15,16,17,18,19,20,21,22,23,24}),"d","")</f>
        <v/>
      </c>
      <c r="K30" s="14" t="str">
        <f>IF(AND(OR($D29={"1/2","2/3","2/1","3/2"}),I29="w"),VLOOKUP(K29,$AA$2:$AB$17,2,FALSE),IF(AND(OR($D29={"1/2","2/3","2/1","3/2"}),I29="l"),VLOOKUP(K29,$AC$2:$AD$17,2,FALSE),IF(AND(OR($D29={"1/2","2/3","2/1","3/2"}),I28="w"),VLOOKUP(K28,$AA$2:$AB$17,2,FALSE),IF(AND(OR($D29={"1/2","2/3","2/1","3/2"}),I28="l"),VLOOKUP(K28,$AC$2:$AD$17,2,FALSE),IF(AND(OR($D29={"1/2","2/3","2/1","3/2"}),I27="w"),VLOOKUP(K27,$AA$2:$AB$17,2,FALSE),IF(AND(OR($D29={"1/2","2/3","2/1","3/2"}),I27="l"),VLOOKUP(K27,$AC$2:$AD$17,2,FALSE),IF(AND(OR($D29={"1/2","2/3","2/1","3/2"}),I26="w"),VLOOKUP(K26,$AA$2:$AB$17,2,FALSE),IF(AND(OR($D29={"1/2","2/3","2/1","3/2"}),I26="l"),VLOOKUP(K26,$AC$2:$AD$17,2,FALSE),IF(AND(OR($D29={"1/2","2/3","2/1","3/2"}),I25="w"),VLOOKUP(K25,$AA$2:$AB$17,2,FALSE),IF(AND(OR($D29={"1/2","2/3","2/1","3/2"}),I25="l"),VLOOKUP(K25,$AC$2:$AD$17,2,FALSE),IF(AND(OR($D29={"1/2","2/3","2/1","3/2"}),I24="w"),VLOOKUP(K24,$AA$2:$AB$17,2,FALSE),IF(AND(OR($D29={"1/2","2/3","2/1","3/2"}),I24="l"),VLOOKUP(K24,$AC$2:$AD$17,2,FALSE),IF(AND(OR($D29={"1/2","2/3","2/1","3/2"}),I23="w"),VLOOKUP(K23,$AA$2:$AB$17,2,FALSE),IF(AND(OR($D29={"1/2","2/3","2/1","3/2"}),I23="l"),VLOOKUP(K23,$AC$2:$AD$17,2,FALSE),IF(AND(OR($D29={"1/2","2/3","2/1","3/2"}),I22="w"),VLOOKUP(K22,$AA$2:$AB$17,2,FALSE),IF(AND(OR($D29={"1/2","2/3","2/1","3/2"}),I22="l"),VLOOKUP(K22,$AC$2:$AD$17,2,FALSE),IF(AND(OR($D29={"1/2","2/3","2/1","3/2"}),I21="w"),VLOOKUP(K21,$AA$2:$AB$17,2,FALSE),IF(AND(OR($D29={"1/2","2/3","2/1","3/2"}),I21="l"),VLOOKUP(K21,$AC$2:$AD$17,2,FALSE),IF(AND(OR($D29={"1/2","2/3","2/1","3/2"}),I20="w"),VLOOKUP(K20,$AA$2:$AB$17,2,FALSE),IF(AND(OR($D29={"1/2","2/3","2/1","3/2"}),I20="l"),VLOOKUP(K20,$AC$2:$AD$17,2,FALSE),IF(AND(OR($D29={"1/2","2/3","2/1","3/2"}),I19="w"),VLOOKUP(K19,$AA$2:$AB$17,2,FALSE),IF(AND(OR($D29={"1/2","2/3","2/1","3/2"}),I19="l"),VLOOKUP(K19,$AC$2:$AD$17,2,FALSE),IF(OR($D29={"1/2","2/3","2/1","3/2"}),1,"")))))))))))))))))))))))</f>
        <v>2b</v>
      </c>
      <c r="L30" s="13" t="str">
        <f>IF(AND(M30="d",$A30&gt;=1,OR(N30={1,"2a","2b",3,"5a","5b","10a","10b","20a","20b","40a","40b","80a","80b","160a","160b"})),"w",IF(AND(M30="",$A30&gt;=1,OR(N30={1,"2a","2b",3,"5a","5b","10a","10b","20a","20b","40a","40b","80a","80b","160a","160b"})),"l",""))</f>
        <v/>
      </c>
      <c r="M30" s="7" t="str">
        <f>IF(OR($A30={25,26,27,28,29,30,31,32,33,34,35,36}),"d","")</f>
        <v/>
      </c>
      <c r="N30" s="14" t="str">
        <f>IF(AND(OR($D29={"1/3","2/3","3/1","3/2"}),L29="w"),VLOOKUP(N29,$AA$2:$AB$17,2,FALSE),IF(AND(OR($D29={"1/3","2/3","3/1","3/2"}),L29="l"),VLOOKUP(N29,$AC$2:$AD$17,2,FALSE),IF(AND(OR($D29={"1/3","2/3","3/1","3/2"}),L28="w"),VLOOKUP(N28,$AA$2:$AB$17,2,FALSE),IF(AND(OR($D29={"1/3","2/3","3/1","3/2"}),L28="l"),VLOOKUP(N28,$AC$2:$AD$17,2,FALSE),IF(AND(OR($D29={"1/3","2/3","3/1","3/2"}),L27="w"),VLOOKUP(N27,$AA$2:$AB$17,2,FALSE),IF(AND(OR($D29={"1/3","2/3","3/1","3/2"}),L27="l"),VLOOKUP(N27,$AC$2:$AD$17,2,FALSE),IF(AND(OR($D29={"1/3","2/3","3/1","3/2"}),L26="w"),VLOOKUP(N26,$AA$2:$AB$17,2,FALSE),IF(AND(OR($D29={"1/3","2/3","3/1","3/2"}),L26="l"),VLOOKUP(N26,$AC$2:$AD$17,2,FALSE),IF(AND(OR($D29={"1/3","2/3","3/1","3/2"}),L25="w"),VLOOKUP(N25,$AA$2:$AB$17,2,FALSE),IF(AND(OR($D29={"1/3","2/3","3/1","3/2"}),L25="l"),VLOOKUP(N25,$AC$2:$AD$17,2,FALSE),IF(AND(OR($D29={"1/3","2/3","3/1","3/2"}),L24="w"),VLOOKUP(N24,$AA$2:$AB$17,2,FALSE),IF(AND(OR($D29={"1/3","2/3","3/1","3/2"}),L24="l"),VLOOKUP(N24,$AC$2:$AD$17,2,FALSE),IF(AND(OR($D29={"1/3","2/3","3/1","3/2"}),L23="w"),VLOOKUP(N23,$AA$2:$AB$17,2,FALSE),IF(AND(OR($D29={"1/3","2/3","3/1","3/2"}),L23="l"),VLOOKUP(N23,$AC$2:$AD$17,2,FALSE),IF(AND(OR($D29={"1/3","2/3","3/1","3/2"}),L22="w"),VLOOKUP(N22,$AA$2:$AB$17,2,FALSE),IF(AND(OR($D29={"1/3","2/3","3/1","3/2"}),L22="l"),VLOOKUP(N22,$AC$2:$AD$17,2,FALSE),IF(AND(OR($D29={"1/3","2/3","3/1","3/2"}),L21="w"),VLOOKUP(N21,$AA$2:$AB$17,2,FALSE),IF(AND(OR($D29={"1/3","2/3","3/1","3/2"}),L21="l"),VLOOKUP(N21,$AC$2:$AD$17,2,FALSE),IF(AND(OR($D29={"1/3","2/3","3/1","3/2"}),L20="w"),VLOOKUP(N20,$AA$2:$AB$17,2,FALSE),IF(AND(OR($D29={"1/3","2/3","3/1","3/2"}),L20="l"),VLOOKUP(N20,$AC$2:$AD$17,2,FALSE),IF(AND(OR($D29={"1/3","2/3","3/1","3/2"}),L19="w"),VLOOKUP(N19,$AA$2:$AB$17,2,FALSE),IF(AND(OR($D29={"1/3","2/3","3/1","3/2"}),L19="l"),VLOOKUP(N19,$AC$2:$AD$17,2,FALSE),IF(OR($D29={"1/3","2/3","3/1","3/2"}),1,"")))))))))))))))))))))))</f>
        <v/>
      </c>
      <c r="O30" s="12">
        <f t="shared" si="5"/>
        <v>2</v>
      </c>
      <c r="P30" s="13" t="str">
        <f>IF(AND(Q30="c",$A30&gt;=1,OR(R30={1,"2a","2b",3,"5a","5b","10a","10b","20a","20b","40a","40b","80a","80b","160a","160b"})),"w",IF(AND(Q30="",$A30&gt;=1,OR(R30={1,"2a","2b",3,"5a","5b","10a","10b","20a","20b","40a","40b","80a","80b","160a","160b"})),"l",""))</f>
        <v>w</v>
      </c>
      <c r="Q30" s="7" t="str">
        <f>IF(OR($A30={1,4,7,10,13,16,19,22,25,28,31,34}),"c","")</f>
        <v>c</v>
      </c>
      <c r="R30" s="14" t="str">
        <f>IF(AND(OR($E29={"a/b","a/c","b/a","c/a"}),P29="w"),VLOOKUP(R29,$AA$2:$AB$17,2,FALSE),IF(AND(OR($E29={"a/b","a/c","b/a","c/a"}),P29="l"),VLOOKUP(R29,$AC$2:$AD$17,2,FALSE),IF(AND(OR($E29={"a/b","a/c","b/a","c/a"}),P28="w"),VLOOKUP(R28,$AA$2:$AB$17,2,FALSE),IF(AND(OR($E29={"a/b","a/c","b/a","c/a"}),P28="l"),VLOOKUP(R28,$AC$2:$AD$17,2,FALSE),IF(AND(OR($E29={"a/b","a/c","b/a","c/a"}),P27="w"),VLOOKUP(R27,$AA$2:$AB$17,2,FALSE),IF(AND(OR($E29={"a/b","a/c","b/a","c/a"}),P27="l"),VLOOKUP(R27,$AC$2:$AD$17,2,FALSE),IF(AND(OR($E29={"a/b","a/c","b/a","c/a"}),P26="w"),VLOOKUP(R26,$AA$2:$AB$17,2,FALSE),IF(AND(OR($E29={"a/b","a/c","b/a","c/a"}),P26="l"),VLOOKUP(R26,$AC$2:$AD$17,2,FALSE),IF(AND(OR($E29={"a/b","a/c","b/a","c/a"}),P25="w"),VLOOKUP(R25,$AA$2:$AB$17,2,FALSE),IF(AND(OR($E29={"a/b","a/c","b/a","c/a"}),P25="l"),VLOOKUP(R25,$AC$2:$AD$17,2,FALSE),IF(AND(OR($E29={"a/b","a/c","b/a","c/a"}),P24="w"),VLOOKUP(R24,$AA$2:$AB$17,2,FALSE),IF(AND(OR($E29={"a/b","a/c","b/a","c/a"}),P24="l"),VLOOKUP(R24,$AC$2:$AD$17,2,FALSE),IF(AND(OR($E29={"a/b","a/c","b/a","c/a"}),P23="w"),VLOOKUP(R23,$AA$2:$AB$17,2,FALSE),IF(AND(OR($E29={"a/b","a/c","b/a","c/a"}),P23="l"),VLOOKUP(R23,$AC$2:$AD$17,2,FALSE),IF(AND(OR($E29={"a/b","a/c","b/a","c/a"}),P22="w"),VLOOKUP(R22,$AA$2:$AB$17,2,FALSE),IF(AND(OR($E29={"a/b","a/c","b/a","c/a"}),P22="l"),VLOOKUP(R22,$AC$2:$AD$17,2,FALSE),IF(AND(OR($E29={"a/b","a/c","b/a","c/a"}),P21="w"),VLOOKUP(R21,$AA$2:$AB$17,2,FALSE),IF(AND(OR($E29={"a/b","a/c","b/a","c/a"}),P21="l"),VLOOKUP(R21,$AC$2:$AD$17,2,FALSE),IF(AND(OR($E29={"a/b","a/c","b/a","c/a"}),P20="w"),VLOOKUP(R20,$AA$2:$AB$17,2,FALSE),IF(AND(OR($E29={"a/b","a/c","b/a","c/a"}),P20="l"),VLOOKUP(R20,$AC$2:$AD$17,2,FALSE),IF(AND(OR($E29={"a/b","a/c","b/a","c/a"}),P19="w"),VLOOKUP(R19,$AA$2:$AB$17,2,FALSE),IF(AND(OR($E29={"a/b","a/c","b/a","c/a"}),P19="l"),VLOOKUP(R19,$AC$2:$AD$17,2,FALSE),IF(OR($E29={"a/b","a/c","b/a","c/a"}),1,"")))))))))))))))))))))))</f>
        <v>5a</v>
      </c>
      <c r="S30" s="13" t="str">
        <f>IF(AND(T30="c",$A30&gt;=1,OR(U30={1,"2a","2b",3,"5a","5b","10a","10b","20a","20b","40a","40b","80a","80b","160a","160b"})),"w",IF(AND(T30="",$A30&gt;=1,OR(U30={1,"2a","2b",3,"5a","5b","10a","10b","20a","20b","40a","40b","80a","80b","160a","160b"})),"l",""))</f>
        <v>l</v>
      </c>
      <c r="T30" s="7" t="str">
        <f>IF(OR($A30={2,5,8,11,14,17,20,23,26,29,32,35}),"c","")</f>
        <v/>
      </c>
      <c r="U30" s="14" t="str">
        <f>IF(AND(OR($E29={"a/b","b/c","b/a","c/b"}),S29="w"),VLOOKUP(U29,$AA$2:$AB$17,2,FALSE),IF(AND(OR($E29={"a/b","b/c","b/a","c/b"}),S29="l"),VLOOKUP(U29,$AC$2:$AD$17,2,FALSE),IF(AND(OR($E29={"a/b","b/c","b/a","c/b"}),S28="w"),VLOOKUP(U28,$AA$2:$AB$17,2,FALSE),IF(AND(OR($E29={"a/b","b/c","b/a","c/b"}),S28="l"),VLOOKUP(U28,$AC$2:$AD$17,2,FALSE),IF(AND(OR($E29={"a/b","b/c","b/a","c/b"}),S27="w"),VLOOKUP(U27,$AA$2:$AB$17,2,FALSE),IF(AND(OR($E29={"a/b","b/c","b/a","c/b"}),S27="l"),VLOOKUP(U27,$AC$2:$AD$17,2,FALSE),IF(AND(OR($E29={"a/b","b/c","b/a","c/b"}),S26="w"),VLOOKUP(U26,$AA$2:$AB$17,2,FALSE),IF(AND(OR($E29={"a/b","b/c","b/a","c/b"}),S26="l"),VLOOKUP(U26,$AC$2:$AD$17,2,FALSE),IF(AND(OR($E29={"a/b","b/c","b/a","c/b"}),S25="w"),VLOOKUP(U25,$AA$2:$AB$17,2,FALSE),IF(AND(OR($E29={"a/b","b/c","b/a","c/b"}),S25="l"),VLOOKUP(U25,$AC$2:$AD$17,2,FALSE),IF(AND(OR($E29={"a/b","b/c","b/a","c/b"}),S24="w"),VLOOKUP(U24,$AA$2:$AB$17,2,FALSE),IF(AND(OR($E29={"a/b","b/c","b/a","c/b"}),S24="l"),VLOOKUP(U24,$AC$2:$AD$17,2,FALSE),IF(AND(OR($E29={"a/b","b/c","b/a","c/b"}),S23="w"),VLOOKUP(U23,$AA$2:$AB$17,2,FALSE),IF(AND(OR($E29={"a/b","b/c","b/a","c/b"}),S23="l"),VLOOKUP(U23,$AC$2:$AD$17,2,FALSE),IF(AND(OR($E29={"a/b","b/c","b/a","c/b"}),S22="w"),VLOOKUP(U22,$AA$2:$AB$17,2,FALSE),IF(AND(OR($E29={"a/b","b/c","b/a","c/b"}),S22="l"),VLOOKUP(U22,$AC$2:$AD$17,2,FALSE),IF(AND(OR($E29={"a/b","b/c","b/a","c/b"}),S21="w"),VLOOKUP(U21,$AA$2:$AB$17,2,FALSE),IF(AND(OR($E29={"a/b","b/c","b/a","c/b"}),S21="l"),VLOOKUP(U21,$AC$2:$AD$17,2,FALSE),IF(AND(OR($E29={"a/b","b/c","b/a","c/b"}),S20="w"),VLOOKUP(U20,$AA$2:$AB$17,2,FALSE),IF(AND(OR($E29={"a/b","b/c","b/a","c/b"}),S20="l"),VLOOKUP(U20,$AC$2:$AD$17,2,FALSE),IF(AND(OR($E29={"a/b","b/c","b/a","c/b"}),S19="w"),VLOOKUP(U19,$AA$2:$AB$17,2,FALSE),IF(AND(OR($E29={"a/b","b/c","b/a","c/b"}),S19="l"),VLOOKUP(U19,$AC$2:$AD$17,2,FALSE),IF(OR($E29={"a/b","b/c","b/a","c/b"}),1,"")))))))))))))))))))))))</f>
        <v>2a</v>
      </c>
      <c r="V30" s="13" t="str">
        <f>IF(AND(W30="c",$A30&gt;=1,OR(X30={1,"2a","2b",3,"5a","5b","10a","10b","20a","20b","40a","40b","80a","80b","160a","160b"})),"w",IF(AND(W30="",$A30&gt;=1,OR(X30={1,"2a","2b",3,"5a","5b","10a","10b","20a","20b","40a","40b","80a","80b","160a","160b"})),"l",""))</f>
        <v/>
      </c>
      <c r="W30" s="7" t="str">
        <f>IF(OR($A30={3,6,9,12,15,18,21,24,27,30,33,36}),"c","")</f>
        <v/>
      </c>
      <c r="X30" s="14" t="str">
        <f>IF(AND(OR($E29={"a/c","b/c","c/a","c/b"}),V29="w"),VLOOKUP(X29,$AA$2:$AB$17,2,FALSE),IF(AND(OR($E29={"a/c","b/c","c/a","c/b"}),V29="l"),VLOOKUP(X29,$AC$2:$AD$17,2,FALSE),IF(AND(OR($E29={"a/c","b/c","c/a","c/b"}),V28="w"),VLOOKUP(X28,$AA$2:$AB$17,2,FALSE),IF(AND(OR($E29={"a/c","b/c","c/a","c/b"}),V28="l"),VLOOKUP(X28,$AC$2:$AD$17,2,FALSE),IF(AND(OR($E29={"a/c","b/c","c/a","c/b"}),V27="w"),VLOOKUP(X27,$AA$2:$AB$17,2,FALSE),IF(AND(OR($E29={"a/c","b/c","c/a","c/b"}),V27="l"),VLOOKUP(X27,$AC$2:$AD$17,2,FALSE),IF(AND(OR($E29={"a/c","b/c","c/a","c/b"}),V26="w"),VLOOKUP(X26,$AA$2:$AB$17,2,FALSE),IF(AND(OR($E29={"a/c","b/c","c/a","c/b"}),V26="l"),VLOOKUP(X26,$AC$2:$AD$17,2,FALSE),IF(AND(OR($E29={"a/c","b/c","c/a","c/b"}),V25="w"),VLOOKUP(X25,$AA$2:$AB$17,2,FALSE),IF(AND(OR($E29={"a/c","b/c","c/a","c/b"}),V25="l"),VLOOKUP(X25,$AC$2:$AD$17,2,FALSE),IF(AND(OR($E29={"a/c","b/c","c/a","c/b"}),V24="w"),VLOOKUP(X24,$AA$2:$AB$17,2,FALSE),IF(AND(OR($E29={"a/c","b/c","c/a","c/b"}),V24="l"),VLOOKUP(X24,$AC$2:$AD$17,2,FALSE),IF(AND(OR($E29={"a/c","b/c","c/a","c/b"}),V23="w"),VLOOKUP(X23,$AA$2:$AB$17,2,FALSE),IF(AND(OR($E29={"a/c","b/c","c/a","c/b"}),V23="l"),VLOOKUP(X23,$AC$2:$AD$17,2,FALSE),IF(AND(OR($E29={"a/c","b/c","c/a","c/b"}),V22="w"),VLOOKUP(X22,$AA$2:$AB$17,2,FALSE),IF(AND(OR($E29={"a/c","b/c","c/a","c/b"}),V22="l"),VLOOKUP(X22,$AC$2:$AD$17,2,FALSE),IF(AND(OR($E29={"a/c","b/c","c/a","c/b"}),V21="w"),VLOOKUP(X21,$AA$2:$AB$17,2,FALSE),IF(AND(OR($E29={"a/c","b/c","c/a","c/b"}),V21="l"),VLOOKUP(X21,$AC$2:$AD$17,2,FALSE),IF(AND(OR($E29={"a/c","b/c","c/a","c/b"}),V20="w"),VLOOKUP(X20,$AA$2:$AB$17,2,FALSE),IF(AND(OR($E29={"a/c","b/c","c/a","c/b"}),V20="l"),VLOOKUP(X20,$AC$2:$AD$17,2,FALSE),IF(AND(OR($E29={"a/c","b/c","c/a","c/b"}),V19="w"),VLOOKUP(X19,$AA$2:$AB$17,2,FALSE),IF(AND(OR($E29={"a/c","b/c","c/a","c/b"}),V19="l"),VLOOKUP(X19,$AC$2:$AD$17,2,FALSE),IF(OR($E29={"a/c","b/c","c/a","c/b"}),1,"")))))))))))))))))))))))</f>
        <v/>
      </c>
      <c r="Y30" s="12">
        <f t="shared" si="6"/>
        <v>8</v>
      </c>
      <c r="Z30" s="27">
        <f t="shared" si="7"/>
        <v>10</v>
      </c>
    </row>
    <row r="31" spans="1:38">
      <c r="A31" s="9">
        <v>29</v>
      </c>
      <c r="B31" s="9">
        <f>IF(OR($A31={1,2,3,4,5,6,7,8,9,10,11,12}),1,IF(OR($A31={13,14,15,16,17,18,19,20,21,22,23,24}),2,IF(OR($A31={25,26,27,28,29,30,31,32,33,34,35,36}),3,"")))</f>
        <v>3</v>
      </c>
      <c r="C31" s="9" t="str">
        <f>IF(OR($A31={1,4,7,10,13,16,19,22,25,28,31,34}),"A",IF(OR($A31={2,5,8,11,14,17,20,23,26,29,32,35}),"B",IF(OR($A31={3,6,9,12,15,18,21,24,27,30,33,36}),"C","")))</f>
        <v>B</v>
      </c>
      <c r="D31" t="str">
        <f t="shared" si="10"/>
        <v>1/3</v>
      </c>
      <c r="E31" t="str">
        <f t="shared" si="11"/>
        <v>A/B</v>
      </c>
      <c r="F31" s="13" t="str">
        <f>IF(AND(G31="d",$A31&gt;=1,OR(H31={1,"2a","2b",3,"5a","5b","10a","10b","20a","20b","40a","40b","80a","80b","160a","160b"})),"w",IF(AND(G31="",$A31&gt;=1,OR(H31={1,"2a","2b",3,"5a","5b","10a","10b","20a","20b","40a","40b","80a","80b","160a","160b"})),"l",""))</f>
        <v>l</v>
      </c>
      <c r="G31" s="7" t="str">
        <f>IF(OR($A31={1,2,3,4,5,6,7,8,9,10,11,12}),"d","")</f>
        <v/>
      </c>
      <c r="H31" s="14">
        <f>IF(AND(OR($D30={"1/2","1/3","2/1","3/1"}),F30="w"),VLOOKUP(H30,$AA$2:$AB$17,2,FALSE),IF(AND(OR($D30={"1/2","1/3","2/1","3/1"}),F30="l"),VLOOKUP(H30,$AC$2:$AD$17,2,FALSE),IF(AND(OR($D30={"1/2","1/3","2/1","3/1"}),F29="w"),VLOOKUP(H29,$AA$2:$AB$17,2,FALSE),IF(AND(OR($D30={"1/2","1/3","2/1","3/1"}),F29="l"),VLOOKUP(H29,$AC$2:$AD$17,2,FALSE),IF(AND(OR($D30={"1/2","1/3","2/1","3/1"}),F28="w"),VLOOKUP(H28,$AA$2:$AB$17,2,FALSE),IF(AND(OR($D30={"1/2","1/3","2/1","3/1"}),F28="l"),VLOOKUP(H28,$AC$2:$AD$17,2,FALSE),IF(AND(OR($D30={"1/2","1/3","2/1","3/1"}),F27="w"),VLOOKUP(H27,$AA$2:$AB$17,2,FALSE),IF(AND(OR($D30={"1/2","1/3","2/1","3/1"}),F27="l"),VLOOKUP(H27,$AC$2:$AD$17,2,FALSE),IF(AND(OR($D30={"1/2","1/3","2/1","3/1"}),F26="w"),VLOOKUP(H26,$AA$2:$AB$17,2,FALSE),IF(AND(OR($D30={"1/2","1/3","2/1","3/1"}),F26="l"),VLOOKUP(H26,$AC$2:$AD$17,2,FALSE),IF(AND(OR($D30={"1/2","1/3","2/1","3/1"}),F25="w"),VLOOKUP(H25,$AA$2:$AB$17,2,FALSE),IF(AND(OR($D30={"1/2","1/3","2/1","3/1"}),F25="l"),VLOOKUP(H25,$AC$2:$AD$17,2,FALSE),IF(AND(OR($D30={"1/2","1/3","2/1","3/1"}),F24="w"),VLOOKUP(H24,$AA$2:$AB$17,2,FALSE),IF(AND(OR($D30={"1/2","1/3","2/1","3/1"}),F24="l"),VLOOKUP(H24,$AC$2:$AD$17,2,FALSE),IF(AND(OR($D30={"1/2","1/3","2/1","3/1"}),F23="w"),VLOOKUP(H23,$AA$2:$AB$17,2,FALSE),IF(AND(OR($D30={"1/2","1/3","2/1","3/1"}),F23="l"),VLOOKUP(H23,$AC$2:$AD$17,2,FALSE),IF(AND(OR($D30={"1/2","1/3","2/1","3/1"}),F22="w"),VLOOKUP(H22,$AA$2:$AB$17,2,FALSE),IF(AND(OR($D30={"1/2","1/3","2/1","3/1"}),F22="l"),VLOOKUP(H22,$AC$2:$AD$17,2,FALSE),IF(AND(OR($D30={"1/2","1/3","2/1","3/1"}),F21="w"),VLOOKUP(H21,$AA$2:$AB$17,2,FALSE),IF(AND(OR($D30={"1/2","1/3","2/1","3/1"}),F21="l"),VLOOKUP(H21,$AC$2:$AD$17,2,FALSE),IF(AND(OR($D30={"1/2","1/3","2/1","3/1"}),F20="w"),VLOOKUP(H20,$AA$2:$AB$17,2,FALSE),IF(AND(OR($D30={"1/2","1/3","2/1","3/1"}),F20="l"),VLOOKUP(H20,$AC$2:$AD$17,2,FALSE),IF(OR($D30={"1/2","1/3","2/1","3/1"}),1,"")))))))))))))))))))))))</f>
        <v>1</v>
      </c>
      <c r="I31" s="13" t="str">
        <f>IF(AND(J31="d",$A31&gt;=1,OR(K31={1,"2a","2b",3,"5a","5b","10a","10b","20a","20b","40a","40b","80a","80b","160a","160b"})),"w",IF(AND(J31="",$A31&gt;=1,OR(K31={1,"2a","2b",3,"5a","5b","10a","10b","20a","20b","40a","40b","80a","80b","160a","160b"})),"l",""))</f>
        <v>l</v>
      </c>
      <c r="J31" s="7" t="str">
        <f>IF(OR($A31={13,14,15,16,17,18,19,20,21,22,23,24}),"d","")</f>
        <v/>
      </c>
      <c r="K31" s="14">
        <f>IF(AND(OR($D30={"1/2","2/3","2/1","3/2"}),I30="w"),VLOOKUP(K30,$AA$2:$AB$17,2,FALSE),IF(AND(OR($D30={"1/2","2/3","2/1","3/2"}),I30="l"),VLOOKUP(K30,$AC$2:$AD$17,2,FALSE),IF(AND(OR($D30={"1/2","2/3","2/1","3/2"}),I29="w"),VLOOKUP(K29,$AA$2:$AB$17,2,FALSE),IF(AND(OR($D30={"1/2","2/3","2/1","3/2"}),I29="l"),VLOOKUP(K29,$AC$2:$AD$17,2,FALSE),IF(AND(OR($D30={"1/2","2/3","2/1","3/2"}),I28="w"),VLOOKUP(K28,$AA$2:$AB$17,2,FALSE),IF(AND(OR($D30={"1/2","2/3","2/1","3/2"}),I28="l"),VLOOKUP(K28,$AC$2:$AD$17,2,FALSE),IF(AND(OR($D30={"1/2","2/3","2/1","3/2"}),I27="w"),VLOOKUP(K27,$AA$2:$AB$17,2,FALSE),IF(AND(OR($D30={"1/2","2/3","2/1","3/2"}),I27="l"),VLOOKUP(K27,$AC$2:$AD$17,2,FALSE),IF(AND(OR($D30={"1/2","2/3","2/1","3/2"}),I26="w"),VLOOKUP(K26,$AA$2:$AB$17,2,FALSE),IF(AND(OR($D30={"1/2","2/3","2/1","3/2"}),I26="l"),VLOOKUP(K26,$AC$2:$AD$17,2,FALSE),IF(AND(OR($D30={"1/2","2/3","2/1","3/2"}),I25="w"),VLOOKUP(K25,$AA$2:$AB$17,2,FALSE),IF(AND(OR($D30={"1/2","2/3","2/1","3/2"}),I25="l"),VLOOKUP(K25,$AC$2:$AD$17,2,FALSE),IF(AND(OR($D30={"1/2","2/3","2/1","3/2"}),I24="w"),VLOOKUP(K24,$AA$2:$AB$17,2,FALSE),IF(AND(OR($D30={"1/2","2/3","2/1","3/2"}),I24="l"),VLOOKUP(K24,$AC$2:$AD$17,2,FALSE),IF(AND(OR($D30={"1/2","2/3","2/1","3/2"}),I23="w"),VLOOKUP(K23,$AA$2:$AB$17,2,FALSE),IF(AND(OR($D30={"1/2","2/3","2/1","3/2"}),I23="l"),VLOOKUP(K23,$AC$2:$AD$17,2,FALSE),IF(AND(OR($D30={"1/2","2/3","2/1","3/2"}),I22="w"),VLOOKUP(K22,$AA$2:$AB$17,2,FALSE),IF(AND(OR($D30={"1/2","2/3","2/1","3/2"}),I22="l"),VLOOKUP(K22,$AC$2:$AD$17,2,FALSE),IF(AND(OR($D30={"1/2","2/3","2/1","3/2"}),I21="w"),VLOOKUP(K21,$AA$2:$AB$17,2,FALSE),IF(AND(OR($D30={"1/2","2/3","2/1","3/2"}),I21="l"),VLOOKUP(K21,$AC$2:$AD$17,2,FALSE),IF(AND(OR($D30={"1/2","2/3","2/1","3/2"}),I20="w"),VLOOKUP(K20,$AA$2:$AB$17,2,FALSE),IF(AND(OR($D30={"1/2","2/3","2/1","3/2"}),I20="l"),VLOOKUP(K20,$AC$2:$AD$17,2,FALSE),IF(OR($D30={"1/2","2/3","2/1","3/2"}),1,"")))))))))))))))))))))))</f>
        <v>3</v>
      </c>
      <c r="L31" s="13" t="str">
        <f>IF(AND(M31="d",$A31&gt;=1,OR(N31={1,"2a","2b",3,"5a","5b","10a","10b","20a","20b","40a","40b","80a","80b","160a","160b"})),"w",IF(AND(M31="",$A31&gt;=1,OR(N31={1,"2a","2b",3,"5a","5b","10a","10b","20a","20b","40a","40b","80a","80b","160a","160b"})),"l",""))</f>
        <v/>
      </c>
      <c r="M31" s="7" t="str">
        <f>IF(OR($A31={25,26,27,28,29,30,31,32,33,34,35,36}),"d","")</f>
        <v>d</v>
      </c>
      <c r="N31" s="14" t="str">
        <f>IF(AND(OR($D30={"1/3","2/3","3/1","3/2"}),L30="w"),VLOOKUP(N30,$AA$2:$AB$17,2,FALSE),IF(AND(OR($D30={"1/3","2/3","3/1","3/2"}),L30="l"),VLOOKUP(N30,$AC$2:$AD$17,2,FALSE),IF(AND(OR($D30={"1/3","2/3","3/1","3/2"}),L29="w"),VLOOKUP(N29,$AA$2:$AB$17,2,FALSE),IF(AND(OR($D30={"1/3","2/3","3/1","3/2"}),L29="l"),VLOOKUP(N29,$AC$2:$AD$17,2,FALSE),IF(AND(OR($D30={"1/3","2/3","3/1","3/2"}),L28="w"),VLOOKUP(N28,$AA$2:$AB$17,2,FALSE),IF(AND(OR($D30={"1/3","2/3","3/1","3/2"}),L28="l"),VLOOKUP(N28,$AC$2:$AD$17,2,FALSE),IF(AND(OR($D30={"1/3","2/3","3/1","3/2"}),L27="w"),VLOOKUP(N27,$AA$2:$AB$17,2,FALSE),IF(AND(OR($D30={"1/3","2/3","3/1","3/2"}),L27="l"),VLOOKUP(N27,$AC$2:$AD$17,2,FALSE),IF(AND(OR($D30={"1/3","2/3","3/1","3/2"}),L26="w"),VLOOKUP(N26,$AA$2:$AB$17,2,FALSE),IF(AND(OR($D30={"1/3","2/3","3/1","3/2"}),L26="l"),VLOOKUP(N26,$AC$2:$AD$17,2,FALSE),IF(AND(OR($D30={"1/3","2/3","3/1","3/2"}),L25="w"),VLOOKUP(N25,$AA$2:$AB$17,2,FALSE),IF(AND(OR($D30={"1/3","2/3","3/1","3/2"}),L25="l"),VLOOKUP(N25,$AC$2:$AD$17,2,FALSE),IF(AND(OR($D30={"1/3","2/3","3/1","3/2"}),L24="w"),VLOOKUP(N24,$AA$2:$AB$17,2,FALSE),IF(AND(OR($D30={"1/3","2/3","3/1","3/2"}),L24="l"),VLOOKUP(N24,$AC$2:$AD$17,2,FALSE),IF(AND(OR($D30={"1/3","2/3","3/1","3/2"}),L23="w"),VLOOKUP(N23,$AA$2:$AB$17,2,FALSE),IF(AND(OR($D30={"1/3","2/3","3/1","3/2"}),L23="l"),VLOOKUP(N23,$AC$2:$AD$17,2,FALSE),IF(AND(OR($D30={"1/3","2/3","3/1","3/2"}),L22="w"),VLOOKUP(N22,$AA$2:$AB$17,2,FALSE),IF(AND(OR($D30={"1/3","2/3","3/1","3/2"}),L22="l"),VLOOKUP(N22,$AC$2:$AD$17,2,FALSE),IF(AND(OR($D30={"1/3","2/3","3/1","3/2"}),L21="w"),VLOOKUP(N21,$AA$2:$AB$17,2,FALSE),IF(AND(OR($D30={"1/3","2/3","3/1","3/2"}),L21="l"),VLOOKUP(N21,$AC$2:$AD$17,2,FALSE),IF(AND(OR($D30={"1/3","2/3","3/1","3/2"}),L20="w"),VLOOKUP(N20,$AA$2:$AB$17,2,FALSE),IF(AND(OR($D30={"1/3","2/3","3/1","3/2"}),L20="l"),VLOOKUP(N20,$AC$2:$AD$17,2,FALSE),IF(OR($D30={"1/3","2/3","3/1","3/2"}),1,"")))))))))))))))))))))))</f>
        <v/>
      </c>
      <c r="O31" s="12">
        <f t="shared" si="5"/>
        <v>-4</v>
      </c>
      <c r="P31" s="13" t="str">
        <f>IF(AND(Q31="c",$A31&gt;=1,OR(R31={1,"2a","2b",3,"5a","5b","10a","10b","20a","20b","40a","40b","80a","80b","160a","160b"})),"w",IF(AND(Q31="",$A31&gt;=1,OR(R31={1,"2a","2b",3,"5a","5b","10a","10b","20a","20b","40a","40b","80a","80b","160a","160b"})),"l",""))</f>
        <v>l</v>
      </c>
      <c r="Q31" s="7" t="str">
        <f>IF(OR($A31={1,4,7,10,13,16,19,22,25,28,31,34}),"c","")</f>
        <v/>
      </c>
      <c r="R31" s="14">
        <f>IF(AND(OR($E30={"a/b","a/c","b/a","c/a"}),P30="w"),VLOOKUP(R30,$AA$2:$AB$17,2,FALSE),IF(AND(OR($E30={"a/b","a/c","b/a","c/a"}),P30="l"),VLOOKUP(R30,$AC$2:$AD$17,2,FALSE),IF(AND(OR($E30={"a/b","a/c","b/a","c/a"}),P29="w"),VLOOKUP(R29,$AA$2:$AB$17,2,FALSE),IF(AND(OR($E30={"a/b","a/c","b/a","c/a"}),P29="l"),VLOOKUP(R29,$AC$2:$AD$17,2,FALSE),IF(AND(OR($E30={"a/b","a/c","b/a","c/a"}),P28="w"),VLOOKUP(R28,$AA$2:$AB$17,2,FALSE),IF(AND(OR($E30={"a/b","a/c","b/a","c/a"}),P28="l"),VLOOKUP(R28,$AC$2:$AD$17,2,FALSE),IF(AND(OR($E30={"a/b","a/c","b/a","c/a"}),P27="w"),VLOOKUP(R27,$AA$2:$AB$17,2,FALSE),IF(AND(OR($E30={"a/b","a/c","b/a","c/a"}),P27="l"),VLOOKUP(R27,$AC$2:$AD$17,2,FALSE),IF(AND(OR($E30={"a/b","a/c","b/a","c/a"}),P26="w"),VLOOKUP(R26,$AA$2:$AB$17,2,FALSE),IF(AND(OR($E30={"a/b","a/c","b/a","c/a"}),P26="l"),VLOOKUP(R26,$AC$2:$AD$17,2,FALSE),IF(AND(OR($E30={"a/b","a/c","b/a","c/a"}),P25="w"),VLOOKUP(R25,$AA$2:$AB$17,2,FALSE),IF(AND(OR($E30={"a/b","a/c","b/a","c/a"}),P25="l"),VLOOKUP(R25,$AC$2:$AD$17,2,FALSE),IF(AND(OR($E30={"a/b","a/c","b/a","c/a"}),P24="w"),VLOOKUP(R24,$AA$2:$AB$17,2,FALSE),IF(AND(OR($E30={"a/b","a/c","b/a","c/a"}),P24="l"),VLOOKUP(R24,$AC$2:$AD$17,2,FALSE),IF(AND(OR($E30={"a/b","a/c","b/a","c/a"}),P23="w"),VLOOKUP(R23,$AA$2:$AB$17,2,FALSE),IF(AND(OR($E30={"a/b","a/c","b/a","c/a"}),P23="l"),VLOOKUP(R23,$AC$2:$AD$17,2,FALSE),IF(AND(OR($E30={"a/b","a/c","b/a","c/a"}),P22="w"),VLOOKUP(R22,$AA$2:$AB$17,2,FALSE),IF(AND(OR($E30={"a/b","a/c","b/a","c/a"}),P22="l"),VLOOKUP(R22,$AC$2:$AD$17,2,FALSE),IF(AND(OR($E30={"a/b","a/c","b/a","c/a"}),P21="w"),VLOOKUP(R21,$AA$2:$AB$17,2,FALSE),IF(AND(OR($E30={"a/b","a/c","b/a","c/a"}),P21="l"),VLOOKUP(R21,$AC$2:$AD$17,2,FALSE),IF(AND(OR($E30={"a/b","a/c","b/a","c/a"}),P20="w"),VLOOKUP(R20,$AA$2:$AB$17,2,FALSE),IF(AND(OR($E30={"a/b","a/c","b/a","c/a"}),P20="l"),VLOOKUP(R20,$AC$2:$AD$17,2,FALSE),IF(OR($E30={"a/b","a/c","b/a","c/a"}),1,"")))))))))))))))))))))))</f>
        <v>1</v>
      </c>
      <c r="S31" s="13" t="str">
        <f>IF(AND(T31="c",$A31&gt;=1,OR(U31={1,"2a","2b",3,"5a","5b","10a","10b","20a","20b","40a","40b","80a","80b","160a","160b"})),"w",IF(AND(T31="",$A31&gt;=1,OR(U31={1,"2a","2b",3,"5a","5b","10a","10b","20a","20b","40a","40b","80a","80b","160a","160b"})),"l",""))</f>
        <v>w</v>
      </c>
      <c r="T31" s="7" t="str">
        <f>IF(OR($A31={2,5,8,11,14,17,20,23,26,29,32,35}),"c","")</f>
        <v>c</v>
      </c>
      <c r="U31" s="14" t="str">
        <f>IF(AND(OR($E30={"a/b","b/c","b/a","c/b"}),S30="w"),VLOOKUP(U30,$AA$2:$AB$17,2,FALSE),IF(AND(OR($E30={"a/b","b/c","b/a","c/b"}),S30="l"),VLOOKUP(U30,$AC$2:$AD$17,2,FALSE),IF(AND(OR($E30={"a/b","b/c","b/a","c/b"}),S29="w"),VLOOKUP(U29,$AA$2:$AB$17,2,FALSE),IF(AND(OR($E30={"a/b","b/c","b/a","c/b"}),S29="l"),VLOOKUP(U29,$AC$2:$AD$17,2,FALSE),IF(AND(OR($E30={"a/b","b/c","b/a","c/b"}),S28="w"),VLOOKUP(U28,$AA$2:$AB$17,2,FALSE),IF(AND(OR($E30={"a/b","b/c","b/a","c/b"}),S28="l"),VLOOKUP(U28,$AC$2:$AD$17,2,FALSE),IF(AND(OR($E30={"a/b","b/c","b/a","c/b"}),S27="w"),VLOOKUP(U27,$AA$2:$AB$17,2,FALSE),IF(AND(OR($E30={"a/b","b/c","b/a","c/b"}),S27="l"),VLOOKUP(U27,$AC$2:$AD$17,2,FALSE),IF(AND(OR($E30={"a/b","b/c","b/a","c/b"}),S26="w"),VLOOKUP(U26,$AA$2:$AB$17,2,FALSE),IF(AND(OR($E30={"a/b","b/c","b/a","c/b"}),S26="l"),VLOOKUP(U26,$AC$2:$AD$17,2,FALSE),IF(AND(OR($E30={"a/b","b/c","b/a","c/b"}),S25="w"),VLOOKUP(U25,$AA$2:$AB$17,2,FALSE),IF(AND(OR($E30={"a/b","b/c","b/a","c/b"}),S25="l"),VLOOKUP(U25,$AC$2:$AD$17,2,FALSE),IF(AND(OR($E30={"a/b","b/c","b/a","c/b"}),S24="w"),VLOOKUP(U24,$AA$2:$AB$17,2,FALSE),IF(AND(OR($E30={"a/b","b/c","b/a","c/b"}),S24="l"),VLOOKUP(U24,$AC$2:$AD$17,2,FALSE),IF(AND(OR($E30={"a/b","b/c","b/a","c/b"}),S23="w"),VLOOKUP(U23,$AA$2:$AB$17,2,FALSE),IF(AND(OR($E30={"a/b","b/c","b/a","c/b"}),S23="l"),VLOOKUP(U23,$AC$2:$AD$17,2,FALSE),IF(AND(OR($E30={"a/b","b/c","b/a","c/b"}),S22="w"),VLOOKUP(U22,$AA$2:$AB$17,2,FALSE),IF(AND(OR($E30={"a/b","b/c","b/a","c/b"}),S22="l"),VLOOKUP(U22,$AC$2:$AD$17,2,FALSE),IF(AND(OR($E30={"a/b","b/c","b/a","c/b"}),S21="w"),VLOOKUP(U21,$AA$2:$AB$17,2,FALSE),IF(AND(OR($E30={"a/b","b/c","b/a","c/b"}),S21="l"),VLOOKUP(U21,$AC$2:$AD$17,2,FALSE),IF(AND(OR($E30={"a/b","b/c","b/a","c/b"}),S20="w"),VLOOKUP(U20,$AA$2:$AB$17,2,FALSE),IF(AND(OR($E30={"a/b","b/c","b/a","c/b"}),S20="l"),VLOOKUP(U20,$AC$2:$AD$17,2,FALSE),IF(OR($E30={"a/b","b/c","b/a","c/b"}),1,"")))))))))))))))))))))))</f>
        <v>2b</v>
      </c>
      <c r="V31" s="13" t="str">
        <f>IF(AND(W31="c",$A31&gt;=1,OR(X31={1,"2a","2b",3,"5a","5b","10a","10b","20a","20b","40a","40b","80a","80b","160a","160b"})),"w",IF(AND(W31="",$A31&gt;=1,OR(X31={1,"2a","2b",3,"5a","5b","10a","10b","20a","20b","40a","40b","80a","80b","160a","160b"})),"l",""))</f>
        <v/>
      </c>
      <c r="W31" s="7" t="str">
        <f>IF(OR($A31={3,6,9,12,15,18,21,24,27,30,33,36}),"c","")</f>
        <v/>
      </c>
      <c r="X31" s="14" t="str">
        <f>IF(AND(OR($E30={"a/c","b/c","c/a","c/b"}),V30="w"),VLOOKUP(X30,$AA$2:$AB$17,2,FALSE),IF(AND(OR($E30={"a/c","b/c","c/a","c/b"}),V30="l"),VLOOKUP(X30,$AC$2:$AD$17,2,FALSE),IF(AND(OR($E30={"a/c","b/c","c/a","c/b"}),V29="w"),VLOOKUP(X29,$AA$2:$AB$17,2,FALSE),IF(AND(OR($E30={"a/c","b/c","c/a","c/b"}),V29="l"),VLOOKUP(X29,$AC$2:$AD$17,2,FALSE),IF(AND(OR($E30={"a/c","b/c","c/a","c/b"}),V28="w"),VLOOKUP(X28,$AA$2:$AB$17,2,FALSE),IF(AND(OR($E30={"a/c","b/c","c/a","c/b"}),V28="l"),VLOOKUP(X28,$AC$2:$AD$17,2,FALSE),IF(AND(OR($E30={"a/c","b/c","c/a","c/b"}),V27="w"),VLOOKUP(X27,$AA$2:$AB$17,2,FALSE),IF(AND(OR($E30={"a/c","b/c","c/a","c/b"}),V27="l"),VLOOKUP(X27,$AC$2:$AD$17,2,FALSE),IF(AND(OR($E30={"a/c","b/c","c/a","c/b"}),V26="w"),VLOOKUP(X26,$AA$2:$AB$17,2,FALSE),IF(AND(OR($E30={"a/c","b/c","c/a","c/b"}),V26="l"),VLOOKUP(X26,$AC$2:$AD$17,2,FALSE),IF(AND(OR($E30={"a/c","b/c","c/a","c/b"}),V25="w"),VLOOKUP(X25,$AA$2:$AB$17,2,FALSE),IF(AND(OR($E30={"a/c","b/c","c/a","c/b"}),V25="l"),VLOOKUP(X25,$AC$2:$AD$17,2,FALSE),IF(AND(OR($E30={"a/c","b/c","c/a","c/b"}),V24="w"),VLOOKUP(X24,$AA$2:$AB$17,2,FALSE),IF(AND(OR($E30={"a/c","b/c","c/a","c/b"}),V24="l"),VLOOKUP(X24,$AC$2:$AD$17,2,FALSE),IF(AND(OR($E30={"a/c","b/c","c/a","c/b"}),V23="w"),VLOOKUP(X23,$AA$2:$AB$17,2,FALSE),IF(AND(OR($E30={"a/c","b/c","c/a","c/b"}),V23="l"),VLOOKUP(X23,$AC$2:$AD$17,2,FALSE),IF(AND(OR($E30={"a/c","b/c","c/a","c/b"}),V22="w"),VLOOKUP(X22,$AA$2:$AB$17,2,FALSE),IF(AND(OR($E30={"a/c","b/c","c/a","c/b"}),V22="l"),VLOOKUP(X22,$AC$2:$AD$17,2,FALSE),IF(AND(OR($E30={"a/c","b/c","c/a","c/b"}),V21="w"),VLOOKUP(X21,$AA$2:$AB$17,2,FALSE),IF(AND(OR($E30={"a/c","b/c","c/a","c/b"}),V21="l"),VLOOKUP(X21,$AC$2:$AD$17,2,FALSE),IF(AND(OR($E30={"a/c","b/c","c/a","c/b"}),V20="w"),VLOOKUP(X20,$AA$2:$AB$17,2,FALSE),IF(AND(OR($E30={"a/c","b/c","c/a","c/b"}),V20="l"),VLOOKUP(X20,$AC$2:$AD$17,2,FALSE),IF(OR($E30={"a/c","b/c","c/a","c/b"}),1,"")))))))))))))))))))))))</f>
        <v/>
      </c>
      <c r="Y31" s="12">
        <f t="shared" si="6"/>
        <v>3</v>
      </c>
      <c r="Z31" s="27">
        <f t="shared" si="7"/>
        <v>-1</v>
      </c>
    </row>
    <row r="32" spans="1:38">
      <c r="A32" s="9">
        <v>28</v>
      </c>
      <c r="B32" s="9">
        <f>IF(OR($A32={1,2,3,4,5,6,7,8,9,10,11,12}),1,IF(OR($A32={13,14,15,16,17,18,19,20,21,22,23,24}),2,IF(OR($A32={25,26,27,28,29,30,31,32,33,34,35,36}),3,"")))</f>
        <v>3</v>
      </c>
      <c r="C32" s="9" t="str">
        <f>IF(OR($A32={1,4,7,10,13,16,19,22,25,28,31,34}),"A",IF(OR($A32={2,5,8,11,14,17,20,23,26,29,32,35}),"B",IF(OR($A32={3,6,9,12,15,18,21,24,27,30,33,36}),"C","")))</f>
        <v>A</v>
      </c>
      <c r="D32" t="str">
        <f t="shared" si="10"/>
        <v>1/3</v>
      </c>
      <c r="E32" t="str">
        <f t="shared" si="11"/>
        <v>B/A</v>
      </c>
      <c r="F32" s="13" t="str">
        <f>IF(AND(G32="d",$A32&gt;=1,OR(H32={1,"2a","2b",3,"5a","5b","10a","10b","20a","20b","40a","40b","80a","80b","160a","160b"})),"w",IF(AND(G32="",$A32&gt;=1,OR(H32={1,"2a","2b",3,"5a","5b","10a","10b","20a","20b","40a","40b","80a","80b","160a","160b"})),"l",""))</f>
        <v>l</v>
      </c>
      <c r="G32" s="7" t="str">
        <f>IF(OR($A32={1,2,3,4,5,6,7,8,9,10,11,12}),"d","")</f>
        <v/>
      </c>
      <c r="H32" s="14" t="str">
        <f>IF(AND(OR($D31={"1/2","1/3","2/1","3/1"}),F31="w"),VLOOKUP(H31,$AA$2:$AB$17,2,FALSE),IF(AND(OR($D31={"1/2","1/3","2/1","3/1"}),F31="l"),VLOOKUP(H31,$AC$2:$AD$17,2,FALSE),IF(AND(OR($D31={"1/2","1/3","2/1","3/1"}),F30="w"),VLOOKUP(H30,$AA$2:$AB$17,2,FALSE),IF(AND(OR($D31={"1/2","1/3","2/1","3/1"}),F30="l"),VLOOKUP(H30,$AC$2:$AD$17,2,FALSE),IF(AND(OR($D31={"1/2","1/3","2/1","3/1"}),F29="w"),VLOOKUP(H29,$AA$2:$AB$17,2,FALSE),IF(AND(OR($D31={"1/2","1/3","2/1","3/1"}),F29="l"),VLOOKUP(H29,$AC$2:$AD$17,2,FALSE),IF(AND(OR($D31={"1/2","1/3","2/1","3/1"}),F28="w"),VLOOKUP(H28,$AA$2:$AB$17,2,FALSE),IF(AND(OR($D31={"1/2","1/3","2/1","3/1"}),F28="l"),VLOOKUP(H28,$AC$2:$AD$17,2,FALSE),IF(AND(OR($D31={"1/2","1/3","2/1","3/1"}),F27="w"),VLOOKUP(H27,$AA$2:$AB$17,2,FALSE),IF(AND(OR($D31={"1/2","1/3","2/1","3/1"}),F27="l"),VLOOKUP(H27,$AC$2:$AD$17,2,FALSE),IF(AND(OR($D31={"1/2","1/3","2/1","3/1"}),F26="w"),VLOOKUP(H26,$AA$2:$AB$17,2,FALSE),IF(AND(OR($D31={"1/2","1/3","2/1","3/1"}),F26="l"),VLOOKUP(H26,$AC$2:$AD$17,2,FALSE),IF(AND(OR($D31={"1/2","1/3","2/1","3/1"}),F25="w"),VLOOKUP(H25,$AA$2:$AB$17,2,FALSE),IF(AND(OR($D31={"1/2","1/3","2/1","3/1"}),F25="l"),VLOOKUP(H25,$AC$2:$AD$17,2,FALSE),IF(AND(OR($D31={"1/2","1/3","2/1","3/1"}),F24="w"),VLOOKUP(H24,$AA$2:$AB$17,2,FALSE),IF(AND(OR($D31={"1/2","1/3","2/1","3/1"}),F24="l"),VLOOKUP(H24,$AC$2:$AD$17,2,FALSE),IF(AND(OR($D31={"1/2","1/3","2/1","3/1"}),F23="w"),VLOOKUP(H23,$AA$2:$AB$17,2,FALSE),IF(AND(OR($D31={"1/2","1/3","2/1","3/1"}),F23="l"),VLOOKUP(H23,$AC$2:$AD$17,2,FALSE),IF(AND(OR($D31={"1/2","1/3","2/1","3/1"}),F22="w"),VLOOKUP(H22,$AA$2:$AB$17,2,FALSE),IF(AND(OR($D31={"1/2","1/3","2/1","3/1"}),F22="l"),VLOOKUP(H22,$AC$2:$AD$17,2,FALSE),IF(AND(OR($D31={"1/2","1/3","2/1","3/1"}),F21="w"),VLOOKUP(H21,$AA$2:$AB$17,2,FALSE),IF(AND(OR($D31={"1/2","1/3","2/1","3/1"}),F21="l"),VLOOKUP(H21,$AC$2:$AD$17,2,FALSE),IF(OR($D31={"1/2","1/3","2/1","3/1"}),1,"")))))))))))))))))))))))</f>
        <v>2a</v>
      </c>
      <c r="I32" s="13" t="str">
        <f>IF(AND(J32="d",$A32&gt;=1,OR(K32={1,"2a","2b",3,"5a","5b","10a","10b","20a","20b","40a","40b","80a","80b","160a","160b"})),"w",IF(AND(J32="",$A32&gt;=1,OR(K32={1,"2a","2b",3,"5a","5b","10a","10b","20a","20b","40a","40b","80a","80b","160a","160b"})),"l",""))</f>
        <v/>
      </c>
      <c r="J32" s="7" t="str">
        <f>IF(OR($A32={13,14,15,16,17,18,19,20,21,22,23,24}),"d","")</f>
        <v/>
      </c>
      <c r="K32" s="14" t="str">
        <f>IF(AND(OR($D31={"1/2","2/3","2/1","3/2"}),I31="w"),VLOOKUP(K31,$AA$2:$AB$17,2,FALSE),IF(AND(OR($D31={"1/2","2/3","2/1","3/2"}),I31="l"),VLOOKUP(K31,$AC$2:$AD$17,2,FALSE),IF(AND(OR($D31={"1/2","2/3","2/1","3/2"}),I30="w"),VLOOKUP(K30,$AA$2:$AB$17,2,FALSE),IF(AND(OR($D31={"1/2","2/3","2/1","3/2"}),I30="l"),VLOOKUP(K30,$AC$2:$AD$17,2,FALSE),IF(AND(OR($D31={"1/2","2/3","2/1","3/2"}),I29="w"),VLOOKUP(K29,$AA$2:$AB$17,2,FALSE),IF(AND(OR($D31={"1/2","2/3","2/1","3/2"}),I29="l"),VLOOKUP(K29,$AC$2:$AD$17,2,FALSE),IF(AND(OR($D31={"1/2","2/3","2/1","3/2"}),I28="w"),VLOOKUP(K28,$AA$2:$AB$17,2,FALSE),IF(AND(OR($D31={"1/2","2/3","2/1","3/2"}),I28="l"),VLOOKUP(K28,$AC$2:$AD$17,2,FALSE),IF(AND(OR($D31={"1/2","2/3","2/1","3/2"}),I27="w"),VLOOKUP(K27,$AA$2:$AB$17,2,FALSE),IF(AND(OR($D31={"1/2","2/3","2/1","3/2"}),I27="l"),VLOOKUP(K27,$AC$2:$AD$17,2,FALSE),IF(AND(OR($D31={"1/2","2/3","2/1","3/2"}),I26="w"),VLOOKUP(K26,$AA$2:$AB$17,2,FALSE),IF(AND(OR($D31={"1/2","2/3","2/1","3/2"}),I26="l"),VLOOKUP(K26,$AC$2:$AD$17,2,FALSE),IF(AND(OR($D31={"1/2","2/3","2/1","3/2"}),I25="w"),VLOOKUP(K25,$AA$2:$AB$17,2,FALSE),IF(AND(OR($D31={"1/2","2/3","2/1","3/2"}),I25="l"),VLOOKUP(K25,$AC$2:$AD$17,2,FALSE),IF(AND(OR($D31={"1/2","2/3","2/1","3/2"}),I24="w"),VLOOKUP(K24,$AA$2:$AB$17,2,FALSE),IF(AND(OR($D31={"1/2","2/3","2/1","3/2"}),I24="l"),VLOOKUP(K24,$AC$2:$AD$17,2,FALSE),IF(AND(OR($D31={"1/2","2/3","2/1","3/2"}),I23="w"),VLOOKUP(K23,$AA$2:$AB$17,2,FALSE),IF(AND(OR($D31={"1/2","2/3","2/1","3/2"}),I23="l"),VLOOKUP(K23,$AC$2:$AD$17,2,FALSE),IF(AND(OR($D31={"1/2","2/3","2/1","3/2"}),I22="w"),VLOOKUP(K22,$AA$2:$AB$17,2,FALSE),IF(AND(OR($D31={"1/2","2/3","2/1","3/2"}),I22="l"),VLOOKUP(K22,$AC$2:$AD$17,2,FALSE),IF(AND(OR($D31={"1/2","2/3","2/1","3/2"}),I21="w"),VLOOKUP(K21,$AA$2:$AB$17,2,FALSE),IF(AND(OR($D31={"1/2","2/3","2/1","3/2"}),I21="l"),VLOOKUP(K21,$AC$2:$AD$17,2,FALSE),IF(OR($D31={"1/2","2/3","2/1","3/2"}),1,"")))))))))))))))))))))))</f>
        <v/>
      </c>
      <c r="L32" s="13" t="str">
        <f>IF(AND(M32="d",$A32&gt;=1,OR(N32={1,"2a","2b",3,"5a","5b","10a","10b","20a","20b","40a","40b","80a","80b","160a","160b"})),"w",IF(AND(M32="",$A32&gt;=1,OR(N32={1,"2a","2b",3,"5a","5b","10a","10b","20a","20b","40a","40b","80a","80b","160a","160b"})),"l",""))</f>
        <v>w</v>
      </c>
      <c r="M32" s="7" t="str">
        <f>IF(OR($A32={25,26,27,28,29,30,31,32,33,34,35,36}),"d","")</f>
        <v>d</v>
      </c>
      <c r="N32" s="14" t="str">
        <f>IF(AND(OR($D31={"1/3","2/3","3/1","3/2"}),L31="w"),VLOOKUP(N31,$AA$2:$AB$17,2,FALSE),IF(AND(OR($D31={"1/3","2/3","3/1","3/2"}),L31="l"),VLOOKUP(N31,$AC$2:$AD$17,2,FALSE),IF(AND(OR($D31={"1/3","2/3","3/1","3/2"}),L30="w"),VLOOKUP(N30,$AA$2:$AB$17,2,FALSE),IF(AND(OR($D31={"1/3","2/3","3/1","3/2"}),L30="l"),VLOOKUP(N30,$AC$2:$AD$17,2,FALSE),IF(AND(OR($D31={"1/3","2/3","3/1","3/2"}),L29="w"),VLOOKUP(N29,$AA$2:$AB$17,2,FALSE),IF(AND(OR($D31={"1/3","2/3","3/1","3/2"}),L29="l"),VLOOKUP(N29,$AC$2:$AD$17,2,FALSE),IF(AND(OR($D31={"1/3","2/3","3/1","3/2"}),L28="w"),VLOOKUP(N28,$AA$2:$AB$17,2,FALSE),IF(AND(OR($D31={"1/3","2/3","3/1","3/2"}),L28="l"),VLOOKUP(N28,$AC$2:$AD$17,2,FALSE),IF(AND(OR($D31={"1/3","2/3","3/1","3/2"}),L27="w"),VLOOKUP(N27,$AA$2:$AB$17,2,FALSE),IF(AND(OR($D31={"1/3","2/3","3/1","3/2"}),L27="l"),VLOOKUP(N27,$AC$2:$AD$17,2,FALSE),IF(AND(OR($D31={"1/3","2/3","3/1","3/2"}),L26="w"),VLOOKUP(N26,$AA$2:$AB$17,2,FALSE),IF(AND(OR($D31={"1/3","2/3","3/1","3/2"}),L26="l"),VLOOKUP(N26,$AC$2:$AD$17,2,FALSE),IF(AND(OR($D31={"1/3","2/3","3/1","3/2"}),L25="w"),VLOOKUP(N25,$AA$2:$AB$17,2,FALSE),IF(AND(OR($D31={"1/3","2/3","3/1","3/2"}),L25="l"),VLOOKUP(N25,$AC$2:$AD$17,2,FALSE),IF(AND(OR($D31={"1/3","2/3","3/1","3/2"}),L24="w"),VLOOKUP(N24,$AA$2:$AB$17,2,FALSE),IF(AND(OR($D31={"1/3","2/3","3/1","3/2"}),L24="l"),VLOOKUP(N24,$AC$2:$AD$17,2,FALSE),IF(AND(OR($D31={"1/3","2/3","3/1","3/2"}),L23="w"),VLOOKUP(N23,$AA$2:$AB$17,2,FALSE),IF(AND(OR($D31={"1/3","2/3","3/1","3/2"}),L23="l"),VLOOKUP(N23,$AC$2:$AD$17,2,FALSE),IF(AND(OR($D31={"1/3","2/3","3/1","3/2"}),L22="w"),VLOOKUP(N22,$AA$2:$AB$17,2,FALSE),IF(AND(OR($D31={"1/3","2/3","3/1","3/2"}),L22="l"),VLOOKUP(N22,$AC$2:$AD$17,2,FALSE),IF(AND(OR($D31={"1/3","2/3","3/1","3/2"}),L21="w"),VLOOKUP(N21,$AA$2:$AB$17,2,FALSE),IF(AND(OR($D31={"1/3","2/3","3/1","3/2"}),L21="l"),VLOOKUP(N21,$AC$2:$AD$17,2,FALSE),IF(OR($D31={"1/3","2/3","3/1","3/2"}),1,"")))))))))))))))))))))))</f>
        <v>20a</v>
      </c>
      <c r="O32" s="12">
        <f t="shared" si="5"/>
        <v>38</v>
      </c>
      <c r="P32" s="13" t="str">
        <f>IF(AND(Q32="c",$A32&gt;=1,OR(R32={1,"2a","2b",3,"5a","5b","10a","10b","20a","20b","40a","40b","80a","80b","160a","160b"})),"w",IF(AND(Q32="",$A32&gt;=1,OR(R32={1,"2a","2b",3,"5a","5b","10a","10b","20a","20b","40a","40b","80a","80b","160a","160b"})),"l",""))</f>
        <v>w</v>
      </c>
      <c r="Q32" s="7" t="str">
        <f>IF(OR($A32={1,4,7,10,13,16,19,22,25,28,31,34}),"c","")</f>
        <v>c</v>
      </c>
      <c r="R32" s="14" t="str">
        <f>IF(AND(OR($E31={"a/b","a/c","b/a","c/a"}),P31="w"),VLOOKUP(R31,$AA$2:$AB$17,2,FALSE),IF(AND(OR($E31={"a/b","a/c","b/a","c/a"}),P31="l"),VLOOKUP(R31,$AC$2:$AD$17,2,FALSE),IF(AND(OR($E31={"a/b","a/c","b/a","c/a"}),P30="w"),VLOOKUP(R30,$AA$2:$AB$17,2,FALSE),IF(AND(OR($E31={"a/b","a/c","b/a","c/a"}),P30="l"),VLOOKUP(R30,$AC$2:$AD$17,2,FALSE),IF(AND(OR($E31={"a/b","a/c","b/a","c/a"}),P29="w"),VLOOKUP(R29,$AA$2:$AB$17,2,FALSE),IF(AND(OR($E31={"a/b","a/c","b/a","c/a"}),P29="l"),VLOOKUP(R29,$AC$2:$AD$17,2,FALSE),IF(AND(OR($E31={"a/b","a/c","b/a","c/a"}),P28="w"),VLOOKUP(R28,$AA$2:$AB$17,2,FALSE),IF(AND(OR($E31={"a/b","a/c","b/a","c/a"}),P28="l"),VLOOKUP(R28,$AC$2:$AD$17,2,FALSE),IF(AND(OR($E31={"a/b","a/c","b/a","c/a"}),P27="w"),VLOOKUP(R27,$AA$2:$AB$17,2,FALSE),IF(AND(OR($E31={"a/b","a/c","b/a","c/a"}),P27="l"),VLOOKUP(R27,$AC$2:$AD$17,2,FALSE),IF(AND(OR($E31={"a/b","a/c","b/a","c/a"}),P26="w"),VLOOKUP(R26,$AA$2:$AB$17,2,FALSE),IF(AND(OR($E31={"a/b","a/c","b/a","c/a"}),P26="l"),VLOOKUP(R26,$AC$2:$AD$17,2,FALSE),IF(AND(OR($E31={"a/b","a/c","b/a","c/a"}),P25="w"),VLOOKUP(R25,$AA$2:$AB$17,2,FALSE),IF(AND(OR($E31={"a/b","a/c","b/a","c/a"}),P25="l"),VLOOKUP(R25,$AC$2:$AD$17,2,FALSE),IF(AND(OR($E31={"a/b","a/c","b/a","c/a"}),P24="w"),VLOOKUP(R24,$AA$2:$AB$17,2,FALSE),IF(AND(OR($E31={"a/b","a/c","b/a","c/a"}),P24="l"),VLOOKUP(R24,$AC$2:$AD$17,2,FALSE),IF(AND(OR($E31={"a/b","a/c","b/a","c/a"}),P23="w"),VLOOKUP(R23,$AA$2:$AB$17,2,FALSE),IF(AND(OR($E31={"a/b","a/c","b/a","c/a"}),P23="l"),VLOOKUP(R23,$AC$2:$AD$17,2,FALSE),IF(AND(OR($E31={"a/b","a/c","b/a","c/a"}),P22="w"),VLOOKUP(R22,$AA$2:$AB$17,2,FALSE),IF(AND(OR($E31={"a/b","a/c","b/a","c/a"}),P22="l"),VLOOKUP(R22,$AC$2:$AD$17,2,FALSE),IF(AND(OR($E31={"a/b","a/c","b/a","c/a"}),P21="w"),VLOOKUP(R21,$AA$2:$AB$17,2,FALSE),IF(AND(OR($E31={"a/b","a/c","b/a","c/a"}),P21="l"),VLOOKUP(R21,$AC$2:$AD$17,2,FALSE),IF(OR($E31={"a/b","a/c","b/a","c/a"}),1,"")))))))))))))))))))))))</f>
        <v>2a</v>
      </c>
      <c r="S32" s="13" t="str">
        <f>IF(AND(T32="c",$A32&gt;=1,OR(U32={1,"2a","2b",3,"5a","5b","10a","10b","20a","20b","40a","40b","80a","80b","160a","160b"})),"w",IF(AND(T32="",$A32&gt;=1,OR(U32={1,"2a","2b",3,"5a","5b","10a","10b","20a","20b","40a","40b","80a","80b","160a","160b"})),"l",""))</f>
        <v>l</v>
      </c>
      <c r="T32" s="7" t="str">
        <f>IF(OR($A32={2,5,8,11,14,17,20,23,26,29,32,35}),"c","")</f>
        <v/>
      </c>
      <c r="U32" s="14">
        <f>IF(AND(OR($E31={"a/b","b/c","b/a","c/b"}),S31="w"),VLOOKUP(U31,$AA$2:$AB$17,2,FALSE),IF(AND(OR($E31={"a/b","b/c","b/a","c/b"}),S31="l"),VLOOKUP(U31,$AC$2:$AD$17,2,FALSE),IF(AND(OR($E31={"a/b","b/c","b/a","c/b"}),S30="w"),VLOOKUP(U30,$AA$2:$AB$17,2,FALSE),IF(AND(OR($E31={"a/b","b/c","b/a","c/b"}),S30="l"),VLOOKUP(U30,$AC$2:$AD$17,2,FALSE),IF(AND(OR($E31={"a/b","b/c","b/a","c/b"}),S29="w"),VLOOKUP(U29,$AA$2:$AB$17,2,FALSE),IF(AND(OR($E31={"a/b","b/c","b/a","c/b"}),S29="l"),VLOOKUP(U29,$AC$2:$AD$17,2,FALSE),IF(AND(OR($E31={"a/b","b/c","b/a","c/b"}),S28="w"),VLOOKUP(U28,$AA$2:$AB$17,2,FALSE),IF(AND(OR($E31={"a/b","b/c","b/a","c/b"}),S28="l"),VLOOKUP(U28,$AC$2:$AD$17,2,FALSE),IF(AND(OR($E31={"a/b","b/c","b/a","c/b"}),S27="w"),VLOOKUP(U27,$AA$2:$AB$17,2,FALSE),IF(AND(OR($E31={"a/b","b/c","b/a","c/b"}),S27="l"),VLOOKUP(U27,$AC$2:$AD$17,2,FALSE),IF(AND(OR($E31={"a/b","b/c","b/a","c/b"}),S26="w"),VLOOKUP(U26,$AA$2:$AB$17,2,FALSE),IF(AND(OR($E31={"a/b","b/c","b/a","c/b"}),S26="l"),VLOOKUP(U26,$AC$2:$AD$17,2,FALSE),IF(AND(OR($E31={"a/b","b/c","b/a","c/b"}),S25="w"),VLOOKUP(U25,$AA$2:$AB$17,2,FALSE),IF(AND(OR($E31={"a/b","b/c","b/a","c/b"}),S25="l"),VLOOKUP(U25,$AC$2:$AD$17,2,FALSE),IF(AND(OR($E31={"a/b","b/c","b/a","c/b"}),S24="w"),VLOOKUP(U24,$AA$2:$AB$17,2,FALSE),IF(AND(OR($E31={"a/b","b/c","b/a","c/b"}),S24="l"),VLOOKUP(U24,$AC$2:$AD$17,2,FALSE),IF(AND(OR($E31={"a/b","b/c","b/a","c/b"}),S23="w"),VLOOKUP(U23,$AA$2:$AB$17,2,FALSE),IF(AND(OR($E31={"a/b","b/c","b/a","c/b"}),S23="l"),VLOOKUP(U23,$AC$2:$AD$17,2,FALSE),IF(AND(OR($E31={"a/b","b/c","b/a","c/b"}),S22="w"),VLOOKUP(U22,$AA$2:$AB$17,2,FALSE),IF(AND(OR($E31={"a/b","b/c","b/a","c/b"}),S22="l"),VLOOKUP(U22,$AC$2:$AD$17,2,FALSE),IF(AND(OR($E31={"a/b","b/c","b/a","c/b"}),S21="w"),VLOOKUP(U21,$AA$2:$AB$17,2,FALSE),IF(AND(OR($E31={"a/b","b/c","b/a","c/b"}),S21="l"),VLOOKUP(U21,$AC$2:$AD$17,2,FALSE),IF(OR($E31={"a/b","b/c","b/a","c/b"}),1,"")))))))))))))))))))))))</f>
        <v>1</v>
      </c>
      <c r="V32" s="13" t="str">
        <f>IF(AND(W32="c",$A32&gt;=1,OR(X32={1,"2a","2b",3,"5a","5b","10a","10b","20a","20b","40a","40b","80a","80b","160a","160b"})),"w",IF(AND(W32="",$A32&gt;=1,OR(X32={1,"2a","2b",3,"5a","5b","10a","10b","20a","20b","40a","40b","80a","80b","160a","160b"})),"l",""))</f>
        <v/>
      </c>
      <c r="W32" s="7" t="str">
        <f>IF(OR($A32={3,6,9,12,15,18,21,24,27,30,33,36}),"c","")</f>
        <v/>
      </c>
      <c r="X32" s="14" t="str">
        <f>IF(AND(OR($E31={"a/c","b/c","c/a","c/b"}),V31="w"),VLOOKUP(X31,$AA$2:$AB$17,2,FALSE),IF(AND(OR($E31={"a/c","b/c","c/a","c/b"}),V31="l"),VLOOKUP(X31,$AC$2:$AD$17,2,FALSE),IF(AND(OR($E31={"a/c","b/c","c/a","c/b"}),V30="w"),VLOOKUP(X30,$AA$2:$AB$17,2,FALSE),IF(AND(OR($E31={"a/c","b/c","c/a","c/b"}),V30="l"),VLOOKUP(X30,$AC$2:$AD$17,2,FALSE),IF(AND(OR($E31={"a/c","b/c","c/a","c/b"}),V29="w"),VLOOKUP(X29,$AA$2:$AB$17,2,FALSE),IF(AND(OR($E31={"a/c","b/c","c/a","c/b"}),V29="l"),VLOOKUP(X29,$AC$2:$AD$17,2,FALSE),IF(AND(OR($E31={"a/c","b/c","c/a","c/b"}),V28="w"),VLOOKUP(X28,$AA$2:$AB$17,2,FALSE),IF(AND(OR($E31={"a/c","b/c","c/a","c/b"}),V28="l"),VLOOKUP(X28,$AC$2:$AD$17,2,FALSE),IF(AND(OR($E31={"a/c","b/c","c/a","c/b"}),V27="w"),VLOOKUP(X27,$AA$2:$AB$17,2,FALSE),IF(AND(OR($E31={"a/c","b/c","c/a","c/b"}),V27="l"),VLOOKUP(X27,$AC$2:$AD$17,2,FALSE),IF(AND(OR($E31={"a/c","b/c","c/a","c/b"}),V26="w"),VLOOKUP(X26,$AA$2:$AB$17,2,FALSE),IF(AND(OR($E31={"a/c","b/c","c/a","c/b"}),V26="l"),VLOOKUP(X26,$AC$2:$AD$17,2,FALSE),IF(AND(OR($E31={"a/c","b/c","c/a","c/b"}),V25="w"),VLOOKUP(X25,$AA$2:$AB$17,2,FALSE),IF(AND(OR($E31={"a/c","b/c","c/a","c/b"}),V25="l"),VLOOKUP(X25,$AC$2:$AD$17,2,FALSE),IF(AND(OR($E31={"a/c","b/c","c/a","c/b"}),V24="w"),VLOOKUP(X24,$AA$2:$AB$17,2,FALSE),IF(AND(OR($E31={"a/c","b/c","c/a","c/b"}),V24="l"),VLOOKUP(X24,$AC$2:$AD$17,2,FALSE),IF(AND(OR($E31={"a/c","b/c","c/a","c/b"}),V23="w"),VLOOKUP(X23,$AA$2:$AB$17,2,FALSE),IF(AND(OR($E31={"a/c","b/c","c/a","c/b"}),V23="l"),VLOOKUP(X23,$AC$2:$AD$17,2,FALSE),IF(AND(OR($E31={"a/c","b/c","c/a","c/b"}),V22="w"),VLOOKUP(X22,$AA$2:$AB$17,2,FALSE),IF(AND(OR($E31={"a/c","b/c","c/a","c/b"}),V22="l"),VLOOKUP(X22,$AC$2:$AD$17,2,FALSE),IF(AND(OR($E31={"a/c","b/c","c/a","c/b"}),V21="w"),VLOOKUP(X21,$AA$2:$AB$17,2,FALSE),IF(AND(OR($E31={"a/c","b/c","c/a","c/b"}),V21="l"),VLOOKUP(X21,$AC$2:$AD$17,2,FALSE),IF(OR($E31={"a/c","b/c","c/a","c/b"}),1,"")))))))))))))))))))))))</f>
        <v/>
      </c>
      <c r="Y32" s="12">
        <f t="shared" si="6"/>
        <v>3</v>
      </c>
      <c r="Z32" s="27">
        <f t="shared" si="7"/>
        <v>41</v>
      </c>
    </row>
    <row r="33" spans="1:31">
      <c r="A33" s="9">
        <v>17</v>
      </c>
      <c r="B33" s="9">
        <f>IF(OR($A33={1,2,3,4,5,6,7,8,9,10,11,12}),1,IF(OR($A33={13,14,15,16,17,18,19,20,21,22,23,24}),2,IF(OR($A33={25,26,27,28,29,30,31,32,33,34,35,36}),3,"")))</f>
        <v>2</v>
      </c>
      <c r="C33" s="9" t="str">
        <f>IF(OR($A33={1,4,7,10,13,16,19,22,25,28,31,34}),"A",IF(OR($A33={2,5,8,11,14,17,20,23,26,29,32,35}),"B",IF(OR($A33={3,6,9,12,15,18,21,24,27,30,33,36}),"C","")))</f>
        <v>B</v>
      </c>
      <c r="D33" t="str">
        <f t="shared" si="10"/>
        <v>3/2</v>
      </c>
      <c r="E33" t="str">
        <f t="shared" si="11"/>
        <v>A/B</v>
      </c>
      <c r="F33" s="13" t="str">
        <f>IF(AND(G33="d",$A33&gt;=1,OR(H33={1,"2a","2b",3,"5a","5b","10a","10b","20a","20b","40a","40b","80a","80b","160a","160b"})),"w",IF(AND(G33="",$A33&gt;=1,OR(H33={1,"2a","2b",3,"5a","5b","10a","10b","20a","20b","40a","40b","80a","80b","160a","160b"})),"l",""))</f>
        <v>l</v>
      </c>
      <c r="G33" s="7" t="str">
        <f>IF(OR($A33={1,2,3,4,5,6,7,8,9,10,11,12}),"d","")</f>
        <v/>
      </c>
      <c r="H33" s="14" t="str">
        <f>IF(AND(OR($D32={"1/2","1/3","2/1","3/1"}),F32="w"),VLOOKUP(H32,$AA$2:$AB$17,2,FALSE),IF(AND(OR($D32={"1/2","1/3","2/1","3/1"}),F32="l"),VLOOKUP(H32,$AC$2:$AD$17,2,FALSE),IF(AND(OR($D32={"1/2","1/3","2/1","3/1"}),F31="w"),VLOOKUP(H31,$AA$2:$AB$17,2,FALSE),IF(AND(OR($D32={"1/2","1/3","2/1","3/1"}),F31="l"),VLOOKUP(H31,$AC$2:$AD$17,2,FALSE),IF(AND(OR($D32={"1/2","1/3","2/1","3/1"}),F30="w"),VLOOKUP(H30,$AA$2:$AB$17,2,FALSE),IF(AND(OR($D32={"1/2","1/3","2/1","3/1"}),F30="l"),VLOOKUP(H30,$AC$2:$AD$17,2,FALSE),IF(AND(OR($D32={"1/2","1/3","2/1","3/1"}),F29="w"),VLOOKUP(H29,$AA$2:$AB$17,2,FALSE),IF(AND(OR($D32={"1/2","1/3","2/1","3/1"}),F29="l"),VLOOKUP(H29,$AC$2:$AD$17,2,FALSE),IF(AND(OR($D32={"1/2","1/3","2/1","3/1"}),F28="w"),VLOOKUP(H28,$AA$2:$AB$17,2,FALSE),IF(AND(OR($D32={"1/2","1/3","2/1","3/1"}),F28="l"),VLOOKUP(H28,$AC$2:$AD$17,2,FALSE),IF(AND(OR($D32={"1/2","1/3","2/1","3/1"}),F27="w"),VLOOKUP(H27,$AA$2:$AB$17,2,FALSE),IF(AND(OR($D32={"1/2","1/3","2/1","3/1"}),F27="l"),VLOOKUP(H27,$AC$2:$AD$17,2,FALSE),IF(AND(OR($D32={"1/2","1/3","2/1","3/1"}),F26="w"),VLOOKUP(H26,$AA$2:$AB$17,2,FALSE),IF(AND(OR($D32={"1/2","1/3","2/1","3/1"}),F26="l"),VLOOKUP(H26,$AC$2:$AD$17,2,FALSE),IF(AND(OR($D32={"1/2","1/3","2/1","3/1"}),F25="w"),VLOOKUP(H25,$AA$2:$AB$17,2,FALSE),IF(AND(OR($D32={"1/2","1/3","2/1","3/1"}),F25="l"),VLOOKUP(H25,$AC$2:$AD$17,2,FALSE),IF(AND(OR($D32={"1/2","1/3","2/1","3/1"}),F24="w"),VLOOKUP(H24,$AA$2:$AB$17,2,FALSE),IF(AND(OR($D32={"1/2","1/3","2/1","3/1"}),F24="l"),VLOOKUP(H24,$AC$2:$AD$17,2,FALSE),IF(AND(OR($D32={"1/2","1/3","2/1","3/1"}),F23="w"),VLOOKUP(H23,$AA$2:$AB$17,2,FALSE),IF(AND(OR($D32={"1/2","1/3","2/1","3/1"}),F23="l"),VLOOKUP(H23,$AC$2:$AD$17,2,FALSE),IF(AND(OR($D32={"1/2","1/3","2/1","3/1"}),F22="w"),VLOOKUP(H22,$AA$2:$AB$17,2,FALSE),IF(AND(OR($D32={"1/2","1/3","2/1","3/1"}),F22="l"),VLOOKUP(H22,$AC$2:$AD$17,2,FALSE),IF(OR($D32={"1/2","1/3","2/1","3/1"}),1,"")))))))))))))))))))))))</f>
        <v>2b</v>
      </c>
      <c r="I33" s="13" t="str">
        <f>IF(AND(J33="d",$A33&gt;=1,OR(K33={1,"2a","2b",3,"5a","5b","10a","10b","20a","20b","40a","40b","80a","80b","160a","160b"})),"w",IF(AND(J33="",$A33&gt;=1,OR(K33={1,"2a","2b",3,"5a","5b","10a","10b","20a","20b","40a","40b","80a","80b","160a","160b"})),"l",""))</f>
        <v/>
      </c>
      <c r="J33" s="7" t="str">
        <f>IF(OR($A33={13,14,15,16,17,18,19,20,21,22,23,24}),"d","")</f>
        <v>d</v>
      </c>
      <c r="K33" s="14" t="str">
        <f>IF(AND(OR($D32={"1/2","2/3","2/1","3/2"}),I32="w"),VLOOKUP(K32,$AA$2:$AB$17,2,FALSE),IF(AND(OR($D32={"1/2","2/3","2/1","3/2"}),I32="l"),VLOOKUP(K32,$AC$2:$AD$17,2,FALSE),IF(AND(OR($D32={"1/2","2/3","2/1","3/2"}),I31="w"),VLOOKUP(K31,$AA$2:$AB$17,2,FALSE),IF(AND(OR($D32={"1/2","2/3","2/1","3/2"}),I31="l"),VLOOKUP(K31,$AC$2:$AD$17,2,FALSE),IF(AND(OR($D32={"1/2","2/3","2/1","3/2"}),I30="w"),VLOOKUP(K30,$AA$2:$AB$17,2,FALSE),IF(AND(OR($D32={"1/2","2/3","2/1","3/2"}),I30="l"),VLOOKUP(K30,$AC$2:$AD$17,2,FALSE),IF(AND(OR($D32={"1/2","2/3","2/1","3/2"}),I29="w"),VLOOKUP(K29,$AA$2:$AB$17,2,FALSE),IF(AND(OR($D32={"1/2","2/3","2/1","3/2"}),I29="l"),VLOOKUP(K29,$AC$2:$AD$17,2,FALSE),IF(AND(OR($D32={"1/2","2/3","2/1","3/2"}),I28="w"),VLOOKUP(K28,$AA$2:$AB$17,2,FALSE),IF(AND(OR($D32={"1/2","2/3","2/1","3/2"}),I28="l"),VLOOKUP(K28,$AC$2:$AD$17,2,FALSE),IF(AND(OR($D32={"1/2","2/3","2/1","3/2"}),I27="w"),VLOOKUP(K27,$AA$2:$AB$17,2,FALSE),IF(AND(OR($D32={"1/2","2/3","2/1","3/2"}),I27="l"),VLOOKUP(K27,$AC$2:$AD$17,2,FALSE),IF(AND(OR($D32={"1/2","2/3","2/1","3/2"}),I26="w"),VLOOKUP(K26,$AA$2:$AB$17,2,FALSE),IF(AND(OR($D32={"1/2","2/3","2/1","3/2"}),I26="l"),VLOOKUP(K26,$AC$2:$AD$17,2,FALSE),IF(AND(OR($D32={"1/2","2/3","2/1","3/2"}),I25="w"),VLOOKUP(K25,$AA$2:$AB$17,2,FALSE),IF(AND(OR($D32={"1/2","2/3","2/1","3/2"}),I25="l"),VLOOKUP(K25,$AC$2:$AD$17,2,FALSE),IF(AND(OR($D32={"1/2","2/3","2/1","3/2"}),I24="w"),VLOOKUP(K24,$AA$2:$AB$17,2,FALSE),IF(AND(OR($D32={"1/2","2/3","2/1","3/2"}),I24="l"),VLOOKUP(K24,$AC$2:$AD$17,2,FALSE),IF(AND(OR($D32={"1/2","2/3","2/1","3/2"}),I23="w"),VLOOKUP(K23,$AA$2:$AB$17,2,FALSE),IF(AND(OR($D32={"1/2","2/3","2/1","3/2"}),I23="l"),VLOOKUP(K23,$AC$2:$AD$17,2,FALSE),IF(AND(OR($D32={"1/2","2/3","2/1","3/2"}),I22="w"),VLOOKUP(K22,$AA$2:$AB$17,2,FALSE),IF(AND(OR($D32={"1/2","2/3","2/1","3/2"}),I22="l"),VLOOKUP(K22,$AC$2:$AD$17,2,FALSE),IF(OR($D32={"1/2","2/3","2/1","3/2"}),1,"")))))))))))))))))))))))</f>
        <v/>
      </c>
      <c r="L33" s="13" t="str">
        <f>IF(AND(M33="d",$A33&gt;=1,OR(N33={1,"2a","2b",3,"5a","5b","10a","10b","20a","20b","40a","40b","80a","80b","160a","160b"})),"w",IF(AND(M33="",$A33&gt;=1,OR(N33={1,"2a","2b",3,"5a","5b","10a","10b","20a","20b","40a","40b","80a","80b","160a","160b"})),"l",""))</f>
        <v>l</v>
      </c>
      <c r="M33" s="7" t="str">
        <f>IF(OR($A33={25,26,27,28,29,30,31,32,33,34,35,36}),"d","")</f>
        <v/>
      </c>
      <c r="N33" s="14">
        <f>IF(AND(OR($D32={"1/3","2/3","3/1","3/2"}),L32="w"),VLOOKUP(N32,$AA$2:$AB$17,2,FALSE),IF(AND(OR($D32={"1/3","2/3","3/1","3/2"}),L32="l"),VLOOKUP(N32,$AC$2:$AD$17,2,FALSE),IF(AND(OR($D32={"1/3","2/3","3/1","3/2"}),L31="w"),VLOOKUP(N31,$AA$2:$AB$17,2,FALSE),IF(AND(OR($D32={"1/3","2/3","3/1","3/2"}),L31="l"),VLOOKUP(N31,$AC$2:$AD$17,2,FALSE),IF(AND(OR($D32={"1/3","2/3","3/1","3/2"}),L30="w"),VLOOKUP(N30,$AA$2:$AB$17,2,FALSE),IF(AND(OR($D32={"1/3","2/3","3/1","3/2"}),L30="l"),VLOOKUP(N30,$AC$2:$AD$17,2,FALSE),IF(AND(OR($D32={"1/3","2/3","3/1","3/2"}),L29="w"),VLOOKUP(N29,$AA$2:$AB$17,2,FALSE),IF(AND(OR($D32={"1/3","2/3","3/1","3/2"}),L29="l"),VLOOKUP(N29,$AC$2:$AD$17,2,FALSE),IF(AND(OR($D32={"1/3","2/3","3/1","3/2"}),L28="w"),VLOOKUP(N28,$AA$2:$AB$17,2,FALSE),IF(AND(OR($D32={"1/3","2/3","3/1","3/2"}),L28="l"),VLOOKUP(N28,$AC$2:$AD$17,2,FALSE),IF(AND(OR($D32={"1/3","2/3","3/1","3/2"}),L27="w"),VLOOKUP(N27,$AA$2:$AB$17,2,FALSE),IF(AND(OR($D32={"1/3","2/3","3/1","3/2"}),L27="l"),VLOOKUP(N27,$AC$2:$AD$17,2,FALSE),IF(AND(OR($D32={"1/3","2/3","3/1","3/2"}),L26="w"),VLOOKUP(N26,$AA$2:$AB$17,2,FALSE),IF(AND(OR($D32={"1/3","2/3","3/1","3/2"}),L26="l"),VLOOKUP(N26,$AC$2:$AD$17,2,FALSE),IF(AND(OR($D32={"1/3","2/3","3/1","3/2"}),L25="w"),VLOOKUP(N25,$AA$2:$AB$17,2,FALSE),IF(AND(OR($D32={"1/3","2/3","3/1","3/2"}),L25="l"),VLOOKUP(N25,$AC$2:$AD$17,2,FALSE),IF(AND(OR($D32={"1/3","2/3","3/1","3/2"}),L24="w"),VLOOKUP(N24,$AA$2:$AB$17,2,FALSE),IF(AND(OR($D32={"1/3","2/3","3/1","3/2"}),L24="l"),VLOOKUP(N24,$AC$2:$AD$17,2,FALSE),IF(AND(OR($D32={"1/3","2/3","3/1","3/2"}),L23="w"),VLOOKUP(N23,$AA$2:$AB$17,2,FALSE),IF(AND(OR($D32={"1/3","2/3","3/1","3/2"}),L23="l"),VLOOKUP(N23,$AC$2:$AD$17,2,FALSE),IF(AND(OR($D32={"1/3","2/3","3/1","3/2"}),L22="w"),VLOOKUP(N22,$AA$2:$AB$17,2,FALSE),IF(AND(OR($D32={"1/3","2/3","3/1","3/2"}),L22="l"),VLOOKUP(N22,$AC$2:$AD$17,2,FALSE),IF(OR($D32={"1/3","2/3","3/1","3/2"}),1,"")))))))))))))))))))))))</f>
        <v>1</v>
      </c>
      <c r="O33" s="12">
        <f t="shared" si="5"/>
        <v>-3</v>
      </c>
      <c r="P33" s="13" t="str">
        <f>IF(AND(Q33="c",$A33&gt;=1,OR(R33={1,"2a","2b",3,"5a","5b","10a","10b","20a","20b","40a","40b","80a","80b","160a","160b"})),"w",IF(AND(Q33="",$A33&gt;=1,OR(R33={1,"2a","2b",3,"5a","5b","10a","10b","20a","20b","40a","40b","80a","80b","160a","160b"})),"l",""))</f>
        <v>l</v>
      </c>
      <c r="Q33" s="7" t="str">
        <f>IF(OR($A33={1,4,7,10,13,16,19,22,25,28,31,34}),"c","")</f>
        <v/>
      </c>
      <c r="R33" s="14">
        <f>IF(AND(OR($E32={"a/b","a/c","b/a","c/a"}),P32="w"),VLOOKUP(R32,$AA$2:$AB$17,2,FALSE),IF(AND(OR($E32={"a/b","a/c","b/a","c/a"}),P32="l"),VLOOKUP(R32,$AC$2:$AD$17,2,FALSE),IF(AND(OR($E32={"a/b","a/c","b/a","c/a"}),P31="w"),VLOOKUP(R31,$AA$2:$AB$17,2,FALSE),IF(AND(OR($E32={"a/b","a/c","b/a","c/a"}),P31="l"),VLOOKUP(R31,$AC$2:$AD$17,2,FALSE),IF(AND(OR($E32={"a/b","a/c","b/a","c/a"}),P30="w"),VLOOKUP(R30,$AA$2:$AB$17,2,FALSE),IF(AND(OR($E32={"a/b","a/c","b/a","c/a"}),P30="l"),VLOOKUP(R30,$AC$2:$AD$17,2,FALSE),IF(AND(OR($E32={"a/b","a/c","b/a","c/a"}),P29="w"),VLOOKUP(R29,$AA$2:$AB$17,2,FALSE),IF(AND(OR($E32={"a/b","a/c","b/a","c/a"}),P29="l"),VLOOKUP(R29,$AC$2:$AD$17,2,FALSE),IF(AND(OR($E32={"a/b","a/c","b/a","c/a"}),P28="w"),VLOOKUP(R28,$AA$2:$AB$17,2,FALSE),IF(AND(OR($E32={"a/b","a/c","b/a","c/a"}),P28="l"),VLOOKUP(R28,$AC$2:$AD$17,2,FALSE),IF(AND(OR($E32={"a/b","a/c","b/a","c/a"}),P27="w"),VLOOKUP(R27,$AA$2:$AB$17,2,FALSE),IF(AND(OR($E32={"a/b","a/c","b/a","c/a"}),P27="l"),VLOOKUP(R27,$AC$2:$AD$17,2,FALSE),IF(AND(OR($E32={"a/b","a/c","b/a","c/a"}),P26="w"),VLOOKUP(R26,$AA$2:$AB$17,2,FALSE),IF(AND(OR($E32={"a/b","a/c","b/a","c/a"}),P26="l"),VLOOKUP(R26,$AC$2:$AD$17,2,FALSE),IF(AND(OR($E32={"a/b","a/c","b/a","c/a"}),P25="w"),VLOOKUP(R25,$AA$2:$AB$17,2,FALSE),IF(AND(OR($E32={"a/b","a/c","b/a","c/a"}),P25="l"),VLOOKUP(R25,$AC$2:$AD$17,2,FALSE),IF(AND(OR($E32={"a/b","a/c","b/a","c/a"}),P24="w"),VLOOKUP(R24,$AA$2:$AB$17,2,FALSE),IF(AND(OR($E32={"a/b","a/c","b/a","c/a"}),P24="l"),VLOOKUP(R24,$AC$2:$AD$17,2,FALSE),IF(AND(OR($E32={"a/b","a/c","b/a","c/a"}),P23="w"),VLOOKUP(R23,$AA$2:$AB$17,2,FALSE),IF(AND(OR($E32={"a/b","a/c","b/a","c/a"}),P23="l"),VLOOKUP(R23,$AC$2:$AD$17,2,FALSE),IF(AND(OR($E32={"a/b","a/c","b/a","c/a"}),P22="w"),VLOOKUP(R22,$AA$2:$AB$17,2,FALSE),IF(AND(OR($E32={"a/b","a/c","b/a","c/a"}),P22="l"),VLOOKUP(R22,$AC$2:$AD$17,2,FALSE),IF(OR($E32={"a/b","a/c","b/a","c/a"}),1,"")))))))))))))))))))))))</f>
        <v>1</v>
      </c>
      <c r="S33" s="13" t="str">
        <f>IF(AND(T33="c",$A33&gt;=1,OR(U33={1,"2a","2b",3,"5a","5b","10a","10b","20a","20b","40a","40b","80a","80b","160a","160b"})),"w",IF(AND(T33="",$A33&gt;=1,OR(U33={1,"2a","2b",3,"5a","5b","10a","10b","20a","20b","40a","40b","80a","80b","160a","160b"})),"l",""))</f>
        <v>w</v>
      </c>
      <c r="T33" s="7" t="str">
        <f>IF(OR($A33={2,5,8,11,14,17,20,23,26,29,32,35}),"c","")</f>
        <v>c</v>
      </c>
      <c r="U33" s="14" t="str">
        <f>IF(AND(OR($E32={"a/b","b/c","b/a","c/b"}),S32="w"),VLOOKUP(U32,$AA$2:$AB$17,2,FALSE),IF(AND(OR($E32={"a/b","b/c","b/a","c/b"}),S32="l"),VLOOKUP(U32,$AC$2:$AD$17,2,FALSE),IF(AND(OR($E32={"a/b","b/c","b/a","c/b"}),S31="w"),VLOOKUP(U31,$AA$2:$AB$17,2,FALSE),IF(AND(OR($E32={"a/b","b/c","b/a","c/b"}),S31="l"),VLOOKUP(U31,$AC$2:$AD$17,2,FALSE),IF(AND(OR($E32={"a/b","b/c","b/a","c/b"}),S30="w"),VLOOKUP(U30,$AA$2:$AB$17,2,FALSE),IF(AND(OR($E32={"a/b","b/c","b/a","c/b"}),S30="l"),VLOOKUP(U30,$AC$2:$AD$17,2,FALSE),IF(AND(OR($E32={"a/b","b/c","b/a","c/b"}),S29="w"),VLOOKUP(U29,$AA$2:$AB$17,2,FALSE),IF(AND(OR($E32={"a/b","b/c","b/a","c/b"}),S29="l"),VLOOKUP(U29,$AC$2:$AD$17,2,FALSE),IF(AND(OR($E32={"a/b","b/c","b/a","c/b"}),S28="w"),VLOOKUP(U28,$AA$2:$AB$17,2,FALSE),IF(AND(OR($E32={"a/b","b/c","b/a","c/b"}),S28="l"),VLOOKUP(U28,$AC$2:$AD$17,2,FALSE),IF(AND(OR($E32={"a/b","b/c","b/a","c/b"}),S27="w"),VLOOKUP(U27,$AA$2:$AB$17,2,FALSE),IF(AND(OR($E32={"a/b","b/c","b/a","c/b"}),S27="l"),VLOOKUP(U27,$AC$2:$AD$17,2,FALSE),IF(AND(OR($E32={"a/b","b/c","b/a","c/b"}),S26="w"),VLOOKUP(U26,$AA$2:$AB$17,2,FALSE),IF(AND(OR($E32={"a/b","b/c","b/a","c/b"}),S26="l"),VLOOKUP(U26,$AC$2:$AD$17,2,FALSE),IF(AND(OR($E32={"a/b","b/c","b/a","c/b"}),S25="w"),VLOOKUP(U25,$AA$2:$AB$17,2,FALSE),IF(AND(OR($E32={"a/b","b/c","b/a","c/b"}),S25="l"),VLOOKUP(U25,$AC$2:$AD$17,2,FALSE),IF(AND(OR($E32={"a/b","b/c","b/a","c/b"}),S24="w"),VLOOKUP(U24,$AA$2:$AB$17,2,FALSE),IF(AND(OR($E32={"a/b","b/c","b/a","c/b"}),S24="l"),VLOOKUP(U24,$AC$2:$AD$17,2,FALSE),IF(AND(OR($E32={"a/b","b/c","b/a","c/b"}),S23="w"),VLOOKUP(U23,$AA$2:$AB$17,2,FALSE),IF(AND(OR($E32={"a/b","b/c","b/a","c/b"}),S23="l"),VLOOKUP(U23,$AC$2:$AD$17,2,FALSE),IF(AND(OR($E32={"a/b","b/c","b/a","c/b"}),S22="w"),VLOOKUP(U22,$AA$2:$AB$17,2,FALSE),IF(AND(OR($E32={"a/b","b/c","b/a","c/b"}),S22="l"),VLOOKUP(U22,$AC$2:$AD$17,2,FALSE),IF(OR($E32={"a/b","b/c","b/a","c/b"}),1,"")))))))))))))))))))))))</f>
        <v>2a</v>
      </c>
      <c r="V33" s="13" t="str">
        <f>IF(AND(W33="c",$A33&gt;=1,OR(X33={1,"2a","2b",3,"5a","5b","10a","10b","20a","20b","40a","40b","80a","80b","160a","160b"})),"w",IF(AND(W33="",$A33&gt;=1,OR(X33={1,"2a","2b",3,"5a","5b","10a","10b","20a","20b","40a","40b","80a","80b","160a","160b"})),"l",""))</f>
        <v/>
      </c>
      <c r="W33" s="7" t="str">
        <f>IF(OR($A33={3,6,9,12,15,18,21,24,27,30,33,36}),"c","")</f>
        <v/>
      </c>
      <c r="X33" s="14" t="str">
        <f>IF(AND(OR($E32={"a/c","b/c","c/a","c/b"}),V32="w"),VLOOKUP(X32,$AA$2:$AB$17,2,FALSE),IF(AND(OR($E32={"a/c","b/c","c/a","c/b"}),V32="l"),VLOOKUP(X32,$AC$2:$AD$17,2,FALSE),IF(AND(OR($E32={"a/c","b/c","c/a","c/b"}),V31="w"),VLOOKUP(X31,$AA$2:$AB$17,2,FALSE),IF(AND(OR($E32={"a/c","b/c","c/a","c/b"}),V31="l"),VLOOKUP(X31,$AC$2:$AD$17,2,FALSE),IF(AND(OR($E32={"a/c","b/c","c/a","c/b"}),V30="w"),VLOOKUP(X30,$AA$2:$AB$17,2,FALSE),IF(AND(OR($E32={"a/c","b/c","c/a","c/b"}),V30="l"),VLOOKUP(X30,$AC$2:$AD$17,2,FALSE),IF(AND(OR($E32={"a/c","b/c","c/a","c/b"}),V29="w"),VLOOKUP(X29,$AA$2:$AB$17,2,FALSE),IF(AND(OR($E32={"a/c","b/c","c/a","c/b"}),V29="l"),VLOOKUP(X29,$AC$2:$AD$17,2,FALSE),IF(AND(OR($E32={"a/c","b/c","c/a","c/b"}),V28="w"),VLOOKUP(X28,$AA$2:$AB$17,2,FALSE),IF(AND(OR($E32={"a/c","b/c","c/a","c/b"}),V28="l"),VLOOKUP(X28,$AC$2:$AD$17,2,FALSE),IF(AND(OR($E32={"a/c","b/c","c/a","c/b"}),V27="w"),VLOOKUP(X27,$AA$2:$AB$17,2,FALSE),IF(AND(OR($E32={"a/c","b/c","c/a","c/b"}),V27="l"),VLOOKUP(X27,$AC$2:$AD$17,2,FALSE),IF(AND(OR($E32={"a/c","b/c","c/a","c/b"}),V26="w"),VLOOKUP(X26,$AA$2:$AB$17,2,FALSE),IF(AND(OR($E32={"a/c","b/c","c/a","c/b"}),V26="l"),VLOOKUP(X26,$AC$2:$AD$17,2,FALSE),IF(AND(OR($E32={"a/c","b/c","c/a","c/b"}),V25="w"),VLOOKUP(X25,$AA$2:$AB$17,2,FALSE),IF(AND(OR($E32={"a/c","b/c","c/a","c/b"}),V25="l"),VLOOKUP(X25,$AC$2:$AD$17,2,FALSE),IF(AND(OR($E32={"a/c","b/c","c/a","c/b"}),V24="w"),VLOOKUP(X24,$AA$2:$AB$17,2,FALSE),IF(AND(OR($E32={"a/c","b/c","c/a","c/b"}),V24="l"),VLOOKUP(X24,$AC$2:$AD$17,2,FALSE),IF(AND(OR($E32={"a/c","b/c","c/a","c/b"}),V23="w"),VLOOKUP(X23,$AA$2:$AB$17,2,FALSE),IF(AND(OR($E32={"a/c","b/c","c/a","c/b"}),V23="l"),VLOOKUP(X23,$AC$2:$AD$17,2,FALSE),IF(AND(OR($E32={"a/c","b/c","c/a","c/b"}),V22="w"),VLOOKUP(X22,$AA$2:$AB$17,2,FALSE),IF(AND(OR($E32={"a/c","b/c","c/a","c/b"}),V22="l"),VLOOKUP(X22,$AC$2:$AD$17,2,FALSE),IF(OR($E32={"a/c","b/c","c/a","c/b"}),1,"")))))))))))))))))))))))</f>
        <v/>
      </c>
      <c r="Y33" s="12">
        <f t="shared" si="6"/>
        <v>3</v>
      </c>
      <c r="Z33" s="27">
        <f t="shared" si="7"/>
        <v>0</v>
      </c>
      <c r="AB33" s="21"/>
      <c r="AC33" s="21"/>
      <c r="AD33" s="21"/>
      <c r="AE33" s="5"/>
    </row>
    <row r="34" spans="1:31">
      <c r="A34" s="9">
        <v>7</v>
      </c>
      <c r="B34" s="9">
        <f>IF(OR($A34={1,2,3,4,5,6,7,8,9,10,11,12}),1,IF(OR($A34={13,14,15,16,17,18,19,20,21,22,23,24}),2,IF(OR($A34={25,26,27,28,29,30,31,32,33,34,35,36}),3,"")))</f>
        <v>1</v>
      </c>
      <c r="C34" s="9" t="str">
        <f>IF(OR($A34={1,4,7,10,13,16,19,22,25,28,31,34}),"A",IF(OR($A34={2,5,8,11,14,17,20,23,26,29,32,35}),"B",IF(OR($A34={3,6,9,12,15,18,21,24,27,30,33,36}),"C","")))</f>
        <v>A</v>
      </c>
      <c r="D34" t="str">
        <f t="shared" si="10"/>
        <v>2/1</v>
      </c>
      <c r="E34" t="str">
        <f t="shared" si="11"/>
        <v>B/A</v>
      </c>
      <c r="F34" s="13" t="str">
        <f>IF(AND(G34="d",$A34&gt;=1,OR(H34={1,"2a","2b",3,"5a","5b","10a","10b","20a","20b","40a","40b","80a","80b","160a","160b"})),"w",IF(AND(G34="",$A34&gt;=1,OR(H34={1,"2a","2b",3,"5a","5b","10a","10b","20a","20b","40a","40b","80a","80b","160a","160b"})),"l",""))</f>
        <v/>
      </c>
      <c r="G34" s="7" t="str">
        <f>IF(OR($A34={1,2,3,4,5,6,7,8,9,10,11,12}),"d","")</f>
        <v>d</v>
      </c>
      <c r="H34" s="14" t="str">
        <f>IF(AND(OR($D33={"1/2","1/3","2/1","3/1"}),F33="w"),VLOOKUP(H33,$AA$2:$AB$17,2,FALSE),IF(AND(OR($D33={"1/2","1/3","2/1","3/1"}),F33="l"),VLOOKUP(H33,$AC$2:$AD$17,2,FALSE),IF(AND(OR($D33={"1/2","1/3","2/1","3/1"}),F32="w"),VLOOKUP(H32,$AA$2:$AB$17,2,FALSE),IF(AND(OR($D33={"1/2","1/3","2/1","3/1"}),F32="l"),VLOOKUP(H32,$AC$2:$AD$17,2,FALSE),IF(AND(OR($D33={"1/2","1/3","2/1","3/1"}),F31="w"),VLOOKUP(H31,$AA$2:$AB$17,2,FALSE),IF(AND(OR($D33={"1/2","1/3","2/1","3/1"}),F31="l"),VLOOKUP(H31,$AC$2:$AD$17,2,FALSE),IF(AND(OR($D33={"1/2","1/3","2/1","3/1"}),F30="w"),VLOOKUP(H30,$AA$2:$AB$17,2,FALSE),IF(AND(OR($D33={"1/2","1/3","2/1","3/1"}),F30="l"),VLOOKUP(H30,$AC$2:$AD$17,2,FALSE),IF(AND(OR($D33={"1/2","1/3","2/1","3/1"}),F29="w"),VLOOKUP(H29,$AA$2:$AB$17,2,FALSE),IF(AND(OR($D33={"1/2","1/3","2/1","3/1"}),F29="l"),VLOOKUP(H29,$AC$2:$AD$17,2,FALSE),IF(AND(OR($D33={"1/2","1/3","2/1","3/1"}),F28="w"),VLOOKUP(H28,$AA$2:$AB$17,2,FALSE),IF(AND(OR($D33={"1/2","1/3","2/1","3/1"}),F28="l"),VLOOKUP(H28,$AC$2:$AD$17,2,FALSE),IF(AND(OR($D33={"1/2","1/3","2/1","3/1"}),F27="w"),VLOOKUP(H27,$AA$2:$AB$17,2,FALSE),IF(AND(OR($D33={"1/2","1/3","2/1","3/1"}),F27="l"),VLOOKUP(H27,$AC$2:$AD$17,2,FALSE),IF(AND(OR($D33={"1/2","1/3","2/1","3/1"}),F26="w"),VLOOKUP(H26,$AA$2:$AB$17,2,FALSE),IF(AND(OR($D33={"1/2","1/3","2/1","3/1"}),F26="l"),VLOOKUP(H26,$AC$2:$AD$17,2,FALSE),IF(AND(OR($D33={"1/2","1/3","2/1","3/1"}),F25="w"),VLOOKUP(H25,$AA$2:$AB$17,2,FALSE),IF(AND(OR($D33={"1/2","1/3","2/1","3/1"}),F25="l"),VLOOKUP(H25,$AC$2:$AD$17,2,FALSE),IF(AND(OR($D33={"1/2","1/3","2/1","3/1"}),F24="w"),VLOOKUP(H24,$AA$2:$AB$17,2,FALSE),IF(AND(OR($D33={"1/2","1/3","2/1","3/1"}),F24="l"),VLOOKUP(H24,$AC$2:$AD$17,2,FALSE),IF(AND(OR($D33={"1/2","1/3","2/1","3/1"}),F23="w"),VLOOKUP(H23,$AA$2:$AB$17,2,FALSE),IF(AND(OR($D33={"1/2","1/3","2/1","3/1"}),F23="l"),VLOOKUP(H23,$AC$2:$AD$17,2,FALSE),IF(OR($D33={"1/2","1/3","2/1","3/1"}),1,"")))))))))))))))))))))))</f>
        <v/>
      </c>
      <c r="I34" s="13" t="str">
        <f>IF(AND(J34="d",$A34&gt;=1,OR(K34={1,"2a","2b",3,"5a","5b","10a","10b","20a","20b","40a","40b","80a","80b","160a","160b"})),"w",IF(AND(J34="",$A34&gt;=1,OR(K34={1,"2a","2b",3,"5a","5b","10a","10b","20a","20b","40a","40b","80a","80b","160a","160b"})),"l",""))</f>
        <v>l</v>
      </c>
      <c r="J34" s="7" t="str">
        <f>IF(OR($A34={13,14,15,16,17,18,19,20,21,22,23,24}),"d","")</f>
        <v/>
      </c>
      <c r="K34" s="14" t="str">
        <f>IF(AND(OR($D33={"1/2","2/3","2/1","3/2"}),I33="w"),VLOOKUP(K33,$AA$2:$AB$17,2,FALSE),IF(AND(OR($D33={"1/2","2/3","2/1","3/2"}),I33="l"),VLOOKUP(K33,$AC$2:$AD$17,2,FALSE),IF(AND(OR($D33={"1/2","2/3","2/1","3/2"}),I32="w"),VLOOKUP(K32,$AA$2:$AB$17,2,FALSE),IF(AND(OR($D33={"1/2","2/3","2/1","3/2"}),I32="l"),VLOOKUP(K32,$AC$2:$AD$17,2,FALSE),IF(AND(OR($D33={"1/2","2/3","2/1","3/2"}),I31="w"),VLOOKUP(K31,$AA$2:$AB$17,2,FALSE),IF(AND(OR($D33={"1/2","2/3","2/1","3/2"}),I31="l"),VLOOKUP(K31,$AC$2:$AD$17,2,FALSE),IF(AND(OR($D33={"1/2","2/3","2/1","3/2"}),I30="w"),VLOOKUP(K30,$AA$2:$AB$17,2,FALSE),IF(AND(OR($D33={"1/2","2/3","2/1","3/2"}),I30="l"),VLOOKUP(K30,$AC$2:$AD$17,2,FALSE),IF(AND(OR($D33={"1/2","2/3","2/1","3/2"}),I29="w"),VLOOKUP(K29,$AA$2:$AB$17,2,FALSE),IF(AND(OR($D33={"1/2","2/3","2/1","3/2"}),I29="l"),VLOOKUP(K29,$AC$2:$AD$17,2,FALSE),IF(AND(OR($D33={"1/2","2/3","2/1","3/2"}),I28="w"),VLOOKUP(K28,$AA$2:$AB$17,2,FALSE),IF(AND(OR($D33={"1/2","2/3","2/1","3/2"}),I28="l"),VLOOKUP(K28,$AC$2:$AD$17,2,FALSE),IF(AND(OR($D33={"1/2","2/3","2/1","3/2"}),I27="w"),VLOOKUP(K27,$AA$2:$AB$17,2,FALSE),IF(AND(OR($D33={"1/2","2/3","2/1","3/2"}),I27="l"),VLOOKUP(K27,$AC$2:$AD$17,2,FALSE),IF(AND(OR($D33={"1/2","2/3","2/1","3/2"}),I26="w"),VLOOKUP(K26,$AA$2:$AB$17,2,FALSE),IF(AND(OR($D33={"1/2","2/3","2/1","3/2"}),I26="l"),VLOOKUP(K26,$AC$2:$AD$17,2,FALSE),IF(AND(OR($D33={"1/2","2/3","2/1","3/2"}),I25="w"),VLOOKUP(K25,$AA$2:$AB$17,2,FALSE),IF(AND(OR($D33={"1/2","2/3","2/1","3/2"}),I25="l"),VLOOKUP(K25,$AC$2:$AD$17,2,FALSE),IF(AND(OR($D33={"1/2","2/3","2/1","3/2"}),I24="w"),VLOOKUP(K24,$AA$2:$AB$17,2,FALSE),IF(AND(OR($D33={"1/2","2/3","2/1","3/2"}),I24="l"),VLOOKUP(K24,$AC$2:$AD$17,2,FALSE),IF(AND(OR($D33={"1/2","2/3","2/1","3/2"}),I23="w"),VLOOKUP(K23,$AA$2:$AB$17,2,FALSE),IF(AND(OR($D33={"1/2","2/3","2/1","3/2"}),I23="l"),VLOOKUP(K23,$AC$2:$AD$17,2,FALSE),IF(OR($D33={"1/2","2/3","2/1","3/2"}),1,"")))))))))))))))))))))))</f>
        <v>5a</v>
      </c>
      <c r="L34" s="13" t="str">
        <f>IF(AND(M34="d",$A34&gt;=1,OR(N34={1,"2a","2b",3,"5a","5b","10a","10b","20a","20b","40a","40b","80a","80b","160a","160b"})),"w",IF(AND(M34="",$A34&gt;=1,OR(N34={1,"2a","2b",3,"5a","5b","10a","10b","20a","20b","40a","40b","80a","80b","160a","160b"})),"l",""))</f>
        <v>l</v>
      </c>
      <c r="M34" s="7" t="str">
        <f>IF(OR($A34={25,26,27,28,29,30,31,32,33,34,35,36}),"d","")</f>
        <v/>
      </c>
      <c r="N34" s="14" t="str">
        <f>IF(AND(OR($D33={"1/3","2/3","3/1","3/2"}),L33="w"),VLOOKUP(N33,$AA$2:$AB$17,2,FALSE),IF(AND(OR($D33={"1/3","2/3","3/1","3/2"}),L33="l"),VLOOKUP(N33,$AC$2:$AD$17,2,FALSE),IF(AND(OR($D33={"1/3","2/3","3/1","3/2"}),L32="w"),VLOOKUP(N32,$AA$2:$AB$17,2,FALSE),IF(AND(OR($D33={"1/3","2/3","3/1","3/2"}),L32="l"),VLOOKUP(N32,$AC$2:$AD$17,2,FALSE),IF(AND(OR($D33={"1/3","2/3","3/1","3/2"}),L31="w"),VLOOKUP(N31,$AA$2:$AB$17,2,FALSE),IF(AND(OR($D33={"1/3","2/3","3/1","3/2"}),L31="l"),VLOOKUP(N31,$AC$2:$AD$17,2,FALSE),IF(AND(OR($D33={"1/3","2/3","3/1","3/2"}),L30="w"),VLOOKUP(N30,$AA$2:$AB$17,2,FALSE),IF(AND(OR($D33={"1/3","2/3","3/1","3/2"}),L30="l"),VLOOKUP(N30,$AC$2:$AD$17,2,FALSE),IF(AND(OR($D33={"1/3","2/3","3/1","3/2"}),L29="w"),VLOOKUP(N29,$AA$2:$AB$17,2,FALSE),IF(AND(OR($D33={"1/3","2/3","3/1","3/2"}),L29="l"),VLOOKUP(N29,$AC$2:$AD$17,2,FALSE),IF(AND(OR($D33={"1/3","2/3","3/1","3/2"}),L28="w"),VLOOKUP(N28,$AA$2:$AB$17,2,FALSE),IF(AND(OR($D33={"1/3","2/3","3/1","3/2"}),L28="l"),VLOOKUP(N28,$AC$2:$AD$17,2,FALSE),IF(AND(OR($D33={"1/3","2/3","3/1","3/2"}),L27="w"),VLOOKUP(N27,$AA$2:$AB$17,2,FALSE),IF(AND(OR($D33={"1/3","2/3","3/1","3/2"}),L27="l"),VLOOKUP(N27,$AC$2:$AD$17,2,FALSE),IF(AND(OR($D33={"1/3","2/3","3/1","3/2"}),L26="w"),VLOOKUP(N26,$AA$2:$AB$17,2,FALSE),IF(AND(OR($D33={"1/3","2/3","3/1","3/2"}),L26="l"),VLOOKUP(N26,$AC$2:$AD$17,2,FALSE),IF(AND(OR($D33={"1/3","2/3","3/1","3/2"}),L25="w"),VLOOKUP(N25,$AA$2:$AB$17,2,FALSE),IF(AND(OR($D33={"1/3","2/3","3/1","3/2"}),L25="l"),VLOOKUP(N25,$AC$2:$AD$17,2,FALSE),IF(AND(OR($D33={"1/3","2/3","3/1","3/2"}),L24="w"),VLOOKUP(N24,$AA$2:$AB$17,2,FALSE),IF(AND(OR($D33={"1/3","2/3","3/1","3/2"}),L24="l"),VLOOKUP(N24,$AC$2:$AD$17,2,FALSE),IF(AND(OR($D33={"1/3","2/3","3/1","3/2"}),L23="w"),VLOOKUP(N23,$AA$2:$AB$17,2,FALSE),IF(AND(OR($D33={"1/3","2/3","3/1","3/2"}),L23="l"),VLOOKUP(N23,$AC$2:$AD$17,2,FALSE),IF(OR($D33={"1/3","2/3","3/1","3/2"}),1,"")))))))))))))))))))))))</f>
        <v>2a</v>
      </c>
      <c r="O34" s="12">
        <f t="shared" si="5"/>
        <v>-7</v>
      </c>
      <c r="P34" s="13" t="str">
        <f>IF(AND(Q34="c",$A34&gt;=1,OR(R34={1,"2a","2b",3,"5a","5b","10a","10b","20a","20b","40a","40b","80a","80b","160a","160b"})),"w",IF(AND(Q34="",$A34&gt;=1,OR(R34={1,"2a","2b",3,"5a","5b","10a","10b","20a","20b","40a","40b","80a","80b","160a","160b"})),"l",""))</f>
        <v>w</v>
      </c>
      <c r="Q34" s="7" t="str">
        <f>IF(OR($A34={1,4,7,10,13,16,19,22,25,28,31,34}),"c","")</f>
        <v>c</v>
      </c>
      <c r="R34" s="14" t="str">
        <f>IF(AND(OR($E33={"a/b","a/c","b/a","c/a"}),P33="w"),VLOOKUP(R33,$AA$2:$AB$17,2,FALSE),IF(AND(OR($E33={"a/b","a/c","b/a","c/a"}),P33="l"),VLOOKUP(R33,$AC$2:$AD$17,2,FALSE),IF(AND(OR($E33={"a/b","a/c","b/a","c/a"}),P32="w"),VLOOKUP(R32,$AA$2:$AB$17,2,FALSE),IF(AND(OR($E33={"a/b","a/c","b/a","c/a"}),P32="l"),VLOOKUP(R32,$AC$2:$AD$17,2,FALSE),IF(AND(OR($E33={"a/b","a/c","b/a","c/a"}),P31="w"),VLOOKUP(R31,$AA$2:$AB$17,2,FALSE),IF(AND(OR($E33={"a/b","a/c","b/a","c/a"}),P31="l"),VLOOKUP(R31,$AC$2:$AD$17,2,FALSE),IF(AND(OR($E33={"a/b","a/c","b/a","c/a"}),P30="w"),VLOOKUP(R30,$AA$2:$AB$17,2,FALSE),IF(AND(OR($E33={"a/b","a/c","b/a","c/a"}),P30="l"),VLOOKUP(R30,$AC$2:$AD$17,2,FALSE),IF(AND(OR($E33={"a/b","a/c","b/a","c/a"}),P29="w"),VLOOKUP(R29,$AA$2:$AB$17,2,FALSE),IF(AND(OR($E33={"a/b","a/c","b/a","c/a"}),P29="l"),VLOOKUP(R29,$AC$2:$AD$17,2,FALSE),IF(AND(OR($E33={"a/b","a/c","b/a","c/a"}),P28="w"),VLOOKUP(R28,$AA$2:$AB$17,2,FALSE),IF(AND(OR($E33={"a/b","a/c","b/a","c/a"}),P28="l"),VLOOKUP(R28,$AC$2:$AD$17,2,FALSE),IF(AND(OR($E33={"a/b","a/c","b/a","c/a"}),P27="w"),VLOOKUP(R27,$AA$2:$AB$17,2,FALSE),IF(AND(OR($E33={"a/b","a/c","b/a","c/a"}),P27="l"),VLOOKUP(R27,$AC$2:$AD$17,2,FALSE),IF(AND(OR($E33={"a/b","a/c","b/a","c/a"}),P26="w"),VLOOKUP(R26,$AA$2:$AB$17,2,FALSE),IF(AND(OR($E33={"a/b","a/c","b/a","c/a"}),P26="l"),VLOOKUP(R26,$AC$2:$AD$17,2,FALSE),IF(AND(OR($E33={"a/b","a/c","b/a","c/a"}),P25="w"),VLOOKUP(R25,$AA$2:$AB$17,2,FALSE),IF(AND(OR($E33={"a/b","a/c","b/a","c/a"}),P25="l"),VLOOKUP(R25,$AC$2:$AD$17,2,FALSE),IF(AND(OR($E33={"a/b","a/c","b/a","c/a"}),P24="w"),VLOOKUP(R24,$AA$2:$AB$17,2,FALSE),IF(AND(OR($E33={"a/b","a/c","b/a","c/a"}),P24="l"),VLOOKUP(R24,$AC$2:$AD$17,2,FALSE),IF(AND(OR($E33={"a/b","a/c","b/a","c/a"}),P23="w"),VLOOKUP(R23,$AA$2:$AB$17,2,FALSE),IF(AND(OR($E33={"a/b","a/c","b/a","c/a"}),P23="l"),VLOOKUP(R23,$AC$2:$AD$17,2,FALSE),IF(OR($E33={"a/b","a/c","b/a","c/a"}),1,"")))))))))))))))))))))))</f>
        <v>2a</v>
      </c>
      <c r="S34" s="13" t="str">
        <f>IF(AND(T34="c",$A34&gt;=1,OR(U34={1,"2a","2b",3,"5a","5b","10a","10b","20a","20b","40a","40b","80a","80b","160a","160b"})),"w",IF(AND(T34="",$A34&gt;=1,OR(U34={1,"2a","2b",3,"5a","5b","10a","10b","20a","20b","40a","40b","80a","80b","160a","160b"})),"l",""))</f>
        <v>l</v>
      </c>
      <c r="T34" s="7" t="str">
        <f>IF(OR($A34={2,5,8,11,14,17,20,23,26,29,32,35}),"c","")</f>
        <v/>
      </c>
      <c r="U34" s="14">
        <f>IF(AND(OR($E33={"a/b","b/c","b/a","c/b"}),S33="w"),VLOOKUP(U33,$AA$2:$AB$17,2,FALSE),IF(AND(OR($E33={"a/b","b/c","b/a","c/b"}),S33="l"),VLOOKUP(U33,$AC$2:$AD$17,2,FALSE),IF(AND(OR($E33={"a/b","b/c","b/a","c/b"}),S32="w"),VLOOKUP(U32,$AA$2:$AB$17,2,FALSE),IF(AND(OR($E33={"a/b","b/c","b/a","c/b"}),S32="l"),VLOOKUP(U32,$AC$2:$AD$17,2,FALSE),IF(AND(OR($E33={"a/b","b/c","b/a","c/b"}),S31="w"),VLOOKUP(U31,$AA$2:$AB$17,2,FALSE),IF(AND(OR($E33={"a/b","b/c","b/a","c/b"}),S31="l"),VLOOKUP(U31,$AC$2:$AD$17,2,FALSE),IF(AND(OR($E33={"a/b","b/c","b/a","c/b"}),S30="w"),VLOOKUP(U30,$AA$2:$AB$17,2,FALSE),IF(AND(OR($E33={"a/b","b/c","b/a","c/b"}),S30="l"),VLOOKUP(U30,$AC$2:$AD$17,2,FALSE),IF(AND(OR($E33={"a/b","b/c","b/a","c/b"}),S29="w"),VLOOKUP(U29,$AA$2:$AB$17,2,FALSE),IF(AND(OR($E33={"a/b","b/c","b/a","c/b"}),S29="l"),VLOOKUP(U29,$AC$2:$AD$17,2,FALSE),IF(AND(OR($E33={"a/b","b/c","b/a","c/b"}),S28="w"),VLOOKUP(U28,$AA$2:$AB$17,2,FALSE),IF(AND(OR($E33={"a/b","b/c","b/a","c/b"}),S28="l"),VLOOKUP(U28,$AC$2:$AD$17,2,FALSE),IF(AND(OR($E33={"a/b","b/c","b/a","c/b"}),S27="w"),VLOOKUP(U27,$AA$2:$AB$17,2,FALSE),IF(AND(OR($E33={"a/b","b/c","b/a","c/b"}),S27="l"),VLOOKUP(U27,$AC$2:$AD$17,2,FALSE),IF(AND(OR($E33={"a/b","b/c","b/a","c/b"}),S26="w"),VLOOKUP(U26,$AA$2:$AB$17,2,FALSE),IF(AND(OR($E33={"a/b","b/c","b/a","c/b"}),S26="l"),VLOOKUP(U26,$AC$2:$AD$17,2,FALSE),IF(AND(OR($E33={"a/b","b/c","b/a","c/b"}),S25="w"),VLOOKUP(U25,$AA$2:$AB$17,2,FALSE),IF(AND(OR($E33={"a/b","b/c","b/a","c/b"}),S25="l"),VLOOKUP(U25,$AC$2:$AD$17,2,FALSE),IF(AND(OR($E33={"a/b","b/c","b/a","c/b"}),S24="w"),VLOOKUP(U24,$AA$2:$AB$17,2,FALSE),IF(AND(OR($E33={"a/b","b/c","b/a","c/b"}),S24="l"),VLOOKUP(U24,$AC$2:$AD$17,2,FALSE),IF(AND(OR($E33={"a/b","b/c","b/a","c/b"}),S23="w"),VLOOKUP(U23,$AA$2:$AB$17,2,FALSE),IF(AND(OR($E33={"a/b","b/c","b/a","c/b"}),S23="l"),VLOOKUP(U23,$AC$2:$AD$17,2,FALSE),IF(OR($E33={"a/b","b/c","b/a","c/b"}),1,"")))))))))))))))))))))))</f>
        <v>1</v>
      </c>
      <c r="V34" s="13" t="str">
        <f>IF(AND(W34="c",$A34&gt;=1,OR(X34={1,"2a","2b",3,"5a","5b","10a","10b","20a","20b","40a","40b","80a","80b","160a","160b"})),"w",IF(AND(W34="",$A34&gt;=1,OR(X34={1,"2a","2b",3,"5a","5b","10a","10b","20a","20b","40a","40b","80a","80b","160a","160b"})),"l",""))</f>
        <v/>
      </c>
      <c r="W34" s="7" t="str">
        <f>IF(OR($A34={3,6,9,12,15,18,21,24,27,30,33,36}),"c","")</f>
        <v/>
      </c>
      <c r="X34" s="14" t="str">
        <f>IF(AND(OR($E33={"a/c","b/c","c/a","c/b"}),V33="w"),VLOOKUP(X33,$AA$2:$AB$17,2,FALSE),IF(AND(OR($E33={"a/c","b/c","c/a","c/b"}),V33="l"),VLOOKUP(X33,$AC$2:$AD$17,2,FALSE),IF(AND(OR($E33={"a/c","b/c","c/a","c/b"}),V32="w"),VLOOKUP(X32,$AA$2:$AB$17,2,FALSE),IF(AND(OR($E33={"a/c","b/c","c/a","c/b"}),V32="l"),VLOOKUP(X32,$AC$2:$AD$17,2,FALSE),IF(AND(OR($E33={"a/c","b/c","c/a","c/b"}),V31="w"),VLOOKUP(X31,$AA$2:$AB$17,2,FALSE),IF(AND(OR($E33={"a/c","b/c","c/a","c/b"}),V31="l"),VLOOKUP(X31,$AC$2:$AD$17,2,FALSE),IF(AND(OR($E33={"a/c","b/c","c/a","c/b"}),V30="w"),VLOOKUP(X30,$AA$2:$AB$17,2,FALSE),IF(AND(OR($E33={"a/c","b/c","c/a","c/b"}),V30="l"),VLOOKUP(X30,$AC$2:$AD$17,2,FALSE),IF(AND(OR($E33={"a/c","b/c","c/a","c/b"}),V29="w"),VLOOKUP(X29,$AA$2:$AB$17,2,FALSE),IF(AND(OR($E33={"a/c","b/c","c/a","c/b"}),V29="l"),VLOOKUP(X29,$AC$2:$AD$17,2,FALSE),IF(AND(OR($E33={"a/c","b/c","c/a","c/b"}),V28="w"),VLOOKUP(X28,$AA$2:$AB$17,2,FALSE),IF(AND(OR($E33={"a/c","b/c","c/a","c/b"}),V28="l"),VLOOKUP(X28,$AC$2:$AD$17,2,FALSE),IF(AND(OR($E33={"a/c","b/c","c/a","c/b"}),V27="w"),VLOOKUP(X27,$AA$2:$AB$17,2,FALSE),IF(AND(OR($E33={"a/c","b/c","c/a","c/b"}),V27="l"),VLOOKUP(X27,$AC$2:$AD$17,2,FALSE),IF(AND(OR($E33={"a/c","b/c","c/a","c/b"}),V26="w"),VLOOKUP(X26,$AA$2:$AB$17,2,FALSE),IF(AND(OR($E33={"a/c","b/c","c/a","c/b"}),V26="l"),VLOOKUP(X26,$AC$2:$AD$17,2,FALSE),IF(AND(OR($E33={"a/c","b/c","c/a","c/b"}),V25="w"),VLOOKUP(X25,$AA$2:$AB$17,2,FALSE),IF(AND(OR($E33={"a/c","b/c","c/a","c/b"}),V25="l"),VLOOKUP(X25,$AC$2:$AD$17,2,FALSE),IF(AND(OR($E33={"a/c","b/c","c/a","c/b"}),V24="w"),VLOOKUP(X24,$AA$2:$AB$17,2,FALSE),IF(AND(OR($E33={"a/c","b/c","c/a","c/b"}),V24="l"),VLOOKUP(X24,$AC$2:$AD$17,2,FALSE),IF(AND(OR($E33={"a/c","b/c","c/a","c/b"}),V23="w"),VLOOKUP(X23,$AA$2:$AB$17,2,FALSE),IF(AND(OR($E33={"a/c","b/c","c/a","c/b"}),V23="l"),VLOOKUP(X23,$AC$2:$AD$17,2,FALSE),IF(OR($E33={"a/c","b/c","c/a","c/b"}),1,"")))))))))))))))))))))))</f>
        <v/>
      </c>
      <c r="Y34" s="12">
        <f t="shared" si="6"/>
        <v>3</v>
      </c>
      <c r="Z34" s="27">
        <f t="shared" si="7"/>
        <v>-4</v>
      </c>
      <c r="AB34" s="21"/>
      <c r="AC34" s="21"/>
      <c r="AD34" s="21"/>
      <c r="AE34" s="5"/>
    </row>
    <row r="35" spans="1:31">
      <c r="A35" s="9" t="s">
        <v>33</v>
      </c>
      <c r="B35" s="9" t="str">
        <f>IF(OR($A35={1,2,3,4,5,6,7,8,9,10,11,12}),1,IF(OR($A35={13,14,15,16,17,18,19,20,21,22,23,24}),2,IF(OR($A35={25,26,27,28,29,30,31,32,33,34,35,36}),3,"")))</f>
        <v/>
      </c>
      <c r="C35" s="9" t="str">
        <f>IF(OR($A35={1,4,7,10,13,16,19,22,25,28,31,34}),"A",IF(OR($A35={2,5,8,11,14,17,20,23,26,29,32,35}),"B",IF(OR($A35={3,6,9,12,15,18,21,24,27,30,33,36}),"C","")))</f>
        <v/>
      </c>
      <c r="D35" t="str">
        <f t="shared" si="10"/>
        <v>2/1</v>
      </c>
      <c r="E35" t="str">
        <f t="shared" si="11"/>
        <v>B/A</v>
      </c>
      <c r="F35" s="13" t="str">
        <f>IF(AND(G35="d",$A35&gt;=1,OR(H35={1,"2a","2b",3,"5a","5b","10a","10b","20a","20b","40a","40b","80a","80b","160a","160b"})),"w",IF(AND(G35="",$A35&gt;=1,OR(H35={1,"2a","2b",3,"5a","5b","10a","10b","20a","20b","40a","40b","80a","80b","160a","160b"})),"l",""))</f>
        <v>l</v>
      </c>
      <c r="G35" s="7" t="str">
        <f>IF(OR($A35={1,2,3,4,5,6,7,8,9,10,11,12}),"d","")</f>
        <v/>
      </c>
      <c r="H35" s="14">
        <f>IF(AND(OR($D34={"1/2","1/3","2/1","3/1"}),F34="w"),VLOOKUP(H34,$AA$2:$AB$17,2,FALSE),IF(AND(OR($D34={"1/2","1/3","2/1","3/1"}),F34="l"),VLOOKUP(H34,$AC$2:$AD$17,2,FALSE),IF(AND(OR($D34={"1/2","1/3","2/1","3/1"}),F33="w"),VLOOKUP(H33,$AA$2:$AB$17,2,FALSE),IF(AND(OR($D34={"1/2","1/3","2/1","3/1"}),F33="l"),VLOOKUP(H33,$AC$2:$AD$17,2,FALSE),IF(AND(OR($D34={"1/2","1/3","2/1","3/1"}),F32="w"),VLOOKUP(H32,$AA$2:$AB$17,2,FALSE),IF(AND(OR($D34={"1/2","1/3","2/1","3/1"}),F32="l"),VLOOKUP(H32,$AC$2:$AD$17,2,FALSE),IF(AND(OR($D34={"1/2","1/3","2/1","3/1"}),F31="w"),VLOOKUP(H31,$AA$2:$AB$17,2,FALSE),IF(AND(OR($D34={"1/2","1/3","2/1","3/1"}),F31="l"),VLOOKUP(H31,$AC$2:$AD$17,2,FALSE),IF(AND(OR($D34={"1/2","1/3","2/1","3/1"}),F30="w"),VLOOKUP(H30,$AA$2:$AB$17,2,FALSE),IF(AND(OR($D34={"1/2","1/3","2/1","3/1"}),F30="l"),VLOOKUP(H30,$AC$2:$AD$17,2,FALSE),IF(AND(OR($D34={"1/2","1/3","2/1","3/1"}),F29="w"),VLOOKUP(H29,$AA$2:$AB$17,2,FALSE),IF(AND(OR($D34={"1/2","1/3","2/1","3/1"}),F29="l"),VLOOKUP(H29,$AC$2:$AD$17,2,FALSE),IF(AND(OR($D34={"1/2","1/3","2/1","3/1"}),F28="w"),VLOOKUP(H28,$AA$2:$AB$17,2,FALSE),IF(AND(OR($D34={"1/2","1/3","2/1","3/1"}),F28="l"),VLOOKUP(H28,$AC$2:$AD$17,2,FALSE),IF(AND(OR($D34={"1/2","1/3","2/1","3/1"}),F27="w"),VLOOKUP(H27,$AA$2:$AB$17,2,FALSE),IF(AND(OR($D34={"1/2","1/3","2/1","3/1"}),F27="l"),VLOOKUP(H27,$AC$2:$AD$17,2,FALSE),IF(AND(OR($D34={"1/2","1/3","2/1","3/1"}),F26="w"),VLOOKUP(H26,$AA$2:$AB$17,2,FALSE),IF(AND(OR($D34={"1/2","1/3","2/1","3/1"}),F26="l"),VLOOKUP(H26,$AC$2:$AD$17,2,FALSE),IF(AND(OR($D34={"1/2","1/3","2/1","3/1"}),F25="w"),VLOOKUP(H25,$AA$2:$AB$17,2,FALSE),IF(AND(OR($D34={"1/2","1/3","2/1","3/1"}),F25="l"),VLOOKUP(H25,$AC$2:$AD$17,2,FALSE),IF(AND(OR($D34={"1/2","1/3","2/1","3/1"}),F24="w"),VLOOKUP(H24,$AA$2:$AB$17,2,FALSE),IF(AND(OR($D34={"1/2","1/3","2/1","3/1"}),F24="l"),VLOOKUP(H24,$AC$2:$AD$17,2,FALSE),IF(OR($D34={"1/2","1/3","2/1","3/1"}),1,"")))))))))))))))))))))))</f>
        <v>3</v>
      </c>
      <c r="I35" s="13" t="str">
        <f>IF(AND(J35="d",$A35&gt;=1,OR(K35={1,"2a","2b",3,"5a","5b","10a","10b","20a","20b","40a","40b","80a","80b","160a","160b"})),"w",IF(AND(J35="",$A35&gt;=1,OR(K35={1,"2a","2b",3,"5a","5b","10a","10b","20a","20b","40a","40b","80a","80b","160a","160b"})),"l",""))</f>
        <v>l</v>
      </c>
      <c r="J35" s="7" t="str">
        <f>IF(OR($A35={13,14,15,16,17,18,19,20,21,22,23,24}),"d","")</f>
        <v/>
      </c>
      <c r="K35" s="14" t="str">
        <f>IF(AND(OR($D34={"1/2","2/3","2/1","3/2"}),I34="w"),VLOOKUP(K34,$AA$2:$AB$17,2,FALSE),IF(AND(OR($D34={"1/2","2/3","2/1","3/2"}),I34="l"),VLOOKUP(K34,$AC$2:$AD$17,2,FALSE),IF(AND(OR($D34={"1/2","2/3","2/1","3/2"}),I33="w"),VLOOKUP(K33,$AA$2:$AB$17,2,FALSE),IF(AND(OR($D34={"1/2","2/3","2/1","3/2"}),I33="l"),VLOOKUP(K33,$AC$2:$AD$17,2,FALSE),IF(AND(OR($D34={"1/2","2/3","2/1","3/2"}),I32="w"),VLOOKUP(K32,$AA$2:$AB$17,2,FALSE),IF(AND(OR($D34={"1/2","2/3","2/1","3/2"}),I32="l"),VLOOKUP(K32,$AC$2:$AD$17,2,FALSE),IF(AND(OR($D34={"1/2","2/3","2/1","3/2"}),I31="w"),VLOOKUP(K31,$AA$2:$AB$17,2,FALSE),IF(AND(OR($D34={"1/2","2/3","2/1","3/2"}),I31="l"),VLOOKUP(K31,$AC$2:$AD$17,2,FALSE),IF(AND(OR($D34={"1/2","2/3","2/1","3/2"}),I30="w"),VLOOKUP(K30,$AA$2:$AB$17,2,FALSE),IF(AND(OR($D34={"1/2","2/3","2/1","3/2"}),I30="l"),VLOOKUP(K30,$AC$2:$AD$17,2,FALSE),IF(AND(OR($D34={"1/2","2/3","2/1","3/2"}),I29="w"),VLOOKUP(K29,$AA$2:$AB$17,2,FALSE),IF(AND(OR($D34={"1/2","2/3","2/1","3/2"}),I29="l"),VLOOKUP(K29,$AC$2:$AD$17,2,FALSE),IF(AND(OR($D34={"1/2","2/3","2/1","3/2"}),I28="w"),VLOOKUP(K28,$AA$2:$AB$17,2,FALSE),IF(AND(OR($D34={"1/2","2/3","2/1","3/2"}),I28="l"),VLOOKUP(K28,$AC$2:$AD$17,2,FALSE),IF(AND(OR($D34={"1/2","2/3","2/1","3/2"}),I27="w"),VLOOKUP(K27,$AA$2:$AB$17,2,FALSE),IF(AND(OR($D34={"1/2","2/3","2/1","3/2"}),I27="l"),VLOOKUP(K27,$AC$2:$AD$17,2,FALSE),IF(AND(OR($D34={"1/2","2/3","2/1","3/2"}),I26="w"),VLOOKUP(K26,$AA$2:$AB$17,2,FALSE),IF(AND(OR($D34={"1/2","2/3","2/1","3/2"}),I26="l"),VLOOKUP(K26,$AC$2:$AD$17,2,FALSE),IF(AND(OR($D34={"1/2","2/3","2/1","3/2"}),I25="w"),VLOOKUP(K25,$AA$2:$AB$17,2,FALSE),IF(AND(OR($D34={"1/2","2/3","2/1","3/2"}),I25="l"),VLOOKUP(K25,$AC$2:$AD$17,2,FALSE),IF(AND(OR($D34={"1/2","2/3","2/1","3/2"}),I24="w"),VLOOKUP(K24,$AA$2:$AB$17,2,FALSE),IF(AND(OR($D34={"1/2","2/3","2/1","3/2"}),I24="l"),VLOOKUP(K24,$AC$2:$AD$17,2,FALSE),IF(OR($D34={"1/2","2/3","2/1","3/2"}),1,"")))))))))))))))))))))))</f>
        <v>5b</v>
      </c>
      <c r="L35" s="13" t="str">
        <f>IF(AND(M35="d",$A35&gt;=1,OR(N35={1,"2a","2b",3,"5a","5b","10a","10b","20a","20b","40a","40b","80a","80b","160a","160b"})),"w",IF(AND(M35="",$A35&gt;=1,OR(N35={1,"2a","2b",3,"5a","5b","10a","10b","20a","20b","40a","40b","80a","80b","160a","160b"})),"l",""))</f>
        <v/>
      </c>
      <c r="M35" s="7" t="str">
        <f>IF(OR($A35={25,26,27,28,29,30,31,32,33,34,35,36}),"d","")</f>
        <v/>
      </c>
      <c r="N35" s="14" t="str">
        <f>IF(AND(OR($D34={"1/3","2/3","3/1","3/2"}),L34="w"),VLOOKUP(N34,$AA$2:$AB$17,2,FALSE),IF(AND(OR($D34={"1/3","2/3","3/1","3/2"}),L34="l"),VLOOKUP(N34,$AC$2:$AD$17,2,FALSE),IF(AND(OR($D34={"1/3","2/3","3/1","3/2"}),L33="w"),VLOOKUP(N33,$AA$2:$AB$17,2,FALSE),IF(AND(OR($D34={"1/3","2/3","3/1","3/2"}),L33="l"),VLOOKUP(N33,$AC$2:$AD$17,2,FALSE),IF(AND(OR($D34={"1/3","2/3","3/1","3/2"}),L32="w"),VLOOKUP(N32,$AA$2:$AB$17,2,FALSE),IF(AND(OR($D34={"1/3","2/3","3/1","3/2"}),L32="l"),VLOOKUP(N32,$AC$2:$AD$17,2,FALSE),IF(AND(OR($D34={"1/3","2/3","3/1","3/2"}),L31="w"),VLOOKUP(N31,$AA$2:$AB$17,2,FALSE),IF(AND(OR($D34={"1/3","2/3","3/1","3/2"}),L31="l"),VLOOKUP(N31,$AC$2:$AD$17,2,FALSE),IF(AND(OR($D34={"1/3","2/3","3/1","3/2"}),L30="w"),VLOOKUP(N30,$AA$2:$AB$17,2,FALSE),IF(AND(OR($D34={"1/3","2/3","3/1","3/2"}),L30="l"),VLOOKUP(N30,$AC$2:$AD$17,2,FALSE),IF(AND(OR($D34={"1/3","2/3","3/1","3/2"}),L29="w"),VLOOKUP(N29,$AA$2:$AB$17,2,FALSE),IF(AND(OR($D34={"1/3","2/3","3/1","3/2"}),L29="l"),VLOOKUP(N29,$AC$2:$AD$17,2,FALSE),IF(AND(OR($D34={"1/3","2/3","3/1","3/2"}),L28="w"),VLOOKUP(N28,$AA$2:$AB$17,2,FALSE),IF(AND(OR($D34={"1/3","2/3","3/1","3/2"}),L28="l"),VLOOKUP(N28,$AC$2:$AD$17,2,FALSE),IF(AND(OR($D34={"1/3","2/3","3/1","3/2"}),L27="w"),VLOOKUP(N27,$AA$2:$AB$17,2,FALSE),IF(AND(OR($D34={"1/3","2/3","3/1","3/2"}),L27="l"),VLOOKUP(N27,$AC$2:$AD$17,2,FALSE),IF(AND(OR($D34={"1/3","2/3","3/1","3/2"}),L26="w"),VLOOKUP(N26,$AA$2:$AB$17,2,FALSE),IF(AND(OR($D34={"1/3","2/3","3/1","3/2"}),L26="l"),VLOOKUP(N26,$AC$2:$AD$17,2,FALSE),IF(AND(OR($D34={"1/3","2/3","3/1","3/2"}),L25="w"),VLOOKUP(N25,$AA$2:$AB$17,2,FALSE),IF(AND(OR($D34={"1/3","2/3","3/1","3/2"}),L25="l"),VLOOKUP(N25,$AC$2:$AD$17,2,FALSE),IF(AND(OR($D34={"1/3","2/3","3/1","3/2"}),L24="w"),VLOOKUP(N24,$AA$2:$AB$17,2,FALSE),IF(AND(OR($D34={"1/3","2/3","3/1","3/2"}),L24="l"),VLOOKUP(N24,$AC$2:$AD$17,2,FALSE),IF(OR($D34={"1/3","2/3","3/1","3/2"}),1,"")))))))))))))))))))))))</f>
        <v/>
      </c>
      <c r="O35" s="12">
        <f t="shared" si="5"/>
        <v>-8</v>
      </c>
      <c r="P35" s="13" t="str">
        <f>IF(AND(Q35="c",$A35&gt;=1,OR(R35={1,"2a","2b",3,"5a","5b","10a","10b","20a","20b","40a","40b","80a","80b","160a","160b"})),"w",IF(AND(Q35="",$A35&gt;=1,OR(R35={1,"2a","2b",3,"5a","5b","10a","10b","20a","20b","40a","40b","80a","80b","160a","160b"})),"l",""))</f>
        <v>l</v>
      </c>
      <c r="Q35" s="7" t="str">
        <f>IF(OR($A35={1,4,7,10,13,16,19,22,25,28,31,34}),"c","")</f>
        <v/>
      </c>
      <c r="R35" s="14">
        <f>IF(AND(OR($E34={"a/b","a/c","b/a","c/a"}),P34="w"),VLOOKUP(R34,$AA$2:$AB$17,2,FALSE),IF(AND(OR($E34={"a/b","a/c","b/a","c/a"}),P34="l"),VLOOKUP(R34,$AC$2:$AD$17,2,FALSE),IF(AND(OR($E34={"a/b","a/c","b/a","c/a"}),P33="w"),VLOOKUP(R33,$AA$2:$AB$17,2,FALSE),IF(AND(OR($E34={"a/b","a/c","b/a","c/a"}),P33="l"),VLOOKUP(R33,$AC$2:$AD$17,2,FALSE),IF(AND(OR($E34={"a/b","a/c","b/a","c/a"}),P32="w"),VLOOKUP(R32,$AA$2:$AB$17,2,FALSE),IF(AND(OR($E34={"a/b","a/c","b/a","c/a"}),P32="l"),VLOOKUP(R32,$AC$2:$AD$17,2,FALSE),IF(AND(OR($E34={"a/b","a/c","b/a","c/a"}),P31="w"),VLOOKUP(R31,$AA$2:$AB$17,2,FALSE),IF(AND(OR($E34={"a/b","a/c","b/a","c/a"}),P31="l"),VLOOKUP(R31,$AC$2:$AD$17,2,FALSE),IF(AND(OR($E34={"a/b","a/c","b/a","c/a"}),P30="w"),VLOOKUP(R30,$AA$2:$AB$17,2,FALSE),IF(AND(OR($E34={"a/b","a/c","b/a","c/a"}),P30="l"),VLOOKUP(R30,$AC$2:$AD$17,2,FALSE),IF(AND(OR($E34={"a/b","a/c","b/a","c/a"}),P29="w"),VLOOKUP(R29,$AA$2:$AB$17,2,FALSE),IF(AND(OR($E34={"a/b","a/c","b/a","c/a"}),P29="l"),VLOOKUP(R29,$AC$2:$AD$17,2,FALSE),IF(AND(OR($E34={"a/b","a/c","b/a","c/a"}),P28="w"),VLOOKUP(R28,$AA$2:$AB$17,2,FALSE),IF(AND(OR($E34={"a/b","a/c","b/a","c/a"}),P28="l"),VLOOKUP(R28,$AC$2:$AD$17,2,FALSE),IF(AND(OR($E34={"a/b","a/c","b/a","c/a"}),P27="w"),VLOOKUP(R27,$AA$2:$AB$17,2,FALSE),IF(AND(OR($E34={"a/b","a/c","b/a","c/a"}),P27="l"),VLOOKUP(R27,$AC$2:$AD$17,2,FALSE),IF(AND(OR($E34={"a/b","a/c","b/a","c/a"}),P26="w"),VLOOKUP(R26,$AA$2:$AB$17,2,FALSE),IF(AND(OR($E34={"a/b","a/c","b/a","c/a"}),P26="l"),VLOOKUP(R26,$AC$2:$AD$17,2,FALSE),IF(AND(OR($E34={"a/b","a/c","b/a","c/a"}),P25="w"),VLOOKUP(R25,$AA$2:$AB$17,2,FALSE),IF(AND(OR($E34={"a/b","a/c","b/a","c/a"}),P25="l"),VLOOKUP(R25,$AC$2:$AD$17,2,FALSE),IF(AND(OR($E34={"a/b","a/c","b/a","c/a"}),P24="w"),VLOOKUP(R24,$AA$2:$AB$17,2,FALSE),IF(AND(OR($E34={"a/b","a/c","b/a","c/a"}),P24="l"),VLOOKUP(R24,$AC$2:$AD$17,2,FALSE),IF(OR($E34={"a/b","a/c","b/a","c/a"}),1,"")))))))))))))))))))))))</f>
        <v>1</v>
      </c>
      <c r="S35" s="13" t="str">
        <f>IF(AND(T35="c",$A35&gt;=1,OR(U35={1,"2a","2b",3,"5a","5b","10a","10b","20a","20b","40a","40b","80a","80b","160a","160b"})),"w",IF(AND(T35="",$A35&gt;=1,OR(U35={1,"2a","2b",3,"5a","5b","10a","10b","20a","20b","40a","40b","80a","80b","160a","160b"})),"l",""))</f>
        <v>l</v>
      </c>
      <c r="T35" s="7" t="str">
        <f>IF(OR($A35={2,5,8,11,14,17,20,23,26,29,32,35}),"c","")</f>
        <v/>
      </c>
      <c r="U35" s="14" t="str">
        <f>IF(AND(OR($E34={"a/b","b/c","b/a","c/b"}),S34="w"),VLOOKUP(U34,$AA$2:$AB$17,2,FALSE),IF(AND(OR($E34={"a/b","b/c","b/a","c/b"}),S34="l"),VLOOKUP(U34,$AC$2:$AD$17,2,FALSE),IF(AND(OR($E34={"a/b","b/c","b/a","c/b"}),S33="w"),VLOOKUP(U33,$AA$2:$AB$17,2,FALSE),IF(AND(OR($E34={"a/b","b/c","b/a","c/b"}),S33="l"),VLOOKUP(U33,$AC$2:$AD$17,2,FALSE),IF(AND(OR($E34={"a/b","b/c","b/a","c/b"}),S32="w"),VLOOKUP(U32,$AA$2:$AB$17,2,FALSE),IF(AND(OR($E34={"a/b","b/c","b/a","c/b"}),S32="l"),VLOOKUP(U32,$AC$2:$AD$17,2,FALSE),IF(AND(OR($E34={"a/b","b/c","b/a","c/b"}),S31="w"),VLOOKUP(U31,$AA$2:$AB$17,2,FALSE),IF(AND(OR($E34={"a/b","b/c","b/a","c/b"}),S31="l"),VLOOKUP(U31,$AC$2:$AD$17,2,FALSE),IF(AND(OR($E34={"a/b","b/c","b/a","c/b"}),S30="w"),VLOOKUP(U30,$AA$2:$AB$17,2,FALSE),IF(AND(OR($E34={"a/b","b/c","b/a","c/b"}),S30="l"),VLOOKUP(U30,$AC$2:$AD$17,2,FALSE),IF(AND(OR($E34={"a/b","b/c","b/a","c/b"}),S29="w"),VLOOKUP(U29,$AA$2:$AB$17,2,FALSE),IF(AND(OR($E34={"a/b","b/c","b/a","c/b"}),S29="l"),VLOOKUP(U29,$AC$2:$AD$17,2,FALSE),IF(AND(OR($E34={"a/b","b/c","b/a","c/b"}),S28="w"),VLOOKUP(U28,$AA$2:$AB$17,2,FALSE),IF(AND(OR($E34={"a/b","b/c","b/a","c/b"}),S28="l"),VLOOKUP(U28,$AC$2:$AD$17,2,FALSE),IF(AND(OR($E34={"a/b","b/c","b/a","c/b"}),S27="w"),VLOOKUP(U27,$AA$2:$AB$17,2,FALSE),IF(AND(OR($E34={"a/b","b/c","b/a","c/b"}),S27="l"),VLOOKUP(U27,$AC$2:$AD$17,2,FALSE),IF(AND(OR($E34={"a/b","b/c","b/a","c/b"}),S26="w"),VLOOKUP(U26,$AA$2:$AB$17,2,FALSE),IF(AND(OR($E34={"a/b","b/c","b/a","c/b"}),S26="l"),VLOOKUP(U26,$AC$2:$AD$17,2,FALSE),IF(AND(OR($E34={"a/b","b/c","b/a","c/b"}),S25="w"),VLOOKUP(U25,$AA$2:$AB$17,2,FALSE),IF(AND(OR($E34={"a/b","b/c","b/a","c/b"}),S25="l"),VLOOKUP(U25,$AC$2:$AD$17,2,FALSE),IF(AND(OR($E34={"a/b","b/c","b/a","c/b"}),S24="w"),VLOOKUP(U24,$AA$2:$AB$17,2,FALSE),IF(AND(OR($E34={"a/b","b/c","b/a","c/b"}),S24="l"),VLOOKUP(U24,$AC$2:$AD$17,2,FALSE),IF(OR($E34={"a/b","b/c","b/a","c/b"}),1,"")))))))))))))))))))))))</f>
        <v>2a</v>
      </c>
      <c r="V35" s="13" t="str">
        <f>IF(AND(W35="c",$A35&gt;=1,OR(X35={1,"2a","2b",3,"5a","5b","10a","10b","20a","20b","40a","40b","80a","80b","160a","160b"})),"w",IF(AND(W35="",$A35&gt;=1,OR(X35={1,"2a","2b",3,"5a","5b","10a","10b","20a","20b","40a","40b","80a","80b","160a","160b"})),"l",""))</f>
        <v/>
      </c>
      <c r="W35" s="7" t="str">
        <f>IF(OR($A35={3,6,9,12,15,18,21,24,27,30,33,36}),"c","")</f>
        <v/>
      </c>
      <c r="X35" s="14" t="str">
        <f>IF(AND(OR($E34={"a/c","b/c","c/a","c/b"}),V34="w"),VLOOKUP(X34,$AA$2:$AB$17,2,FALSE),IF(AND(OR($E34={"a/c","b/c","c/a","c/b"}),V34="l"),VLOOKUP(X34,$AC$2:$AD$17,2,FALSE),IF(AND(OR($E34={"a/c","b/c","c/a","c/b"}),V33="w"),VLOOKUP(X33,$AA$2:$AB$17,2,FALSE),IF(AND(OR($E34={"a/c","b/c","c/a","c/b"}),V33="l"),VLOOKUP(X33,$AC$2:$AD$17,2,FALSE),IF(AND(OR($E34={"a/c","b/c","c/a","c/b"}),V32="w"),VLOOKUP(X32,$AA$2:$AB$17,2,FALSE),IF(AND(OR($E34={"a/c","b/c","c/a","c/b"}),V32="l"),VLOOKUP(X32,$AC$2:$AD$17,2,FALSE),IF(AND(OR($E34={"a/c","b/c","c/a","c/b"}),V31="w"),VLOOKUP(X31,$AA$2:$AB$17,2,FALSE),IF(AND(OR($E34={"a/c","b/c","c/a","c/b"}),V31="l"),VLOOKUP(X31,$AC$2:$AD$17,2,FALSE),IF(AND(OR($E34={"a/c","b/c","c/a","c/b"}),V30="w"),VLOOKUP(X30,$AA$2:$AB$17,2,FALSE),IF(AND(OR($E34={"a/c","b/c","c/a","c/b"}),V30="l"),VLOOKUP(X30,$AC$2:$AD$17,2,FALSE),IF(AND(OR($E34={"a/c","b/c","c/a","c/b"}),V29="w"),VLOOKUP(X29,$AA$2:$AB$17,2,FALSE),IF(AND(OR($E34={"a/c","b/c","c/a","c/b"}),V29="l"),VLOOKUP(X29,$AC$2:$AD$17,2,FALSE),IF(AND(OR($E34={"a/c","b/c","c/a","c/b"}),V28="w"),VLOOKUP(X28,$AA$2:$AB$17,2,FALSE),IF(AND(OR($E34={"a/c","b/c","c/a","c/b"}),V28="l"),VLOOKUP(X28,$AC$2:$AD$17,2,FALSE),IF(AND(OR($E34={"a/c","b/c","c/a","c/b"}),V27="w"),VLOOKUP(X27,$AA$2:$AB$17,2,FALSE),IF(AND(OR($E34={"a/c","b/c","c/a","c/b"}),V27="l"),VLOOKUP(X27,$AC$2:$AD$17,2,FALSE),IF(AND(OR($E34={"a/c","b/c","c/a","c/b"}),V26="w"),VLOOKUP(X26,$AA$2:$AB$17,2,FALSE),IF(AND(OR($E34={"a/c","b/c","c/a","c/b"}),V26="l"),VLOOKUP(X26,$AC$2:$AD$17,2,FALSE),IF(AND(OR($E34={"a/c","b/c","c/a","c/b"}),V25="w"),VLOOKUP(X25,$AA$2:$AB$17,2,FALSE),IF(AND(OR($E34={"a/c","b/c","c/a","c/b"}),V25="l"),VLOOKUP(X25,$AC$2:$AD$17,2,FALSE),IF(AND(OR($E34={"a/c","b/c","c/a","c/b"}),V24="w"),VLOOKUP(X24,$AA$2:$AB$17,2,FALSE),IF(AND(OR($E34={"a/c","b/c","c/a","c/b"}),V24="l"),VLOOKUP(X24,$AC$2:$AD$17,2,FALSE),IF(OR($E34={"a/c","b/c","c/a","c/b"}),1,"")))))))))))))))))))))))</f>
        <v/>
      </c>
      <c r="Y35" s="12">
        <f t="shared" si="6"/>
        <v>-3</v>
      </c>
      <c r="Z35" s="27">
        <f t="shared" si="7"/>
        <v>-11</v>
      </c>
      <c r="AB35" s="21"/>
      <c r="AC35" s="21"/>
      <c r="AD35" s="21"/>
      <c r="AE35" s="5"/>
    </row>
    <row r="36" spans="1:31">
      <c r="A36" s="9">
        <v>26</v>
      </c>
      <c r="B36" s="9">
        <f>IF(OR($A36={1,2,3,4,5,6,7,8,9,10,11,12}),1,IF(OR($A36={13,14,15,16,17,18,19,20,21,22,23,24}),2,IF(OR($A36={25,26,27,28,29,30,31,32,33,34,35,36}),3,"")))</f>
        <v>3</v>
      </c>
      <c r="C36" s="9" t="str">
        <f>IF(OR($A36={1,4,7,10,13,16,19,22,25,28,31,34}),"A",IF(OR($A36={2,5,8,11,14,17,20,23,26,29,32,35}),"B",IF(OR($A36={3,6,9,12,15,18,21,24,27,30,33,36}),"C","")))</f>
        <v>B</v>
      </c>
      <c r="D36" t="str">
        <f t="shared" si="10"/>
        <v>2/1</v>
      </c>
      <c r="E36" t="str">
        <f t="shared" si="11"/>
        <v>B/A</v>
      </c>
      <c r="F36" s="13" t="str">
        <f>IF(AND(G36="d",$A36&gt;=1,OR(H36={1,"2a","2b",3,"5a","5b","10a","10b","20a","20b","40a","40b","80a","80b","160a","160b"})),"w",IF(AND(G36="",$A36&gt;=1,OR(H36={1,"2a","2b",3,"5a","5b","10a","10b","20a","20b","40a","40b","80a","80b","160a","160b"})),"l",""))</f>
        <v>l</v>
      </c>
      <c r="G36" s="7" t="str">
        <f>IF(OR($A36={1,2,3,4,5,6,7,8,9,10,11,12}),"d","")</f>
        <v/>
      </c>
      <c r="H36" s="14" t="str">
        <f>IF(AND(OR($D35={"1/2","1/3","2/1","3/1"}),F35="w"),VLOOKUP(H35,$AA$2:$AB$17,2,FALSE),IF(AND(OR($D35={"1/2","1/3","2/1","3/1"}),F35="l"),VLOOKUP(H35,$AC$2:$AD$17,2,FALSE),IF(AND(OR($D35={"1/2","1/3","2/1","3/1"}),F34="w"),VLOOKUP(H34,$AA$2:$AB$17,2,FALSE),IF(AND(OR($D35={"1/2","1/3","2/1","3/1"}),F34="l"),VLOOKUP(H34,$AC$2:$AD$17,2,FALSE),IF(AND(OR($D35={"1/2","1/3","2/1","3/1"}),F33="w"),VLOOKUP(H33,$AA$2:$AB$17,2,FALSE),IF(AND(OR($D35={"1/2","1/3","2/1","3/1"}),F33="l"),VLOOKUP(H33,$AC$2:$AD$17,2,FALSE),IF(AND(OR($D35={"1/2","1/3","2/1","3/1"}),F32="w"),VLOOKUP(H32,$AA$2:$AB$17,2,FALSE),IF(AND(OR($D35={"1/2","1/3","2/1","3/1"}),F32="l"),VLOOKUP(H32,$AC$2:$AD$17,2,FALSE),IF(AND(OR($D35={"1/2","1/3","2/1","3/1"}),F31="w"),VLOOKUP(H31,$AA$2:$AB$17,2,FALSE),IF(AND(OR($D35={"1/2","1/3","2/1","3/1"}),F31="l"),VLOOKUP(H31,$AC$2:$AD$17,2,FALSE),IF(AND(OR($D35={"1/2","1/3","2/1","3/1"}),F30="w"),VLOOKUP(H30,$AA$2:$AB$17,2,FALSE),IF(AND(OR($D35={"1/2","1/3","2/1","3/1"}),F30="l"),VLOOKUP(H30,$AC$2:$AD$17,2,FALSE),IF(AND(OR($D35={"1/2","1/3","2/1","3/1"}),F29="w"),VLOOKUP(H29,$AA$2:$AB$17,2,FALSE),IF(AND(OR($D35={"1/2","1/3","2/1","3/1"}),F29="l"),VLOOKUP(H29,$AC$2:$AD$17,2,FALSE),IF(AND(OR($D35={"1/2","1/3","2/1","3/1"}),F28="w"),VLOOKUP(H28,$AA$2:$AB$17,2,FALSE),IF(AND(OR($D35={"1/2","1/3","2/1","3/1"}),F28="l"),VLOOKUP(H28,$AC$2:$AD$17,2,FALSE),IF(AND(OR($D35={"1/2","1/3","2/1","3/1"}),F27="w"),VLOOKUP(H27,$AA$2:$AB$17,2,FALSE),IF(AND(OR($D35={"1/2","1/3","2/1","3/1"}),F27="l"),VLOOKUP(H27,$AC$2:$AD$17,2,FALSE),IF(AND(OR($D35={"1/2","1/3","2/1","3/1"}),F26="w"),VLOOKUP(H26,$AA$2:$AB$17,2,FALSE),IF(AND(OR($D35={"1/2","1/3","2/1","3/1"}),F26="l"),VLOOKUP(H26,$AC$2:$AD$17,2,FALSE),IF(AND(OR($D35={"1/2","1/3","2/1","3/1"}),F25="w"),VLOOKUP(H25,$AA$2:$AB$17,2,FALSE),IF(AND(OR($D35={"1/2","1/3","2/1","3/1"}),F25="l"),VLOOKUP(H25,$AC$2:$AD$17,2,FALSE),IF(OR($D35={"1/2","1/3","2/1","3/1"}),1,"")))))))))))))))))))))))</f>
        <v>5a</v>
      </c>
      <c r="I36" s="13" t="str">
        <f>IF(AND(J36="d",$A36&gt;=1,OR(K36={1,"2a","2b",3,"5a","5b","10a","10b","20a","20b","40a","40b","80a","80b","160a","160b"})),"w",IF(AND(J36="",$A36&gt;=1,OR(K36={1,"2a","2b",3,"5a","5b","10a","10b","20a","20b","40a","40b","80a","80b","160a","160b"})),"l",""))</f>
        <v>l</v>
      </c>
      <c r="J36" s="7" t="str">
        <f>IF(OR($A36={13,14,15,16,17,18,19,20,21,22,23,24}),"d","")</f>
        <v/>
      </c>
      <c r="K36" s="14" t="str">
        <f>IF(AND(OR($D35={"1/2","2/3","2/1","3/2"}),I35="w"),VLOOKUP(K35,$AA$2:$AB$17,2,FALSE),IF(AND(OR($D35={"1/2","2/3","2/1","3/2"}),I35="l"),VLOOKUP(K35,$AC$2:$AD$17,2,FALSE),IF(AND(OR($D35={"1/2","2/3","2/1","3/2"}),I34="w"),VLOOKUP(K34,$AA$2:$AB$17,2,FALSE),IF(AND(OR($D35={"1/2","2/3","2/1","3/2"}),I34="l"),VLOOKUP(K34,$AC$2:$AD$17,2,FALSE),IF(AND(OR($D35={"1/2","2/3","2/1","3/2"}),I33="w"),VLOOKUP(K33,$AA$2:$AB$17,2,FALSE),IF(AND(OR($D35={"1/2","2/3","2/1","3/2"}),I33="l"),VLOOKUP(K33,$AC$2:$AD$17,2,FALSE),IF(AND(OR($D35={"1/2","2/3","2/1","3/2"}),I32="w"),VLOOKUP(K32,$AA$2:$AB$17,2,FALSE),IF(AND(OR($D35={"1/2","2/3","2/1","3/2"}),I32="l"),VLOOKUP(K32,$AC$2:$AD$17,2,FALSE),IF(AND(OR($D35={"1/2","2/3","2/1","3/2"}),I31="w"),VLOOKUP(K31,$AA$2:$AB$17,2,FALSE),IF(AND(OR($D35={"1/2","2/3","2/1","3/2"}),I31="l"),VLOOKUP(K31,$AC$2:$AD$17,2,FALSE),IF(AND(OR($D35={"1/2","2/3","2/1","3/2"}),I30="w"),VLOOKUP(K30,$AA$2:$AB$17,2,FALSE),IF(AND(OR($D35={"1/2","2/3","2/1","3/2"}),I30="l"),VLOOKUP(K30,$AC$2:$AD$17,2,FALSE),IF(AND(OR($D35={"1/2","2/3","2/1","3/2"}),I29="w"),VLOOKUP(K29,$AA$2:$AB$17,2,FALSE),IF(AND(OR($D35={"1/2","2/3","2/1","3/2"}),I29="l"),VLOOKUP(K29,$AC$2:$AD$17,2,FALSE),IF(AND(OR($D35={"1/2","2/3","2/1","3/2"}),I28="w"),VLOOKUP(K28,$AA$2:$AB$17,2,FALSE),IF(AND(OR($D35={"1/2","2/3","2/1","3/2"}),I28="l"),VLOOKUP(K28,$AC$2:$AD$17,2,FALSE),IF(AND(OR($D35={"1/2","2/3","2/1","3/2"}),I27="w"),VLOOKUP(K27,$AA$2:$AB$17,2,FALSE),IF(AND(OR($D35={"1/2","2/3","2/1","3/2"}),I27="l"),VLOOKUP(K27,$AC$2:$AD$17,2,FALSE),IF(AND(OR($D35={"1/2","2/3","2/1","3/2"}),I26="w"),VLOOKUP(K26,$AA$2:$AB$17,2,FALSE),IF(AND(OR($D35={"1/2","2/3","2/1","3/2"}),I26="l"),VLOOKUP(K26,$AC$2:$AD$17,2,FALSE),IF(AND(OR($D35={"1/2","2/3","2/1","3/2"}),I25="w"),VLOOKUP(K25,$AA$2:$AB$17,2,FALSE),IF(AND(OR($D35={"1/2","2/3","2/1","3/2"}),I25="l"),VLOOKUP(K25,$AC$2:$AD$17,2,FALSE),IF(OR($D35={"1/2","2/3","2/1","3/2"}),1,"")))))))))))))))))))))))</f>
        <v>10a</v>
      </c>
      <c r="L36" s="13" t="str">
        <f>IF(AND(M36="d",$A36&gt;=1,OR(N36={1,"2a","2b",3,"5a","5b","10a","10b","20a","20b","40a","40b","80a","80b","160a","160b"})),"w",IF(AND(M36="",$A36&gt;=1,OR(N36={1,"2a","2b",3,"5a","5b","10a","10b","20a","20b","40a","40b","80a","80b","160a","160b"})),"l",""))</f>
        <v/>
      </c>
      <c r="M36" s="7" t="str">
        <f>IF(OR($A36={25,26,27,28,29,30,31,32,33,34,35,36}),"d","")</f>
        <v>d</v>
      </c>
      <c r="N36" s="14" t="str">
        <f>IF(AND(OR($D35={"1/3","2/3","3/1","3/2"}),L35="w"),VLOOKUP(N35,$AA$2:$AB$17,2,FALSE),IF(AND(OR($D35={"1/3","2/3","3/1","3/2"}),L35="l"),VLOOKUP(N35,$AC$2:$AD$17,2,FALSE),IF(AND(OR($D35={"1/3","2/3","3/1","3/2"}),L34="w"),VLOOKUP(N34,$AA$2:$AB$17,2,FALSE),IF(AND(OR($D35={"1/3","2/3","3/1","3/2"}),L34="l"),VLOOKUP(N34,$AC$2:$AD$17,2,FALSE),IF(AND(OR($D35={"1/3","2/3","3/1","3/2"}),L33="w"),VLOOKUP(N33,$AA$2:$AB$17,2,FALSE),IF(AND(OR($D35={"1/3","2/3","3/1","3/2"}),L33="l"),VLOOKUP(N33,$AC$2:$AD$17,2,FALSE),IF(AND(OR($D35={"1/3","2/3","3/1","3/2"}),L32="w"),VLOOKUP(N32,$AA$2:$AB$17,2,FALSE),IF(AND(OR($D35={"1/3","2/3","3/1","3/2"}),L32="l"),VLOOKUP(N32,$AC$2:$AD$17,2,FALSE),IF(AND(OR($D35={"1/3","2/3","3/1","3/2"}),L31="w"),VLOOKUP(N31,$AA$2:$AB$17,2,FALSE),IF(AND(OR($D35={"1/3","2/3","3/1","3/2"}),L31="l"),VLOOKUP(N31,$AC$2:$AD$17,2,FALSE),IF(AND(OR($D35={"1/3","2/3","3/1","3/2"}),L30="w"),VLOOKUP(N30,$AA$2:$AB$17,2,FALSE),IF(AND(OR($D35={"1/3","2/3","3/1","3/2"}),L30="l"),VLOOKUP(N30,$AC$2:$AD$17,2,FALSE),IF(AND(OR($D35={"1/3","2/3","3/1","3/2"}),L29="w"),VLOOKUP(N29,$AA$2:$AB$17,2,FALSE),IF(AND(OR($D35={"1/3","2/3","3/1","3/2"}),L29="l"),VLOOKUP(N29,$AC$2:$AD$17,2,FALSE),IF(AND(OR($D35={"1/3","2/3","3/1","3/2"}),L28="w"),VLOOKUP(N28,$AA$2:$AB$17,2,FALSE),IF(AND(OR($D35={"1/3","2/3","3/1","3/2"}),L28="l"),VLOOKUP(N28,$AC$2:$AD$17,2,FALSE),IF(AND(OR($D35={"1/3","2/3","3/1","3/2"}),L27="w"),VLOOKUP(N27,$AA$2:$AB$17,2,FALSE),IF(AND(OR($D35={"1/3","2/3","3/1","3/2"}),L27="l"),VLOOKUP(N27,$AC$2:$AD$17,2,FALSE),IF(AND(OR($D35={"1/3","2/3","3/1","3/2"}),L26="w"),VLOOKUP(N26,$AA$2:$AB$17,2,FALSE),IF(AND(OR($D35={"1/3","2/3","3/1","3/2"}),L26="l"),VLOOKUP(N26,$AC$2:$AD$17,2,FALSE),IF(AND(OR($D35={"1/3","2/3","3/1","3/2"}),L25="w"),VLOOKUP(N25,$AA$2:$AB$17,2,FALSE),IF(AND(OR($D35={"1/3","2/3","3/1","3/2"}),L25="l"),VLOOKUP(N25,$AC$2:$AD$17,2,FALSE),IF(OR($D35={"1/3","2/3","3/1","3/2"}),1,"")))))))))))))))))))))))</f>
        <v/>
      </c>
      <c r="O36" s="12">
        <f t="shared" si="5"/>
        <v>-15</v>
      </c>
      <c r="P36" s="13" t="str">
        <f>IF(AND(Q36="c",$A36&gt;=1,OR(R36={1,"2a","2b",3,"5a","5b","10a","10b","20a","20b","40a","40b","80a","80b","160a","160b"})),"w",IF(AND(Q36="",$A36&gt;=1,OR(R36={1,"2a","2b",3,"5a","5b","10a","10b","20a","20b","40a","40b","80a","80b","160a","160b"})),"l",""))</f>
        <v>l</v>
      </c>
      <c r="Q36" s="7" t="str">
        <f>IF(OR($A36={1,4,7,10,13,16,19,22,25,28,31,34}),"c","")</f>
        <v/>
      </c>
      <c r="R36" s="14" t="str">
        <f>IF(AND(OR($E35={"a/b","a/c","b/a","c/a"}),P35="w"),VLOOKUP(R35,$AA$2:$AB$17,2,FALSE),IF(AND(OR($E35={"a/b","a/c","b/a","c/a"}),P35="l"),VLOOKUP(R35,$AC$2:$AD$17,2,FALSE),IF(AND(OR($E35={"a/b","a/c","b/a","c/a"}),P34="w"),VLOOKUP(R34,$AA$2:$AB$17,2,FALSE),IF(AND(OR($E35={"a/b","a/c","b/a","c/a"}),P34="l"),VLOOKUP(R34,$AC$2:$AD$17,2,FALSE),IF(AND(OR($E35={"a/b","a/c","b/a","c/a"}),P33="w"),VLOOKUP(R33,$AA$2:$AB$17,2,FALSE),IF(AND(OR($E35={"a/b","a/c","b/a","c/a"}),P33="l"),VLOOKUP(R33,$AC$2:$AD$17,2,FALSE),IF(AND(OR($E35={"a/b","a/c","b/a","c/a"}),P32="w"),VLOOKUP(R32,$AA$2:$AB$17,2,FALSE),IF(AND(OR($E35={"a/b","a/c","b/a","c/a"}),P32="l"),VLOOKUP(R32,$AC$2:$AD$17,2,FALSE),IF(AND(OR($E35={"a/b","a/c","b/a","c/a"}),P31="w"),VLOOKUP(R31,$AA$2:$AB$17,2,FALSE),IF(AND(OR($E35={"a/b","a/c","b/a","c/a"}),P31="l"),VLOOKUP(R31,$AC$2:$AD$17,2,FALSE),IF(AND(OR($E35={"a/b","a/c","b/a","c/a"}),P30="w"),VLOOKUP(R30,$AA$2:$AB$17,2,FALSE),IF(AND(OR($E35={"a/b","a/c","b/a","c/a"}),P30="l"),VLOOKUP(R30,$AC$2:$AD$17,2,FALSE),IF(AND(OR($E35={"a/b","a/c","b/a","c/a"}),P29="w"),VLOOKUP(R29,$AA$2:$AB$17,2,FALSE),IF(AND(OR($E35={"a/b","a/c","b/a","c/a"}),P29="l"),VLOOKUP(R29,$AC$2:$AD$17,2,FALSE),IF(AND(OR($E35={"a/b","a/c","b/a","c/a"}),P28="w"),VLOOKUP(R28,$AA$2:$AB$17,2,FALSE),IF(AND(OR($E35={"a/b","a/c","b/a","c/a"}),P28="l"),VLOOKUP(R28,$AC$2:$AD$17,2,FALSE),IF(AND(OR($E35={"a/b","a/c","b/a","c/a"}),P27="w"),VLOOKUP(R27,$AA$2:$AB$17,2,FALSE),IF(AND(OR($E35={"a/b","a/c","b/a","c/a"}),P27="l"),VLOOKUP(R27,$AC$2:$AD$17,2,FALSE),IF(AND(OR($E35={"a/b","a/c","b/a","c/a"}),P26="w"),VLOOKUP(R26,$AA$2:$AB$17,2,FALSE),IF(AND(OR($E35={"a/b","a/c","b/a","c/a"}),P26="l"),VLOOKUP(R26,$AC$2:$AD$17,2,FALSE),IF(AND(OR($E35={"a/b","a/c","b/a","c/a"}),P25="w"),VLOOKUP(R25,$AA$2:$AB$17,2,FALSE),IF(AND(OR($E35={"a/b","a/c","b/a","c/a"}),P25="l"),VLOOKUP(R25,$AC$2:$AD$17,2,FALSE),IF(OR($E35={"a/b","a/c","b/a","c/a"}),1,"")))))))))))))))))))))))</f>
        <v>2a</v>
      </c>
      <c r="S36" s="13" t="str">
        <f>IF(AND(T36="c",$A36&gt;=1,OR(U36={1,"2a","2b",3,"5a","5b","10a","10b","20a","20b","40a","40b","80a","80b","160a","160b"})),"w",IF(AND(T36="",$A36&gt;=1,OR(U36={1,"2a","2b",3,"5a","5b","10a","10b","20a","20b","40a","40b","80a","80b","160a","160b"})),"l",""))</f>
        <v>w</v>
      </c>
      <c r="T36" s="7" t="str">
        <f>IF(OR($A36={2,5,8,11,14,17,20,23,26,29,32,35}),"c","")</f>
        <v>c</v>
      </c>
      <c r="U36" s="14" t="str">
        <f>IF(AND(OR($E35={"a/b","b/c","b/a","c/b"}),S35="w"),VLOOKUP(U35,$AA$2:$AB$17,2,FALSE),IF(AND(OR($E35={"a/b","b/c","b/a","c/b"}),S35="l"),VLOOKUP(U35,$AC$2:$AD$17,2,FALSE),IF(AND(OR($E35={"a/b","b/c","b/a","c/b"}),S34="w"),VLOOKUP(U34,$AA$2:$AB$17,2,FALSE),IF(AND(OR($E35={"a/b","b/c","b/a","c/b"}),S34="l"),VLOOKUP(U34,$AC$2:$AD$17,2,FALSE),IF(AND(OR($E35={"a/b","b/c","b/a","c/b"}),S33="w"),VLOOKUP(U33,$AA$2:$AB$17,2,FALSE),IF(AND(OR($E35={"a/b","b/c","b/a","c/b"}),S33="l"),VLOOKUP(U33,$AC$2:$AD$17,2,FALSE),IF(AND(OR($E35={"a/b","b/c","b/a","c/b"}),S32="w"),VLOOKUP(U32,$AA$2:$AB$17,2,FALSE),IF(AND(OR($E35={"a/b","b/c","b/a","c/b"}),S32="l"),VLOOKUP(U32,$AC$2:$AD$17,2,FALSE),IF(AND(OR($E35={"a/b","b/c","b/a","c/b"}),S31="w"),VLOOKUP(U31,$AA$2:$AB$17,2,FALSE),IF(AND(OR($E35={"a/b","b/c","b/a","c/b"}),S31="l"),VLOOKUP(U31,$AC$2:$AD$17,2,FALSE),IF(AND(OR($E35={"a/b","b/c","b/a","c/b"}),S30="w"),VLOOKUP(U30,$AA$2:$AB$17,2,FALSE),IF(AND(OR($E35={"a/b","b/c","b/a","c/b"}),S30="l"),VLOOKUP(U30,$AC$2:$AD$17,2,FALSE),IF(AND(OR($E35={"a/b","b/c","b/a","c/b"}),S29="w"),VLOOKUP(U29,$AA$2:$AB$17,2,FALSE),IF(AND(OR($E35={"a/b","b/c","b/a","c/b"}),S29="l"),VLOOKUP(U29,$AC$2:$AD$17,2,FALSE),IF(AND(OR($E35={"a/b","b/c","b/a","c/b"}),S28="w"),VLOOKUP(U28,$AA$2:$AB$17,2,FALSE),IF(AND(OR($E35={"a/b","b/c","b/a","c/b"}),S28="l"),VLOOKUP(U28,$AC$2:$AD$17,2,FALSE),IF(AND(OR($E35={"a/b","b/c","b/a","c/b"}),S27="w"),VLOOKUP(U27,$AA$2:$AB$17,2,FALSE),IF(AND(OR($E35={"a/b","b/c","b/a","c/b"}),S27="l"),VLOOKUP(U27,$AC$2:$AD$17,2,FALSE),IF(AND(OR($E35={"a/b","b/c","b/a","c/b"}),S26="w"),VLOOKUP(U26,$AA$2:$AB$17,2,FALSE),IF(AND(OR($E35={"a/b","b/c","b/a","c/b"}),S26="l"),VLOOKUP(U26,$AC$2:$AD$17,2,FALSE),IF(AND(OR($E35={"a/b","b/c","b/a","c/b"}),S25="w"),VLOOKUP(U25,$AA$2:$AB$17,2,FALSE),IF(AND(OR($E35={"a/b","b/c","b/a","c/b"}),S25="l"),VLOOKUP(U25,$AC$2:$AD$17,2,FALSE),IF(OR($E35={"a/b","b/c","b/a","c/b"}),1,"")))))))))))))))))))))))</f>
        <v>2b</v>
      </c>
      <c r="V36" s="13" t="str">
        <f>IF(AND(W36="c",$A36&gt;=1,OR(X36={1,"2a","2b",3,"5a","5b","10a","10b","20a","20b","40a","40b","80a","80b","160a","160b"})),"w",IF(AND(W36="",$A36&gt;=1,OR(X36={1,"2a","2b",3,"5a","5b","10a","10b","20a","20b","40a","40b","80a","80b","160a","160b"})),"l",""))</f>
        <v/>
      </c>
      <c r="W36" s="7" t="str">
        <f>IF(OR($A36={3,6,9,12,15,18,21,24,27,30,33,36}),"c","")</f>
        <v/>
      </c>
      <c r="X36" s="14" t="str">
        <f>IF(AND(OR($E35={"a/c","b/c","c/a","c/b"}),V35="w"),VLOOKUP(X35,$AA$2:$AB$17,2,FALSE),IF(AND(OR($E35={"a/c","b/c","c/a","c/b"}),V35="l"),VLOOKUP(X35,$AC$2:$AD$17,2,FALSE),IF(AND(OR($E35={"a/c","b/c","c/a","c/b"}),V34="w"),VLOOKUP(X34,$AA$2:$AB$17,2,FALSE),IF(AND(OR($E35={"a/c","b/c","c/a","c/b"}),V34="l"),VLOOKUP(X34,$AC$2:$AD$17,2,FALSE),IF(AND(OR($E35={"a/c","b/c","c/a","c/b"}),V33="w"),VLOOKUP(X33,$AA$2:$AB$17,2,FALSE),IF(AND(OR($E35={"a/c","b/c","c/a","c/b"}),V33="l"),VLOOKUP(X33,$AC$2:$AD$17,2,FALSE),IF(AND(OR($E35={"a/c","b/c","c/a","c/b"}),V32="w"),VLOOKUP(X32,$AA$2:$AB$17,2,FALSE),IF(AND(OR($E35={"a/c","b/c","c/a","c/b"}),V32="l"),VLOOKUP(X32,$AC$2:$AD$17,2,FALSE),IF(AND(OR($E35={"a/c","b/c","c/a","c/b"}),V31="w"),VLOOKUP(X31,$AA$2:$AB$17,2,FALSE),IF(AND(OR($E35={"a/c","b/c","c/a","c/b"}),V31="l"),VLOOKUP(X31,$AC$2:$AD$17,2,FALSE),IF(AND(OR($E35={"a/c","b/c","c/a","c/b"}),V30="w"),VLOOKUP(X30,$AA$2:$AB$17,2,FALSE),IF(AND(OR($E35={"a/c","b/c","c/a","c/b"}),V30="l"),VLOOKUP(X30,$AC$2:$AD$17,2,FALSE),IF(AND(OR($E35={"a/c","b/c","c/a","c/b"}),V29="w"),VLOOKUP(X29,$AA$2:$AB$17,2,FALSE),IF(AND(OR($E35={"a/c","b/c","c/a","c/b"}),V29="l"),VLOOKUP(X29,$AC$2:$AD$17,2,FALSE),IF(AND(OR($E35={"a/c","b/c","c/a","c/b"}),V28="w"),VLOOKUP(X28,$AA$2:$AB$17,2,FALSE),IF(AND(OR($E35={"a/c","b/c","c/a","c/b"}),V28="l"),VLOOKUP(X28,$AC$2:$AD$17,2,FALSE),IF(AND(OR($E35={"a/c","b/c","c/a","c/b"}),V27="w"),VLOOKUP(X27,$AA$2:$AB$17,2,FALSE),IF(AND(OR($E35={"a/c","b/c","c/a","c/b"}),V27="l"),VLOOKUP(X27,$AC$2:$AD$17,2,FALSE),IF(AND(OR($E35={"a/c","b/c","c/a","c/b"}),V26="w"),VLOOKUP(X26,$AA$2:$AB$17,2,FALSE),IF(AND(OR($E35={"a/c","b/c","c/a","c/b"}),V26="l"),VLOOKUP(X26,$AC$2:$AD$17,2,FALSE),IF(AND(OR($E35={"a/c","b/c","c/a","c/b"}),V25="w"),VLOOKUP(X25,$AA$2:$AB$17,2,FALSE),IF(AND(OR($E35={"a/c","b/c","c/a","c/b"}),V25="l"),VLOOKUP(X25,$AC$2:$AD$17,2,FALSE),IF(OR($E35={"a/c","b/c","c/a","c/b"}),1,"")))))))))))))))))))))))</f>
        <v/>
      </c>
      <c r="Y36" s="12">
        <f t="shared" si="6"/>
        <v>2</v>
      </c>
      <c r="Z36" s="27">
        <f t="shared" si="7"/>
        <v>-13</v>
      </c>
      <c r="AB36" s="21"/>
      <c r="AC36" s="21"/>
      <c r="AD36" s="21"/>
      <c r="AE36" s="5"/>
    </row>
    <row r="37" spans="1:31">
      <c r="A37" s="9">
        <v>17</v>
      </c>
      <c r="B37" s="9">
        <f>IF(OR($A37={1,2,3,4,5,6,7,8,9,10,11,12}),1,IF(OR($A37={13,14,15,16,17,18,19,20,21,22,23,24}),2,IF(OR($A37={25,26,27,28,29,30,31,32,33,34,35,36}),3,"")))</f>
        <v>2</v>
      </c>
      <c r="C37" s="9" t="str">
        <f>IF(OR($A37={1,4,7,10,13,16,19,22,25,28,31,34}),"A",IF(OR($A37={2,5,8,11,14,17,20,23,26,29,32,35}),"B",IF(OR($A37={3,6,9,12,15,18,21,24,27,30,33,36}),"C","")))</f>
        <v>B</v>
      </c>
      <c r="D37" t="str">
        <f t="shared" si="10"/>
        <v>3/2</v>
      </c>
      <c r="E37" t="str">
        <f t="shared" si="11"/>
        <v>B/A</v>
      </c>
      <c r="F37" s="13" t="str">
        <f>IF(AND(G37="d",$A37&gt;=1,OR(H37={1,"2a","2b",3,"5a","5b","10a","10b","20a","20b","40a","40b","80a","80b","160a","160b"})),"w",IF(AND(G37="",$A37&gt;=1,OR(H37={1,"2a","2b",3,"5a","5b","10a","10b","20a","20b","40a","40b","80a","80b","160a","160b"})),"l",""))</f>
        <v>l</v>
      </c>
      <c r="G37" s="7" t="str">
        <f>IF(OR($A37={1,2,3,4,5,6,7,8,9,10,11,12}),"d","")</f>
        <v/>
      </c>
      <c r="H37" s="14" t="str">
        <f>IF(AND(OR($D36={"1/2","1/3","2/1","3/1"}),F36="w"),VLOOKUP(H36,$AA$2:$AB$17,2,FALSE),IF(AND(OR($D36={"1/2","1/3","2/1","3/1"}),F36="l"),VLOOKUP(H36,$AC$2:$AD$17,2,FALSE),IF(AND(OR($D36={"1/2","1/3","2/1","3/1"}),F35="w"),VLOOKUP(H35,$AA$2:$AB$17,2,FALSE),IF(AND(OR($D36={"1/2","1/3","2/1","3/1"}),F35="l"),VLOOKUP(H35,$AC$2:$AD$17,2,FALSE),IF(AND(OR($D36={"1/2","1/3","2/1","3/1"}),F34="w"),VLOOKUP(H34,$AA$2:$AB$17,2,FALSE),IF(AND(OR($D36={"1/2","1/3","2/1","3/1"}),F34="l"),VLOOKUP(H34,$AC$2:$AD$17,2,FALSE),IF(AND(OR($D36={"1/2","1/3","2/1","3/1"}),F33="w"),VLOOKUP(H33,$AA$2:$AB$17,2,FALSE),IF(AND(OR($D36={"1/2","1/3","2/1","3/1"}),F33="l"),VLOOKUP(H33,$AC$2:$AD$17,2,FALSE),IF(AND(OR($D36={"1/2","1/3","2/1","3/1"}),F32="w"),VLOOKUP(H32,$AA$2:$AB$17,2,FALSE),IF(AND(OR($D36={"1/2","1/3","2/1","3/1"}),F32="l"),VLOOKUP(H32,$AC$2:$AD$17,2,FALSE),IF(AND(OR($D36={"1/2","1/3","2/1","3/1"}),F31="w"),VLOOKUP(H31,$AA$2:$AB$17,2,FALSE),IF(AND(OR($D36={"1/2","1/3","2/1","3/1"}),F31="l"),VLOOKUP(H31,$AC$2:$AD$17,2,FALSE),IF(AND(OR($D36={"1/2","1/3","2/1","3/1"}),F30="w"),VLOOKUP(H30,$AA$2:$AB$17,2,FALSE),IF(AND(OR($D36={"1/2","1/3","2/1","3/1"}),F30="l"),VLOOKUP(H30,$AC$2:$AD$17,2,FALSE),IF(AND(OR($D36={"1/2","1/3","2/1","3/1"}),F29="w"),VLOOKUP(H29,$AA$2:$AB$17,2,FALSE),IF(AND(OR($D36={"1/2","1/3","2/1","3/1"}),F29="l"),VLOOKUP(H29,$AC$2:$AD$17,2,FALSE),IF(AND(OR($D36={"1/2","1/3","2/1","3/1"}),F28="w"),VLOOKUP(H28,$AA$2:$AB$17,2,FALSE),IF(AND(OR($D36={"1/2","1/3","2/1","3/1"}),F28="l"),VLOOKUP(H28,$AC$2:$AD$17,2,FALSE),IF(AND(OR($D36={"1/2","1/3","2/1","3/1"}),F27="w"),VLOOKUP(H27,$AA$2:$AB$17,2,FALSE),IF(AND(OR($D36={"1/2","1/3","2/1","3/1"}),F27="l"),VLOOKUP(H27,$AC$2:$AD$17,2,FALSE),IF(AND(OR($D36={"1/2","1/3","2/1","3/1"}),F26="w"),VLOOKUP(H26,$AA$2:$AB$17,2,FALSE),IF(AND(OR($D36={"1/2","1/3","2/1","3/1"}),F26="l"),VLOOKUP(H26,$AC$2:$AD$17,2,FALSE),IF(OR($D36={"1/2","1/3","2/1","3/1"}),1,"")))))))))))))))))))))))</f>
        <v>5b</v>
      </c>
      <c r="I37" s="13" t="str">
        <f>IF(AND(J37="d",$A37&gt;=1,OR(K37={1,"2a","2b",3,"5a","5b","10a","10b","20a","20b","40a","40b","80a","80b","160a","160b"})),"w",IF(AND(J37="",$A37&gt;=1,OR(K37={1,"2a","2b",3,"5a","5b","10a","10b","20a","20b","40a","40b","80a","80b","160a","160b"})),"l",""))</f>
        <v>w</v>
      </c>
      <c r="J37" s="7" t="str">
        <f>IF(OR($A37={13,14,15,16,17,18,19,20,21,22,23,24}),"d","")</f>
        <v>d</v>
      </c>
      <c r="K37" s="14" t="str">
        <f>IF(AND(OR($D36={"1/2","2/3","2/1","3/2"}),I36="w"),VLOOKUP(K36,$AA$2:$AB$17,2,FALSE),IF(AND(OR($D36={"1/2","2/3","2/1","3/2"}),I36="l"),VLOOKUP(K36,$AC$2:$AD$17,2,FALSE),IF(AND(OR($D36={"1/2","2/3","2/1","3/2"}),I35="w"),VLOOKUP(K35,$AA$2:$AB$17,2,FALSE),IF(AND(OR($D36={"1/2","2/3","2/1","3/2"}),I35="l"),VLOOKUP(K35,$AC$2:$AD$17,2,FALSE),IF(AND(OR($D36={"1/2","2/3","2/1","3/2"}),I34="w"),VLOOKUP(K34,$AA$2:$AB$17,2,FALSE),IF(AND(OR($D36={"1/2","2/3","2/1","3/2"}),I34="l"),VLOOKUP(K34,$AC$2:$AD$17,2,FALSE),IF(AND(OR($D36={"1/2","2/3","2/1","3/2"}),I33="w"),VLOOKUP(K33,$AA$2:$AB$17,2,FALSE),IF(AND(OR($D36={"1/2","2/3","2/1","3/2"}),I33="l"),VLOOKUP(K33,$AC$2:$AD$17,2,FALSE),IF(AND(OR($D36={"1/2","2/3","2/1","3/2"}),I32="w"),VLOOKUP(K32,$AA$2:$AB$17,2,FALSE),IF(AND(OR($D36={"1/2","2/3","2/1","3/2"}),I32="l"),VLOOKUP(K32,$AC$2:$AD$17,2,FALSE),IF(AND(OR($D36={"1/2","2/3","2/1","3/2"}),I31="w"),VLOOKUP(K31,$AA$2:$AB$17,2,FALSE),IF(AND(OR($D36={"1/2","2/3","2/1","3/2"}),I31="l"),VLOOKUP(K31,$AC$2:$AD$17,2,FALSE),IF(AND(OR($D36={"1/2","2/3","2/1","3/2"}),I30="w"),VLOOKUP(K30,$AA$2:$AB$17,2,FALSE),IF(AND(OR($D36={"1/2","2/3","2/1","3/2"}),I30="l"),VLOOKUP(K30,$AC$2:$AD$17,2,FALSE),IF(AND(OR($D36={"1/2","2/3","2/1","3/2"}),I29="w"),VLOOKUP(K29,$AA$2:$AB$17,2,FALSE),IF(AND(OR($D36={"1/2","2/3","2/1","3/2"}),I29="l"),VLOOKUP(K29,$AC$2:$AD$17,2,FALSE),IF(AND(OR($D36={"1/2","2/3","2/1","3/2"}),I28="w"),VLOOKUP(K28,$AA$2:$AB$17,2,FALSE),IF(AND(OR($D36={"1/2","2/3","2/1","3/2"}),I28="l"),VLOOKUP(K28,$AC$2:$AD$17,2,FALSE),IF(AND(OR($D36={"1/2","2/3","2/1","3/2"}),I27="w"),VLOOKUP(K27,$AA$2:$AB$17,2,FALSE),IF(AND(OR($D36={"1/2","2/3","2/1","3/2"}),I27="l"),VLOOKUP(K27,$AC$2:$AD$17,2,FALSE),IF(AND(OR($D36={"1/2","2/3","2/1","3/2"}),I26="w"),VLOOKUP(K26,$AA$2:$AB$17,2,FALSE),IF(AND(OR($D36={"1/2","2/3","2/1","3/2"}),I26="l"),VLOOKUP(K26,$AC$2:$AD$17,2,FALSE),IF(OR($D36={"1/2","2/3","2/1","3/2"}),1,"")))))))))))))))))))))))</f>
        <v>10b</v>
      </c>
      <c r="L37" s="13" t="str">
        <f>IF(AND(M37="d",$A37&gt;=1,OR(N37={1,"2a","2b",3,"5a","5b","10a","10b","20a","20b","40a","40b","80a","80b","160a","160b"})),"w",IF(AND(M37="",$A37&gt;=1,OR(N37={1,"2a","2b",3,"5a","5b","10a","10b","20a","20b","40a","40b","80a","80b","160a","160b"})),"l",""))</f>
        <v/>
      </c>
      <c r="M37" s="7" t="str">
        <f>IF(OR($A37={25,26,27,28,29,30,31,32,33,34,35,36}),"d","")</f>
        <v/>
      </c>
      <c r="N37" s="14" t="str">
        <f>IF(AND(OR($D36={"1/3","2/3","3/1","3/2"}),L36="w"),VLOOKUP(N36,$AA$2:$AB$17,2,FALSE),IF(AND(OR($D36={"1/3","2/3","3/1","3/2"}),L36="l"),VLOOKUP(N36,$AC$2:$AD$17,2,FALSE),IF(AND(OR($D36={"1/3","2/3","3/1","3/2"}),L35="w"),VLOOKUP(N35,$AA$2:$AB$17,2,FALSE),IF(AND(OR($D36={"1/3","2/3","3/1","3/2"}),L35="l"),VLOOKUP(N35,$AC$2:$AD$17,2,FALSE),IF(AND(OR($D36={"1/3","2/3","3/1","3/2"}),L34="w"),VLOOKUP(N34,$AA$2:$AB$17,2,FALSE),IF(AND(OR($D36={"1/3","2/3","3/1","3/2"}),L34="l"),VLOOKUP(N34,$AC$2:$AD$17,2,FALSE),IF(AND(OR($D36={"1/3","2/3","3/1","3/2"}),L33="w"),VLOOKUP(N33,$AA$2:$AB$17,2,FALSE),IF(AND(OR($D36={"1/3","2/3","3/1","3/2"}),L33="l"),VLOOKUP(N33,$AC$2:$AD$17,2,FALSE),IF(AND(OR($D36={"1/3","2/3","3/1","3/2"}),L32="w"),VLOOKUP(N32,$AA$2:$AB$17,2,FALSE),IF(AND(OR($D36={"1/3","2/3","3/1","3/2"}),L32="l"),VLOOKUP(N32,$AC$2:$AD$17,2,FALSE),IF(AND(OR($D36={"1/3","2/3","3/1","3/2"}),L31="w"),VLOOKUP(N31,$AA$2:$AB$17,2,FALSE),IF(AND(OR($D36={"1/3","2/3","3/1","3/2"}),L31="l"),VLOOKUP(N31,$AC$2:$AD$17,2,FALSE),IF(AND(OR($D36={"1/3","2/3","3/1","3/2"}),L30="w"),VLOOKUP(N30,$AA$2:$AB$17,2,FALSE),IF(AND(OR($D36={"1/3","2/3","3/1","3/2"}),L30="l"),VLOOKUP(N30,$AC$2:$AD$17,2,FALSE),IF(AND(OR($D36={"1/3","2/3","3/1","3/2"}),L29="w"),VLOOKUP(N29,$AA$2:$AB$17,2,FALSE),IF(AND(OR($D36={"1/3","2/3","3/1","3/2"}),L29="l"),VLOOKUP(N29,$AC$2:$AD$17,2,FALSE),IF(AND(OR($D36={"1/3","2/3","3/1","3/2"}),L28="w"),VLOOKUP(N28,$AA$2:$AB$17,2,FALSE),IF(AND(OR($D36={"1/3","2/3","3/1","3/2"}),L28="l"),VLOOKUP(N28,$AC$2:$AD$17,2,FALSE),IF(AND(OR($D36={"1/3","2/3","3/1","3/2"}),L27="w"),VLOOKUP(N27,$AA$2:$AB$17,2,FALSE),IF(AND(OR($D36={"1/3","2/3","3/1","3/2"}),L27="l"),VLOOKUP(N27,$AC$2:$AD$17,2,FALSE),IF(AND(OR($D36={"1/3","2/3","3/1","3/2"}),L26="w"),VLOOKUP(N26,$AA$2:$AB$17,2,FALSE),IF(AND(OR($D36={"1/3","2/3","3/1","3/2"}),L26="l"),VLOOKUP(N26,$AC$2:$AD$17,2,FALSE),IF(OR($D36={"1/3","2/3","3/1","3/2"}),1,"")))))))))))))))))))))))</f>
        <v/>
      </c>
      <c r="O37" s="12">
        <f t="shared" si="5"/>
        <v>15</v>
      </c>
      <c r="P37" s="13" t="str">
        <f>IF(AND(Q37="c",$A37&gt;=1,OR(R37={1,"2a","2b",3,"5a","5b","10a","10b","20a","20b","40a","40b","80a","80b","160a","160b"})),"w",IF(AND(Q37="",$A37&gt;=1,OR(R37={1,"2a","2b",3,"5a","5b","10a","10b","20a","20b","40a","40b","80a","80b","160a","160b"})),"l",""))</f>
        <v>l</v>
      </c>
      <c r="Q37" s="7" t="str">
        <f>IF(OR($A37={1,4,7,10,13,16,19,22,25,28,31,34}),"c","")</f>
        <v/>
      </c>
      <c r="R37" s="14" t="str">
        <f>IF(AND(OR($E36={"a/b","a/c","b/a","c/a"}),P36="w"),VLOOKUP(R36,$AA$2:$AB$17,2,FALSE),IF(AND(OR($E36={"a/b","a/c","b/a","c/a"}),P36="l"),VLOOKUP(R36,$AC$2:$AD$17,2,FALSE),IF(AND(OR($E36={"a/b","a/c","b/a","c/a"}),P35="w"),VLOOKUP(R35,$AA$2:$AB$17,2,FALSE),IF(AND(OR($E36={"a/b","a/c","b/a","c/a"}),P35="l"),VLOOKUP(R35,$AC$2:$AD$17,2,FALSE),IF(AND(OR($E36={"a/b","a/c","b/a","c/a"}),P34="w"),VLOOKUP(R34,$AA$2:$AB$17,2,FALSE),IF(AND(OR($E36={"a/b","a/c","b/a","c/a"}),P34="l"),VLOOKUP(R34,$AC$2:$AD$17,2,FALSE),IF(AND(OR($E36={"a/b","a/c","b/a","c/a"}),P33="w"),VLOOKUP(R33,$AA$2:$AB$17,2,FALSE),IF(AND(OR($E36={"a/b","a/c","b/a","c/a"}),P33="l"),VLOOKUP(R33,$AC$2:$AD$17,2,FALSE),IF(AND(OR($E36={"a/b","a/c","b/a","c/a"}),P32="w"),VLOOKUP(R32,$AA$2:$AB$17,2,FALSE),IF(AND(OR($E36={"a/b","a/c","b/a","c/a"}),P32="l"),VLOOKUP(R32,$AC$2:$AD$17,2,FALSE),IF(AND(OR($E36={"a/b","a/c","b/a","c/a"}),P31="w"),VLOOKUP(R31,$AA$2:$AB$17,2,FALSE),IF(AND(OR($E36={"a/b","a/c","b/a","c/a"}),P31="l"),VLOOKUP(R31,$AC$2:$AD$17,2,FALSE),IF(AND(OR($E36={"a/b","a/c","b/a","c/a"}),P30="w"),VLOOKUP(R30,$AA$2:$AB$17,2,FALSE),IF(AND(OR($E36={"a/b","a/c","b/a","c/a"}),P30="l"),VLOOKUP(R30,$AC$2:$AD$17,2,FALSE),IF(AND(OR($E36={"a/b","a/c","b/a","c/a"}),P29="w"),VLOOKUP(R29,$AA$2:$AB$17,2,FALSE),IF(AND(OR($E36={"a/b","a/c","b/a","c/a"}),P29="l"),VLOOKUP(R29,$AC$2:$AD$17,2,FALSE),IF(AND(OR($E36={"a/b","a/c","b/a","c/a"}),P28="w"),VLOOKUP(R28,$AA$2:$AB$17,2,FALSE),IF(AND(OR($E36={"a/b","a/c","b/a","c/a"}),P28="l"),VLOOKUP(R28,$AC$2:$AD$17,2,FALSE),IF(AND(OR($E36={"a/b","a/c","b/a","c/a"}),P27="w"),VLOOKUP(R27,$AA$2:$AB$17,2,FALSE),IF(AND(OR($E36={"a/b","a/c","b/a","c/a"}),P27="l"),VLOOKUP(R27,$AC$2:$AD$17,2,FALSE),IF(AND(OR($E36={"a/b","a/c","b/a","c/a"}),P26="w"),VLOOKUP(R26,$AA$2:$AB$17,2,FALSE),IF(AND(OR($E36={"a/b","a/c","b/a","c/a"}),P26="l"),VLOOKUP(R26,$AC$2:$AD$17,2,FALSE),IF(OR($E36={"a/b","a/c","b/a","c/a"}),1,"")))))))))))))))))))))))</f>
        <v>2b</v>
      </c>
      <c r="S37" s="13" t="str">
        <f>IF(AND(T37="c",$A37&gt;=1,OR(U37={1,"2a","2b",3,"5a","5b","10a","10b","20a","20b","40a","40b","80a","80b","160a","160b"})),"w",IF(AND(T37="",$A37&gt;=1,OR(U37={1,"2a","2b",3,"5a","5b","10a","10b","20a","20b","40a","40b","80a","80b","160a","160b"})),"l",""))</f>
        <v>w</v>
      </c>
      <c r="T37" s="7" t="str">
        <f>IF(OR($A37={2,5,8,11,14,17,20,23,26,29,32,35}),"c","")</f>
        <v>c</v>
      </c>
      <c r="U37" s="14">
        <f>IF(AND(OR($E36={"a/b","b/c","b/a","c/b"}),S36="w"),VLOOKUP(U36,$AA$2:$AB$17,2,FALSE),IF(AND(OR($E36={"a/b","b/c","b/a","c/b"}),S36="l"),VLOOKUP(U36,$AC$2:$AD$17,2,FALSE),IF(AND(OR($E36={"a/b","b/c","b/a","c/b"}),S35="w"),VLOOKUP(U35,$AA$2:$AB$17,2,FALSE),IF(AND(OR($E36={"a/b","b/c","b/a","c/b"}),S35="l"),VLOOKUP(U35,$AC$2:$AD$17,2,FALSE),IF(AND(OR($E36={"a/b","b/c","b/a","c/b"}),S34="w"),VLOOKUP(U34,$AA$2:$AB$17,2,FALSE),IF(AND(OR($E36={"a/b","b/c","b/a","c/b"}),S34="l"),VLOOKUP(U34,$AC$2:$AD$17,2,FALSE),IF(AND(OR($E36={"a/b","b/c","b/a","c/b"}),S33="w"),VLOOKUP(U33,$AA$2:$AB$17,2,FALSE),IF(AND(OR($E36={"a/b","b/c","b/a","c/b"}),S33="l"),VLOOKUP(U33,$AC$2:$AD$17,2,FALSE),IF(AND(OR($E36={"a/b","b/c","b/a","c/b"}),S32="w"),VLOOKUP(U32,$AA$2:$AB$17,2,FALSE),IF(AND(OR($E36={"a/b","b/c","b/a","c/b"}),S32="l"),VLOOKUP(U32,$AC$2:$AD$17,2,FALSE),IF(AND(OR($E36={"a/b","b/c","b/a","c/b"}),S31="w"),VLOOKUP(U31,$AA$2:$AB$17,2,FALSE),IF(AND(OR($E36={"a/b","b/c","b/a","c/b"}),S31="l"),VLOOKUP(U31,$AC$2:$AD$17,2,FALSE),IF(AND(OR($E36={"a/b","b/c","b/a","c/b"}),S30="w"),VLOOKUP(U30,$AA$2:$AB$17,2,FALSE),IF(AND(OR($E36={"a/b","b/c","b/a","c/b"}),S30="l"),VLOOKUP(U30,$AC$2:$AD$17,2,FALSE),IF(AND(OR($E36={"a/b","b/c","b/a","c/b"}),S29="w"),VLOOKUP(U29,$AA$2:$AB$17,2,FALSE),IF(AND(OR($E36={"a/b","b/c","b/a","c/b"}),S29="l"),VLOOKUP(U29,$AC$2:$AD$17,2,FALSE),IF(AND(OR($E36={"a/b","b/c","b/a","c/b"}),S28="w"),VLOOKUP(U28,$AA$2:$AB$17,2,FALSE),IF(AND(OR($E36={"a/b","b/c","b/a","c/b"}),S28="l"),VLOOKUP(U28,$AC$2:$AD$17,2,FALSE),IF(AND(OR($E36={"a/b","b/c","b/a","c/b"}),S27="w"),VLOOKUP(U27,$AA$2:$AB$17,2,FALSE),IF(AND(OR($E36={"a/b","b/c","b/a","c/b"}),S27="l"),VLOOKUP(U27,$AC$2:$AD$17,2,FALSE),IF(AND(OR($E36={"a/b","b/c","b/a","c/b"}),S26="w"),VLOOKUP(U26,$AA$2:$AB$17,2,FALSE),IF(AND(OR($E36={"a/b","b/c","b/a","c/b"}),S26="l"),VLOOKUP(U26,$AC$2:$AD$17,2,FALSE),IF(OR($E36={"a/b","b/c","b/a","c/b"}),1,"")))))))))))))))))))))))</f>
        <v>1</v>
      </c>
      <c r="V37" s="13" t="str">
        <f>IF(AND(W37="c",$A37&gt;=1,OR(X37={1,"2a","2b",3,"5a","5b","10a","10b","20a","20b","40a","40b","80a","80b","160a","160b"})),"w",IF(AND(W37="",$A37&gt;=1,OR(X37={1,"2a","2b",3,"5a","5b","10a","10b","20a","20b","40a","40b","80a","80b","160a","160b"})),"l",""))</f>
        <v/>
      </c>
      <c r="W37" s="7" t="str">
        <f>IF(OR($A37={3,6,9,12,15,18,21,24,27,30,33,36}),"c","")</f>
        <v/>
      </c>
      <c r="X37" s="14" t="str">
        <f>IF(AND(OR($E36={"a/c","b/c","c/a","c/b"}),V36="w"),VLOOKUP(X36,$AA$2:$AB$17,2,FALSE),IF(AND(OR($E36={"a/c","b/c","c/a","c/b"}),V36="l"),VLOOKUP(X36,$AC$2:$AD$17,2,FALSE),IF(AND(OR($E36={"a/c","b/c","c/a","c/b"}),V35="w"),VLOOKUP(X35,$AA$2:$AB$17,2,FALSE),IF(AND(OR($E36={"a/c","b/c","c/a","c/b"}),V35="l"),VLOOKUP(X35,$AC$2:$AD$17,2,FALSE),IF(AND(OR($E36={"a/c","b/c","c/a","c/b"}),V34="w"),VLOOKUP(X34,$AA$2:$AB$17,2,FALSE),IF(AND(OR($E36={"a/c","b/c","c/a","c/b"}),V34="l"),VLOOKUP(X34,$AC$2:$AD$17,2,FALSE),IF(AND(OR($E36={"a/c","b/c","c/a","c/b"}),V33="w"),VLOOKUP(X33,$AA$2:$AB$17,2,FALSE),IF(AND(OR($E36={"a/c","b/c","c/a","c/b"}),V33="l"),VLOOKUP(X33,$AC$2:$AD$17,2,FALSE),IF(AND(OR($E36={"a/c","b/c","c/a","c/b"}),V32="w"),VLOOKUP(X32,$AA$2:$AB$17,2,FALSE),IF(AND(OR($E36={"a/c","b/c","c/a","c/b"}),V32="l"),VLOOKUP(X32,$AC$2:$AD$17,2,FALSE),IF(AND(OR($E36={"a/c","b/c","c/a","c/b"}),V31="w"),VLOOKUP(X31,$AA$2:$AB$17,2,FALSE),IF(AND(OR($E36={"a/c","b/c","c/a","c/b"}),V31="l"),VLOOKUP(X31,$AC$2:$AD$17,2,FALSE),IF(AND(OR($E36={"a/c","b/c","c/a","c/b"}),V30="w"),VLOOKUP(X30,$AA$2:$AB$17,2,FALSE),IF(AND(OR($E36={"a/c","b/c","c/a","c/b"}),V30="l"),VLOOKUP(X30,$AC$2:$AD$17,2,FALSE),IF(AND(OR($E36={"a/c","b/c","c/a","c/b"}),V29="w"),VLOOKUP(X29,$AA$2:$AB$17,2,FALSE),IF(AND(OR($E36={"a/c","b/c","c/a","c/b"}),V29="l"),VLOOKUP(X29,$AC$2:$AD$17,2,FALSE),IF(AND(OR($E36={"a/c","b/c","c/a","c/b"}),V28="w"),VLOOKUP(X28,$AA$2:$AB$17,2,FALSE),IF(AND(OR($E36={"a/c","b/c","c/a","c/b"}),V28="l"),VLOOKUP(X28,$AC$2:$AD$17,2,FALSE),IF(AND(OR($E36={"a/c","b/c","c/a","c/b"}),V27="w"),VLOOKUP(X27,$AA$2:$AB$17,2,FALSE),IF(AND(OR($E36={"a/c","b/c","c/a","c/b"}),V27="l"),VLOOKUP(X27,$AC$2:$AD$17,2,FALSE),IF(AND(OR($E36={"a/c","b/c","c/a","c/b"}),V26="w"),VLOOKUP(X26,$AA$2:$AB$17,2,FALSE),IF(AND(OR($E36={"a/c","b/c","c/a","c/b"}),V26="l"),VLOOKUP(X26,$AC$2:$AD$17,2,FALSE),IF(OR($E36={"a/c","b/c","c/a","c/b"}),1,"")))))))))))))))))))))))</f>
        <v/>
      </c>
      <c r="Y37" s="12">
        <f t="shared" si="6"/>
        <v>0</v>
      </c>
      <c r="Z37" s="27">
        <f t="shared" si="7"/>
        <v>15</v>
      </c>
    </row>
    <row r="38" spans="1:31">
      <c r="A38" s="9">
        <v>32</v>
      </c>
      <c r="B38" s="9">
        <f>IF(OR($A38={1,2,3,4,5,6,7,8,9,10,11,12}),1,IF(OR($A38={13,14,15,16,17,18,19,20,21,22,23,24}),2,IF(OR($A38={25,26,27,28,29,30,31,32,33,34,35,36}),3,"")))</f>
        <v>3</v>
      </c>
      <c r="C38" s="9" t="str">
        <f>IF(OR($A38={1,4,7,10,13,16,19,22,25,28,31,34}),"A",IF(OR($A38={2,5,8,11,14,17,20,23,26,29,32,35}),"B",IF(OR($A38={3,6,9,12,15,18,21,24,27,30,33,36}),"C","")))</f>
        <v>B</v>
      </c>
      <c r="D38" t="str">
        <f t="shared" si="10"/>
        <v>2/3</v>
      </c>
      <c r="E38" t="str">
        <f t="shared" si="11"/>
        <v>B/A</v>
      </c>
      <c r="F38" s="13" t="str">
        <f>IF(AND(G38="d",$A38&gt;=1,OR(H38={1,"2a","2b",3,"5a","5b","10a","10b","20a","20b","40a","40b","80a","80b","160a","160b"})),"w",IF(AND(G38="",$A38&gt;=1,OR(H38={1,"2a","2b",3,"5a","5b","10a","10b","20a","20b","40a","40b","80a","80b","160a","160b"})),"l",""))</f>
        <v/>
      </c>
      <c r="G38" s="7" t="str">
        <f>IF(OR($A38={1,2,3,4,5,6,7,8,9,10,11,12}),"d","")</f>
        <v/>
      </c>
      <c r="H38" s="14" t="str">
        <f>IF(AND(OR($D37={"1/2","1/3","2/1","3/1"}),F37="w"),VLOOKUP(H37,$AA$2:$AB$17,2,FALSE),IF(AND(OR($D37={"1/2","1/3","2/1","3/1"}),F37="l"),VLOOKUP(H37,$AC$2:$AD$17,2,FALSE),IF(AND(OR($D37={"1/2","1/3","2/1","3/1"}),F36="w"),VLOOKUP(H36,$AA$2:$AB$17,2,FALSE),IF(AND(OR($D37={"1/2","1/3","2/1","3/1"}),F36="l"),VLOOKUP(H36,$AC$2:$AD$17,2,FALSE),IF(AND(OR($D37={"1/2","1/3","2/1","3/1"}),F35="w"),VLOOKUP(H35,$AA$2:$AB$17,2,FALSE),IF(AND(OR($D37={"1/2","1/3","2/1","3/1"}),F35="l"),VLOOKUP(H35,$AC$2:$AD$17,2,FALSE),IF(AND(OR($D37={"1/2","1/3","2/1","3/1"}),F34="w"),VLOOKUP(H34,$AA$2:$AB$17,2,FALSE),IF(AND(OR($D37={"1/2","1/3","2/1","3/1"}),F34="l"),VLOOKUP(H34,$AC$2:$AD$17,2,FALSE),IF(AND(OR($D37={"1/2","1/3","2/1","3/1"}),F33="w"),VLOOKUP(H33,$AA$2:$AB$17,2,FALSE),IF(AND(OR($D37={"1/2","1/3","2/1","3/1"}),F33="l"),VLOOKUP(H33,$AC$2:$AD$17,2,FALSE),IF(AND(OR($D37={"1/2","1/3","2/1","3/1"}),F32="w"),VLOOKUP(H32,$AA$2:$AB$17,2,FALSE),IF(AND(OR($D37={"1/2","1/3","2/1","3/1"}),F32="l"),VLOOKUP(H32,$AC$2:$AD$17,2,FALSE),IF(AND(OR($D37={"1/2","1/3","2/1","3/1"}),F31="w"),VLOOKUP(H31,$AA$2:$AB$17,2,FALSE),IF(AND(OR($D37={"1/2","1/3","2/1","3/1"}),F31="l"),VLOOKUP(H31,$AC$2:$AD$17,2,FALSE),IF(AND(OR($D37={"1/2","1/3","2/1","3/1"}),F30="w"),VLOOKUP(H30,$AA$2:$AB$17,2,FALSE),IF(AND(OR($D37={"1/2","1/3","2/1","3/1"}),F30="l"),VLOOKUP(H30,$AC$2:$AD$17,2,FALSE),IF(AND(OR($D37={"1/2","1/3","2/1","3/1"}),F29="w"),VLOOKUP(H29,$AA$2:$AB$17,2,FALSE),IF(AND(OR($D37={"1/2","1/3","2/1","3/1"}),F29="l"),VLOOKUP(H29,$AC$2:$AD$17,2,FALSE),IF(AND(OR($D37={"1/2","1/3","2/1","3/1"}),F28="w"),VLOOKUP(H28,$AA$2:$AB$17,2,FALSE),IF(AND(OR($D37={"1/2","1/3","2/1","3/1"}),F28="l"),VLOOKUP(H28,$AC$2:$AD$17,2,FALSE),IF(AND(OR($D37={"1/2","1/3","2/1","3/1"}),F27="w"),VLOOKUP(H27,$AA$2:$AB$17,2,FALSE),IF(AND(OR($D37={"1/2","1/3","2/1","3/1"}),F27="l"),VLOOKUP(H27,$AC$2:$AD$17,2,FALSE),IF(OR($D37={"1/2","1/3","2/1","3/1"}),1,"")))))))))))))))))))))))</f>
        <v/>
      </c>
      <c r="I38" s="13" t="str">
        <f>IF(AND(J38="d",$A38&gt;=1,OR(K38={1,"2a","2b",3,"5a","5b","10a","10b","20a","20b","40a","40b","80a","80b","160a","160b"})),"w",IF(AND(J38="",$A38&gt;=1,OR(K38={1,"2a","2b",3,"5a","5b","10a","10b","20a","20b","40a","40b","80a","80b","160a","160b"})),"l",""))</f>
        <v>l</v>
      </c>
      <c r="J38" s="7" t="str">
        <f>IF(OR($A38={13,14,15,16,17,18,19,20,21,22,23,24}),"d","")</f>
        <v/>
      </c>
      <c r="K38" s="14" t="str">
        <f>IF(AND(OR($D37={"1/2","2/3","2/1","3/2"}),I37="w"),VLOOKUP(K37,$AA$2:$AB$17,2,FALSE),IF(AND(OR($D37={"1/2","2/3","2/1","3/2"}),I37="l"),VLOOKUP(K37,$AC$2:$AD$17,2,FALSE),IF(AND(OR($D37={"1/2","2/3","2/1","3/2"}),I36="w"),VLOOKUP(K36,$AA$2:$AB$17,2,FALSE),IF(AND(OR($D37={"1/2","2/3","2/1","3/2"}),I36="l"),VLOOKUP(K36,$AC$2:$AD$17,2,FALSE),IF(AND(OR($D37={"1/2","2/3","2/1","3/2"}),I35="w"),VLOOKUP(K35,$AA$2:$AB$17,2,FALSE),IF(AND(OR($D37={"1/2","2/3","2/1","3/2"}),I35="l"),VLOOKUP(K35,$AC$2:$AD$17,2,FALSE),IF(AND(OR($D37={"1/2","2/3","2/1","3/2"}),I34="w"),VLOOKUP(K34,$AA$2:$AB$17,2,FALSE),IF(AND(OR($D37={"1/2","2/3","2/1","3/2"}),I34="l"),VLOOKUP(K34,$AC$2:$AD$17,2,FALSE),IF(AND(OR($D37={"1/2","2/3","2/1","3/2"}),I33="w"),VLOOKUP(K33,$AA$2:$AB$17,2,FALSE),IF(AND(OR($D37={"1/2","2/3","2/1","3/2"}),I33="l"),VLOOKUP(K33,$AC$2:$AD$17,2,FALSE),IF(AND(OR($D37={"1/2","2/3","2/1","3/2"}),I32="w"),VLOOKUP(K32,$AA$2:$AB$17,2,FALSE),IF(AND(OR($D37={"1/2","2/3","2/1","3/2"}),I32="l"),VLOOKUP(K32,$AC$2:$AD$17,2,FALSE),IF(AND(OR($D37={"1/2","2/3","2/1","3/2"}),I31="w"),VLOOKUP(K31,$AA$2:$AB$17,2,FALSE),IF(AND(OR($D37={"1/2","2/3","2/1","3/2"}),I31="l"),VLOOKUP(K31,$AC$2:$AD$17,2,FALSE),IF(AND(OR($D37={"1/2","2/3","2/1","3/2"}),I30="w"),VLOOKUP(K30,$AA$2:$AB$17,2,FALSE),IF(AND(OR($D37={"1/2","2/3","2/1","3/2"}),I30="l"),VLOOKUP(K30,$AC$2:$AD$17,2,FALSE),IF(AND(OR($D37={"1/2","2/3","2/1","3/2"}),I29="w"),VLOOKUP(K29,$AA$2:$AB$17,2,FALSE),IF(AND(OR($D37={"1/2","2/3","2/1","3/2"}),I29="l"),VLOOKUP(K29,$AC$2:$AD$17,2,FALSE),IF(AND(OR($D37={"1/2","2/3","2/1","3/2"}),I28="w"),VLOOKUP(K28,$AA$2:$AB$17,2,FALSE),IF(AND(OR($D37={"1/2","2/3","2/1","3/2"}),I28="l"),VLOOKUP(K28,$AC$2:$AD$17,2,FALSE),IF(AND(OR($D37={"1/2","2/3","2/1","3/2"}),I27="w"),VLOOKUP(K27,$AA$2:$AB$17,2,FALSE),IF(AND(OR($D37={"1/2","2/3","2/1","3/2"}),I27="l"),VLOOKUP(K27,$AC$2:$AD$17,2,FALSE),IF(OR($D37={"1/2","2/3","2/1","3/2"}),1,"")))))))))))))))))))))))</f>
        <v>5a</v>
      </c>
      <c r="L38" s="13" t="str">
        <f>IF(AND(M38="d",$A38&gt;=1,OR(N38={1,"2a","2b",3,"5a","5b","10a","10b","20a","20b","40a","40b","80a","80b","160a","160b"})),"w",IF(AND(M38="",$A38&gt;=1,OR(N38={1,"2a","2b",3,"5a","5b","10a","10b","20a","20b","40a","40b","80a","80b","160a","160b"})),"l",""))</f>
        <v>w</v>
      </c>
      <c r="M38" s="7" t="str">
        <f>IF(OR($A38={25,26,27,28,29,30,31,32,33,34,35,36}),"d","")</f>
        <v>d</v>
      </c>
      <c r="N38" s="14" t="str">
        <f>IF(AND(OR($D37={"1/3","2/3","3/1","3/2"}),L37="w"),VLOOKUP(N37,$AA$2:$AB$17,2,FALSE),IF(AND(OR($D37={"1/3","2/3","3/1","3/2"}),L37="l"),VLOOKUP(N37,$AC$2:$AD$17,2,FALSE),IF(AND(OR($D37={"1/3","2/3","3/1","3/2"}),L36="w"),VLOOKUP(N36,$AA$2:$AB$17,2,FALSE),IF(AND(OR($D37={"1/3","2/3","3/1","3/2"}),L36="l"),VLOOKUP(N36,$AC$2:$AD$17,2,FALSE),IF(AND(OR($D37={"1/3","2/3","3/1","3/2"}),L35="w"),VLOOKUP(N35,$AA$2:$AB$17,2,FALSE),IF(AND(OR($D37={"1/3","2/3","3/1","3/2"}),L35="l"),VLOOKUP(N35,$AC$2:$AD$17,2,FALSE),IF(AND(OR($D37={"1/3","2/3","3/1","3/2"}),L34="w"),VLOOKUP(N34,$AA$2:$AB$17,2,FALSE),IF(AND(OR($D37={"1/3","2/3","3/1","3/2"}),L34="l"),VLOOKUP(N34,$AC$2:$AD$17,2,FALSE),IF(AND(OR($D37={"1/3","2/3","3/1","3/2"}),L33="w"),VLOOKUP(N33,$AA$2:$AB$17,2,FALSE),IF(AND(OR($D37={"1/3","2/3","3/1","3/2"}),L33="l"),VLOOKUP(N33,$AC$2:$AD$17,2,FALSE),IF(AND(OR($D37={"1/3","2/3","3/1","3/2"}),L32="w"),VLOOKUP(N32,$AA$2:$AB$17,2,FALSE),IF(AND(OR($D37={"1/3","2/3","3/1","3/2"}),L32="l"),VLOOKUP(N32,$AC$2:$AD$17,2,FALSE),IF(AND(OR($D37={"1/3","2/3","3/1","3/2"}),L31="w"),VLOOKUP(N31,$AA$2:$AB$17,2,FALSE),IF(AND(OR($D37={"1/3","2/3","3/1","3/2"}),L31="l"),VLOOKUP(N31,$AC$2:$AD$17,2,FALSE),IF(AND(OR($D37={"1/3","2/3","3/1","3/2"}),L30="w"),VLOOKUP(N30,$AA$2:$AB$17,2,FALSE),IF(AND(OR($D37={"1/3","2/3","3/1","3/2"}),L30="l"),VLOOKUP(N30,$AC$2:$AD$17,2,FALSE),IF(AND(OR($D37={"1/3","2/3","3/1","3/2"}),L29="w"),VLOOKUP(N29,$AA$2:$AB$17,2,FALSE),IF(AND(OR($D37={"1/3","2/3","3/1","3/2"}),L29="l"),VLOOKUP(N29,$AC$2:$AD$17,2,FALSE),IF(AND(OR($D37={"1/3","2/3","3/1","3/2"}),L28="w"),VLOOKUP(N28,$AA$2:$AB$17,2,FALSE),IF(AND(OR($D37={"1/3","2/3","3/1","3/2"}),L28="l"),VLOOKUP(N28,$AC$2:$AD$17,2,FALSE),IF(AND(OR($D37={"1/3","2/3","3/1","3/2"}),L27="w"),VLOOKUP(N27,$AA$2:$AB$17,2,FALSE),IF(AND(OR($D37={"1/3","2/3","3/1","3/2"}),L27="l"),VLOOKUP(N27,$AC$2:$AD$17,2,FALSE),IF(OR($D37={"1/3","2/3","3/1","3/2"}),1,"")))))))))))))))))))))))</f>
        <v>2b</v>
      </c>
      <c r="O38" s="12">
        <f t="shared" si="5"/>
        <v>-1</v>
      </c>
      <c r="P38" s="13" t="str">
        <f>IF(AND(Q38="c",$A38&gt;=1,OR(R38={1,"2a","2b",3,"5a","5b","10a","10b","20a","20b","40a","40b","80a","80b","160a","160b"})),"w",IF(AND(Q38="",$A38&gt;=1,OR(R38={1,"2a","2b",3,"5a","5b","10a","10b","20a","20b","40a","40b","80a","80b","160a","160b"})),"l",""))</f>
        <v>l</v>
      </c>
      <c r="Q38" s="7" t="str">
        <f>IF(OR($A38={1,4,7,10,13,16,19,22,25,28,31,34}),"c","")</f>
        <v/>
      </c>
      <c r="R38" s="14">
        <f>IF(AND(OR($E37={"a/b","a/c","b/a","c/a"}),P37="w"),VLOOKUP(R37,$AA$2:$AB$17,2,FALSE),IF(AND(OR($E37={"a/b","a/c","b/a","c/a"}),P37="l"),VLOOKUP(R37,$AC$2:$AD$17,2,FALSE),IF(AND(OR($E37={"a/b","a/c","b/a","c/a"}),P36="w"),VLOOKUP(R36,$AA$2:$AB$17,2,FALSE),IF(AND(OR($E37={"a/b","a/c","b/a","c/a"}),P36="l"),VLOOKUP(R36,$AC$2:$AD$17,2,FALSE),IF(AND(OR($E37={"a/b","a/c","b/a","c/a"}),P35="w"),VLOOKUP(R35,$AA$2:$AB$17,2,FALSE),IF(AND(OR($E37={"a/b","a/c","b/a","c/a"}),P35="l"),VLOOKUP(R35,$AC$2:$AD$17,2,FALSE),IF(AND(OR($E37={"a/b","a/c","b/a","c/a"}),P34="w"),VLOOKUP(R34,$AA$2:$AB$17,2,FALSE),IF(AND(OR($E37={"a/b","a/c","b/a","c/a"}),P34="l"),VLOOKUP(R34,$AC$2:$AD$17,2,FALSE),IF(AND(OR($E37={"a/b","a/c","b/a","c/a"}),P33="w"),VLOOKUP(R33,$AA$2:$AB$17,2,FALSE),IF(AND(OR($E37={"a/b","a/c","b/a","c/a"}),P33="l"),VLOOKUP(R33,$AC$2:$AD$17,2,FALSE),IF(AND(OR($E37={"a/b","a/c","b/a","c/a"}),P32="w"),VLOOKUP(R32,$AA$2:$AB$17,2,FALSE),IF(AND(OR($E37={"a/b","a/c","b/a","c/a"}),P32="l"),VLOOKUP(R32,$AC$2:$AD$17,2,FALSE),IF(AND(OR($E37={"a/b","a/c","b/a","c/a"}),P31="w"),VLOOKUP(R31,$AA$2:$AB$17,2,FALSE),IF(AND(OR($E37={"a/b","a/c","b/a","c/a"}),P31="l"),VLOOKUP(R31,$AC$2:$AD$17,2,FALSE),IF(AND(OR($E37={"a/b","a/c","b/a","c/a"}),P30="w"),VLOOKUP(R30,$AA$2:$AB$17,2,FALSE),IF(AND(OR($E37={"a/b","a/c","b/a","c/a"}),P30="l"),VLOOKUP(R30,$AC$2:$AD$17,2,FALSE),IF(AND(OR($E37={"a/b","a/c","b/a","c/a"}),P29="w"),VLOOKUP(R29,$AA$2:$AB$17,2,FALSE),IF(AND(OR($E37={"a/b","a/c","b/a","c/a"}),P29="l"),VLOOKUP(R29,$AC$2:$AD$17,2,FALSE),IF(AND(OR($E37={"a/b","a/c","b/a","c/a"}),P28="w"),VLOOKUP(R28,$AA$2:$AB$17,2,FALSE),IF(AND(OR($E37={"a/b","a/c","b/a","c/a"}),P28="l"),VLOOKUP(R28,$AC$2:$AD$17,2,FALSE),IF(AND(OR($E37={"a/b","a/c","b/a","c/a"}),P27="w"),VLOOKUP(R27,$AA$2:$AB$17,2,FALSE),IF(AND(OR($E37={"a/b","a/c","b/a","c/a"}),P27="l"),VLOOKUP(R27,$AC$2:$AD$17,2,FALSE),IF(OR($E37={"a/b","a/c","b/a","c/a"}),1,"")))))))))))))))))))))))</f>
        <v>3</v>
      </c>
      <c r="S38" s="13" t="str">
        <f>IF(AND(T38="c",$A38&gt;=1,OR(U38={1,"2a","2b",3,"5a","5b","10a","10b","20a","20b","40a","40b","80a","80b","160a","160b"})),"w",IF(AND(T38="",$A38&gt;=1,OR(U38={1,"2a","2b",3,"5a","5b","10a","10b","20a","20b","40a","40b","80a","80b","160a","160b"})),"l",""))</f>
        <v>w</v>
      </c>
      <c r="T38" s="7" t="str">
        <f>IF(OR($A38={2,5,8,11,14,17,20,23,26,29,32,35}),"c","")</f>
        <v>c</v>
      </c>
      <c r="U38" s="14">
        <f>IF(AND(OR($E37={"a/b","b/c","b/a","c/b"}),S37="w"),VLOOKUP(U37,$AA$2:$AB$17,2,FALSE),IF(AND(OR($E37={"a/b","b/c","b/a","c/b"}),S37="l"),VLOOKUP(U37,$AC$2:$AD$17,2,FALSE),IF(AND(OR($E37={"a/b","b/c","b/a","c/b"}),S36="w"),VLOOKUP(U36,$AA$2:$AB$17,2,FALSE),IF(AND(OR($E37={"a/b","b/c","b/a","c/b"}),S36="l"),VLOOKUP(U36,$AC$2:$AD$17,2,FALSE),IF(AND(OR($E37={"a/b","b/c","b/a","c/b"}),S35="w"),VLOOKUP(U35,$AA$2:$AB$17,2,FALSE),IF(AND(OR($E37={"a/b","b/c","b/a","c/b"}),S35="l"),VLOOKUP(U35,$AC$2:$AD$17,2,FALSE),IF(AND(OR($E37={"a/b","b/c","b/a","c/b"}),S34="w"),VLOOKUP(U34,$AA$2:$AB$17,2,FALSE),IF(AND(OR($E37={"a/b","b/c","b/a","c/b"}),S34="l"),VLOOKUP(U34,$AC$2:$AD$17,2,FALSE),IF(AND(OR($E37={"a/b","b/c","b/a","c/b"}),S33="w"),VLOOKUP(U33,$AA$2:$AB$17,2,FALSE),IF(AND(OR($E37={"a/b","b/c","b/a","c/b"}),S33="l"),VLOOKUP(U33,$AC$2:$AD$17,2,FALSE),IF(AND(OR($E37={"a/b","b/c","b/a","c/b"}),S32="w"),VLOOKUP(U32,$AA$2:$AB$17,2,FALSE),IF(AND(OR($E37={"a/b","b/c","b/a","c/b"}),S32="l"),VLOOKUP(U32,$AC$2:$AD$17,2,FALSE),IF(AND(OR($E37={"a/b","b/c","b/a","c/b"}),S31="w"),VLOOKUP(U31,$AA$2:$AB$17,2,FALSE),IF(AND(OR($E37={"a/b","b/c","b/a","c/b"}),S31="l"),VLOOKUP(U31,$AC$2:$AD$17,2,FALSE),IF(AND(OR($E37={"a/b","b/c","b/a","c/b"}),S30="w"),VLOOKUP(U30,$AA$2:$AB$17,2,FALSE),IF(AND(OR($E37={"a/b","b/c","b/a","c/b"}),S30="l"),VLOOKUP(U30,$AC$2:$AD$17,2,FALSE),IF(AND(OR($E37={"a/b","b/c","b/a","c/b"}),S29="w"),VLOOKUP(U29,$AA$2:$AB$17,2,FALSE),IF(AND(OR($E37={"a/b","b/c","b/a","c/b"}),S29="l"),VLOOKUP(U29,$AC$2:$AD$17,2,FALSE),IF(AND(OR($E37={"a/b","b/c","b/a","c/b"}),S28="w"),VLOOKUP(U28,$AA$2:$AB$17,2,FALSE),IF(AND(OR($E37={"a/b","b/c","b/a","c/b"}),S28="l"),VLOOKUP(U28,$AC$2:$AD$17,2,FALSE),IF(AND(OR($E37={"a/b","b/c","b/a","c/b"}),S27="w"),VLOOKUP(U27,$AA$2:$AB$17,2,FALSE),IF(AND(OR($E37={"a/b","b/c","b/a","c/b"}),S27="l"),VLOOKUP(U27,$AC$2:$AD$17,2,FALSE),IF(OR($E37={"a/b","b/c","b/a","c/b"}),1,"")))))))))))))))))))))))</f>
        <v>1</v>
      </c>
      <c r="V38" s="13" t="str">
        <f>IF(AND(W38="c",$A38&gt;=1,OR(X38={1,"2a","2b",3,"5a","5b","10a","10b","20a","20b","40a","40b","80a","80b","160a","160b"})),"w",IF(AND(W38="",$A38&gt;=1,OR(X38={1,"2a","2b",3,"5a","5b","10a","10b","20a","20b","40a","40b","80a","80b","160a","160b"})),"l",""))</f>
        <v/>
      </c>
      <c r="W38" s="7" t="str">
        <f>IF(OR($A38={3,6,9,12,15,18,21,24,27,30,33,36}),"c","")</f>
        <v/>
      </c>
      <c r="X38" s="14" t="str">
        <f>IF(AND(OR($E37={"a/c","b/c","c/a","c/b"}),V37="w"),VLOOKUP(X37,$AA$2:$AB$17,2,FALSE),IF(AND(OR($E37={"a/c","b/c","c/a","c/b"}),V37="l"),VLOOKUP(X37,$AC$2:$AD$17,2,FALSE),IF(AND(OR($E37={"a/c","b/c","c/a","c/b"}),V36="w"),VLOOKUP(X36,$AA$2:$AB$17,2,FALSE),IF(AND(OR($E37={"a/c","b/c","c/a","c/b"}),V36="l"),VLOOKUP(X36,$AC$2:$AD$17,2,FALSE),IF(AND(OR($E37={"a/c","b/c","c/a","c/b"}),V35="w"),VLOOKUP(X35,$AA$2:$AB$17,2,FALSE),IF(AND(OR($E37={"a/c","b/c","c/a","c/b"}),V35="l"),VLOOKUP(X35,$AC$2:$AD$17,2,FALSE),IF(AND(OR($E37={"a/c","b/c","c/a","c/b"}),V34="w"),VLOOKUP(X34,$AA$2:$AB$17,2,FALSE),IF(AND(OR($E37={"a/c","b/c","c/a","c/b"}),V34="l"),VLOOKUP(X34,$AC$2:$AD$17,2,FALSE),IF(AND(OR($E37={"a/c","b/c","c/a","c/b"}),V33="w"),VLOOKUP(X33,$AA$2:$AB$17,2,FALSE),IF(AND(OR($E37={"a/c","b/c","c/a","c/b"}),V33="l"),VLOOKUP(X33,$AC$2:$AD$17,2,FALSE),IF(AND(OR($E37={"a/c","b/c","c/a","c/b"}),V32="w"),VLOOKUP(X32,$AA$2:$AB$17,2,FALSE),IF(AND(OR($E37={"a/c","b/c","c/a","c/b"}),V32="l"),VLOOKUP(X32,$AC$2:$AD$17,2,FALSE),IF(AND(OR($E37={"a/c","b/c","c/a","c/b"}),V31="w"),VLOOKUP(X31,$AA$2:$AB$17,2,FALSE),IF(AND(OR($E37={"a/c","b/c","c/a","c/b"}),V31="l"),VLOOKUP(X31,$AC$2:$AD$17,2,FALSE),IF(AND(OR($E37={"a/c","b/c","c/a","c/b"}),V30="w"),VLOOKUP(X30,$AA$2:$AB$17,2,FALSE),IF(AND(OR($E37={"a/c","b/c","c/a","c/b"}),V30="l"),VLOOKUP(X30,$AC$2:$AD$17,2,FALSE),IF(AND(OR($E37={"a/c","b/c","c/a","c/b"}),V29="w"),VLOOKUP(X29,$AA$2:$AB$17,2,FALSE),IF(AND(OR($E37={"a/c","b/c","c/a","c/b"}),V29="l"),VLOOKUP(X29,$AC$2:$AD$17,2,FALSE),IF(AND(OR($E37={"a/c","b/c","c/a","c/b"}),V28="w"),VLOOKUP(X28,$AA$2:$AB$17,2,FALSE),IF(AND(OR($E37={"a/c","b/c","c/a","c/b"}),V28="l"),VLOOKUP(X28,$AC$2:$AD$17,2,FALSE),IF(AND(OR($E37={"a/c","b/c","c/a","c/b"}),V27="w"),VLOOKUP(X27,$AA$2:$AB$17,2,FALSE),IF(AND(OR($E37={"a/c","b/c","c/a","c/b"}),V27="l"),VLOOKUP(X27,$AC$2:$AD$17,2,FALSE),IF(OR($E37={"a/c","b/c","c/a","c/b"}),1,"")))))))))))))))))))))))</f>
        <v/>
      </c>
      <c r="Y38" s="12">
        <f t="shared" si="6"/>
        <v>-1</v>
      </c>
      <c r="Z38" s="27">
        <f t="shared" si="7"/>
        <v>-2</v>
      </c>
      <c r="AC38" s="24"/>
      <c r="AD38" s="24"/>
      <c r="AE38" s="10"/>
    </row>
    <row r="39" spans="1:31">
      <c r="A39" s="9">
        <v>11</v>
      </c>
      <c r="B39" s="9">
        <f>IF(OR($A39={1,2,3,4,5,6,7,8,9,10,11,12}),1,IF(OR($A39={13,14,15,16,17,18,19,20,21,22,23,24}),2,IF(OR($A39={25,26,27,28,29,30,31,32,33,34,35,36}),3,"")))</f>
        <v>1</v>
      </c>
      <c r="C39" s="9" t="str">
        <f>IF(OR($A39={1,4,7,10,13,16,19,22,25,28,31,34}),"A",IF(OR($A39={2,5,8,11,14,17,20,23,26,29,32,35}),"B",IF(OR($A39={3,6,9,12,15,18,21,24,27,30,33,36}),"C","")))</f>
        <v>B</v>
      </c>
      <c r="D39" t="str">
        <f t="shared" si="10"/>
        <v>3/1</v>
      </c>
      <c r="E39" t="str">
        <f t="shared" si="11"/>
        <v>B/A</v>
      </c>
      <c r="F39" s="13" t="str">
        <f>IF(AND(G39="d",$A39&gt;=1,OR(H39={1,"2a","2b",3,"5a","5b","10a","10b","20a","20b","40a","40b","80a","80b","160a","160b"})),"w",IF(AND(G39="",$A39&gt;=1,OR(H39={1,"2a","2b",3,"5a","5b","10a","10b","20a","20b","40a","40b","80a","80b","160a","160b"})),"l",""))</f>
        <v/>
      </c>
      <c r="G39" s="7" t="str">
        <f>IF(OR($A39={1,2,3,4,5,6,7,8,9,10,11,12}),"d","")</f>
        <v>d</v>
      </c>
      <c r="H39" s="14" t="str">
        <f>IF(AND(OR($D38={"1/2","1/3","2/1","3/1"}),F38="w"),VLOOKUP(H38,$AA$2:$AB$17,2,FALSE),IF(AND(OR($D38={"1/2","1/3","2/1","3/1"}),F38="l"),VLOOKUP(H38,$AC$2:$AD$17,2,FALSE),IF(AND(OR($D38={"1/2","1/3","2/1","3/1"}),F37="w"),VLOOKUP(H37,$AA$2:$AB$17,2,FALSE),IF(AND(OR($D38={"1/2","1/3","2/1","3/1"}),F37="l"),VLOOKUP(H37,$AC$2:$AD$17,2,FALSE),IF(AND(OR($D38={"1/2","1/3","2/1","3/1"}),F36="w"),VLOOKUP(H36,$AA$2:$AB$17,2,FALSE),IF(AND(OR($D38={"1/2","1/3","2/1","3/1"}),F36="l"),VLOOKUP(H36,$AC$2:$AD$17,2,FALSE),IF(AND(OR($D38={"1/2","1/3","2/1","3/1"}),F35="w"),VLOOKUP(H35,$AA$2:$AB$17,2,FALSE),IF(AND(OR($D38={"1/2","1/3","2/1","3/1"}),F35="l"),VLOOKUP(H35,$AC$2:$AD$17,2,FALSE),IF(AND(OR($D38={"1/2","1/3","2/1","3/1"}),F34="w"),VLOOKUP(H34,$AA$2:$AB$17,2,FALSE),IF(AND(OR($D38={"1/2","1/3","2/1","3/1"}),F34="l"),VLOOKUP(H34,$AC$2:$AD$17,2,FALSE),IF(AND(OR($D38={"1/2","1/3","2/1","3/1"}),F33="w"),VLOOKUP(H33,$AA$2:$AB$17,2,FALSE),IF(AND(OR($D38={"1/2","1/3","2/1","3/1"}),F33="l"),VLOOKUP(H33,$AC$2:$AD$17,2,FALSE),IF(AND(OR($D38={"1/2","1/3","2/1","3/1"}),F32="w"),VLOOKUP(H32,$AA$2:$AB$17,2,FALSE),IF(AND(OR($D38={"1/2","1/3","2/1","3/1"}),F32="l"),VLOOKUP(H32,$AC$2:$AD$17,2,FALSE),IF(AND(OR($D38={"1/2","1/3","2/1","3/1"}),F31="w"),VLOOKUP(H31,$AA$2:$AB$17,2,FALSE),IF(AND(OR($D38={"1/2","1/3","2/1","3/1"}),F31="l"),VLOOKUP(H31,$AC$2:$AD$17,2,FALSE),IF(AND(OR($D38={"1/2","1/3","2/1","3/1"}),F30="w"),VLOOKUP(H30,$AA$2:$AB$17,2,FALSE),IF(AND(OR($D38={"1/2","1/3","2/1","3/1"}),F30="l"),VLOOKUP(H30,$AC$2:$AD$17,2,FALSE),IF(AND(OR($D38={"1/2","1/3","2/1","3/1"}),F29="w"),VLOOKUP(H29,$AA$2:$AB$17,2,FALSE),IF(AND(OR($D38={"1/2","1/3","2/1","3/1"}),F29="l"),VLOOKUP(H29,$AC$2:$AD$17,2,FALSE),IF(AND(OR($D38={"1/2","1/3","2/1","3/1"}),F28="w"),VLOOKUP(H28,$AA$2:$AB$17,2,FALSE),IF(AND(OR($D38={"1/2","1/3","2/1","3/1"}),F28="l"),VLOOKUP(H28,$AC$2:$AD$17,2,FALSE),IF(OR($D38={"1/2","1/3","2/1","3/1"}),1,"")))))))))))))))))))))))</f>
        <v/>
      </c>
      <c r="I39" s="13" t="str">
        <f>IF(AND(J39="d",$A39&gt;=1,OR(K39={1,"2a","2b",3,"5a","5b","10a","10b","20a","20b","40a","40b","80a","80b","160a","160b"})),"w",IF(AND(J39="",$A39&gt;=1,OR(K39={1,"2a","2b",3,"5a","5b","10a","10b","20a","20b","40a","40b","80a","80b","160a","160b"})),"l",""))</f>
        <v>l</v>
      </c>
      <c r="J39" s="7" t="str">
        <f>IF(OR($A39={13,14,15,16,17,18,19,20,21,22,23,24}),"d","")</f>
        <v/>
      </c>
      <c r="K39" s="14" t="str">
        <f>IF(AND(OR($D38={"1/2","2/3","2/1","3/2"}),I38="w"),VLOOKUP(K38,$AA$2:$AB$17,2,FALSE),IF(AND(OR($D38={"1/2","2/3","2/1","3/2"}),I38="l"),VLOOKUP(K38,$AC$2:$AD$17,2,FALSE),IF(AND(OR($D38={"1/2","2/3","2/1","3/2"}),I37="w"),VLOOKUP(K37,$AA$2:$AB$17,2,FALSE),IF(AND(OR($D38={"1/2","2/3","2/1","3/2"}),I37="l"),VLOOKUP(K37,$AC$2:$AD$17,2,FALSE),IF(AND(OR($D38={"1/2","2/3","2/1","3/2"}),I36="w"),VLOOKUP(K36,$AA$2:$AB$17,2,FALSE),IF(AND(OR($D38={"1/2","2/3","2/1","3/2"}),I36="l"),VLOOKUP(K36,$AC$2:$AD$17,2,FALSE),IF(AND(OR($D38={"1/2","2/3","2/1","3/2"}),I35="w"),VLOOKUP(K35,$AA$2:$AB$17,2,FALSE),IF(AND(OR($D38={"1/2","2/3","2/1","3/2"}),I35="l"),VLOOKUP(K35,$AC$2:$AD$17,2,FALSE),IF(AND(OR($D38={"1/2","2/3","2/1","3/2"}),I34="w"),VLOOKUP(K34,$AA$2:$AB$17,2,FALSE),IF(AND(OR($D38={"1/2","2/3","2/1","3/2"}),I34="l"),VLOOKUP(K34,$AC$2:$AD$17,2,FALSE),IF(AND(OR($D38={"1/2","2/3","2/1","3/2"}),I33="w"),VLOOKUP(K33,$AA$2:$AB$17,2,FALSE),IF(AND(OR($D38={"1/2","2/3","2/1","3/2"}),I33="l"),VLOOKUP(K33,$AC$2:$AD$17,2,FALSE),IF(AND(OR($D38={"1/2","2/3","2/1","3/2"}),I32="w"),VLOOKUP(K32,$AA$2:$AB$17,2,FALSE),IF(AND(OR($D38={"1/2","2/3","2/1","3/2"}),I32="l"),VLOOKUP(K32,$AC$2:$AD$17,2,FALSE),IF(AND(OR($D38={"1/2","2/3","2/1","3/2"}),I31="w"),VLOOKUP(K31,$AA$2:$AB$17,2,FALSE),IF(AND(OR($D38={"1/2","2/3","2/1","3/2"}),I31="l"),VLOOKUP(K31,$AC$2:$AD$17,2,FALSE),IF(AND(OR($D38={"1/2","2/3","2/1","3/2"}),I30="w"),VLOOKUP(K30,$AA$2:$AB$17,2,FALSE),IF(AND(OR($D38={"1/2","2/3","2/1","3/2"}),I30="l"),VLOOKUP(K30,$AC$2:$AD$17,2,FALSE),IF(AND(OR($D38={"1/2","2/3","2/1","3/2"}),I29="w"),VLOOKUP(K29,$AA$2:$AB$17,2,FALSE),IF(AND(OR($D38={"1/2","2/3","2/1","3/2"}),I29="l"),VLOOKUP(K29,$AC$2:$AD$17,2,FALSE),IF(AND(OR($D38={"1/2","2/3","2/1","3/2"}),I28="w"),VLOOKUP(K28,$AA$2:$AB$17,2,FALSE),IF(AND(OR($D38={"1/2","2/3","2/1","3/2"}),I28="l"),VLOOKUP(K28,$AC$2:$AD$17,2,FALSE),IF(OR($D38={"1/2","2/3","2/1","3/2"}),1,"")))))))))))))))))))))))</f>
        <v>5b</v>
      </c>
      <c r="L39" s="13" t="str">
        <f>IF(AND(M39="d",$A39&gt;=1,OR(N39={1,"2a","2b",3,"5a","5b","10a","10b","20a","20b","40a","40b","80a","80b","160a","160b"})),"w",IF(AND(M39="",$A39&gt;=1,OR(N39={1,"2a","2b",3,"5a","5b","10a","10b","20a","20b","40a","40b","80a","80b","160a","160b"})),"l",""))</f>
        <v>l</v>
      </c>
      <c r="M39" s="7" t="str">
        <f>IF(OR($A39={25,26,27,28,29,30,31,32,33,34,35,36}),"d","")</f>
        <v/>
      </c>
      <c r="N39" s="14">
        <f>IF(AND(OR($D38={"1/3","2/3","3/1","3/2"}),L38="w"),VLOOKUP(N38,$AA$2:$AB$17,2,FALSE),IF(AND(OR($D38={"1/3","2/3","3/1","3/2"}),L38="l"),VLOOKUP(N38,$AC$2:$AD$17,2,FALSE),IF(AND(OR($D38={"1/3","2/3","3/1","3/2"}),L37="w"),VLOOKUP(N37,$AA$2:$AB$17,2,FALSE),IF(AND(OR($D38={"1/3","2/3","3/1","3/2"}),L37="l"),VLOOKUP(N37,$AC$2:$AD$17,2,FALSE),IF(AND(OR($D38={"1/3","2/3","3/1","3/2"}),L36="w"),VLOOKUP(N36,$AA$2:$AB$17,2,FALSE),IF(AND(OR($D38={"1/3","2/3","3/1","3/2"}),L36="l"),VLOOKUP(N36,$AC$2:$AD$17,2,FALSE),IF(AND(OR($D38={"1/3","2/3","3/1","3/2"}),L35="w"),VLOOKUP(N35,$AA$2:$AB$17,2,FALSE),IF(AND(OR($D38={"1/3","2/3","3/1","3/2"}),L35="l"),VLOOKUP(N35,$AC$2:$AD$17,2,FALSE),IF(AND(OR($D38={"1/3","2/3","3/1","3/2"}),L34="w"),VLOOKUP(N34,$AA$2:$AB$17,2,FALSE),IF(AND(OR($D38={"1/3","2/3","3/1","3/2"}),L34="l"),VLOOKUP(N34,$AC$2:$AD$17,2,FALSE),IF(AND(OR($D38={"1/3","2/3","3/1","3/2"}),L33="w"),VLOOKUP(N33,$AA$2:$AB$17,2,FALSE),IF(AND(OR($D38={"1/3","2/3","3/1","3/2"}),L33="l"),VLOOKUP(N33,$AC$2:$AD$17,2,FALSE),IF(AND(OR($D38={"1/3","2/3","3/1","3/2"}),L32="w"),VLOOKUP(N32,$AA$2:$AB$17,2,FALSE),IF(AND(OR($D38={"1/3","2/3","3/1","3/2"}),L32="l"),VLOOKUP(N32,$AC$2:$AD$17,2,FALSE),IF(AND(OR($D38={"1/3","2/3","3/1","3/2"}),L31="w"),VLOOKUP(N31,$AA$2:$AB$17,2,FALSE),IF(AND(OR($D38={"1/3","2/3","3/1","3/2"}),L31="l"),VLOOKUP(N31,$AC$2:$AD$17,2,FALSE),IF(AND(OR($D38={"1/3","2/3","3/1","3/2"}),L30="w"),VLOOKUP(N30,$AA$2:$AB$17,2,FALSE),IF(AND(OR($D38={"1/3","2/3","3/1","3/2"}),L30="l"),VLOOKUP(N30,$AC$2:$AD$17,2,FALSE),IF(AND(OR($D38={"1/3","2/3","3/1","3/2"}),L29="w"),VLOOKUP(N29,$AA$2:$AB$17,2,FALSE),IF(AND(OR($D38={"1/3","2/3","3/1","3/2"}),L29="l"),VLOOKUP(N29,$AC$2:$AD$17,2,FALSE),IF(AND(OR($D38={"1/3","2/3","3/1","3/2"}),L28="w"),VLOOKUP(N28,$AA$2:$AB$17,2,FALSE),IF(AND(OR($D38={"1/3","2/3","3/1","3/2"}),L28="l"),VLOOKUP(N28,$AC$2:$AD$17,2,FALSE),IF(OR($D38={"1/3","2/3","3/1","3/2"}),1,"")))))))))))))))))))))))</f>
        <v>1</v>
      </c>
      <c r="O39" s="12">
        <f t="shared" si="5"/>
        <v>-6</v>
      </c>
      <c r="P39" s="13" t="str">
        <f>IF(AND(Q39="c",$A39&gt;=1,OR(R39={1,"2a","2b",3,"5a","5b","10a","10b","20a","20b","40a","40b","80a","80b","160a","160b"})),"w",IF(AND(Q39="",$A39&gt;=1,OR(R39={1,"2a","2b",3,"5a","5b","10a","10b","20a","20b","40a","40b","80a","80b","160a","160b"})),"l",""))</f>
        <v>l</v>
      </c>
      <c r="Q39" s="7" t="str">
        <f>IF(OR($A39={1,4,7,10,13,16,19,22,25,28,31,34}),"c","")</f>
        <v/>
      </c>
      <c r="R39" s="14" t="str">
        <f>IF(AND(OR($E38={"a/b","a/c","b/a","c/a"}),P38="w"),VLOOKUP(R38,$AA$2:$AB$17,2,FALSE),IF(AND(OR($E38={"a/b","a/c","b/a","c/a"}),P38="l"),VLOOKUP(R38,$AC$2:$AD$17,2,FALSE),IF(AND(OR($E38={"a/b","a/c","b/a","c/a"}),P37="w"),VLOOKUP(R37,$AA$2:$AB$17,2,FALSE),IF(AND(OR($E38={"a/b","a/c","b/a","c/a"}),P37="l"),VLOOKUP(R37,$AC$2:$AD$17,2,FALSE),IF(AND(OR($E38={"a/b","a/c","b/a","c/a"}),P36="w"),VLOOKUP(R36,$AA$2:$AB$17,2,FALSE),IF(AND(OR($E38={"a/b","a/c","b/a","c/a"}),P36="l"),VLOOKUP(R36,$AC$2:$AD$17,2,FALSE),IF(AND(OR($E38={"a/b","a/c","b/a","c/a"}),P35="w"),VLOOKUP(R35,$AA$2:$AB$17,2,FALSE),IF(AND(OR($E38={"a/b","a/c","b/a","c/a"}),P35="l"),VLOOKUP(R35,$AC$2:$AD$17,2,FALSE),IF(AND(OR($E38={"a/b","a/c","b/a","c/a"}),P34="w"),VLOOKUP(R34,$AA$2:$AB$17,2,FALSE),IF(AND(OR($E38={"a/b","a/c","b/a","c/a"}),P34="l"),VLOOKUP(R34,$AC$2:$AD$17,2,FALSE),IF(AND(OR($E38={"a/b","a/c","b/a","c/a"}),P33="w"),VLOOKUP(R33,$AA$2:$AB$17,2,FALSE),IF(AND(OR($E38={"a/b","a/c","b/a","c/a"}),P33="l"),VLOOKUP(R33,$AC$2:$AD$17,2,FALSE),IF(AND(OR($E38={"a/b","a/c","b/a","c/a"}),P32="w"),VLOOKUP(R32,$AA$2:$AB$17,2,FALSE),IF(AND(OR($E38={"a/b","a/c","b/a","c/a"}),P32="l"),VLOOKUP(R32,$AC$2:$AD$17,2,FALSE),IF(AND(OR($E38={"a/b","a/c","b/a","c/a"}),P31="w"),VLOOKUP(R31,$AA$2:$AB$17,2,FALSE),IF(AND(OR($E38={"a/b","a/c","b/a","c/a"}),P31="l"),VLOOKUP(R31,$AC$2:$AD$17,2,FALSE),IF(AND(OR($E38={"a/b","a/c","b/a","c/a"}),P30="w"),VLOOKUP(R30,$AA$2:$AB$17,2,FALSE),IF(AND(OR($E38={"a/b","a/c","b/a","c/a"}),P30="l"),VLOOKUP(R30,$AC$2:$AD$17,2,FALSE),IF(AND(OR($E38={"a/b","a/c","b/a","c/a"}),P29="w"),VLOOKUP(R29,$AA$2:$AB$17,2,FALSE),IF(AND(OR($E38={"a/b","a/c","b/a","c/a"}),P29="l"),VLOOKUP(R29,$AC$2:$AD$17,2,FALSE),IF(AND(OR($E38={"a/b","a/c","b/a","c/a"}),P28="w"),VLOOKUP(R28,$AA$2:$AB$17,2,FALSE),IF(AND(OR($E38={"a/b","a/c","b/a","c/a"}),P28="l"),VLOOKUP(R28,$AC$2:$AD$17,2,FALSE),IF(OR($E38={"a/b","a/c","b/a","c/a"}),1,"")))))))))))))))))))))))</f>
        <v>5a</v>
      </c>
      <c r="S39" s="13" t="str">
        <f>IF(AND(T39="c",$A39&gt;=1,OR(U39={1,"2a","2b",3,"5a","5b","10a","10b","20a","20b","40a","40b","80a","80b","160a","160b"})),"w",IF(AND(T39="",$A39&gt;=1,OR(U39={1,"2a","2b",3,"5a","5b","10a","10b","20a","20b","40a","40b","80a","80b","160a","160b"})),"l",""))</f>
        <v>w</v>
      </c>
      <c r="T39" s="7" t="str">
        <f>IF(OR($A39={2,5,8,11,14,17,20,23,26,29,32,35}),"c","")</f>
        <v>c</v>
      </c>
      <c r="U39" s="14">
        <f>IF(AND(OR($E38={"a/b","b/c","b/a","c/b"}),S38="w"),VLOOKUP(U38,$AA$2:$AB$17,2,FALSE),IF(AND(OR($E38={"a/b","b/c","b/a","c/b"}),S38="l"),VLOOKUP(U38,$AC$2:$AD$17,2,FALSE),IF(AND(OR($E38={"a/b","b/c","b/a","c/b"}),S37="w"),VLOOKUP(U37,$AA$2:$AB$17,2,FALSE),IF(AND(OR($E38={"a/b","b/c","b/a","c/b"}),S37="l"),VLOOKUP(U37,$AC$2:$AD$17,2,FALSE),IF(AND(OR($E38={"a/b","b/c","b/a","c/b"}),S36="w"),VLOOKUP(U36,$AA$2:$AB$17,2,FALSE),IF(AND(OR($E38={"a/b","b/c","b/a","c/b"}),S36="l"),VLOOKUP(U36,$AC$2:$AD$17,2,FALSE),IF(AND(OR($E38={"a/b","b/c","b/a","c/b"}),S35="w"),VLOOKUP(U35,$AA$2:$AB$17,2,FALSE),IF(AND(OR($E38={"a/b","b/c","b/a","c/b"}),S35="l"),VLOOKUP(U35,$AC$2:$AD$17,2,FALSE),IF(AND(OR($E38={"a/b","b/c","b/a","c/b"}),S34="w"),VLOOKUP(U34,$AA$2:$AB$17,2,FALSE),IF(AND(OR($E38={"a/b","b/c","b/a","c/b"}),S34="l"),VLOOKUP(U34,$AC$2:$AD$17,2,FALSE),IF(AND(OR($E38={"a/b","b/c","b/a","c/b"}),S33="w"),VLOOKUP(U33,$AA$2:$AB$17,2,FALSE),IF(AND(OR($E38={"a/b","b/c","b/a","c/b"}),S33="l"),VLOOKUP(U33,$AC$2:$AD$17,2,FALSE),IF(AND(OR($E38={"a/b","b/c","b/a","c/b"}),S32="w"),VLOOKUP(U32,$AA$2:$AB$17,2,FALSE),IF(AND(OR($E38={"a/b","b/c","b/a","c/b"}),S32="l"),VLOOKUP(U32,$AC$2:$AD$17,2,FALSE),IF(AND(OR($E38={"a/b","b/c","b/a","c/b"}),S31="w"),VLOOKUP(U31,$AA$2:$AB$17,2,FALSE),IF(AND(OR($E38={"a/b","b/c","b/a","c/b"}),S31="l"),VLOOKUP(U31,$AC$2:$AD$17,2,FALSE),IF(AND(OR($E38={"a/b","b/c","b/a","c/b"}),S30="w"),VLOOKUP(U30,$AA$2:$AB$17,2,FALSE),IF(AND(OR($E38={"a/b","b/c","b/a","c/b"}),S30="l"),VLOOKUP(U30,$AC$2:$AD$17,2,FALSE),IF(AND(OR($E38={"a/b","b/c","b/a","c/b"}),S29="w"),VLOOKUP(U29,$AA$2:$AB$17,2,FALSE),IF(AND(OR($E38={"a/b","b/c","b/a","c/b"}),S29="l"),VLOOKUP(U29,$AC$2:$AD$17,2,FALSE),IF(AND(OR($E38={"a/b","b/c","b/a","c/b"}),S28="w"),VLOOKUP(U28,$AA$2:$AB$17,2,FALSE),IF(AND(OR($E38={"a/b","b/c","b/a","c/b"}),S28="l"),VLOOKUP(U28,$AC$2:$AD$17,2,FALSE),IF(OR($E38={"a/b","b/c","b/a","c/b"}),1,"")))))))))))))))))))))))</f>
        <v>1</v>
      </c>
      <c r="V39" s="13" t="str">
        <f>IF(AND(W39="c",$A39&gt;=1,OR(X39={1,"2a","2b",3,"5a","5b","10a","10b","20a","20b","40a","40b","80a","80b","160a","160b"})),"w",IF(AND(W39="",$A39&gt;=1,OR(X39={1,"2a","2b",3,"5a","5b","10a","10b","20a","20b","40a","40b","80a","80b","160a","160b"})),"l",""))</f>
        <v/>
      </c>
      <c r="W39" s="7" t="str">
        <f>IF(OR($A39={3,6,9,12,15,18,21,24,27,30,33,36}),"c","")</f>
        <v/>
      </c>
      <c r="X39" s="14" t="str">
        <f>IF(AND(OR($E38={"a/c","b/c","c/a","c/b"}),V38="w"),VLOOKUP(X38,$AA$2:$AB$17,2,FALSE),IF(AND(OR($E38={"a/c","b/c","c/a","c/b"}),V38="l"),VLOOKUP(X38,$AC$2:$AD$17,2,FALSE),IF(AND(OR($E38={"a/c","b/c","c/a","c/b"}),V37="w"),VLOOKUP(X37,$AA$2:$AB$17,2,FALSE),IF(AND(OR($E38={"a/c","b/c","c/a","c/b"}),V37="l"),VLOOKUP(X37,$AC$2:$AD$17,2,FALSE),IF(AND(OR($E38={"a/c","b/c","c/a","c/b"}),V36="w"),VLOOKUP(X36,$AA$2:$AB$17,2,FALSE),IF(AND(OR($E38={"a/c","b/c","c/a","c/b"}),V36="l"),VLOOKUP(X36,$AC$2:$AD$17,2,FALSE),IF(AND(OR($E38={"a/c","b/c","c/a","c/b"}),V35="w"),VLOOKUP(X35,$AA$2:$AB$17,2,FALSE),IF(AND(OR($E38={"a/c","b/c","c/a","c/b"}),V35="l"),VLOOKUP(X35,$AC$2:$AD$17,2,FALSE),IF(AND(OR($E38={"a/c","b/c","c/a","c/b"}),V34="w"),VLOOKUP(X34,$AA$2:$AB$17,2,FALSE),IF(AND(OR($E38={"a/c","b/c","c/a","c/b"}),V34="l"),VLOOKUP(X34,$AC$2:$AD$17,2,FALSE),IF(AND(OR($E38={"a/c","b/c","c/a","c/b"}),V33="w"),VLOOKUP(X33,$AA$2:$AB$17,2,FALSE),IF(AND(OR($E38={"a/c","b/c","c/a","c/b"}),V33="l"),VLOOKUP(X33,$AC$2:$AD$17,2,FALSE),IF(AND(OR($E38={"a/c","b/c","c/a","c/b"}),V32="w"),VLOOKUP(X32,$AA$2:$AB$17,2,FALSE),IF(AND(OR($E38={"a/c","b/c","c/a","c/b"}),V32="l"),VLOOKUP(X32,$AC$2:$AD$17,2,FALSE),IF(AND(OR($E38={"a/c","b/c","c/a","c/b"}),V31="w"),VLOOKUP(X31,$AA$2:$AB$17,2,FALSE),IF(AND(OR($E38={"a/c","b/c","c/a","c/b"}),V31="l"),VLOOKUP(X31,$AC$2:$AD$17,2,FALSE),IF(AND(OR($E38={"a/c","b/c","c/a","c/b"}),V30="w"),VLOOKUP(X30,$AA$2:$AB$17,2,FALSE),IF(AND(OR($E38={"a/c","b/c","c/a","c/b"}),V30="l"),VLOOKUP(X30,$AC$2:$AD$17,2,FALSE),IF(AND(OR($E38={"a/c","b/c","c/a","c/b"}),V29="w"),VLOOKUP(X29,$AA$2:$AB$17,2,FALSE),IF(AND(OR($E38={"a/c","b/c","c/a","c/b"}),V29="l"),VLOOKUP(X29,$AC$2:$AD$17,2,FALSE),IF(AND(OR($E38={"a/c","b/c","c/a","c/b"}),V28="w"),VLOOKUP(X28,$AA$2:$AB$17,2,FALSE),IF(AND(OR($E38={"a/c","b/c","c/a","c/b"}),V28="l"),VLOOKUP(X28,$AC$2:$AD$17,2,FALSE),IF(OR($E38={"a/c","b/c","c/a","c/b"}),1,"")))))))))))))))))))))))</f>
        <v/>
      </c>
      <c r="Y39" s="12">
        <f t="shared" si="6"/>
        <v>-3</v>
      </c>
      <c r="Z39" s="27">
        <f t="shared" si="7"/>
        <v>-9</v>
      </c>
      <c r="AB39" s="7"/>
      <c r="AC39" s="24"/>
      <c r="AD39" s="11"/>
      <c r="AE39" s="10"/>
    </row>
    <row r="40" spans="1:31">
      <c r="A40" s="9">
        <v>7</v>
      </c>
      <c r="B40" s="9">
        <f>IF(OR($A40={1,2,3,4,5,6,7,8,9,10,11,12}),1,IF(OR($A40={13,14,15,16,17,18,19,20,21,22,23,24}),2,IF(OR($A40={25,26,27,28,29,30,31,32,33,34,35,36}),3,"")))</f>
        <v>1</v>
      </c>
      <c r="C40" s="9" t="str">
        <f>IF(OR($A40={1,4,7,10,13,16,19,22,25,28,31,34}),"A",IF(OR($A40={2,5,8,11,14,17,20,23,26,29,32,35}),"B",IF(OR($A40={3,6,9,12,15,18,21,24,27,30,33,36}),"C","")))</f>
        <v>A</v>
      </c>
      <c r="D40" t="str">
        <f t="shared" si="10"/>
        <v>3/1</v>
      </c>
      <c r="E40" t="str">
        <f t="shared" si="11"/>
        <v>B/A</v>
      </c>
      <c r="F40" s="13" t="str">
        <f>IF(AND(G40="d",$A40&gt;=1,OR(H40={1,"2a","2b",3,"5a","5b","10a","10b","20a","20b","40a","40b","80a","80b","160a","160b"})),"w",IF(AND(G40="",$A40&gt;=1,OR(H40={1,"2a","2b",3,"5a","5b","10a","10b","20a","20b","40a","40b","80a","80b","160a","160b"})),"l",""))</f>
        <v>w</v>
      </c>
      <c r="G40" s="7" t="str">
        <f>IF(OR($A40={1,2,3,4,5,6,7,8,9,10,11,12}),"d","")</f>
        <v>d</v>
      </c>
      <c r="H40" s="14" t="str">
        <f>IF(AND(OR($D39={"1/2","1/3","2/1","3/1"}),F39="w"),VLOOKUP(H39,$AA$2:$AB$17,2,FALSE),IF(AND(OR($D39={"1/2","1/3","2/1","3/1"}),F39="l"),VLOOKUP(H39,$AC$2:$AD$17,2,FALSE),IF(AND(OR($D39={"1/2","1/3","2/1","3/1"}),F38="w"),VLOOKUP(H38,$AA$2:$AB$17,2,FALSE),IF(AND(OR($D39={"1/2","1/3","2/1","3/1"}),F38="l"),VLOOKUP(H38,$AC$2:$AD$17,2,FALSE),IF(AND(OR($D39={"1/2","1/3","2/1","3/1"}),F37="w"),VLOOKUP(H37,$AA$2:$AB$17,2,FALSE),IF(AND(OR($D39={"1/2","1/3","2/1","3/1"}),F37="l"),VLOOKUP(H37,$AC$2:$AD$17,2,FALSE),IF(AND(OR($D39={"1/2","1/3","2/1","3/1"}),F36="w"),VLOOKUP(H36,$AA$2:$AB$17,2,FALSE),IF(AND(OR($D39={"1/2","1/3","2/1","3/1"}),F36="l"),VLOOKUP(H36,$AC$2:$AD$17,2,FALSE),IF(AND(OR($D39={"1/2","1/3","2/1","3/1"}),F35="w"),VLOOKUP(H35,$AA$2:$AB$17,2,FALSE),IF(AND(OR($D39={"1/2","1/3","2/1","3/1"}),F35="l"),VLOOKUP(H35,$AC$2:$AD$17,2,FALSE),IF(AND(OR($D39={"1/2","1/3","2/1","3/1"}),F34="w"),VLOOKUP(H34,$AA$2:$AB$17,2,FALSE),IF(AND(OR($D39={"1/2","1/3","2/1","3/1"}),F34="l"),VLOOKUP(H34,$AC$2:$AD$17,2,FALSE),IF(AND(OR($D39={"1/2","1/3","2/1","3/1"}),F33="w"),VLOOKUP(H33,$AA$2:$AB$17,2,FALSE),IF(AND(OR($D39={"1/2","1/3","2/1","3/1"}),F33="l"),VLOOKUP(H33,$AC$2:$AD$17,2,FALSE),IF(AND(OR($D39={"1/2","1/3","2/1","3/1"}),F32="w"),VLOOKUP(H32,$AA$2:$AB$17,2,FALSE),IF(AND(OR($D39={"1/2","1/3","2/1","3/1"}),F32="l"),VLOOKUP(H32,$AC$2:$AD$17,2,FALSE),IF(AND(OR($D39={"1/2","1/3","2/1","3/1"}),F31="w"),VLOOKUP(H31,$AA$2:$AB$17,2,FALSE),IF(AND(OR($D39={"1/2","1/3","2/1","3/1"}),F31="l"),VLOOKUP(H31,$AC$2:$AD$17,2,FALSE),IF(AND(OR($D39={"1/2","1/3","2/1","3/1"}),F30="w"),VLOOKUP(H30,$AA$2:$AB$17,2,FALSE),IF(AND(OR($D39={"1/2","1/3","2/1","3/1"}),F30="l"),VLOOKUP(H30,$AC$2:$AD$17,2,FALSE),IF(AND(OR($D39={"1/2","1/3","2/1","3/1"}),F29="w"),VLOOKUP(H29,$AA$2:$AB$17,2,FALSE),IF(AND(OR($D39={"1/2","1/3","2/1","3/1"}),F29="l"),VLOOKUP(H29,$AC$2:$AD$17,2,FALSE),IF(OR($D39={"1/2","1/3","2/1","3/1"}),1,"")))))))))))))))))))))))</f>
        <v>10a</v>
      </c>
      <c r="I40" s="13" t="str">
        <f>IF(AND(J40="d",$A40&gt;=1,OR(K40={1,"2a","2b",3,"5a","5b","10a","10b","20a","20b","40a","40b","80a","80b","160a","160b"})),"w",IF(AND(J40="",$A40&gt;=1,OR(K40={1,"2a","2b",3,"5a","5b","10a","10b","20a","20b","40a","40b","80a","80b","160a","160b"})),"l",""))</f>
        <v/>
      </c>
      <c r="J40" s="7" t="str">
        <f>IF(OR($A40={13,14,15,16,17,18,19,20,21,22,23,24}),"d","")</f>
        <v/>
      </c>
      <c r="K40" s="14" t="str">
        <f>IF(AND(OR($D39={"1/2","2/3","2/1","3/2"}),I39="w"),VLOOKUP(K39,$AA$2:$AB$17,2,FALSE),IF(AND(OR($D39={"1/2","2/3","2/1","3/2"}),I39="l"),VLOOKUP(K39,$AC$2:$AD$17,2,FALSE),IF(AND(OR($D39={"1/2","2/3","2/1","3/2"}),I38="w"),VLOOKUP(K38,$AA$2:$AB$17,2,FALSE),IF(AND(OR($D39={"1/2","2/3","2/1","3/2"}),I38="l"),VLOOKUP(K38,$AC$2:$AD$17,2,FALSE),IF(AND(OR($D39={"1/2","2/3","2/1","3/2"}),I37="w"),VLOOKUP(K37,$AA$2:$AB$17,2,FALSE),IF(AND(OR($D39={"1/2","2/3","2/1","3/2"}),I37="l"),VLOOKUP(K37,$AC$2:$AD$17,2,FALSE),IF(AND(OR($D39={"1/2","2/3","2/1","3/2"}),I36="w"),VLOOKUP(K36,$AA$2:$AB$17,2,FALSE),IF(AND(OR($D39={"1/2","2/3","2/1","3/2"}),I36="l"),VLOOKUP(K36,$AC$2:$AD$17,2,FALSE),IF(AND(OR($D39={"1/2","2/3","2/1","3/2"}),I35="w"),VLOOKUP(K35,$AA$2:$AB$17,2,FALSE),IF(AND(OR($D39={"1/2","2/3","2/1","3/2"}),I35="l"),VLOOKUP(K35,$AC$2:$AD$17,2,FALSE),IF(AND(OR($D39={"1/2","2/3","2/1","3/2"}),I34="w"),VLOOKUP(K34,$AA$2:$AB$17,2,FALSE),IF(AND(OR($D39={"1/2","2/3","2/1","3/2"}),I34="l"),VLOOKUP(K34,$AC$2:$AD$17,2,FALSE),IF(AND(OR($D39={"1/2","2/3","2/1","3/2"}),I33="w"),VLOOKUP(K33,$AA$2:$AB$17,2,FALSE),IF(AND(OR($D39={"1/2","2/3","2/1","3/2"}),I33="l"),VLOOKUP(K33,$AC$2:$AD$17,2,FALSE),IF(AND(OR($D39={"1/2","2/3","2/1","3/2"}),I32="w"),VLOOKUP(K32,$AA$2:$AB$17,2,FALSE),IF(AND(OR($D39={"1/2","2/3","2/1","3/2"}),I32="l"),VLOOKUP(K32,$AC$2:$AD$17,2,FALSE),IF(AND(OR($D39={"1/2","2/3","2/1","3/2"}),I31="w"),VLOOKUP(K31,$AA$2:$AB$17,2,FALSE),IF(AND(OR($D39={"1/2","2/3","2/1","3/2"}),I31="l"),VLOOKUP(K31,$AC$2:$AD$17,2,FALSE),IF(AND(OR($D39={"1/2","2/3","2/1","3/2"}),I30="w"),VLOOKUP(K30,$AA$2:$AB$17,2,FALSE),IF(AND(OR($D39={"1/2","2/3","2/1","3/2"}),I30="l"),VLOOKUP(K30,$AC$2:$AD$17,2,FALSE),IF(AND(OR($D39={"1/2","2/3","2/1","3/2"}),I29="w"),VLOOKUP(K29,$AA$2:$AB$17,2,FALSE),IF(AND(OR($D39={"1/2","2/3","2/1","3/2"}),I29="l"),VLOOKUP(K29,$AC$2:$AD$17,2,FALSE),IF(OR($D39={"1/2","2/3","2/1","3/2"}),1,"")))))))))))))))))))))))</f>
        <v/>
      </c>
      <c r="L40" s="13" t="str">
        <f>IF(AND(M40="d",$A40&gt;=1,OR(N40={1,"2a","2b",3,"5a","5b","10a","10b","20a","20b","40a","40b","80a","80b","160a","160b"})),"w",IF(AND(M40="",$A40&gt;=1,OR(N40={1,"2a","2b",3,"5a","5b","10a","10b","20a","20b","40a","40b","80a","80b","160a","160b"})),"l",""))</f>
        <v>l</v>
      </c>
      <c r="M40" s="7" t="str">
        <f>IF(OR($A40={25,26,27,28,29,30,31,32,33,34,35,36}),"d","")</f>
        <v/>
      </c>
      <c r="N40" s="14" t="str">
        <f>IF(AND(OR($D39={"1/3","2/3","3/1","3/2"}),L39="w"),VLOOKUP(N39,$AA$2:$AB$17,2,FALSE),IF(AND(OR($D39={"1/3","2/3","3/1","3/2"}),L39="l"),VLOOKUP(N39,$AC$2:$AD$17,2,FALSE),IF(AND(OR($D39={"1/3","2/3","3/1","3/2"}),L38="w"),VLOOKUP(N38,$AA$2:$AB$17,2,FALSE),IF(AND(OR($D39={"1/3","2/3","3/1","3/2"}),L38="l"),VLOOKUP(N38,$AC$2:$AD$17,2,FALSE),IF(AND(OR($D39={"1/3","2/3","3/1","3/2"}),L37="w"),VLOOKUP(N37,$AA$2:$AB$17,2,FALSE),IF(AND(OR($D39={"1/3","2/3","3/1","3/2"}),L37="l"),VLOOKUP(N37,$AC$2:$AD$17,2,FALSE),IF(AND(OR($D39={"1/3","2/3","3/1","3/2"}),L36="w"),VLOOKUP(N36,$AA$2:$AB$17,2,FALSE),IF(AND(OR($D39={"1/3","2/3","3/1","3/2"}),L36="l"),VLOOKUP(N36,$AC$2:$AD$17,2,FALSE),IF(AND(OR($D39={"1/3","2/3","3/1","3/2"}),L35="w"),VLOOKUP(N35,$AA$2:$AB$17,2,FALSE),IF(AND(OR($D39={"1/3","2/3","3/1","3/2"}),L35="l"),VLOOKUP(N35,$AC$2:$AD$17,2,FALSE),IF(AND(OR($D39={"1/3","2/3","3/1","3/2"}),L34="w"),VLOOKUP(N34,$AA$2:$AB$17,2,FALSE),IF(AND(OR($D39={"1/3","2/3","3/1","3/2"}),L34="l"),VLOOKUP(N34,$AC$2:$AD$17,2,FALSE),IF(AND(OR($D39={"1/3","2/3","3/1","3/2"}),L33="w"),VLOOKUP(N33,$AA$2:$AB$17,2,FALSE),IF(AND(OR($D39={"1/3","2/3","3/1","3/2"}),L33="l"),VLOOKUP(N33,$AC$2:$AD$17,2,FALSE),IF(AND(OR($D39={"1/3","2/3","3/1","3/2"}),L32="w"),VLOOKUP(N32,$AA$2:$AB$17,2,FALSE),IF(AND(OR($D39={"1/3","2/3","3/1","3/2"}),L32="l"),VLOOKUP(N32,$AC$2:$AD$17,2,FALSE),IF(AND(OR($D39={"1/3","2/3","3/1","3/2"}),L31="w"),VLOOKUP(N31,$AA$2:$AB$17,2,FALSE),IF(AND(OR($D39={"1/3","2/3","3/1","3/2"}),L31="l"),VLOOKUP(N31,$AC$2:$AD$17,2,FALSE),IF(AND(OR($D39={"1/3","2/3","3/1","3/2"}),L30="w"),VLOOKUP(N30,$AA$2:$AB$17,2,FALSE),IF(AND(OR($D39={"1/3","2/3","3/1","3/2"}),L30="l"),VLOOKUP(N30,$AC$2:$AD$17,2,FALSE),IF(AND(OR($D39={"1/3","2/3","3/1","3/2"}),L29="w"),VLOOKUP(N29,$AA$2:$AB$17,2,FALSE),IF(AND(OR($D39={"1/3","2/3","3/1","3/2"}),L29="l"),VLOOKUP(N29,$AC$2:$AD$17,2,FALSE),IF(OR($D39={"1/3","2/3","3/1","3/2"}),1,"")))))))))))))))))))))))</f>
        <v>2a</v>
      </c>
      <c r="O40" s="12">
        <f t="shared" si="5"/>
        <v>18</v>
      </c>
      <c r="P40" s="13" t="str">
        <f>IF(AND(Q40="c",$A40&gt;=1,OR(R40={1,"2a","2b",3,"5a","5b","10a","10b","20a","20b","40a","40b","80a","80b","160a","160b"})),"w",IF(AND(Q40="",$A40&gt;=1,OR(R40={1,"2a","2b",3,"5a","5b","10a","10b","20a","20b","40a","40b","80a","80b","160a","160b"})),"l",""))</f>
        <v>w</v>
      </c>
      <c r="Q40" s="7" t="str">
        <f>IF(OR($A40={1,4,7,10,13,16,19,22,25,28,31,34}),"c","")</f>
        <v>c</v>
      </c>
      <c r="R40" s="14" t="str">
        <f>IF(AND(OR($E39={"a/b","a/c","b/a","c/a"}),P39="w"),VLOOKUP(R39,$AA$2:$AB$17,2,FALSE),IF(AND(OR($E39={"a/b","a/c","b/a","c/a"}),P39="l"),VLOOKUP(R39,$AC$2:$AD$17,2,FALSE),IF(AND(OR($E39={"a/b","a/c","b/a","c/a"}),P38="w"),VLOOKUP(R38,$AA$2:$AB$17,2,FALSE),IF(AND(OR($E39={"a/b","a/c","b/a","c/a"}),P38="l"),VLOOKUP(R38,$AC$2:$AD$17,2,FALSE),IF(AND(OR($E39={"a/b","a/c","b/a","c/a"}),P37="w"),VLOOKUP(R37,$AA$2:$AB$17,2,FALSE),IF(AND(OR($E39={"a/b","a/c","b/a","c/a"}),P37="l"),VLOOKUP(R37,$AC$2:$AD$17,2,FALSE),IF(AND(OR($E39={"a/b","a/c","b/a","c/a"}),P36="w"),VLOOKUP(R36,$AA$2:$AB$17,2,FALSE),IF(AND(OR($E39={"a/b","a/c","b/a","c/a"}),P36="l"),VLOOKUP(R36,$AC$2:$AD$17,2,FALSE),IF(AND(OR($E39={"a/b","a/c","b/a","c/a"}),P35="w"),VLOOKUP(R35,$AA$2:$AB$17,2,FALSE),IF(AND(OR($E39={"a/b","a/c","b/a","c/a"}),P35="l"),VLOOKUP(R35,$AC$2:$AD$17,2,FALSE),IF(AND(OR($E39={"a/b","a/c","b/a","c/a"}),P34="w"),VLOOKUP(R34,$AA$2:$AB$17,2,FALSE),IF(AND(OR($E39={"a/b","a/c","b/a","c/a"}),P34="l"),VLOOKUP(R34,$AC$2:$AD$17,2,FALSE),IF(AND(OR($E39={"a/b","a/c","b/a","c/a"}),P33="w"),VLOOKUP(R33,$AA$2:$AB$17,2,FALSE),IF(AND(OR($E39={"a/b","a/c","b/a","c/a"}),P33="l"),VLOOKUP(R33,$AC$2:$AD$17,2,FALSE),IF(AND(OR($E39={"a/b","a/c","b/a","c/a"}),P32="w"),VLOOKUP(R32,$AA$2:$AB$17,2,FALSE),IF(AND(OR($E39={"a/b","a/c","b/a","c/a"}),P32="l"),VLOOKUP(R32,$AC$2:$AD$17,2,FALSE),IF(AND(OR($E39={"a/b","a/c","b/a","c/a"}),P31="w"),VLOOKUP(R31,$AA$2:$AB$17,2,FALSE),IF(AND(OR($E39={"a/b","a/c","b/a","c/a"}),P31="l"),VLOOKUP(R31,$AC$2:$AD$17,2,FALSE),IF(AND(OR($E39={"a/b","a/c","b/a","c/a"}),P30="w"),VLOOKUP(R30,$AA$2:$AB$17,2,FALSE),IF(AND(OR($E39={"a/b","a/c","b/a","c/a"}),P30="l"),VLOOKUP(R30,$AC$2:$AD$17,2,FALSE),IF(AND(OR($E39={"a/b","a/c","b/a","c/a"}),P29="w"),VLOOKUP(R29,$AA$2:$AB$17,2,FALSE),IF(AND(OR($E39={"a/b","a/c","b/a","c/a"}),P29="l"),VLOOKUP(R29,$AC$2:$AD$17,2,FALSE),IF(OR($E39={"a/b","a/c","b/a","c/a"}),1,"")))))))))))))))))))))))</f>
        <v>5b</v>
      </c>
      <c r="S40" s="13" t="str">
        <f>IF(AND(T40="c",$A40&gt;=1,OR(U40={1,"2a","2b",3,"5a","5b","10a","10b","20a","20b","40a","40b","80a","80b","160a","160b"})),"w",IF(AND(T40="",$A40&gt;=1,OR(U40={1,"2a","2b",3,"5a","5b","10a","10b","20a","20b","40a","40b","80a","80b","160a","160b"})),"l",""))</f>
        <v>l</v>
      </c>
      <c r="T40" s="7" t="str">
        <f>IF(OR($A40={2,5,8,11,14,17,20,23,26,29,32,35}),"c","")</f>
        <v/>
      </c>
      <c r="U40" s="14">
        <f>IF(AND(OR($E39={"a/b","b/c","b/a","c/b"}),S39="w"),VLOOKUP(U39,$AA$2:$AB$17,2,FALSE),IF(AND(OR($E39={"a/b","b/c","b/a","c/b"}),S39="l"),VLOOKUP(U39,$AC$2:$AD$17,2,FALSE),IF(AND(OR($E39={"a/b","b/c","b/a","c/b"}),S38="w"),VLOOKUP(U38,$AA$2:$AB$17,2,FALSE),IF(AND(OR($E39={"a/b","b/c","b/a","c/b"}),S38="l"),VLOOKUP(U38,$AC$2:$AD$17,2,FALSE),IF(AND(OR($E39={"a/b","b/c","b/a","c/b"}),S37="w"),VLOOKUP(U37,$AA$2:$AB$17,2,FALSE),IF(AND(OR($E39={"a/b","b/c","b/a","c/b"}),S37="l"),VLOOKUP(U37,$AC$2:$AD$17,2,FALSE),IF(AND(OR($E39={"a/b","b/c","b/a","c/b"}),S36="w"),VLOOKUP(U36,$AA$2:$AB$17,2,FALSE),IF(AND(OR($E39={"a/b","b/c","b/a","c/b"}),S36="l"),VLOOKUP(U36,$AC$2:$AD$17,2,FALSE),IF(AND(OR($E39={"a/b","b/c","b/a","c/b"}),S35="w"),VLOOKUP(U35,$AA$2:$AB$17,2,FALSE),IF(AND(OR($E39={"a/b","b/c","b/a","c/b"}),S35="l"),VLOOKUP(U35,$AC$2:$AD$17,2,FALSE),IF(AND(OR($E39={"a/b","b/c","b/a","c/b"}),S34="w"),VLOOKUP(U34,$AA$2:$AB$17,2,FALSE),IF(AND(OR($E39={"a/b","b/c","b/a","c/b"}),S34="l"),VLOOKUP(U34,$AC$2:$AD$17,2,FALSE),IF(AND(OR($E39={"a/b","b/c","b/a","c/b"}),S33="w"),VLOOKUP(U33,$AA$2:$AB$17,2,FALSE),IF(AND(OR($E39={"a/b","b/c","b/a","c/b"}),S33="l"),VLOOKUP(U33,$AC$2:$AD$17,2,FALSE),IF(AND(OR($E39={"a/b","b/c","b/a","c/b"}),S32="w"),VLOOKUP(U32,$AA$2:$AB$17,2,FALSE),IF(AND(OR($E39={"a/b","b/c","b/a","c/b"}),S32="l"),VLOOKUP(U32,$AC$2:$AD$17,2,FALSE),IF(AND(OR($E39={"a/b","b/c","b/a","c/b"}),S31="w"),VLOOKUP(U31,$AA$2:$AB$17,2,FALSE),IF(AND(OR($E39={"a/b","b/c","b/a","c/b"}),S31="l"),VLOOKUP(U31,$AC$2:$AD$17,2,FALSE),IF(AND(OR($E39={"a/b","b/c","b/a","c/b"}),S30="w"),VLOOKUP(U30,$AA$2:$AB$17,2,FALSE),IF(AND(OR($E39={"a/b","b/c","b/a","c/b"}),S30="l"),VLOOKUP(U30,$AC$2:$AD$17,2,FALSE),IF(AND(OR($E39={"a/b","b/c","b/a","c/b"}),S29="w"),VLOOKUP(U29,$AA$2:$AB$17,2,FALSE),IF(AND(OR($E39={"a/b","b/c","b/a","c/b"}),S29="l"),VLOOKUP(U29,$AC$2:$AD$17,2,FALSE),IF(OR($E39={"a/b","b/c","b/a","c/b"}),1,"")))))))))))))))))))))))</f>
        <v>1</v>
      </c>
      <c r="V40" s="13" t="str">
        <f>IF(AND(W40="c",$A40&gt;=1,OR(X40={1,"2a","2b",3,"5a","5b","10a","10b","20a","20b","40a","40b","80a","80b","160a","160b"})),"w",IF(AND(W40="",$A40&gt;=1,OR(X40={1,"2a","2b",3,"5a","5b","10a","10b","20a","20b","40a","40b","80a","80b","160a","160b"})),"l",""))</f>
        <v/>
      </c>
      <c r="W40" s="7" t="str">
        <f>IF(OR($A40={3,6,9,12,15,18,21,24,27,30,33,36}),"c","")</f>
        <v/>
      </c>
      <c r="X40" s="14" t="str">
        <f>IF(AND(OR($E39={"a/c","b/c","c/a","c/b"}),V39="w"),VLOOKUP(X39,$AA$2:$AB$17,2,FALSE),IF(AND(OR($E39={"a/c","b/c","c/a","c/b"}),V39="l"),VLOOKUP(X39,$AC$2:$AD$17,2,FALSE),IF(AND(OR($E39={"a/c","b/c","c/a","c/b"}),V38="w"),VLOOKUP(X38,$AA$2:$AB$17,2,FALSE),IF(AND(OR($E39={"a/c","b/c","c/a","c/b"}),V38="l"),VLOOKUP(X38,$AC$2:$AD$17,2,FALSE),IF(AND(OR($E39={"a/c","b/c","c/a","c/b"}),V37="w"),VLOOKUP(X37,$AA$2:$AB$17,2,FALSE),IF(AND(OR($E39={"a/c","b/c","c/a","c/b"}),V37="l"),VLOOKUP(X37,$AC$2:$AD$17,2,FALSE),IF(AND(OR($E39={"a/c","b/c","c/a","c/b"}),V36="w"),VLOOKUP(X36,$AA$2:$AB$17,2,FALSE),IF(AND(OR($E39={"a/c","b/c","c/a","c/b"}),V36="l"),VLOOKUP(X36,$AC$2:$AD$17,2,FALSE),IF(AND(OR($E39={"a/c","b/c","c/a","c/b"}),V35="w"),VLOOKUP(X35,$AA$2:$AB$17,2,FALSE),IF(AND(OR($E39={"a/c","b/c","c/a","c/b"}),V35="l"),VLOOKUP(X35,$AC$2:$AD$17,2,FALSE),IF(AND(OR($E39={"a/c","b/c","c/a","c/b"}),V34="w"),VLOOKUP(X34,$AA$2:$AB$17,2,FALSE),IF(AND(OR($E39={"a/c","b/c","c/a","c/b"}),V34="l"),VLOOKUP(X34,$AC$2:$AD$17,2,FALSE),IF(AND(OR($E39={"a/c","b/c","c/a","c/b"}),V33="w"),VLOOKUP(X33,$AA$2:$AB$17,2,FALSE),IF(AND(OR($E39={"a/c","b/c","c/a","c/b"}),V33="l"),VLOOKUP(X33,$AC$2:$AD$17,2,FALSE),IF(AND(OR($E39={"a/c","b/c","c/a","c/b"}),V32="w"),VLOOKUP(X32,$AA$2:$AB$17,2,FALSE),IF(AND(OR($E39={"a/c","b/c","c/a","c/b"}),V32="l"),VLOOKUP(X32,$AC$2:$AD$17,2,FALSE),IF(AND(OR($E39={"a/c","b/c","c/a","c/b"}),V31="w"),VLOOKUP(X31,$AA$2:$AB$17,2,FALSE),IF(AND(OR($E39={"a/c","b/c","c/a","c/b"}),V31="l"),VLOOKUP(X31,$AC$2:$AD$17,2,FALSE),IF(AND(OR($E39={"a/c","b/c","c/a","c/b"}),V30="w"),VLOOKUP(X30,$AA$2:$AB$17,2,FALSE),IF(AND(OR($E39={"a/c","b/c","c/a","c/b"}),V30="l"),VLOOKUP(X30,$AC$2:$AD$17,2,FALSE),IF(AND(OR($E39={"a/c","b/c","c/a","c/b"}),V29="w"),VLOOKUP(X29,$AA$2:$AB$17,2,FALSE),IF(AND(OR($E39={"a/c","b/c","c/a","c/b"}),V29="l"),VLOOKUP(X29,$AC$2:$AD$17,2,FALSE),IF(OR($E39={"a/c","b/c","c/a","c/b"}),1,"")))))))))))))))))))))))</f>
        <v/>
      </c>
      <c r="Y40" s="12">
        <f t="shared" si="6"/>
        <v>9</v>
      </c>
      <c r="Z40" s="27">
        <f t="shared" si="7"/>
        <v>27</v>
      </c>
      <c r="AB40" s="7"/>
      <c r="AC40" s="11"/>
      <c r="AD40" s="24"/>
      <c r="AE40" s="11"/>
    </row>
    <row r="41" spans="1:31">
      <c r="A41" s="9">
        <v>15</v>
      </c>
      <c r="B41" s="9">
        <f>IF(OR($A41={1,2,3,4,5,6,7,8,9,10,11,12}),1,IF(OR($A41={13,14,15,16,17,18,19,20,21,22,23,24}),2,IF(OR($A41={25,26,27,28,29,30,31,32,33,34,35,36}),3,"")))</f>
        <v>2</v>
      </c>
      <c r="C41" s="9" t="str">
        <f>IF(OR($A41={1,4,7,10,13,16,19,22,25,28,31,34}),"A",IF(OR($A41={2,5,8,11,14,17,20,23,26,29,32,35}),"B",IF(OR($A41={3,6,9,12,15,18,21,24,27,30,33,36}),"C","")))</f>
        <v>C</v>
      </c>
      <c r="D41" t="str">
        <f t="shared" si="10"/>
        <v>1/2</v>
      </c>
      <c r="E41" t="str">
        <f t="shared" si="11"/>
        <v>A/C</v>
      </c>
      <c r="F41" s="13" t="str">
        <f>IF(AND(G41="d",$A41&gt;=1,OR(H41={1,"2a","2b",3,"5a","5b","10a","10b","20a","20b","40a","40b","80a","80b","160a","160b"})),"w",IF(AND(G41="",$A41&gt;=1,OR(H41={1,"2a","2b",3,"5a","5b","10a","10b","20a","20b","40a","40b","80a","80b","160a","160b"})),"l",""))</f>
        <v>l</v>
      </c>
      <c r="G41" s="7" t="str">
        <f>IF(OR($A41={1,2,3,4,5,6,7,8,9,10,11,12}),"d","")</f>
        <v/>
      </c>
      <c r="H41" s="14">
        <f>IF(AND(OR($D40={"1/2","1/3","2/1","3/1"}),F40="w"),VLOOKUP(H40,$AA$2:$AB$17,2,FALSE),IF(AND(OR($D40={"1/2","1/3","2/1","3/1"}),F40="l"),VLOOKUP(H40,$AC$2:$AD$17,2,FALSE),IF(AND(OR($D40={"1/2","1/3","2/1","3/1"}),F39="w"),VLOOKUP(H39,$AA$2:$AB$17,2,FALSE),IF(AND(OR($D40={"1/2","1/3","2/1","3/1"}),F39="l"),VLOOKUP(H39,$AC$2:$AD$17,2,FALSE),IF(AND(OR($D40={"1/2","1/3","2/1","3/1"}),F38="w"),VLOOKUP(H38,$AA$2:$AB$17,2,FALSE),IF(AND(OR($D40={"1/2","1/3","2/1","3/1"}),F38="l"),VLOOKUP(H38,$AC$2:$AD$17,2,FALSE),IF(AND(OR($D40={"1/2","1/3","2/1","3/1"}),F37="w"),VLOOKUP(H37,$AA$2:$AB$17,2,FALSE),IF(AND(OR($D40={"1/2","1/3","2/1","3/1"}),F37="l"),VLOOKUP(H37,$AC$2:$AD$17,2,FALSE),IF(AND(OR($D40={"1/2","1/3","2/1","3/1"}),F36="w"),VLOOKUP(H36,$AA$2:$AB$17,2,FALSE),IF(AND(OR($D40={"1/2","1/3","2/1","3/1"}),F36="l"),VLOOKUP(H36,$AC$2:$AD$17,2,FALSE),IF(AND(OR($D40={"1/2","1/3","2/1","3/1"}),F35="w"),VLOOKUP(H35,$AA$2:$AB$17,2,FALSE),IF(AND(OR($D40={"1/2","1/3","2/1","3/1"}),F35="l"),VLOOKUP(H35,$AC$2:$AD$17,2,FALSE),IF(AND(OR($D40={"1/2","1/3","2/1","3/1"}),F34="w"),VLOOKUP(H34,$AA$2:$AB$17,2,FALSE),IF(AND(OR($D40={"1/2","1/3","2/1","3/1"}),F34="l"),VLOOKUP(H34,$AC$2:$AD$17,2,FALSE),IF(AND(OR($D40={"1/2","1/3","2/1","3/1"}),F33="w"),VLOOKUP(H33,$AA$2:$AB$17,2,FALSE),IF(AND(OR($D40={"1/2","1/3","2/1","3/1"}),F33="l"),VLOOKUP(H33,$AC$2:$AD$17,2,FALSE),IF(AND(OR($D40={"1/2","1/3","2/1","3/1"}),F32="w"),VLOOKUP(H32,$AA$2:$AB$17,2,FALSE),IF(AND(OR($D40={"1/2","1/3","2/1","3/1"}),F32="l"),VLOOKUP(H32,$AC$2:$AD$17,2,FALSE),IF(AND(OR($D40={"1/2","1/3","2/1","3/1"}),F31="w"),VLOOKUP(H31,$AA$2:$AB$17,2,FALSE),IF(AND(OR($D40={"1/2","1/3","2/1","3/1"}),F31="l"),VLOOKUP(H31,$AC$2:$AD$17,2,FALSE),IF(AND(OR($D40={"1/2","1/3","2/1","3/1"}),F30="w"),VLOOKUP(H30,$AA$2:$AB$17,2,FALSE),IF(AND(OR($D40={"1/2","1/3","2/1","3/1"}),F30="l"),VLOOKUP(H30,$AC$2:$AD$17,2,FALSE),IF(OR($D40={"1/2","1/3","2/1","3/1"}),1,"")))))))))))))))))))))))</f>
        <v>1</v>
      </c>
      <c r="I41" s="13" t="str">
        <f>IF(AND(J41="d",$A41&gt;=1,OR(K41={1,"2a","2b",3,"5a","5b","10a","10b","20a","20b","40a","40b","80a","80b","160a","160b"})),"w",IF(AND(J41="",$A41&gt;=1,OR(K41={1,"2a","2b",3,"5a","5b","10a","10b","20a","20b","40a","40b","80a","80b","160a","160b"})),"l",""))</f>
        <v/>
      </c>
      <c r="J41" s="7" t="str">
        <f>IF(OR($A41={13,14,15,16,17,18,19,20,21,22,23,24}),"d","")</f>
        <v>d</v>
      </c>
      <c r="K41" s="14" t="str">
        <f>IF(AND(OR($D40={"1/2","2/3","2/1","3/2"}),I40="w"),VLOOKUP(K40,$AA$2:$AB$17,2,FALSE),IF(AND(OR($D40={"1/2","2/3","2/1","3/2"}),I40="l"),VLOOKUP(K40,$AC$2:$AD$17,2,FALSE),IF(AND(OR($D40={"1/2","2/3","2/1","3/2"}),I39="w"),VLOOKUP(K39,$AA$2:$AB$17,2,FALSE),IF(AND(OR($D40={"1/2","2/3","2/1","3/2"}),I39="l"),VLOOKUP(K39,$AC$2:$AD$17,2,FALSE),IF(AND(OR($D40={"1/2","2/3","2/1","3/2"}),I38="w"),VLOOKUP(K38,$AA$2:$AB$17,2,FALSE),IF(AND(OR($D40={"1/2","2/3","2/1","3/2"}),I38="l"),VLOOKUP(K38,$AC$2:$AD$17,2,FALSE),IF(AND(OR($D40={"1/2","2/3","2/1","3/2"}),I37="w"),VLOOKUP(K37,$AA$2:$AB$17,2,FALSE),IF(AND(OR($D40={"1/2","2/3","2/1","3/2"}),I37="l"),VLOOKUP(K37,$AC$2:$AD$17,2,FALSE),IF(AND(OR($D40={"1/2","2/3","2/1","3/2"}),I36="w"),VLOOKUP(K36,$AA$2:$AB$17,2,FALSE),IF(AND(OR($D40={"1/2","2/3","2/1","3/2"}),I36="l"),VLOOKUP(K36,$AC$2:$AD$17,2,FALSE),IF(AND(OR($D40={"1/2","2/3","2/1","3/2"}),I35="w"),VLOOKUP(K35,$AA$2:$AB$17,2,FALSE),IF(AND(OR($D40={"1/2","2/3","2/1","3/2"}),I35="l"),VLOOKUP(K35,$AC$2:$AD$17,2,FALSE),IF(AND(OR($D40={"1/2","2/3","2/1","3/2"}),I34="w"),VLOOKUP(K34,$AA$2:$AB$17,2,FALSE),IF(AND(OR($D40={"1/2","2/3","2/1","3/2"}),I34="l"),VLOOKUP(K34,$AC$2:$AD$17,2,FALSE),IF(AND(OR($D40={"1/2","2/3","2/1","3/2"}),I33="w"),VLOOKUP(K33,$AA$2:$AB$17,2,FALSE),IF(AND(OR($D40={"1/2","2/3","2/1","3/2"}),I33="l"),VLOOKUP(K33,$AC$2:$AD$17,2,FALSE),IF(AND(OR($D40={"1/2","2/3","2/1","3/2"}),I32="w"),VLOOKUP(K32,$AA$2:$AB$17,2,FALSE),IF(AND(OR($D40={"1/2","2/3","2/1","3/2"}),I32="l"),VLOOKUP(K32,$AC$2:$AD$17,2,FALSE),IF(AND(OR($D40={"1/2","2/3","2/1","3/2"}),I31="w"),VLOOKUP(K31,$AA$2:$AB$17,2,FALSE),IF(AND(OR($D40={"1/2","2/3","2/1","3/2"}),I31="l"),VLOOKUP(K31,$AC$2:$AD$17,2,FALSE),IF(AND(OR($D40={"1/2","2/3","2/1","3/2"}),I30="w"),VLOOKUP(K30,$AA$2:$AB$17,2,FALSE),IF(AND(OR($D40={"1/2","2/3","2/1","3/2"}),I30="l"),VLOOKUP(K30,$AC$2:$AD$17,2,FALSE),IF(OR($D40={"1/2","2/3","2/1","3/2"}),1,"")))))))))))))))))))))))</f>
        <v/>
      </c>
      <c r="L41" s="13" t="str">
        <f>IF(AND(M41="d",$A41&gt;=1,OR(N41={1,"2a","2b",3,"5a","5b","10a","10b","20a","20b","40a","40b","80a","80b","160a","160b"})),"w",IF(AND(M41="",$A41&gt;=1,OR(N41={1,"2a","2b",3,"5a","5b","10a","10b","20a","20b","40a","40b","80a","80b","160a","160b"})),"l",""))</f>
        <v>l</v>
      </c>
      <c r="M41" s="7" t="str">
        <f>IF(OR($A41={25,26,27,28,29,30,31,32,33,34,35,36}),"d","")</f>
        <v/>
      </c>
      <c r="N41" s="14" t="str">
        <f>IF(AND(OR($D40={"1/3","2/3","3/1","3/2"}),L40="w"),VLOOKUP(N40,$AA$2:$AB$17,2,FALSE),IF(AND(OR($D40={"1/3","2/3","3/1","3/2"}),L40="l"),VLOOKUP(N40,$AC$2:$AD$17,2,FALSE),IF(AND(OR($D40={"1/3","2/3","3/1","3/2"}),L39="w"),VLOOKUP(N39,$AA$2:$AB$17,2,FALSE),IF(AND(OR($D40={"1/3","2/3","3/1","3/2"}),L39="l"),VLOOKUP(N39,$AC$2:$AD$17,2,FALSE),IF(AND(OR($D40={"1/3","2/3","3/1","3/2"}),L38="w"),VLOOKUP(N38,$AA$2:$AB$17,2,FALSE),IF(AND(OR($D40={"1/3","2/3","3/1","3/2"}),L38="l"),VLOOKUP(N38,$AC$2:$AD$17,2,FALSE),IF(AND(OR($D40={"1/3","2/3","3/1","3/2"}),L37="w"),VLOOKUP(N37,$AA$2:$AB$17,2,FALSE),IF(AND(OR($D40={"1/3","2/3","3/1","3/2"}),L37="l"),VLOOKUP(N37,$AC$2:$AD$17,2,FALSE),IF(AND(OR($D40={"1/3","2/3","3/1","3/2"}),L36="w"),VLOOKUP(N36,$AA$2:$AB$17,2,FALSE),IF(AND(OR($D40={"1/3","2/3","3/1","3/2"}),L36="l"),VLOOKUP(N36,$AC$2:$AD$17,2,FALSE),IF(AND(OR($D40={"1/3","2/3","3/1","3/2"}),L35="w"),VLOOKUP(N35,$AA$2:$AB$17,2,FALSE),IF(AND(OR($D40={"1/3","2/3","3/1","3/2"}),L35="l"),VLOOKUP(N35,$AC$2:$AD$17,2,FALSE),IF(AND(OR($D40={"1/3","2/3","3/1","3/2"}),L34="w"),VLOOKUP(N34,$AA$2:$AB$17,2,FALSE),IF(AND(OR($D40={"1/3","2/3","3/1","3/2"}),L34="l"),VLOOKUP(N34,$AC$2:$AD$17,2,FALSE),IF(AND(OR($D40={"1/3","2/3","3/1","3/2"}),L33="w"),VLOOKUP(N33,$AA$2:$AB$17,2,FALSE),IF(AND(OR($D40={"1/3","2/3","3/1","3/2"}),L33="l"),VLOOKUP(N33,$AC$2:$AD$17,2,FALSE),IF(AND(OR($D40={"1/3","2/3","3/1","3/2"}),L32="w"),VLOOKUP(N32,$AA$2:$AB$17,2,FALSE),IF(AND(OR($D40={"1/3","2/3","3/1","3/2"}),L32="l"),VLOOKUP(N32,$AC$2:$AD$17,2,FALSE),IF(AND(OR($D40={"1/3","2/3","3/1","3/2"}),L31="w"),VLOOKUP(N31,$AA$2:$AB$17,2,FALSE),IF(AND(OR($D40={"1/3","2/3","3/1","3/2"}),L31="l"),VLOOKUP(N31,$AC$2:$AD$17,2,FALSE),IF(AND(OR($D40={"1/3","2/3","3/1","3/2"}),L30="w"),VLOOKUP(N30,$AA$2:$AB$17,2,FALSE),IF(AND(OR($D40={"1/3","2/3","3/1","3/2"}),L30="l"),VLOOKUP(N30,$AC$2:$AD$17,2,FALSE),IF(OR($D40={"1/3","2/3","3/1","3/2"}),1,"")))))))))))))))))))))))</f>
        <v>2b</v>
      </c>
      <c r="O41" s="12">
        <f t="shared" si="5"/>
        <v>-3</v>
      </c>
      <c r="P41" s="13" t="str">
        <f>IF(AND(Q41="c",$A41&gt;=1,OR(R41={1,"2a","2b",3,"5a","5b","10a","10b","20a","20b","40a","40b","80a","80b","160a","160b"})),"w",IF(AND(Q41="",$A41&gt;=1,OR(R41={1,"2a","2b",3,"5a","5b","10a","10b","20a","20b","40a","40b","80a","80b","160a","160b"})),"l",""))</f>
        <v>l</v>
      </c>
      <c r="Q41" s="7" t="str">
        <f>IF(OR($A41={1,4,7,10,13,16,19,22,25,28,31,34}),"c","")</f>
        <v/>
      </c>
      <c r="R41" s="14" t="str">
        <f>IF(AND(OR($E40={"a/b","a/c","b/a","c/a"}),P40="w"),VLOOKUP(R40,$AA$2:$AB$17,2,FALSE),IF(AND(OR($E40={"a/b","a/c","b/a","c/a"}),P40="l"),VLOOKUP(R40,$AC$2:$AD$17,2,FALSE),IF(AND(OR($E40={"a/b","a/c","b/a","c/a"}),P39="w"),VLOOKUP(R39,$AA$2:$AB$17,2,FALSE),IF(AND(OR($E40={"a/b","a/c","b/a","c/a"}),P39="l"),VLOOKUP(R39,$AC$2:$AD$17,2,FALSE),IF(AND(OR($E40={"a/b","a/c","b/a","c/a"}),P38="w"),VLOOKUP(R38,$AA$2:$AB$17,2,FALSE),IF(AND(OR($E40={"a/b","a/c","b/a","c/a"}),P38="l"),VLOOKUP(R38,$AC$2:$AD$17,2,FALSE),IF(AND(OR($E40={"a/b","a/c","b/a","c/a"}),P37="w"),VLOOKUP(R37,$AA$2:$AB$17,2,FALSE),IF(AND(OR($E40={"a/b","a/c","b/a","c/a"}),P37="l"),VLOOKUP(R37,$AC$2:$AD$17,2,FALSE),IF(AND(OR($E40={"a/b","a/c","b/a","c/a"}),P36="w"),VLOOKUP(R36,$AA$2:$AB$17,2,FALSE),IF(AND(OR($E40={"a/b","a/c","b/a","c/a"}),P36="l"),VLOOKUP(R36,$AC$2:$AD$17,2,FALSE),IF(AND(OR($E40={"a/b","a/c","b/a","c/a"}),P35="w"),VLOOKUP(R35,$AA$2:$AB$17,2,FALSE),IF(AND(OR($E40={"a/b","a/c","b/a","c/a"}),P35="l"),VLOOKUP(R35,$AC$2:$AD$17,2,FALSE),IF(AND(OR($E40={"a/b","a/c","b/a","c/a"}),P34="w"),VLOOKUP(R34,$AA$2:$AB$17,2,FALSE),IF(AND(OR($E40={"a/b","a/c","b/a","c/a"}),P34="l"),VLOOKUP(R34,$AC$2:$AD$17,2,FALSE),IF(AND(OR($E40={"a/b","a/c","b/a","c/a"}),P33="w"),VLOOKUP(R33,$AA$2:$AB$17,2,FALSE),IF(AND(OR($E40={"a/b","a/c","b/a","c/a"}),P33="l"),VLOOKUP(R33,$AC$2:$AD$17,2,FALSE),IF(AND(OR($E40={"a/b","a/c","b/a","c/a"}),P32="w"),VLOOKUP(R32,$AA$2:$AB$17,2,FALSE),IF(AND(OR($E40={"a/b","a/c","b/a","c/a"}),P32="l"),VLOOKUP(R32,$AC$2:$AD$17,2,FALSE),IF(AND(OR($E40={"a/b","a/c","b/a","c/a"}),P31="w"),VLOOKUP(R31,$AA$2:$AB$17,2,FALSE),IF(AND(OR($E40={"a/b","a/c","b/a","c/a"}),P31="l"),VLOOKUP(R31,$AC$2:$AD$17,2,FALSE),IF(AND(OR($E40={"a/b","a/c","b/a","c/a"}),P30="w"),VLOOKUP(R30,$AA$2:$AB$17,2,FALSE),IF(AND(OR($E40={"a/b","a/c","b/a","c/a"}),P30="l"),VLOOKUP(R30,$AC$2:$AD$17,2,FALSE),IF(OR($E40={"a/b","a/c","b/a","c/a"}),1,"")))))))))))))))))))))))</f>
        <v>2b</v>
      </c>
      <c r="S41" s="13" t="str">
        <f>IF(AND(T41="c",$A41&gt;=1,OR(U41={1,"2a","2b",3,"5a","5b","10a","10b","20a","20b","40a","40b","80a","80b","160a","160b"})),"w",IF(AND(T41="",$A41&gt;=1,OR(U41={1,"2a","2b",3,"5a","5b","10a","10b","20a","20b","40a","40b","80a","80b","160a","160b"})),"l",""))</f>
        <v>l</v>
      </c>
      <c r="T41" s="7" t="str">
        <f>IF(OR($A41={2,5,8,11,14,17,20,23,26,29,32,35}),"c","")</f>
        <v/>
      </c>
      <c r="U41" s="14" t="str">
        <f>IF(AND(OR($E40={"a/b","b/c","b/a","c/b"}),S40="w"),VLOOKUP(U40,$AA$2:$AB$17,2,FALSE),IF(AND(OR($E40={"a/b","b/c","b/a","c/b"}),S40="l"),VLOOKUP(U40,$AC$2:$AD$17,2,FALSE),IF(AND(OR($E40={"a/b","b/c","b/a","c/b"}),S39="w"),VLOOKUP(U39,$AA$2:$AB$17,2,FALSE),IF(AND(OR($E40={"a/b","b/c","b/a","c/b"}),S39="l"),VLOOKUP(U39,$AC$2:$AD$17,2,FALSE),IF(AND(OR($E40={"a/b","b/c","b/a","c/b"}),S38="w"),VLOOKUP(U38,$AA$2:$AB$17,2,FALSE),IF(AND(OR($E40={"a/b","b/c","b/a","c/b"}),S38="l"),VLOOKUP(U38,$AC$2:$AD$17,2,FALSE),IF(AND(OR($E40={"a/b","b/c","b/a","c/b"}),S37="w"),VLOOKUP(U37,$AA$2:$AB$17,2,FALSE),IF(AND(OR($E40={"a/b","b/c","b/a","c/b"}),S37="l"),VLOOKUP(U37,$AC$2:$AD$17,2,FALSE),IF(AND(OR($E40={"a/b","b/c","b/a","c/b"}),S36="w"),VLOOKUP(U36,$AA$2:$AB$17,2,FALSE),IF(AND(OR($E40={"a/b","b/c","b/a","c/b"}),S36="l"),VLOOKUP(U36,$AC$2:$AD$17,2,FALSE),IF(AND(OR($E40={"a/b","b/c","b/a","c/b"}),S35="w"),VLOOKUP(U35,$AA$2:$AB$17,2,FALSE),IF(AND(OR($E40={"a/b","b/c","b/a","c/b"}),S35="l"),VLOOKUP(U35,$AC$2:$AD$17,2,FALSE),IF(AND(OR($E40={"a/b","b/c","b/a","c/b"}),S34="w"),VLOOKUP(U34,$AA$2:$AB$17,2,FALSE),IF(AND(OR($E40={"a/b","b/c","b/a","c/b"}),S34="l"),VLOOKUP(U34,$AC$2:$AD$17,2,FALSE),IF(AND(OR($E40={"a/b","b/c","b/a","c/b"}),S33="w"),VLOOKUP(U33,$AA$2:$AB$17,2,FALSE),IF(AND(OR($E40={"a/b","b/c","b/a","c/b"}),S33="l"),VLOOKUP(U33,$AC$2:$AD$17,2,FALSE),IF(AND(OR($E40={"a/b","b/c","b/a","c/b"}),S32="w"),VLOOKUP(U32,$AA$2:$AB$17,2,FALSE),IF(AND(OR($E40={"a/b","b/c","b/a","c/b"}),S32="l"),VLOOKUP(U32,$AC$2:$AD$17,2,FALSE),IF(AND(OR($E40={"a/b","b/c","b/a","c/b"}),S31="w"),VLOOKUP(U31,$AA$2:$AB$17,2,FALSE),IF(AND(OR($E40={"a/b","b/c","b/a","c/b"}),S31="l"),VLOOKUP(U31,$AC$2:$AD$17,2,FALSE),IF(AND(OR($E40={"a/b","b/c","b/a","c/b"}),S30="w"),VLOOKUP(U30,$AA$2:$AB$17,2,FALSE),IF(AND(OR($E40={"a/b","b/c","b/a","c/b"}),S30="l"),VLOOKUP(U30,$AC$2:$AD$17,2,FALSE),IF(OR($E40={"a/b","b/c","b/a","c/b"}),1,"")))))))))))))))))))))))</f>
        <v>2a</v>
      </c>
      <c r="V41" s="13" t="str">
        <f>IF(AND(W41="c",$A41&gt;=1,OR(X41={1,"2a","2b",3,"5a","5b","10a","10b","20a","20b","40a","40b","80a","80b","160a","160b"})),"w",IF(AND(W41="",$A41&gt;=1,OR(X41={1,"2a","2b",3,"5a","5b","10a","10b","20a","20b","40a","40b","80a","80b","160a","160b"})),"l",""))</f>
        <v/>
      </c>
      <c r="W41" s="7" t="str">
        <f>IF(OR($A41={3,6,9,12,15,18,21,24,27,30,33,36}),"c","")</f>
        <v>c</v>
      </c>
      <c r="X41" s="14" t="str">
        <f>IF(AND(OR($E40={"a/c","b/c","c/a","c/b"}),V40="w"),VLOOKUP(X40,$AA$2:$AB$17,2,FALSE),IF(AND(OR($E40={"a/c","b/c","c/a","c/b"}),V40="l"),VLOOKUP(X40,$AC$2:$AD$17,2,FALSE),IF(AND(OR($E40={"a/c","b/c","c/a","c/b"}),V39="w"),VLOOKUP(X39,$AA$2:$AB$17,2,FALSE),IF(AND(OR($E40={"a/c","b/c","c/a","c/b"}),V39="l"),VLOOKUP(X39,$AC$2:$AD$17,2,FALSE),IF(AND(OR($E40={"a/c","b/c","c/a","c/b"}),V38="w"),VLOOKUP(X38,$AA$2:$AB$17,2,FALSE),IF(AND(OR($E40={"a/c","b/c","c/a","c/b"}),V38="l"),VLOOKUP(X38,$AC$2:$AD$17,2,FALSE),IF(AND(OR($E40={"a/c","b/c","c/a","c/b"}),V37="w"),VLOOKUP(X37,$AA$2:$AB$17,2,FALSE),IF(AND(OR($E40={"a/c","b/c","c/a","c/b"}),V37="l"),VLOOKUP(X37,$AC$2:$AD$17,2,FALSE),IF(AND(OR($E40={"a/c","b/c","c/a","c/b"}),V36="w"),VLOOKUP(X36,$AA$2:$AB$17,2,FALSE),IF(AND(OR($E40={"a/c","b/c","c/a","c/b"}),V36="l"),VLOOKUP(X36,$AC$2:$AD$17,2,FALSE),IF(AND(OR($E40={"a/c","b/c","c/a","c/b"}),V35="w"),VLOOKUP(X35,$AA$2:$AB$17,2,FALSE),IF(AND(OR($E40={"a/c","b/c","c/a","c/b"}),V35="l"),VLOOKUP(X35,$AC$2:$AD$17,2,FALSE),IF(AND(OR($E40={"a/c","b/c","c/a","c/b"}),V34="w"),VLOOKUP(X34,$AA$2:$AB$17,2,FALSE),IF(AND(OR($E40={"a/c","b/c","c/a","c/b"}),V34="l"),VLOOKUP(X34,$AC$2:$AD$17,2,FALSE),IF(AND(OR($E40={"a/c","b/c","c/a","c/b"}),V33="w"),VLOOKUP(X33,$AA$2:$AB$17,2,FALSE),IF(AND(OR($E40={"a/c","b/c","c/a","c/b"}),V33="l"),VLOOKUP(X33,$AC$2:$AD$17,2,FALSE),IF(AND(OR($E40={"a/c","b/c","c/a","c/b"}),V32="w"),VLOOKUP(X32,$AA$2:$AB$17,2,FALSE),IF(AND(OR($E40={"a/c","b/c","c/a","c/b"}),V32="l"),VLOOKUP(X32,$AC$2:$AD$17,2,FALSE),IF(AND(OR($E40={"a/c","b/c","c/a","c/b"}),V31="w"),VLOOKUP(X31,$AA$2:$AB$17,2,FALSE),IF(AND(OR($E40={"a/c","b/c","c/a","c/b"}),V31="l"),VLOOKUP(X31,$AC$2:$AD$17,2,FALSE),IF(AND(OR($E40={"a/c","b/c","c/a","c/b"}),V30="w"),VLOOKUP(X30,$AA$2:$AB$17,2,FALSE),IF(AND(OR($E40={"a/c","b/c","c/a","c/b"}),V30="l"),VLOOKUP(X30,$AC$2:$AD$17,2,FALSE),IF(OR($E40={"a/c","b/c","c/a","c/b"}),1,"")))))))))))))))))))))))</f>
        <v/>
      </c>
      <c r="Y41" s="12">
        <f t="shared" si="6"/>
        <v>-4</v>
      </c>
      <c r="Z41" s="27">
        <f t="shared" si="7"/>
        <v>-7</v>
      </c>
      <c r="AB41" s="7"/>
      <c r="AC41" s="24"/>
      <c r="AD41" s="11"/>
      <c r="AE41" s="10"/>
    </row>
    <row r="42" spans="1:31">
      <c r="A42" s="9">
        <v>26</v>
      </c>
      <c r="B42" s="9">
        <f>IF(OR($A42={1,2,3,4,5,6,7,8,9,10,11,12}),1,IF(OR($A42={13,14,15,16,17,18,19,20,21,22,23,24}),2,IF(OR($A42={25,26,27,28,29,30,31,32,33,34,35,36}),3,"")))</f>
        <v>3</v>
      </c>
      <c r="C42" s="9" t="str">
        <f>IF(OR($A42={1,4,7,10,13,16,19,22,25,28,31,34}),"A",IF(OR($A42={2,5,8,11,14,17,20,23,26,29,32,35}),"B",IF(OR($A42={3,6,9,12,15,18,21,24,27,30,33,36}),"C","")))</f>
        <v>B</v>
      </c>
      <c r="D42" t="str">
        <f t="shared" si="10"/>
        <v>2/3</v>
      </c>
      <c r="E42" t="str">
        <f t="shared" si="11"/>
        <v>C/B</v>
      </c>
      <c r="F42" s="13" t="str">
        <f>IF(AND(G42="d",$A42&gt;=1,OR(H42={1,"2a","2b",3,"5a","5b","10a","10b","20a","20b","40a","40b","80a","80b","160a","160b"})),"w",IF(AND(G42="",$A42&gt;=1,OR(H42={1,"2a","2b",3,"5a","5b","10a","10b","20a","20b","40a","40b","80a","80b","160a","160b"})),"l",""))</f>
        <v>l</v>
      </c>
      <c r="G42" s="7" t="str">
        <f>IF(OR($A42={1,2,3,4,5,6,7,8,9,10,11,12}),"d","")</f>
        <v/>
      </c>
      <c r="H42" s="14" t="str">
        <f>IF(AND(OR($D41={"1/2","1/3","2/1","3/1"}),F41="w"),VLOOKUP(H41,$AA$2:$AB$17,2,FALSE),IF(AND(OR($D41={"1/2","1/3","2/1","3/1"}),F41="l"),VLOOKUP(H41,$AC$2:$AD$17,2,FALSE),IF(AND(OR($D41={"1/2","1/3","2/1","3/1"}),F40="w"),VLOOKUP(H40,$AA$2:$AB$17,2,FALSE),IF(AND(OR($D41={"1/2","1/3","2/1","3/1"}),F40="l"),VLOOKUP(H40,$AC$2:$AD$17,2,FALSE),IF(AND(OR($D41={"1/2","1/3","2/1","3/1"}),F39="w"),VLOOKUP(H39,$AA$2:$AB$17,2,FALSE),IF(AND(OR($D41={"1/2","1/3","2/1","3/1"}),F39="l"),VLOOKUP(H39,$AC$2:$AD$17,2,FALSE),IF(AND(OR($D41={"1/2","1/3","2/1","3/1"}),F38="w"),VLOOKUP(H38,$AA$2:$AB$17,2,FALSE),IF(AND(OR($D41={"1/2","1/3","2/1","3/1"}),F38="l"),VLOOKUP(H38,$AC$2:$AD$17,2,FALSE),IF(AND(OR($D41={"1/2","1/3","2/1","3/1"}),F37="w"),VLOOKUP(H37,$AA$2:$AB$17,2,FALSE),IF(AND(OR($D41={"1/2","1/3","2/1","3/1"}),F37="l"),VLOOKUP(H37,$AC$2:$AD$17,2,FALSE),IF(AND(OR($D41={"1/2","1/3","2/1","3/1"}),F36="w"),VLOOKUP(H36,$AA$2:$AB$17,2,FALSE),IF(AND(OR($D41={"1/2","1/3","2/1","3/1"}),F36="l"),VLOOKUP(H36,$AC$2:$AD$17,2,FALSE),IF(AND(OR($D41={"1/2","1/3","2/1","3/1"}),F35="w"),VLOOKUP(H35,$AA$2:$AB$17,2,FALSE),IF(AND(OR($D41={"1/2","1/3","2/1","3/1"}),F35="l"),VLOOKUP(H35,$AC$2:$AD$17,2,FALSE),IF(AND(OR($D41={"1/2","1/3","2/1","3/1"}),F34="w"),VLOOKUP(H34,$AA$2:$AB$17,2,FALSE),IF(AND(OR($D41={"1/2","1/3","2/1","3/1"}),F34="l"),VLOOKUP(H34,$AC$2:$AD$17,2,FALSE),IF(AND(OR($D41={"1/2","1/3","2/1","3/1"}),F33="w"),VLOOKUP(H33,$AA$2:$AB$17,2,FALSE),IF(AND(OR($D41={"1/2","1/3","2/1","3/1"}),F33="l"),VLOOKUP(H33,$AC$2:$AD$17,2,FALSE),IF(AND(OR($D41={"1/2","1/3","2/1","3/1"}),F32="w"),VLOOKUP(H32,$AA$2:$AB$17,2,FALSE),IF(AND(OR($D41={"1/2","1/3","2/1","3/1"}),F32="l"),VLOOKUP(H32,$AC$2:$AD$17,2,FALSE),IF(AND(OR($D41={"1/2","1/3","2/1","3/1"}),F31="w"),VLOOKUP(H31,$AA$2:$AB$17,2,FALSE),IF(AND(OR($D41={"1/2","1/3","2/1","3/1"}),F31="l"),VLOOKUP(H31,$AC$2:$AD$17,2,FALSE),IF(OR($D41={"1/2","1/3","2/1","3/1"}),1,"")))))))))))))))))))))))</f>
        <v>2a</v>
      </c>
      <c r="I42" s="13" t="str">
        <f>IF(AND(J42="d",$A42&gt;=1,OR(K42={1,"2a","2b",3,"5a","5b","10a","10b","20a","20b","40a","40b","80a","80b","160a","160b"})),"w",IF(AND(J42="",$A42&gt;=1,OR(K42={1,"2a","2b",3,"5a","5b","10a","10b","20a","20b","40a","40b","80a","80b","160a","160b"})),"l",""))</f>
        <v>l</v>
      </c>
      <c r="J42" s="7" t="str">
        <f>IF(OR($A42={13,14,15,16,17,18,19,20,21,22,23,24}),"d","")</f>
        <v/>
      </c>
      <c r="K42" s="14" t="str">
        <f>IF(AND(OR($D41={"1/2","2/3","2/1","3/2"}),I41="w"),VLOOKUP(K41,$AA$2:$AB$17,2,FALSE),IF(AND(OR($D41={"1/2","2/3","2/1","3/2"}),I41="l"),VLOOKUP(K41,$AC$2:$AD$17,2,FALSE),IF(AND(OR($D41={"1/2","2/3","2/1","3/2"}),I40="w"),VLOOKUP(K40,$AA$2:$AB$17,2,FALSE),IF(AND(OR($D41={"1/2","2/3","2/1","3/2"}),I40="l"),VLOOKUP(K40,$AC$2:$AD$17,2,FALSE),IF(AND(OR($D41={"1/2","2/3","2/1","3/2"}),I39="w"),VLOOKUP(K39,$AA$2:$AB$17,2,FALSE),IF(AND(OR($D41={"1/2","2/3","2/1","3/2"}),I39="l"),VLOOKUP(K39,$AC$2:$AD$17,2,FALSE),IF(AND(OR($D41={"1/2","2/3","2/1","3/2"}),I38="w"),VLOOKUP(K38,$AA$2:$AB$17,2,FALSE),IF(AND(OR($D41={"1/2","2/3","2/1","3/2"}),I38="l"),VLOOKUP(K38,$AC$2:$AD$17,2,FALSE),IF(AND(OR($D41={"1/2","2/3","2/1","3/2"}),I37="w"),VLOOKUP(K37,$AA$2:$AB$17,2,FALSE),IF(AND(OR($D41={"1/2","2/3","2/1","3/2"}),I37="l"),VLOOKUP(K37,$AC$2:$AD$17,2,FALSE),IF(AND(OR($D41={"1/2","2/3","2/1","3/2"}),I36="w"),VLOOKUP(K36,$AA$2:$AB$17,2,FALSE),IF(AND(OR($D41={"1/2","2/3","2/1","3/2"}),I36="l"),VLOOKUP(K36,$AC$2:$AD$17,2,FALSE),IF(AND(OR($D41={"1/2","2/3","2/1","3/2"}),I35="w"),VLOOKUP(K35,$AA$2:$AB$17,2,FALSE),IF(AND(OR($D41={"1/2","2/3","2/1","3/2"}),I35="l"),VLOOKUP(K35,$AC$2:$AD$17,2,FALSE),IF(AND(OR($D41={"1/2","2/3","2/1","3/2"}),I34="w"),VLOOKUP(K34,$AA$2:$AB$17,2,FALSE),IF(AND(OR($D41={"1/2","2/3","2/1","3/2"}),I34="l"),VLOOKUP(K34,$AC$2:$AD$17,2,FALSE),IF(AND(OR($D41={"1/2","2/3","2/1","3/2"}),I33="w"),VLOOKUP(K33,$AA$2:$AB$17,2,FALSE),IF(AND(OR($D41={"1/2","2/3","2/1","3/2"}),I33="l"),VLOOKUP(K33,$AC$2:$AD$17,2,FALSE),IF(AND(OR($D41={"1/2","2/3","2/1","3/2"}),I32="w"),VLOOKUP(K32,$AA$2:$AB$17,2,FALSE),IF(AND(OR($D41={"1/2","2/3","2/1","3/2"}),I32="l"),VLOOKUP(K32,$AC$2:$AD$17,2,FALSE),IF(AND(OR($D41={"1/2","2/3","2/1","3/2"}),I31="w"),VLOOKUP(K31,$AA$2:$AB$17,2,FALSE),IF(AND(OR($D41={"1/2","2/3","2/1","3/2"}),I31="l"),VLOOKUP(K31,$AC$2:$AD$17,2,FALSE),IF(OR($D41={"1/2","2/3","2/1","3/2"}),1,"")))))))))))))))))))))))</f>
        <v>10a</v>
      </c>
      <c r="L42" s="13" t="str">
        <f>IF(AND(M42="d",$A42&gt;=1,OR(N42={1,"2a","2b",3,"5a","5b","10a","10b","20a","20b","40a","40b","80a","80b","160a","160b"})),"w",IF(AND(M42="",$A42&gt;=1,OR(N42={1,"2a","2b",3,"5a","5b","10a","10b","20a","20b","40a","40b","80a","80b","160a","160b"})),"l",""))</f>
        <v/>
      </c>
      <c r="M42" s="7" t="str">
        <f>IF(OR($A42={25,26,27,28,29,30,31,32,33,34,35,36}),"d","")</f>
        <v>d</v>
      </c>
      <c r="N42" s="14" t="str">
        <f>IF(AND(OR($D41={"1/3","2/3","3/1","3/2"}),L41="w"),VLOOKUP(N41,$AA$2:$AB$17,2,FALSE),IF(AND(OR($D41={"1/3","2/3","3/1","3/2"}),L41="l"),VLOOKUP(N41,$AC$2:$AD$17,2,FALSE),IF(AND(OR($D41={"1/3","2/3","3/1","3/2"}),L40="w"),VLOOKUP(N40,$AA$2:$AB$17,2,FALSE),IF(AND(OR($D41={"1/3","2/3","3/1","3/2"}),L40="l"),VLOOKUP(N40,$AC$2:$AD$17,2,FALSE),IF(AND(OR($D41={"1/3","2/3","3/1","3/2"}),L39="w"),VLOOKUP(N39,$AA$2:$AB$17,2,FALSE),IF(AND(OR($D41={"1/3","2/3","3/1","3/2"}),L39="l"),VLOOKUP(N39,$AC$2:$AD$17,2,FALSE),IF(AND(OR($D41={"1/3","2/3","3/1","3/2"}),L38="w"),VLOOKUP(N38,$AA$2:$AB$17,2,FALSE),IF(AND(OR($D41={"1/3","2/3","3/1","3/2"}),L38="l"),VLOOKUP(N38,$AC$2:$AD$17,2,FALSE),IF(AND(OR($D41={"1/3","2/3","3/1","3/2"}),L37="w"),VLOOKUP(N37,$AA$2:$AB$17,2,FALSE),IF(AND(OR($D41={"1/3","2/3","3/1","3/2"}),L37="l"),VLOOKUP(N37,$AC$2:$AD$17,2,FALSE),IF(AND(OR($D41={"1/3","2/3","3/1","3/2"}),L36="w"),VLOOKUP(N36,$AA$2:$AB$17,2,FALSE),IF(AND(OR($D41={"1/3","2/3","3/1","3/2"}),L36="l"),VLOOKUP(N36,$AC$2:$AD$17,2,FALSE),IF(AND(OR($D41={"1/3","2/3","3/1","3/2"}),L35="w"),VLOOKUP(N35,$AA$2:$AB$17,2,FALSE),IF(AND(OR($D41={"1/3","2/3","3/1","3/2"}),L35="l"),VLOOKUP(N35,$AC$2:$AD$17,2,FALSE),IF(AND(OR($D41={"1/3","2/3","3/1","3/2"}),L34="w"),VLOOKUP(N34,$AA$2:$AB$17,2,FALSE),IF(AND(OR($D41={"1/3","2/3","3/1","3/2"}),L34="l"),VLOOKUP(N34,$AC$2:$AD$17,2,FALSE),IF(AND(OR($D41={"1/3","2/3","3/1","3/2"}),L33="w"),VLOOKUP(N33,$AA$2:$AB$17,2,FALSE),IF(AND(OR($D41={"1/3","2/3","3/1","3/2"}),L33="l"),VLOOKUP(N33,$AC$2:$AD$17,2,FALSE),IF(AND(OR($D41={"1/3","2/3","3/1","3/2"}),L32="w"),VLOOKUP(N32,$AA$2:$AB$17,2,FALSE),IF(AND(OR($D41={"1/3","2/3","3/1","3/2"}),L32="l"),VLOOKUP(N32,$AC$2:$AD$17,2,FALSE),IF(AND(OR($D41={"1/3","2/3","3/1","3/2"}),L31="w"),VLOOKUP(N31,$AA$2:$AB$17,2,FALSE),IF(AND(OR($D41={"1/3","2/3","3/1","3/2"}),L31="l"),VLOOKUP(N31,$AC$2:$AD$17,2,FALSE),IF(OR($D41={"1/3","2/3","3/1","3/2"}),1,"")))))))))))))))))))))))</f>
        <v/>
      </c>
      <c r="O42" s="12">
        <f t="shared" si="5"/>
        <v>-12</v>
      </c>
      <c r="P42" s="13" t="str">
        <f>IF(AND(Q42="c",$A42&gt;=1,OR(R42={1,"2a","2b",3,"5a","5b","10a","10b","20a","20b","40a","40b","80a","80b","160a","160b"})),"w",IF(AND(Q42="",$A42&gt;=1,OR(R42={1,"2a","2b",3,"5a","5b","10a","10b","20a","20b","40a","40b","80a","80b","160a","160b"})),"l",""))</f>
        <v>l</v>
      </c>
      <c r="Q42" s="7" t="str">
        <f>IF(OR($A42={1,4,7,10,13,16,19,22,25,28,31,34}),"c","")</f>
        <v/>
      </c>
      <c r="R42" s="14">
        <f>IF(AND(OR($E41={"a/b","a/c","b/a","c/a"}),P41="w"),VLOOKUP(R41,$AA$2:$AB$17,2,FALSE),IF(AND(OR($E41={"a/b","a/c","b/a","c/a"}),P41="l"),VLOOKUP(R41,$AC$2:$AD$17,2,FALSE),IF(AND(OR($E41={"a/b","a/c","b/a","c/a"}),P40="w"),VLOOKUP(R40,$AA$2:$AB$17,2,FALSE),IF(AND(OR($E41={"a/b","a/c","b/a","c/a"}),P40="l"),VLOOKUP(R40,$AC$2:$AD$17,2,FALSE),IF(AND(OR($E41={"a/b","a/c","b/a","c/a"}),P39="w"),VLOOKUP(R39,$AA$2:$AB$17,2,FALSE),IF(AND(OR($E41={"a/b","a/c","b/a","c/a"}),P39="l"),VLOOKUP(R39,$AC$2:$AD$17,2,FALSE),IF(AND(OR($E41={"a/b","a/c","b/a","c/a"}),P38="w"),VLOOKUP(R38,$AA$2:$AB$17,2,FALSE),IF(AND(OR($E41={"a/b","a/c","b/a","c/a"}),P38="l"),VLOOKUP(R38,$AC$2:$AD$17,2,FALSE),IF(AND(OR($E41={"a/b","a/c","b/a","c/a"}),P37="w"),VLOOKUP(R37,$AA$2:$AB$17,2,FALSE),IF(AND(OR($E41={"a/b","a/c","b/a","c/a"}),P37="l"),VLOOKUP(R37,$AC$2:$AD$17,2,FALSE),IF(AND(OR($E41={"a/b","a/c","b/a","c/a"}),P36="w"),VLOOKUP(R36,$AA$2:$AB$17,2,FALSE),IF(AND(OR($E41={"a/b","a/c","b/a","c/a"}),P36="l"),VLOOKUP(R36,$AC$2:$AD$17,2,FALSE),IF(AND(OR($E41={"a/b","a/c","b/a","c/a"}),P35="w"),VLOOKUP(R35,$AA$2:$AB$17,2,FALSE),IF(AND(OR($E41={"a/b","a/c","b/a","c/a"}),P35="l"),VLOOKUP(R35,$AC$2:$AD$17,2,FALSE),IF(AND(OR($E41={"a/b","a/c","b/a","c/a"}),P34="w"),VLOOKUP(R34,$AA$2:$AB$17,2,FALSE),IF(AND(OR($E41={"a/b","a/c","b/a","c/a"}),P34="l"),VLOOKUP(R34,$AC$2:$AD$17,2,FALSE),IF(AND(OR($E41={"a/b","a/c","b/a","c/a"}),P33="w"),VLOOKUP(R33,$AA$2:$AB$17,2,FALSE),IF(AND(OR($E41={"a/b","a/c","b/a","c/a"}),P33="l"),VLOOKUP(R33,$AC$2:$AD$17,2,FALSE),IF(AND(OR($E41={"a/b","a/c","b/a","c/a"}),P32="w"),VLOOKUP(R32,$AA$2:$AB$17,2,FALSE),IF(AND(OR($E41={"a/b","a/c","b/a","c/a"}),P32="l"),VLOOKUP(R32,$AC$2:$AD$17,2,FALSE),IF(AND(OR($E41={"a/b","a/c","b/a","c/a"}),P31="w"),VLOOKUP(R31,$AA$2:$AB$17,2,FALSE),IF(AND(OR($E41={"a/b","a/c","b/a","c/a"}),P31="l"),VLOOKUP(R31,$AC$2:$AD$17,2,FALSE),IF(OR($E41={"a/b","a/c","b/a","c/a"}),1,"")))))))))))))))))))))))</f>
        <v>3</v>
      </c>
      <c r="S42" s="13" t="str">
        <f>IF(AND(T42="c",$A42&gt;=1,OR(U42={1,"2a","2b",3,"5a","5b","10a","10b","20a","20b","40a","40b","80a","80b","160a","160b"})),"w",IF(AND(T42="",$A42&gt;=1,OR(U42={1,"2a","2b",3,"5a","5b","10a","10b","20a","20b","40a","40b","80a","80b","160a","160b"})),"l",""))</f>
        <v/>
      </c>
      <c r="T42" s="7" t="str">
        <f>IF(OR($A42={2,5,8,11,14,17,20,23,26,29,32,35}),"c","")</f>
        <v>c</v>
      </c>
      <c r="U42" s="14" t="str">
        <f>IF(AND(OR($E41={"a/b","b/c","b/a","c/b"}),S41="w"),VLOOKUP(U41,$AA$2:$AB$17,2,FALSE),IF(AND(OR($E41={"a/b","b/c","b/a","c/b"}),S41="l"),VLOOKUP(U41,$AC$2:$AD$17,2,FALSE),IF(AND(OR($E41={"a/b","b/c","b/a","c/b"}),S40="w"),VLOOKUP(U40,$AA$2:$AB$17,2,FALSE),IF(AND(OR($E41={"a/b","b/c","b/a","c/b"}),S40="l"),VLOOKUP(U40,$AC$2:$AD$17,2,FALSE),IF(AND(OR($E41={"a/b","b/c","b/a","c/b"}),S39="w"),VLOOKUP(U39,$AA$2:$AB$17,2,FALSE),IF(AND(OR($E41={"a/b","b/c","b/a","c/b"}),S39="l"),VLOOKUP(U39,$AC$2:$AD$17,2,FALSE),IF(AND(OR($E41={"a/b","b/c","b/a","c/b"}),S38="w"),VLOOKUP(U38,$AA$2:$AB$17,2,FALSE),IF(AND(OR($E41={"a/b","b/c","b/a","c/b"}),S38="l"),VLOOKUP(U38,$AC$2:$AD$17,2,FALSE),IF(AND(OR($E41={"a/b","b/c","b/a","c/b"}),S37="w"),VLOOKUP(U37,$AA$2:$AB$17,2,FALSE),IF(AND(OR($E41={"a/b","b/c","b/a","c/b"}),S37="l"),VLOOKUP(U37,$AC$2:$AD$17,2,FALSE),IF(AND(OR($E41={"a/b","b/c","b/a","c/b"}),S36="w"),VLOOKUP(U36,$AA$2:$AB$17,2,FALSE),IF(AND(OR($E41={"a/b","b/c","b/a","c/b"}),S36="l"),VLOOKUP(U36,$AC$2:$AD$17,2,FALSE),IF(AND(OR($E41={"a/b","b/c","b/a","c/b"}),S35="w"),VLOOKUP(U35,$AA$2:$AB$17,2,FALSE),IF(AND(OR($E41={"a/b","b/c","b/a","c/b"}),S35="l"),VLOOKUP(U35,$AC$2:$AD$17,2,FALSE),IF(AND(OR($E41={"a/b","b/c","b/a","c/b"}),S34="w"),VLOOKUP(U34,$AA$2:$AB$17,2,FALSE),IF(AND(OR($E41={"a/b","b/c","b/a","c/b"}),S34="l"),VLOOKUP(U34,$AC$2:$AD$17,2,FALSE),IF(AND(OR($E41={"a/b","b/c","b/a","c/b"}),S33="w"),VLOOKUP(U33,$AA$2:$AB$17,2,FALSE),IF(AND(OR($E41={"a/b","b/c","b/a","c/b"}),S33="l"),VLOOKUP(U33,$AC$2:$AD$17,2,FALSE),IF(AND(OR($E41={"a/b","b/c","b/a","c/b"}),S32="w"),VLOOKUP(U32,$AA$2:$AB$17,2,FALSE),IF(AND(OR($E41={"a/b","b/c","b/a","c/b"}),S32="l"),VLOOKUP(U32,$AC$2:$AD$17,2,FALSE),IF(AND(OR($E41={"a/b","b/c","b/a","c/b"}),S31="w"),VLOOKUP(U31,$AA$2:$AB$17,2,FALSE),IF(AND(OR($E41={"a/b","b/c","b/a","c/b"}),S31="l"),VLOOKUP(U31,$AC$2:$AD$17,2,FALSE),IF(OR($E41={"a/b","b/c","b/a","c/b"}),1,"")))))))))))))))))))))))</f>
        <v/>
      </c>
      <c r="V42" s="13" t="str">
        <f>IF(AND(W42="c",$A42&gt;=1,OR(X42={1,"2a","2b",3,"5a","5b","10a","10b","20a","20b","40a","40b","80a","80b","160a","160b"})),"w",IF(AND(W42="",$A42&gt;=1,OR(X42={1,"2a","2b",3,"5a","5b","10a","10b","20a","20b","40a","40b","80a","80b","160a","160b"})),"l",""))</f>
        <v>l</v>
      </c>
      <c r="W42" s="7" t="str">
        <f>IF(OR($A42={3,6,9,12,15,18,21,24,27,30,33,36}),"c","")</f>
        <v/>
      </c>
      <c r="X42" s="14">
        <f>IF(AND(OR($E41={"a/c","b/c","c/a","c/b"}),V41="w"),VLOOKUP(X41,$AA$2:$AB$17,2,FALSE),IF(AND(OR($E41={"a/c","b/c","c/a","c/b"}),V41="l"),VLOOKUP(X41,$AC$2:$AD$17,2,FALSE),IF(AND(OR($E41={"a/c","b/c","c/a","c/b"}),V40="w"),VLOOKUP(X40,$AA$2:$AB$17,2,FALSE),IF(AND(OR($E41={"a/c","b/c","c/a","c/b"}),V40="l"),VLOOKUP(X40,$AC$2:$AD$17,2,FALSE),IF(AND(OR($E41={"a/c","b/c","c/a","c/b"}),V39="w"),VLOOKUP(X39,$AA$2:$AB$17,2,FALSE),IF(AND(OR($E41={"a/c","b/c","c/a","c/b"}),V39="l"),VLOOKUP(X39,$AC$2:$AD$17,2,FALSE),IF(AND(OR($E41={"a/c","b/c","c/a","c/b"}),V38="w"),VLOOKUP(X38,$AA$2:$AB$17,2,FALSE),IF(AND(OR($E41={"a/c","b/c","c/a","c/b"}),V38="l"),VLOOKUP(X38,$AC$2:$AD$17,2,FALSE),IF(AND(OR($E41={"a/c","b/c","c/a","c/b"}),V37="w"),VLOOKUP(X37,$AA$2:$AB$17,2,FALSE),IF(AND(OR($E41={"a/c","b/c","c/a","c/b"}),V37="l"),VLOOKUP(X37,$AC$2:$AD$17,2,FALSE),IF(AND(OR($E41={"a/c","b/c","c/a","c/b"}),V36="w"),VLOOKUP(X36,$AA$2:$AB$17,2,FALSE),IF(AND(OR($E41={"a/c","b/c","c/a","c/b"}),V36="l"),VLOOKUP(X36,$AC$2:$AD$17,2,FALSE),IF(AND(OR($E41={"a/c","b/c","c/a","c/b"}),V35="w"),VLOOKUP(X35,$AA$2:$AB$17,2,FALSE),IF(AND(OR($E41={"a/c","b/c","c/a","c/b"}),V35="l"),VLOOKUP(X35,$AC$2:$AD$17,2,FALSE),IF(AND(OR($E41={"a/c","b/c","c/a","c/b"}),V34="w"),VLOOKUP(X34,$AA$2:$AB$17,2,FALSE),IF(AND(OR($E41={"a/c","b/c","c/a","c/b"}),V34="l"),VLOOKUP(X34,$AC$2:$AD$17,2,FALSE),IF(AND(OR($E41={"a/c","b/c","c/a","c/b"}),V33="w"),VLOOKUP(X33,$AA$2:$AB$17,2,FALSE),IF(AND(OR($E41={"a/c","b/c","c/a","c/b"}),V33="l"),VLOOKUP(X33,$AC$2:$AD$17,2,FALSE),IF(AND(OR($E41={"a/c","b/c","c/a","c/b"}),V32="w"),VLOOKUP(X32,$AA$2:$AB$17,2,FALSE),IF(AND(OR($E41={"a/c","b/c","c/a","c/b"}),V32="l"),VLOOKUP(X32,$AC$2:$AD$17,2,FALSE),IF(AND(OR($E41={"a/c","b/c","c/a","c/b"}),V31="w"),VLOOKUP(X31,$AA$2:$AB$17,2,FALSE),IF(AND(OR($E41={"a/c","b/c","c/a","c/b"}),V31="l"),VLOOKUP(X31,$AC$2:$AD$17,2,FALSE),IF(OR($E41={"a/c","b/c","c/a","c/b"}),1,"")))))))))))))))))))))))</f>
        <v>1</v>
      </c>
      <c r="Y42" s="12">
        <f t="shared" si="6"/>
        <v>-4</v>
      </c>
      <c r="Z42" s="27">
        <f t="shared" si="7"/>
        <v>-16</v>
      </c>
      <c r="AB42" s="7"/>
      <c r="AC42" s="11"/>
      <c r="AD42" s="11"/>
      <c r="AE42" s="10"/>
    </row>
    <row r="43" spans="1:31">
      <c r="A43" s="9">
        <v>33</v>
      </c>
      <c r="B43" s="9">
        <f>IF(OR($A43={1,2,3,4,5,6,7,8,9,10,11,12}),1,IF(OR($A43={13,14,15,16,17,18,19,20,21,22,23,24}),2,IF(OR($A43={25,26,27,28,29,30,31,32,33,34,35,36}),3,"")))</f>
        <v>3</v>
      </c>
      <c r="C43" s="9" t="str">
        <f>IF(OR($A43={1,4,7,10,13,16,19,22,25,28,31,34}),"A",IF(OR($A43={2,5,8,11,14,17,20,23,26,29,32,35}),"B",IF(OR($A43={3,6,9,12,15,18,21,24,27,30,33,36}),"C","")))</f>
        <v>C</v>
      </c>
      <c r="D43" t="str">
        <f t="shared" si="10"/>
        <v>2/3</v>
      </c>
      <c r="E43" t="str">
        <f t="shared" si="11"/>
        <v>B/C</v>
      </c>
      <c r="F43" s="13" t="str">
        <f>IF(AND(G43="d",$A43&gt;=1,OR(H43={1,"2a","2b",3,"5a","5b","10a","10b","20a","20b","40a","40b","80a","80b","160a","160b"})),"w",IF(AND(G43="",$A43&gt;=1,OR(H43={1,"2a","2b",3,"5a","5b","10a","10b","20a","20b","40a","40b","80a","80b","160a","160b"})),"l",""))</f>
        <v/>
      </c>
      <c r="G43" s="7" t="str">
        <f>IF(OR($A43={1,2,3,4,5,6,7,8,9,10,11,12}),"d","")</f>
        <v/>
      </c>
      <c r="H43" s="14" t="str">
        <f>IF(AND(OR($D42={"1/2","1/3","2/1","3/1"}),F42="w"),VLOOKUP(H42,$AA$2:$AB$17,2,FALSE),IF(AND(OR($D42={"1/2","1/3","2/1","3/1"}),F42="l"),VLOOKUP(H42,$AC$2:$AD$17,2,FALSE),IF(AND(OR($D42={"1/2","1/3","2/1","3/1"}),F41="w"),VLOOKUP(H41,$AA$2:$AB$17,2,FALSE),IF(AND(OR($D42={"1/2","1/3","2/1","3/1"}),F41="l"),VLOOKUP(H41,$AC$2:$AD$17,2,FALSE),IF(AND(OR($D42={"1/2","1/3","2/1","3/1"}),F40="w"),VLOOKUP(H40,$AA$2:$AB$17,2,FALSE),IF(AND(OR($D42={"1/2","1/3","2/1","3/1"}),F40="l"),VLOOKUP(H40,$AC$2:$AD$17,2,FALSE),IF(AND(OR($D42={"1/2","1/3","2/1","3/1"}),F39="w"),VLOOKUP(H39,$AA$2:$AB$17,2,FALSE),IF(AND(OR($D42={"1/2","1/3","2/1","3/1"}),F39="l"),VLOOKUP(H39,$AC$2:$AD$17,2,FALSE),IF(AND(OR($D42={"1/2","1/3","2/1","3/1"}),F38="w"),VLOOKUP(H38,$AA$2:$AB$17,2,FALSE),IF(AND(OR($D42={"1/2","1/3","2/1","3/1"}),F38="l"),VLOOKUP(H38,$AC$2:$AD$17,2,FALSE),IF(AND(OR($D42={"1/2","1/3","2/1","3/1"}),F37="w"),VLOOKUP(H37,$AA$2:$AB$17,2,FALSE),IF(AND(OR($D42={"1/2","1/3","2/1","3/1"}),F37="l"),VLOOKUP(H37,$AC$2:$AD$17,2,FALSE),IF(AND(OR($D42={"1/2","1/3","2/1","3/1"}),F36="w"),VLOOKUP(H36,$AA$2:$AB$17,2,FALSE),IF(AND(OR($D42={"1/2","1/3","2/1","3/1"}),F36="l"),VLOOKUP(H36,$AC$2:$AD$17,2,FALSE),IF(AND(OR($D42={"1/2","1/3","2/1","3/1"}),F35="w"),VLOOKUP(H35,$AA$2:$AB$17,2,FALSE),IF(AND(OR($D42={"1/2","1/3","2/1","3/1"}),F35="l"),VLOOKUP(H35,$AC$2:$AD$17,2,FALSE),IF(AND(OR($D42={"1/2","1/3","2/1","3/1"}),F34="w"),VLOOKUP(H34,$AA$2:$AB$17,2,FALSE),IF(AND(OR($D42={"1/2","1/3","2/1","3/1"}),F34="l"),VLOOKUP(H34,$AC$2:$AD$17,2,FALSE),IF(AND(OR($D42={"1/2","1/3","2/1","3/1"}),F33="w"),VLOOKUP(H33,$AA$2:$AB$17,2,FALSE),IF(AND(OR($D42={"1/2","1/3","2/1","3/1"}),F33="l"),VLOOKUP(H33,$AC$2:$AD$17,2,FALSE),IF(AND(OR($D42={"1/2","1/3","2/1","3/1"}),F32="w"),VLOOKUP(H32,$AA$2:$AB$17,2,FALSE),IF(AND(OR($D42={"1/2","1/3","2/1","3/1"}),F32="l"),VLOOKUP(H32,$AC$2:$AD$17,2,FALSE),IF(OR($D42={"1/2","1/3","2/1","3/1"}),1,"")))))))))))))))))))))))</f>
        <v/>
      </c>
      <c r="I43" s="13" t="str">
        <f>IF(AND(J43="d",$A43&gt;=1,OR(K43={1,"2a","2b",3,"5a","5b","10a","10b","20a","20b","40a","40b","80a","80b","160a","160b"})),"w",IF(AND(J43="",$A43&gt;=1,OR(K43={1,"2a","2b",3,"5a","5b","10a","10b","20a","20b","40a","40b","80a","80b","160a","160b"})),"l",""))</f>
        <v>l</v>
      </c>
      <c r="J43" s="7" t="str">
        <f>IF(OR($A43={13,14,15,16,17,18,19,20,21,22,23,24}),"d","")</f>
        <v/>
      </c>
      <c r="K43" s="14" t="str">
        <f>IF(AND(OR($D42={"1/2","2/3","2/1","3/2"}),I42="w"),VLOOKUP(K42,$AA$2:$AB$17,2,FALSE),IF(AND(OR($D42={"1/2","2/3","2/1","3/2"}),I42="l"),VLOOKUP(K42,$AC$2:$AD$17,2,FALSE),IF(AND(OR($D42={"1/2","2/3","2/1","3/2"}),I41="w"),VLOOKUP(K41,$AA$2:$AB$17,2,FALSE),IF(AND(OR($D42={"1/2","2/3","2/1","3/2"}),I41="l"),VLOOKUP(K41,$AC$2:$AD$17,2,FALSE),IF(AND(OR($D42={"1/2","2/3","2/1","3/2"}),I40="w"),VLOOKUP(K40,$AA$2:$AB$17,2,FALSE),IF(AND(OR($D42={"1/2","2/3","2/1","3/2"}),I40="l"),VLOOKUP(K40,$AC$2:$AD$17,2,FALSE),IF(AND(OR($D42={"1/2","2/3","2/1","3/2"}),I39="w"),VLOOKUP(K39,$AA$2:$AB$17,2,FALSE),IF(AND(OR($D42={"1/2","2/3","2/1","3/2"}),I39="l"),VLOOKUP(K39,$AC$2:$AD$17,2,FALSE),IF(AND(OR($D42={"1/2","2/3","2/1","3/2"}),I38="w"),VLOOKUP(K38,$AA$2:$AB$17,2,FALSE),IF(AND(OR($D42={"1/2","2/3","2/1","3/2"}),I38="l"),VLOOKUP(K38,$AC$2:$AD$17,2,FALSE),IF(AND(OR($D42={"1/2","2/3","2/1","3/2"}),I37="w"),VLOOKUP(K37,$AA$2:$AB$17,2,FALSE),IF(AND(OR($D42={"1/2","2/3","2/1","3/2"}),I37="l"),VLOOKUP(K37,$AC$2:$AD$17,2,FALSE),IF(AND(OR($D42={"1/2","2/3","2/1","3/2"}),I36="w"),VLOOKUP(K36,$AA$2:$AB$17,2,FALSE),IF(AND(OR($D42={"1/2","2/3","2/1","3/2"}),I36="l"),VLOOKUP(K36,$AC$2:$AD$17,2,FALSE),IF(AND(OR($D42={"1/2","2/3","2/1","3/2"}),I35="w"),VLOOKUP(K35,$AA$2:$AB$17,2,FALSE),IF(AND(OR($D42={"1/2","2/3","2/1","3/2"}),I35="l"),VLOOKUP(K35,$AC$2:$AD$17,2,FALSE),IF(AND(OR($D42={"1/2","2/3","2/1","3/2"}),I34="w"),VLOOKUP(K34,$AA$2:$AB$17,2,FALSE),IF(AND(OR($D42={"1/2","2/3","2/1","3/2"}),I34="l"),VLOOKUP(K34,$AC$2:$AD$17,2,FALSE),IF(AND(OR($D42={"1/2","2/3","2/1","3/2"}),I33="w"),VLOOKUP(K33,$AA$2:$AB$17,2,FALSE),IF(AND(OR($D42={"1/2","2/3","2/1","3/2"}),I33="l"),VLOOKUP(K33,$AC$2:$AD$17,2,FALSE),IF(AND(OR($D42={"1/2","2/3","2/1","3/2"}),I32="w"),VLOOKUP(K32,$AA$2:$AB$17,2,FALSE),IF(AND(OR($D42={"1/2","2/3","2/1","3/2"}),I32="l"),VLOOKUP(K32,$AC$2:$AD$17,2,FALSE),IF(OR($D42={"1/2","2/3","2/1","3/2"}),1,"")))))))))))))))))))))))</f>
        <v>10b</v>
      </c>
      <c r="L43" s="13" t="str">
        <f>IF(AND(M43="d",$A43&gt;=1,OR(N43={1,"2a","2b",3,"5a","5b","10a","10b","20a","20b","40a","40b","80a","80b","160a","160b"})),"w",IF(AND(M43="",$A43&gt;=1,OR(N43={1,"2a","2b",3,"5a","5b","10a","10b","20a","20b","40a","40b","80a","80b","160a","160b"})),"l",""))</f>
        <v>w</v>
      </c>
      <c r="M43" s="7" t="str">
        <f>IF(OR($A43={25,26,27,28,29,30,31,32,33,34,35,36}),"d","")</f>
        <v>d</v>
      </c>
      <c r="N43" s="14">
        <f>IF(AND(OR($D42={"1/3","2/3","3/1","3/2"}),L42="w"),VLOOKUP(N42,$AA$2:$AB$17,2,FALSE),IF(AND(OR($D42={"1/3","2/3","3/1","3/2"}),L42="l"),VLOOKUP(N42,$AC$2:$AD$17,2,FALSE),IF(AND(OR($D42={"1/3","2/3","3/1","3/2"}),L41="w"),VLOOKUP(N41,$AA$2:$AB$17,2,FALSE),IF(AND(OR($D42={"1/3","2/3","3/1","3/2"}),L41="l"),VLOOKUP(N41,$AC$2:$AD$17,2,FALSE),IF(AND(OR($D42={"1/3","2/3","3/1","3/2"}),L40="w"),VLOOKUP(N40,$AA$2:$AB$17,2,FALSE),IF(AND(OR($D42={"1/3","2/3","3/1","3/2"}),L40="l"),VLOOKUP(N40,$AC$2:$AD$17,2,FALSE),IF(AND(OR($D42={"1/3","2/3","3/1","3/2"}),L39="w"),VLOOKUP(N39,$AA$2:$AB$17,2,FALSE),IF(AND(OR($D42={"1/3","2/3","3/1","3/2"}),L39="l"),VLOOKUP(N39,$AC$2:$AD$17,2,FALSE),IF(AND(OR($D42={"1/3","2/3","3/1","3/2"}),L38="w"),VLOOKUP(N38,$AA$2:$AB$17,2,FALSE),IF(AND(OR($D42={"1/3","2/3","3/1","3/2"}),L38="l"),VLOOKUP(N38,$AC$2:$AD$17,2,FALSE),IF(AND(OR($D42={"1/3","2/3","3/1","3/2"}),L37="w"),VLOOKUP(N37,$AA$2:$AB$17,2,FALSE),IF(AND(OR($D42={"1/3","2/3","3/1","3/2"}),L37="l"),VLOOKUP(N37,$AC$2:$AD$17,2,FALSE),IF(AND(OR($D42={"1/3","2/3","3/1","3/2"}),L36="w"),VLOOKUP(N36,$AA$2:$AB$17,2,FALSE),IF(AND(OR($D42={"1/3","2/3","3/1","3/2"}),L36="l"),VLOOKUP(N36,$AC$2:$AD$17,2,FALSE),IF(AND(OR($D42={"1/3","2/3","3/1","3/2"}),L35="w"),VLOOKUP(N35,$AA$2:$AB$17,2,FALSE),IF(AND(OR($D42={"1/3","2/3","3/1","3/2"}),L35="l"),VLOOKUP(N35,$AC$2:$AD$17,2,FALSE),IF(AND(OR($D42={"1/3","2/3","3/1","3/2"}),L34="w"),VLOOKUP(N34,$AA$2:$AB$17,2,FALSE),IF(AND(OR($D42={"1/3","2/3","3/1","3/2"}),L34="l"),VLOOKUP(N34,$AC$2:$AD$17,2,FALSE),IF(AND(OR($D42={"1/3","2/3","3/1","3/2"}),L33="w"),VLOOKUP(N33,$AA$2:$AB$17,2,FALSE),IF(AND(OR($D42={"1/3","2/3","3/1","3/2"}),L33="l"),VLOOKUP(N33,$AC$2:$AD$17,2,FALSE),IF(AND(OR($D42={"1/3","2/3","3/1","3/2"}),L32="w"),VLOOKUP(N32,$AA$2:$AB$17,2,FALSE),IF(AND(OR($D42={"1/3","2/3","3/1","3/2"}),L32="l"),VLOOKUP(N32,$AC$2:$AD$17,2,FALSE),IF(OR($D42={"1/3","2/3","3/1","3/2"}),1,"")))))))))))))))))))))))</f>
        <v>3</v>
      </c>
      <c r="O43" s="12">
        <f t="shared" si="5"/>
        <v>-4</v>
      </c>
      <c r="P43" s="13" t="str">
        <f>IF(AND(Q43="c",$A43&gt;=1,OR(R43={1,"2a","2b",3,"5a","5b","10a","10b","20a","20b","40a","40b","80a","80b","160a","160b"})),"w",IF(AND(Q43="",$A43&gt;=1,OR(R43={1,"2a","2b",3,"5a","5b","10a","10b","20a","20b","40a","40b","80a","80b","160a","160b"})),"l",""))</f>
        <v/>
      </c>
      <c r="Q43" s="7" t="str">
        <f>IF(OR($A43={1,4,7,10,13,16,19,22,25,28,31,34}),"c","")</f>
        <v/>
      </c>
      <c r="R43" s="14" t="str">
        <f>IF(AND(OR($E42={"a/b","a/c","b/a","c/a"}),P42="w"),VLOOKUP(R42,$AA$2:$AB$17,2,FALSE),IF(AND(OR($E42={"a/b","a/c","b/a","c/a"}),P42="l"),VLOOKUP(R42,$AC$2:$AD$17,2,FALSE),IF(AND(OR($E42={"a/b","a/c","b/a","c/a"}),P41="w"),VLOOKUP(R41,$AA$2:$AB$17,2,FALSE),IF(AND(OR($E42={"a/b","a/c","b/a","c/a"}),P41="l"),VLOOKUP(R41,$AC$2:$AD$17,2,FALSE),IF(AND(OR($E42={"a/b","a/c","b/a","c/a"}),P40="w"),VLOOKUP(R40,$AA$2:$AB$17,2,FALSE),IF(AND(OR($E42={"a/b","a/c","b/a","c/a"}),P40="l"),VLOOKUP(R40,$AC$2:$AD$17,2,FALSE),IF(AND(OR($E42={"a/b","a/c","b/a","c/a"}),P39="w"),VLOOKUP(R39,$AA$2:$AB$17,2,FALSE),IF(AND(OR($E42={"a/b","a/c","b/a","c/a"}),P39="l"),VLOOKUP(R39,$AC$2:$AD$17,2,FALSE),IF(AND(OR($E42={"a/b","a/c","b/a","c/a"}),P38="w"),VLOOKUP(R38,$AA$2:$AB$17,2,FALSE),IF(AND(OR($E42={"a/b","a/c","b/a","c/a"}),P38="l"),VLOOKUP(R38,$AC$2:$AD$17,2,FALSE),IF(AND(OR($E42={"a/b","a/c","b/a","c/a"}),P37="w"),VLOOKUP(R37,$AA$2:$AB$17,2,FALSE),IF(AND(OR($E42={"a/b","a/c","b/a","c/a"}),P37="l"),VLOOKUP(R37,$AC$2:$AD$17,2,FALSE),IF(AND(OR($E42={"a/b","a/c","b/a","c/a"}),P36="w"),VLOOKUP(R36,$AA$2:$AB$17,2,FALSE),IF(AND(OR($E42={"a/b","a/c","b/a","c/a"}),P36="l"),VLOOKUP(R36,$AC$2:$AD$17,2,FALSE),IF(AND(OR($E42={"a/b","a/c","b/a","c/a"}),P35="w"),VLOOKUP(R35,$AA$2:$AB$17,2,FALSE),IF(AND(OR($E42={"a/b","a/c","b/a","c/a"}),P35="l"),VLOOKUP(R35,$AC$2:$AD$17,2,FALSE),IF(AND(OR($E42={"a/b","a/c","b/a","c/a"}),P34="w"),VLOOKUP(R34,$AA$2:$AB$17,2,FALSE),IF(AND(OR($E42={"a/b","a/c","b/a","c/a"}),P34="l"),VLOOKUP(R34,$AC$2:$AD$17,2,FALSE),IF(AND(OR($E42={"a/b","a/c","b/a","c/a"}),P33="w"),VLOOKUP(R33,$AA$2:$AB$17,2,FALSE),IF(AND(OR($E42={"a/b","a/c","b/a","c/a"}),P33="l"),VLOOKUP(R33,$AC$2:$AD$17,2,FALSE),IF(AND(OR($E42={"a/b","a/c","b/a","c/a"}),P32="w"),VLOOKUP(R32,$AA$2:$AB$17,2,FALSE),IF(AND(OR($E42={"a/b","a/c","b/a","c/a"}),P32="l"),VLOOKUP(R32,$AC$2:$AD$17,2,FALSE),IF(OR($E42={"a/b","a/c","b/a","c/a"}),1,"")))))))))))))))))))))))</f>
        <v/>
      </c>
      <c r="S43" s="13" t="str">
        <f>IF(AND(T43="c",$A43&gt;=1,OR(U43={1,"2a","2b",3,"5a","5b","10a","10b","20a","20b","40a","40b","80a","80b","160a","160b"})),"w",IF(AND(T43="",$A43&gt;=1,OR(U43={1,"2a","2b",3,"5a","5b","10a","10b","20a","20b","40a","40b","80a","80b","160a","160b"})),"l",""))</f>
        <v>l</v>
      </c>
      <c r="T43" s="7" t="str">
        <f>IF(OR($A43={2,5,8,11,14,17,20,23,26,29,32,35}),"c","")</f>
        <v/>
      </c>
      <c r="U43" s="14" t="str">
        <f>IF(AND(OR($E42={"a/b","b/c","b/a","c/b"}),S42="w"),VLOOKUP(U42,$AA$2:$AB$17,2,FALSE),IF(AND(OR($E42={"a/b","b/c","b/a","c/b"}),S42="l"),VLOOKUP(U42,$AC$2:$AD$17,2,FALSE),IF(AND(OR($E42={"a/b","b/c","b/a","c/b"}),S41="w"),VLOOKUP(U41,$AA$2:$AB$17,2,FALSE),IF(AND(OR($E42={"a/b","b/c","b/a","c/b"}),S41="l"),VLOOKUP(U41,$AC$2:$AD$17,2,FALSE),IF(AND(OR($E42={"a/b","b/c","b/a","c/b"}),S40="w"),VLOOKUP(U40,$AA$2:$AB$17,2,FALSE),IF(AND(OR($E42={"a/b","b/c","b/a","c/b"}),S40="l"),VLOOKUP(U40,$AC$2:$AD$17,2,FALSE),IF(AND(OR($E42={"a/b","b/c","b/a","c/b"}),S39="w"),VLOOKUP(U39,$AA$2:$AB$17,2,FALSE),IF(AND(OR($E42={"a/b","b/c","b/a","c/b"}),S39="l"),VLOOKUP(U39,$AC$2:$AD$17,2,FALSE),IF(AND(OR($E42={"a/b","b/c","b/a","c/b"}),S38="w"),VLOOKUP(U38,$AA$2:$AB$17,2,FALSE),IF(AND(OR($E42={"a/b","b/c","b/a","c/b"}),S38="l"),VLOOKUP(U38,$AC$2:$AD$17,2,FALSE),IF(AND(OR($E42={"a/b","b/c","b/a","c/b"}),S37="w"),VLOOKUP(U37,$AA$2:$AB$17,2,FALSE),IF(AND(OR($E42={"a/b","b/c","b/a","c/b"}),S37="l"),VLOOKUP(U37,$AC$2:$AD$17,2,FALSE),IF(AND(OR($E42={"a/b","b/c","b/a","c/b"}),S36="w"),VLOOKUP(U36,$AA$2:$AB$17,2,FALSE),IF(AND(OR($E42={"a/b","b/c","b/a","c/b"}),S36="l"),VLOOKUP(U36,$AC$2:$AD$17,2,FALSE),IF(AND(OR($E42={"a/b","b/c","b/a","c/b"}),S35="w"),VLOOKUP(U35,$AA$2:$AB$17,2,FALSE),IF(AND(OR($E42={"a/b","b/c","b/a","c/b"}),S35="l"),VLOOKUP(U35,$AC$2:$AD$17,2,FALSE),IF(AND(OR($E42={"a/b","b/c","b/a","c/b"}),S34="w"),VLOOKUP(U34,$AA$2:$AB$17,2,FALSE),IF(AND(OR($E42={"a/b","b/c","b/a","c/b"}),S34="l"),VLOOKUP(U34,$AC$2:$AD$17,2,FALSE),IF(AND(OR($E42={"a/b","b/c","b/a","c/b"}),S33="w"),VLOOKUP(U33,$AA$2:$AB$17,2,FALSE),IF(AND(OR($E42={"a/b","b/c","b/a","c/b"}),S33="l"),VLOOKUP(U33,$AC$2:$AD$17,2,FALSE),IF(AND(OR($E42={"a/b","b/c","b/a","c/b"}),S32="w"),VLOOKUP(U32,$AA$2:$AB$17,2,FALSE),IF(AND(OR($E42={"a/b","b/c","b/a","c/b"}),S32="l"),VLOOKUP(U32,$AC$2:$AD$17,2,FALSE),IF(OR($E42={"a/b","b/c","b/a","c/b"}),1,"")))))))))))))))))))))))</f>
        <v>2b</v>
      </c>
      <c r="V43" s="13" t="str">
        <f>IF(AND(W43="c",$A43&gt;=1,OR(X43={1,"2a","2b",3,"5a","5b","10a","10b","20a","20b","40a","40b","80a","80b","160a","160b"})),"w",IF(AND(W43="",$A43&gt;=1,OR(X43={1,"2a","2b",3,"5a","5b","10a","10b","20a","20b","40a","40b","80a","80b","160a","160b"})),"l",""))</f>
        <v>w</v>
      </c>
      <c r="W43" s="7" t="str">
        <f>IF(OR($A43={3,6,9,12,15,18,21,24,27,30,33,36}),"c","")</f>
        <v>c</v>
      </c>
      <c r="X43" s="14" t="str">
        <f>IF(AND(OR($E42={"a/c","b/c","c/a","c/b"}),V42="w"),VLOOKUP(X42,$AA$2:$AB$17,2,FALSE),IF(AND(OR($E42={"a/c","b/c","c/a","c/b"}),V42="l"),VLOOKUP(X42,$AC$2:$AD$17,2,FALSE),IF(AND(OR($E42={"a/c","b/c","c/a","c/b"}),V41="w"),VLOOKUP(X41,$AA$2:$AB$17,2,FALSE),IF(AND(OR($E42={"a/c","b/c","c/a","c/b"}),V41="l"),VLOOKUP(X41,$AC$2:$AD$17,2,FALSE),IF(AND(OR($E42={"a/c","b/c","c/a","c/b"}),V40="w"),VLOOKUP(X40,$AA$2:$AB$17,2,FALSE),IF(AND(OR($E42={"a/c","b/c","c/a","c/b"}),V40="l"),VLOOKUP(X40,$AC$2:$AD$17,2,FALSE),IF(AND(OR($E42={"a/c","b/c","c/a","c/b"}),V39="w"),VLOOKUP(X39,$AA$2:$AB$17,2,FALSE),IF(AND(OR($E42={"a/c","b/c","c/a","c/b"}),V39="l"),VLOOKUP(X39,$AC$2:$AD$17,2,FALSE),IF(AND(OR($E42={"a/c","b/c","c/a","c/b"}),V38="w"),VLOOKUP(X38,$AA$2:$AB$17,2,FALSE),IF(AND(OR($E42={"a/c","b/c","c/a","c/b"}),V38="l"),VLOOKUP(X38,$AC$2:$AD$17,2,FALSE),IF(AND(OR($E42={"a/c","b/c","c/a","c/b"}),V37="w"),VLOOKUP(X37,$AA$2:$AB$17,2,FALSE),IF(AND(OR($E42={"a/c","b/c","c/a","c/b"}),V37="l"),VLOOKUP(X37,$AC$2:$AD$17,2,FALSE),IF(AND(OR($E42={"a/c","b/c","c/a","c/b"}),V36="w"),VLOOKUP(X36,$AA$2:$AB$17,2,FALSE),IF(AND(OR($E42={"a/c","b/c","c/a","c/b"}),V36="l"),VLOOKUP(X36,$AC$2:$AD$17,2,FALSE),IF(AND(OR($E42={"a/c","b/c","c/a","c/b"}),V35="w"),VLOOKUP(X35,$AA$2:$AB$17,2,FALSE),IF(AND(OR($E42={"a/c","b/c","c/a","c/b"}),V35="l"),VLOOKUP(X35,$AC$2:$AD$17,2,FALSE),IF(AND(OR($E42={"a/c","b/c","c/a","c/b"}),V34="w"),VLOOKUP(X34,$AA$2:$AB$17,2,FALSE),IF(AND(OR($E42={"a/c","b/c","c/a","c/b"}),V34="l"),VLOOKUP(X34,$AC$2:$AD$17,2,FALSE),IF(AND(OR($E42={"a/c","b/c","c/a","c/b"}),V33="w"),VLOOKUP(X33,$AA$2:$AB$17,2,FALSE),IF(AND(OR($E42={"a/c","b/c","c/a","c/b"}),V33="l"),VLOOKUP(X33,$AC$2:$AD$17,2,FALSE),IF(AND(OR($E42={"a/c","b/c","c/a","c/b"}),V32="w"),VLOOKUP(X32,$AA$2:$AB$17,2,FALSE),IF(AND(OR($E42={"a/c","b/c","c/a","c/b"}),V32="l"),VLOOKUP(X32,$AC$2:$AD$17,2,FALSE),IF(OR($E42={"a/c","b/c","c/a","c/b"}),1,"")))))))))))))))))))))))</f>
        <v>2a</v>
      </c>
      <c r="Y43" s="12">
        <f t="shared" si="6"/>
        <v>2</v>
      </c>
      <c r="Z43" s="27">
        <f t="shared" si="7"/>
        <v>-2</v>
      </c>
      <c r="AB43" s="7"/>
      <c r="AC43" s="11"/>
      <c r="AD43" s="24"/>
      <c r="AE43" s="11"/>
    </row>
    <row r="44" spans="1:31">
      <c r="A44" s="9">
        <v>29</v>
      </c>
      <c r="B44" s="9">
        <f>IF(OR($A44={1,2,3,4,5,6,7,8,9,10,11,12}),1,IF(OR($A44={13,14,15,16,17,18,19,20,21,22,23,24}),2,IF(OR($A44={25,26,27,28,29,30,31,32,33,34,35,36}),3,"")))</f>
        <v>3</v>
      </c>
      <c r="C44" s="9" t="str">
        <f>IF(OR($A44={1,4,7,10,13,16,19,22,25,28,31,34}),"A",IF(OR($A44={2,5,8,11,14,17,20,23,26,29,32,35}),"B",IF(OR($A44={3,6,9,12,15,18,21,24,27,30,33,36}),"C","")))</f>
        <v>B</v>
      </c>
      <c r="D44" t="str">
        <f t="shared" si="10"/>
        <v>2/3</v>
      </c>
      <c r="E44" t="str">
        <f t="shared" si="11"/>
        <v>C/B</v>
      </c>
      <c r="F44" s="13" t="str">
        <f>IF(AND(G44="d",$A44&gt;=1,OR(H44={1,"2a","2b",3,"5a","5b","10a","10b","20a","20b","40a","40b","80a","80b","160a","160b"})),"w",IF(AND(G44="",$A44&gt;=1,OR(H44={1,"2a","2b",3,"5a","5b","10a","10b","20a","20b","40a","40b","80a","80b","160a","160b"})),"l",""))</f>
        <v/>
      </c>
      <c r="G44" s="7" t="str">
        <f>IF(OR($A44={1,2,3,4,5,6,7,8,9,10,11,12}),"d","")</f>
        <v/>
      </c>
      <c r="H44" s="14" t="str">
        <f>IF(AND(OR($D43={"1/2","1/3","2/1","3/1"}),F43="w"),VLOOKUP(H43,$AA$2:$AB$17,2,FALSE),IF(AND(OR($D43={"1/2","1/3","2/1","3/1"}),F43="l"),VLOOKUP(H43,$AC$2:$AD$17,2,FALSE),IF(AND(OR($D43={"1/2","1/3","2/1","3/1"}),F42="w"),VLOOKUP(H42,$AA$2:$AB$17,2,FALSE),IF(AND(OR($D43={"1/2","1/3","2/1","3/1"}),F42="l"),VLOOKUP(H42,$AC$2:$AD$17,2,FALSE),IF(AND(OR($D43={"1/2","1/3","2/1","3/1"}),F41="w"),VLOOKUP(H41,$AA$2:$AB$17,2,FALSE),IF(AND(OR($D43={"1/2","1/3","2/1","3/1"}),F41="l"),VLOOKUP(H41,$AC$2:$AD$17,2,FALSE),IF(AND(OR($D43={"1/2","1/3","2/1","3/1"}),F40="w"),VLOOKUP(H40,$AA$2:$AB$17,2,FALSE),IF(AND(OR($D43={"1/2","1/3","2/1","3/1"}),F40="l"),VLOOKUP(H40,$AC$2:$AD$17,2,FALSE),IF(AND(OR($D43={"1/2","1/3","2/1","3/1"}),F39="w"),VLOOKUP(H39,$AA$2:$AB$17,2,FALSE),IF(AND(OR($D43={"1/2","1/3","2/1","3/1"}),F39="l"),VLOOKUP(H39,$AC$2:$AD$17,2,FALSE),IF(AND(OR($D43={"1/2","1/3","2/1","3/1"}),F38="w"),VLOOKUP(H38,$AA$2:$AB$17,2,FALSE),IF(AND(OR($D43={"1/2","1/3","2/1","3/1"}),F38="l"),VLOOKUP(H38,$AC$2:$AD$17,2,FALSE),IF(AND(OR($D43={"1/2","1/3","2/1","3/1"}),F37="w"),VLOOKUP(H37,$AA$2:$AB$17,2,FALSE),IF(AND(OR($D43={"1/2","1/3","2/1","3/1"}),F37="l"),VLOOKUP(H37,$AC$2:$AD$17,2,FALSE),IF(AND(OR($D43={"1/2","1/3","2/1","3/1"}),F36="w"),VLOOKUP(H36,$AA$2:$AB$17,2,FALSE),IF(AND(OR($D43={"1/2","1/3","2/1","3/1"}),F36="l"),VLOOKUP(H36,$AC$2:$AD$17,2,FALSE),IF(AND(OR($D43={"1/2","1/3","2/1","3/1"}),F35="w"),VLOOKUP(H35,$AA$2:$AB$17,2,FALSE),IF(AND(OR($D43={"1/2","1/3","2/1","3/1"}),F35="l"),VLOOKUP(H35,$AC$2:$AD$17,2,FALSE),IF(AND(OR($D43={"1/2","1/3","2/1","3/1"}),F34="w"),VLOOKUP(H34,$AA$2:$AB$17,2,FALSE),IF(AND(OR($D43={"1/2","1/3","2/1","3/1"}),F34="l"),VLOOKUP(H34,$AC$2:$AD$17,2,FALSE),IF(AND(OR($D43={"1/2","1/3","2/1","3/1"}),F33="w"),VLOOKUP(H33,$AA$2:$AB$17,2,FALSE),IF(AND(OR($D43={"1/2","1/3","2/1","3/1"}),F33="l"),VLOOKUP(H33,$AC$2:$AD$17,2,FALSE),IF(OR($D43={"1/2","1/3","2/1","3/1"}),1,"")))))))))))))))))))))))</f>
        <v/>
      </c>
      <c r="I44" s="13" t="str">
        <f>IF(AND(J44="d",$A44&gt;=1,OR(K44={1,"2a","2b",3,"5a","5b","10a","10b","20a","20b","40a","40b","80a","80b","160a","160b"})),"w",IF(AND(J44="",$A44&gt;=1,OR(K44={1,"2a","2b",3,"5a","5b","10a","10b","20a","20b","40a","40b","80a","80b","160a","160b"})),"l",""))</f>
        <v>l</v>
      </c>
      <c r="J44" s="7" t="str">
        <f>IF(OR($A44={13,14,15,16,17,18,19,20,21,22,23,24}),"d","")</f>
        <v/>
      </c>
      <c r="K44" s="14" t="str">
        <f>IF(AND(OR($D43={"1/2","2/3","2/1","3/2"}),I43="w"),VLOOKUP(K43,$AA$2:$AB$17,2,FALSE),IF(AND(OR($D43={"1/2","2/3","2/1","3/2"}),I43="l"),VLOOKUP(K43,$AC$2:$AD$17,2,FALSE),IF(AND(OR($D43={"1/2","2/3","2/1","3/2"}),I42="w"),VLOOKUP(K42,$AA$2:$AB$17,2,FALSE),IF(AND(OR($D43={"1/2","2/3","2/1","3/2"}),I42="l"),VLOOKUP(K42,$AC$2:$AD$17,2,FALSE),IF(AND(OR($D43={"1/2","2/3","2/1","3/2"}),I41="w"),VLOOKUP(K41,$AA$2:$AB$17,2,FALSE),IF(AND(OR($D43={"1/2","2/3","2/1","3/2"}),I41="l"),VLOOKUP(K41,$AC$2:$AD$17,2,FALSE),IF(AND(OR($D43={"1/2","2/3","2/1","3/2"}),I40="w"),VLOOKUP(K40,$AA$2:$AB$17,2,FALSE),IF(AND(OR($D43={"1/2","2/3","2/1","3/2"}),I40="l"),VLOOKUP(K40,$AC$2:$AD$17,2,FALSE),IF(AND(OR($D43={"1/2","2/3","2/1","3/2"}),I39="w"),VLOOKUP(K39,$AA$2:$AB$17,2,FALSE),IF(AND(OR($D43={"1/2","2/3","2/1","3/2"}),I39="l"),VLOOKUP(K39,$AC$2:$AD$17,2,FALSE),IF(AND(OR($D43={"1/2","2/3","2/1","3/2"}),I38="w"),VLOOKUP(K38,$AA$2:$AB$17,2,FALSE),IF(AND(OR($D43={"1/2","2/3","2/1","3/2"}),I38="l"),VLOOKUP(K38,$AC$2:$AD$17,2,FALSE),IF(AND(OR($D43={"1/2","2/3","2/1","3/2"}),I37="w"),VLOOKUP(K37,$AA$2:$AB$17,2,FALSE),IF(AND(OR($D43={"1/2","2/3","2/1","3/2"}),I37="l"),VLOOKUP(K37,$AC$2:$AD$17,2,FALSE),IF(AND(OR($D43={"1/2","2/3","2/1","3/2"}),I36="w"),VLOOKUP(K36,$AA$2:$AB$17,2,FALSE),IF(AND(OR($D43={"1/2","2/3","2/1","3/2"}),I36="l"),VLOOKUP(K36,$AC$2:$AD$17,2,FALSE),IF(AND(OR($D43={"1/2","2/3","2/1","3/2"}),I35="w"),VLOOKUP(K35,$AA$2:$AB$17,2,FALSE),IF(AND(OR($D43={"1/2","2/3","2/1","3/2"}),I35="l"),VLOOKUP(K35,$AC$2:$AD$17,2,FALSE),IF(AND(OR($D43={"1/2","2/3","2/1","3/2"}),I34="w"),VLOOKUP(K34,$AA$2:$AB$17,2,FALSE),IF(AND(OR($D43={"1/2","2/3","2/1","3/2"}),I34="l"),VLOOKUP(K34,$AC$2:$AD$17,2,FALSE),IF(AND(OR($D43={"1/2","2/3","2/1","3/2"}),I33="w"),VLOOKUP(K33,$AA$2:$AB$17,2,FALSE),IF(AND(OR($D43={"1/2","2/3","2/1","3/2"}),I33="l"),VLOOKUP(K33,$AC$2:$AD$17,2,FALSE),IF(OR($D43={"1/2","2/3","2/1","3/2"}),1,"")))))))))))))))))))))))</f>
        <v>20a</v>
      </c>
      <c r="L44" s="13" t="str">
        <f>IF(AND(M44="d",$A44&gt;=1,OR(N44={1,"2a","2b",3,"5a","5b","10a","10b","20a","20b","40a","40b","80a","80b","160a","160b"})),"w",IF(AND(M44="",$A44&gt;=1,OR(N44={1,"2a","2b",3,"5a","5b","10a","10b","20a","20b","40a","40b","80a","80b","160a","160b"})),"l",""))</f>
        <v>w</v>
      </c>
      <c r="M44" s="7" t="str">
        <f>IF(OR($A44={25,26,27,28,29,30,31,32,33,34,35,36}),"d","")</f>
        <v>d</v>
      </c>
      <c r="N44" s="14">
        <f>IF(AND(OR($D43={"1/3","2/3","3/1","3/2"}),L43="w"),VLOOKUP(N43,$AA$2:$AB$17,2,FALSE),IF(AND(OR($D43={"1/3","2/3","3/1","3/2"}),L43="l"),VLOOKUP(N43,$AC$2:$AD$17,2,FALSE),IF(AND(OR($D43={"1/3","2/3","3/1","3/2"}),L42="w"),VLOOKUP(N42,$AA$2:$AB$17,2,FALSE),IF(AND(OR($D43={"1/3","2/3","3/1","3/2"}),L42="l"),VLOOKUP(N42,$AC$2:$AD$17,2,FALSE),IF(AND(OR($D43={"1/3","2/3","3/1","3/2"}),L41="w"),VLOOKUP(N41,$AA$2:$AB$17,2,FALSE),IF(AND(OR($D43={"1/3","2/3","3/1","3/2"}),L41="l"),VLOOKUP(N41,$AC$2:$AD$17,2,FALSE),IF(AND(OR($D43={"1/3","2/3","3/1","3/2"}),L40="w"),VLOOKUP(N40,$AA$2:$AB$17,2,FALSE),IF(AND(OR($D43={"1/3","2/3","3/1","3/2"}),L40="l"),VLOOKUP(N40,$AC$2:$AD$17,2,FALSE),IF(AND(OR($D43={"1/3","2/3","3/1","3/2"}),L39="w"),VLOOKUP(N39,$AA$2:$AB$17,2,FALSE),IF(AND(OR($D43={"1/3","2/3","3/1","3/2"}),L39="l"),VLOOKUP(N39,$AC$2:$AD$17,2,FALSE),IF(AND(OR($D43={"1/3","2/3","3/1","3/2"}),L38="w"),VLOOKUP(N38,$AA$2:$AB$17,2,FALSE),IF(AND(OR($D43={"1/3","2/3","3/1","3/2"}),L38="l"),VLOOKUP(N38,$AC$2:$AD$17,2,FALSE),IF(AND(OR($D43={"1/3","2/3","3/1","3/2"}),L37="w"),VLOOKUP(N37,$AA$2:$AB$17,2,FALSE),IF(AND(OR($D43={"1/3","2/3","3/1","3/2"}),L37="l"),VLOOKUP(N37,$AC$2:$AD$17,2,FALSE),IF(AND(OR($D43={"1/3","2/3","3/1","3/2"}),L36="w"),VLOOKUP(N36,$AA$2:$AB$17,2,FALSE),IF(AND(OR($D43={"1/3","2/3","3/1","3/2"}),L36="l"),VLOOKUP(N36,$AC$2:$AD$17,2,FALSE),IF(AND(OR($D43={"1/3","2/3","3/1","3/2"}),L35="w"),VLOOKUP(N35,$AA$2:$AB$17,2,FALSE),IF(AND(OR($D43={"1/3","2/3","3/1","3/2"}),L35="l"),VLOOKUP(N35,$AC$2:$AD$17,2,FALSE),IF(AND(OR($D43={"1/3","2/3","3/1","3/2"}),L34="w"),VLOOKUP(N34,$AA$2:$AB$17,2,FALSE),IF(AND(OR($D43={"1/3","2/3","3/1","3/2"}),L34="l"),VLOOKUP(N34,$AC$2:$AD$17,2,FALSE),IF(AND(OR($D43={"1/3","2/3","3/1","3/2"}),L33="w"),VLOOKUP(N33,$AA$2:$AB$17,2,FALSE),IF(AND(OR($D43={"1/3","2/3","3/1","3/2"}),L33="l"),VLOOKUP(N33,$AC$2:$AD$17,2,FALSE),IF(OR($D43={"1/3","2/3","3/1","3/2"}),1,"")))))))))))))))))))))))</f>
        <v>1</v>
      </c>
      <c r="O44" s="12">
        <f t="shared" si="5"/>
        <v>-18</v>
      </c>
      <c r="P44" s="13" t="str">
        <f>IF(AND(Q44="c",$A44&gt;=1,OR(R44={1,"2a","2b",3,"5a","5b","10a","10b","20a","20b","40a","40b","80a","80b","160a","160b"})),"w",IF(AND(Q44="",$A44&gt;=1,OR(R44={1,"2a","2b",3,"5a","5b","10a","10b","20a","20b","40a","40b","80a","80b","160a","160b"})),"l",""))</f>
        <v/>
      </c>
      <c r="Q44" s="7" t="str">
        <f>IF(OR($A44={1,4,7,10,13,16,19,22,25,28,31,34}),"c","")</f>
        <v/>
      </c>
      <c r="R44" s="14" t="str">
        <f>IF(AND(OR($E43={"a/b","a/c","b/a","c/a"}),P43="w"),VLOOKUP(R43,$AA$2:$AB$17,2,FALSE),IF(AND(OR($E43={"a/b","a/c","b/a","c/a"}),P43="l"),VLOOKUP(R43,$AC$2:$AD$17,2,FALSE),IF(AND(OR($E43={"a/b","a/c","b/a","c/a"}),P42="w"),VLOOKUP(R42,$AA$2:$AB$17,2,FALSE),IF(AND(OR($E43={"a/b","a/c","b/a","c/a"}),P42="l"),VLOOKUP(R42,$AC$2:$AD$17,2,FALSE),IF(AND(OR($E43={"a/b","a/c","b/a","c/a"}),P41="w"),VLOOKUP(R41,$AA$2:$AB$17,2,FALSE),IF(AND(OR($E43={"a/b","a/c","b/a","c/a"}),P41="l"),VLOOKUP(R41,$AC$2:$AD$17,2,FALSE),IF(AND(OR($E43={"a/b","a/c","b/a","c/a"}),P40="w"),VLOOKUP(R40,$AA$2:$AB$17,2,FALSE),IF(AND(OR($E43={"a/b","a/c","b/a","c/a"}),P40="l"),VLOOKUP(R40,$AC$2:$AD$17,2,FALSE),IF(AND(OR($E43={"a/b","a/c","b/a","c/a"}),P39="w"),VLOOKUP(R39,$AA$2:$AB$17,2,FALSE),IF(AND(OR($E43={"a/b","a/c","b/a","c/a"}),P39="l"),VLOOKUP(R39,$AC$2:$AD$17,2,FALSE),IF(AND(OR($E43={"a/b","a/c","b/a","c/a"}),P38="w"),VLOOKUP(R38,$AA$2:$AB$17,2,FALSE),IF(AND(OR($E43={"a/b","a/c","b/a","c/a"}),P38="l"),VLOOKUP(R38,$AC$2:$AD$17,2,FALSE),IF(AND(OR($E43={"a/b","a/c","b/a","c/a"}),P37="w"),VLOOKUP(R37,$AA$2:$AB$17,2,FALSE),IF(AND(OR($E43={"a/b","a/c","b/a","c/a"}),P37="l"),VLOOKUP(R37,$AC$2:$AD$17,2,FALSE),IF(AND(OR($E43={"a/b","a/c","b/a","c/a"}),P36="w"),VLOOKUP(R36,$AA$2:$AB$17,2,FALSE),IF(AND(OR($E43={"a/b","a/c","b/a","c/a"}),P36="l"),VLOOKUP(R36,$AC$2:$AD$17,2,FALSE),IF(AND(OR($E43={"a/b","a/c","b/a","c/a"}),P35="w"),VLOOKUP(R35,$AA$2:$AB$17,2,FALSE),IF(AND(OR($E43={"a/b","a/c","b/a","c/a"}),P35="l"),VLOOKUP(R35,$AC$2:$AD$17,2,FALSE),IF(AND(OR($E43={"a/b","a/c","b/a","c/a"}),P34="w"),VLOOKUP(R34,$AA$2:$AB$17,2,FALSE),IF(AND(OR($E43={"a/b","a/c","b/a","c/a"}),P34="l"),VLOOKUP(R34,$AC$2:$AD$17,2,FALSE),IF(AND(OR($E43={"a/b","a/c","b/a","c/a"}),P33="w"),VLOOKUP(R33,$AA$2:$AB$17,2,FALSE),IF(AND(OR($E43={"a/b","a/c","b/a","c/a"}),P33="l"),VLOOKUP(R33,$AC$2:$AD$17,2,FALSE),IF(OR($E43={"a/b","a/c","b/a","c/a"}),1,"")))))))))))))))))))))))</f>
        <v/>
      </c>
      <c r="S44" s="13" t="str">
        <f>IF(AND(T44="c",$A44&gt;=1,OR(U44={1,"2a","2b",3,"5a","5b","10a","10b","20a","20b","40a","40b","80a","80b","160a","160b"})),"w",IF(AND(T44="",$A44&gt;=1,OR(U44={1,"2a","2b",3,"5a","5b","10a","10b","20a","20b","40a","40b","80a","80b","160a","160b"})),"l",""))</f>
        <v>w</v>
      </c>
      <c r="T44" s="7" t="str">
        <f>IF(OR($A44={2,5,8,11,14,17,20,23,26,29,32,35}),"c","")</f>
        <v>c</v>
      </c>
      <c r="U44" s="14">
        <f>IF(AND(OR($E43={"a/b","b/c","b/a","c/b"}),S43="w"),VLOOKUP(U43,$AA$2:$AB$17,2,FALSE),IF(AND(OR($E43={"a/b","b/c","b/a","c/b"}),S43="l"),VLOOKUP(U43,$AC$2:$AD$17,2,FALSE),IF(AND(OR($E43={"a/b","b/c","b/a","c/b"}),S42="w"),VLOOKUP(U42,$AA$2:$AB$17,2,FALSE),IF(AND(OR($E43={"a/b","b/c","b/a","c/b"}),S42="l"),VLOOKUP(U42,$AC$2:$AD$17,2,FALSE),IF(AND(OR($E43={"a/b","b/c","b/a","c/b"}),S41="w"),VLOOKUP(U41,$AA$2:$AB$17,2,FALSE),IF(AND(OR($E43={"a/b","b/c","b/a","c/b"}),S41="l"),VLOOKUP(U41,$AC$2:$AD$17,2,FALSE),IF(AND(OR($E43={"a/b","b/c","b/a","c/b"}),S40="w"),VLOOKUP(U40,$AA$2:$AB$17,2,FALSE),IF(AND(OR($E43={"a/b","b/c","b/a","c/b"}),S40="l"),VLOOKUP(U40,$AC$2:$AD$17,2,FALSE),IF(AND(OR($E43={"a/b","b/c","b/a","c/b"}),S39="w"),VLOOKUP(U39,$AA$2:$AB$17,2,FALSE),IF(AND(OR($E43={"a/b","b/c","b/a","c/b"}),S39="l"),VLOOKUP(U39,$AC$2:$AD$17,2,FALSE),IF(AND(OR($E43={"a/b","b/c","b/a","c/b"}),S38="w"),VLOOKUP(U38,$AA$2:$AB$17,2,FALSE),IF(AND(OR($E43={"a/b","b/c","b/a","c/b"}),S38="l"),VLOOKUP(U38,$AC$2:$AD$17,2,FALSE),IF(AND(OR($E43={"a/b","b/c","b/a","c/b"}),S37="w"),VLOOKUP(U37,$AA$2:$AB$17,2,FALSE),IF(AND(OR($E43={"a/b","b/c","b/a","c/b"}),S37="l"),VLOOKUP(U37,$AC$2:$AD$17,2,FALSE),IF(AND(OR($E43={"a/b","b/c","b/a","c/b"}),S36="w"),VLOOKUP(U36,$AA$2:$AB$17,2,FALSE),IF(AND(OR($E43={"a/b","b/c","b/a","c/b"}),S36="l"),VLOOKUP(U36,$AC$2:$AD$17,2,FALSE),IF(AND(OR($E43={"a/b","b/c","b/a","c/b"}),S35="w"),VLOOKUP(U35,$AA$2:$AB$17,2,FALSE),IF(AND(OR($E43={"a/b","b/c","b/a","c/b"}),S35="l"),VLOOKUP(U35,$AC$2:$AD$17,2,FALSE),IF(AND(OR($E43={"a/b","b/c","b/a","c/b"}),S34="w"),VLOOKUP(U34,$AA$2:$AB$17,2,FALSE),IF(AND(OR($E43={"a/b","b/c","b/a","c/b"}),S34="l"),VLOOKUP(U34,$AC$2:$AD$17,2,FALSE),IF(AND(OR($E43={"a/b","b/c","b/a","c/b"}),S33="w"),VLOOKUP(U33,$AA$2:$AB$17,2,FALSE),IF(AND(OR($E43={"a/b","b/c","b/a","c/b"}),S33="l"),VLOOKUP(U33,$AC$2:$AD$17,2,FALSE),IF(OR($E43={"a/b","b/c","b/a","c/b"}),1,"")))))))))))))))))))))))</f>
        <v>3</v>
      </c>
      <c r="V44" s="13" t="str">
        <f>IF(AND(W44="c",$A44&gt;=1,OR(X44={1,"2a","2b",3,"5a","5b","10a","10b","20a","20b","40a","40b","80a","80b","160a","160b"})),"w",IF(AND(W44="",$A44&gt;=1,OR(X44={1,"2a","2b",3,"5a","5b","10a","10b","20a","20b","40a","40b","80a","80b","160a","160b"})),"l",""))</f>
        <v>l</v>
      </c>
      <c r="W44" s="7" t="str">
        <f>IF(OR($A44={3,6,9,12,15,18,21,24,27,30,33,36}),"c","")</f>
        <v/>
      </c>
      <c r="X44" s="14">
        <f>IF(AND(OR($E43={"a/c","b/c","c/a","c/b"}),V43="w"),VLOOKUP(X43,$AA$2:$AB$17,2,FALSE),IF(AND(OR($E43={"a/c","b/c","c/a","c/b"}),V43="l"),VLOOKUP(X43,$AC$2:$AD$17,2,FALSE),IF(AND(OR($E43={"a/c","b/c","c/a","c/b"}),V42="w"),VLOOKUP(X42,$AA$2:$AB$17,2,FALSE),IF(AND(OR($E43={"a/c","b/c","c/a","c/b"}),V42="l"),VLOOKUP(X42,$AC$2:$AD$17,2,FALSE),IF(AND(OR($E43={"a/c","b/c","c/a","c/b"}),V41="w"),VLOOKUP(X41,$AA$2:$AB$17,2,FALSE),IF(AND(OR($E43={"a/c","b/c","c/a","c/b"}),V41="l"),VLOOKUP(X41,$AC$2:$AD$17,2,FALSE),IF(AND(OR($E43={"a/c","b/c","c/a","c/b"}),V40="w"),VLOOKUP(X40,$AA$2:$AB$17,2,FALSE),IF(AND(OR($E43={"a/c","b/c","c/a","c/b"}),V40="l"),VLOOKUP(X40,$AC$2:$AD$17,2,FALSE),IF(AND(OR($E43={"a/c","b/c","c/a","c/b"}),V39="w"),VLOOKUP(X39,$AA$2:$AB$17,2,FALSE),IF(AND(OR($E43={"a/c","b/c","c/a","c/b"}),V39="l"),VLOOKUP(X39,$AC$2:$AD$17,2,FALSE),IF(AND(OR($E43={"a/c","b/c","c/a","c/b"}),V38="w"),VLOOKUP(X38,$AA$2:$AB$17,2,FALSE),IF(AND(OR($E43={"a/c","b/c","c/a","c/b"}),V38="l"),VLOOKUP(X38,$AC$2:$AD$17,2,FALSE),IF(AND(OR($E43={"a/c","b/c","c/a","c/b"}),V37="w"),VLOOKUP(X37,$AA$2:$AB$17,2,FALSE),IF(AND(OR($E43={"a/c","b/c","c/a","c/b"}),V37="l"),VLOOKUP(X37,$AC$2:$AD$17,2,FALSE),IF(AND(OR($E43={"a/c","b/c","c/a","c/b"}),V36="w"),VLOOKUP(X36,$AA$2:$AB$17,2,FALSE),IF(AND(OR($E43={"a/c","b/c","c/a","c/b"}),V36="l"),VLOOKUP(X36,$AC$2:$AD$17,2,FALSE),IF(AND(OR($E43={"a/c","b/c","c/a","c/b"}),V35="w"),VLOOKUP(X35,$AA$2:$AB$17,2,FALSE),IF(AND(OR($E43={"a/c","b/c","c/a","c/b"}),V35="l"),VLOOKUP(X35,$AC$2:$AD$17,2,FALSE),IF(AND(OR($E43={"a/c","b/c","c/a","c/b"}),V34="w"),VLOOKUP(X34,$AA$2:$AB$17,2,FALSE),IF(AND(OR($E43={"a/c","b/c","c/a","c/b"}),V34="l"),VLOOKUP(X34,$AC$2:$AD$17,2,FALSE),IF(AND(OR($E43={"a/c","b/c","c/a","c/b"}),V33="w"),VLOOKUP(X33,$AA$2:$AB$17,2,FALSE),IF(AND(OR($E43={"a/c","b/c","c/a","c/b"}),V33="l"),VLOOKUP(X33,$AC$2:$AD$17,2,FALSE),IF(OR($E43={"a/c","b/c","c/a","c/b"}),1,"")))))))))))))))))))))))</f>
        <v>1</v>
      </c>
      <c r="Y44" s="12">
        <f t="shared" si="6"/>
        <v>5</v>
      </c>
      <c r="Z44" s="27">
        <f t="shared" si="7"/>
        <v>-13</v>
      </c>
      <c r="AB44" s="7"/>
      <c r="AC44" s="24"/>
      <c r="AD44" s="11"/>
      <c r="AE44" s="10"/>
    </row>
    <row r="45" spans="1:31">
      <c r="A45" s="9">
        <v>21</v>
      </c>
      <c r="B45" s="9">
        <f>IF(OR($A45={1,2,3,4,5,6,7,8,9,10,11,12}),1,IF(OR($A45={13,14,15,16,17,18,19,20,21,22,23,24}),2,IF(OR($A45={25,26,27,28,29,30,31,32,33,34,35,36}),3,"")))</f>
        <v>2</v>
      </c>
      <c r="C45" s="9" t="str">
        <f>IF(OR($A45={1,4,7,10,13,16,19,22,25,28,31,34}),"A",IF(OR($A45={2,5,8,11,14,17,20,23,26,29,32,35}),"B",IF(OR($A45={3,6,9,12,15,18,21,24,27,30,33,36}),"C","")))</f>
        <v>C</v>
      </c>
      <c r="D45" t="str">
        <f t="shared" si="10"/>
        <v>3/2</v>
      </c>
      <c r="E45" t="str">
        <f t="shared" si="11"/>
        <v>B/C</v>
      </c>
      <c r="F45" s="13" t="str">
        <f>IF(AND(G45="d",$A45&gt;=1,OR(H45={1,"2a","2b",3,"5a","5b","10a","10b","20a","20b","40a","40b","80a","80b","160a","160b"})),"w",IF(AND(G45="",$A45&gt;=1,OR(H45={1,"2a","2b",3,"5a","5b","10a","10b","20a","20b","40a","40b","80a","80b","160a","160b"})),"l",""))</f>
        <v/>
      </c>
      <c r="G45" s="7" t="str">
        <f>IF(OR($A45={1,2,3,4,5,6,7,8,9,10,11,12}),"d","")</f>
        <v/>
      </c>
      <c r="H45" s="14" t="str">
        <f>IF(AND(OR($D44={"1/2","1/3","2/1","3/1"}),F44="w"),VLOOKUP(H44,$AA$2:$AB$17,2,FALSE),IF(AND(OR($D44={"1/2","1/3","2/1","3/1"}),F44="l"),VLOOKUP(H44,$AC$2:$AD$17,2,FALSE),IF(AND(OR($D44={"1/2","1/3","2/1","3/1"}),F43="w"),VLOOKUP(H43,$AA$2:$AB$17,2,FALSE),IF(AND(OR($D44={"1/2","1/3","2/1","3/1"}),F43="l"),VLOOKUP(H43,$AC$2:$AD$17,2,FALSE),IF(AND(OR($D44={"1/2","1/3","2/1","3/1"}),F42="w"),VLOOKUP(H42,$AA$2:$AB$17,2,FALSE),IF(AND(OR($D44={"1/2","1/3","2/1","3/1"}),F42="l"),VLOOKUP(H42,$AC$2:$AD$17,2,FALSE),IF(AND(OR($D44={"1/2","1/3","2/1","3/1"}),F41="w"),VLOOKUP(H41,$AA$2:$AB$17,2,FALSE),IF(AND(OR($D44={"1/2","1/3","2/1","3/1"}),F41="l"),VLOOKUP(H41,$AC$2:$AD$17,2,FALSE),IF(AND(OR($D44={"1/2","1/3","2/1","3/1"}),F40="w"),VLOOKUP(H40,$AA$2:$AB$17,2,FALSE),IF(AND(OR($D44={"1/2","1/3","2/1","3/1"}),F40="l"),VLOOKUP(H40,$AC$2:$AD$17,2,FALSE),IF(AND(OR($D44={"1/2","1/3","2/1","3/1"}),F39="w"),VLOOKUP(H39,$AA$2:$AB$17,2,FALSE),IF(AND(OR($D44={"1/2","1/3","2/1","3/1"}),F39="l"),VLOOKUP(H39,$AC$2:$AD$17,2,FALSE),IF(AND(OR($D44={"1/2","1/3","2/1","3/1"}),F38="w"),VLOOKUP(H38,$AA$2:$AB$17,2,FALSE),IF(AND(OR($D44={"1/2","1/3","2/1","3/1"}),F38="l"),VLOOKUP(H38,$AC$2:$AD$17,2,FALSE),IF(AND(OR($D44={"1/2","1/3","2/1","3/1"}),F37="w"),VLOOKUP(H37,$AA$2:$AB$17,2,FALSE),IF(AND(OR($D44={"1/2","1/3","2/1","3/1"}),F37="l"),VLOOKUP(H37,$AC$2:$AD$17,2,FALSE),IF(AND(OR($D44={"1/2","1/3","2/1","3/1"}),F36="w"),VLOOKUP(H36,$AA$2:$AB$17,2,FALSE),IF(AND(OR($D44={"1/2","1/3","2/1","3/1"}),F36="l"),VLOOKUP(H36,$AC$2:$AD$17,2,FALSE),IF(AND(OR($D44={"1/2","1/3","2/1","3/1"}),F35="w"),VLOOKUP(H35,$AA$2:$AB$17,2,FALSE),IF(AND(OR($D44={"1/2","1/3","2/1","3/1"}),F35="l"),VLOOKUP(H35,$AC$2:$AD$17,2,FALSE),IF(AND(OR($D44={"1/2","1/3","2/1","3/1"}),F34="w"),VLOOKUP(H34,$AA$2:$AB$17,2,FALSE),IF(AND(OR($D44={"1/2","1/3","2/1","3/1"}),F34="l"),VLOOKUP(H34,$AC$2:$AD$17,2,FALSE),IF(OR($D44={"1/2","1/3","2/1","3/1"}),1,"")))))))))))))))))))))))</f>
        <v/>
      </c>
      <c r="I45" s="13" t="str">
        <f>IF(AND(J45="d",$A45&gt;=1,OR(K45={1,"2a","2b",3,"5a","5b","10a","10b","20a","20b","40a","40b","80a","80b","160a","160b"})),"w",IF(AND(J45="",$A45&gt;=1,OR(K45={1,"2a","2b",3,"5a","5b","10a","10b","20a","20b","40a","40b","80a","80b","160a","160b"})),"l",""))</f>
        <v>w</v>
      </c>
      <c r="J45" s="7" t="str">
        <f>IF(OR($A45={13,14,15,16,17,18,19,20,21,22,23,24}),"d","")</f>
        <v>d</v>
      </c>
      <c r="K45" s="14" t="str">
        <f>IF(AND(OR($D44={"1/2","2/3","2/1","3/2"}),I44="w"),VLOOKUP(K44,$AA$2:$AB$17,2,FALSE),IF(AND(OR($D44={"1/2","2/3","2/1","3/2"}),I44="l"),VLOOKUP(K44,$AC$2:$AD$17,2,FALSE),IF(AND(OR($D44={"1/2","2/3","2/1","3/2"}),I43="w"),VLOOKUP(K43,$AA$2:$AB$17,2,FALSE),IF(AND(OR($D44={"1/2","2/3","2/1","3/2"}),I43="l"),VLOOKUP(K43,$AC$2:$AD$17,2,FALSE),IF(AND(OR($D44={"1/2","2/3","2/1","3/2"}),I42="w"),VLOOKUP(K42,$AA$2:$AB$17,2,FALSE),IF(AND(OR($D44={"1/2","2/3","2/1","3/2"}),I42="l"),VLOOKUP(K42,$AC$2:$AD$17,2,FALSE),IF(AND(OR($D44={"1/2","2/3","2/1","3/2"}),I41="w"),VLOOKUP(K41,$AA$2:$AB$17,2,FALSE),IF(AND(OR($D44={"1/2","2/3","2/1","3/2"}),I41="l"),VLOOKUP(K41,$AC$2:$AD$17,2,FALSE),IF(AND(OR($D44={"1/2","2/3","2/1","3/2"}),I40="w"),VLOOKUP(K40,$AA$2:$AB$17,2,FALSE),IF(AND(OR($D44={"1/2","2/3","2/1","3/2"}),I40="l"),VLOOKUP(K40,$AC$2:$AD$17,2,FALSE),IF(AND(OR($D44={"1/2","2/3","2/1","3/2"}),I39="w"),VLOOKUP(K39,$AA$2:$AB$17,2,FALSE),IF(AND(OR($D44={"1/2","2/3","2/1","3/2"}),I39="l"),VLOOKUP(K39,$AC$2:$AD$17,2,FALSE),IF(AND(OR($D44={"1/2","2/3","2/1","3/2"}),I38="w"),VLOOKUP(K38,$AA$2:$AB$17,2,FALSE),IF(AND(OR($D44={"1/2","2/3","2/1","3/2"}),I38="l"),VLOOKUP(K38,$AC$2:$AD$17,2,FALSE),IF(AND(OR($D44={"1/2","2/3","2/1","3/2"}),I37="w"),VLOOKUP(K37,$AA$2:$AB$17,2,FALSE),IF(AND(OR($D44={"1/2","2/3","2/1","3/2"}),I37="l"),VLOOKUP(K37,$AC$2:$AD$17,2,FALSE),IF(AND(OR($D44={"1/2","2/3","2/1","3/2"}),I36="w"),VLOOKUP(K36,$AA$2:$AB$17,2,FALSE),IF(AND(OR($D44={"1/2","2/3","2/1","3/2"}),I36="l"),VLOOKUP(K36,$AC$2:$AD$17,2,FALSE),IF(AND(OR($D44={"1/2","2/3","2/1","3/2"}),I35="w"),VLOOKUP(K35,$AA$2:$AB$17,2,FALSE),IF(AND(OR($D44={"1/2","2/3","2/1","3/2"}),I35="l"),VLOOKUP(K35,$AC$2:$AD$17,2,FALSE),IF(AND(OR($D44={"1/2","2/3","2/1","3/2"}),I34="w"),VLOOKUP(K34,$AA$2:$AB$17,2,FALSE),IF(AND(OR($D44={"1/2","2/3","2/1","3/2"}),I34="l"),VLOOKUP(K34,$AC$2:$AD$17,2,FALSE),IF(OR($D44={"1/2","2/3","2/1","3/2"}),1,"")))))))))))))))))))))))</f>
        <v>20b</v>
      </c>
      <c r="L45" s="13" t="str">
        <f>IF(AND(M45="d",$A45&gt;=1,OR(N45={1,"2a","2b",3,"5a","5b","10a","10b","20a","20b","40a","40b","80a","80b","160a","160b"})),"w",IF(AND(M45="",$A45&gt;=1,OR(N45={1,"2a","2b",3,"5a","5b","10a","10b","20a","20b","40a","40b","80a","80b","160a","160b"})),"l",""))</f>
        <v>l</v>
      </c>
      <c r="M45" s="7" t="str">
        <f>IF(OR($A45={25,26,27,28,29,30,31,32,33,34,35,36}),"d","")</f>
        <v/>
      </c>
      <c r="N45" s="14">
        <f>IF(AND(OR($D44={"1/3","2/3","3/1","3/2"}),L44="w"),VLOOKUP(N44,$AA$2:$AB$17,2,FALSE),IF(AND(OR($D44={"1/3","2/3","3/1","3/2"}),L44="l"),VLOOKUP(N44,$AC$2:$AD$17,2,FALSE),IF(AND(OR($D44={"1/3","2/3","3/1","3/2"}),L43="w"),VLOOKUP(N43,$AA$2:$AB$17,2,FALSE),IF(AND(OR($D44={"1/3","2/3","3/1","3/2"}),L43="l"),VLOOKUP(N43,$AC$2:$AD$17,2,FALSE),IF(AND(OR($D44={"1/3","2/3","3/1","3/2"}),L42="w"),VLOOKUP(N42,$AA$2:$AB$17,2,FALSE),IF(AND(OR($D44={"1/3","2/3","3/1","3/2"}),L42="l"),VLOOKUP(N42,$AC$2:$AD$17,2,FALSE),IF(AND(OR($D44={"1/3","2/3","3/1","3/2"}),L41="w"),VLOOKUP(N41,$AA$2:$AB$17,2,FALSE),IF(AND(OR($D44={"1/3","2/3","3/1","3/2"}),L41="l"),VLOOKUP(N41,$AC$2:$AD$17,2,FALSE),IF(AND(OR($D44={"1/3","2/3","3/1","3/2"}),L40="w"),VLOOKUP(N40,$AA$2:$AB$17,2,FALSE),IF(AND(OR($D44={"1/3","2/3","3/1","3/2"}),L40="l"),VLOOKUP(N40,$AC$2:$AD$17,2,FALSE),IF(AND(OR($D44={"1/3","2/3","3/1","3/2"}),L39="w"),VLOOKUP(N39,$AA$2:$AB$17,2,FALSE),IF(AND(OR($D44={"1/3","2/3","3/1","3/2"}),L39="l"),VLOOKUP(N39,$AC$2:$AD$17,2,FALSE),IF(AND(OR($D44={"1/3","2/3","3/1","3/2"}),L38="w"),VLOOKUP(N38,$AA$2:$AB$17,2,FALSE),IF(AND(OR($D44={"1/3","2/3","3/1","3/2"}),L38="l"),VLOOKUP(N38,$AC$2:$AD$17,2,FALSE),IF(AND(OR($D44={"1/3","2/3","3/1","3/2"}),L37="w"),VLOOKUP(N37,$AA$2:$AB$17,2,FALSE),IF(AND(OR($D44={"1/3","2/3","3/1","3/2"}),L37="l"),VLOOKUP(N37,$AC$2:$AD$17,2,FALSE),IF(AND(OR($D44={"1/3","2/3","3/1","3/2"}),L36="w"),VLOOKUP(N36,$AA$2:$AB$17,2,FALSE),IF(AND(OR($D44={"1/3","2/3","3/1","3/2"}),L36="l"),VLOOKUP(N36,$AC$2:$AD$17,2,FALSE),IF(AND(OR($D44={"1/3","2/3","3/1","3/2"}),L35="w"),VLOOKUP(N35,$AA$2:$AB$17,2,FALSE),IF(AND(OR($D44={"1/3","2/3","3/1","3/2"}),L35="l"),VLOOKUP(N35,$AC$2:$AD$17,2,FALSE),IF(AND(OR($D44={"1/3","2/3","3/1","3/2"}),L34="w"),VLOOKUP(N34,$AA$2:$AB$17,2,FALSE),IF(AND(OR($D44={"1/3","2/3","3/1","3/2"}),L34="l"),VLOOKUP(N34,$AC$2:$AD$17,2,FALSE),IF(OR($D44={"1/3","2/3","3/1","3/2"}),1,"")))))))))))))))))))))))</f>
        <v>1</v>
      </c>
      <c r="O45" s="12">
        <f t="shared" si="5"/>
        <v>39</v>
      </c>
      <c r="P45" s="13" t="str">
        <f>IF(AND(Q45="c",$A45&gt;=1,OR(R45={1,"2a","2b",3,"5a","5b","10a","10b","20a","20b","40a","40b","80a","80b","160a","160b"})),"w",IF(AND(Q45="",$A45&gt;=1,OR(R45={1,"2a","2b",3,"5a","5b","10a","10b","20a","20b","40a","40b","80a","80b","160a","160b"})),"l",""))</f>
        <v/>
      </c>
      <c r="Q45" s="7" t="str">
        <f>IF(OR($A45={1,4,7,10,13,16,19,22,25,28,31,34}),"c","")</f>
        <v/>
      </c>
      <c r="R45" s="14" t="str">
        <f>IF(AND(OR($E44={"a/b","a/c","b/a","c/a"}),P44="w"),VLOOKUP(R44,$AA$2:$AB$17,2,FALSE),IF(AND(OR($E44={"a/b","a/c","b/a","c/a"}),P44="l"),VLOOKUP(R44,$AC$2:$AD$17,2,FALSE),IF(AND(OR($E44={"a/b","a/c","b/a","c/a"}),P43="w"),VLOOKUP(R43,$AA$2:$AB$17,2,FALSE),IF(AND(OR($E44={"a/b","a/c","b/a","c/a"}),P43="l"),VLOOKUP(R43,$AC$2:$AD$17,2,FALSE),IF(AND(OR($E44={"a/b","a/c","b/a","c/a"}),P42="w"),VLOOKUP(R42,$AA$2:$AB$17,2,FALSE),IF(AND(OR($E44={"a/b","a/c","b/a","c/a"}),P42="l"),VLOOKUP(R42,$AC$2:$AD$17,2,FALSE),IF(AND(OR($E44={"a/b","a/c","b/a","c/a"}),P41="w"),VLOOKUP(R41,$AA$2:$AB$17,2,FALSE),IF(AND(OR($E44={"a/b","a/c","b/a","c/a"}),P41="l"),VLOOKUP(R41,$AC$2:$AD$17,2,FALSE),IF(AND(OR($E44={"a/b","a/c","b/a","c/a"}),P40="w"),VLOOKUP(R40,$AA$2:$AB$17,2,FALSE),IF(AND(OR($E44={"a/b","a/c","b/a","c/a"}),P40="l"),VLOOKUP(R40,$AC$2:$AD$17,2,FALSE),IF(AND(OR($E44={"a/b","a/c","b/a","c/a"}),P39="w"),VLOOKUP(R39,$AA$2:$AB$17,2,FALSE),IF(AND(OR($E44={"a/b","a/c","b/a","c/a"}),P39="l"),VLOOKUP(R39,$AC$2:$AD$17,2,FALSE),IF(AND(OR($E44={"a/b","a/c","b/a","c/a"}),P38="w"),VLOOKUP(R38,$AA$2:$AB$17,2,FALSE),IF(AND(OR($E44={"a/b","a/c","b/a","c/a"}),P38="l"),VLOOKUP(R38,$AC$2:$AD$17,2,FALSE),IF(AND(OR($E44={"a/b","a/c","b/a","c/a"}),P37="w"),VLOOKUP(R37,$AA$2:$AB$17,2,FALSE),IF(AND(OR($E44={"a/b","a/c","b/a","c/a"}),P37="l"),VLOOKUP(R37,$AC$2:$AD$17,2,FALSE),IF(AND(OR($E44={"a/b","a/c","b/a","c/a"}),P36="w"),VLOOKUP(R36,$AA$2:$AB$17,2,FALSE),IF(AND(OR($E44={"a/b","a/c","b/a","c/a"}),P36="l"),VLOOKUP(R36,$AC$2:$AD$17,2,FALSE),IF(AND(OR($E44={"a/b","a/c","b/a","c/a"}),P35="w"),VLOOKUP(R35,$AA$2:$AB$17,2,FALSE),IF(AND(OR($E44={"a/b","a/c","b/a","c/a"}),P35="l"),VLOOKUP(R35,$AC$2:$AD$17,2,FALSE),IF(AND(OR($E44={"a/b","a/c","b/a","c/a"}),P34="w"),VLOOKUP(R34,$AA$2:$AB$17,2,FALSE),IF(AND(OR($E44={"a/b","a/c","b/a","c/a"}),P34="l"),VLOOKUP(R34,$AC$2:$AD$17,2,FALSE),IF(OR($E44={"a/b","a/c","b/a","c/a"}),1,"")))))))))))))))))))))))</f>
        <v/>
      </c>
      <c r="S45" s="13" t="str">
        <f>IF(AND(T45="c",$A45&gt;=1,OR(U45={1,"2a","2b",3,"5a","5b","10a","10b","20a","20b","40a","40b","80a","80b","160a","160b"})),"w",IF(AND(T45="",$A45&gt;=1,OR(U45={1,"2a","2b",3,"5a","5b","10a","10b","20a","20b","40a","40b","80a","80b","160a","160b"})),"l",""))</f>
        <v>l</v>
      </c>
      <c r="T45" s="7" t="str">
        <f>IF(OR($A45={2,5,8,11,14,17,20,23,26,29,32,35}),"c","")</f>
        <v/>
      </c>
      <c r="U45" s="14">
        <f>IF(AND(OR($E44={"a/b","b/c","b/a","c/b"}),S44="w"),VLOOKUP(U44,$AA$2:$AB$17,2,FALSE),IF(AND(OR($E44={"a/b","b/c","b/a","c/b"}),S44="l"),VLOOKUP(U44,$AC$2:$AD$17,2,FALSE),IF(AND(OR($E44={"a/b","b/c","b/a","c/b"}),S43="w"),VLOOKUP(U43,$AA$2:$AB$17,2,FALSE),IF(AND(OR($E44={"a/b","b/c","b/a","c/b"}),S43="l"),VLOOKUP(U43,$AC$2:$AD$17,2,FALSE),IF(AND(OR($E44={"a/b","b/c","b/a","c/b"}),S42="w"),VLOOKUP(U42,$AA$2:$AB$17,2,FALSE),IF(AND(OR($E44={"a/b","b/c","b/a","c/b"}),S42="l"),VLOOKUP(U42,$AC$2:$AD$17,2,FALSE),IF(AND(OR($E44={"a/b","b/c","b/a","c/b"}),S41="w"),VLOOKUP(U41,$AA$2:$AB$17,2,FALSE),IF(AND(OR($E44={"a/b","b/c","b/a","c/b"}),S41="l"),VLOOKUP(U41,$AC$2:$AD$17,2,FALSE),IF(AND(OR($E44={"a/b","b/c","b/a","c/b"}),S40="w"),VLOOKUP(U40,$AA$2:$AB$17,2,FALSE),IF(AND(OR($E44={"a/b","b/c","b/a","c/b"}),S40="l"),VLOOKUP(U40,$AC$2:$AD$17,2,FALSE),IF(AND(OR($E44={"a/b","b/c","b/a","c/b"}),S39="w"),VLOOKUP(U39,$AA$2:$AB$17,2,FALSE),IF(AND(OR($E44={"a/b","b/c","b/a","c/b"}),S39="l"),VLOOKUP(U39,$AC$2:$AD$17,2,FALSE),IF(AND(OR($E44={"a/b","b/c","b/a","c/b"}),S38="w"),VLOOKUP(U38,$AA$2:$AB$17,2,FALSE),IF(AND(OR($E44={"a/b","b/c","b/a","c/b"}),S38="l"),VLOOKUP(U38,$AC$2:$AD$17,2,FALSE),IF(AND(OR($E44={"a/b","b/c","b/a","c/b"}),S37="w"),VLOOKUP(U37,$AA$2:$AB$17,2,FALSE),IF(AND(OR($E44={"a/b","b/c","b/a","c/b"}),S37="l"),VLOOKUP(U37,$AC$2:$AD$17,2,FALSE),IF(AND(OR($E44={"a/b","b/c","b/a","c/b"}),S36="w"),VLOOKUP(U36,$AA$2:$AB$17,2,FALSE),IF(AND(OR($E44={"a/b","b/c","b/a","c/b"}),S36="l"),VLOOKUP(U36,$AC$2:$AD$17,2,FALSE),IF(AND(OR($E44={"a/b","b/c","b/a","c/b"}),S35="w"),VLOOKUP(U35,$AA$2:$AB$17,2,FALSE),IF(AND(OR($E44={"a/b","b/c","b/a","c/b"}),S35="l"),VLOOKUP(U35,$AC$2:$AD$17,2,FALSE),IF(AND(OR($E44={"a/b","b/c","b/a","c/b"}),S34="w"),VLOOKUP(U34,$AA$2:$AB$17,2,FALSE),IF(AND(OR($E44={"a/b","b/c","b/a","c/b"}),S34="l"),VLOOKUP(U34,$AC$2:$AD$17,2,FALSE),IF(OR($E44={"a/b","b/c","b/a","c/b"}),1,"")))))))))))))))))))))))</f>
        <v>1</v>
      </c>
      <c r="V45" s="13" t="str">
        <f>IF(AND(W45="c",$A45&gt;=1,OR(X45={1,"2a","2b",3,"5a","5b","10a","10b","20a","20b","40a","40b","80a","80b","160a","160b"})),"w",IF(AND(W45="",$A45&gt;=1,OR(X45={1,"2a","2b",3,"5a","5b","10a","10b","20a","20b","40a","40b","80a","80b","160a","160b"})),"l",""))</f>
        <v>w</v>
      </c>
      <c r="W45" s="7" t="str">
        <f>IF(OR($A45={3,6,9,12,15,18,21,24,27,30,33,36}),"c","")</f>
        <v>c</v>
      </c>
      <c r="X45" s="14" t="str">
        <f>IF(AND(OR($E44={"a/c","b/c","c/a","c/b"}),V44="w"),VLOOKUP(X44,$AA$2:$AB$17,2,FALSE),IF(AND(OR($E44={"a/c","b/c","c/a","c/b"}),V44="l"),VLOOKUP(X44,$AC$2:$AD$17,2,FALSE),IF(AND(OR($E44={"a/c","b/c","c/a","c/b"}),V43="w"),VLOOKUP(X43,$AA$2:$AB$17,2,FALSE),IF(AND(OR($E44={"a/c","b/c","c/a","c/b"}),V43="l"),VLOOKUP(X43,$AC$2:$AD$17,2,FALSE),IF(AND(OR($E44={"a/c","b/c","c/a","c/b"}),V42="w"),VLOOKUP(X42,$AA$2:$AB$17,2,FALSE),IF(AND(OR($E44={"a/c","b/c","c/a","c/b"}),V42="l"),VLOOKUP(X42,$AC$2:$AD$17,2,FALSE),IF(AND(OR($E44={"a/c","b/c","c/a","c/b"}),V41="w"),VLOOKUP(X41,$AA$2:$AB$17,2,FALSE),IF(AND(OR($E44={"a/c","b/c","c/a","c/b"}),V41="l"),VLOOKUP(X41,$AC$2:$AD$17,2,FALSE),IF(AND(OR($E44={"a/c","b/c","c/a","c/b"}),V40="w"),VLOOKUP(X40,$AA$2:$AB$17,2,FALSE),IF(AND(OR($E44={"a/c","b/c","c/a","c/b"}),V40="l"),VLOOKUP(X40,$AC$2:$AD$17,2,FALSE),IF(AND(OR($E44={"a/c","b/c","c/a","c/b"}),V39="w"),VLOOKUP(X39,$AA$2:$AB$17,2,FALSE),IF(AND(OR($E44={"a/c","b/c","c/a","c/b"}),V39="l"),VLOOKUP(X39,$AC$2:$AD$17,2,FALSE),IF(AND(OR($E44={"a/c","b/c","c/a","c/b"}),V38="w"),VLOOKUP(X38,$AA$2:$AB$17,2,FALSE),IF(AND(OR($E44={"a/c","b/c","c/a","c/b"}),V38="l"),VLOOKUP(X38,$AC$2:$AD$17,2,FALSE),IF(AND(OR($E44={"a/c","b/c","c/a","c/b"}),V37="w"),VLOOKUP(X37,$AA$2:$AB$17,2,FALSE),IF(AND(OR($E44={"a/c","b/c","c/a","c/b"}),V37="l"),VLOOKUP(X37,$AC$2:$AD$17,2,FALSE),IF(AND(OR($E44={"a/c","b/c","c/a","c/b"}),V36="w"),VLOOKUP(X36,$AA$2:$AB$17,2,FALSE),IF(AND(OR($E44={"a/c","b/c","c/a","c/b"}),V36="l"),VLOOKUP(X36,$AC$2:$AD$17,2,FALSE),IF(AND(OR($E44={"a/c","b/c","c/a","c/b"}),V35="w"),VLOOKUP(X35,$AA$2:$AB$17,2,FALSE),IF(AND(OR($E44={"a/c","b/c","c/a","c/b"}),V35="l"),VLOOKUP(X35,$AC$2:$AD$17,2,FALSE),IF(AND(OR($E44={"a/c","b/c","c/a","c/b"}),V34="w"),VLOOKUP(X34,$AA$2:$AB$17,2,FALSE),IF(AND(OR($E44={"a/c","b/c","c/a","c/b"}),V34="l"),VLOOKUP(X34,$AC$2:$AD$17,2,FALSE),IF(OR($E44={"a/c","b/c","c/a","c/b"}),1,"")))))))))))))))))))))))</f>
        <v>2a</v>
      </c>
      <c r="Y45" s="12">
        <f t="shared" si="6"/>
        <v>3</v>
      </c>
      <c r="Z45" s="27">
        <f t="shared" si="7"/>
        <v>42</v>
      </c>
      <c r="AB45" s="7"/>
      <c r="AC45" s="24"/>
      <c r="AD45" s="11"/>
      <c r="AE45" s="10"/>
    </row>
    <row r="46" spans="1:31">
      <c r="A46" s="9">
        <v>35</v>
      </c>
      <c r="B46" s="9">
        <f>IF(OR($A46={1,2,3,4,5,6,7,8,9,10,11,12}),1,IF(OR($A46={13,14,15,16,17,18,19,20,21,22,23,24}),2,IF(OR($A46={25,26,27,28,29,30,31,32,33,34,35,36}),3,"")))</f>
        <v>3</v>
      </c>
      <c r="C46" s="9" t="str">
        <f>IF(OR($A46={1,4,7,10,13,16,19,22,25,28,31,34}),"A",IF(OR($A46={2,5,8,11,14,17,20,23,26,29,32,35}),"B",IF(OR($A46={3,6,9,12,15,18,21,24,27,30,33,36}),"C","")))</f>
        <v>B</v>
      </c>
      <c r="D46" t="str">
        <f t="shared" si="10"/>
        <v>2/3</v>
      </c>
      <c r="E46" t="str">
        <f t="shared" si="11"/>
        <v>C/B</v>
      </c>
      <c r="F46" s="13" t="str">
        <f>IF(AND(G46="d",$A46&gt;=1,OR(H46={1,"2a","2b",3,"5a","5b","10a","10b","20a","20b","40a","40b","80a","80b","160a","160b"})),"w",IF(AND(G46="",$A46&gt;=1,OR(H46={1,"2a","2b",3,"5a","5b","10a","10b","20a","20b","40a","40b","80a","80b","160a","160b"})),"l",""))</f>
        <v/>
      </c>
      <c r="G46" s="7" t="str">
        <f>IF(OR($A46={1,2,3,4,5,6,7,8,9,10,11,12}),"d","")</f>
        <v/>
      </c>
      <c r="H46" s="14" t="str">
        <f>IF(AND(OR($D45={"1/2","1/3","2/1","3/1"}),F45="w"),VLOOKUP(H45,$AA$2:$AB$17,2,FALSE),IF(AND(OR($D45={"1/2","1/3","2/1","3/1"}),F45="l"),VLOOKUP(H45,$AC$2:$AD$17,2,FALSE),IF(AND(OR($D45={"1/2","1/3","2/1","3/1"}),F44="w"),VLOOKUP(H44,$AA$2:$AB$17,2,FALSE),IF(AND(OR($D45={"1/2","1/3","2/1","3/1"}),F44="l"),VLOOKUP(H44,$AC$2:$AD$17,2,FALSE),IF(AND(OR($D45={"1/2","1/3","2/1","3/1"}),F43="w"),VLOOKUP(H43,$AA$2:$AB$17,2,FALSE),IF(AND(OR($D45={"1/2","1/3","2/1","3/1"}),F43="l"),VLOOKUP(H43,$AC$2:$AD$17,2,FALSE),IF(AND(OR($D45={"1/2","1/3","2/1","3/1"}),F42="w"),VLOOKUP(H42,$AA$2:$AB$17,2,FALSE),IF(AND(OR($D45={"1/2","1/3","2/1","3/1"}),F42="l"),VLOOKUP(H42,$AC$2:$AD$17,2,FALSE),IF(AND(OR($D45={"1/2","1/3","2/1","3/1"}),F41="w"),VLOOKUP(H41,$AA$2:$AB$17,2,FALSE),IF(AND(OR($D45={"1/2","1/3","2/1","3/1"}),F41="l"),VLOOKUP(H41,$AC$2:$AD$17,2,FALSE),IF(AND(OR($D45={"1/2","1/3","2/1","3/1"}),F40="w"),VLOOKUP(H40,$AA$2:$AB$17,2,FALSE),IF(AND(OR($D45={"1/2","1/3","2/1","3/1"}),F40="l"),VLOOKUP(H40,$AC$2:$AD$17,2,FALSE),IF(AND(OR($D45={"1/2","1/3","2/1","3/1"}),F39="w"),VLOOKUP(H39,$AA$2:$AB$17,2,FALSE),IF(AND(OR($D45={"1/2","1/3","2/1","3/1"}),F39="l"),VLOOKUP(H39,$AC$2:$AD$17,2,FALSE),IF(AND(OR($D45={"1/2","1/3","2/1","3/1"}),F38="w"),VLOOKUP(H38,$AA$2:$AB$17,2,FALSE),IF(AND(OR($D45={"1/2","1/3","2/1","3/1"}),F38="l"),VLOOKUP(H38,$AC$2:$AD$17,2,FALSE),IF(AND(OR($D45={"1/2","1/3","2/1","3/1"}),F37="w"),VLOOKUP(H37,$AA$2:$AB$17,2,FALSE),IF(AND(OR($D45={"1/2","1/3","2/1","3/1"}),F37="l"),VLOOKUP(H37,$AC$2:$AD$17,2,FALSE),IF(AND(OR($D45={"1/2","1/3","2/1","3/1"}),F36="w"),VLOOKUP(H36,$AA$2:$AB$17,2,FALSE),IF(AND(OR($D45={"1/2","1/3","2/1","3/1"}),F36="l"),VLOOKUP(H36,$AC$2:$AD$17,2,FALSE),IF(AND(OR($D45={"1/2","1/3","2/1","3/1"}),F35="w"),VLOOKUP(H35,$AA$2:$AB$17,2,FALSE),IF(AND(OR($D45={"1/2","1/3","2/1","3/1"}),F35="l"),VLOOKUP(H35,$AC$2:$AD$17,2,FALSE),IF(OR($D45={"1/2","1/3","2/1","3/1"}),1,"")))))))))))))))))))))))</f>
        <v/>
      </c>
      <c r="I46" s="13" t="str">
        <f>IF(AND(J46="d",$A46&gt;=1,OR(K46={1,"2a","2b",3,"5a","5b","10a","10b","20a","20b","40a","40b","80a","80b","160a","160b"})),"w",IF(AND(J46="",$A46&gt;=1,OR(K46={1,"2a","2b",3,"5a","5b","10a","10b","20a","20b","40a","40b","80a","80b","160a","160b"})),"l",""))</f>
        <v>l</v>
      </c>
      <c r="J46" s="7" t="str">
        <f>IF(OR($A46={13,14,15,16,17,18,19,20,21,22,23,24}),"d","")</f>
        <v/>
      </c>
      <c r="K46" s="14" t="str">
        <f>IF(AND(OR($D45={"1/2","2/3","2/1","3/2"}),I45="w"),VLOOKUP(K45,$AA$2:$AB$17,2,FALSE),IF(AND(OR($D45={"1/2","2/3","2/1","3/2"}),I45="l"),VLOOKUP(K45,$AC$2:$AD$17,2,FALSE),IF(AND(OR($D45={"1/2","2/3","2/1","3/2"}),I44="w"),VLOOKUP(K44,$AA$2:$AB$17,2,FALSE),IF(AND(OR($D45={"1/2","2/3","2/1","3/2"}),I44="l"),VLOOKUP(K44,$AC$2:$AD$17,2,FALSE),IF(AND(OR($D45={"1/2","2/3","2/1","3/2"}),I43="w"),VLOOKUP(K43,$AA$2:$AB$17,2,FALSE),IF(AND(OR($D45={"1/2","2/3","2/1","3/2"}),I43="l"),VLOOKUP(K43,$AC$2:$AD$17,2,FALSE),IF(AND(OR($D45={"1/2","2/3","2/1","3/2"}),I42="w"),VLOOKUP(K42,$AA$2:$AB$17,2,FALSE),IF(AND(OR($D45={"1/2","2/3","2/1","3/2"}),I42="l"),VLOOKUP(K42,$AC$2:$AD$17,2,FALSE),IF(AND(OR($D45={"1/2","2/3","2/1","3/2"}),I41="w"),VLOOKUP(K41,$AA$2:$AB$17,2,FALSE),IF(AND(OR($D45={"1/2","2/3","2/1","3/2"}),I41="l"),VLOOKUP(K41,$AC$2:$AD$17,2,FALSE),IF(AND(OR($D45={"1/2","2/3","2/1","3/2"}),I40="w"),VLOOKUP(K40,$AA$2:$AB$17,2,FALSE),IF(AND(OR($D45={"1/2","2/3","2/1","3/2"}),I40="l"),VLOOKUP(K40,$AC$2:$AD$17,2,FALSE),IF(AND(OR($D45={"1/2","2/3","2/1","3/2"}),I39="w"),VLOOKUP(K39,$AA$2:$AB$17,2,FALSE),IF(AND(OR($D45={"1/2","2/3","2/1","3/2"}),I39="l"),VLOOKUP(K39,$AC$2:$AD$17,2,FALSE),IF(AND(OR($D45={"1/2","2/3","2/1","3/2"}),I38="w"),VLOOKUP(K38,$AA$2:$AB$17,2,FALSE),IF(AND(OR($D45={"1/2","2/3","2/1","3/2"}),I38="l"),VLOOKUP(K38,$AC$2:$AD$17,2,FALSE),IF(AND(OR($D45={"1/2","2/3","2/1","3/2"}),I37="w"),VLOOKUP(K37,$AA$2:$AB$17,2,FALSE),IF(AND(OR($D45={"1/2","2/3","2/1","3/2"}),I37="l"),VLOOKUP(K37,$AC$2:$AD$17,2,FALSE),IF(AND(OR($D45={"1/2","2/3","2/1","3/2"}),I36="w"),VLOOKUP(K36,$AA$2:$AB$17,2,FALSE),IF(AND(OR($D45={"1/2","2/3","2/1","3/2"}),I36="l"),VLOOKUP(K36,$AC$2:$AD$17,2,FALSE),IF(AND(OR($D45={"1/2","2/3","2/1","3/2"}),I35="w"),VLOOKUP(K35,$AA$2:$AB$17,2,FALSE),IF(AND(OR($D45={"1/2","2/3","2/1","3/2"}),I35="l"),VLOOKUP(K35,$AC$2:$AD$17,2,FALSE),IF(OR($D45={"1/2","2/3","2/1","3/2"}),1,"")))))))))))))))))))))))</f>
        <v>10a</v>
      </c>
      <c r="L46" s="13" t="str">
        <f>IF(AND(M46="d",$A46&gt;=1,OR(N46={1,"2a","2b",3,"5a","5b","10a","10b","20a","20b","40a","40b","80a","80b","160a","160b"})),"w",IF(AND(M46="",$A46&gt;=1,OR(N46={1,"2a","2b",3,"5a","5b","10a","10b","20a","20b","40a","40b","80a","80b","160a","160b"})),"l",""))</f>
        <v>w</v>
      </c>
      <c r="M46" s="7" t="str">
        <f>IF(OR($A46={25,26,27,28,29,30,31,32,33,34,35,36}),"d","")</f>
        <v>d</v>
      </c>
      <c r="N46" s="14" t="str">
        <f>IF(AND(OR($D45={"1/3","2/3","3/1","3/2"}),L45="w"),VLOOKUP(N45,$AA$2:$AB$17,2,FALSE),IF(AND(OR($D45={"1/3","2/3","3/1","3/2"}),L45="l"),VLOOKUP(N45,$AC$2:$AD$17,2,FALSE),IF(AND(OR($D45={"1/3","2/3","3/1","3/2"}),L44="w"),VLOOKUP(N44,$AA$2:$AB$17,2,FALSE),IF(AND(OR($D45={"1/3","2/3","3/1","3/2"}),L44="l"),VLOOKUP(N44,$AC$2:$AD$17,2,FALSE),IF(AND(OR($D45={"1/3","2/3","3/1","3/2"}),L43="w"),VLOOKUP(N43,$AA$2:$AB$17,2,FALSE),IF(AND(OR($D45={"1/3","2/3","3/1","3/2"}),L43="l"),VLOOKUP(N43,$AC$2:$AD$17,2,FALSE),IF(AND(OR($D45={"1/3","2/3","3/1","3/2"}),L42="w"),VLOOKUP(N42,$AA$2:$AB$17,2,FALSE),IF(AND(OR($D45={"1/3","2/3","3/1","3/2"}),L42="l"),VLOOKUP(N42,$AC$2:$AD$17,2,FALSE),IF(AND(OR($D45={"1/3","2/3","3/1","3/2"}),L41="w"),VLOOKUP(N41,$AA$2:$AB$17,2,FALSE),IF(AND(OR($D45={"1/3","2/3","3/1","3/2"}),L41="l"),VLOOKUP(N41,$AC$2:$AD$17,2,FALSE),IF(AND(OR($D45={"1/3","2/3","3/1","3/2"}),L40="w"),VLOOKUP(N40,$AA$2:$AB$17,2,FALSE),IF(AND(OR($D45={"1/3","2/3","3/1","3/2"}),L40="l"),VLOOKUP(N40,$AC$2:$AD$17,2,FALSE),IF(AND(OR($D45={"1/3","2/3","3/1","3/2"}),L39="w"),VLOOKUP(N39,$AA$2:$AB$17,2,FALSE),IF(AND(OR($D45={"1/3","2/3","3/1","3/2"}),L39="l"),VLOOKUP(N39,$AC$2:$AD$17,2,FALSE),IF(AND(OR($D45={"1/3","2/3","3/1","3/2"}),L38="w"),VLOOKUP(N38,$AA$2:$AB$17,2,FALSE),IF(AND(OR($D45={"1/3","2/3","3/1","3/2"}),L38="l"),VLOOKUP(N38,$AC$2:$AD$17,2,FALSE),IF(AND(OR($D45={"1/3","2/3","3/1","3/2"}),L37="w"),VLOOKUP(N37,$AA$2:$AB$17,2,FALSE),IF(AND(OR($D45={"1/3","2/3","3/1","3/2"}),L37="l"),VLOOKUP(N37,$AC$2:$AD$17,2,FALSE),IF(AND(OR($D45={"1/3","2/3","3/1","3/2"}),L36="w"),VLOOKUP(N36,$AA$2:$AB$17,2,FALSE),IF(AND(OR($D45={"1/3","2/3","3/1","3/2"}),L36="l"),VLOOKUP(N36,$AC$2:$AD$17,2,FALSE),IF(AND(OR($D45={"1/3","2/3","3/1","3/2"}),L35="w"),VLOOKUP(N35,$AA$2:$AB$17,2,FALSE),IF(AND(OR($D45={"1/3","2/3","3/1","3/2"}),L35="l"),VLOOKUP(N35,$AC$2:$AD$17,2,FALSE),IF(OR($D45={"1/3","2/3","3/1","3/2"}),1,"")))))))))))))))))))))))</f>
        <v>2a</v>
      </c>
      <c r="O46" s="12">
        <f t="shared" si="5"/>
        <v>-6</v>
      </c>
      <c r="P46" s="13" t="str">
        <f>IF(AND(Q46="c",$A46&gt;=1,OR(R46={1,"2a","2b",3,"5a","5b","10a","10b","20a","20b","40a","40b","80a","80b","160a","160b"})),"w",IF(AND(Q46="",$A46&gt;=1,OR(R46={1,"2a","2b",3,"5a","5b","10a","10b","20a","20b","40a","40b","80a","80b","160a","160b"})),"l",""))</f>
        <v/>
      </c>
      <c r="Q46" s="7" t="str">
        <f>IF(OR($A46={1,4,7,10,13,16,19,22,25,28,31,34}),"c","")</f>
        <v/>
      </c>
      <c r="R46" s="14" t="str">
        <f>IF(AND(OR($E45={"a/b","a/c","b/a","c/a"}),P45="w"),VLOOKUP(R45,$AA$2:$AB$17,2,FALSE),IF(AND(OR($E45={"a/b","a/c","b/a","c/a"}),P45="l"),VLOOKUP(R45,$AC$2:$AD$17,2,FALSE),IF(AND(OR($E45={"a/b","a/c","b/a","c/a"}),P44="w"),VLOOKUP(R44,$AA$2:$AB$17,2,FALSE),IF(AND(OR($E45={"a/b","a/c","b/a","c/a"}),P44="l"),VLOOKUP(R44,$AC$2:$AD$17,2,FALSE),IF(AND(OR($E45={"a/b","a/c","b/a","c/a"}),P43="w"),VLOOKUP(R43,$AA$2:$AB$17,2,FALSE),IF(AND(OR($E45={"a/b","a/c","b/a","c/a"}),P43="l"),VLOOKUP(R43,$AC$2:$AD$17,2,FALSE),IF(AND(OR($E45={"a/b","a/c","b/a","c/a"}),P42="w"),VLOOKUP(R42,$AA$2:$AB$17,2,FALSE),IF(AND(OR($E45={"a/b","a/c","b/a","c/a"}),P42="l"),VLOOKUP(R42,$AC$2:$AD$17,2,FALSE),IF(AND(OR($E45={"a/b","a/c","b/a","c/a"}),P41="w"),VLOOKUP(R41,$AA$2:$AB$17,2,FALSE),IF(AND(OR($E45={"a/b","a/c","b/a","c/a"}),P41="l"),VLOOKUP(R41,$AC$2:$AD$17,2,FALSE),IF(AND(OR($E45={"a/b","a/c","b/a","c/a"}),P40="w"),VLOOKUP(R40,$AA$2:$AB$17,2,FALSE),IF(AND(OR($E45={"a/b","a/c","b/a","c/a"}),P40="l"),VLOOKUP(R40,$AC$2:$AD$17,2,FALSE),IF(AND(OR($E45={"a/b","a/c","b/a","c/a"}),P39="w"),VLOOKUP(R39,$AA$2:$AB$17,2,FALSE),IF(AND(OR($E45={"a/b","a/c","b/a","c/a"}),P39="l"),VLOOKUP(R39,$AC$2:$AD$17,2,FALSE),IF(AND(OR($E45={"a/b","a/c","b/a","c/a"}),P38="w"),VLOOKUP(R38,$AA$2:$AB$17,2,FALSE),IF(AND(OR($E45={"a/b","a/c","b/a","c/a"}),P38="l"),VLOOKUP(R38,$AC$2:$AD$17,2,FALSE),IF(AND(OR($E45={"a/b","a/c","b/a","c/a"}),P37="w"),VLOOKUP(R37,$AA$2:$AB$17,2,FALSE),IF(AND(OR($E45={"a/b","a/c","b/a","c/a"}),P37="l"),VLOOKUP(R37,$AC$2:$AD$17,2,FALSE),IF(AND(OR($E45={"a/b","a/c","b/a","c/a"}),P36="w"),VLOOKUP(R36,$AA$2:$AB$17,2,FALSE),IF(AND(OR($E45={"a/b","a/c","b/a","c/a"}),P36="l"),VLOOKUP(R36,$AC$2:$AD$17,2,FALSE),IF(AND(OR($E45={"a/b","a/c","b/a","c/a"}),P35="w"),VLOOKUP(R35,$AA$2:$AB$17,2,FALSE),IF(AND(OR($E45={"a/b","a/c","b/a","c/a"}),P35="l"),VLOOKUP(R35,$AC$2:$AD$17,2,FALSE),IF(OR($E45={"a/b","a/c","b/a","c/a"}),1,"")))))))))))))))))))))))</f>
        <v/>
      </c>
      <c r="S46" s="13" t="str">
        <f>IF(AND(T46="c",$A46&gt;=1,OR(U46={1,"2a","2b",3,"5a","5b","10a","10b","20a","20b","40a","40b","80a","80b","160a","160b"})),"w",IF(AND(T46="",$A46&gt;=1,OR(U46={1,"2a","2b",3,"5a","5b","10a","10b","20a","20b","40a","40b","80a","80b","160a","160b"})),"l",""))</f>
        <v>w</v>
      </c>
      <c r="T46" s="7" t="str">
        <f>IF(OR($A46={2,5,8,11,14,17,20,23,26,29,32,35}),"c","")</f>
        <v>c</v>
      </c>
      <c r="U46" s="14" t="str">
        <f>IF(AND(OR($E45={"a/b","b/c","b/a","c/b"}),S45="w"),VLOOKUP(U45,$AA$2:$AB$17,2,FALSE),IF(AND(OR($E45={"a/b","b/c","b/a","c/b"}),S45="l"),VLOOKUP(U45,$AC$2:$AD$17,2,FALSE),IF(AND(OR($E45={"a/b","b/c","b/a","c/b"}),S44="w"),VLOOKUP(U44,$AA$2:$AB$17,2,FALSE),IF(AND(OR($E45={"a/b","b/c","b/a","c/b"}),S44="l"),VLOOKUP(U44,$AC$2:$AD$17,2,FALSE),IF(AND(OR($E45={"a/b","b/c","b/a","c/b"}),S43="w"),VLOOKUP(U43,$AA$2:$AB$17,2,FALSE),IF(AND(OR($E45={"a/b","b/c","b/a","c/b"}),S43="l"),VLOOKUP(U43,$AC$2:$AD$17,2,FALSE),IF(AND(OR($E45={"a/b","b/c","b/a","c/b"}),S42="w"),VLOOKUP(U42,$AA$2:$AB$17,2,FALSE),IF(AND(OR($E45={"a/b","b/c","b/a","c/b"}),S42="l"),VLOOKUP(U42,$AC$2:$AD$17,2,FALSE),IF(AND(OR($E45={"a/b","b/c","b/a","c/b"}),S41="w"),VLOOKUP(U41,$AA$2:$AB$17,2,FALSE),IF(AND(OR($E45={"a/b","b/c","b/a","c/b"}),S41="l"),VLOOKUP(U41,$AC$2:$AD$17,2,FALSE),IF(AND(OR($E45={"a/b","b/c","b/a","c/b"}),S40="w"),VLOOKUP(U40,$AA$2:$AB$17,2,FALSE),IF(AND(OR($E45={"a/b","b/c","b/a","c/b"}),S40="l"),VLOOKUP(U40,$AC$2:$AD$17,2,FALSE),IF(AND(OR($E45={"a/b","b/c","b/a","c/b"}),S39="w"),VLOOKUP(U39,$AA$2:$AB$17,2,FALSE),IF(AND(OR($E45={"a/b","b/c","b/a","c/b"}),S39="l"),VLOOKUP(U39,$AC$2:$AD$17,2,FALSE),IF(AND(OR($E45={"a/b","b/c","b/a","c/b"}),S38="w"),VLOOKUP(U38,$AA$2:$AB$17,2,FALSE),IF(AND(OR($E45={"a/b","b/c","b/a","c/b"}),S38="l"),VLOOKUP(U38,$AC$2:$AD$17,2,FALSE),IF(AND(OR($E45={"a/b","b/c","b/a","c/b"}),S37="w"),VLOOKUP(U37,$AA$2:$AB$17,2,FALSE),IF(AND(OR($E45={"a/b","b/c","b/a","c/b"}),S37="l"),VLOOKUP(U37,$AC$2:$AD$17,2,FALSE),IF(AND(OR($E45={"a/b","b/c","b/a","c/b"}),S36="w"),VLOOKUP(U36,$AA$2:$AB$17,2,FALSE),IF(AND(OR($E45={"a/b","b/c","b/a","c/b"}),S36="l"),VLOOKUP(U36,$AC$2:$AD$17,2,FALSE),IF(AND(OR($E45={"a/b","b/c","b/a","c/b"}),S35="w"),VLOOKUP(U35,$AA$2:$AB$17,2,FALSE),IF(AND(OR($E45={"a/b","b/c","b/a","c/b"}),S35="l"),VLOOKUP(U35,$AC$2:$AD$17,2,FALSE),IF(OR($E45={"a/b","b/c","b/a","c/b"}),1,"")))))))))))))))))))))))</f>
        <v>2a</v>
      </c>
      <c r="V46" s="13" t="str">
        <f>IF(AND(W46="c",$A46&gt;=1,OR(X46={1,"2a","2b",3,"5a","5b","10a","10b","20a","20b","40a","40b","80a","80b","160a","160b"})),"w",IF(AND(W46="",$A46&gt;=1,OR(X46={1,"2a","2b",3,"5a","5b","10a","10b","20a","20b","40a","40b","80a","80b","160a","160b"})),"l",""))</f>
        <v>l</v>
      </c>
      <c r="W46" s="7" t="str">
        <f>IF(OR($A46={3,6,9,12,15,18,21,24,27,30,33,36}),"c","")</f>
        <v/>
      </c>
      <c r="X46" s="14">
        <f>IF(AND(OR($E45={"a/c","b/c","c/a","c/b"}),V45="w"),VLOOKUP(X45,$AA$2:$AB$17,2,FALSE),IF(AND(OR($E45={"a/c","b/c","c/a","c/b"}),V45="l"),VLOOKUP(X45,$AC$2:$AD$17,2,FALSE),IF(AND(OR($E45={"a/c","b/c","c/a","c/b"}),V44="w"),VLOOKUP(X44,$AA$2:$AB$17,2,FALSE),IF(AND(OR($E45={"a/c","b/c","c/a","c/b"}),V44="l"),VLOOKUP(X44,$AC$2:$AD$17,2,FALSE),IF(AND(OR($E45={"a/c","b/c","c/a","c/b"}),V43="w"),VLOOKUP(X43,$AA$2:$AB$17,2,FALSE),IF(AND(OR($E45={"a/c","b/c","c/a","c/b"}),V43="l"),VLOOKUP(X43,$AC$2:$AD$17,2,FALSE),IF(AND(OR($E45={"a/c","b/c","c/a","c/b"}),V42="w"),VLOOKUP(X42,$AA$2:$AB$17,2,FALSE),IF(AND(OR($E45={"a/c","b/c","c/a","c/b"}),V42="l"),VLOOKUP(X42,$AC$2:$AD$17,2,FALSE),IF(AND(OR($E45={"a/c","b/c","c/a","c/b"}),V41="w"),VLOOKUP(X41,$AA$2:$AB$17,2,FALSE),IF(AND(OR($E45={"a/c","b/c","c/a","c/b"}),V41="l"),VLOOKUP(X41,$AC$2:$AD$17,2,FALSE),IF(AND(OR($E45={"a/c","b/c","c/a","c/b"}),V40="w"),VLOOKUP(X40,$AA$2:$AB$17,2,FALSE),IF(AND(OR($E45={"a/c","b/c","c/a","c/b"}),V40="l"),VLOOKUP(X40,$AC$2:$AD$17,2,FALSE),IF(AND(OR($E45={"a/c","b/c","c/a","c/b"}),V39="w"),VLOOKUP(X39,$AA$2:$AB$17,2,FALSE),IF(AND(OR($E45={"a/c","b/c","c/a","c/b"}),V39="l"),VLOOKUP(X39,$AC$2:$AD$17,2,FALSE),IF(AND(OR($E45={"a/c","b/c","c/a","c/b"}),V38="w"),VLOOKUP(X38,$AA$2:$AB$17,2,FALSE),IF(AND(OR($E45={"a/c","b/c","c/a","c/b"}),V38="l"),VLOOKUP(X38,$AC$2:$AD$17,2,FALSE),IF(AND(OR($E45={"a/c","b/c","c/a","c/b"}),V37="w"),VLOOKUP(X37,$AA$2:$AB$17,2,FALSE),IF(AND(OR($E45={"a/c","b/c","c/a","c/b"}),V37="l"),VLOOKUP(X37,$AC$2:$AD$17,2,FALSE),IF(AND(OR($E45={"a/c","b/c","c/a","c/b"}),V36="w"),VLOOKUP(X36,$AA$2:$AB$17,2,FALSE),IF(AND(OR($E45={"a/c","b/c","c/a","c/b"}),V36="l"),VLOOKUP(X36,$AC$2:$AD$17,2,FALSE),IF(AND(OR($E45={"a/c","b/c","c/a","c/b"}),V35="w"),VLOOKUP(X35,$AA$2:$AB$17,2,FALSE),IF(AND(OR($E45={"a/c","b/c","c/a","c/b"}),V35="l"),VLOOKUP(X35,$AC$2:$AD$17,2,FALSE),IF(OR($E45={"a/c","b/c","c/a","c/b"}),1,"")))))))))))))))))))))))</f>
        <v>1</v>
      </c>
      <c r="Y46" s="12">
        <f t="shared" si="6"/>
        <v>3</v>
      </c>
      <c r="Z46" s="27">
        <f t="shared" si="7"/>
        <v>-3</v>
      </c>
      <c r="AB46" s="7"/>
      <c r="AC46" s="11"/>
      <c r="AD46" s="24"/>
      <c r="AE46" s="11"/>
    </row>
    <row r="47" spans="1:31">
      <c r="A47" s="9">
        <v>16</v>
      </c>
      <c r="B47" s="9">
        <f>IF(OR($A47={1,2,3,4,5,6,7,8,9,10,11,12}),1,IF(OR($A47={13,14,15,16,17,18,19,20,21,22,23,24}),2,IF(OR($A47={25,26,27,28,29,30,31,32,33,34,35,36}),3,"")))</f>
        <v>2</v>
      </c>
      <c r="C47" s="9" t="str">
        <f>IF(OR($A47={1,4,7,10,13,16,19,22,25,28,31,34}),"A",IF(OR($A47={2,5,8,11,14,17,20,23,26,29,32,35}),"B",IF(OR($A47={3,6,9,12,15,18,21,24,27,30,33,36}),"C","")))</f>
        <v>A</v>
      </c>
      <c r="D47" t="str">
        <f t="shared" si="10"/>
        <v>3/2</v>
      </c>
      <c r="E47" t="str">
        <f t="shared" si="11"/>
        <v>B/A</v>
      </c>
      <c r="F47" s="13" t="str">
        <f>IF(AND(G47="d",$A47&gt;=1,OR(H47={1,"2a","2b",3,"5a","5b","10a","10b","20a","20b","40a","40b","80a","80b","160a","160b"})),"w",IF(AND(G47="",$A47&gt;=1,OR(H47={1,"2a","2b",3,"5a","5b","10a","10b","20a","20b","40a","40b","80a","80b","160a","160b"})),"l",""))</f>
        <v/>
      </c>
      <c r="G47" s="7" t="str">
        <f>IF(OR($A47={1,2,3,4,5,6,7,8,9,10,11,12}),"d","")</f>
        <v/>
      </c>
      <c r="H47" s="14" t="str">
        <f>IF(AND(OR($D46={"1/2","1/3","2/1","3/1"}),F46="w"),VLOOKUP(H46,$AA$2:$AB$17,2,FALSE),IF(AND(OR($D46={"1/2","1/3","2/1","3/1"}),F46="l"),VLOOKUP(H46,$AC$2:$AD$17,2,FALSE),IF(AND(OR($D46={"1/2","1/3","2/1","3/1"}),F45="w"),VLOOKUP(H45,$AA$2:$AB$17,2,FALSE),IF(AND(OR($D46={"1/2","1/3","2/1","3/1"}),F45="l"),VLOOKUP(H45,$AC$2:$AD$17,2,FALSE),IF(AND(OR($D46={"1/2","1/3","2/1","3/1"}),F44="w"),VLOOKUP(H44,$AA$2:$AB$17,2,FALSE),IF(AND(OR($D46={"1/2","1/3","2/1","3/1"}),F44="l"),VLOOKUP(H44,$AC$2:$AD$17,2,FALSE),IF(AND(OR($D46={"1/2","1/3","2/1","3/1"}),F43="w"),VLOOKUP(H43,$AA$2:$AB$17,2,FALSE),IF(AND(OR($D46={"1/2","1/3","2/1","3/1"}),F43="l"),VLOOKUP(H43,$AC$2:$AD$17,2,FALSE),IF(AND(OR($D46={"1/2","1/3","2/1","3/1"}),F42="w"),VLOOKUP(H42,$AA$2:$AB$17,2,FALSE),IF(AND(OR($D46={"1/2","1/3","2/1","3/1"}),F42="l"),VLOOKUP(H42,$AC$2:$AD$17,2,FALSE),IF(AND(OR($D46={"1/2","1/3","2/1","3/1"}),F41="w"),VLOOKUP(H41,$AA$2:$AB$17,2,FALSE),IF(AND(OR($D46={"1/2","1/3","2/1","3/1"}),F41="l"),VLOOKUP(H41,$AC$2:$AD$17,2,FALSE),IF(AND(OR($D46={"1/2","1/3","2/1","3/1"}),F40="w"),VLOOKUP(H40,$AA$2:$AB$17,2,FALSE),IF(AND(OR($D46={"1/2","1/3","2/1","3/1"}),F40="l"),VLOOKUP(H40,$AC$2:$AD$17,2,FALSE),IF(AND(OR($D46={"1/2","1/3","2/1","3/1"}),F39="w"),VLOOKUP(H39,$AA$2:$AB$17,2,FALSE),IF(AND(OR($D46={"1/2","1/3","2/1","3/1"}),F39="l"),VLOOKUP(H39,$AC$2:$AD$17,2,FALSE),IF(AND(OR($D46={"1/2","1/3","2/1","3/1"}),F38="w"),VLOOKUP(H38,$AA$2:$AB$17,2,FALSE),IF(AND(OR($D46={"1/2","1/3","2/1","3/1"}),F38="l"),VLOOKUP(H38,$AC$2:$AD$17,2,FALSE),IF(AND(OR($D46={"1/2","1/3","2/1","3/1"}),F37="w"),VLOOKUP(H37,$AA$2:$AB$17,2,FALSE),IF(AND(OR($D46={"1/2","1/3","2/1","3/1"}),F37="l"),VLOOKUP(H37,$AC$2:$AD$17,2,FALSE),IF(AND(OR($D46={"1/2","1/3","2/1","3/1"}),F36="w"),VLOOKUP(H36,$AA$2:$AB$17,2,FALSE),IF(AND(OR($D46={"1/2","1/3","2/1","3/1"}),F36="l"),VLOOKUP(H36,$AC$2:$AD$17,2,FALSE),IF(OR($D46={"1/2","1/3","2/1","3/1"}),1,"")))))))))))))))))))))))</f>
        <v/>
      </c>
      <c r="I47" s="13" t="str">
        <f>IF(AND(J47="d",$A47&gt;=1,OR(K47={1,"2a","2b",3,"5a","5b","10a","10b","20a","20b","40a","40b","80a","80b","160a","160b"})),"w",IF(AND(J47="",$A47&gt;=1,OR(K47={1,"2a","2b",3,"5a","5b","10a","10b","20a","20b","40a","40b","80a","80b","160a","160b"})),"l",""))</f>
        <v>w</v>
      </c>
      <c r="J47" s="7" t="str">
        <f>IF(OR($A47={13,14,15,16,17,18,19,20,21,22,23,24}),"d","")</f>
        <v>d</v>
      </c>
      <c r="K47" s="14" t="str">
        <f>IF(AND(OR($D46={"1/2","2/3","2/1","3/2"}),I46="w"),VLOOKUP(K46,$AA$2:$AB$17,2,FALSE),IF(AND(OR($D46={"1/2","2/3","2/1","3/2"}),I46="l"),VLOOKUP(K46,$AC$2:$AD$17,2,FALSE),IF(AND(OR($D46={"1/2","2/3","2/1","3/2"}),I45="w"),VLOOKUP(K45,$AA$2:$AB$17,2,FALSE),IF(AND(OR($D46={"1/2","2/3","2/1","3/2"}),I45="l"),VLOOKUP(K45,$AC$2:$AD$17,2,FALSE),IF(AND(OR($D46={"1/2","2/3","2/1","3/2"}),I44="w"),VLOOKUP(K44,$AA$2:$AB$17,2,FALSE),IF(AND(OR($D46={"1/2","2/3","2/1","3/2"}),I44="l"),VLOOKUP(K44,$AC$2:$AD$17,2,FALSE),IF(AND(OR($D46={"1/2","2/3","2/1","3/2"}),I43="w"),VLOOKUP(K43,$AA$2:$AB$17,2,FALSE),IF(AND(OR($D46={"1/2","2/3","2/1","3/2"}),I43="l"),VLOOKUP(K43,$AC$2:$AD$17,2,FALSE),IF(AND(OR($D46={"1/2","2/3","2/1","3/2"}),I42="w"),VLOOKUP(K42,$AA$2:$AB$17,2,FALSE),IF(AND(OR($D46={"1/2","2/3","2/1","3/2"}),I42="l"),VLOOKUP(K42,$AC$2:$AD$17,2,FALSE),IF(AND(OR($D46={"1/2","2/3","2/1","3/2"}),I41="w"),VLOOKUP(K41,$AA$2:$AB$17,2,FALSE),IF(AND(OR($D46={"1/2","2/3","2/1","3/2"}),I41="l"),VLOOKUP(K41,$AC$2:$AD$17,2,FALSE),IF(AND(OR($D46={"1/2","2/3","2/1","3/2"}),I40="w"),VLOOKUP(K40,$AA$2:$AB$17,2,FALSE),IF(AND(OR($D46={"1/2","2/3","2/1","3/2"}),I40="l"),VLOOKUP(K40,$AC$2:$AD$17,2,FALSE),IF(AND(OR($D46={"1/2","2/3","2/1","3/2"}),I39="w"),VLOOKUP(K39,$AA$2:$AB$17,2,FALSE),IF(AND(OR($D46={"1/2","2/3","2/1","3/2"}),I39="l"),VLOOKUP(K39,$AC$2:$AD$17,2,FALSE),IF(AND(OR($D46={"1/2","2/3","2/1","3/2"}),I38="w"),VLOOKUP(K38,$AA$2:$AB$17,2,FALSE),IF(AND(OR($D46={"1/2","2/3","2/1","3/2"}),I38="l"),VLOOKUP(K38,$AC$2:$AD$17,2,FALSE),IF(AND(OR($D46={"1/2","2/3","2/1","3/2"}),I37="w"),VLOOKUP(K37,$AA$2:$AB$17,2,FALSE),IF(AND(OR($D46={"1/2","2/3","2/1","3/2"}),I37="l"),VLOOKUP(K37,$AC$2:$AD$17,2,FALSE),IF(AND(OR($D46={"1/2","2/3","2/1","3/2"}),I36="w"),VLOOKUP(K36,$AA$2:$AB$17,2,FALSE),IF(AND(OR($D46={"1/2","2/3","2/1","3/2"}),I36="l"),VLOOKUP(K36,$AC$2:$AD$17,2,FALSE),IF(OR($D46={"1/2","2/3","2/1","3/2"}),1,"")))))))))))))))))))))))</f>
        <v>10b</v>
      </c>
      <c r="L47" s="13" t="str">
        <f>IF(AND(M47="d",$A47&gt;=1,OR(N47={1,"2a","2b",3,"5a","5b","10a","10b","20a","20b","40a","40b","80a","80b","160a","160b"})),"w",IF(AND(M47="",$A47&gt;=1,OR(N47={1,"2a","2b",3,"5a","5b","10a","10b","20a","20b","40a","40b","80a","80b","160a","160b"})),"l",""))</f>
        <v>l</v>
      </c>
      <c r="M47" s="7" t="str">
        <f>IF(OR($A47={25,26,27,28,29,30,31,32,33,34,35,36}),"d","")</f>
        <v/>
      </c>
      <c r="N47" s="14">
        <f>IF(AND(OR($D46={"1/3","2/3","3/1","3/2"}),L46="w"),VLOOKUP(N46,$AA$2:$AB$17,2,FALSE),IF(AND(OR($D46={"1/3","2/3","3/1","3/2"}),L46="l"),VLOOKUP(N46,$AC$2:$AD$17,2,FALSE),IF(AND(OR($D46={"1/3","2/3","3/1","3/2"}),L45="w"),VLOOKUP(N45,$AA$2:$AB$17,2,FALSE),IF(AND(OR($D46={"1/3","2/3","3/1","3/2"}),L45="l"),VLOOKUP(N45,$AC$2:$AD$17,2,FALSE),IF(AND(OR($D46={"1/3","2/3","3/1","3/2"}),L44="w"),VLOOKUP(N44,$AA$2:$AB$17,2,FALSE),IF(AND(OR($D46={"1/3","2/3","3/1","3/2"}),L44="l"),VLOOKUP(N44,$AC$2:$AD$17,2,FALSE),IF(AND(OR($D46={"1/3","2/3","3/1","3/2"}),L43="w"),VLOOKUP(N43,$AA$2:$AB$17,2,FALSE),IF(AND(OR($D46={"1/3","2/3","3/1","3/2"}),L43="l"),VLOOKUP(N43,$AC$2:$AD$17,2,FALSE),IF(AND(OR($D46={"1/3","2/3","3/1","3/2"}),L42="w"),VLOOKUP(N42,$AA$2:$AB$17,2,FALSE),IF(AND(OR($D46={"1/3","2/3","3/1","3/2"}),L42="l"),VLOOKUP(N42,$AC$2:$AD$17,2,FALSE),IF(AND(OR($D46={"1/3","2/3","3/1","3/2"}),L41="w"),VLOOKUP(N41,$AA$2:$AB$17,2,FALSE),IF(AND(OR($D46={"1/3","2/3","3/1","3/2"}),L41="l"),VLOOKUP(N41,$AC$2:$AD$17,2,FALSE),IF(AND(OR($D46={"1/3","2/3","3/1","3/2"}),L40="w"),VLOOKUP(N40,$AA$2:$AB$17,2,FALSE),IF(AND(OR($D46={"1/3","2/3","3/1","3/2"}),L40="l"),VLOOKUP(N40,$AC$2:$AD$17,2,FALSE),IF(AND(OR($D46={"1/3","2/3","3/1","3/2"}),L39="w"),VLOOKUP(N39,$AA$2:$AB$17,2,FALSE),IF(AND(OR($D46={"1/3","2/3","3/1","3/2"}),L39="l"),VLOOKUP(N39,$AC$2:$AD$17,2,FALSE),IF(AND(OR($D46={"1/3","2/3","3/1","3/2"}),L38="w"),VLOOKUP(N38,$AA$2:$AB$17,2,FALSE),IF(AND(OR($D46={"1/3","2/3","3/1","3/2"}),L38="l"),VLOOKUP(N38,$AC$2:$AD$17,2,FALSE),IF(AND(OR($D46={"1/3","2/3","3/1","3/2"}),L37="w"),VLOOKUP(N37,$AA$2:$AB$17,2,FALSE),IF(AND(OR($D46={"1/3","2/3","3/1","3/2"}),L37="l"),VLOOKUP(N37,$AC$2:$AD$17,2,FALSE),IF(AND(OR($D46={"1/3","2/3","3/1","3/2"}),L36="w"),VLOOKUP(N36,$AA$2:$AB$17,2,FALSE),IF(AND(OR($D46={"1/3","2/3","3/1","3/2"}),L36="l"),VLOOKUP(N36,$AC$2:$AD$17,2,FALSE),IF(OR($D46={"1/3","2/3","3/1","3/2"}),1,"")))))))))))))))))))))))</f>
        <v>1</v>
      </c>
      <c r="O47" s="12">
        <f t="shared" si="5"/>
        <v>19</v>
      </c>
      <c r="P47" s="13" t="str">
        <f>IF(AND(Q47="c",$A47&gt;=1,OR(R47={1,"2a","2b",3,"5a","5b","10a","10b","20a","20b","40a","40b","80a","80b","160a","160b"})),"w",IF(AND(Q47="",$A47&gt;=1,OR(R47={1,"2a","2b",3,"5a","5b","10a","10b","20a","20b","40a","40b","80a","80b","160a","160b"})),"l",""))</f>
        <v/>
      </c>
      <c r="Q47" s="7" t="str">
        <f>IF(OR($A47={1,4,7,10,13,16,19,22,25,28,31,34}),"c","")</f>
        <v>c</v>
      </c>
      <c r="R47" s="14" t="str">
        <f>IF(AND(OR($E46={"a/b","a/c","b/a","c/a"}),P46="w"),VLOOKUP(R46,$AA$2:$AB$17,2,FALSE),IF(AND(OR($E46={"a/b","a/c","b/a","c/a"}),P46="l"),VLOOKUP(R46,$AC$2:$AD$17,2,FALSE),IF(AND(OR($E46={"a/b","a/c","b/a","c/a"}),P45="w"),VLOOKUP(R45,$AA$2:$AB$17,2,FALSE),IF(AND(OR($E46={"a/b","a/c","b/a","c/a"}),P45="l"),VLOOKUP(R45,$AC$2:$AD$17,2,FALSE),IF(AND(OR($E46={"a/b","a/c","b/a","c/a"}),P44="w"),VLOOKUP(R44,$AA$2:$AB$17,2,FALSE),IF(AND(OR($E46={"a/b","a/c","b/a","c/a"}),P44="l"),VLOOKUP(R44,$AC$2:$AD$17,2,FALSE),IF(AND(OR($E46={"a/b","a/c","b/a","c/a"}),P43="w"),VLOOKUP(R43,$AA$2:$AB$17,2,FALSE),IF(AND(OR($E46={"a/b","a/c","b/a","c/a"}),P43="l"),VLOOKUP(R43,$AC$2:$AD$17,2,FALSE),IF(AND(OR($E46={"a/b","a/c","b/a","c/a"}),P42="w"),VLOOKUP(R42,$AA$2:$AB$17,2,FALSE),IF(AND(OR($E46={"a/b","a/c","b/a","c/a"}),P42="l"),VLOOKUP(R42,$AC$2:$AD$17,2,FALSE),IF(AND(OR($E46={"a/b","a/c","b/a","c/a"}),P41="w"),VLOOKUP(R41,$AA$2:$AB$17,2,FALSE),IF(AND(OR($E46={"a/b","a/c","b/a","c/a"}),P41="l"),VLOOKUP(R41,$AC$2:$AD$17,2,FALSE),IF(AND(OR($E46={"a/b","a/c","b/a","c/a"}),P40="w"),VLOOKUP(R40,$AA$2:$AB$17,2,FALSE),IF(AND(OR($E46={"a/b","a/c","b/a","c/a"}),P40="l"),VLOOKUP(R40,$AC$2:$AD$17,2,FALSE),IF(AND(OR($E46={"a/b","a/c","b/a","c/a"}),P39="w"),VLOOKUP(R39,$AA$2:$AB$17,2,FALSE),IF(AND(OR($E46={"a/b","a/c","b/a","c/a"}),P39="l"),VLOOKUP(R39,$AC$2:$AD$17,2,FALSE),IF(AND(OR($E46={"a/b","a/c","b/a","c/a"}),P38="w"),VLOOKUP(R38,$AA$2:$AB$17,2,FALSE),IF(AND(OR($E46={"a/b","a/c","b/a","c/a"}),P38="l"),VLOOKUP(R38,$AC$2:$AD$17,2,FALSE),IF(AND(OR($E46={"a/b","a/c","b/a","c/a"}),P37="w"),VLOOKUP(R37,$AA$2:$AB$17,2,FALSE),IF(AND(OR($E46={"a/b","a/c","b/a","c/a"}),P37="l"),VLOOKUP(R37,$AC$2:$AD$17,2,FALSE),IF(AND(OR($E46={"a/b","a/c","b/a","c/a"}),P36="w"),VLOOKUP(R36,$AA$2:$AB$17,2,FALSE),IF(AND(OR($E46={"a/b","a/c","b/a","c/a"}),P36="l"),VLOOKUP(R36,$AC$2:$AD$17,2,FALSE),IF(OR($E46={"a/b","a/c","b/a","c/a"}),1,"")))))))))))))))))))))))</f>
        <v/>
      </c>
      <c r="S47" s="13" t="str">
        <f>IF(AND(T47="c",$A47&gt;=1,OR(U47={1,"2a","2b",3,"5a","5b","10a","10b","20a","20b","40a","40b","80a","80b","160a","160b"})),"w",IF(AND(T47="",$A47&gt;=1,OR(U47={1,"2a","2b",3,"5a","5b","10a","10b","20a","20b","40a","40b","80a","80b","160a","160b"})),"l",""))</f>
        <v>l</v>
      </c>
      <c r="T47" s="7" t="str">
        <f>IF(OR($A47={2,5,8,11,14,17,20,23,26,29,32,35}),"c","")</f>
        <v/>
      </c>
      <c r="U47" s="14">
        <f>IF(AND(OR($E46={"a/b","b/c","b/a","c/b"}),S46="w"),VLOOKUP(U46,$AA$2:$AB$17,2,FALSE),IF(AND(OR($E46={"a/b","b/c","b/a","c/b"}),S46="l"),VLOOKUP(U46,$AC$2:$AD$17,2,FALSE),IF(AND(OR($E46={"a/b","b/c","b/a","c/b"}),S45="w"),VLOOKUP(U45,$AA$2:$AB$17,2,FALSE),IF(AND(OR($E46={"a/b","b/c","b/a","c/b"}),S45="l"),VLOOKUP(U45,$AC$2:$AD$17,2,FALSE),IF(AND(OR($E46={"a/b","b/c","b/a","c/b"}),S44="w"),VLOOKUP(U44,$AA$2:$AB$17,2,FALSE),IF(AND(OR($E46={"a/b","b/c","b/a","c/b"}),S44="l"),VLOOKUP(U44,$AC$2:$AD$17,2,FALSE),IF(AND(OR($E46={"a/b","b/c","b/a","c/b"}),S43="w"),VLOOKUP(U43,$AA$2:$AB$17,2,FALSE),IF(AND(OR($E46={"a/b","b/c","b/a","c/b"}),S43="l"),VLOOKUP(U43,$AC$2:$AD$17,2,FALSE),IF(AND(OR($E46={"a/b","b/c","b/a","c/b"}),S42="w"),VLOOKUP(U42,$AA$2:$AB$17,2,FALSE),IF(AND(OR($E46={"a/b","b/c","b/a","c/b"}),S42="l"),VLOOKUP(U42,$AC$2:$AD$17,2,FALSE),IF(AND(OR($E46={"a/b","b/c","b/a","c/b"}),S41="w"),VLOOKUP(U41,$AA$2:$AB$17,2,FALSE),IF(AND(OR($E46={"a/b","b/c","b/a","c/b"}),S41="l"),VLOOKUP(U41,$AC$2:$AD$17,2,FALSE),IF(AND(OR($E46={"a/b","b/c","b/a","c/b"}),S40="w"),VLOOKUP(U40,$AA$2:$AB$17,2,FALSE),IF(AND(OR($E46={"a/b","b/c","b/a","c/b"}),S40="l"),VLOOKUP(U40,$AC$2:$AD$17,2,FALSE),IF(AND(OR($E46={"a/b","b/c","b/a","c/b"}),S39="w"),VLOOKUP(U39,$AA$2:$AB$17,2,FALSE),IF(AND(OR($E46={"a/b","b/c","b/a","c/b"}),S39="l"),VLOOKUP(U39,$AC$2:$AD$17,2,FALSE),IF(AND(OR($E46={"a/b","b/c","b/a","c/b"}),S38="w"),VLOOKUP(U38,$AA$2:$AB$17,2,FALSE),IF(AND(OR($E46={"a/b","b/c","b/a","c/b"}),S38="l"),VLOOKUP(U38,$AC$2:$AD$17,2,FALSE),IF(AND(OR($E46={"a/b","b/c","b/a","c/b"}),S37="w"),VLOOKUP(U37,$AA$2:$AB$17,2,FALSE),IF(AND(OR($E46={"a/b","b/c","b/a","c/b"}),S37="l"),VLOOKUP(U37,$AC$2:$AD$17,2,FALSE),IF(AND(OR($E46={"a/b","b/c","b/a","c/b"}),S36="w"),VLOOKUP(U36,$AA$2:$AB$17,2,FALSE),IF(AND(OR($E46={"a/b","b/c","b/a","c/b"}),S36="l"),VLOOKUP(U36,$AC$2:$AD$17,2,FALSE),IF(OR($E46={"a/b","b/c","b/a","c/b"}),1,"")))))))))))))))))))))))</f>
        <v>1</v>
      </c>
      <c r="V47" s="13" t="str">
        <f>IF(AND(W47="c",$A47&gt;=1,OR(X47={1,"2a","2b",3,"5a","5b","10a","10b","20a","20b","40a","40b","80a","80b","160a","160b"})),"w",IF(AND(W47="",$A47&gt;=1,OR(X47={1,"2a","2b",3,"5a","5b","10a","10b","20a","20b","40a","40b","80a","80b","160a","160b"})),"l",""))</f>
        <v>l</v>
      </c>
      <c r="W47" s="7" t="str">
        <f>IF(OR($A47={3,6,9,12,15,18,21,24,27,30,33,36}),"c","")</f>
        <v/>
      </c>
      <c r="X47" s="14" t="str">
        <f>IF(AND(OR($E46={"a/c","b/c","c/a","c/b"}),V46="w"),VLOOKUP(X46,$AA$2:$AB$17,2,FALSE),IF(AND(OR($E46={"a/c","b/c","c/a","c/b"}),V46="l"),VLOOKUP(X46,$AC$2:$AD$17,2,FALSE),IF(AND(OR($E46={"a/c","b/c","c/a","c/b"}),V45="w"),VLOOKUP(X45,$AA$2:$AB$17,2,FALSE),IF(AND(OR($E46={"a/c","b/c","c/a","c/b"}),V45="l"),VLOOKUP(X45,$AC$2:$AD$17,2,FALSE),IF(AND(OR($E46={"a/c","b/c","c/a","c/b"}),V44="w"),VLOOKUP(X44,$AA$2:$AB$17,2,FALSE),IF(AND(OR($E46={"a/c","b/c","c/a","c/b"}),V44="l"),VLOOKUP(X44,$AC$2:$AD$17,2,FALSE),IF(AND(OR($E46={"a/c","b/c","c/a","c/b"}),V43="w"),VLOOKUP(X43,$AA$2:$AB$17,2,FALSE),IF(AND(OR($E46={"a/c","b/c","c/a","c/b"}),V43="l"),VLOOKUP(X43,$AC$2:$AD$17,2,FALSE),IF(AND(OR($E46={"a/c","b/c","c/a","c/b"}),V42="w"),VLOOKUP(X42,$AA$2:$AB$17,2,FALSE),IF(AND(OR($E46={"a/c","b/c","c/a","c/b"}),V42="l"),VLOOKUP(X42,$AC$2:$AD$17,2,FALSE),IF(AND(OR($E46={"a/c","b/c","c/a","c/b"}),V41="w"),VLOOKUP(X41,$AA$2:$AB$17,2,FALSE),IF(AND(OR($E46={"a/c","b/c","c/a","c/b"}),V41="l"),VLOOKUP(X41,$AC$2:$AD$17,2,FALSE),IF(AND(OR($E46={"a/c","b/c","c/a","c/b"}),V40="w"),VLOOKUP(X40,$AA$2:$AB$17,2,FALSE),IF(AND(OR($E46={"a/c","b/c","c/a","c/b"}),V40="l"),VLOOKUP(X40,$AC$2:$AD$17,2,FALSE),IF(AND(OR($E46={"a/c","b/c","c/a","c/b"}),V39="w"),VLOOKUP(X39,$AA$2:$AB$17,2,FALSE),IF(AND(OR($E46={"a/c","b/c","c/a","c/b"}),V39="l"),VLOOKUP(X39,$AC$2:$AD$17,2,FALSE),IF(AND(OR($E46={"a/c","b/c","c/a","c/b"}),V38="w"),VLOOKUP(X38,$AA$2:$AB$17,2,FALSE),IF(AND(OR($E46={"a/c","b/c","c/a","c/b"}),V38="l"),VLOOKUP(X38,$AC$2:$AD$17,2,FALSE),IF(AND(OR($E46={"a/c","b/c","c/a","c/b"}),V37="w"),VLOOKUP(X37,$AA$2:$AB$17,2,FALSE),IF(AND(OR($E46={"a/c","b/c","c/a","c/b"}),V37="l"),VLOOKUP(X37,$AC$2:$AD$17,2,FALSE),IF(AND(OR($E46={"a/c","b/c","c/a","c/b"}),V36="w"),VLOOKUP(X36,$AA$2:$AB$17,2,FALSE),IF(AND(OR($E46={"a/c","b/c","c/a","c/b"}),V36="l"),VLOOKUP(X36,$AC$2:$AD$17,2,FALSE),IF(OR($E46={"a/c","b/c","c/a","c/b"}),1,"")))))))))))))))))))))))</f>
        <v>2a</v>
      </c>
      <c r="Y47" s="12">
        <f t="shared" si="6"/>
        <v>-3</v>
      </c>
      <c r="Z47" s="27">
        <f t="shared" si="7"/>
        <v>16</v>
      </c>
      <c r="AB47" s="7"/>
      <c r="AC47" s="24"/>
      <c r="AD47" s="11"/>
      <c r="AE47" s="10"/>
    </row>
    <row r="48" spans="1:31">
      <c r="A48" s="9">
        <v>24</v>
      </c>
      <c r="B48" s="9">
        <f>IF(OR($A48={1,2,3,4,5,6,7,8,9,10,11,12}),1,IF(OR($A48={13,14,15,16,17,18,19,20,21,22,23,24}),2,IF(OR($A48={25,26,27,28,29,30,31,32,33,34,35,36}),3,"")))</f>
        <v>2</v>
      </c>
      <c r="C48" s="9" t="str">
        <f>IF(OR($A48={1,4,7,10,13,16,19,22,25,28,31,34}),"A",IF(OR($A48={2,5,8,11,14,17,20,23,26,29,32,35}),"B",IF(OR($A48={3,6,9,12,15,18,21,24,27,30,33,36}),"C","")))</f>
        <v>C</v>
      </c>
      <c r="D48" t="str">
        <f t="shared" si="10"/>
        <v>3/2</v>
      </c>
      <c r="E48" t="str">
        <f t="shared" si="11"/>
        <v>A/C</v>
      </c>
      <c r="F48" s="13" t="str">
        <f>IF(AND(G48="d",$A48&gt;=1,OR(H48={1,"2a","2b",3,"5a","5b","10a","10b","20a","20b","40a","40b","80a","80b","160a","160b"})),"w",IF(AND(G48="",$A48&gt;=1,OR(H48={1,"2a","2b",3,"5a","5b","10a","10b","20a","20b","40a","40b","80a","80b","160a","160b"})),"l",""))</f>
        <v/>
      </c>
      <c r="G48" s="7" t="str">
        <f>IF(OR($A48={1,2,3,4,5,6,7,8,9,10,11,12}),"d","")</f>
        <v/>
      </c>
      <c r="H48" s="14" t="str">
        <f>IF(AND(OR($D47={"1/2","1/3","2/1","3/1"}),F47="w"),VLOOKUP(H47,$AA$2:$AB$17,2,FALSE),IF(AND(OR($D47={"1/2","1/3","2/1","3/1"}),F47="l"),VLOOKUP(H47,$AC$2:$AD$17,2,FALSE),IF(AND(OR($D47={"1/2","1/3","2/1","3/1"}),F46="w"),VLOOKUP(H46,$AA$2:$AB$17,2,FALSE),IF(AND(OR($D47={"1/2","1/3","2/1","3/1"}),F46="l"),VLOOKUP(H46,$AC$2:$AD$17,2,FALSE),IF(AND(OR($D47={"1/2","1/3","2/1","3/1"}),F45="w"),VLOOKUP(H45,$AA$2:$AB$17,2,FALSE),IF(AND(OR($D47={"1/2","1/3","2/1","3/1"}),F45="l"),VLOOKUP(H45,$AC$2:$AD$17,2,FALSE),IF(AND(OR($D47={"1/2","1/3","2/1","3/1"}),F44="w"),VLOOKUP(H44,$AA$2:$AB$17,2,FALSE),IF(AND(OR($D47={"1/2","1/3","2/1","3/1"}),F44="l"),VLOOKUP(H44,$AC$2:$AD$17,2,FALSE),IF(AND(OR($D47={"1/2","1/3","2/1","3/1"}),F43="w"),VLOOKUP(H43,$AA$2:$AB$17,2,FALSE),IF(AND(OR($D47={"1/2","1/3","2/1","3/1"}),F43="l"),VLOOKUP(H43,$AC$2:$AD$17,2,FALSE),IF(AND(OR($D47={"1/2","1/3","2/1","3/1"}),F42="w"),VLOOKUP(H42,$AA$2:$AB$17,2,FALSE),IF(AND(OR($D47={"1/2","1/3","2/1","3/1"}),F42="l"),VLOOKUP(H42,$AC$2:$AD$17,2,FALSE),IF(AND(OR($D47={"1/2","1/3","2/1","3/1"}),F41="w"),VLOOKUP(H41,$AA$2:$AB$17,2,FALSE),IF(AND(OR($D47={"1/2","1/3","2/1","3/1"}),F41="l"),VLOOKUP(H41,$AC$2:$AD$17,2,FALSE),IF(AND(OR($D47={"1/2","1/3","2/1","3/1"}),F40="w"),VLOOKUP(H40,$AA$2:$AB$17,2,FALSE),IF(AND(OR($D47={"1/2","1/3","2/1","3/1"}),F40="l"),VLOOKUP(H40,$AC$2:$AD$17,2,FALSE),IF(AND(OR($D47={"1/2","1/3","2/1","3/1"}),F39="w"),VLOOKUP(H39,$AA$2:$AB$17,2,FALSE),IF(AND(OR($D47={"1/2","1/3","2/1","3/1"}),F39="l"),VLOOKUP(H39,$AC$2:$AD$17,2,FALSE),IF(AND(OR($D47={"1/2","1/3","2/1","3/1"}),F38="w"),VLOOKUP(H38,$AA$2:$AB$17,2,FALSE),IF(AND(OR($D47={"1/2","1/3","2/1","3/1"}),F38="l"),VLOOKUP(H38,$AC$2:$AD$17,2,FALSE),IF(AND(OR($D47={"1/2","1/3","2/1","3/1"}),F37="w"),VLOOKUP(H37,$AA$2:$AB$17,2,FALSE),IF(AND(OR($D47={"1/2","1/3","2/1","3/1"}),F37="l"),VLOOKUP(H37,$AC$2:$AD$17,2,FALSE),IF(OR($D47={"1/2","1/3","2/1","3/1"}),1,"")))))))))))))))))))))))</f>
        <v/>
      </c>
      <c r="I48" s="13" t="str">
        <f>IF(AND(J48="d",$A48&gt;=1,OR(K48={1,"2a","2b",3,"5a","5b","10a","10b","20a","20b","40a","40b","80a","80b","160a","160b"})),"w",IF(AND(J48="",$A48&gt;=1,OR(K48={1,"2a","2b",3,"5a","5b","10a","10b","20a","20b","40a","40b","80a","80b","160a","160b"})),"l",""))</f>
        <v>w</v>
      </c>
      <c r="J48" s="7" t="str">
        <f>IF(OR($A48={13,14,15,16,17,18,19,20,21,22,23,24}),"d","")</f>
        <v>d</v>
      </c>
      <c r="K48" s="14" t="str">
        <f>IF(AND(OR($D47={"1/2","2/3","2/1","3/2"}),I47="w"),VLOOKUP(K47,$AA$2:$AB$17,2,FALSE),IF(AND(OR($D47={"1/2","2/3","2/1","3/2"}),I47="l"),VLOOKUP(K47,$AC$2:$AD$17,2,FALSE),IF(AND(OR($D47={"1/2","2/3","2/1","3/2"}),I46="w"),VLOOKUP(K46,$AA$2:$AB$17,2,FALSE),IF(AND(OR($D47={"1/2","2/3","2/1","3/2"}),I46="l"),VLOOKUP(K46,$AC$2:$AD$17,2,FALSE),IF(AND(OR($D47={"1/2","2/3","2/1","3/2"}),I45="w"),VLOOKUP(K45,$AA$2:$AB$17,2,FALSE),IF(AND(OR($D47={"1/2","2/3","2/1","3/2"}),I45="l"),VLOOKUP(K45,$AC$2:$AD$17,2,FALSE),IF(AND(OR($D47={"1/2","2/3","2/1","3/2"}),I44="w"),VLOOKUP(K44,$AA$2:$AB$17,2,FALSE),IF(AND(OR($D47={"1/2","2/3","2/1","3/2"}),I44="l"),VLOOKUP(K44,$AC$2:$AD$17,2,FALSE),IF(AND(OR($D47={"1/2","2/3","2/1","3/2"}),I43="w"),VLOOKUP(K43,$AA$2:$AB$17,2,FALSE),IF(AND(OR($D47={"1/2","2/3","2/1","3/2"}),I43="l"),VLOOKUP(K43,$AC$2:$AD$17,2,FALSE),IF(AND(OR($D47={"1/2","2/3","2/1","3/2"}),I42="w"),VLOOKUP(K42,$AA$2:$AB$17,2,FALSE),IF(AND(OR($D47={"1/2","2/3","2/1","3/2"}),I42="l"),VLOOKUP(K42,$AC$2:$AD$17,2,FALSE),IF(AND(OR($D47={"1/2","2/3","2/1","3/2"}),I41="w"),VLOOKUP(K41,$AA$2:$AB$17,2,FALSE),IF(AND(OR($D47={"1/2","2/3","2/1","3/2"}),I41="l"),VLOOKUP(K41,$AC$2:$AD$17,2,FALSE),IF(AND(OR($D47={"1/2","2/3","2/1","3/2"}),I40="w"),VLOOKUP(K40,$AA$2:$AB$17,2,FALSE),IF(AND(OR($D47={"1/2","2/3","2/1","3/2"}),I40="l"),VLOOKUP(K40,$AC$2:$AD$17,2,FALSE),IF(AND(OR($D47={"1/2","2/3","2/1","3/2"}),I39="w"),VLOOKUP(K39,$AA$2:$AB$17,2,FALSE),IF(AND(OR($D47={"1/2","2/3","2/1","3/2"}),I39="l"),VLOOKUP(K39,$AC$2:$AD$17,2,FALSE),IF(AND(OR($D47={"1/2","2/3","2/1","3/2"}),I38="w"),VLOOKUP(K38,$AA$2:$AB$17,2,FALSE),IF(AND(OR($D47={"1/2","2/3","2/1","3/2"}),I38="l"),VLOOKUP(K38,$AC$2:$AD$17,2,FALSE),IF(AND(OR($D47={"1/2","2/3","2/1","3/2"}),I37="w"),VLOOKUP(K37,$AA$2:$AB$17,2,FALSE),IF(AND(OR($D47={"1/2","2/3","2/1","3/2"}),I37="l"),VLOOKUP(K37,$AC$2:$AD$17,2,FALSE),IF(OR($D47={"1/2","2/3","2/1","3/2"}),1,"")))))))))))))))))))))))</f>
        <v>5a</v>
      </c>
      <c r="L48" s="13" t="str">
        <f>IF(AND(M48="d",$A48&gt;=1,OR(N48={1,"2a","2b",3,"5a","5b","10a","10b","20a","20b","40a","40b","80a","80b","160a","160b"})),"w",IF(AND(M48="",$A48&gt;=1,OR(N48={1,"2a","2b",3,"5a","5b","10a","10b","20a","20b","40a","40b","80a","80b","160a","160b"})),"l",""))</f>
        <v>l</v>
      </c>
      <c r="M48" s="7" t="str">
        <f>IF(OR($A48={25,26,27,28,29,30,31,32,33,34,35,36}),"d","")</f>
        <v/>
      </c>
      <c r="N48" s="14" t="str">
        <f>IF(AND(OR($D47={"1/3","2/3","3/1","3/2"}),L47="w"),VLOOKUP(N47,$AA$2:$AB$17,2,FALSE),IF(AND(OR($D47={"1/3","2/3","3/1","3/2"}),L47="l"),VLOOKUP(N47,$AC$2:$AD$17,2,FALSE),IF(AND(OR($D47={"1/3","2/3","3/1","3/2"}),L46="w"),VLOOKUP(N46,$AA$2:$AB$17,2,FALSE),IF(AND(OR($D47={"1/3","2/3","3/1","3/2"}),L46="l"),VLOOKUP(N46,$AC$2:$AD$17,2,FALSE),IF(AND(OR($D47={"1/3","2/3","3/1","3/2"}),L45="w"),VLOOKUP(N45,$AA$2:$AB$17,2,FALSE),IF(AND(OR($D47={"1/3","2/3","3/1","3/2"}),L45="l"),VLOOKUP(N45,$AC$2:$AD$17,2,FALSE),IF(AND(OR($D47={"1/3","2/3","3/1","3/2"}),L44="w"),VLOOKUP(N44,$AA$2:$AB$17,2,FALSE),IF(AND(OR($D47={"1/3","2/3","3/1","3/2"}),L44="l"),VLOOKUP(N44,$AC$2:$AD$17,2,FALSE),IF(AND(OR($D47={"1/3","2/3","3/1","3/2"}),L43="w"),VLOOKUP(N43,$AA$2:$AB$17,2,FALSE),IF(AND(OR($D47={"1/3","2/3","3/1","3/2"}),L43="l"),VLOOKUP(N43,$AC$2:$AD$17,2,FALSE),IF(AND(OR($D47={"1/3","2/3","3/1","3/2"}),L42="w"),VLOOKUP(N42,$AA$2:$AB$17,2,FALSE),IF(AND(OR($D47={"1/3","2/3","3/1","3/2"}),L42="l"),VLOOKUP(N42,$AC$2:$AD$17,2,FALSE),IF(AND(OR($D47={"1/3","2/3","3/1","3/2"}),L41="w"),VLOOKUP(N41,$AA$2:$AB$17,2,FALSE),IF(AND(OR($D47={"1/3","2/3","3/1","3/2"}),L41="l"),VLOOKUP(N41,$AC$2:$AD$17,2,FALSE),IF(AND(OR($D47={"1/3","2/3","3/1","3/2"}),L40="w"),VLOOKUP(N40,$AA$2:$AB$17,2,FALSE),IF(AND(OR($D47={"1/3","2/3","3/1","3/2"}),L40="l"),VLOOKUP(N40,$AC$2:$AD$17,2,FALSE),IF(AND(OR($D47={"1/3","2/3","3/1","3/2"}),L39="w"),VLOOKUP(N39,$AA$2:$AB$17,2,FALSE),IF(AND(OR($D47={"1/3","2/3","3/1","3/2"}),L39="l"),VLOOKUP(N39,$AC$2:$AD$17,2,FALSE),IF(AND(OR($D47={"1/3","2/3","3/1","3/2"}),L38="w"),VLOOKUP(N38,$AA$2:$AB$17,2,FALSE),IF(AND(OR($D47={"1/3","2/3","3/1","3/2"}),L38="l"),VLOOKUP(N38,$AC$2:$AD$17,2,FALSE),IF(AND(OR($D47={"1/3","2/3","3/1","3/2"}),L37="w"),VLOOKUP(N37,$AA$2:$AB$17,2,FALSE),IF(AND(OR($D47={"1/3","2/3","3/1","3/2"}),L37="l"),VLOOKUP(N37,$AC$2:$AD$17,2,FALSE),IF(OR($D47={"1/3","2/3","3/1","3/2"}),1,"")))))))))))))))))))))))</f>
        <v>2a</v>
      </c>
      <c r="O48" s="12">
        <f t="shared" si="5"/>
        <v>8</v>
      </c>
      <c r="P48" s="13" t="str">
        <f>IF(AND(Q48="c",$A48&gt;=1,OR(R48={1,"2a","2b",3,"5a","5b","10a","10b","20a","20b","40a","40b","80a","80b","160a","160b"})),"w",IF(AND(Q48="",$A48&gt;=1,OR(R48={1,"2a","2b",3,"5a","5b","10a","10b","20a","20b","40a","40b","80a","80b","160a","160b"})),"l",""))</f>
        <v>l</v>
      </c>
      <c r="Q48" s="7" t="str">
        <f>IF(OR($A48={1,4,7,10,13,16,19,22,25,28,31,34}),"c","")</f>
        <v/>
      </c>
      <c r="R48" s="14" t="str">
        <f>IF(AND(OR($E47={"a/b","a/c","b/a","c/a"}),P47="w"),VLOOKUP(R47,$AA$2:$AB$17,2,FALSE),IF(AND(OR($E47={"a/b","a/c","b/a","c/a"}),P47="l"),VLOOKUP(R47,$AC$2:$AD$17,2,FALSE),IF(AND(OR($E47={"a/b","a/c","b/a","c/a"}),P46="w"),VLOOKUP(R46,$AA$2:$AB$17,2,FALSE),IF(AND(OR($E47={"a/b","a/c","b/a","c/a"}),P46="l"),VLOOKUP(R46,$AC$2:$AD$17,2,FALSE),IF(AND(OR($E47={"a/b","a/c","b/a","c/a"}),P45="w"),VLOOKUP(R45,$AA$2:$AB$17,2,FALSE),IF(AND(OR($E47={"a/b","a/c","b/a","c/a"}),P45="l"),VLOOKUP(R45,$AC$2:$AD$17,2,FALSE),IF(AND(OR($E47={"a/b","a/c","b/a","c/a"}),P44="w"),VLOOKUP(R44,$AA$2:$AB$17,2,FALSE),IF(AND(OR($E47={"a/b","a/c","b/a","c/a"}),P44="l"),VLOOKUP(R44,$AC$2:$AD$17,2,FALSE),IF(AND(OR($E47={"a/b","a/c","b/a","c/a"}),P43="w"),VLOOKUP(R43,$AA$2:$AB$17,2,FALSE),IF(AND(OR($E47={"a/b","a/c","b/a","c/a"}),P43="l"),VLOOKUP(R43,$AC$2:$AD$17,2,FALSE),IF(AND(OR($E47={"a/b","a/c","b/a","c/a"}),P42="w"),VLOOKUP(R42,$AA$2:$AB$17,2,FALSE),IF(AND(OR($E47={"a/b","a/c","b/a","c/a"}),P42="l"),VLOOKUP(R42,$AC$2:$AD$17,2,FALSE),IF(AND(OR($E47={"a/b","a/c","b/a","c/a"}),P41="w"),VLOOKUP(R41,$AA$2:$AB$17,2,FALSE),IF(AND(OR($E47={"a/b","a/c","b/a","c/a"}),P41="l"),VLOOKUP(R41,$AC$2:$AD$17,2,FALSE),IF(AND(OR($E47={"a/b","a/c","b/a","c/a"}),P40="w"),VLOOKUP(R40,$AA$2:$AB$17,2,FALSE),IF(AND(OR($E47={"a/b","a/c","b/a","c/a"}),P40="l"),VLOOKUP(R40,$AC$2:$AD$17,2,FALSE),IF(AND(OR($E47={"a/b","a/c","b/a","c/a"}),P39="w"),VLOOKUP(R39,$AA$2:$AB$17,2,FALSE),IF(AND(OR($E47={"a/b","a/c","b/a","c/a"}),P39="l"),VLOOKUP(R39,$AC$2:$AD$17,2,FALSE),IF(AND(OR($E47={"a/b","a/c","b/a","c/a"}),P38="w"),VLOOKUP(R38,$AA$2:$AB$17,2,FALSE),IF(AND(OR($E47={"a/b","a/c","b/a","c/a"}),P38="l"),VLOOKUP(R38,$AC$2:$AD$17,2,FALSE),IF(AND(OR($E47={"a/b","a/c","b/a","c/a"}),P37="w"),VLOOKUP(R37,$AA$2:$AB$17,2,FALSE),IF(AND(OR($E47={"a/b","a/c","b/a","c/a"}),P37="l"),VLOOKUP(R37,$AC$2:$AD$17,2,FALSE),IF(OR($E47={"a/b","a/c","b/a","c/a"}),1,"")))))))))))))))))))))))</f>
        <v>5a</v>
      </c>
      <c r="S48" s="13" t="str">
        <f>IF(AND(T48="c",$A48&gt;=1,OR(U48={1,"2a","2b",3,"5a","5b","10a","10b","20a","20b","40a","40b","80a","80b","160a","160b"})),"w",IF(AND(T48="",$A48&gt;=1,OR(U48={1,"2a","2b",3,"5a","5b","10a","10b","20a","20b","40a","40b","80a","80b","160a","160b"})),"l",""))</f>
        <v>l</v>
      </c>
      <c r="T48" s="7" t="str">
        <f>IF(OR($A48={2,5,8,11,14,17,20,23,26,29,32,35}),"c","")</f>
        <v/>
      </c>
      <c r="U48" s="14" t="str">
        <f>IF(AND(OR($E47={"a/b","b/c","b/a","c/b"}),S47="w"),VLOOKUP(U47,$AA$2:$AB$17,2,FALSE),IF(AND(OR($E47={"a/b","b/c","b/a","c/b"}),S47="l"),VLOOKUP(U47,$AC$2:$AD$17,2,FALSE),IF(AND(OR($E47={"a/b","b/c","b/a","c/b"}),S46="w"),VLOOKUP(U46,$AA$2:$AB$17,2,FALSE),IF(AND(OR($E47={"a/b","b/c","b/a","c/b"}),S46="l"),VLOOKUP(U46,$AC$2:$AD$17,2,FALSE),IF(AND(OR($E47={"a/b","b/c","b/a","c/b"}),S45="w"),VLOOKUP(U45,$AA$2:$AB$17,2,FALSE),IF(AND(OR($E47={"a/b","b/c","b/a","c/b"}),S45="l"),VLOOKUP(U45,$AC$2:$AD$17,2,FALSE),IF(AND(OR($E47={"a/b","b/c","b/a","c/b"}),S44="w"),VLOOKUP(U44,$AA$2:$AB$17,2,FALSE),IF(AND(OR($E47={"a/b","b/c","b/a","c/b"}),S44="l"),VLOOKUP(U44,$AC$2:$AD$17,2,FALSE),IF(AND(OR($E47={"a/b","b/c","b/a","c/b"}),S43="w"),VLOOKUP(U43,$AA$2:$AB$17,2,FALSE),IF(AND(OR($E47={"a/b","b/c","b/a","c/b"}),S43="l"),VLOOKUP(U43,$AC$2:$AD$17,2,FALSE),IF(AND(OR($E47={"a/b","b/c","b/a","c/b"}),S42="w"),VLOOKUP(U42,$AA$2:$AB$17,2,FALSE),IF(AND(OR($E47={"a/b","b/c","b/a","c/b"}),S42="l"),VLOOKUP(U42,$AC$2:$AD$17,2,FALSE),IF(AND(OR($E47={"a/b","b/c","b/a","c/b"}),S41="w"),VLOOKUP(U41,$AA$2:$AB$17,2,FALSE),IF(AND(OR($E47={"a/b","b/c","b/a","c/b"}),S41="l"),VLOOKUP(U41,$AC$2:$AD$17,2,FALSE),IF(AND(OR($E47={"a/b","b/c","b/a","c/b"}),S40="w"),VLOOKUP(U40,$AA$2:$AB$17,2,FALSE),IF(AND(OR($E47={"a/b","b/c","b/a","c/b"}),S40="l"),VLOOKUP(U40,$AC$2:$AD$17,2,FALSE),IF(AND(OR($E47={"a/b","b/c","b/a","c/b"}),S39="w"),VLOOKUP(U39,$AA$2:$AB$17,2,FALSE),IF(AND(OR($E47={"a/b","b/c","b/a","c/b"}),S39="l"),VLOOKUP(U39,$AC$2:$AD$17,2,FALSE),IF(AND(OR($E47={"a/b","b/c","b/a","c/b"}),S38="w"),VLOOKUP(U38,$AA$2:$AB$17,2,FALSE),IF(AND(OR($E47={"a/b","b/c","b/a","c/b"}),S38="l"),VLOOKUP(U38,$AC$2:$AD$17,2,FALSE),IF(AND(OR($E47={"a/b","b/c","b/a","c/b"}),S37="w"),VLOOKUP(U37,$AA$2:$AB$17,2,FALSE),IF(AND(OR($E47={"a/b","b/c","b/a","c/b"}),S37="l"),VLOOKUP(U37,$AC$2:$AD$17,2,FALSE),IF(OR($E47={"a/b","b/c","b/a","c/b"}),1,"")))))))))))))))))))))))</f>
        <v>2a</v>
      </c>
      <c r="V48" s="13" t="str">
        <f>IF(AND(W48="c",$A48&gt;=1,OR(X48={1,"2a","2b",3,"5a","5b","10a","10b","20a","20b","40a","40b","80a","80b","160a","160b"})),"w",IF(AND(W48="",$A48&gt;=1,OR(X48={1,"2a","2b",3,"5a","5b","10a","10b","20a","20b","40a","40b","80a","80b","160a","160b"})),"l",""))</f>
        <v/>
      </c>
      <c r="W48" s="7" t="str">
        <f>IF(OR($A48={3,6,9,12,15,18,21,24,27,30,33,36}),"c","")</f>
        <v>c</v>
      </c>
      <c r="X48" s="14" t="str">
        <f>IF(AND(OR($E47={"a/c","b/c","c/a","c/b"}),V47="w"),VLOOKUP(X47,$AA$2:$AB$17,2,FALSE),IF(AND(OR($E47={"a/c","b/c","c/a","c/b"}),V47="l"),VLOOKUP(X47,$AC$2:$AD$17,2,FALSE),IF(AND(OR($E47={"a/c","b/c","c/a","c/b"}),V46="w"),VLOOKUP(X46,$AA$2:$AB$17,2,FALSE),IF(AND(OR($E47={"a/c","b/c","c/a","c/b"}),V46="l"),VLOOKUP(X46,$AC$2:$AD$17,2,FALSE),IF(AND(OR($E47={"a/c","b/c","c/a","c/b"}),V45="w"),VLOOKUP(X45,$AA$2:$AB$17,2,FALSE),IF(AND(OR($E47={"a/c","b/c","c/a","c/b"}),V45="l"),VLOOKUP(X45,$AC$2:$AD$17,2,FALSE),IF(AND(OR($E47={"a/c","b/c","c/a","c/b"}),V44="w"),VLOOKUP(X44,$AA$2:$AB$17,2,FALSE),IF(AND(OR($E47={"a/c","b/c","c/a","c/b"}),V44="l"),VLOOKUP(X44,$AC$2:$AD$17,2,FALSE),IF(AND(OR($E47={"a/c","b/c","c/a","c/b"}),V43="w"),VLOOKUP(X43,$AA$2:$AB$17,2,FALSE),IF(AND(OR($E47={"a/c","b/c","c/a","c/b"}),V43="l"),VLOOKUP(X43,$AC$2:$AD$17,2,FALSE),IF(AND(OR($E47={"a/c","b/c","c/a","c/b"}),V42="w"),VLOOKUP(X42,$AA$2:$AB$17,2,FALSE),IF(AND(OR($E47={"a/c","b/c","c/a","c/b"}),V42="l"),VLOOKUP(X42,$AC$2:$AD$17,2,FALSE),IF(AND(OR($E47={"a/c","b/c","c/a","c/b"}),V41="w"),VLOOKUP(X41,$AA$2:$AB$17,2,FALSE),IF(AND(OR($E47={"a/c","b/c","c/a","c/b"}),V41="l"),VLOOKUP(X41,$AC$2:$AD$17,2,FALSE),IF(AND(OR($E47={"a/c","b/c","c/a","c/b"}),V40="w"),VLOOKUP(X40,$AA$2:$AB$17,2,FALSE),IF(AND(OR($E47={"a/c","b/c","c/a","c/b"}),V40="l"),VLOOKUP(X40,$AC$2:$AD$17,2,FALSE),IF(AND(OR($E47={"a/c","b/c","c/a","c/b"}),V39="w"),VLOOKUP(X39,$AA$2:$AB$17,2,FALSE),IF(AND(OR($E47={"a/c","b/c","c/a","c/b"}),V39="l"),VLOOKUP(X39,$AC$2:$AD$17,2,FALSE),IF(AND(OR($E47={"a/c","b/c","c/a","c/b"}),V38="w"),VLOOKUP(X38,$AA$2:$AB$17,2,FALSE),IF(AND(OR($E47={"a/c","b/c","c/a","c/b"}),V38="l"),VLOOKUP(X38,$AC$2:$AD$17,2,FALSE),IF(AND(OR($E47={"a/c","b/c","c/a","c/b"}),V37="w"),VLOOKUP(X37,$AA$2:$AB$17,2,FALSE),IF(AND(OR($E47={"a/c","b/c","c/a","c/b"}),V37="l"),VLOOKUP(X37,$AC$2:$AD$17,2,FALSE),IF(OR($E47={"a/c","b/c","c/a","c/b"}),1,"")))))))))))))))))))))))</f>
        <v/>
      </c>
      <c r="Y48" s="12">
        <f t="shared" si="6"/>
        <v>-7</v>
      </c>
      <c r="Z48" s="27">
        <f t="shared" si="7"/>
        <v>1</v>
      </c>
      <c r="AB48" s="7"/>
      <c r="AC48" s="11"/>
      <c r="AD48" s="11"/>
      <c r="AE48" s="10"/>
    </row>
    <row r="49" spans="1:34">
      <c r="A49" s="9">
        <v>3</v>
      </c>
      <c r="B49" s="9">
        <f>IF(OR($A49={1,2,3,4,5,6,7,8,9,10,11,12}),1,IF(OR($A49={13,14,15,16,17,18,19,20,21,22,23,24}),2,IF(OR($A49={25,26,27,28,29,30,31,32,33,34,35,36}),3,"")))</f>
        <v>1</v>
      </c>
      <c r="C49" s="9" t="str">
        <f>IF(OR($A49={1,4,7,10,13,16,19,22,25,28,31,34}),"A",IF(OR($A49={2,5,8,11,14,17,20,23,26,29,32,35}),"B",IF(OR($A49={3,6,9,12,15,18,21,24,27,30,33,36}),"C","")))</f>
        <v>C</v>
      </c>
      <c r="D49" t="str">
        <f t="shared" si="10"/>
        <v>2/1</v>
      </c>
      <c r="E49" t="str">
        <f t="shared" si="11"/>
        <v>A/C</v>
      </c>
      <c r="F49" s="13" t="str">
        <f>IF(AND(G49="d",$A49&gt;=1,OR(H49={1,"2a","2b",3,"5a","5b","10a","10b","20a","20b","40a","40b","80a","80b","160a","160b"})),"w",IF(AND(G49="",$A49&gt;=1,OR(H49={1,"2a","2b",3,"5a","5b","10a","10b","20a","20b","40a","40b","80a","80b","160a","160b"})),"l",""))</f>
        <v/>
      </c>
      <c r="G49" s="7" t="str">
        <f>IF(OR($A49={1,2,3,4,5,6,7,8,9,10,11,12}),"d","")</f>
        <v>d</v>
      </c>
      <c r="H49" s="14" t="str">
        <f>IF(AND(OR($D48={"1/2","1/3","2/1","3/1"}),F48="w"),VLOOKUP(H48,$AA$2:$AB$17,2,FALSE),IF(AND(OR($D48={"1/2","1/3","2/1","3/1"}),F48="l"),VLOOKUP(H48,$AC$2:$AD$17,2,FALSE),IF(AND(OR($D48={"1/2","1/3","2/1","3/1"}),F47="w"),VLOOKUP(H47,$AA$2:$AB$17,2,FALSE),IF(AND(OR($D48={"1/2","1/3","2/1","3/1"}),F47="l"),VLOOKUP(H47,$AC$2:$AD$17,2,FALSE),IF(AND(OR($D48={"1/2","1/3","2/1","3/1"}),F46="w"),VLOOKUP(H46,$AA$2:$AB$17,2,FALSE),IF(AND(OR($D48={"1/2","1/3","2/1","3/1"}),F46="l"),VLOOKUP(H46,$AC$2:$AD$17,2,FALSE),IF(AND(OR($D48={"1/2","1/3","2/1","3/1"}),F45="w"),VLOOKUP(H45,$AA$2:$AB$17,2,FALSE),IF(AND(OR($D48={"1/2","1/3","2/1","3/1"}),F45="l"),VLOOKUP(H45,$AC$2:$AD$17,2,FALSE),IF(AND(OR($D48={"1/2","1/3","2/1","3/1"}),F44="w"),VLOOKUP(H44,$AA$2:$AB$17,2,FALSE),IF(AND(OR($D48={"1/2","1/3","2/1","3/1"}),F44="l"),VLOOKUP(H44,$AC$2:$AD$17,2,FALSE),IF(AND(OR($D48={"1/2","1/3","2/1","3/1"}),F43="w"),VLOOKUP(H43,$AA$2:$AB$17,2,FALSE),IF(AND(OR($D48={"1/2","1/3","2/1","3/1"}),F43="l"),VLOOKUP(H43,$AC$2:$AD$17,2,FALSE),IF(AND(OR($D48={"1/2","1/3","2/1","3/1"}),F42="w"),VLOOKUP(H42,$AA$2:$AB$17,2,FALSE),IF(AND(OR($D48={"1/2","1/3","2/1","3/1"}),F42="l"),VLOOKUP(H42,$AC$2:$AD$17,2,FALSE),IF(AND(OR($D48={"1/2","1/3","2/1","3/1"}),F41="w"),VLOOKUP(H41,$AA$2:$AB$17,2,FALSE),IF(AND(OR($D48={"1/2","1/3","2/1","3/1"}),F41="l"),VLOOKUP(H41,$AC$2:$AD$17,2,FALSE),IF(AND(OR($D48={"1/2","1/3","2/1","3/1"}),F40="w"),VLOOKUP(H40,$AA$2:$AB$17,2,FALSE),IF(AND(OR($D48={"1/2","1/3","2/1","3/1"}),F40="l"),VLOOKUP(H40,$AC$2:$AD$17,2,FALSE),IF(AND(OR($D48={"1/2","1/3","2/1","3/1"}),F39="w"),VLOOKUP(H39,$AA$2:$AB$17,2,FALSE),IF(AND(OR($D48={"1/2","1/3","2/1","3/1"}),F39="l"),VLOOKUP(H39,$AC$2:$AD$17,2,FALSE),IF(AND(OR($D48={"1/2","1/3","2/1","3/1"}),F38="w"),VLOOKUP(H38,$AA$2:$AB$17,2,FALSE),IF(AND(OR($D48={"1/2","1/3","2/1","3/1"}),F38="l"),VLOOKUP(H38,$AC$2:$AD$17,2,FALSE),IF(OR($D48={"1/2","1/3","2/1","3/1"}),1,"")))))))))))))))))))))))</f>
        <v/>
      </c>
      <c r="I49" s="13" t="str">
        <f>IF(AND(J49="d",$A49&gt;=1,OR(K49={1,"2a","2b",3,"5a","5b","10a","10b","20a","20b","40a","40b","80a","80b","160a","160b"})),"w",IF(AND(J49="",$A49&gt;=1,OR(K49={1,"2a","2b",3,"5a","5b","10a","10b","20a","20b","40a","40b","80a","80b","160a","160b"})),"l",""))</f>
        <v>l</v>
      </c>
      <c r="J49" s="7" t="str">
        <f>IF(OR($A49={13,14,15,16,17,18,19,20,21,22,23,24}),"d","")</f>
        <v/>
      </c>
      <c r="K49" s="14">
        <f>IF(AND(OR($D48={"1/2","2/3","2/1","3/2"}),I48="w"),VLOOKUP(K48,$AA$2:$AB$17,2,FALSE),IF(AND(OR($D48={"1/2","2/3","2/1","3/2"}),I48="l"),VLOOKUP(K48,$AC$2:$AD$17,2,FALSE),IF(AND(OR($D48={"1/2","2/3","2/1","3/2"}),I47="w"),VLOOKUP(K47,$AA$2:$AB$17,2,FALSE),IF(AND(OR($D48={"1/2","2/3","2/1","3/2"}),I47="l"),VLOOKUP(K47,$AC$2:$AD$17,2,FALSE),IF(AND(OR($D48={"1/2","2/3","2/1","3/2"}),I46="w"),VLOOKUP(K46,$AA$2:$AB$17,2,FALSE),IF(AND(OR($D48={"1/2","2/3","2/1","3/2"}),I46="l"),VLOOKUP(K46,$AC$2:$AD$17,2,FALSE),IF(AND(OR($D48={"1/2","2/3","2/1","3/2"}),I45="w"),VLOOKUP(K45,$AA$2:$AB$17,2,FALSE),IF(AND(OR($D48={"1/2","2/3","2/1","3/2"}),I45="l"),VLOOKUP(K45,$AC$2:$AD$17,2,FALSE),IF(AND(OR($D48={"1/2","2/3","2/1","3/2"}),I44="w"),VLOOKUP(K44,$AA$2:$AB$17,2,FALSE),IF(AND(OR($D48={"1/2","2/3","2/1","3/2"}),I44="l"),VLOOKUP(K44,$AC$2:$AD$17,2,FALSE),IF(AND(OR($D48={"1/2","2/3","2/1","3/2"}),I43="w"),VLOOKUP(K43,$AA$2:$AB$17,2,FALSE),IF(AND(OR($D48={"1/2","2/3","2/1","3/2"}),I43="l"),VLOOKUP(K43,$AC$2:$AD$17,2,FALSE),IF(AND(OR($D48={"1/2","2/3","2/1","3/2"}),I42="w"),VLOOKUP(K42,$AA$2:$AB$17,2,FALSE),IF(AND(OR($D48={"1/2","2/3","2/1","3/2"}),I42="l"),VLOOKUP(K42,$AC$2:$AD$17,2,FALSE),IF(AND(OR($D48={"1/2","2/3","2/1","3/2"}),I41="w"),VLOOKUP(K41,$AA$2:$AB$17,2,FALSE),IF(AND(OR($D48={"1/2","2/3","2/1","3/2"}),I41="l"),VLOOKUP(K41,$AC$2:$AD$17,2,FALSE),IF(AND(OR($D48={"1/2","2/3","2/1","3/2"}),I40="w"),VLOOKUP(K40,$AA$2:$AB$17,2,FALSE),IF(AND(OR($D48={"1/2","2/3","2/1","3/2"}),I40="l"),VLOOKUP(K40,$AC$2:$AD$17,2,FALSE),IF(AND(OR($D48={"1/2","2/3","2/1","3/2"}),I39="w"),VLOOKUP(K39,$AA$2:$AB$17,2,FALSE),IF(AND(OR($D48={"1/2","2/3","2/1","3/2"}),I39="l"),VLOOKUP(K39,$AC$2:$AD$17,2,FALSE),IF(AND(OR($D48={"1/2","2/3","2/1","3/2"}),I38="w"),VLOOKUP(K38,$AA$2:$AB$17,2,FALSE),IF(AND(OR($D48={"1/2","2/3","2/1","3/2"}),I38="l"),VLOOKUP(K38,$AC$2:$AD$17,2,FALSE),IF(OR($D48={"1/2","2/3","2/1","3/2"}),1,"")))))))))))))))))))))))</f>
        <v>1</v>
      </c>
      <c r="L49" s="13" t="str">
        <f>IF(AND(M49="d",$A49&gt;=1,OR(N49={1,"2a","2b",3,"5a","5b","10a","10b","20a","20b","40a","40b","80a","80b","160a","160b"})),"w",IF(AND(M49="",$A49&gt;=1,OR(N49={1,"2a","2b",3,"5a","5b","10a","10b","20a","20b","40a","40b","80a","80b","160a","160b"})),"l",""))</f>
        <v>l</v>
      </c>
      <c r="M49" s="7" t="str">
        <f>IF(OR($A49={25,26,27,28,29,30,31,32,33,34,35,36}),"d","")</f>
        <v/>
      </c>
      <c r="N49" s="14" t="str">
        <f>IF(AND(OR($D48={"1/3","2/3","3/1","3/2"}),L48="w"),VLOOKUP(N48,$AA$2:$AB$17,2,FALSE),IF(AND(OR($D48={"1/3","2/3","3/1","3/2"}),L48="l"),VLOOKUP(N48,$AC$2:$AD$17,2,FALSE),IF(AND(OR($D48={"1/3","2/3","3/1","3/2"}),L47="w"),VLOOKUP(N47,$AA$2:$AB$17,2,FALSE),IF(AND(OR($D48={"1/3","2/3","3/1","3/2"}),L47="l"),VLOOKUP(N47,$AC$2:$AD$17,2,FALSE),IF(AND(OR($D48={"1/3","2/3","3/1","3/2"}),L46="w"),VLOOKUP(N46,$AA$2:$AB$17,2,FALSE),IF(AND(OR($D48={"1/3","2/3","3/1","3/2"}),L46="l"),VLOOKUP(N46,$AC$2:$AD$17,2,FALSE),IF(AND(OR($D48={"1/3","2/3","3/1","3/2"}),L45="w"),VLOOKUP(N45,$AA$2:$AB$17,2,FALSE),IF(AND(OR($D48={"1/3","2/3","3/1","3/2"}),L45="l"),VLOOKUP(N45,$AC$2:$AD$17,2,FALSE),IF(AND(OR($D48={"1/3","2/3","3/1","3/2"}),L44="w"),VLOOKUP(N44,$AA$2:$AB$17,2,FALSE),IF(AND(OR($D48={"1/3","2/3","3/1","3/2"}),L44="l"),VLOOKUP(N44,$AC$2:$AD$17,2,FALSE),IF(AND(OR($D48={"1/3","2/3","3/1","3/2"}),L43="w"),VLOOKUP(N43,$AA$2:$AB$17,2,FALSE),IF(AND(OR($D48={"1/3","2/3","3/1","3/2"}),L43="l"),VLOOKUP(N43,$AC$2:$AD$17,2,FALSE),IF(AND(OR($D48={"1/3","2/3","3/1","3/2"}),L42="w"),VLOOKUP(N42,$AA$2:$AB$17,2,FALSE),IF(AND(OR($D48={"1/3","2/3","3/1","3/2"}),L42="l"),VLOOKUP(N42,$AC$2:$AD$17,2,FALSE),IF(AND(OR($D48={"1/3","2/3","3/1","3/2"}),L41="w"),VLOOKUP(N41,$AA$2:$AB$17,2,FALSE),IF(AND(OR($D48={"1/3","2/3","3/1","3/2"}),L41="l"),VLOOKUP(N41,$AC$2:$AD$17,2,FALSE),IF(AND(OR($D48={"1/3","2/3","3/1","3/2"}),L40="w"),VLOOKUP(N40,$AA$2:$AB$17,2,FALSE),IF(AND(OR($D48={"1/3","2/3","3/1","3/2"}),L40="l"),VLOOKUP(N40,$AC$2:$AD$17,2,FALSE),IF(AND(OR($D48={"1/3","2/3","3/1","3/2"}),L39="w"),VLOOKUP(N39,$AA$2:$AB$17,2,FALSE),IF(AND(OR($D48={"1/3","2/3","3/1","3/2"}),L39="l"),VLOOKUP(N39,$AC$2:$AD$17,2,FALSE),IF(AND(OR($D48={"1/3","2/3","3/1","3/2"}),L38="w"),VLOOKUP(N38,$AA$2:$AB$17,2,FALSE),IF(AND(OR($D48={"1/3","2/3","3/1","3/2"}),L38="l"),VLOOKUP(N38,$AC$2:$AD$17,2,FALSE),IF(OR($D48={"1/3","2/3","3/1","3/2"}),1,"")))))))))))))))))))))))</f>
        <v>2b</v>
      </c>
      <c r="O49" s="12">
        <f t="shared" si="5"/>
        <v>-3</v>
      </c>
      <c r="P49" s="13" t="str">
        <f>IF(AND(Q49="c",$A49&gt;=1,OR(R49={1,"2a","2b",3,"5a","5b","10a","10b","20a","20b","40a","40b","80a","80b","160a","160b"})),"w",IF(AND(Q49="",$A49&gt;=1,OR(R49={1,"2a","2b",3,"5a","5b","10a","10b","20a","20b","40a","40b","80a","80b","160a","160b"})),"l",""))</f>
        <v>l</v>
      </c>
      <c r="Q49" s="7" t="str">
        <f>IF(OR($A49={1,4,7,10,13,16,19,22,25,28,31,34}),"c","")</f>
        <v/>
      </c>
      <c r="R49" s="14" t="str">
        <f>IF(AND(OR($E48={"a/b","a/c","b/a","c/a"}),P48="w"),VLOOKUP(R48,$AA$2:$AB$17,2,FALSE),IF(AND(OR($E48={"a/b","a/c","b/a","c/a"}),P48="l"),VLOOKUP(R48,$AC$2:$AD$17,2,FALSE),IF(AND(OR($E48={"a/b","a/c","b/a","c/a"}),P47="w"),VLOOKUP(R47,$AA$2:$AB$17,2,FALSE),IF(AND(OR($E48={"a/b","a/c","b/a","c/a"}),P47="l"),VLOOKUP(R47,$AC$2:$AD$17,2,FALSE),IF(AND(OR($E48={"a/b","a/c","b/a","c/a"}),P46="w"),VLOOKUP(R46,$AA$2:$AB$17,2,FALSE),IF(AND(OR($E48={"a/b","a/c","b/a","c/a"}),P46="l"),VLOOKUP(R46,$AC$2:$AD$17,2,FALSE),IF(AND(OR($E48={"a/b","a/c","b/a","c/a"}),P45="w"),VLOOKUP(R45,$AA$2:$AB$17,2,FALSE),IF(AND(OR($E48={"a/b","a/c","b/a","c/a"}),P45="l"),VLOOKUP(R45,$AC$2:$AD$17,2,FALSE),IF(AND(OR($E48={"a/b","a/c","b/a","c/a"}),P44="w"),VLOOKUP(R44,$AA$2:$AB$17,2,FALSE),IF(AND(OR($E48={"a/b","a/c","b/a","c/a"}),P44="l"),VLOOKUP(R44,$AC$2:$AD$17,2,FALSE),IF(AND(OR($E48={"a/b","a/c","b/a","c/a"}),P43="w"),VLOOKUP(R43,$AA$2:$AB$17,2,FALSE),IF(AND(OR($E48={"a/b","a/c","b/a","c/a"}),P43="l"),VLOOKUP(R43,$AC$2:$AD$17,2,FALSE),IF(AND(OR($E48={"a/b","a/c","b/a","c/a"}),P42="w"),VLOOKUP(R42,$AA$2:$AB$17,2,FALSE),IF(AND(OR($E48={"a/b","a/c","b/a","c/a"}),P42="l"),VLOOKUP(R42,$AC$2:$AD$17,2,FALSE),IF(AND(OR($E48={"a/b","a/c","b/a","c/a"}),P41="w"),VLOOKUP(R41,$AA$2:$AB$17,2,FALSE),IF(AND(OR($E48={"a/b","a/c","b/a","c/a"}),P41="l"),VLOOKUP(R41,$AC$2:$AD$17,2,FALSE),IF(AND(OR($E48={"a/b","a/c","b/a","c/a"}),P40="w"),VLOOKUP(R40,$AA$2:$AB$17,2,FALSE),IF(AND(OR($E48={"a/b","a/c","b/a","c/a"}),P40="l"),VLOOKUP(R40,$AC$2:$AD$17,2,FALSE),IF(AND(OR($E48={"a/b","a/c","b/a","c/a"}),P39="w"),VLOOKUP(R39,$AA$2:$AB$17,2,FALSE),IF(AND(OR($E48={"a/b","a/c","b/a","c/a"}),P39="l"),VLOOKUP(R39,$AC$2:$AD$17,2,FALSE),IF(AND(OR($E48={"a/b","a/c","b/a","c/a"}),P38="w"),VLOOKUP(R38,$AA$2:$AB$17,2,FALSE),IF(AND(OR($E48={"a/b","a/c","b/a","c/a"}),P38="l"),VLOOKUP(R38,$AC$2:$AD$17,2,FALSE),IF(OR($E48={"a/b","a/c","b/a","c/a"}),1,"")))))))))))))))))))))))</f>
        <v>5b</v>
      </c>
      <c r="S49" s="13" t="str">
        <f>IF(AND(T49="c",$A49&gt;=1,OR(U49={1,"2a","2b",3,"5a","5b","10a","10b","20a","20b","40a","40b","80a","80b","160a","160b"})),"w",IF(AND(T49="",$A49&gt;=1,OR(U49={1,"2a","2b",3,"5a","5b","10a","10b","20a","20b","40a","40b","80a","80b","160a","160b"})),"l",""))</f>
        <v/>
      </c>
      <c r="T49" s="7" t="str">
        <f>IF(OR($A49={2,5,8,11,14,17,20,23,26,29,32,35}),"c","")</f>
        <v/>
      </c>
      <c r="U49" s="14" t="str">
        <f>IF(AND(OR($E48={"a/b","b/c","b/a","c/b"}),S48="w"),VLOOKUP(U48,$AA$2:$AB$17,2,FALSE),IF(AND(OR($E48={"a/b","b/c","b/a","c/b"}),S48="l"),VLOOKUP(U48,$AC$2:$AD$17,2,FALSE),IF(AND(OR($E48={"a/b","b/c","b/a","c/b"}),S47="w"),VLOOKUP(U47,$AA$2:$AB$17,2,FALSE),IF(AND(OR($E48={"a/b","b/c","b/a","c/b"}),S47="l"),VLOOKUP(U47,$AC$2:$AD$17,2,FALSE),IF(AND(OR($E48={"a/b","b/c","b/a","c/b"}),S46="w"),VLOOKUP(U46,$AA$2:$AB$17,2,FALSE),IF(AND(OR($E48={"a/b","b/c","b/a","c/b"}),S46="l"),VLOOKUP(U46,$AC$2:$AD$17,2,FALSE),IF(AND(OR($E48={"a/b","b/c","b/a","c/b"}),S45="w"),VLOOKUP(U45,$AA$2:$AB$17,2,FALSE),IF(AND(OR($E48={"a/b","b/c","b/a","c/b"}),S45="l"),VLOOKUP(U45,$AC$2:$AD$17,2,FALSE),IF(AND(OR($E48={"a/b","b/c","b/a","c/b"}),S44="w"),VLOOKUP(U44,$AA$2:$AB$17,2,FALSE),IF(AND(OR($E48={"a/b","b/c","b/a","c/b"}),S44="l"),VLOOKUP(U44,$AC$2:$AD$17,2,FALSE),IF(AND(OR($E48={"a/b","b/c","b/a","c/b"}),S43="w"),VLOOKUP(U43,$AA$2:$AB$17,2,FALSE),IF(AND(OR($E48={"a/b","b/c","b/a","c/b"}),S43="l"),VLOOKUP(U43,$AC$2:$AD$17,2,FALSE),IF(AND(OR($E48={"a/b","b/c","b/a","c/b"}),S42="w"),VLOOKUP(U42,$AA$2:$AB$17,2,FALSE),IF(AND(OR($E48={"a/b","b/c","b/a","c/b"}),S42="l"),VLOOKUP(U42,$AC$2:$AD$17,2,FALSE),IF(AND(OR($E48={"a/b","b/c","b/a","c/b"}),S41="w"),VLOOKUP(U41,$AA$2:$AB$17,2,FALSE),IF(AND(OR($E48={"a/b","b/c","b/a","c/b"}),S41="l"),VLOOKUP(U41,$AC$2:$AD$17,2,FALSE),IF(AND(OR($E48={"a/b","b/c","b/a","c/b"}),S40="w"),VLOOKUP(U40,$AA$2:$AB$17,2,FALSE),IF(AND(OR($E48={"a/b","b/c","b/a","c/b"}),S40="l"),VLOOKUP(U40,$AC$2:$AD$17,2,FALSE),IF(AND(OR($E48={"a/b","b/c","b/a","c/b"}),S39="w"),VLOOKUP(U39,$AA$2:$AB$17,2,FALSE),IF(AND(OR($E48={"a/b","b/c","b/a","c/b"}),S39="l"),VLOOKUP(U39,$AC$2:$AD$17,2,FALSE),IF(AND(OR($E48={"a/b","b/c","b/a","c/b"}),S38="w"),VLOOKUP(U38,$AA$2:$AB$17,2,FALSE),IF(AND(OR($E48={"a/b","b/c","b/a","c/b"}),S38="l"),VLOOKUP(U38,$AC$2:$AD$17,2,FALSE),IF(OR($E48={"a/b","b/c","b/a","c/b"}),1,"")))))))))))))))))))))))</f>
        <v/>
      </c>
      <c r="V49" s="13" t="str">
        <f>IF(AND(W49="c",$A49&gt;=1,OR(X49={1,"2a","2b",3,"5a","5b","10a","10b","20a","20b","40a","40b","80a","80b","160a","160b"})),"w",IF(AND(W49="",$A49&gt;=1,OR(X49={1,"2a","2b",3,"5a","5b","10a","10b","20a","20b","40a","40b","80a","80b","160a","160b"})),"l",""))</f>
        <v>w</v>
      </c>
      <c r="W49" s="7" t="str">
        <f>IF(OR($A49={3,6,9,12,15,18,21,24,27,30,33,36}),"c","")</f>
        <v>c</v>
      </c>
      <c r="X49" s="14" t="str">
        <f>IF(AND(OR($E48={"a/c","b/c","c/a","c/b"}),V48="w"),VLOOKUP(X48,$AA$2:$AB$17,2,FALSE),IF(AND(OR($E48={"a/c","b/c","c/a","c/b"}),V48="l"),VLOOKUP(X48,$AC$2:$AD$17,2,FALSE),IF(AND(OR($E48={"a/c","b/c","c/a","c/b"}),V47="w"),VLOOKUP(X47,$AA$2:$AB$17,2,FALSE),IF(AND(OR($E48={"a/c","b/c","c/a","c/b"}),V47="l"),VLOOKUP(X47,$AC$2:$AD$17,2,FALSE),IF(AND(OR($E48={"a/c","b/c","c/a","c/b"}),V46="w"),VLOOKUP(X46,$AA$2:$AB$17,2,FALSE),IF(AND(OR($E48={"a/c","b/c","c/a","c/b"}),V46="l"),VLOOKUP(X46,$AC$2:$AD$17,2,FALSE),IF(AND(OR($E48={"a/c","b/c","c/a","c/b"}),V45="w"),VLOOKUP(X45,$AA$2:$AB$17,2,FALSE),IF(AND(OR($E48={"a/c","b/c","c/a","c/b"}),V45="l"),VLOOKUP(X45,$AC$2:$AD$17,2,FALSE),IF(AND(OR($E48={"a/c","b/c","c/a","c/b"}),V44="w"),VLOOKUP(X44,$AA$2:$AB$17,2,FALSE),IF(AND(OR($E48={"a/c","b/c","c/a","c/b"}),V44="l"),VLOOKUP(X44,$AC$2:$AD$17,2,FALSE),IF(AND(OR($E48={"a/c","b/c","c/a","c/b"}),V43="w"),VLOOKUP(X43,$AA$2:$AB$17,2,FALSE),IF(AND(OR($E48={"a/c","b/c","c/a","c/b"}),V43="l"),VLOOKUP(X43,$AC$2:$AD$17,2,FALSE),IF(AND(OR($E48={"a/c","b/c","c/a","c/b"}),V42="w"),VLOOKUP(X42,$AA$2:$AB$17,2,FALSE),IF(AND(OR($E48={"a/c","b/c","c/a","c/b"}),V42="l"),VLOOKUP(X42,$AC$2:$AD$17,2,FALSE),IF(AND(OR($E48={"a/c","b/c","c/a","c/b"}),V41="w"),VLOOKUP(X41,$AA$2:$AB$17,2,FALSE),IF(AND(OR($E48={"a/c","b/c","c/a","c/b"}),V41="l"),VLOOKUP(X41,$AC$2:$AD$17,2,FALSE),IF(AND(OR($E48={"a/c","b/c","c/a","c/b"}),V40="w"),VLOOKUP(X40,$AA$2:$AB$17,2,FALSE),IF(AND(OR($E48={"a/c","b/c","c/a","c/b"}),V40="l"),VLOOKUP(X40,$AC$2:$AD$17,2,FALSE),IF(AND(OR($E48={"a/c","b/c","c/a","c/b"}),V39="w"),VLOOKUP(X39,$AA$2:$AB$17,2,FALSE),IF(AND(OR($E48={"a/c","b/c","c/a","c/b"}),V39="l"),VLOOKUP(X39,$AC$2:$AD$17,2,FALSE),IF(AND(OR($E48={"a/c","b/c","c/a","c/b"}),V38="w"),VLOOKUP(X38,$AA$2:$AB$17,2,FALSE),IF(AND(OR($E48={"a/c","b/c","c/a","c/b"}),V38="l"),VLOOKUP(X38,$AC$2:$AD$17,2,FALSE),IF(OR($E48={"a/c","b/c","c/a","c/b"}),1,"")))))))))))))))))))))))</f>
        <v>2b</v>
      </c>
      <c r="Y49" s="12">
        <f t="shared" si="6"/>
        <v>-1</v>
      </c>
      <c r="Z49" s="27">
        <f t="shared" si="7"/>
        <v>-4</v>
      </c>
      <c r="AB49" s="7"/>
      <c r="AC49" s="11"/>
      <c r="AD49" s="24"/>
      <c r="AE49" s="11"/>
    </row>
    <row r="50" spans="1:34">
      <c r="A50" s="9">
        <v>28</v>
      </c>
      <c r="B50" s="9">
        <f>IF(OR($A50={1,2,3,4,5,6,7,8,9,10,11,12}),1,IF(OR($A50={13,14,15,16,17,18,19,20,21,22,23,24}),2,IF(OR($A50={25,26,27,28,29,30,31,32,33,34,35,36}),3,"")))</f>
        <v>3</v>
      </c>
      <c r="C50" s="9" t="str">
        <f>IF(OR($A50={1,4,7,10,13,16,19,22,25,28,31,34}),"A",IF(OR($A50={2,5,8,11,14,17,20,23,26,29,32,35}),"B",IF(OR($A50={3,6,9,12,15,18,21,24,27,30,33,36}),"C","")))</f>
        <v>A</v>
      </c>
      <c r="D50" t="str">
        <f t="shared" si="10"/>
        <v>1/3</v>
      </c>
      <c r="E50" t="str">
        <f t="shared" si="11"/>
        <v>C/A</v>
      </c>
      <c r="F50" s="13" t="str">
        <f>IF(AND(G50="d",$A50&gt;=1,OR(H50={1,"2a","2b",3,"5a","5b","10a","10b","20a","20b","40a","40b","80a","80b","160a","160b"})),"w",IF(AND(G50="",$A50&gt;=1,OR(H50={1,"2a","2b",3,"5a","5b","10a","10b","20a","20b","40a","40b","80a","80b","160a","160b"})),"l",""))</f>
        <v>l</v>
      </c>
      <c r="G50" s="7" t="str">
        <f>IF(OR($A50={1,2,3,4,5,6,7,8,9,10,11,12}),"d","")</f>
        <v/>
      </c>
      <c r="H50" s="14" t="str">
        <f>IF(AND(OR($D49={"1/2","1/3","2/1","3/1"}),F49="w"),VLOOKUP(H49,$AA$2:$AB$17,2,FALSE),IF(AND(OR($D49={"1/2","1/3","2/1","3/1"}),F49="l"),VLOOKUP(H49,$AC$2:$AD$17,2,FALSE),IF(AND(OR($D49={"1/2","1/3","2/1","3/1"}),F48="w"),VLOOKUP(H48,$AA$2:$AB$17,2,FALSE),IF(AND(OR($D49={"1/2","1/3","2/1","3/1"}),F48="l"),VLOOKUP(H48,$AC$2:$AD$17,2,FALSE),IF(AND(OR($D49={"1/2","1/3","2/1","3/1"}),F47="w"),VLOOKUP(H47,$AA$2:$AB$17,2,FALSE),IF(AND(OR($D49={"1/2","1/3","2/1","3/1"}),F47="l"),VLOOKUP(H47,$AC$2:$AD$17,2,FALSE),IF(AND(OR($D49={"1/2","1/3","2/1","3/1"}),F46="w"),VLOOKUP(H46,$AA$2:$AB$17,2,FALSE),IF(AND(OR($D49={"1/2","1/3","2/1","3/1"}),F46="l"),VLOOKUP(H46,$AC$2:$AD$17,2,FALSE),IF(AND(OR($D49={"1/2","1/3","2/1","3/1"}),F45="w"),VLOOKUP(H45,$AA$2:$AB$17,2,FALSE),IF(AND(OR($D49={"1/2","1/3","2/1","3/1"}),F45="l"),VLOOKUP(H45,$AC$2:$AD$17,2,FALSE),IF(AND(OR($D49={"1/2","1/3","2/1","3/1"}),F44="w"),VLOOKUP(H44,$AA$2:$AB$17,2,FALSE),IF(AND(OR($D49={"1/2","1/3","2/1","3/1"}),F44="l"),VLOOKUP(H44,$AC$2:$AD$17,2,FALSE),IF(AND(OR($D49={"1/2","1/3","2/1","3/1"}),F43="w"),VLOOKUP(H43,$AA$2:$AB$17,2,FALSE),IF(AND(OR($D49={"1/2","1/3","2/1","3/1"}),F43="l"),VLOOKUP(H43,$AC$2:$AD$17,2,FALSE),IF(AND(OR($D49={"1/2","1/3","2/1","3/1"}),F42="w"),VLOOKUP(H42,$AA$2:$AB$17,2,FALSE),IF(AND(OR($D49={"1/2","1/3","2/1","3/1"}),F42="l"),VLOOKUP(H42,$AC$2:$AD$17,2,FALSE),IF(AND(OR($D49={"1/2","1/3","2/1","3/1"}),F41="w"),VLOOKUP(H41,$AA$2:$AB$17,2,FALSE),IF(AND(OR($D49={"1/2","1/3","2/1","3/1"}),F41="l"),VLOOKUP(H41,$AC$2:$AD$17,2,FALSE),IF(AND(OR($D49={"1/2","1/3","2/1","3/1"}),F40="w"),VLOOKUP(H40,$AA$2:$AB$17,2,FALSE),IF(AND(OR($D49={"1/2","1/3","2/1","3/1"}),F40="l"),VLOOKUP(H40,$AC$2:$AD$17,2,FALSE),IF(AND(OR($D49={"1/2","1/3","2/1","3/1"}),F39="w"),VLOOKUP(H39,$AA$2:$AB$17,2,FALSE),IF(AND(OR($D49={"1/2","1/3","2/1","3/1"}),F39="l"),VLOOKUP(H39,$AC$2:$AD$17,2,FALSE),IF(OR($D49={"1/2","1/3","2/1","3/1"}),1,"")))))))))))))))))))))))</f>
        <v>2b</v>
      </c>
      <c r="I50" s="13" t="str">
        <f>IF(AND(J50="d",$A50&gt;=1,OR(K50={1,"2a","2b",3,"5a","5b","10a","10b","20a","20b","40a","40b","80a","80b","160a","160b"})),"w",IF(AND(J50="",$A50&gt;=1,OR(K50={1,"2a","2b",3,"5a","5b","10a","10b","20a","20b","40a","40b","80a","80b","160a","160b"})),"l",""))</f>
        <v>l</v>
      </c>
      <c r="J50" s="7" t="str">
        <f>IF(OR($A50={13,14,15,16,17,18,19,20,21,22,23,24}),"d","")</f>
        <v/>
      </c>
      <c r="K50" s="14" t="str">
        <f>IF(AND(OR($D49={"1/2","2/3","2/1","3/2"}),I49="w"),VLOOKUP(K49,$AA$2:$AB$17,2,FALSE),IF(AND(OR($D49={"1/2","2/3","2/1","3/2"}),I49="l"),VLOOKUP(K49,$AC$2:$AD$17,2,FALSE),IF(AND(OR($D49={"1/2","2/3","2/1","3/2"}),I48="w"),VLOOKUP(K48,$AA$2:$AB$17,2,FALSE),IF(AND(OR($D49={"1/2","2/3","2/1","3/2"}),I48="l"),VLOOKUP(K48,$AC$2:$AD$17,2,FALSE),IF(AND(OR($D49={"1/2","2/3","2/1","3/2"}),I47="w"),VLOOKUP(K47,$AA$2:$AB$17,2,FALSE),IF(AND(OR($D49={"1/2","2/3","2/1","3/2"}),I47="l"),VLOOKUP(K47,$AC$2:$AD$17,2,FALSE),IF(AND(OR($D49={"1/2","2/3","2/1","3/2"}),I46="w"),VLOOKUP(K46,$AA$2:$AB$17,2,FALSE),IF(AND(OR($D49={"1/2","2/3","2/1","3/2"}),I46="l"),VLOOKUP(K46,$AC$2:$AD$17,2,FALSE),IF(AND(OR($D49={"1/2","2/3","2/1","3/2"}),I45="w"),VLOOKUP(K45,$AA$2:$AB$17,2,FALSE),IF(AND(OR($D49={"1/2","2/3","2/1","3/2"}),I45="l"),VLOOKUP(K45,$AC$2:$AD$17,2,FALSE),IF(AND(OR($D49={"1/2","2/3","2/1","3/2"}),I44="w"),VLOOKUP(K44,$AA$2:$AB$17,2,FALSE),IF(AND(OR($D49={"1/2","2/3","2/1","3/2"}),I44="l"),VLOOKUP(K44,$AC$2:$AD$17,2,FALSE),IF(AND(OR($D49={"1/2","2/3","2/1","3/2"}),I43="w"),VLOOKUP(K43,$AA$2:$AB$17,2,FALSE),IF(AND(OR($D49={"1/2","2/3","2/1","3/2"}),I43="l"),VLOOKUP(K43,$AC$2:$AD$17,2,FALSE),IF(AND(OR($D49={"1/2","2/3","2/1","3/2"}),I42="w"),VLOOKUP(K42,$AA$2:$AB$17,2,FALSE),IF(AND(OR($D49={"1/2","2/3","2/1","3/2"}),I42="l"),VLOOKUP(K42,$AC$2:$AD$17,2,FALSE),IF(AND(OR($D49={"1/2","2/3","2/1","3/2"}),I41="w"),VLOOKUP(K41,$AA$2:$AB$17,2,FALSE),IF(AND(OR($D49={"1/2","2/3","2/1","3/2"}),I41="l"),VLOOKUP(K41,$AC$2:$AD$17,2,FALSE),IF(AND(OR($D49={"1/2","2/3","2/1","3/2"}),I40="w"),VLOOKUP(K40,$AA$2:$AB$17,2,FALSE),IF(AND(OR($D49={"1/2","2/3","2/1","3/2"}),I40="l"),VLOOKUP(K40,$AC$2:$AD$17,2,FALSE),IF(AND(OR($D49={"1/2","2/3","2/1","3/2"}),I39="w"),VLOOKUP(K39,$AA$2:$AB$17,2,FALSE),IF(AND(OR($D49={"1/2","2/3","2/1","3/2"}),I39="l"),VLOOKUP(K39,$AC$2:$AD$17,2,FALSE),IF(OR($D49={"1/2","2/3","2/1","3/2"}),1,"")))))))))))))))))))))))</f>
        <v>2a</v>
      </c>
      <c r="L50" s="13" t="str">
        <f>IF(AND(M50="d",$A50&gt;=1,OR(N50={1,"2a","2b",3,"5a","5b","10a","10b","20a","20b","40a","40b","80a","80b","160a","160b"})),"w",IF(AND(M50="",$A50&gt;=1,OR(N50={1,"2a","2b",3,"5a","5b","10a","10b","20a","20b","40a","40b","80a","80b","160a","160b"})),"l",""))</f>
        <v/>
      </c>
      <c r="M50" s="7" t="str">
        <f>IF(OR($A50={25,26,27,28,29,30,31,32,33,34,35,36}),"d","")</f>
        <v>d</v>
      </c>
      <c r="N50" s="14" t="str">
        <f>IF(AND(OR($D49={"1/3","2/3","3/1","3/2"}),L49="w"),VLOOKUP(N49,$AA$2:$AB$17,2,FALSE),IF(AND(OR($D49={"1/3","2/3","3/1","3/2"}),L49="l"),VLOOKUP(N49,$AC$2:$AD$17,2,FALSE),IF(AND(OR($D49={"1/3","2/3","3/1","3/2"}),L48="w"),VLOOKUP(N48,$AA$2:$AB$17,2,FALSE),IF(AND(OR($D49={"1/3","2/3","3/1","3/2"}),L48="l"),VLOOKUP(N48,$AC$2:$AD$17,2,FALSE),IF(AND(OR($D49={"1/3","2/3","3/1","3/2"}),L47="w"),VLOOKUP(N47,$AA$2:$AB$17,2,FALSE),IF(AND(OR($D49={"1/3","2/3","3/1","3/2"}),L47="l"),VLOOKUP(N47,$AC$2:$AD$17,2,FALSE),IF(AND(OR($D49={"1/3","2/3","3/1","3/2"}),L46="w"),VLOOKUP(N46,$AA$2:$AB$17,2,FALSE),IF(AND(OR($D49={"1/3","2/3","3/1","3/2"}),L46="l"),VLOOKUP(N46,$AC$2:$AD$17,2,FALSE),IF(AND(OR($D49={"1/3","2/3","3/1","3/2"}),L45="w"),VLOOKUP(N45,$AA$2:$AB$17,2,FALSE),IF(AND(OR($D49={"1/3","2/3","3/1","3/2"}),L45="l"),VLOOKUP(N45,$AC$2:$AD$17,2,FALSE),IF(AND(OR($D49={"1/3","2/3","3/1","3/2"}),L44="w"),VLOOKUP(N44,$AA$2:$AB$17,2,FALSE),IF(AND(OR($D49={"1/3","2/3","3/1","3/2"}),L44="l"),VLOOKUP(N44,$AC$2:$AD$17,2,FALSE),IF(AND(OR($D49={"1/3","2/3","3/1","3/2"}),L43="w"),VLOOKUP(N43,$AA$2:$AB$17,2,FALSE),IF(AND(OR($D49={"1/3","2/3","3/1","3/2"}),L43="l"),VLOOKUP(N43,$AC$2:$AD$17,2,FALSE),IF(AND(OR($D49={"1/3","2/3","3/1","3/2"}),L42="w"),VLOOKUP(N42,$AA$2:$AB$17,2,FALSE),IF(AND(OR($D49={"1/3","2/3","3/1","3/2"}),L42="l"),VLOOKUP(N42,$AC$2:$AD$17,2,FALSE),IF(AND(OR($D49={"1/3","2/3","3/1","3/2"}),L41="w"),VLOOKUP(N41,$AA$2:$AB$17,2,FALSE),IF(AND(OR($D49={"1/3","2/3","3/1","3/2"}),L41="l"),VLOOKUP(N41,$AC$2:$AD$17,2,FALSE),IF(AND(OR($D49={"1/3","2/3","3/1","3/2"}),L40="w"),VLOOKUP(N40,$AA$2:$AB$17,2,FALSE),IF(AND(OR($D49={"1/3","2/3","3/1","3/2"}),L40="l"),VLOOKUP(N40,$AC$2:$AD$17,2,FALSE),IF(AND(OR($D49={"1/3","2/3","3/1","3/2"}),L39="w"),VLOOKUP(N39,$AA$2:$AB$17,2,FALSE),IF(AND(OR($D49={"1/3","2/3","3/1","3/2"}),L39="l"),VLOOKUP(N39,$AC$2:$AD$17,2,FALSE),IF(OR($D49={"1/3","2/3","3/1","3/2"}),1,"")))))))))))))))))))))))</f>
        <v/>
      </c>
      <c r="O50" s="12">
        <f t="shared" si="5"/>
        <v>-4</v>
      </c>
      <c r="P50" s="13" t="str">
        <f>IF(AND(Q50="c",$A50&gt;=1,OR(R50={1,"2a","2b",3,"5a","5b","10a","10b","20a","20b","40a","40b","80a","80b","160a","160b"})),"w",IF(AND(Q50="",$A50&gt;=1,OR(R50={1,"2a","2b",3,"5a","5b","10a","10b","20a","20b","40a","40b","80a","80b","160a","160b"})),"l",""))</f>
        <v>w</v>
      </c>
      <c r="Q50" s="7" t="str">
        <f>IF(OR($A50={1,4,7,10,13,16,19,22,25,28,31,34}),"c","")</f>
        <v>c</v>
      </c>
      <c r="R50" s="14" t="str">
        <f>IF(AND(OR($E49={"a/b","a/c","b/a","c/a"}),P49="w"),VLOOKUP(R49,$AA$2:$AB$17,2,FALSE),IF(AND(OR($E49={"a/b","a/c","b/a","c/a"}),P49="l"),VLOOKUP(R49,$AC$2:$AD$17,2,FALSE),IF(AND(OR($E49={"a/b","a/c","b/a","c/a"}),P48="w"),VLOOKUP(R48,$AA$2:$AB$17,2,FALSE),IF(AND(OR($E49={"a/b","a/c","b/a","c/a"}),P48="l"),VLOOKUP(R48,$AC$2:$AD$17,2,FALSE),IF(AND(OR($E49={"a/b","a/c","b/a","c/a"}),P47="w"),VLOOKUP(R47,$AA$2:$AB$17,2,FALSE),IF(AND(OR($E49={"a/b","a/c","b/a","c/a"}),P47="l"),VLOOKUP(R47,$AC$2:$AD$17,2,FALSE),IF(AND(OR($E49={"a/b","a/c","b/a","c/a"}),P46="w"),VLOOKUP(R46,$AA$2:$AB$17,2,FALSE),IF(AND(OR($E49={"a/b","a/c","b/a","c/a"}),P46="l"),VLOOKUP(R46,$AC$2:$AD$17,2,FALSE),IF(AND(OR($E49={"a/b","a/c","b/a","c/a"}),P45="w"),VLOOKUP(R45,$AA$2:$AB$17,2,FALSE),IF(AND(OR($E49={"a/b","a/c","b/a","c/a"}),P45="l"),VLOOKUP(R45,$AC$2:$AD$17,2,FALSE),IF(AND(OR($E49={"a/b","a/c","b/a","c/a"}),P44="w"),VLOOKUP(R44,$AA$2:$AB$17,2,FALSE),IF(AND(OR($E49={"a/b","a/c","b/a","c/a"}),P44="l"),VLOOKUP(R44,$AC$2:$AD$17,2,FALSE),IF(AND(OR($E49={"a/b","a/c","b/a","c/a"}),P43="w"),VLOOKUP(R43,$AA$2:$AB$17,2,FALSE),IF(AND(OR($E49={"a/b","a/c","b/a","c/a"}),P43="l"),VLOOKUP(R43,$AC$2:$AD$17,2,FALSE),IF(AND(OR($E49={"a/b","a/c","b/a","c/a"}),P42="w"),VLOOKUP(R42,$AA$2:$AB$17,2,FALSE),IF(AND(OR($E49={"a/b","a/c","b/a","c/a"}),P42="l"),VLOOKUP(R42,$AC$2:$AD$17,2,FALSE),IF(AND(OR($E49={"a/b","a/c","b/a","c/a"}),P41="w"),VLOOKUP(R41,$AA$2:$AB$17,2,FALSE),IF(AND(OR($E49={"a/b","a/c","b/a","c/a"}),P41="l"),VLOOKUP(R41,$AC$2:$AD$17,2,FALSE),IF(AND(OR($E49={"a/b","a/c","b/a","c/a"}),P40="w"),VLOOKUP(R40,$AA$2:$AB$17,2,FALSE),IF(AND(OR($E49={"a/b","a/c","b/a","c/a"}),P40="l"),VLOOKUP(R40,$AC$2:$AD$17,2,FALSE),IF(AND(OR($E49={"a/b","a/c","b/a","c/a"}),P39="w"),VLOOKUP(R39,$AA$2:$AB$17,2,FALSE),IF(AND(OR($E49={"a/b","a/c","b/a","c/a"}),P39="l"),VLOOKUP(R39,$AC$2:$AD$17,2,FALSE),IF(OR($E49={"a/b","a/c","b/a","c/a"}),1,"")))))))))))))))))))))))</f>
        <v>10a</v>
      </c>
      <c r="S50" s="13" t="str">
        <f>IF(AND(T50="c",$A50&gt;=1,OR(U50={1,"2a","2b",3,"5a","5b","10a","10b","20a","20b","40a","40b","80a","80b","160a","160b"})),"w",IF(AND(T50="",$A50&gt;=1,OR(U50={1,"2a","2b",3,"5a","5b","10a","10b","20a","20b","40a","40b","80a","80b","160a","160b"})),"l",""))</f>
        <v/>
      </c>
      <c r="T50" s="7" t="str">
        <f>IF(OR($A50={2,5,8,11,14,17,20,23,26,29,32,35}),"c","")</f>
        <v/>
      </c>
      <c r="U50" s="14" t="str">
        <f>IF(AND(OR($E49={"a/b","b/c","b/a","c/b"}),S49="w"),VLOOKUP(U49,$AA$2:$AB$17,2,FALSE),IF(AND(OR($E49={"a/b","b/c","b/a","c/b"}),S49="l"),VLOOKUP(U49,$AC$2:$AD$17,2,FALSE),IF(AND(OR($E49={"a/b","b/c","b/a","c/b"}),S48="w"),VLOOKUP(U48,$AA$2:$AB$17,2,FALSE),IF(AND(OR($E49={"a/b","b/c","b/a","c/b"}),S48="l"),VLOOKUP(U48,$AC$2:$AD$17,2,FALSE),IF(AND(OR($E49={"a/b","b/c","b/a","c/b"}),S47="w"),VLOOKUP(U47,$AA$2:$AB$17,2,FALSE),IF(AND(OR($E49={"a/b","b/c","b/a","c/b"}),S47="l"),VLOOKUP(U47,$AC$2:$AD$17,2,FALSE),IF(AND(OR($E49={"a/b","b/c","b/a","c/b"}),S46="w"),VLOOKUP(U46,$AA$2:$AB$17,2,FALSE),IF(AND(OR($E49={"a/b","b/c","b/a","c/b"}),S46="l"),VLOOKUP(U46,$AC$2:$AD$17,2,FALSE),IF(AND(OR($E49={"a/b","b/c","b/a","c/b"}),S45="w"),VLOOKUP(U45,$AA$2:$AB$17,2,FALSE),IF(AND(OR($E49={"a/b","b/c","b/a","c/b"}),S45="l"),VLOOKUP(U45,$AC$2:$AD$17,2,FALSE),IF(AND(OR($E49={"a/b","b/c","b/a","c/b"}),S44="w"),VLOOKUP(U44,$AA$2:$AB$17,2,FALSE),IF(AND(OR($E49={"a/b","b/c","b/a","c/b"}),S44="l"),VLOOKUP(U44,$AC$2:$AD$17,2,FALSE),IF(AND(OR($E49={"a/b","b/c","b/a","c/b"}),S43="w"),VLOOKUP(U43,$AA$2:$AB$17,2,FALSE),IF(AND(OR($E49={"a/b","b/c","b/a","c/b"}),S43="l"),VLOOKUP(U43,$AC$2:$AD$17,2,FALSE),IF(AND(OR($E49={"a/b","b/c","b/a","c/b"}),S42="w"),VLOOKUP(U42,$AA$2:$AB$17,2,FALSE),IF(AND(OR($E49={"a/b","b/c","b/a","c/b"}),S42="l"),VLOOKUP(U42,$AC$2:$AD$17,2,FALSE),IF(AND(OR($E49={"a/b","b/c","b/a","c/b"}),S41="w"),VLOOKUP(U41,$AA$2:$AB$17,2,FALSE),IF(AND(OR($E49={"a/b","b/c","b/a","c/b"}),S41="l"),VLOOKUP(U41,$AC$2:$AD$17,2,FALSE),IF(AND(OR($E49={"a/b","b/c","b/a","c/b"}),S40="w"),VLOOKUP(U40,$AA$2:$AB$17,2,FALSE),IF(AND(OR($E49={"a/b","b/c","b/a","c/b"}),S40="l"),VLOOKUP(U40,$AC$2:$AD$17,2,FALSE),IF(AND(OR($E49={"a/b","b/c","b/a","c/b"}),S39="w"),VLOOKUP(U39,$AA$2:$AB$17,2,FALSE),IF(AND(OR($E49={"a/b","b/c","b/a","c/b"}),S39="l"),VLOOKUP(U39,$AC$2:$AD$17,2,FALSE),IF(OR($E49={"a/b","b/c","b/a","c/b"}),1,"")))))))))))))))))))))))</f>
        <v/>
      </c>
      <c r="V50" s="13" t="str">
        <f>IF(AND(W50="c",$A50&gt;=1,OR(X50={1,"2a","2b",3,"5a","5b","10a","10b","20a","20b","40a","40b","80a","80b","160a","160b"})),"w",IF(AND(W50="",$A50&gt;=1,OR(X50={1,"2a","2b",3,"5a","5b","10a","10b","20a","20b","40a","40b","80a","80b","160a","160b"})),"l",""))</f>
        <v>l</v>
      </c>
      <c r="W50" s="7" t="str">
        <f>IF(OR($A50={3,6,9,12,15,18,21,24,27,30,33,36}),"c","")</f>
        <v/>
      </c>
      <c r="X50" s="14">
        <f>IF(AND(OR($E49={"a/c","b/c","c/a","c/b"}),V49="w"),VLOOKUP(X49,$AA$2:$AB$17,2,FALSE),IF(AND(OR($E49={"a/c","b/c","c/a","c/b"}),V49="l"),VLOOKUP(X49,$AC$2:$AD$17,2,FALSE),IF(AND(OR($E49={"a/c","b/c","c/a","c/b"}),V48="w"),VLOOKUP(X48,$AA$2:$AB$17,2,FALSE),IF(AND(OR($E49={"a/c","b/c","c/a","c/b"}),V48="l"),VLOOKUP(X48,$AC$2:$AD$17,2,FALSE),IF(AND(OR($E49={"a/c","b/c","c/a","c/b"}),V47="w"),VLOOKUP(X47,$AA$2:$AB$17,2,FALSE),IF(AND(OR($E49={"a/c","b/c","c/a","c/b"}),V47="l"),VLOOKUP(X47,$AC$2:$AD$17,2,FALSE),IF(AND(OR($E49={"a/c","b/c","c/a","c/b"}),V46="w"),VLOOKUP(X46,$AA$2:$AB$17,2,FALSE),IF(AND(OR($E49={"a/c","b/c","c/a","c/b"}),V46="l"),VLOOKUP(X46,$AC$2:$AD$17,2,FALSE),IF(AND(OR($E49={"a/c","b/c","c/a","c/b"}),V45="w"),VLOOKUP(X45,$AA$2:$AB$17,2,FALSE),IF(AND(OR($E49={"a/c","b/c","c/a","c/b"}),V45="l"),VLOOKUP(X45,$AC$2:$AD$17,2,FALSE),IF(AND(OR($E49={"a/c","b/c","c/a","c/b"}),V44="w"),VLOOKUP(X44,$AA$2:$AB$17,2,FALSE),IF(AND(OR($E49={"a/c","b/c","c/a","c/b"}),V44="l"),VLOOKUP(X44,$AC$2:$AD$17,2,FALSE),IF(AND(OR($E49={"a/c","b/c","c/a","c/b"}),V43="w"),VLOOKUP(X43,$AA$2:$AB$17,2,FALSE),IF(AND(OR($E49={"a/c","b/c","c/a","c/b"}),V43="l"),VLOOKUP(X43,$AC$2:$AD$17,2,FALSE),IF(AND(OR($E49={"a/c","b/c","c/a","c/b"}),V42="w"),VLOOKUP(X42,$AA$2:$AB$17,2,FALSE),IF(AND(OR($E49={"a/c","b/c","c/a","c/b"}),V42="l"),VLOOKUP(X42,$AC$2:$AD$17,2,FALSE),IF(AND(OR($E49={"a/c","b/c","c/a","c/b"}),V41="w"),VLOOKUP(X41,$AA$2:$AB$17,2,FALSE),IF(AND(OR($E49={"a/c","b/c","c/a","c/b"}),V41="l"),VLOOKUP(X41,$AC$2:$AD$17,2,FALSE),IF(AND(OR($E49={"a/c","b/c","c/a","c/b"}),V40="w"),VLOOKUP(X40,$AA$2:$AB$17,2,FALSE),IF(AND(OR($E49={"a/c","b/c","c/a","c/b"}),V40="l"),VLOOKUP(X40,$AC$2:$AD$17,2,FALSE),IF(AND(OR($E49={"a/c","b/c","c/a","c/b"}),V39="w"),VLOOKUP(X39,$AA$2:$AB$17,2,FALSE),IF(AND(OR($E49={"a/c","b/c","c/a","c/b"}),V39="l"),VLOOKUP(X39,$AC$2:$AD$17,2,FALSE),IF(OR($E49={"a/c","b/c","c/a","c/b"}),1,"")))))))))))))))))))))))</f>
        <v>1</v>
      </c>
      <c r="Y50" s="12">
        <f t="shared" si="6"/>
        <v>19</v>
      </c>
      <c r="Z50" s="27">
        <f t="shared" si="7"/>
        <v>15</v>
      </c>
      <c r="AB50" s="7"/>
      <c r="AC50" s="24"/>
      <c r="AD50" s="11"/>
      <c r="AE50" s="10"/>
    </row>
    <row r="51" spans="1:34">
      <c r="A51" s="9">
        <v>34</v>
      </c>
      <c r="B51" s="9">
        <f>IF(OR($A51={1,2,3,4,5,6,7,8,9,10,11,12}),1,IF(OR($A51={13,14,15,16,17,18,19,20,21,22,23,24}),2,IF(OR($A51={25,26,27,28,29,30,31,32,33,34,35,36}),3,"")))</f>
        <v>3</v>
      </c>
      <c r="C51" s="9" t="str">
        <f>IF(OR($A51={1,4,7,10,13,16,19,22,25,28,31,34}),"A",IF(OR($A51={2,5,8,11,14,17,20,23,26,29,32,35}),"B",IF(OR($A51={3,6,9,12,15,18,21,24,27,30,33,36}),"C","")))</f>
        <v>A</v>
      </c>
      <c r="D51" t="str">
        <f t="shared" si="10"/>
        <v>1/3</v>
      </c>
      <c r="E51" t="str">
        <f t="shared" si="11"/>
        <v>C/A</v>
      </c>
      <c r="F51" s="13" t="str">
        <f>IF(AND(G51="d",$A51&gt;=1,OR(H51={1,"2a","2b",3,"5a","5b","10a","10b","20a","20b","40a","40b","80a","80b","160a","160b"})),"w",IF(AND(G51="",$A51&gt;=1,OR(H51={1,"2a","2b",3,"5a","5b","10a","10b","20a","20b","40a","40b","80a","80b","160a","160b"})),"l",""))</f>
        <v>l</v>
      </c>
      <c r="G51" s="7" t="str">
        <f>IF(OR($A51={1,2,3,4,5,6,7,8,9,10,11,12}),"d","")</f>
        <v/>
      </c>
      <c r="H51" s="14">
        <f>IF(AND(OR($D50={"1/2","1/3","2/1","3/1"}),F50="w"),VLOOKUP(H50,$AA$2:$AB$17,2,FALSE),IF(AND(OR($D50={"1/2","1/3","2/1","3/1"}),F50="l"),VLOOKUP(H50,$AC$2:$AD$17,2,FALSE),IF(AND(OR($D50={"1/2","1/3","2/1","3/1"}),F49="w"),VLOOKUP(H49,$AA$2:$AB$17,2,FALSE),IF(AND(OR($D50={"1/2","1/3","2/1","3/1"}),F49="l"),VLOOKUP(H49,$AC$2:$AD$17,2,FALSE),IF(AND(OR($D50={"1/2","1/3","2/1","3/1"}),F48="w"),VLOOKUP(H48,$AA$2:$AB$17,2,FALSE),IF(AND(OR($D50={"1/2","1/3","2/1","3/1"}),F48="l"),VLOOKUP(H48,$AC$2:$AD$17,2,FALSE),IF(AND(OR($D50={"1/2","1/3","2/1","3/1"}),F47="w"),VLOOKUP(H47,$AA$2:$AB$17,2,FALSE),IF(AND(OR($D50={"1/2","1/3","2/1","3/1"}),F47="l"),VLOOKUP(H47,$AC$2:$AD$17,2,FALSE),IF(AND(OR($D50={"1/2","1/3","2/1","3/1"}),F46="w"),VLOOKUP(H46,$AA$2:$AB$17,2,FALSE),IF(AND(OR($D50={"1/2","1/3","2/1","3/1"}),F46="l"),VLOOKUP(H46,$AC$2:$AD$17,2,FALSE),IF(AND(OR($D50={"1/2","1/3","2/1","3/1"}),F45="w"),VLOOKUP(H45,$AA$2:$AB$17,2,FALSE),IF(AND(OR($D50={"1/2","1/3","2/1","3/1"}),F45="l"),VLOOKUP(H45,$AC$2:$AD$17,2,FALSE),IF(AND(OR($D50={"1/2","1/3","2/1","3/1"}),F44="w"),VLOOKUP(H44,$AA$2:$AB$17,2,FALSE),IF(AND(OR($D50={"1/2","1/3","2/1","3/1"}),F44="l"),VLOOKUP(H44,$AC$2:$AD$17,2,FALSE),IF(AND(OR($D50={"1/2","1/3","2/1","3/1"}),F43="w"),VLOOKUP(H43,$AA$2:$AB$17,2,FALSE),IF(AND(OR($D50={"1/2","1/3","2/1","3/1"}),F43="l"),VLOOKUP(H43,$AC$2:$AD$17,2,FALSE),IF(AND(OR($D50={"1/2","1/3","2/1","3/1"}),F42="w"),VLOOKUP(H42,$AA$2:$AB$17,2,FALSE),IF(AND(OR($D50={"1/2","1/3","2/1","3/1"}),F42="l"),VLOOKUP(H42,$AC$2:$AD$17,2,FALSE),IF(AND(OR($D50={"1/2","1/3","2/1","3/1"}),F41="w"),VLOOKUP(H41,$AA$2:$AB$17,2,FALSE),IF(AND(OR($D50={"1/2","1/3","2/1","3/1"}),F41="l"),VLOOKUP(H41,$AC$2:$AD$17,2,FALSE),IF(AND(OR($D50={"1/2","1/3","2/1","3/1"}),F40="w"),VLOOKUP(H40,$AA$2:$AB$17,2,FALSE),IF(AND(OR($D50={"1/2","1/3","2/1","3/1"}),F40="l"),VLOOKUP(H40,$AC$2:$AD$17,2,FALSE),IF(OR($D50={"1/2","1/3","2/1","3/1"}),1,"")))))))))))))))))))))))</f>
        <v>3</v>
      </c>
      <c r="I51" s="13" t="str">
        <f>IF(AND(J51="d",$A51&gt;=1,OR(K51={1,"2a","2b",3,"5a","5b","10a","10b","20a","20b","40a","40b","80a","80b","160a","160b"})),"w",IF(AND(J51="",$A51&gt;=1,OR(K51={1,"2a","2b",3,"5a","5b","10a","10b","20a","20b","40a","40b","80a","80b","160a","160b"})),"l",""))</f>
        <v/>
      </c>
      <c r="J51" s="7" t="str">
        <f>IF(OR($A51={13,14,15,16,17,18,19,20,21,22,23,24}),"d","")</f>
        <v/>
      </c>
      <c r="K51" s="14" t="str">
        <f>IF(AND(OR($D50={"1/2","2/3","2/1","3/2"}),I50="w"),VLOOKUP(K50,$AA$2:$AB$17,2,FALSE),IF(AND(OR($D50={"1/2","2/3","2/1","3/2"}),I50="l"),VLOOKUP(K50,$AC$2:$AD$17,2,FALSE),IF(AND(OR($D50={"1/2","2/3","2/1","3/2"}),I49="w"),VLOOKUP(K49,$AA$2:$AB$17,2,FALSE),IF(AND(OR($D50={"1/2","2/3","2/1","3/2"}),I49="l"),VLOOKUP(K49,$AC$2:$AD$17,2,FALSE),IF(AND(OR($D50={"1/2","2/3","2/1","3/2"}),I48="w"),VLOOKUP(K48,$AA$2:$AB$17,2,FALSE),IF(AND(OR($D50={"1/2","2/3","2/1","3/2"}),I48="l"),VLOOKUP(K48,$AC$2:$AD$17,2,FALSE),IF(AND(OR($D50={"1/2","2/3","2/1","3/2"}),I47="w"),VLOOKUP(K47,$AA$2:$AB$17,2,FALSE),IF(AND(OR($D50={"1/2","2/3","2/1","3/2"}),I47="l"),VLOOKUP(K47,$AC$2:$AD$17,2,FALSE),IF(AND(OR($D50={"1/2","2/3","2/1","3/2"}),I46="w"),VLOOKUP(K46,$AA$2:$AB$17,2,FALSE),IF(AND(OR($D50={"1/2","2/3","2/1","3/2"}),I46="l"),VLOOKUP(K46,$AC$2:$AD$17,2,FALSE),IF(AND(OR($D50={"1/2","2/3","2/1","3/2"}),I45="w"),VLOOKUP(K45,$AA$2:$AB$17,2,FALSE),IF(AND(OR($D50={"1/2","2/3","2/1","3/2"}),I45="l"),VLOOKUP(K45,$AC$2:$AD$17,2,FALSE),IF(AND(OR($D50={"1/2","2/3","2/1","3/2"}),I44="w"),VLOOKUP(K44,$AA$2:$AB$17,2,FALSE),IF(AND(OR($D50={"1/2","2/3","2/1","3/2"}),I44="l"),VLOOKUP(K44,$AC$2:$AD$17,2,FALSE),IF(AND(OR($D50={"1/2","2/3","2/1","3/2"}),I43="w"),VLOOKUP(K43,$AA$2:$AB$17,2,FALSE),IF(AND(OR($D50={"1/2","2/3","2/1","3/2"}),I43="l"),VLOOKUP(K43,$AC$2:$AD$17,2,FALSE),IF(AND(OR($D50={"1/2","2/3","2/1","3/2"}),I42="w"),VLOOKUP(K42,$AA$2:$AB$17,2,FALSE),IF(AND(OR($D50={"1/2","2/3","2/1","3/2"}),I42="l"),VLOOKUP(K42,$AC$2:$AD$17,2,FALSE),IF(AND(OR($D50={"1/2","2/3","2/1","3/2"}),I41="w"),VLOOKUP(K41,$AA$2:$AB$17,2,FALSE),IF(AND(OR($D50={"1/2","2/3","2/1","3/2"}),I41="l"),VLOOKUP(K41,$AC$2:$AD$17,2,FALSE),IF(AND(OR($D50={"1/2","2/3","2/1","3/2"}),I40="w"),VLOOKUP(K40,$AA$2:$AB$17,2,FALSE),IF(AND(OR($D50={"1/2","2/3","2/1","3/2"}),I40="l"),VLOOKUP(K40,$AC$2:$AD$17,2,FALSE),IF(OR($D50={"1/2","2/3","2/1","3/2"}),1,"")))))))))))))))))))))))</f>
        <v/>
      </c>
      <c r="L51" s="13" t="str">
        <f>IF(AND(M51="d",$A51&gt;=1,OR(N51={1,"2a","2b",3,"5a","5b","10a","10b","20a","20b","40a","40b","80a","80b","160a","160b"})),"w",IF(AND(M51="",$A51&gt;=1,OR(N51={1,"2a","2b",3,"5a","5b","10a","10b","20a","20b","40a","40b","80a","80b","160a","160b"})),"l",""))</f>
        <v>w</v>
      </c>
      <c r="M51" s="7" t="str">
        <f>IF(OR($A51={25,26,27,28,29,30,31,32,33,34,35,36}),"d","")</f>
        <v>d</v>
      </c>
      <c r="N51" s="14">
        <f>IF(AND(OR($D50={"1/3","2/3","3/1","3/2"}),L50="w"),VLOOKUP(N50,$AA$2:$AB$17,2,FALSE),IF(AND(OR($D50={"1/3","2/3","3/1","3/2"}),L50="l"),VLOOKUP(N50,$AC$2:$AD$17,2,FALSE),IF(AND(OR($D50={"1/3","2/3","3/1","3/2"}),L49="w"),VLOOKUP(N49,$AA$2:$AB$17,2,FALSE),IF(AND(OR($D50={"1/3","2/3","3/1","3/2"}),L49="l"),VLOOKUP(N49,$AC$2:$AD$17,2,FALSE),IF(AND(OR($D50={"1/3","2/3","3/1","3/2"}),L48="w"),VLOOKUP(N48,$AA$2:$AB$17,2,FALSE),IF(AND(OR($D50={"1/3","2/3","3/1","3/2"}),L48="l"),VLOOKUP(N48,$AC$2:$AD$17,2,FALSE),IF(AND(OR($D50={"1/3","2/3","3/1","3/2"}),L47="w"),VLOOKUP(N47,$AA$2:$AB$17,2,FALSE),IF(AND(OR($D50={"1/3","2/3","3/1","3/2"}),L47="l"),VLOOKUP(N47,$AC$2:$AD$17,2,FALSE),IF(AND(OR($D50={"1/3","2/3","3/1","3/2"}),L46="w"),VLOOKUP(N46,$AA$2:$AB$17,2,FALSE),IF(AND(OR($D50={"1/3","2/3","3/1","3/2"}),L46="l"),VLOOKUP(N46,$AC$2:$AD$17,2,FALSE),IF(AND(OR($D50={"1/3","2/3","3/1","3/2"}),L45="w"),VLOOKUP(N45,$AA$2:$AB$17,2,FALSE),IF(AND(OR($D50={"1/3","2/3","3/1","3/2"}),L45="l"),VLOOKUP(N45,$AC$2:$AD$17,2,FALSE),IF(AND(OR($D50={"1/3","2/3","3/1","3/2"}),L44="w"),VLOOKUP(N44,$AA$2:$AB$17,2,FALSE),IF(AND(OR($D50={"1/3","2/3","3/1","3/2"}),L44="l"),VLOOKUP(N44,$AC$2:$AD$17,2,FALSE),IF(AND(OR($D50={"1/3","2/3","3/1","3/2"}),L43="w"),VLOOKUP(N43,$AA$2:$AB$17,2,FALSE),IF(AND(OR($D50={"1/3","2/3","3/1","3/2"}),L43="l"),VLOOKUP(N43,$AC$2:$AD$17,2,FALSE),IF(AND(OR($D50={"1/3","2/3","3/1","3/2"}),L42="w"),VLOOKUP(N42,$AA$2:$AB$17,2,FALSE),IF(AND(OR($D50={"1/3","2/3","3/1","3/2"}),L42="l"),VLOOKUP(N42,$AC$2:$AD$17,2,FALSE),IF(AND(OR($D50={"1/3","2/3","3/1","3/2"}),L41="w"),VLOOKUP(N41,$AA$2:$AB$17,2,FALSE),IF(AND(OR($D50={"1/3","2/3","3/1","3/2"}),L41="l"),VLOOKUP(N41,$AC$2:$AD$17,2,FALSE),IF(AND(OR($D50={"1/3","2/3","3/1","3/2"}),L40="w"),VLOOKUP(N40,$AA$2:$AB$17,2,FALSE),IF(AND(OR($D50={"1/3","2/3","3/1","3/2"}),L40="l"),VLOOKUP(N40,$AC$2:$AD$17,2,FALSE),IF(OR($D50={"1/3","2/3","3/1","3/2"}),1,"")))))))))))))))))))))))</f>
        <v>3</v>
      </c>
      <c r="O51" s="12">
        <f t="shared" si="5"/>
        <v>3</v>
      </c>
      <c r="P51" s="13" t="str">
        <f>IF(AND(Q51="c",$A51&gt;=1,OR(R51={1,"2a","2b",3,"5a","5b","10a","10b","20a","20b","40a","40b","80a","80b","160a","160b"})),"w",IF(AND(Q51="",$A51&gt;=1,OR(R51={1,"2a","2b",3,"5a","5b","10a","10b","20a","20b","40a","40b","80a","80b","160a","160b"})),"l",""))</f>
        <v>w</v>
      </c>
      <c r="Q51" s="7" t="str">
        <f>IF(OR($A51={1,4,7,10,13,16,19,22,25,28,31,34}),"c","")</f>
        <v>c</v>
      </c>
      <c r="R51" s="14">
        <f>IF(AND(OR($E50={"a/b","a/c","b/a","c/a"}),P50="w"),VLOOKUP(R50,$AA$2:$AB$17,2,FALSE),IF(AND(OR($E50={"a/b","a/c","b/a","c/a"}),P50="l"),VLOOKUP(R50,$AC$2:$AD$17,2,FALSE),IF(AND(OR($E50={"a/b","a/c","b/a","c/a"}),P49="w"),VLOOKUP(R49,$AA$2:$AB$17,2,FALSE),IF(AND(OR($E50={"a/b","a/c","b/a","c/a"}),P49="l"),VLOOKUP(R49,$AC$2:$AD$17,2,FALSE),IF(AND(OR($E50={"a/b","a/c","b/a","c/a"}),P48="w"),VLOOKUP(R48,$AA$2:$AB$17,2,FALSE),IF(AND(OR($E50={"a/b","a/c","b/a","c/a"}),P48="l"),VLOOKUP(R48,$AC$2:$AD$17,2,FALSE),IF(AND(OR($E50={"a/b","a/c","b/a","c/a"}),P47="w"),VLOOKUP(R47,$AA$2:$AB$17,2,FALSE),IF(AND(OR($E50={"a/b","a/c","b/a","c/a"}),P47="l"),VLOOKUP(R47,$AC$2:$AD$17,2,FALSE),IF(AND(OR($E50={"a/b","a/c","b/a","c/a"}),P46="w"),VLOOKUP(R46,$AA$2:$AB$17,2,FALSE),IF(AND(OR($E50={"a/b","a/c","b/a","c/a"}),P46="l"),VLOOKUP(R46,$AC$2:$AD$17,2,FALSE),IF(AND(OR($E50={"a/b","a/c","b/a","c/a"}),P45="w"),VLOOKUP(R45,$AA$2:$AB$17,2,FALSE),IF(AND(OR($E50={"a/b","a/c","b/a","c/a"}),P45="l"),VLOOKUP(R45,$AC$2:$AD$17,2,FALSE),IF(AND(OR($E50={"a/b","a/c","b/a","c/a"}),P44="w"),VLOOKUP(R44,$AA$2:$AB$17,2,FALSE),IF(AND(OR($E50={"a/b","a/c","b/a","c/a"}),P44="l"),VLOOKUP(R44,$AC$2:$AD$17,2,FALSE),IF(AND(OR($E50={"a/b","a/c","b/a","c/a"}),P43="w"),VLOOKUP(R43,$AA$2:$AB$17,2,FALSE),IF(AND(OR($E50={"a/b","a/c","b/a","c/a"}),P43="l"),VLOOKUP(R43,$AC$2:$AD$17,2,FALSE),IF(AND(OR($E50={"a/b","a/c","b/a","c/a"}),P42="w"),VLOOKUP(R42,$AA$2:$AB$17,2,FALSE),IF(AND(OR($E50={"a/b","a/c","b/a","c/a"}),P42="l"),VLOOKUP(R42,$AC$2:$AD$17,2,FALSE),IF(AND(OR($E50={"a/b","a/c","b/a","c/a"}),P41="w"),VLOOKUP(R41,$AA$2:$AB$17,2,FALSE),IF(AND(OR($E50={"a/b","a/c","b/a","c/a"}),P41="l"),VLOOKUP(R41,$AC$2:$AD$17,2,FALSE),IF(AND(OR($E50={"a/b","a/c","b/a","c/a"}),P40="w"),VLOOKUP(R40,$AA$2:$AB$17,2,FALSE),IF(AND(OR($E50={"a/b","a/c","b/a","c/a"}),P40="l"),VLOOKUP(R40,$AC$2:$AD$17,2,FALSE),IF(OR($E50={"a/b","a/c","b/a","c/a"}),1,"")))))))))))))))))))))))</f>
        <v>1</v>
      </c>
      <c r="S51" s="13" t="str">
        <f>IF(AND(T51="c",$A51&gt;=1,OR(U51={1,"2a","2b",3,"5a","5b","10a","10b","20a","20b","40a","40b","80a","80b","160a","160b"})),"w",IF(AND(T51="",$A51&gt;=1,OR(U51={1,"2a","2b",3,"5a","5b","10a","10b","20a","20b","40a","40b","80a","80b","160a","160b"})),"l",""))</f>
        <v/>
      </c>
      <c r="T51" s="7" t="str">
        <f>IF(OR($A51={2,5,8,11,14,17,20,23,26,29,32,35}),"c","")</f>
        <v/>
      </c>
      <c r="U51" s="14" t="str">
        <f>IF(AND(OR($E50={"a/b","b/c","b/a","c/b"}),S50="w"),VLOOKUP(U50,$AA$2:$AB$17,2,FALSE),IF(AND(OR($E50={"a/b","b/c","b/a","c/b"}),S50="l"),VLOOKUP(U50,$AC$2:$AD$17,2,FALSE),IF(AND(OR($E50={"a/b","b/c","b/a","c/b"}),S49="w"),VLOOKUP(U49,$AA$2:$AB$17,2,FALSE),IF(AND(OR($E50={"a/b","b/c","b/a","c/b"}),S49="l"),VLOOKUP(U49,$AC$2:$AD$17,2,FALSE),IF(AND(OR($E50={"a/b","b/c","b/a","c/b"}),S48="w"),VLOOKUP(U48,$AA$2:$AB$17,2,FALSE),IF(AND(OR($E50={"a/b","b/c","b/a","c/b"}),S48="l"),VLOOKUP(U48,$AC$2:$AD$17,2,FALSE),IF(AND(OR($E50={"a/b","b/c","b/a","c/b"}),S47="w"),VLOOKUP(U47,$AA$2:$AB$17,2,FALSE),IF(AND(OR($E50={"a/b","b/c","b/a","c/b"}),S47="l"),VLOOKUP(U47,$AC$2:$AD$17,2,FALSE),IF(AND(OR($E50={"a/b","b/c","b/a","c/b"}),S46="w"),VLOOKUP(U46,$AA$2:$AB$17,2,FALSE),IF(AND(OR($E50={"a/b","b/c","b/a","c/b"}),S46="l"),VLOOKUP(U46,$AC$2:$AD$17,2,FALSE),IF(AND(OR($E50={"a/b","b/c","b/a","c/b"}),S45="w"),VLOOKUP(U45,$AA$2:$AB$17,2,FALSE),IF(AND(OR($E50={"a/b","b/c","b/a","c/b"}),S45="l"),VLOOKUP(U45,$AC$2:$AD$17,2,FALSE),IF(AND(OR($E50={"a/b","b/c","b/a","c/b"}),S44="w"),VLOOKUP(U44,$AA$2:$AB$17,2,FALSE),IF(AND(OR($E50={"a/b","b/c","b/a","c/b"}),S44="l"),VLOOKUP(U44,$AC$2:$AD$17,2,FALSE),IF(AND(OR($E50={"a/b","b/c","b/a","c/b"}),S43="w"),VLOOKUP(U43,$AA$2:$AB$17,2,FALSE),IF(AND(OR($E50={"a/b","b/c","b/a","c/b"}),S43="l"),VLOOKUP(U43,$AC$2:$AD$17,2,FALSE),IF(AND(OR($E50={"a/b","b/c","b/a","c/b"}),S42="w"),VLOOKUP(U42,$AA$2:$AB$17,2,FALSE),IF(AND(OR($E50={"a/b","b/c","b/a","c/b"}),S42="l"),VLOOKUP(U42,$AC$2:$AD$17,2,FALSE),IF(AND(OR($E50={"a/b","b/c","b/a","c/b"}),S41="w"),VLOOKUP(U41,$AA$2:$AB$17,2,FALSE),IF(AND(OR($E50={"a/b","b/c","b/a","c/b"}),S41="l"),VLOOKUP(U41,$AC$2:$AD$17,2,FALSE),IF(AND(OR($E50={"a/b","b/c","b/a","c/b"}),S40="w"),VLOOKUP(U40,$AA$2:$AB$17,2,FALSE),IF(AND(OR($E50={"a/b","b/c","b/a","c/b"}),S40="l"),VLOOKUP(U40,$AC$2:$AD$17,2,FALSE),IF(OR($E50={"a/b","b/c","b/a","c/b"}),1,"")))))))))))))))))))))))</f>
        <v/>
      </c>
      <c r="V51" s="13" t="str">
        <f>IF(AND(W51="c",$A51&gt;=1,OR(X51={1,"2a","2b",3,"5a","5b","10a","10b","20a","20b","40a","40b","80a","80b","160a","160b"})),"w",IF(AND(W51="",$A51&gt;=1,OR(X51={1,"2a","2b",3,"5a","5b","10a","10b","20a","20b","40a","40b","80a","80b","160a","160b"})),"l",""))</f>
        <v>l</v>
      </c>
      <c r="W51" s="7" t="str">
        <f>IF(OR($A51={3,6,9,12,15,18,21,24,27,30,33,36}),"c","")</f>
        <v/>
      </c>
      <c r="X51" s="14" t="str">
        <f>IF(AND(OR($E50={"a/c","b/c","c/a","c/b"}),V50="w"),VLOOKUP(X50,$AA$2:$AB$17,2,FALSE),IF(AND(OR($E50={"a/c","b/c","c/a","c/b"}),V50="l"),VLOOKUP(X50,$AC$2:$AD$17,2,FALSE),IF(AND(OR($E50={"a/c","b/c","c/a","c/b"}),V49="w"),VLOOKUP(X49,$AA$2:$AB$17,2,FALSE),IF(AND(OR($E50={"a/c","b/c","c/a","c/b"}),V49="l"),VLOOKUP(X49,$AC$2:$AD$17,2,FALSE),IF(AND(OR($E50={"a/c","b/c","c/a","c/b"}),V48="w"),VLOOKUP(X48,$AA$2:$AB$17,2,FALSE),IF(AND(OR($E50={"a/c","b/c","c/a","c/b"}),V48="l"),VLOOKUP(X48,$AC$2:$AD$17,2,FALSE),IF(AND(OR($E50={"a/c","b/c","c/a","c/b"}),V47="w"),VLOOKUP(X47,$AA$2:$AB$17,2,FALSE),IF(AND(OR($E50={"a/c","b/c","c/a","c/b"}),V47="l"),VLOOKUP(X47,$AC$2:$AD$17,2,FALSE),IF(AND(OR($E50={"a/c","b/c","c/a","c/b"}),V46="w"),VLOOKUP(X46,$AA$2:$AB$17,2,FALSE),IF(AND(OR($E50={"a/c","b/c","c/a","c/b"}),V46="l"),VLOOKUP(X46,$AC$2:$AD$17,2,FALSE),IF(AND(OR($E50={"a/c","b/c","c/a","c/b"}),V45="w"),VLOOKUP(X45,$AA$2:$AB$17,2,FALSE),IF(AND(OR($E50={"a/c","b/c","c/a","c/b"}),V45="l"),VLOOKUP(X45,$AC$2:$AD$17,2,FALSE),IF(AND(OR($E50={"a/c","b/c","c/a","c/b"}),V44="w"),VLOOKUP(X44,$AA$2:$AB$17,2,FALSE),IF(AND(OR($E50={"a/c","b/c","c/a","c/b"}),V44="l"),VLOOKUP(X44,$AC$2:$AD$17,2,FALSE),IF(AND(OR($E50={"a/c","b/c","c/a","c/b"}),V43="w"),VLOOKUP(X43,$AA$2:$AB$17,2,FALSE),IF(AND(OR($E50={"a/c","b/c","c/a","c/b"}),V43="l"),VLOOKUP(X43,$AC$2:$AD$17,2,FALSE),IF(AND(OR($E50={"a/c","b/c","c/a","c/b"}),V42="w"),VLOOKUP(X42,$AA$2:$AB$17,2,FALSE),IF(AND(OR($E50={"a/c","b/c","c/a","c/b"}),V42="l"),VLOOKUP(X42,$AC$2:$AD$17,2,FALSE),IF(AND(OR($E50={"a/c","b/c","c/a","c/b"}),V41="w"),VLOOKUP(X41,$AA$2:$AB$17,2,FALSE),IF(AND(OR($E50={"a/c","b/c","c/a","c/b"}),V41="l"),VLOOKUP(X41,$AC$2:$AD$17,2,FALSE),IF(AND(OR($E50={"a/c","b/c","c/a","c/b"}),V40="w"),VLOOKUP(X40,$AA$2:$AB$17,2,FALSE),IF(AND(OR($E50={"a/c","b/c","c/a","c/b"}),V40="l"),VLOOKUP(X40,$AC$2:$AD$17,2,FALSE),IF(OR($E50={"a/c","b/c","c/a","c/b"}),1,"")))))))))))))))))))))))</f>
        <v>2a</v>
      </c>
      <c r="Y51" s="12">
        <f t="shared" si="6"/>
        <v>0</v>
      </c>
      <c r="Z51" s="27">
        <f t="shared" si="7"/>
        <v>3</v>
      </c>
      <c r="AE51" s="8"/>
    </row>
    <row r="52" spans="1:34">
      <c r="A52" s="9">
        <v>32</v>
      </c>
      <c r="B52" s="9">
        <f>IF(OR($A52={1,2,3,4,5,6,7,8,9,10,11,12}),1,IF(OR($A52={13,14,15,16,17,18,19,20,21,22,23,24}),2,IF(OR($A52={25,26,27,28,29,30,31,32,33,34,35,36}),3,"")))</f>
        <v>3</v>
      </c>
      <c r="C52" s="9" t="str">
        <f>IF(OR($A52={1,4,7,10,13,16,19,22,25,28,31,34}),"A",IF(OR($A52={2,5,8,11,14,17,20,23,26,29,32,35}),"B",IF(OR($A52={3,6,9,12,15,18,21,24,27,30,33,36}),"C","")))</f>
        <v>B</v>
      </c>
      <c r="D52" t="str">
        <f t="shared" si="10"/>
        <v>1/3</v>
      </c>
      <c r="E52" t="str">
        <f t="shared" si="11"/>
        <v>A/B</v>
      </c>
      <c r="F52" s="13" t="str">
        <f>IF(AND(G52="d",$A52&gt;=1,OR(H52={1,"2a","2b",3,"5a","5b","10a","10b","20a","20b","40a","40b","80a","80b","160a","160b"})),"w",IF(AND(G52="",$A52&gt;=1,OR(H52={1,"2a","2b",3,"5a","5b","10a","10b","20a","20b","40a","40b","80a","80b","160a","160b"})),"l",""))</f>
        <v>l</v>
      </c>
      <c r="G52" s="7" t="str">
        <f>IF(OR($A52={1,2,3,4,5,6,7,8,9,10,11,12}),"d","")</f>
        <v/>
      </c>
      <c r="H52" s="14" t="str">
        <f>IF(AND(OR($D51={"1/2","1/3","2/1","3/1"}),F51="w"),VLOOKUP(H51,$AA$2:$AB$17,2,FALSE),IF(AND(OR($D51={"1/2","1/3","2/1","3/1"}),F51="l"),VLOOKUP(H51,$AC$2:$AD$17,2,FALSE),IF(AND(OR($D51={"1/2","1/3","2/1","3/1"}),F50="w"),VLOOKUP(H50,$AA$2:$AB$17,2,FALSE),IF(AND(OR($D51={"1/2","1/3","2/1","3/1"}),F50="l"),VLOOKUP(H50,$AC$2:$AD$17,2,FALSE),IF(AND(OR($D51={"1/2","1/3","2/1","3/1"}),F49="w"),VLOOKUP(H49,$AA$2:$AB$17,2,FALSE),IF(AND(OR($D51={"1/2","1/3","2/1","3/1"}),F49="l"),VLOOKUP(H49,$AC$2:$AD$17,2,FALSE),IF(AND(OR($D51={"1/2","1/3","2/1","3/1"}),F48="w"),VLOOKUP(H48,$AA$2:$AB$17,2,FALSE),IF(AND(OR($D51={"1/2","1/3","2/1","3/1"}),F48="l"),VLOOKUP(H48,$AC$2:$AD$17,2,FALSE),IF(AND(OR($D51={"1/2","1/3","2/1","3/1"}),F47="w"),VLOOKUP(H47,$AA$2:$AB$17,2,FALSE),IF(AND(OR($D51={"1/2","1/3","2/1","3/1"}),F47="l"),VLOOKUP(H47,$AC$2:$AD$17,2,FALSE),IF(AND(OR($D51={"1/2","1/3","2/1","3/1"}),F46="w"),VLOOKUP(H46,$AA$2:$AB$17,2,FALSE),IF(AND(OR($D51={"1/2","1/3","2/1","3/1"}),F46="l"),VLOOKUP(H46,$AC$2:$AD$17,2,FALSE),IF(AND(OR($D51={"1/2","1/3","2/1","3/1"}),F45="w"),VLOOKUP(H45,$AA$2:$AB$17,2,FALSE),IF(AND(OR($D51={"1/2","1/3","2/1","3/1"}),F45="l"),VLOOKUP(H45,$AC$2:$AD$17,2,FALSE),IF(AND(OR($D51={"1/2","1/3","2/1","3/1"}),F44="w"),VLOOKUP(H44,$AA$2:$AB$17,2,FALSE),IF(AND(OR($D51={"1/2","1/3","2/1","3/1"}),F44="l"),VLOOKUP(H44,$AC$2:$AD$17,2,FALSE),IF(AND(OR($D51={"1/2","1/3","2/1","3/1"}),F43="w"),VLOOKUP(H43,$AA$2:$AB$17,2,FALSE),IF(AND(OR($D51={"1/2","1/3","2/1","3/1"}),F43="l"),VLOOKUP(H43,$AC$2:$AD$17,2,FALSE),IF(AND(OR($D51={"1/2","1/3","2/1","3/1"}),F42="w"),VLOOKUP(H42,$AA$2:$AB$17,2,FALSE),IF(AND(OR($D51={"1/2","1/3","2/1","3/1"}),F42="l"),VLOOKUP(H42,$AC$2:$AD$17,2,FALSE),IF(AND(OR($D51={"1/2","1/3","2/1","3/1"}),F41="w"),VLOOKUP(H41,$AA$2:$AB$17,2,FALSE),IF(AND(OR($D51={"1/2","1/3","2/1","3/1"}),F41="l"),VLOOKUP(H41,$AC$2:$AD$17,2,FALSE),IF(OR($D51={"1/2","1/3","2/1","3/1"}),1,"")))))))))))))))))))))))</f>
        <v>5a</v>
      </c>
      <c r="I52" s="13" t="str">
        <f>IF(AND(J52="d",$A52&gt;=1,OR(K52={1,"2a","2b",3,"5a","5b","10a","10b","20a","20b","40a","40b","80a","80b","160a","160b"})),"w",IF(AND(J52="",$A52&gt;=1,OR(K52={1,"2a","2b",3,"5a","5b","10a","10b","20a","20b","40a","40b","80a","80b","160a","160b"})),"l",""))</f>
        <v/>
      </c>
      <c r="J52" s="7" t="str">
        <f>IF(OR($A52={13,14,15,16,17,18,19,20,21,22,23,24}),"d","")</f>
        <v/>
      </c>
      <c r="K52" s="14" t="str">
        <f>IF(AND(OR($D51={"1/2","2/3","2/1","3/2"}),I51="w"),VLOOKUP(K51,$AA$2:$AB$17,2,FALSE),IF(AND(OR($D51={"1/2","2/3","2/1","3/2"}),I51="l"),VLOOKUP(K51,$AC$2:$AD$17,2,FALSE),IF(AND(OR($D51={"1/2","2/3","2/1","3/2"}),I50="w"),VLOOKUP(K50,$AA$2:$AB$17,2,FALSE),IF(AND(OR($D51={"1/2","2/3","2/1","3/2"}),I50="l"),VLOOKUP(K50,$AC$2:$AD$17,2,FALSE),IF(AND(OR($D51={"1/2","2/3","2/1","3/2"}),I49="w"),VLOOKUP(K49,$AA$2:$AB$17,2,FALSE),IF(AND(OR($D51={"1/2","2/3","2/1","3/2"}),I49="l"),VLOOKUP(K49,$AC$2:$AD$17,2,FALSE),IF(AND(OR($D51={"1/2","2/3","2/1","3/2"}),I48="w"),VLOOKUP(K48,$AA$2:$AB$17,2,FALSE),IF(AND(OR($D51={"1/2","2/3","2/1","3/2"}),I48="l"),VLOOKUP(K48,$AC$2:$AD$17,2,FALSE),IF(AND(OR($D51={"1/2","2/3","2/1","3/2"}),I47="w"),VLOOKUP(K47,$AA$2:$AB$17,2,FALSE),IF(AND(OR($D51={"1/2","2/3","2/1","3/2"}),I47="l"),VLOOKUP(K47,$AC$2:$AD$17,2,FALSE),IF(AND(OR($D51={"1/2","2/3","2/1","3/2"}),I46="w"),VLOOKUP(K46,$AA$2:$AB$17,2,FALSE),IF(AND(OR($D51={"1/2","2/3","2/1","3/2"}),I46="l"),VLOOKUP(K46,$AC$2:$AD$17,2,FALSE),IF(AND(OR($D51={"1/2","2/3","2/1","3/2"}),I45="w"),VLOOKUP(K45,$AA$2:$AB$17,2,FALSE),IF(AND(OR($D51={"1/2","2/3","2/1","3/2"}),I45="l"),VLOOKUP(K45,$AC$2:$AD$17,2,FALSE),IF(AND(OR($D51={"1/2","2/3","2/1","3/2"}),I44="w"),VLOOKUP(K44,$AA$2:$AB$17,2,FALSE),IF(AND(OR($D51={"1/2","2/3","2/1","3/2"}),I44="l"),VLOOKUP(K44,$AC$2:$AD$17,2,FALSE),IF(AND(OR($D51={"1/2","2/3","2/1","3/2"}),I43="w"),VLOOKUP(K43,$AA$2:$AB$17,2,FALSE),IF(AND(OR($D51={"1/2","2/3","2/1","3/2"}),I43="l"),VLOOKUP(K43,$AC$2:$AD$17,2,FALSE),IF(AND(OR($D51={"1/2","2/3","2/1","3/2"}),I42="w"),VLOOKUP(K42,$AA$2:$AB$17,2,FALSE),IF(AND(OR($D51={"1/2","2/3","2/1","3/2"}),I42="l"),VLOOKUP(K42,$AC$2:$AD$17,2,FALSE),IF(AND(OR($D51={"1/2","2/3","2/1","3/2"}),I41="w"),VLOOKUP(K41,$AA$2:$AB$17,2,FALSE),IF(AND(OR($D51={"1/2","2/3","2/1","3/2"}),I41="l"),VLOOKUP(K41,$AC$2:$AD$17,2,FALSE),IF(OR($D51={"1/2","2/3","2/1","3/2"}),1,"")))))))))))))))))))))))</f>
        <v/>
      </c>
      <c r="L52" s="13" t="str">
        <f>IF(AND(M52="d",$A52&gt;=1,OR(N52={1,"2a","2b",3,"5a","5b","10a","10b","20a","20b","40a","40b","80a","80b","160a","160b"})),"w",IF(AND(M52="",$A52&gt;=1,OR(N52={1,"2a","2b",3,"5a","5b","10a","10b","20a","20b","40a","40b","80a","80b","160a","160b"})),"l",""))</f>
        <v>w</v>
      </c>
      <c r="M52" s="7" t="str">
        <f>IF(OR($A52={25,26,27,28,29,30,31,32,33,34,35,36}),"d","")</f>
        <v>d</v>
      </c>
      <c r="N52" s="14">
        <f>IF(AND(OR($D51={"1/3","2/3","3/1","3/2"}),L51="w"),VLOOKUP(N51,$AA$2:$AB$17,2,FALSE),IF(AND(OR($D51={"1/3","2/3","3/1","3/2"}),L51="l"),VLOOKUP(N51,$AC$2:$AD$17,2,FALSE),IF(AND(OR($D51={"1/3","2/3","3/1","3/2"}),L50="w"),VLOOKUP(N50,$AA$2:$AB$17,2,FALSE),IF(AND(OR($D51={"1/3","2/3","3/1","3/2"}),L50="l"),VLOOKUP(N50,$AC$2:$AD$17,2,FALSE),IF(AND(OR($D51={"1/3","2/3","3/1","3/2"}),L49="w"),VLOOKUP(N49,$AA$2:$AB$17,2,FALSE),IF(AND(OR($D51={"1/3","2/3","3/1","3/2"}),L49="l"),VLOOKUP(N49,$AC$2:$AD$17,2,FALSE),IF(AND(OR($D51={"1/3","2/3","3/1","3/2"}),L48="w"),VLOOKUP(N48,$AA$2:$AB$17,2,FALSE),IF(AND(OR($D51={"1/3","2/3","3/1","3/2"}),L48="l"),VLOOKUP(N48,$AC$2:$AD$17,2,FALSE),IF(AND(OR($D51={"1/3","2/3","3/1","3/2"}),L47="w"),VLOOKUP(N47,$AA$2:$AB$17,2,FALSE),IF(AND(OR($D51={"1/3","2/3","3/1","3/2"}),L47="l"),VLOOKUP(N47,$AC$2:$AD$17,2,FALSE),IF(AND(OR($D51={"1/3","2/3","3/1","3/2"}),L46="w"),VLOOKUP(N46,$AA$2:$AB$17,2,FALSE),IF(AND(OR($D51={"1/3","2/3","3/1","3/2"}),L46="l"),VLOOKUP(N46,$AC$2:$AD$17,2,FALSE),IF(AND(OR($D51={"1/3","2/3","3/1","3/2"}),L45="w"),VLOOKUP(N45,$AA$2:$AB$17,2,FALSE),IF(AND(OR($D51={"1/3","2/3","3/1","3/2"}),L45="l"),VLOOKUP(N45,$AC$2:$AD$17,2,FALSE),IF(AND(OR($D51={"1/3","2/3","3/1","3/2"}),L44="w"),VLOOKUP(N44,$AA$2:$AB$17,2,FALSE),IF(AND(OR($D51={"1/3","2/3","3/1","3/2"}),L44="l"),VLOOKUP(N44,$AC$2:$AD$17,2,FALSE),IF(AND(OR($D51={"1/3","2/3","3/1","3/2"}),L43="w"),VLOOKUP(N43,$AA$2:$AB$17,2,FALSE),IF(AND(OR($D51={"1/3","2/3","3/1","3/2"}),L43="l"),VLOOKUP(N43,$AC$2:$AD$17,2,FALSE),IF(AND(OR($D51={"1/3","2/3","3/1","3/2"}),L42="w"),VLOOKUP(N42,$AA$2:$AB$17,2,FALSE),IF(AND(OR($D51={"1/3","2/3","3/1","3/2"}),L42="l"),VLOOKUP(N42,$AC$2:$AD$17,2,FALSE),IF(AND(OR($D51={"1/3","2/3","3/1","3/2"}),L41="w"),VLOOKUP(N41,$AA$2:$AB$17,2,FALSE),IF(AND(OR($D51={"1/3","2/3","3/1","3/2"}),L41="l"),VLOOKUP(N41,$AC$2:$AD$17,2,FALSE),IF(OR($D51={"1/3","2/3","3/1","3/2"}),1,"")))))))))))))))))))))))</f>
        <v>1</v>
      </c>
      <c r="O52" s="12">
        <f t="shared" si="5"/>
        <v>-3</v>
      </c>
      <c r="P52" s="13" t="str">
        <f>IF(AND(Q52="c",$A52&gt;=1,OR(R52={1,"2a","2b",3,"5a","5b","10a","10b","20a","20b","40a","40b","80a","80b","160a","160b"})),"w",IF(AND(Q52="",$A52&gt;=1,OR(R52={1,"2a","2b",3,"5a","5b","10a","10b","20a","20b","40a","40b","80a","80b","160a","160b"})),"l",""))</f>
        <v>l</v>
      </c>
      <c r="Q52" s="7" t="str">
        <f>IF(OR($A52={1,4,7,10,13,16,19,22,25,28,31,34}),"c","")</f>
        <v/>
      </c>
      <c r="R52" s="14">
        <f>IF(AND(OR($E51={"a/b","a/c","b/a","c/a"}),P51="w"),VLOOKUP(R51,$AA$2:$AB$17,2,FALSE),IF(AND(OR($E51={"a/b","a/c","b/a","c/a"}),P51="l"),VLOOKUP(R51,$AC$2:$AD$17,2,FALSE),IF(AND(OR($E51={"a/b","a/c","b/a","c/a"}),P50="w"),VLOOKUP(R50,$AA$2:$AB$17,2,FALSE),IF(AND(OR($E51={"a/b","a/c","b/a","c/a"}),P50="l"),VLOOKUP(R50,$AC$2:$AD$17,2,FALSE),IF(AND(OR($E51={"a/b","a/c","b/a","c/a"}),P49="w"),VLOOKUP(R49,$AA$2:$AB$17,2,FALSE),IF(AND(OR($E51={"a/b","a/c","b/a","c/a"}),P49="l"),VLOOKUP(R49,$AC$2:$AD$17,2,FALSE),IF(AND(OR($E51={"a/b","a/c","b/a","c/a"}),P48="w"),VLOOKUP(R48,$AA$2:$AB$17,2,FALSE),IF(AND(OR($E51={"a/b","a/c","b/a","c/a"}),P48="l"),VLOOKUP(R48,$AC$2:$AD$17,2,FALSE),IF(AND(OR($E51={"a/b","a/c","b/a","c/a"}),P47="w"),VLOOKUP(R47,$AA$2:$AB$17,2,FALSE),IF(AND(OR($E51={"a/b","a/c","b/a","c/a"}),P47="l"),VLOOKUP(R47,$AC$2:$AD$17,2,FALSE),IF(AND(OR($E51={"a/b","a/c","b/a","c/a"}),P46="w"),VLOOKUP(R46,$AA$2:$AB$17,2,FALSE),IF(AND(OR($E51={"a/b","a/c","b/a","c/a"}),P46="l"),VLOOKUP(R46,$AC$2:$AD$17,2,FALSE),IF(AND(OR($E51={"a/b","a/c","b/a","c/a"}),P45="w"),VLOOKUP(R45,$AA$2:$AB$17,2,FALSE),IF(AND(OR($E51={"a/b","a/c","b/a","c/a"}),P45="l"),VLOOKUP(R45,$AC$2:$AD$17,2,FALSE),IF(AND(OR($E51={"a/b","a/c","b/a","c/a"}),P44="w"),VLOOKUP(R44,$AA$2:$AB$17,2,FALSE),IF(AND(OR($E51={"a/b","a/c","b/a","c/a"}),P44="l"),VLOOKUP(R44,$AC$2:$AD$17,2,FALSE),IF(AND(OR($E51={"a/b","a/c","b/a","c/a"}),P43="w"),VLOOKUP(R43,$AA$2:$AB$17,2,FALSE),IF(AND(OR($E51={"a/b","a/c","b/a","c/a"}),P43="l"),VLOOKUP(R43,$AC$2:$AD$17,2,FALSE),IF(AND(OR($E51={"a/b","a/c","b/a","c/a"}),P42="w"),VLOOKUP(R42,$AA$2:$AB$17,2,FALSE),IF(AND(OR($E51={"a/b","a/c","b/a","c/a"}),P42="l"),VLOOKUP(R42,$AC$2:$AD$17,2,FALSE),IF(AND(OR($E51={"a/b","a/c","b/a","c/a"}),P41="w"),VLOOKUP(R41,$AA$2:$AB$17,2,FALSE),IF(AND(OR($E51={"a/b","a/c","b/a","c/a"}),P41="l"),VLOOKUP(R41,$AC$2:$AD$17,2,FALSE),IF(OR($E51={"a/b","a/c","b/a","c/a"}),1,"")))))))))))))))))))))))</f>
        <v>1</v>
      </c>
      <c r="S52" s="13" t="str">
        <f>IF(AND(T52="c",$A52&gt;=1,OR(U52={1,"2a","2b",3,"5a","5b","10a","10b","20a","20b","40a","40b","80a","80b","160a","160b"})),"w",IF(AND(T52="",$A52&gt;=1,OR(U52={1,"2a","2b",3,"5a","5b","10a","10b","20a","20b","40a","40b","80a","80b","160a","160b"})),"l",""))</f>
        <v/>
      </c>
      <c r="T52" s="7" t="str">
        <f>IF(OR($A52={2,5,8,11,14,17,20,23,26,29,32,35}),"c","")</f>
        <v>c</v>
      </c>
      <c r="U52" s="14" t="str">
        <f>IF(AND(OR($E51={"a/b","b/c","b/a","c/b"}),S51="w"),VLOOKUP(U51,$AA$2:$AB$17,2,FALSE),IF(AND(OR($E51={"a/b","b/c","b/a","c/b"}),S51="l"),VLOOKUP(U51,$AC$2:$AD$17,2,FALSE),IF(AND(OR($E51={"a/b","b/c","b/a","c/b"}),S50="w"),VLOOKUP(U50,$AA$2:$AB$17,2,FALSE),IF(AND(OR($E51={"a/b","b/c","b/a","c/b"}),S50="l"),VLOOKUP(U50,$AC$2:$AD$17,2,FALSE),IF(AND(OR($E51={"a/b","b/c","b/a","c/b"}),S49="w"),VLOOKUP(U49,$AA$2:$AB$17,2,FALSE),IF(AND(OR($E51={"a/b","b/c","b/a","c/b"}),S49="l"),VLOOKUP(U49,$AC$2:$AD$17,2,FALSE),IF(AND(OR($E51={"a/b","b/c","b/a","c/b"}),S48="w"),VLOOKUP(U48,$AA$2:$AB$17,2,FALSE),IF(AND(OR($E51={"a/b","b/c","b/a","c/b"}),S48="l"),VLOOKUP(U48,$AC$2:$AD$17,2,FALSE),IF(AND(OR($E51={"a/b","b/c","b/a","c/b"}),S47="w"),VLOOKUP(U47,$AA$2:$AB$17,2,FALSE),IF(AND(OR($E51={"a/b","b/c","b/a","c/b"}),S47="l"),VLOOKUP(U47,$AC$2:$AD$17,2,FALSE),IF(AND(OR($E51={"a/b","b/c","b/a","c/b"}),S46="w"),VLOOKUP(U46,$AA$2:$AB$17,2,FALSE),IF(AND(OR($E51={"a/b","b/c","b/a","c/b"}),S46="l"),VLOOKUP(U46,$AC$2:$AD$17,2,FALSE),IF(AND(OR($E51={"a/b","b/c","b/a","c/b"}),S45="w"),VLOOKUP(U45,$AA$2:$AB$17,2,FALSE),IF(AND(OR($E51={"a/b","b/c","b/a","c/b"}),S45="l"),VLOOKUP(U45,$AC$2:$AD$17,2,FALSE),IF(AND(OR($E51={"a/b","b/c","b/a","c/b"}),S44="w"),VLOOKUP(U44,$AA$2:$AB$17,2,FALSE),IF(AND(OR($E51={"a/b","b/c","b/a","c/b"}),S44="l"),VLOOKUP(U44,$AC$2:$AD$17,2,FALSE),IF(AND(OR($E51={"a/b","b/c","b/a","c/b"}),S43="w"),VLOOKUP(U43,$AA$2:$AB$17,2,FALSE),IF(AND(OR($E51={"a/b","b/c","b/a","c/b"}),S43="l"),VLOOKUP(U43,$AC$2:$AD$17,2,FALSE),IF(AND(OR($E51={"a/b","b/c","b/a","c/b"}),S42="w"),VLOOKUP(U42,$AA$2:$AB$17,2,FALSE),IF(AND(OR($E51={"a/b","b/c","b/a","c/b"}),S42="l"),VLOOKUP(U42,$AC$2:$AD$17,2,FALSE),IF(AND(OR($E51={"a/b","b/c","b/a","c/b"}),S41="w"),VLOOKUP(U41,$AA$2:$AB$17,2,FALSE),IF(AND(OR($E51={"a/b","b/c","b/a","c/b"}),S41="l"),VLOOKUP(U41,$AC$2:$AD$17,2,FALSE),IF(OR($E51={"a/b","b/c","b/a","c/b"}),1,"")))))))))))))))))))))))</f>
        <v/>
      </c>
      <c r="V52" s="13" t="str">
        <f>IF(AND(W52="c",$A52&gt;=1,OR(X52={1,"2a","2b",3,"5a","5b","10a","10b","20a","20b","40a","40b","80a","80b","160a","160b"})),"w",IF(AND(W52="",$A52&gt;=1,OR(X52={1,"2a","2b",3,"5a","5b","10a","10b","20a","20b","40a","40b","80a","80b","160a","160b"})),"l",""))</f>
        <v>l</v>
      </c>
      <c r="W52" s="7" t="str">
        <f>IF(OR($A52={3,6,9,12,15,18,21,24,27,30,33,36}),"c","")</f>
        <v/>
      </c>
      <c r="X52" s="14" t="str">
        <f>IF(AND(OR($E51={"a/c","b/c","c/a","c/b"}),V51="w"),VLOOKUP(X51,$AA$2:$AB$17,2,FALSE),IF(AND(OR($E51={"a/c","b/c","c/a","c/b"}),V51="l"),VLOOKUP(X51,$AC$2:$AD$17,2,FALSE),IF(AND(OR($E51={"a/c","b/c","c/a","c/b"}),V50="w"),VLOOKUP(X50,$AA$2:$AB$17,2,FALSE),IF(AND(OR($E51={"a/c","b/c","c/a","c/b"}),V50="l"),VLOOKUP(X50,$AC$2:$AD$17,2,FALSE),IF(AND(OR($E51={"a/c","b/c","c/a","c/b"}),V49="w"),VLOOKUP(X49,$AA$2:$AB$17,2,FALSE),IF(AND(OR($E51={"a/c","b/c","c/a","c/b"}),V49="l"),VLOOKUP(X49,$AC$2:$AD$17,2,FALSE),IF(AND(OR($E51={"a/c","b/c","c/a","c/b"}),V48="w"),VLOOKUP(X48,$AA$2:$AB$17,2,FALSE),IF(AND(OR($E51={"a/c","b/c","c/a","c/b"}),V48="l"),VLOOKUP(X48,$AC$2:$AD$17,2,FALSE),IF(AND(OR($E51={"a/c","b/c","c/a","c/b"}),V47="w"),VLOOKUP(X47,$AA$2:$AB$17,2,FALSE),IF(AND(OR($E51={"a/c","b/c","c/a","c/b"}),V47="l"),VLOOKUP(X47,$AC$2:$AD$17,2,FALSE),IF(AND(OR($E51={"a/c","b/c","c/a","c/b"}),V46="w"),VLOOKUP(X46,$AA$2:$AB$17,2,FALSE),IF(AND(OR($E51={"a/c","b/c","c/a","c/b"}),V46="l"),VLOOKUP(X46,$AC$2:$AD$17,2,FALSE),IF(AND(OR($E51={"a/c","b/c","c/a","c/b"}),V45="w"),VLOOKUP(X45,$AA$2:$AB$17,2,FALSE),IF(AND(OR($E51={"a/c","b/c","c/a","c/b"}),V45="l"),VLOOKUP(X45,$AC$2:$AD$17,2,FALSE),IF(AND(OR($E51={"a/c","b/c","c/a","c/b"}),V44="w"),VLOOKUP(X44,$AA$2:$AB$17,2,FALSE),IF(AND(OR($E51={"a/c","b/c","c/a","c/b"}),V44="l"),VLOOKUP(X44,$AC$2:$AD$17,2,FALSE),IF(AND(OR($E51={"a/c","b/c","c/a","c/b"}),V43="w"),VLOOKUP(X43,$AA$2:$AB$17,2,FALSE),IF(AND(OR($E51={"a/c","b/c","c/a","c/b"}),V43="l"),VLOOKUP(X43,$AC$2:$AD$17,2,FALSE),IF(AND(OR($E51={"a/c","b/c","c/a","c/b"}),V42="w"),VLOOKUP(X42,$AA$2:$AB$17,2,FALSE),IF(AND(OR($E51={"a/c","b/c","c/a","c/b"}),V42="l"),VLOOKUP(X42,$AC$2:$AD$17,2,FALSE),IF(AND(OR($E51={"a/c","b/c","c/a","c/b"}),V41="w"),VLOOKUP(X41,$AA$2:$AB$17,2,FALSE),IF(AND(OR($E51={"a/c","b/c","c/a","c/b"}),V41="l"),VLOOKUP(X41,$AC$2:$AD$17,2,FALSE),IF(OR($E51={"a/c","b/c","c/a","c/b"}),1,"")))))))))))))))))))))))</f>
        <v>2b</v>
      </c>
      <c r="Y52" s="12">
        <f t="shared" si="6"/>
        <v>-3</v>
      </c>
      <c r="Z52" s="27">
        <f t="shared" si="7"/>
        <v>-6</v>
      </c>
    </row>
    <row r="53" spans="1:34">
      <c r="A53" s="9">
        <v>12</v>
      </c>
      <c r="B53" s="9">
        <f>IF(OR($A53={1,2,3,4,5,6,7,8,9,10,11,12}),1,IF(OR($A53={13,14,15,16,17,18,19,20,21,22,23,24}),2,IF(OR($A53={25,26,27,28,29,30,31,32,33,34,35,36}),3,"")))</f>
        <v>1</v>
      </c>
      <c r="C53" s="9" t="str">
        <f>IF(OR($A53={1,4,7,10,13,16,19,22,25,28,31,34}),"A",IF(OR($A53={2,5,8,11,14,17,20,23,26,29,32,35}),"B",IF(OR($A53={3,6,9,12,15,18,21,24,27,30,33,36}),"C","")))</f>
        <v>C</v>
      </c>
      <c r="D53" t="str">
        <f t="shared" si="10"/>
        <v>3/1</v>
      </c>
      <c r="E53" t="str">
        <f t="shared" si="11"/>
        <v>B/C</v>
      </c>
      <c r="F53" s="13" t="str">
        <f>IF(AND(G53="d",$A53&gt;=1,OR(H53={1,"2a","2b",3,"5a","5b","10a","10b","20a","20b","40a","40b","80a","80b","160a","160b"})),"w",IF(AND(G53="",$A53&gt;=1,OR(H53={1,"2a","2b",3,"5a","5b","10a","10b","20a","20b","40a","40b","80a","80b","160a","160b"})),"l",""))</f>
        <v>w</v>
      </c>
      <c r="G53" s="7" t="str">
        <f>IF(OR($A53={1,2,3,4,5,6,7,8,9,10,11,12}),"d","")</f>
        <v>d</v>
      </c>
      <c r="H53" s="14" t="str">
        <f>IF(AND(OR($D52={"1/2","1/3","2/1","3/1"}),F52="w"),VLOOKUP(H52,$AA$2:$AB$17,2,FALSE),IF(AND(OR($D52={"1/2","1/3","2/1","3/1"}),F52="l"),VLOOKUP(H52,$AC$2:$AD$17,2,FALSE),IF(AND(OR($D52={"1/2","1/3","2/1","3/1"}),F51="w"),VLOOKUP(H51,$AA$2:$AB$17,2,FALSE),IF(AND(OR($D52={"1/2","1/3","2/1","3/1"}),F51="l"),VLOOKUP(H51,$AC$2:$AD$17,2,FALSE),IF(AND(OR($D52={"1/2","1/3","2/1","3/1"}),F50="w"),VLOOKUP(H50,$AA$2:$AB$17,2,FALSE),IF(AND(OR($D52={"1/2","1/3","2/1","3/1"}),F50="l"),VLOOKUP(H50,$AC$2:$AD$17,2,FALSE),IF(AND(OR($D52={"1/2","1/3","2/1","3/1"}),F49="w"),VLOOKUP(H49,$AA$2:$AB$17,2,FALSE),IF(AND(OR($D52={"1/2","1/3","2/1","3/1"}),F49="l"),VLOOKUP(H49,$AC$2:$AD$17,2,FALSE),IF(AND(OR($D52={"1/2","1/3","2/1","3/1"}),F48="w"),VLOOKUP(H48,$AA$2:$AB$17,2,FALSE),IF(AND(OR($D52={"1/2","1/3","2/1","3/1"}),F48="l"),VLOOKUP(H48,$AC$2:$AD$17,2,FALSE),IF(AND(OR($D52={"1/2","1/3","2/1","3/1"}),F47="w"),VLOOKUP(H47,$AA$2:$AB$17,2,FALSE),IF(AND(OR($D52={"1/2","1/3","2/1","3/1"}),F47="l"),VLOOKUP(H47,$AC$2:$AD$17,2,FALSE),IF(AND(OR($D52={"1/2","1/3","2/1","3/1"}),F46="w"),VLOOKUP(H46,$AA$2:$AB$17,2,FALSE),IF(AND(OR($D52={"1/2","1/3","2/1","3/1"}),F46="l"),VLOOKUP(H46,$AC$2:$AD$17,2,FALSE),IF(AND(OR($D52={"1/2","1/3","2/1","3/1"}),F45="w"),VLOOKUP(H45,$AA$2:$AB$17,2,FALSE),IF(AND(OR($D52={"1/2","1/3","2/1","3/1"}),F45="l"),VLOOKUP(H45,$AC$2:$AD$17,2,FALSE),IF(AND(OR($D52={"1/2","1/3","2/1","3/1"}),F44="w"),VLOOKUP(H44,$AA$2:$AB$17,2,FALSE),IF(AND(OR($D52={"1/2","1/3","2/1","3/1"}),F44="l"),VLOOKUP(H44,$AC$2:$AD$17,2,FALSE),IF(AND(OR($D52={"1/2","1/3","2/1","3/1"}),F43="w"),VLOOKUP(H43,$AA$2:$AB$17,2,FALSE),IF(AND(OR($D52={"1/2","1/3","2/1","3/1"}),F43="l"),VLOOKUP(H43,$AC$2:$AD$17,2,FALSE),IF(AND(OR($D52={"1/2","1/3","2/1","3/1"}),F42="w"),VLOOKUP(H42,$AA$2:$AB$17,2,FALSE),IF(AND(OR($D52={"1/2","1/3","2/1","3/1"}),F42="l"),VLOOKUP(H42,$AC$2:$AD$17,2,FALSE),IF(OR($D52={"1/2","1/3","2/1","3/1"}),1,"")))))))))))))))))))))))</f>
        <v>5b</v>
      </c>
      <c r="I53" s="13" t="str">
        <f>IF(AND(J53="d",$A53&gt;=1,OR(K53={1,"2a","2b",3,"5a","5b","10a","10b","20a","20b","40a","40b","80a","80b","160a","160b"})),"w",IF(AND(J53="",$A53&gt;=1,OR(K53={1,"2a","2b",3,"5a","5b","10a","10b","20a","20b","40a","40b","80a","80b","160a","160b"})),"l",""))</f>
        <v/>
      </c>
      <c r="J53" s="7" t="str">
        <f>IF(OR($A53={13,14,15,16,17,18,19,20,21,22,23,24}),"d","")</f>
        <v/>
      </c>
      <c r="K53" s="14" t="str">
        <f>IF(AND(OR($D52={"1/2","2/3","2/1","3/2"}),I52="w"),VLOOKUP(K52,$AA$2:$AB$17,2,FALSE),IF(AND(OR($D52={"1/2","2/3","2/1","3/2"}),I52="l"),VLOOKUP(K52,$AC$2:$AD$17,2,FALSE),IF(AND(OR($D52={"1/2","2/3","2/1","3/2"}),I51="w"),VLOOKUP(K51,$AA$2:$AB$17,2,FALSE),IF(AND(OR($D52={"1/2","2/3","2/1","3/2"}),I51="l"),VLOOKUP(K51,$AC$2:$AD$17,2,FALSE),IF(AND(OR($D52={"1/2","2/3","2/1","3/2"}),I50="w"),VLOOKUP(K50,$AA$2:$AB$17,2,FALSE),IF(AND(OR($D52={"1/2","2/3","2/1","3/2"}),I50="l"),VLOOKUP(K50,$AC$2:$AD$17,2,FALSE),IF(AND(OR($D52={"1/2","2/3","2/1","3/2"}),I49="w"),VLOOKUP(K49,$AA$2:$AB$17,2,FALSE),IF(AND(OR($D52={"1/2","2/3","2/1","3/2"}),I49="l"),VLOOKUP(K49,$AC$2:$AD$17,2,FALSE),IF(AND(OR($D52={"1/2","2/3","2/1","3/2"}),I48="w"),VLOOKUP(K48,$AA$2:$AB$17,2,FALSE),IF(AND(OR($D52={"1/2","2/3","2/1","3/2"}),I48="l"),VLOOKUP(K48,$AC$2:$AD$17,2,FALSE),IF(AND(OR($D52={"1/2","2/3","2/1","3/2"}),I47="w"),VLOOKUP(K47,$AA$2:$AB$17,2,FALSE),IF(AND(OR($D52={"1/2","2/3","2/1","3/2"}),I47="l"),VLOOKUP(K47,$AC$2:$AD$17,2,FALSE),IF(AND(OR($D52={"1/2","2/3","2/1","3/2"}),I46="w"),VLOOKUP(K46,$AA$2:$AB$17,2,FALSE),IF(AND(OR($D52={"1/2","2/3","2/1","3/2"}),I46="l"),VLOOKUP(K46,$AC$2:$AD$17,2,FALSE),IF(AND(OR($D52={"1/2","2/3","2/1","3/2"}),I45="w"),VLOOKUP(K45,$AA$2:$AB$17,2,FALSE),IF(AND(OR($D52={"1/2","2/3","2/1","3/2"}),I45="l"),VLOOKUP(K45,$AC$2:$AD$17,2,FALSE),IF(AND(OR($D52={"1/2","2/3","2/1","3/2"}),I44="w"),VLOOKUP(K44,$AA$2:$AB$17,2,FALSE),IF(AND(OR($D52={"1/2","2/3","2/1","3/2"}),I44="l"),VLOOKUP(K44,$AC$2:$AD$17,2,FALSE),IF(AND(OR($D52={"1/2","2/3","2/1","3/2"}),I43="w"),VLOOKUP(K43,$AA$2:$AB$17,2,FALSE),IF(AND(OR($D52={"1/2","2/3","2/1","3/2"}),I43="l"),VLOOKUP(K43,$AC$2:$AD$17,2,FALSE),IF(AND(OR($D52={"1/2","2/3","2/1","3/2"}),I42="w"),VLOOKUP(K42,$AA$2:$AB$17,2,FALSE),IF(AND(OR($D52={"1/2","2/3","2/1","3/2"}),I42="l"),VLOOKUP(K42,$AC$2:$AD$17,2,FALSE),IF(OR($D52={"1/2","2/3","2/1","3/2"}),1,"")))))))))))))))))))))))</f>
        <v/>
      </c>
      <c r="L53" s="13" t="str">
        <f>IF(AND(M53="d",$A53&gt;=1,OR(N53={1,"2a","2b",3,"5a","5b","10a","10b","20a","20b","40a","40b","80a","80b","160a","160b"})),"w",IF(AND(M53="",$A53&gt;=1,OR(N53={1,"2a","2b",3,"5a","5b","10a","10b","20a","20b","40a","40b","80a","80b","160a","160b"})),"l",""))</f>
        <v>l</v>
      </c>
      <c r="M53" s="7" t="str">
        <f>IF(OR($A53={25,26,27,28,29,30,31,32,33,34,35,36}),"d","")</f>
        <v/>
      </c>
      <c r="N53" s="14">
        <f>IF(AND(OR($D52={"1/3","2/3","3/1","3/2"}),L52="w"),VLOOKUP(N52,$AA$2:$AB$17,2,FALSE),IF(AND(OR($D52={"1/3","2/3","3/1","3/2"}),L52="l"),VLOOKUP(N52,$AC$2:$AD$17,2,FALSE),IF(AND(OR($D52={"1/3","2/3","3/1","3/2"}),L51="w"),VLOOKUP(N51,$AA$2:$AB$17,2,FALSE),IF(AND(OR($D52={"1/3","2/3","3/1","3/2"}),L51="l"),VLOOKUP(N51,$AC$2:$AD$17,2,FALSE),IF(AND(OR($D52={"1/3","2/3","3/1","3/2"}),L50="w"),VLOOKUP(N50,$AA$2:$AB$17,2,FALSE),IF(AND(OR($D52={"1/3","2/3","3/1","3/2"}),L50="l"),VLOOKUP(N50,$AC$2:$AD$17,2,FALSE),IF(AND(OR($D52={"1/3","2/3","3/1","3/2"}),L49="w"),VLOOKUP(N49,$AA$2:$AB$17,2,FALSE),IF(AND(OR($D52={"1/3","2/3","3/1","3/2"}),L49="l"),VLOOKUP(N49,$AC$2:$AD$17,2,FALSE),IF(AND(OR($D52={"1/3","2/3","3/1","3/2"}),L48="w"),VLOOKUP(N48,$AA$2:$AB$17,2,FALSE),IF(AND(OR($D52={"1/3","2/3","3/1","3/2"}),L48="l"),VLOOKUP(N48,$AC$2:$AD$17,2,FALSE),IF(AND(OR($D52={"1/3","2/3","3/1","3/2"}),L47="w"),VLOOKUP(N47,$AA$2:$AB$17,2,FALSE),IF(AND(OR($D52={"1/3","2/3","3/1","3/2"}),L47="l"),VLOOKUP(N47,$AC$2:$AD$17,2,FALSE),IF(AND(OR($D52={"1/3","2/3","3/1","3/2"}),L46="w"),VLOOKUP(N46,$AA$2:$AB$17,2,FALSE),IF(AND(OR($D52={"1/3","2/3","3/1","3/2"}),L46="l"),VLOOKUP(N46,$AC$2:$AD$17,2,FALSE),IF(AND(OR($D52={"1/3","2/3","3/1","3/2"}),L45="w"),VLOOKUP(N45,$AA$2:$AB$17,2,FALSE),IF(AND(OR($D52={"1/3","2/3","3/1","3/2"}),L45="l"),VLOOKUP(N45,$AC$2:$AD$17,2,FALSE),IF(AND(OR($D52={"1/3","2/3","3/1","3/2"}),L44="w"),VLOOKUP(N44,$AA$2:$AB$17,2,FALSE),IF(AND(OR($D52={"1/3","2/3","3/1","3/2"}),L44="l"),VLOOKUP(N44,$AC$2:$AD$17,2,FALSE),IF(AND(OR($D52={"1/3","2/3","3/1","3/2"}),L43="w"),VLOOKUP(N43,$AA$2:$AB$17,2,FALSE),IF(AND(OR($D52={"1/3","2/3","3/1","3/2"}),L43="l"),VLOOKUP(N43,$AC$2:$AD$17,2,FALSE),IF(AND(OR($D52={"1/3","2/3","3/1","3/2"}),L42="w"),VLOOKUP(N42,$AA$2:$AB$17,2,FALSE),IF(AND(OR($D52={"1/3","2/3","3/1","3/2"}),L42="l"),VLOOKUP(N42,$AC$2:$AD$17,2,FALSE),IF(OR($D52={"1/3","2/3","3/1","3/2"}),1,"")))))))))))))))))))))))</f>
        <v>1</v>
      </c>
      <c r="O53" s="12">
        <f t="shared" si="5"/>
        <v>9</v>
      </c>
      <c r="P53" s="13" t="str">
        <f>IF(AND(Q53="c",$A53&gt;=1,OR(R53={1,"2a","2b",3,"5a","5b","10a","10b","20a","20b","40a","40b","80a","80b","160a","160b"})),"w",IF(AND(Q53="",$A53&gt;=1,OR(R53={1,"2a","2b",3,"5a","5b","10a","10b","20a","20b","40a","40b","80a","80b","160a","160b"})),"l",""))</f>
        <v>l</v>
      </c>
      <c r="Q53" s="7" t="str">
        <f>IF(OR($A53={1,4,7,10,13,16,19,22,25,28,31,34}),"c","")</f>
        <v/>
      </c>
      <c r="R53" s="14" t="str">
        <f>IF(AND(OR($E52={"a/b","a/c","b/a","c/a"}),P52="w"),VLOOKUP(R52,$AA$2:$AB$17,2,FALSE),IF(AND(OR($E52={"a/b","a/c","b/a","c/a"}),P52="l"),VLOOKUP(R52,$AC$2:$AD$17,2,FALSE),IF(AND(OR($E52={"a/b","a/c","b/a","c/a"}),P51="w"),VLOOKUP(R51,$AA$2:$AB$17,2,FALSE),IF(AND(OR($E52={"a/b","a/c","b/a","c/a"}),P51="l"),VLOOKUP(R51,$AC$2:$AD$17,2,FALSE),IF(AND(OR($E52={"a/b","a/c","b/a","c/a"}),P50="w"),VLOOKUP(R50,$AA$2:$AB$17,2,FALSE),IF(AND(OR($E52={"a/b","a/c","b/a","c/a"}),P50="l"),VLOOKUP(R50,$AC$2:$AD$17,2,FALSE),IF(AND(OR($E52={"a/b","a/c","b/a","c/a"}),P49="w"),VLOOKUP(R49,$AA$2:$AB$17,2,FALSE),IF(AND(OR($E52={"a/b","a/c","b/a","c/a"}),P49="l"),VLOOKUP(R49,$AC$2:$AD$17,2,FALSE),IF(AND(OR($E52={"a/b","a/c","b/a","c/a"}),P48="w"),VLOOKUP(R48,$AA$2:$AB$17,2,FALSE),IF(AND(OR($E52={"a/b","a/c","b/a","c/a"}),P48="l"),VLOOKUP(R48,$AC$2:$AD$17,2,FALSE),IF(AND(OR($E52={"a/b","a/c","b/a","c/a"}),P47="w"),VLOOKUP(R47,$AA$2:$AB$17,2,FALSE),IF(AND(OR($E52={"a/b","a/c","b/a","c/a"}),P47="l"),VLOOKUP(R47,$AC$2:$AD$17,2,FALSE),IF(AND(OR($E52={"a/b","a/c","b/a","c/a"}),P46="w"),VLOOKUP(R46,$AA$2:$AB$17,2,FALSE),IF(AND(OR($E52={"a/b","a/c","b/a","c/a"}),P46="l"),VLOOKUP(R46,$AC$2:$AD$17,2,FALSE),IF(AND(OR($E52={"a/b","a/c","b/a","c/a"}),P45="w"),VLOOKUP(R45,$AA$2:$AB$17,2,FALSE),IF(AND(OR($E52={"a/b","a/c","b/a","c/a"}),P45="l"),VLOOKUP(R45,$AC$2:$AD$17,2,FALSE),IF(AND(OR($E52={"a/b","a/c","b/a","c/a"}),P44="w"),VLOOKUP(R44,$AA$2:$AB$17,2,FALSE),IF(AND(OR($E52={"a/b","a/c","b/a","c/a"}),P44="l"),VLOOKUP(R44,$AC$2:$AD$17,2,FALSE),IF(AND(OR($E52={"a/b","a/c","b/a","c/a"}),P43="w"),VLOOKUP(R43,$AA$2:$AB$17,2,FALSE),IF(AND(OR($E52={"a/b","a/c","b/a","c/a"}),P43="l"),VLOOKUP(R43,$AC$2:$AD$17,2,FALSE),IF(AND(OR($E52={"a/b","a/c","b/a","c/a"}),P42="w"),VLOOKUP(R42,$AA$2:$AB$17,2,FALSE),IF(AND(OR($E52={"a/b","a/c","b/a","c/a"}),P42="l"),VLOOKUP(R42,$AC$2:$AD$17,2,FALSE),IF(OR($E52={"a/b","a/c","b/a","c/a"}),1,"")))))))))))))))))))))))</f>
        <v>2a</v>
      </c>
      <c r="S53" s="13" t="str">
        <f>IF(AND(T53="c",$A53&gt;=1,OR(U53={1,"2a","2b",3,"5a","5b","10a","10b","20a","20b","40a","40b","80a","80b","160a","160b"})),"w",IF(AND(T53="",$A53&gt;=1,OR(U53={1,"2a","2b",3,"5a","5b","10a","10b","20a","20b","40a","40b","80a","80b","160a","160b"})),"l",""))</f>
        <v>l</v>
      </c>
      <c r="T53" s="7" t="str">
        <f>IF(OR($A53={2,5,8,11,14,17,20,23,26,29,32,35}),"c","")</f>
        <v/>
      </c>
      <c r="U53" s="14" t="str">
        <f>IF(AND(OR($E52={"a/b","b/c","b/a","c/b"}),S52="w"),VLOOKUP(U52,$AA$2:$AB$17,2,FALSE),IF(AND(OR($E52={"a/b","b/c","b/a","c/b"}),S52="l"),VLOOKUP(U52,$AC$2:$AD$17,2,FALSE),IF(AND(OR($E52={"a/b","b/c","b/a","c/b"}),S51="w"),VLOOKUP(U51,$AA$2:$AB$17,2,FALSE),IF(AND(OR($E52={"a/b","b/c","b/a","c/b"}),S51="l"),VLOOKUP(U51,$AC$2:$AD$17,2,FALSE),IF(AND(OR($E52={"a/b","b/c","b/a","c/b"}),S50="w"),VLOOKUP(U50,$AA$2:$AB$17,2,FALSE),IF(AND(OR($E52={"a/b","b/c","b/a","c/b"}),S50="l"),VLOOKUP(U50,$AC$2:$AD$17,2,FALSE),IF(AND(OR($E52={"a/b","b/c","b/a","c/b"}),S49="w"),VLOOKUP(U49,$AA$2:$AB$17,2,FALSE),IF(AND(OR($E52={"a/b","b/c","b/a","c/b"}),S49="l"),VLOOKUP(U49,$AC$2:$AD$17,2,FALSE),IF(AND(OR($E52={"a/b","b/c","b/a","c/b"}),S48="w"),VLOOKUP(U48,$AA$2:$AB$17,2,FALSE),IF(AND(OR($E52={"a/b","b/c","b/a","c/b"}),S48="l"),VLOOKUP(U48,$AC$2:$AD$17,2,FALSE),IF(AND(OR($E52={"a/b","b/c","b/a","c/b"}),S47="w"),VLOOKUP(U47,$AA$2:$AB$17,2,FALSE),IF(AND(OR($E52={"a/b","b/c","b/a","c/b"}),S47="l"),VLOOKUP(U47,$AC$2:$AD$17,2,FALSE),IF(AND(OR($E52={"a/b","b/c","b/a","c/b"}),S46="w"),VLOOKUP(U46,$AA$2:$AB$17,2,FALSE),IF(AND(OR($E52={"a/b","b/c","b/a","c/b"}),S46="l"),VLOOKUP(U46,$AC$2:$AD$17,2,FALSE),IF(AND(OR($E52={"a/b","b/c","b/a","c/b"}),S45="w"),VLOOKUP(U45,$AA$2:$AB$17,2,FALSE),IF(AND(OR($E52={"a/b","b/c","b/a","c/b"}),S45="l"),VLOOKUP(U45,$AC$2:$AD$17,2,FALSE),IF(AND(OR($E52={"a/b","b/c","b/a","c/b"}),S44="w"),VLOOKUP(U44,$AA$2:$AB$17,2,FALSE),IF(AND(OR($E52={"a/b","b/c","b/a","c/b"}),S44="l"),VLOOKUP(U44,$AC$2:$AD$17,2,FALSE),IF(AND(OR($E52={"a/b","b/c","b/a","c/b"}),S43="w"),VLOOKUP(U43,$AA$2:$AB$17,2,FALSE),IF(AND(OR($E52={"a/b","b/c","b/a","c/b"}),S43="l"),VLOOKUP(U43,$AC$2:$AD$17,2,FALSE),IF(AND(OR($E52={"a/b","b/c","b/a","c/b"}),S42="w"),VLOOKUP(U42,$AA$2:$AB$17,2,FALSE),IF(AND(OR($E52={"a/b","b/c","b/a","c/b"}),S42="l"),VLOOKUP(U42,$AC$2:$AD$17,2,FALSE),IF(OR($E52={"a/b","b/c","b/a","c/b"}),1,"")))))))))))))))))))))))</f>
        <v>2b</v>
      </c>
      <c r="V53" s="13" t="str">
        <f>IF(AND(W53="c",$A53&gt;=1,OR(X53={1,"2a","2b",3,"5a","5b","10a","10b","20a","20b","40a","40b","80a","80b","160a","160b"})),"w",IF(AND(W53="",$A53&gt;=1,OR(X53={1,"2a","2b",3,"5a","5b","10a","10b","20a","20b","40a","40b","80a","80b","160a","160b"})),"l",""))</f>
        <v/>
      </c>
      <c r="W53" s="7" t="str">
        <f>IF(OR($A53={3,6,9,12,15,18,21,24,27,30,33,36}),"c","")</f>
        <v>c</v>
      </c>
      <c r="X53" s="14" t="str">
        <f>IF(AND(OR($E52={"a/c","b/c","c/a","c/b"}),V52="w"),VLOOKUP(X52,$AA$2:$AB$17,2,FALSE),IF(AND(OR($E52={"a/c","b/c","c/a","c/b"}),V52="l"),VLOOKUP(X52,$AC$2:$AD$17,2,FALSE),IF(AND(OR($E52={"a/c","b/c","c/a","c/b"}),V51="w"),VLOOKUP(X51,$AA$2:$AB$17,2,FALSE),IF(AND(OR($E52={"a/c","b/c","c/a","c/b"}),V51="l"),VLOOKUP(X51,$AC$2:$AD$17,2,FALSE),IF(AND(OR($E52={"a/c","b/c","c/a","c/b"}),V50="w"),VLOOKUP(X50,$AA$2:$AB$17,2,FALSE),IF(AND(OR($E52={"a/c","b/c","c/a","c/b"}),V50="l"),VLOOKUP(X50,$AC$2:$AD$17,2,FALSE),IF(AND(OR($E52={"a/c","b/c","c/a","c/b"}),V49="w"),VLOOKUP(X49,$AA$2:$AB$17,2,FALSE),IF(AND(OR($E52={"a/c","b/c","c/a","c/b"}),V49="l"),VLOOKUP(X49,$AC$2:$AD$17,2,FALSE),IF(AND(OR($E52={"a/c","b/c","c/a","c/b"}),V48="w"),VLOOKUP(X48,$AA$2:$AB$17,2,FALSE),IF(AND(OR($E52={"a/c","b/c","c/a","c/b"}),V48="l"),VLOOKUP(X48,$AC$2:$AD$17,2,FALSE),IF(AND(OR($E52={"a/c","b/c","c/a","c/b"}),V47="w"),VLOOKUP(X47,$AA$2:$AB$17,2,FALSE),IF(AND(OR($E52={"a/c","b/c","c/a","c/b"}),V47="l"),VLOOKUP(X47,$AC$2:$AD$17,2,FALSE),IF(AND(OR($E52={"a/c","b/c","c/a","c/b"}),V46="w"),VLOOKUP(X46,$AA$2:$AB$17,2,FALSE),IF(AND(OR($E52={"a/c","b/c","c/a","c/b"}),V46="l"),VLOOKUP(X46,$AC$2:$AD$17,2,FALSE),IF(AND(OR($E52={"a/c","b/c","c/a","c/b"}),V45="w"),VLOOKUP(X45,$AA$2:$AB$17,2,FALSE),IF(AND(OR($E52={"a/c","b/c","c/a","c/b"}),V45="l"),VLOOKUP(X45,$AC$2:$AD$17,2,FALSE),IF(AND(OR($E52={"a/c","b/c","c/a","c/b"}),V44="w"),VLOOKUP(X44,$AA$2:$AB$17,2,FALSE),IF(AND(OR($E52={"a/c","b/c","c/a","c/b"}),V44="l"),VLOOKUP(X44,$AC$2:$AD$17,2,FALSE),IF(AND(OR($E52={"a/c","b/c","c/a","c/b"}),V43="w"),VLOOKUP(X43,$AA$2:$AB$17,2,FALSE),IF(AND(OR($E52={"a/c","b/c","c/a","c/b"}),V43="l"),VLOOKUP(X43,$AC$2:$AD$17,2,FALSE),IF(AND(OR($E52={"a/c","b/c","c/a","c/b"}),V42="w"),VLOOKUP(X42,$AA$2:$AB$17,2,FALSE),IF(AND(OR($E52={"a/c","b/c","c/a","c/b"}),V42="l"),VLOOKUP(X42,$AC$2:$AD$17,2,FALSE),IF(OR($E52={"a/c","b/c","c/a","c/b"}),1,"")))))))))))))))))))))))</f>
        <v/>
      </c>
      <c r="Y53" s="12">
        <f t="shared" si="6"/>
        <v>-4</v>
      </c>
      <c r="Z53" s="27">
        <f t="shared" si="7"/>
        <v>5</v>
      </c>
    </row>
    <row r="54" spans="1:34">
      <c r="A54" s="9">
        <v>29</v>
      </c>
      <c r="B54" s="9">
        <f>IF(OR($A54={1,2,3,4,5,6,7,8,9,10,11,12}),1,IF(OR($A54={13,14,15,16,17,18,19,20,21,22,23,24}),2,IF(OR($A54={25,26,27,28,29,30,31,32,33,34,35,36}),3,"")))</f>
        <v>3</v>
      </c>
      <c r="C54" s="9" t="str">
        <f>IF(OR($A54={1,4,7,10,13,16,19,22,25,28,31,34}),"A",IF(OR($A54={2,5,8,11,14,17,20,23,26,29,32,35}),"B",IF(OR($A54={3,6,9,12,15,18,21,24,27,30,33,36}),"C","")))</f>
        <v>B</v>
      </c>
      <c r="D54" t="str">
        <f t="shared" si="10"/>
        <v>1/3</v>
      </c>
      <c r="E54" t="str">
        <f t="shared" si="11"/>
        <v>C/B</v>
      </c>
      <c r="F54" s="13" t="str">
        <f>IF(AND(G54="d",$A54&gt;=1,OR(H54={1,"2a","2b",3,"5a","5b","10a","10b","20a","20b","40a","40b","80a","80b","160a","160b"})),"w",IF(AND(G54="",$A54&gt;=1,OR(H54={1,"2a","2b",3,"5a","5b","10a","10b","20a","20b","40a","40b","80a","80b","160a","160b"})),"l",""))</f>
        <v>l</v>
      </c>
      <c r="G54" s="7" t="str">
        <f>IF(OR($A54={1,2,3,4,5,6,7,8,9,10,11,12}),"d","")</f>
        <v/>
      </c>
      <c r="H54" s="14" t="str">
        <f>IF(AND(OR($D53={"1/2","1/3","2/1","3/1"}),F53="w"),VLOOKUP(H53,$AA$2:$AB$17,2,FALSE),IF(AND(OR($D53={"1/2","1/3","2/1","3/1"}),F53="l"),VLOOKUP(H53,$AC$2:$AD$17,2,FALSE),IF(AND(OR($D53={"1/2","1/3","2/1","3/1"}),F52="w"),VLOOKUP(H52,$AA$2:$AB$17,2,FALSE),IF(AND(OR($D53={"1/2","1/3","2/1","3/1"}),F52="l"),VLOOKUP(H52,$AC$2:$AD$17,2,FALSE),IF(AND(OR($D53={"1/2","1/3","2/1","3/1"}),F51="w"),VLOOKUP(H51,$AA$2:$AB$17,2,FALSE),IF(AND(OR($D53={"1/2","1/3","2/1","3/1"}),F51="l"),VLOOKUP(H51,$AC$2:$AD$17,2,FALSE),IF(AND(OR($D53={"1/2","1/3","2/1","3/1"}),F50="w"),VLOOKUP(H50,$AA$2:$AB$17,2,FALSE),IF(AND(OR($D53={"1/2","1/3","2/1","3/1"}),F50="l"),VLOOKUP(H50,$AC$2:$AD$17,2,FALSE),IF(AND(OR($D53={"1/2","1/3","2/1","3/1"}),F49="w"),VLOOKUP(H49,$AA$2:$AB$17,2,FALSE),IF(AND(OR($D53={"1/2","1/3","2/1","3/1"}),F49="l"),VLOOKUP(H49,$AC$2:$AD$17,2,FALSE),IF(AND(OR($D53={"1/2","1/3","2/1","3/1"}),F48="w"),VLOOKUP(H48,$AA$2:$AB$17,2,FALSE),IF(AND(OR($D53={"1/2","1/3","2/1","3/1"}),F48="l"),VLOOKUP(H48,$AC$2:$AD$17,2,FALSE),IF(AND(OR($D53={"1/2","1/3","2/1","3/1"}),F47="w"),VLOOKUP(H47,$AA$2:$AB$17,2,FALSE),IF(AND(OR($D53={"1/2","1/3","2/1","3/1"}),F47="l"),VLOOKUP(H47,$AC$2:$AD$17,2,FALSE),IF(AND(OR($D53={"1/2","1/3","2/1","3/1"}),F46="w"),VLOOKUP(H46,$AA$2:$AB$17,2,FALSE),IF(AND(OR($D53={"1/2","1/3","2/1","3/1"}),F46="l"),VLOOKUP(H46,$AC$2:$AD$17,2,FALSE),IF(AND(OR($D53={"1/2","1/3","2/1","3/1"}),F45="w"),VLOOKUP(H45,$AA$2:$AB$17,2,FALSE),IF(AND(OR($D53={"1/2","1/3","2/1","3/1"}),F45="l"),VLOOKUP(H45,$AC$2:$AD$17,2,FALSE),IF(AND(OR($D53={"1/2","1/3","2/1","3/1"}),F44="w"),VLOOKUP(H44,$AA$2:$AB$17,2,FALSE),IF(AND(OR($D53={"1/2","1/3","2/1","3/1"}),F44="l"),VLOOKUP(H44,$AC$2:$AD$17,2,FALSE),IF(AND(OR($D53={"1/2","1/3","2/1","3/1"}),F43="w"),VLOOKUP(H43,$AA$2:$AB$17,2,FALSE),IF(AND(OR($D53={"1/2","1/3","2/1","3/1"}),F43="l"),VLOOKUP(H43,$AC$2:$AD$17,2,FALSE),IF(OR($D53={"1/2","1/3","2/1","3/1"}),1,"")))))))))))))))))))))))</f>
        <v>2b</v>
      </c>
      <c r="I54" s="13" t="str">
        <f>IF(AND(J54="d",$A54&gt;=1,OR(K54={1,"2a","2b",3,"5a","5b","10a","10b","20a","20b","40a","40b","80a","80b","160a","160b"})),"w",IF(AND(J54="",$A54&gt;=1,OR(K54={1,"2a","2b",3,"5a","5b","10a","10b","20a","20b","40a","40b","80a","80b","160a","160b"})),"l",""))</f>
        <v/>
      </c>
      <c r="J54" s="7" t="str">
        <f>IF(OR($A54={13,14,15,16,17,18,19,20,21,22,23,24}),"d","")</f>
        <v/>
      </c>
      <c r="K54" s="14" t="str">
        <f>IF(AND(OR($D53={"1/2","2/3","2/1","3/2"}),I53="w"),VLOOKUP(K53,$AA$2:$AB$17,2,FALSE),IF(AND(OR($D53={"1/2","2/3","2/1","3/2"}),I53="l"),VLOOKUP(K53,$AC$2:$AD$17,2,FALSE),IF(AND(OR($D53={"1/2","2/3","2/1","3/2"}),I52="w"),VLOOKUP(K52,$AA$2:$AB$17,2,FALSE),IF(AND(OR($D53={"1/2","2/3","2/1","3/2"}),I52="l"),VLOOKUP(K52,$AC$2:$AD$17,2,FALSE),IF(AND(OR($D53={"1/2","2/3","2/1","3/2"}),I51="w"),VLOOKUP(K51,$AA$2:$AB$17,2,FALSE),IF(AND(OR($D53={"1/2","2/3","2/1","3/2"}),I51="l"),VLOOKUP(K51,$AC$2:$AD$17,2,FALSE),IF(AND(OR($D53={"1/2","2/3","2/1","3/2"}),I50="w"),VLOOKUP(K50,$AA$2:$AB$17,2,FALSE),IF(AND(OR($D53={"1/2","2/3","2/1","3/2"}),I50="l"),VLOOKUP(K50,$AC$2:$AD$17,2,FALSE),IF(AND(OR($D53={"1/2","2/3","2/1","3/2"}),I49="w"),VLOOKUP(K49,$AA$2:$AB$17,2,FALSE),IF(AND(OR($D53={"1/2","2/3","2/1","3/2"}),I49="l"),VLOOKUP(K49,$AC$2:$AD$17,2,FALSE),IF(AND(OR($D53={"1/2","2/3","2/1","3/2"}),I48="w"),VLOOKUP(K48,$AA$2:$AB$17,2,FALSE),IF(AND(OR($D53={"1/2","2/3","2/1","3/2"}),I48="l"),VLOOKUP(K48,$AC$2:$AD$17,2,FALSE),IF(AND(OR($D53={"1/2","2/3","2/1","3/2"}),I47="w"),VLOOKUP(K47,$AA$2:$AB$17,2,FALSE),IF(AND(OR($D53={"1/2","2/3","2/1","3/2"}),I47="l"),VLOOKUP(K47,$AC$2:$AD$17,2,FALSE),IF(AND(OR($D53={"1/2","2/3","2/1","3/2"}),I46="w"),VLOOKUP(K46,$AA$2:$AB$17,2,FALSE),IF(AND(OR($D53={"1/2","2/3","2/1","3/2"}),I46="l"),VLOOKUP(K46,$AC$2:$AD$17,2,FALSE),IF(AND(OR($D53={"1/2","2/3","2/1","3/2"}),I45="w"),VLOOKUP(K45,$AA$2:$AB$17,2,FALSE),IF(AND(OR($D53={"1/2","2/3","2/1","3/2"}),I45="l"),VLOOKUP(K45,$AC$2:$AD$17,2,FALSE),IF(AND(OR($D53={"1/2","2/3","2/1","3/2"}),I44="w"),VLOOKUP(K44,$AA$2:$AB$17,2,FALSE),IF(AND(OR($D53={"1/2","2/3","2/1","3/2"}),I44="l"),VLOOKUP(K44,$AC$2:$AD$17,2,FALSE),IF(AND(OR($D53={"1/2","2/3","2/1","3/2"}),I43="w"),VLOOKUP(K43,$AA$2:$AB$17,2,FALSE),IF(AND(OR($D53={"1/2","2/3","2/1","3/2"}),I43="l"),VLOOKUP(K43,$AC$2:$AD$17,2,FALSE),IF(OR($D53={"1/2","2/3","2/1","3/2"}),1,"")))))))))))))))))))))))</f>
        <v/>
      </c>
      <c r="L54" s="13" t="str">
        <f>IF(AND(M54="d",$A54&gt;=1,OR(N54={1,"2a","2b",3,"5a","5b","10a","10b","20a","20b","40a","40b","80a","80b","160a","160b"})),"w",IF(AND(M54="",$A54&gt;=1,OR(N54={1,"2a","2b",3,"5a","5b","10a","10b","20a","20b","40a","40b","80a","80b","160a","160b"})),"l",""))</f>
        <v>w</v>
      </c>
      <c r="M54" s="7" t="str">
        <f>IF(OR($A54={25,26,27,28,29,30,31,32,33,34,35,36}),"d","")</f>
        <v>d</v>
      </c>
      <c r="N54" s="14" t="str">
        <f>IF(AND(OR($D53={"1/3","2/3","3/1","3/2"}),L53="w"),VLOOKUP(N53,$AA$2:$AB$17,2,FALSE),IF(AND(OR($D53={"1/3","2/3","3/1","3/2"}),L53="l"),VLOOKUP(N53,$AC$2:$AD$17,2,FALSE),IF(AND(OR($D53={"1/3","2/3","3/1","3/2"}),L52="w"),VLOOKUP(N52,$AA$2:$AB$17,2,FALSE),IF(AND(OR($D53={"1/3","2/3","3/1","3/2"}),L52="l"),VLOOKUP(N52,$AC$2:$AD$17,2,FALSE),IF(AND(OR($D53={"1/3","2/3","3/1","3/2"}),L51="w"),VLOOKUP(N51,$AA$2:$AB$17,2,FALSE),IF(AND(OR($D53={"1/3","2/3","3/1","3/2"}),L51="l"),VLOOKUP(N51,$AC$2:$AD$17,2,FALSE),IF(AND(OR($D53={"1/3","2/3","3/1","3/2"}),L50="w"),VLOOKUP(N50,$AA$2:$AB$17,2,FALSE),IF(AND(OR($D53={"1/3","2/3","3/1","3/2"}),L50="l"),VLOOKUP(N50,$AC$2:$AD$17,2,FALSE),IF(AND(OR($D53={"1/3","2/3","3/1","3/2"}),L49="w"),VLOOKUP(N49,$AA$2:$AB$17,2,FALSE),IF(AND(OR($D53={"1/3","2/3","3/1","3/2"}),L49="l"),VLOOKUP(N49,$AC$2:$AD$17,2,FALSE),IF(AND(OR($D53={"1/3","2/3","3/1","3/2"}),L48="w"),VLOOKUP(N48,$AA$2:$AB$17,2,FALSE),IF(AND(OR($D53={"1/3","2/3","3/1","3/2"}),L48="l"),VLOOKUP(N48,$AC$2:$AD$17,2,FALSE),IF(AND(OR($D53={"1/3","2/3","3/1","3/2"}),L47="w"),VLOOKUP(N47,$AA$2:$AB$17,2,FALSE),IF(AND(OR($D53={"1/3","2/3","3/1","3/2"}),L47="l"),VLOOKUP(N47,$AC$2:$AD$17,2,FALSE),IF(AND(OR($D53={"1/3","2/3","3/1","3/2"}),L46="w"),VLOOKUP(N46,$AA$2:$AB$17,2,FALSE),IF(AND(OR($D53={"1/3","2/3","3/1","3/2"}),L46="l"),VLOOKUP(N46,$AC$2:$AD$17,2,FALSE),IF(AND(OR($D53={"1/3","2/3","3/1","3/2"}),L45="w"),VLOOKUP(N45,$AA$2:$AB$17,2,FALSE),IF(AND(OR($D53={"1/3","2/3","3/1","3/2"}),L45="l"),VLOOKUP(N45,$AC$2:$AD$17,2,FALSE),IF(AND(OR($D53={"1/3","2/3","3/1","3/2"}),L44="w"),VLOOKUP(N44,$AA$2:$AB$17,2,FALSE),IF(AND(OR($D53={"1/3","2/3","3/1","3/2"}),L44="l"),VLOOKUP(N44,$AC$2:$AD$17,2,FALSE),IF(AND(OR($D53={"1/3","2/3","3/1","3/2"}),L43="w"),VLOOKUP(N43,$AA$2:$AB$17,2,FALSE),IF(AND(OR($D53={"1/3","2/3","3/1","3/2"}),L43="l"),VLOOKUP(N43,$AC$2:$AD$17,2,FALSE),IF(OR($D53={"1/3","2/3","3/1","3/2"}),1,"")))))))))))))))))))))))</f>
        <v>2a</v>
      </c>
      <c r="O54" s="12">
        <f t="shared" si="5"/>
        <v>2</v>
      </c>
      <c r="P54" s="13" t="str">
        <f>IF(AND(Q54="c",$A54&gt;=1,OR(R54={1,"2a","2b",3,"5a","5b","10a","10b","20a","20b","40a","40b","80a","80b","160a","160b"})),"w",IF(AND(Q54="",$A54&gt;=1,OR(R54={1,"2a","2b",3,"5a","5b","10a","10b","20a","20b","40a","40b","80a","80b","160a","160b"})),"l",""))</f>
        <v/>
      </c>
      <c r="Q54" s="7" t="str">
        <f>IF(OR($A54={1,4,7,10,13,16,19,22,25,28,31,34}),"c","")</f>
        <v/>
      </c>
      <c r="R54" s="14" t="str">
        <f>IF(AND(OR($E53={"a/b","a/c","b/a","c/a"}),P53="w"),VLOOKUP(R53,$AA$2:$AB$17,2,FALSE),IF(AND(OR($E53={"a/b","a/c","b/a","c/a"}),P53="l"),VLOOKUP(R53,$AC$2:$AD$17,2,FALSE),IF(AND(OR($E53={"a/b","a/c","b/a","c/a"}),P52="w"),VLOOKUP(R52,$AA$2:$AB$17,2,FALSE),IF(AND(OR($E53={"a/b","a/c","b/a","c/a"}),P52="l"),VLOOKUP(R52,$AC$2:$AD$17,2,FALSE),IF(AND(OR($E53={"a/b","a/c","b/a","c/a"}),P51="w"),VLOOKUP(R51,$AA$2:$AB$17,2,FALSE),IF(AND(OR($E53={"a/b","a/c","b/a","c/a"}),P51="l"),VLOOKUP(R51,$AC$2:$AD$17,2,FALSE),IF(AND(OR($E53={"a/b","a/c","b/a","c/a"}),P50="w"),VLOOKUP(R50,$AA$2:$AB$17,2,FALSE),IF(AND(OR($E53={"a/b","a/c","b/a","c/a"}),P50="l"),VLOOKUP(R50,$AC$2:$AD$17,2,FALSE),IF(AND(OR($E53={"a/b","a/c","b/a","c/a"}),P49="w"),VLOOKUP(R49,$AA$2:$AB$17,2,FALSE),IF(AND(OR($E53={"a/b","a/c","b/a","c/a"}),P49="l"),VLOOKUP(R49,$AC$2:$AD$17,2,FALSE),IF(AND(OR($E53={"a/b","a/c","b/a","c/a"}),P48="w"),VLOOKUP(R48,$AA$2:$AB$17,2,FALSE),IF(AND(OR($E53={"a/b","a/c","b/a","c/a"}),P48="l"),VLOOKUP(R48,$AC$2:$AD$17,2,FALSE),IF(AND(OR($E53={"a/b","a/c","b/a","c/a"}),P47="w"),VLOOKUP(R47,$AA$2:$AB$17,2,FALSE),IF(AND(OR($E53={"a/b","a/c","b/a","c/a"}),P47="l"),VLOOKUP(R47,$AC$2:$AD$17,2,FALSE),IF(AND(OR($E53={"a/b","a/c","b/a","c/a"}),P46="w"),VLOOKUP(R46,$AA$2:$AB$17,2,FALSE),IF(AND(OR($E53={"a/b","a/c","b/a","c/a"}),P46="l"),VLOOKUP(R46,$AC$2:$AD$17,2,FALSE),IF(AND(OR($E53={"a/b","a/c","b/a","c/a"}),P45="w"),VLOOKUP(R45,$AA$2:$AB$17,2,FALSE),IF(AND(OR($E53={"a/b","a/c","b/a","c/a"}),P45="l"),VLOOKUP(R45,$AC$2:$AD$17,2,FALSE),IF(AND(OR($E53={"a/b","a/c","b/a","c/a"}),P44="w"),VLOOKUP(R44,$AA$2:$AB$17,2,FALSE),IF(AND(OR($E53={"a/b","a/c","b/a","c/a"}),P44="l"),VLOOKUP(R44,$AC$2:$AD$17,2,FALSE),IF(AND(OR($E53={"a/b","a/c","b/a","c/a"}),P43="w"),VLOOKUP(R43,$AA$2:$AB$17,2,FALSE),IF(AND(OR($E53={"a/b","a/c","b/a","c/a"}),P43="l"),VLOOKUP(R43,$AC$2:$AD$17,2,FALSE),IF(OR($E53={"a/b","a/c","b/a","c/a"}),1,"")))))))))))))))))))))))</f>
        <v/>
      </c>
      <c r="S54" s="13" t="str">
        <f>IF(AND(T54="c",$A54&gt;=1,OR(U54={1,"2a","2b",3,"5a","5b","10a","10b","20a","20b","40a","40b","80a","80b","160a","160b"})),"w",IF(AND(T54="",$A54&gt;=1,OR(U54={1,"2a","2b",3,"5a","5b","10a","10b","20a","20b","40a","40b","80a","80b","160a","160b"})),"l",""))</f>
        <v>w</v>
      </c>
      <c r="T54" s="7" t="str">
        <f>IF(OR($A54={2,5,8,11,14,17,20,23,26,29,32,35}),"c","")</f>
        <v>c</v>
      </c>
      <c r="U54" s="14">
        <f>IF(AND(OR($E53={"a/b","b/c","b/a","c/b"}),S53="w"),VLOOKUP(U53,$AA$2:$AB$17,2,FALSE),IF(AND(OR($E53={"a/b","b/c","b/a","c/b"}),S53="l"),VLOOKUP(U53,$AC$2:$AD$17,2,FALSE),IF(AND(OR($E53={"a/b","b/c","b/a","c/b"}),S52="w"),VLOOKUP(U52,$AA$2:$AB$17,2,FALSE),IF(AND(OR($E53={"a/b","b/c","b/a","c/b"}),S52="l"),VLOOKUP(U52,$AC$2:$AD$17,2,FALSE),IF(AND(OR($E53={"a/b","b/c","b/a","c/b"}),S51="w"),VLOOKUP(U51,$AA$2:$AB$17,2,FALSE),IF(AND(OR($E53={"a/b","b/c","b/a","c/b"}),S51="l"),VLOOKUP(U51,$AC$2:$AD$17,2,FALSE),IF(AND(OR($E53={"a/b","b/c","b/a","c/b"}),S50="w"),VLOOKUP(U50,$AA$2:$AB$17,2,FALSE),IF(AND(OR($E53={"a/b","b/c","b/a","c/b"}),S50="l"),VLOOKUP(U50,$AC$2:$AD$17,2,FALSE),IF(AND(OR($E53={"a/b","b/c","b/a","c/b"}),S49="w"),VLOOKUP(U49,$AA$2:$AB$17,2,FALSE),IF(AND(OR($E53={"a/b","b/c","b/a","c/b"}),S49="l"),VLOOKUP(U49,$AC$2:$AD$17,2,FALSE),IF(AND(OR($E53={"a/b","b/c","b/a","c/b"}),S48="w"),VLOOKUP(U48,$AA$2:$AB$17,2,FALSE),IF(AND(OR($E53={"a/b","b/c","b/a","c/b"}),S48="l"),VLOOKUP(U48,$AC$2:$AD$17,2,FALSE),IF(AND(OR($E53={"a/b","b/c","b/a","c/b"}),S47="w"),VLOOKUP(U47,$AA$2:$AB$17,2,FALSE),IF(AND(OR($E53={"a/b","b/c","b/a","c/b"}),S47="l"),VLOOKUP(U47,$AC$2:$AD$17,2,FALSE),IF(AND(OR($E53={"a/b","b/c","b/a","c/b"}),S46="w"),VLOOKUP(U46,$AA$2:$AB$17,2,FALSE),IF(AND(OR($E53={"a/b","b/c","b/a","c/b"}),S46="l"),VLOOKUP(U46,$AC$2:$AD$17,2,FALSE),IF(AND(OR($E53={"a/b","b/c","b/a","c/b"}),S45="w"),VLOOKUP(U45,$AA$2:$AB$17,2,FALSE),IF(AND(OR($E53={"a/b","b/c","b/a","c/b"}),S45="l"),VLOOKUP(U45,$AC$2:$AD$17,2,FALSE),IF(AND(OR($E53={"a/b","b/c","b/a","c/b"}),S44="w"),VLOOKUP(U44,$AA$2:$AB$17,2,FALSE),IF(AND(OR($E53={"a/b","b/c","b/a","c/b"}),S44="l"),VLOOKUP(U44,$AC$2:$AD$17,2,FALSE),IF(AND(OR($E53={"a/b","b/c","b/a","c/b"}),S43="w"),VLOOKUP(U43,$AA$2:$AB$17,2,FALSE),IF(AND(OR($E53={"a/b","b/c","b/a","c/b"}),S43="l"),VLOOKUP(U43,$AC$2:$AD$17,2,FALSE),IF(OR($E53={"a/b","b/c","b/a","c/b"}),1,"")))))))))))))))))))))))</f>
        <v>3</v>
      </c>
      <c r="V54" s="13" t="str">
        <f>IF(AND(W54="c",$A54&gt;=1,OR(X54={1,"2a","2b",3,"5a","5b","10a","10b","20a","20b","40a","40b","80a","80b","160a","160b"})),"w",IF(AND(W54="",$A54&gt;=1,OR(X54={1,"2a","2b",3,"5a","5b","10a","10b","20a","20b","40a","40b","80a","80b","160a","160b"})),"l",""))</f>
        <v>l</v>
      </c>
      <c r="W54" s="7" t="str">
        <f>IF(OR($A54={3,6,9,12,15,18,21,24,27,30,33,36}),"c","")</f>
        <v/>
      </c>
      <c r="X54" s="14">
        <f>IF(AND(OR($E53={"a/c","b/c","c/a","c/b"}),V53="w"),VLOOKUP(X53,$AA$2:$AB$17,2,FALSE),IF(AND(OR($E53={"a/c","b/c","c/a","c/b"}),V53="l"),VLOOKUP(X53,$AC$2:$AD$17,2,FALSE),IF(AND(OR($E53={"a/c","b/c","c/a","c/b"}),V52="w"),VLOOKUP(X52,$AA$2:$AB$17,2,FALSE),IF(AND(OR($E53={"a/c","b/c","c/a","c/b"}),V52="l"),VLOOKUP(X52,$AC$2:$AD$17,2,FALSE),IF(AND(OR($E53={"a/c","b/c","c/a","c/b"}),V51="w"),VLOOKUP(X51,$AA$2:$AB$17,2,FALSE),IF(AND(OR($E53={"a/c","b/c","c/a","c/b"}),V51="l"),VLOOKUP(X51,$AC$2:$AD$17,2,FALSE),IF(AND(OR($E53={"a/c","b/c","c/a","c/b"}),V50="w"),VLOOKUP(X50,$AA$2:$AB$17,2,FALSE),IF(AND(OR($E53={"a/c","b/c","c/a","c/b"}),V50="l"),VLOOKUP(X50,$AC$2:$AD$17,2,FALSE),IF(AND(OR($E53={"a/c","b/c","c/a","c/b"}),V49="w"),VLOOKUP(X49,$AA$2:$AB$17,2,FALSE),IF(AND(OR($E53={"a/c","b/c","c/a","c/b"}),V49="l"),VLOOKUP(X49,$AC$2:$AD$17,2,FALSE),IF(AND(OR($E53={"a/c","b/c","c/a","c/b"}),V48="w"),VLOOKUP(X48,$AA$2:$AB$17,2,FALSE),IF(AND(OR($E53={"a/c","b/c","c/a","c/b"}),V48="l"),VLOOKUP(X48,$AC$2:$AD$17,2,FALSE),IF(AND(OR($E53={"a/c","b/c","c/a","c/b"}),V47="w"),VLOOKUP(X47,$AA$2:$AB$17,2,FALSE),IF(AND(OR($E53={"a/c","b/c","c/a","c/b"}),V47="l"),VLOOKUP(X47,$AC$2:$AD$17,2,FALSE),IF(AND(OR($E53={"a/c","b/c","c/a","c/b"}),V46="w"),VLOOKUP(X46,$AA$2:$AB$17,2,FALSE),IF(AND(OR($E53={"a/c","b/c","c/a","c/b"}),V46="l"),VLOOKUP(X46,$AC$2:$AD$17,2,FALSE),IF(AND(OR($E53={"a/c","b/c","c/a","c/b"}),V45="w"),VLOOKUP(X45,$AA$2:$AB$17,2,FALSE),IF(AND(OR($E53={"a/c","b/c","c/a","c/b"}),V45="l"),VLOOKUP(X45,$AC$2:$AD$17,2,FALSE),IF(AND(OR($E53={"a/c","b/c","c/a","c/b"}),V44="w"),VLOOKUP(X44,$AA$2:$AB$17,2,FALSE),IF(AND(OR($E53={"a/c","b/c","c/a","c/b"}),V44="l"),VLOOKUP(X44,$AC$2:$AD$17,2,FALSE),IF(AND(OR($E53={"a/c","b/c","c/a","c/b"}),V43="w"),VLOOKUP(X43,$AA$2:$AB$17,2,FALSE),IF(AND(OR($E53={"a/c","b/c","c/a","c/b"}),V43="l"),VLOOKUP(X43,$AC$2:$AD$17,2,FALSE),IF(OR($E53={"a/c","b/c","c/a","c/b"}),1,"")))))))))))))))))))))))</f>
        <v>3</v>
      </c>
      <c r="Y54" s="12">
        <f t="shared" si="6"/>
        <v>3</v>
      </c>
      <c r="Z54" s="27">
        <f t="shared" si="7"/>
        <v>5</v>
      </c>
    </row>
    <row r="55" spans="1:34">
      <c r="A55" s="9">
        <v>12</v>
      </c>
      <c r="B55" s="9">
        <f>IF(OR($A55={1,2,3,4,5,6,7,8,9,10,11,12}),1,IF(OR($A55={13,14,15,16,17,18,19,20,21,22,23,24}),2,IF(OR($A55={25,26,27,28,29,30,31,32,33,34,35,36}),3,"")))</f>
        <v>1</v>
      </c>
      <c r="C55" s="9" t="str">
        <f>IF(OR($A55={1,4,7,10,13,16,19,22,25,28,31,34}),"A",IF(OR($A55={2,5,8,11,14,17,20,23,26,29,32,35}),"B",IF(OR($A55={3,6,9,12,15,18,21,24,27,30,33,36}),"C","")))</f>
        <v>C</v>
      </c>
      <c r="D55" t="str">
        <f t="shared" si="10"/>
        <v>3/1</v>
      </c>
      <c r="E55" t="str">
        <f t="shared" si="11"/>
        <v>B/C</v>
      </c>
      <c r="F55" s="13" t="str">
        <f>IF(AND(G55="d",$A55&gt;=1,OR(H55={1,"2a","2b",3,"5a","5b","10a","10b","20a","20b","40a","40b","80a","80b","160a","160b"})),"w",IF(AND(G55="",$A55&gt;=1,OR(H55={1,"2a","2b",3,"5a","5b","10a","10b","20a","20b","40a","40b","80a","80b","160a","160b"})),"l",""))</f>
        <v>w</v>
      </c>
      <c r="G55" s="7" t="str">
        <f>IF(OR($A55={1,2,3,4,5,6,7,8,9,10,11,12}),"d","")</f>
        <v>d</v>
      </c>
      <c r="H55" s="14">
        <f>IF(AND(OR($D54={"1/2","1/3","2/1","3/1"}),F54="w"),VLOOKUP(H54,$AA$2:$AB$17,2,FALSE),IF(AND(OR($D54={"1/2","1/3","2/1","3/1"}),F54="l"),VLOOKUP(H54,$AC$2:$AD$17,2,FALSE),IF(AND(OR($D54={"1/2","1/3","2/1","3/1"}),F53="w"),VLOOKUP(H53,$AA$2:$AB$17,2,FALSE),IF(AND(OR($D54={"1/2","1/3","2/1","3/1"}),F53="l"),VLOOKUP(H53,$AC$2:$AD$17,2,FALSE),IF(AND(OR($D54={"1/2","1/3","2/1","3/1"}),F52="w"),VLOOKUP(H52,$AA$2:$AB$17,2,FALSE),IF(AND(OR($D54={"1/2","1/3","2/1","3/1"}),F52="l"),VLOOKUP(H52,$AC$2:$AD$17,2,FALSE),IF(AND(OR($D54={"1/2","1/3","2/1","3/1"}),F51="w"),VLOOKUP(H51,$AA$2:$AB$17,2,FALSE),IF(AND(OR($D54={"1/2","1/3","2/1","3/1"}),F51="l"),VLOOKUP(H51,$AC$2:$AD$17,2,FALSE),IF(AND(OR($D54={"1/2","1/3","2/1","3/1"}),F50="w"),VLOOKUP(H50,$AA$2:$AB$17,2,FALSE),IF(AND(OR($D54={"1/2","1/3","2/1","3/1"}),F50="l"),VLOOKUP(H50,$AC$2:$AD$17,2,FALSE),IF(AND(OR($D54={"1/2","1/3","2/1","3/1"}),F49="w"),VLOOKUP(H49,$AA$2:$AB$17,2,FALSE),IF(AND(OR($D54={"1/2","1/3","2/1","3/1"}),F49="l"),VLOOKUP(H49,$AC$2:$AD$17,2,FALSE),IF(AND(OR($D54={"1/2","1/3","2/1","3/1"}),F48="w"),VLOOKUP(H48,$AA$2:$AB$17,2,FALSE),IF(AND(OR($D54={"1/2","1/3","2/1","3/1"}),F48="l"),VLOOKUP(H48,$AC$2:$AD$17,2,FALSE),IF(AND(OR($D54={"1/2","1/3","2/1","3/1"}),F47="w"),VLOOKUP(H47,$AA$2:$AB$17,2,FALSE),IF(AND(OR($D54={"1/2","1/3","2/1","3/1"}),F47="l"),VLOOKUP(H47,$AC$2:$AD$17,2,FALSE),IF(AND(OR($D54={"1/2","1/3","2/1","3/1"}),F46="w"),VLOOKUP(H46,$AA$2:$AB$17,2,FALSE),IF(AND(OR($D54={"1/2","1/3","2/1","3/1"}),F46="l"),VLOOKUP(H46,$AC$2:$AD$17,2,FALSE),IF(AND(OR($D54={"1/2","1/3","2/1","3/1"}),F45="w"),VLOOKUP(H45,$AA$2:$AB$17,2,FALSE),IF(AND(OR($D54={"1/2","1/3","2/1","3/1"}),F45="l"),VLOOKUP(H45,$AC$2:$AD$17,2,FALSE),IF(AND(OR($D54={"1/2","1/3","2/1","3/1"}),F44="w"),VLOOKUP(H44,$AA$2:$AB$17,2,FALSE),IF(AND(OR($D54={"1/2","1/3","2/1","3/1"}),F44="l"),VLOOKUP(H44,$AC$2:$AD$17,2,FALSE),IF(OR($D54={"1/2","1/3","2/1","3/1"}),1,"")))))))))))))))))))))))</f>
        <v>3</v>
      </c>
      <c r="I55" s="13" t="str">
        <f>IF(AND(J55="d",$A55&gt;=1,OR(K55={1,"2a","2b",3,"5a","5b","10a","10b","20a","20b","40a","40b","80a","80b","160a","160b"})),"w",IF(AND(J55="",$A55&gt;=1,OR(K55={1,"2a","2b",3,"5a","5b","10a","10b","20a","20b","40a","40b","80a","80b","160a","160b"})),"l",""))</f>
        <v/>
      </c>
      <c r="J55" s="7" t="str">
        <f>IF(OR($A55={13,14,15,16,17,18,19,20,21,22,23,24}),"d","")</f>
        <v/>
      </c>
      <c r="K55" s="14" t="str">
        <f>IF(AND(OR($D54={"1/2","2/3","2/1","3/2"}),I54="w"),VLOOKUP(K54,$AA$2:$AB$17,2,FALSE),IF(AND(OR($D54={"1/2","2/3","2/1","3/2"}),I54="l"),VLOOKUP(K54,$AC$2:$AD$17,2,FALSE),IF(AND(OR($D54={"1/2","2/3","2/1","3/2"}),I53="w"),VLOOKUP(K53,$AA$2:$AB$17,2,FALSE),IF(AND(OR($D54={"1/2","2/3","2/1","3/2"}),I53="l"),VLOOKUP(K53,$AC$2:$AD$17,2,FALSE),IF(AND(OR($D54={"1/2","2/3","2/1","3/2"}),I52="w"),VLOOKUP(K52,$AA$2:$AB$17,2,FALSE),IF(AND(OR($D54={"1/2","2/3","2/1","3/2"}),I52="l"),VLOOKUP(K52,$AC$2:$AD$17,2,FALSE),IF(AND(OR($D54={"1/2","2/3","2/1","3/2"}),I51="w"),VLOOKUP(K51,$AA$2:$AB$17,2,FALSE),IF(AND(OR($D54={"1/2","2/3","2/1","3/2"}),I51="l"),VLOOKUP(K51,$AC$2:$AD$17,2,FALSE),IF(AND(OR($D54={"1/2","2/3","2/1","3/2"}),I50="w"),VLOOKUP(K50,$AA$2:$AB$17,2,FALSE),IF(AND(OR($D54={"1/2","2/3","2/1","3/2"}),I50="l"),VLOOKUP(K50,$AC$2:$AD$17,2,FALSE),IF(AND(OR($D54={"1/2","2/3","2/1","3/2"}),I49="w"),VLOOKUP(K49,$AA$2:$AB$17,2,FALSE),IF(AND(OR($D54={"1/2","2/3","2/1","3/2"}),I49="l"),VLOOKUP(K49,$AC$2:$AD$17,2,FALSE),IF(AND(OR($D54={"1/2","2/3","2/1","3/2"}),I48="w"),VLOOKUP(K48,$AA$2:$AB$17,2,FALSE),IF(AND(OR($D54={"1/2","2/3","2/1","3/2"}),I48="l"),VLOOKUP(K48,$AC$2:$AD$17,2,FALSE),IF(AND(OR($D54={"1/2","2/3","2/1","3/2"}),I47="w"),VLOOKUP(K47,$AA$2:$AB$17,2,FALSE),IF(AND(OR($D54={"1/2","2/3","2/1","3/2"}),I47="l"),VLOOKUP(K47,$AC$2:$AD$17,2,FALSE),IF(AND(OR($D54={"1/2","2/3","2/1","3/2"}),I46="w"),VLOOKUP(K46,$AA$2:$AB$17,2,FALSE),IF(AND(OR($D54={"1/2","2/3","2/1","3/2"}),I46="l"),VLOOKUP(K46,$AC$2:$AD$17,2,FALSE),IF(AND(OR($D54={"1/2","2/3","2/1","3/2"}),I45="w"),VLOOKUP(K45,$AA$2:$AB$17,2,FALSE),IF(AND(OR($D54={"1/2","2/3","2/1","3/2"}),I45="l"),VLOOKUP(K45,$AC$2:$AD$17,2,FALSE),IF(AND(OR($D54={"1/2","2/3","2/1","3/2"}),I44="w"),VLOOKUP(K44,$AA$2:$AB$17,2,FALSE),IF(AND(OR($D54={"1/2","2/3","2/1","3/2"}),I44="l"),VLOOKUP(K44,$AC$2:$AD$17,2,FALSE),IF(OR($D54={"1/2","2/3","2/1","3/2"}),1,"")))))))))))))))))))))))</f>
        <v/>
      </c>
      <c r="L55" s="13" t="str">
        <f>IF(AND(M55="d",$A55&gt;=1,OR(N55={1,"2a","2b",3,"5a","5b","10a","10b","20a","20b","40a","40b","80a","80b","160a","160b"})),"w",IF(AND(M55="",$A55&gt;=1,OR(N55={1,"2a","2b",3,"5a","5b","10a","10b","20a","20b","40a","40b","80a","80b","160a","160b"})),"l",""))</f>
        <v>l</v>
      </c>
      <c r="M55" s="7" t="str">
        <f>IF(OR($A55={25,26,27,28,29,30,31,32,33,34,35,36}),"d","")</f>
        <v/>
      </c>
      <c r="N55" s="14">
        <f>IF(AND(OR($D54={"1/3","2/3","3/1","3/2"}),L54="w"),VLOOKUP(N54,$AA$2:$AB$17,2,FALSE),IF(AND(OR($D54={"1/3","2/3","3/1","3/2"}),L54="l"),VLOOKUP(N54,$AC$2:$AD$17,2,FALSE),IF(AND(OR($D54={"1/3","2/3","3/1","3/2"}),L53="w"),VLOOKUP(N53,$AA$2:$AB$17,2,FALSE),IF(AND(OR($D54={"1/3","2/3","3/1","3/2"}),L53="l"),VLOOKUP(N53,$AC$2:$AD$17,2,FALSE),IF(AND(OR($D54={"1/3","2/3","3/1","3/2"}),L52="w"),VLOOKUP(N52,$AA$2:$AB$17,2,FALSE),IF(AND(OR($D54={"1/3","2/3","3/1","3/2"}),L52="l"),VLOOKUP(N52,$AC$2:$AD$17,2,FALSE),IF(AND(OR($D54={"1/3","2/3","3/1","3/2"}),L51="w"),VLOOKUP(N51,$AA$2:$AB$17,2,FALSE),IF(AND(OR($D54={"1/3","2/3","3/1","3/2"}),L51="l"),VLOOKUP(N51,$AC$2:$AD$17,2,FALSE),IF(AND(OR($D54={"1/3","2/3","3/1","3/2"}),L50="w"),VLOOKUP(N50,$AA$2:$AB$17,2,FALSE),IF(AND(OR($D54={"1/3","2/3","3/1","3/2"}),L50="l"),VLOOKUP(N50,$AC$2:$AD$17,2,FALSE),IF(AND(OR($D54={"1/3","2/3","3/1","3/2"}),L49="w"),VLOOKUP(N49,$AA$2:$AB$17,2,FALSE),IF(AND(OR($D54={"1/3","2/3","3/1","3/2"}),L49="l"),VLOOKUP(N49,$AC$2:$AD$17,2,FALSE),IF(AND(OR($D54={"1/3","2/3","3/1","3/2"}),L48="w"),VLOOKUP(N48,$AA$2:$AB$17,2,FALSE),IF(AND(OR($D54={"1/3","2/3","3/1","3/2"}),L48="l"),VLOOKUP(N48,$AC$2:$AD$17,2,FALSE),IF(AND(OR($D54={"1/3","2/3","3/1","3/2"}),L47="w"),VLOOKUP(N47,$AA$2:$AB$17,2,FALSE),IF(AND(OR($D54={"1/3","2/3","3/1","3/2"}),L47="l"),VLOOKUP(N47,$AC$2:$AD$17,2,FALSE),IF(AND(OR($D54={"1/3","2/3","3/1","3/2"}),L46="w"),VLOOKUP(N46,$AA$2:$AB$17,2,FALSE),IF(AND(OR($D54={"1/3","2/3","3/1","3/2"}),L46="l"),VLOOKUP(N46,$AC$2:$AD$17,2,FALSE),IF(AND(OR($D54={"1/3","2/3","3/1","3/2"}),L45="w"),VLOOKUP(N45,$AA$2:$AB$17,2,FALSE),IF(AND(OR($D54={"1/3","2/3","3/1","3/2"}),L45="l"),VLOOKUP(N45,$AC$2:$AD$17,2,FALSE),IF(AND(OR($D54={"1/3","2/3","3/1","3/2"}),L44="w"),VLOOKUP(N44,$AA$2:$AB$17,2,FALSE),IF(AND(OR($D54={"1/3","2/3","3/1","3/2"}),L44="l"),VLOOKUP(N44,$AC$2:$AD$17,2,FALSE),IF(OR($D54={"1/3","2/3","3/1","3/2"}),1,"")))))))))))))))))))))))</f>
        <v>1</v>
      </c>
      <c r="O55" s="12">
        <f t="shared" si="5"/>
        <v>5</v>
      </c>
      <c r="P55" s="13" t="str">
        <f>IF(AND(Q55="c",$A55&gt;=1,OR(R55={1,"2a","2b",3,"5a","5b","10a","10b","20a","20b","40a","40b","80a","80b","160a","160b"})),"w",IF(AND(Q55="",$A55&gt;=1,OR(R55={1,"2a","2b",3,"5a","5b","10a","10b","20a","20b","40a","40b","80a","80b","160a","160b"})),"l",""))</f>
        <v/>
      </c>
      <c r="Q55" s="7" t="str">
        <f>IF(OR($A55={1,4,7,10,13,16,19,22,25,28,31,34}),"c","")</f>
        <v/>
      </c>
      <c r="R55" s="14" t="str">
        <f>IF(AND(OR($E54={"a/b","a/c","b/a","c/a"}),P54="w"),VLOOKUP(R54,$AA$2:$AB$17,2,FALSE),IF(AND(OR($E54={"a/b","a/c","b/a","c/a"}),P54="l"),VLOOKUP(R54,$AC$2:$AD$17,2,FALSE),IF(AND(OR($E54={"a/b","a/c","b/a","c/a"}),P53="w"),VLOOKUP(R53,$AA$2:$AB$17,2,FALSE),IF(AND(OR($E54={"a/b","a/c","b/a","c/a"}),P53="l"),VLOOKUP(R53,$AC$2:$AD$17,2,FALSE),IF(AND(OR($E54={"a/b","a/c","b/a","c/a"}),P52="w"),VLOOKUP(R52,$AA$2:$AB$17,2,FALSE),IF(AND(OR($E54={"a/b","a/c","b/a","c/a"}),P52="l"),VLOOKUP(R52,$AC$2:$AD$17,2,FALSE),IF(AND(OR($E54={"a/b","a/c","b/a","c/a"}),P51="w"),VLOOKUP(R51,$AA$2:$AB$17,2,FALSE),IF(AND(OR($E54={"a/b","a/c","b/a","c/a"}),P51="l"),VLOOKUP(R51,$AC$2:$AD$17,2,FALSE),IF(AND(OR($E54={"a/b","a/c","b/a","c/a"}),P50="w"),VLOOKUP(R50,$AA$2:$AB$17,2,FALSE),IF(AND(OR($E54={"a/b","a/c","b/a","c/a"}),P50="l"),VLOOKUP(R50,$AC$2:$AD$17,2,FALSE),IF(AND(OR($E54={"a/b","a/c","b/a","c/a"}),P49="w"),VLOOKUP(R49,$AA$2:$AB$17,2,FALSE),IF(AND(OR($E54={"a/b","a/c","b/a","c/a"}),P49="l"),VLOOKUP(R49,$AC$2:$AD$17,2,FALSE),IF(AND(OR($E54={"a/b","a/c","b/a","c/a"}),P48="w"),VLOOKUP(R48,$AA$2:$AB$17,2,FALSE),IF(AND(OR($E54={"a/b","a/c","b/a","c/a"}),P48="l"),VLOOKUP(R48,$AC$2:$AD$17,2,FALSE),IF(AND(OR($E54={"a/b","a/c","b/a","c/a"}),P47="w"),VLOOKUP(R47,$AA$2:$AB$17,2,FALSE),IF(AND(OR($E54={"a/b","a/c","b/a","c/a"}),P47="l"),VLOOKUP(R47,$AC$2:$AD$17,2,FALSE),IF(AND(OR($E54={"a/b","a/c","b/a","c/a"}),P46="w"),VLOOKUP(R46,$AA$2:$AB$17,2,FALSE),IF(AND(OR($E54={"a/b","a/c","b/a","c/a"}),P46="l"),VLOOKUP(R46,$AC$2:$AD$17,2,FALSE),IF(AND(OR($E54={"a/b","a/c","b/a","c/a"}),P45="w"),VLOOKUP(R45,$AA$2:$AB$17,2,FALSE),IF(AND(OR($E54={"a/b","a/c","b/a","c/a"}),P45="l"),VLOOKUP(R45,$AC$2:$AD$17,2,FALSE),IF(AND(OR($E54={"a/b","a/c","b/a","c/a"}),P44="w"),VLOOKUP(R44,$AA$2:$AB$17,2,FALSE),IF(AND(OR($E54={"a/b","a/c","b/a","c/a"}),P44="l"),VLOOKUP(R44,$AC$2:$AD$17,2,FALSE),IF(OR($E54={"a/b","a/c","b/a","c/a"}),1,"")))))))))))))))))))))))</f>
        <v/>
      </c>
      <c r="S55" s="13" t="str">
        <f>IF(AND(T55="c",$A55&gt;=1,OR(U55={1,"2a","2b",3,"5a","5b","10a","10b","20a","20b","40a","40b","80a","80b","160a","160b"})),"w",IF(AND(T55="",$A55&gt;=1,OR(U55={1,"2a","2b",3,"5a","5b","10a","10b","20a","20b","40a","40b","80a","80b","160a","160b"})),"l",""))</f>
        <v>l</v>
      </c>
      <c r="T55" s="7" t="str">
        <f>IF(OR($A55={2,5,8,11,14,17,20,23,26,29,32,35}),"c","")</f>
        <v/>
      </c>
      <c r="U55" s="14">
        <f>IF(AND(OR($E54={"a/b","b/c","b/a","c/b"}),S54="w"),VLOOKUP(U54,$AA$2:$AB$17,2,FALSE),IF(AND(OR($E54={"a/b","b/c","b/a","c/b"}),S54="l"),VLOOKUP(U54,$AC$2:$AD$17,2,FALSE),IF(AND(OR($E54={"a/b","b/c","b/a","c/b"}),S53="w"),VLOOKUP(U53,$AA$2:$AB$17,2,FALSE),IF(AND(OR($E54={"a/b","b/c","b/a","c/b"}),S53="l"),VLOOKUP(U53,$AC$2:$AD$17,2,FALSE),IF(AND(OR($E54={"a/b","b/c","b/a","c/b"}),S52="w"),VLOOKUP(U52,$AA$2:$AB$17,2,FALSE),IF(AND(OR($E54={"a/b","b/c","b/a","c/b"}),S52="l"),VLOOKUP(U52,$AC$2:$AD$17,2,FALSE),IF(AND(OR($E54={"a/b","b/c","b/a","c/b"}),S51="w"),VLOOKUP(U51,$AA$2:$AB$17,2,FALSE),IF(AND(OR($E54={"a/b","b/c","b/a","c/b"}),S51="l"),VLOOKUP(U51,$AC$2:$AD$17,2,FALSE),IF(AND(OR($E54={"a/b","b/c","b/a","c/b"}),S50="w"),VLOOKUP(U50,$AA$2:$AB$17,2,FALSE),IF(AND(OR($E54={"a/b","b/c","b/a","c/b"}),S50="l"),VLOOKUP(U50,$AC$2:$AD$17,2,FALSE),IF(AND(OR($E54={"a/b","b/c","b/a","c/b"}),S49="w"),VLOOKUP(U49,$AA$2:$AB$17,2,FALSE),IF(AND(OR($E54={"a/b","b/c","b/a","c/b"}),S49="l"),VLOOKUP(U49,$AC$2:$AD$17,2,FALSE),IF(AND(OR($E54={"a/b","b/c","b/a","c/b"}),S48="w"),VLOOKUP(U48,$AA$2:$AB$17,2,FALSE),IF(AND(OR($E54={"a/b","b/c","b/a","c/b"}),S48="l"),VLOOKUP(U48,$AC$2:$AD$17,2,FALSE),IF(AND(OR($E54={"a/b","b/c","b/a","c/b"}),S47="w"),VLOOKUP(U47,$AA$2:$AB$17,2,FALSE),IF(AND(OR($E54={"a/b","b/c","b/a","c/b"}),S47="l"),VLOOKUP(U47,$AC$2:$AD$17,2,FALSE),IF(AND(OR($E54={"a/b","b/c","b/a","c/b"}),S46="w"),VLOOKUP(U46,$AA$2:$AB$17,2,FALSE),IF(AND(OR($E54={"a/b","b/c","b/a","c/b"}),S46="l"),VLOOKUP(U46,$AC$2:$AD$17,2,FALSE),IF(AND(OR($E54={"a/b","b/c","b/a","c/b"}),S45="w"),VLOOKUP(U45,$AA$2:$AB$17,2,FALSE),IF(AND(OR($E54={"a/b","b/c","b/a","c/b"}),S45="l"),VLOOKUP(U45,$AC$2:$AD$17,2,FALSE),IF(AND(OR($E54={"a/b","b/c","b/a","c/b"}),S44="w"),VLOOKUP(U44,$AA$2:$AB$17,2,FALSE),IF(AND(OR($E54={"a/b","b/c","b/a","c/b"}),S44="l"),VLOOKUP(U44,$AC$2:$AD$17,2,FALSE),IF(OR($E54={"a/b","b/c","b/a","c/b"}),1,"")))))))))))))))))))))))</f>
        <v>1</v>
      </c>
      <c r="V55" s="13" t="str">
        <f>IF(AND(W55="c",$A55&gt;=1,OR(X55={1,"2a","2b",3,"5a","5b","10a","10b","20a","20b","40a","40b","80a","80b","160a","160b"})),"w",IF(AND(W55="",$A55&gt;=1,OR(X55={1,"2a","2b",3,"5a","5b","10a","10b","20a","20b","40a","40b","80a","80b","160a","160b"})),"l",""))</f>
        <v>w</v>
      </c>
      <c r="W55" s="7" t="str">
        <f>IF(OR($A55={3,6,9,12,15,18,21,24,27,30,33,36}),"c","")</f>
        <v>c</v>
      </c>
      <c r="X55" s="14" t="str">
        <f>IF(AND(OR($E54={"a/c","b/c","c/a","c/b"}),V54="w"),VLOOKUP(X54,$AA$2:$AB$17,2,FALSE),IF(AND(OR($E54={"a/c","b/c","c/a","c/b"}),V54="l"),VLOOKUP(X54,$AC$2:$AD$17,2,FALSE),IF(AND(OR($E54={"a/c","b/c","c/a","c/b"}),V53="w"),VLOOKUP(X53,$AA$2:$AB$17,2,FALSE),IF(AND(OR($E54={"a/c","b/c","c/a","c/b"}),V53="l"),VLOOKUP(X53,$AC$2:$AD$17,2,FALSE),IF(AND(OR($E54={"a/c","b/c","c/a","c/b"}),V52="w"),VLOOKUP(X52,$AA$2:$AB$17,2,FALSE),IF(AND(OR($E54={"a/c","b/c","c/a","c/b"}),V52="l"),VLOOKUP(X52,$AC$2:$AD$17,2,FALSE),IF(AND(OR($E54={"a/c","b/c","c/a","c/b"}),V51="w"),VLOOKUP(X51,$AA$2:$AB$17,2,FALSE),IF(AND(OR($E54={"a/c","b/c","c/a","c/b"}),V51="l"),VLOOKUP(X51,$AC$2:$AD$17,2,FALSE),IF(AND(OR($E54={"a/c","b/c","c/a","c/b"}),V50="w"),VLOOKUP(X50,$AA$2:$AB$17,2,FALSE),IF(AND(OR($E54={"a/c","b/c","c/a","c/b"}),V50="l"),VLOOKUP(X50,$AC$2:$AD$17,2,FALSE),IF(AND(OR($E54={"a/c","b/c","c/a","c/b"}),V49="w"),VLOOKUP(X49,$AA$2:$AB$17,2,FALSE),IF(AND(OR($E54={"a/c","b/c","c/a","c/b"}),V49="l"),VLOOKUP(X49,$AC$2:$AD$17,2,FALSE),IF(AND(OR($E54={"a/c","b/c","c/a","c/b"}),V48="w"),VLOOKUP(X48,$AA$2:$AB$17,2,FALSE),IF(AND(OR($E54={"a/c","b/c","c/a","c/b"}),V48="l"),VLOOKUP(X48,$AC$2:$AD$17,2,FALSE),IF(AND(OR($E54={"a/c","b/c","c/a","c/b"}),V47="w"),VLOOKUP(X47,$AA$2:$AB$17,2,FALSE),IF(AND(OR($E54={"a/c","b/c","c/a","c/b"}),V47="l"),VLOOKUP(X47,$AC$2:$AD$17,2,FALSE),IF(AND(OR($E54={"a/c","b/c","c/a","c/b"}),V46="w"),VLOOKUP(X46,$AA$2:$AB$17,2,FALSE),IF(AND(OR($E54={"a/c","b/c","c/a","c/b"}),V46="l"),VLOOKUP(X46,$AC$2:$AD$17,2,FALSE),IF(AND(OR($E54={"a/c","b/c","c/a","c/b"}),V45="w"),VLOOKUP(X45,$AA$2:$AB$17,2,FALSE),IF(AND(OR($E54={"a/c","b/c","c/a","c/b"}),V45="l"),VLOOKUP(X45,$AC$2:$AD$17,2,FALSE),IF(AND(OR($E54={"a/c","b/c","c/a","c/b"}),V44="w"),VLOOKUP(X44,$AA$2:$AB$17,2,FALSE),IF(AND(OR($E54={"a/c","b/c","c/a","c/b"}),V44="l"),VLOOKUP(X44,$AC$2:$AD$17,2,FALSE),IF(OR($E54={"a/c","b/c","c/a","c/b"}),1,"")))))))))))))))))))))))</f>
        <v>5a</v>
      </c>
      <c r="Y55" s="12">
        <f t="shared" si="6"/>
        <v>9</v>
      </c>
      <c r="Z55" s="27">
        <f t="shared" si="7"/>
        <v>14</v>
      </c>
    </row>
    <row r="56" spans="1:34">
      <c r="A56" s="9">
        <v>28</v>
      </c>
      <c r="B56" s="9">
        <f>IF(OR($A56={1,2,3,4,5,6,7,8,9,10,11,12}),1,IF(OR($A56={13,14,15,16,17,18,19,20,21,22,23,24}),2,IF(OR($A56={25,26,27,28,29,30,31,32,33,34,35,36}),3,"")))</f>
        <v>3</v>
      </c>
      <c r="C56" s="9" t="str">
        <f>IF(OR($A56={1,4,7,10,13,16,19,22,25,28,31,34}),"A",IF(OR($A56={2,5,8,11,14,17,20,23,26,29,32,35}),"B",IF(OR($A56={3,6,9,12,15,18,21,24,27,30,33,36}),"C","")))</f>
        <v>A</v>
      </c>
      <c r="D56" t="str">
        <f t="shared" si="10"/>
        <v>1/3</v>
      </c>
      <c r="E56" t="str">
        <f t="shared" si="11"/>
        <v>C/A</v>
      </c>
      <c r="F56" s="13" t="str">
        <f>IF(AND(G56="d",$A56&gt;=1,OR(H56={1,"2a","2b",3,"5a","5b","10a","10b","20a","20b","40a","40b","80a","80b","160a","160b"})),"w",IF(AND(G56="",$A56&gt;=1,OR(H56={1,"2a","2b",3,"5a","5b","10a","10b","20a","20b","40a","40b","80a","80b","160a","160b"})),"l",""))</f>
        <v>l</v>
      </c>
      <c r="G56" s="7" t="str">
        <f>IF(OR($A56={1,2,3,4,5,6,7,8,9,10,11,12}),"d","")</f>
        <v/>
      </c>
      <c r="H56" s="14">
        <f>IF(AND(OR($D55={"1/2","1/3","2/1","3/1"}),F55="w"),VLOOKUP(H55,$AA$2:$AB$17,2,FALSE),IF(AND(OR($D55={"1/2","1/3","2/1","3/1"}),F55="l"),VLOOKUP(H55,$AC$2:$AD$17,2,FALSE),IF(AND(OR($D55={"1/2","1/3","2/1","3/1"}),F54="w"),VLOOKUP(H54,$AA$2:$AB$17,2,FALSE),IF(AND(OR($D55={"1/2","1/3","2/1","3/1"}),F54="l"),VLOOKUP(H54,$AC$2:$AD$17,2,FALSE),IF(AND(OR($D55={"1/2","1/3","2/1","3/1"}),F53="w"),VLOOKUP(H53,$AA$2:$AB$17,2,FALSE),IF(AND(OR($D55={"1/2","1/3","2/1","3/1"}),F53="l"),VLOOKUP(H53,$AC$2:$AD$17,2,FALSE),IF(AND(OR($D55={"1/2","1/3","2/1","3/1"}),F52="w"),VLOOKUP(H52,$AA$2:$AB$17,2,FALSE),IF(AND(OR($D55={"1/2","1/3","2/1","3/1"}),F52="l"),VLOOKUP(H52,$AC$2:$AD$17,2,FALSE),IF(AND(OR($D55={"1/2","1/3","2/1","3/1"}),F51="w"),VLOOKUP(H51,$AA$2:$AB$17,2,FALSE),IF(AND(OR($D55={"1/2","1/3","2/1","3/1"}),F51="l"),VLOOKUP(H51,$AC$2:$AD$17,2,FALSE),IF(AND(OR($D55={"1/2","1/3","2/1","3/1"}),F50="w"),VLOOKUP(H50,$AA$2:$AB$17,2,FALSE),IF(AND(OR($D55={"1/2","1/3","2/1","3/1"}),F50="l"),VLOOKUP(H50,$AC$2:$AD$17,2,FALSE),IF(AND(OR($D55={"1/2","1/3","2/1","3/1"}),F49="w"),VLOOKUP(H49,$AA$2:$AB$17,2,FALSE),IF(AND(OR($D55={"1/2","1/3","2/1","3/1"}),F49="l"),VLOOKUP(H49,$AC$2:$AD$17,2,FALSE),IF(AND(OR($D55={"1/2","1/3","2/1","3/1"}),F48="w"),VLOOKUP(H48,$AA$2:$AB$17,2,FALSE),IF(AND(OR($D55={"1/2","1/3","2/1","3/1"}),F48="l"),VLOOKUP(H48,$AC$2:$AD$17,2,FALSE),IF(AND(OR($D55={"1/2","1/3","2/1","3/1"}),F47="w"),VLOOKUP(H47,$AA$2:$AB$17,2,FALSE),IF(AND(OR($D55={"1/2","1/3","2/1","3/1"}),F47="l"),VLOOKUP(H47,$AC$2:$AD$17,2,FALSE),IF(AND(OR($D55={"1/2","1/3","2/1","3/1"}),F46="w"),VLOOKUP(H46,$AA$2:$AB$17,2,FALSE),IF(AND(OR($D55={"1/2","1/3","2/1","3/1"}),F46="l"),VLOOKUP(H46,$AC$2:$AD$17,2,FALSE),IF(AND(OR($D55={"1/2","1/3","2/1","3/1"}),F45="w"),VLOOKUP(H45,$AA$2:$AB$17,2,FALSE),IF(AND(OR($D55={"1/2","1/3","2/1","3/1"}),F45="l"),VLOOKUP(H45,$AC$2:$AD$17,2,FALSE),IF(OR($D55={"1/2","1/3","2/1","3/1"}),1,"")))))))))))))))))))))))</f>
        <v>1</v>
      </c>
      <c r="I56" s="13" t="str">
        <f>IF(AND(J56="d",$A56&gt;=1,OR(K56={1,"2a","2b",3,"5a","5b","10a","10b","20a","20b","40a","40b","80a","80b","160a","160b"})),"w",IF(AND(J56="",$A56&gt;=1,OR(K56={1,"2a","2b",3,"5a","5b","10a","10b","20a","20b","40a","40b","80a","80b","160a","160b"})),"l",""))</f>
        <v/>
      </c>
      <c r="J56" s="7" t="str">
        <f>IF(OR($A56={13,14,15,16,17,18,19,20,21,22,23,24}),"d","")</f>
        <v/>
      </c>
      <c r="K56" s="14" t="str">
        <f>IF(AND(OR($D55={"1/2","2/3","2/1","3/2"}),I55="w"),VLOOKUP(K55,$AA$2:$AB$17,2,FALSE),IF(AND(OR($D55={"1/2","2/3","2/1","3/2"}),I55="l"),VLOOKUP(K55,$AC$2:$AD$17,2,FALSE),IF(AND(OR($D55={"1/2","2/3","2/1","3/2"}),I54="w"),VLOOKUP(K54,$AA$2:$AB$17,2,FALSE),IF(AND(OR($D55={"1/2","2/3","2/1","3/2"}),I54="l"),VLOOKUP(K54,$AC$2:$AD$17,2,FALSE),IF(AND(OR($D55={"1/2","2/3","2/1","3/2"}),I53="w"),VLOOKUP(K53,$AA$2:$AB$17,2,FALSE),IF(AND(OR($D55={"1/2","2/3","2/1","3/2"}),I53="l"),VLOOKUP(K53,$AC$2:$AD$17,2,FALSE),IF(AND(OR($D55={"1/2","2/3","2/1","3/2"}),I52="w"),VLOOKUP(K52,$AA$2:$AB$17,2,FALSE),IF(AND(OR($D55={"1/2","2/3","2/1","3/2"}),I52="l"),VLOOKUP(K52,$AC$2:$AD$17,2,FALSE),IF(AND(OR($D55={"1/2","2/3","2/1","3/2"}),I51="w"),VLOOKUP(K51,$AA$2:$AB$17,2,FALSE),IF(AND(OR($D55={"1/2","2/3","2/1","3/2"}),I51="l"),VLOOKUP(K51,$AC$2:$AD$17,2,FALSE),IF(AND(OR($D55={"1/2","2/3","2/1","3/2"}),I50="w"),VLOOKUP(K50,$AA$2:$AB$17,2,FALSE),IF(AND(OR($D55={"1/2","2/3","2/1","3/2"}),I50="l"),VLOOKUP(K50,$AC$2:$AD$17,2,FALSE),IF(AND(OR($D55={"1/2","2/3","2/1","3/2"}),I49="w"),VLOOKUP(K49,$AA$2:$AB$17,2,FALSE),IF(AND(OR($D55={"1/2","2/3","2/1","3/2"}),I49="l"),VLOOKUP(K49,$AC$2:$AD$17,2,FALSE),IF(AND(OR($D55={"1/2","2/3","2/1","3/2"}),I48="w"),VLOOKUP(K48,$AA$2:$AB$17,2,FALSE),IF(AND(OR($D55={"1/2","2/3","2/1","3/2"}),I48="l"),VLOOKUP(K48,$AC$2:$AD$17,2,FALSE),IF(AND(OR($D55={"1/2","2/3","2/1","3/2"}),I47="w"),VLOOKUP(K47,$AA$2:$AB$17,2,FALSE),IF(AND(OR($D55={"1/2","2/3","2/1","3/2"}),I47="l"),VLOOKUP(K47,$AC$2:$AD$17,2,FALSE),IF(AND(OR($D55={"1/2","2/3","2/1","3/2"}),I46="w"),VLOOKUP(K46,$AA$2:$AB$17,2,FALSE),IF(AND(OR($D55={"1/2","2/3","2/1","3/2"}),I46="l"),VLOOKUP(K46,$AC$2:$AD$17,2,FALSE),IF(AND(OR($D55={"1/2","2/3","2/1","3/2"}),I45="w"),VLOOKUP(K45,$AA$2:$AB$17,2,FALSE),IF(AND(OR($D55={"1/2","2/3","2/1","3/2"}),I45="l"),VLOOKUP(K45,$AC$2:$AD$17,2,FALSE),IF(OR($D55={"1/2","2/3","2/1","3/2"}),1,"")))))))))))))))))))))))</f>
        <v/>
      </c>
      <c r="L56" s="13" t="str">
        <f>IF(AND(M56="d",$A56&gt;=1,OR(N56={1,"2a","2b",3,"5a","5b","10a","10b","20a","20b","40a","40b","80a","80b","160a","160b"})),"w",IF(AND(M56="",$A56&gt;=1,OR(N56={1,"2a","2b",3,"5a","5b","10a","10b","20a","20b","40a","40b","80a","80b","160a","160b"})),"l",""))</f>
        <v>w</v>
      </c>
      <c r="M56" s="7" t="str">
        <f>IF(OR($A56={25,26,27,28,29,30,31,32,33,34,35,36}),"d","")</f>
        <v>d</v>
      </c>
      <c r="N56" s="14" t="str">
        <f>IF(AND(OR($D55={"1/3","2/3","3/1","3/2"}),L55="w"),VLOOKUP(N55,$AA$2:$AB$17,2,FALSE),IF(AND(OR($D55={"1/3","2/3","3/1","3/2"}),L55="l"),VLOOKUP(N55,$AC$2:$AD$17,2,FALSE),IF(AND(OR($D55={"1/3","2/3","3/1","3/2"}),L54="w"),VLOOKUP(N54,$AA$2:$AB$17,2,FALSE),IF(AND(OR($D55={"1/3","2/3","3/1","3/2"}),L54="l"),VLOOKUP(N54,$AC$2:$AD$17,2,FALSE),IF(AND(OR($D55={"1/3","2/3","3/1","3/2"}),L53="w"),VLOOKUP(N53,$AA$2:$AB$17,2,FALSE),IF(AND(OR($D55={"1/3","2/3","3/1","3/2"}),L53="l"),VLOOKUP(N53,$AC$2:$AD$17,2,FALSE),IF(AND(OR($D55={"1/3","2/3","3/1","3/2"}),L52="w"),VLOOKUP(N52,$AA$2:$AB$17,2,FALSE),IF(AND(OR($D55={"1/3","2/3","3/1","3/2"}),L52="l"),VLOOKUP(N52,$AC$2:$AD$17,2,FALSE),IF(AND(OR($D55={"1/3","2/3","3/1","3/2"}),L51="w"),VLOOKUP(N51,$AA$2:$AB$17,2,FALSE),IF(AND(OR($D55={"1/3","2/3","3/1","3/2"}),L51="l"),VLOOKUP(N51,$AC$2:$AD$17,2,FALSE),IF(AND(OR($D55={"1/3","2/3","3/1","3/2"}),L50="w"),VLOOKUP(N50,$AA$2:$AB$17,2,FALSE),IF(AND(OR($D55={"1/3","2/3","3/1","3/2"}),L50="l"),VLOOKUP(N50,$AC$2:$AD$17,2,FALSE),IF(AND(OR($D55={"1/3","2/3","3/1","3/2"}),L49="w"),VLOOKUP(N49,$AA$2:$AB$17,2,FALSE),IF(AND(OR($D55={"1/3","2/3","3/1","3/2"}),L49="l"),VLOOKUP(N49,$AC$2:$AD$17,2,FALSE),IF(AND(OR($D55={"1/3","2/3","3/1","3/2"}),L48="w"),VLOOKUP(N48,$AA$2:$AB$17,2,FALSE),IF(AND(OR($D55={"1/3","2/3","3/1","3/2"}),L48="l"),VLOOKUP(N48,$AC$2:$AD$17,2,FALSE),IF(AND(OR($D55={"1/3","2/3","3/1","3/2"}),L47="w"),VLOOKUP(N47,$AA$2:$AB$17,2,FALSE),IF(AND(OR($D55={"1/3","2/3","3/1","3/2"}),L47="l"),VLOOKUP(N47,$AC$2:$AD$17,2,FALSE),IF(AND(OR($D55={"1/3","2/3","3/1","3/2"}),L46="w"),VLOOKUP(N46,$AA$2:$AB$17,2,FALSE),IF(AND(OR($D55={"1/3","2/3","3/1","3/2"}),L46="l"),VLOOKUP(N46,$AC$2:$AD$17,2,FALSE),IF(AND(OR($D55={"1/3","2/3","3/1","3/2"}),L45="w"),VLOOKUP(N45,$AA$2:$AB$17,2,FALSE),IF(AND(OR($D55={"1/3","2/3","3/1","3/2"}),L45="l"),VLOOKUP(N45,$AC$2:$AD$17,2,FALSE),IF(OR($D55={"1/3","2/3","3/1","3/2"}),1,"")))))))))))))))))))))))</f>
        <v>2a</v>
      </c>
      <c r="O56" s="12">
        <f t="shared" si="5"/>
        <v>3</v>
      </c>
      <c r="P56" s="13" t="str">
        <f>IF(AND(Q56="c",$A56&gt;=1,OR(R56={1,"2a","2b",3,"5a","5b","10a","10b","20a","20b","40a","40b","80a","80b","160a","160b"})),"w",IF(AND(Q56="",$A56&gt;=1,OR(R56={1,"2a","2b",3,"5a","5b","10a","10b","20a","20b","40a","40b","80a","80b","160a","160b"})),"l",""))</f>
        <v/>
      </c>
      <c r="Q56" s="7" t="str">
        <f>IF(OR($A56={1,4,7,10,13,16,19,22,25,28,31,34}),"c","")</f>
        <v>c</v>
      </c>
      <c r="R56" s="14" t="str">
        <f>IF(AND(OR($E55={"a/b","a/c","b/a","c/a"}),P55="w"),VLOOKUP(R55,$AA$2:$AB$17,2,FALSE),IF(AND(OR($E55={"a/b","a/c","b/a","c/a"}),P55="l"),VLOOKUP(R55,$AC$2:$AD$17,2,FALSE),IF(AND(OR($E55={"a/b","a/c","b/a","c/a"}),P54="w"),VLOOKUP(R54,$AA$2:$AB$17,2,FALSE),IF(AND(OR($E55={"a/b","a/c","b/a","c/a"}),P54="l"),VLOOKUP(R54,$AC$2:$AD$17,2,FALSE),IF(AND(OR($E55={"a/b","a/c","b/a","c/a"}),P53="w"),VLOOKUP(R53,$AA$2:$AB$17,2,FALSE),IF(AND(OR($E55={"a/b","a/c","b/a","c/a"}),P53="l"),VLOOKUP(R53,$AC$2:$AD$17,2,FALSE),IF(AND(OR($E55={"a/b","a/c","b/a","c/a"}),P52="w"),VLOOKUP(R52,$AA$2:$AB$17,2,FALSE),IF(AND(OR($E55={"a/b","a/c","b/a","c/a"}),P52="l"),VLOOKUP(R52,$AC$2:$AD$17,2,FALSE),IF(AND(OR($E55={"a/b","a/c","b/a","c/a"}),P51="w"),VLOOKUP(R51,$AA$2:$AB$17,2,FALSE),IF(AND(OR($E55={"a/b","a/c","b/a","c/a"}),P51="l"),VLOOKUP(R51,$AC$2:$AD$17,2,FALSE),IF(AND(OR($E55={"a/b","a/c","b/a","c/a"}),P50="w"),VLOOKUP(R50,$AA$2:$AB$17,2,FALSE),IF(AND(OR($E55={"a/b","a/c","b/a","c/a"}),P50="l"),VLOOKUP(R50,$AC$2:$AD$17,2,FALSE),IF(AND(OR($E55={"a/b","a/c","b/a","c/a"}),P49="w"),VLOOKUP(R49,$AA$2:$AB$17,2,FALSE),IF(AND(OR($E55={"a/b","a/c","b/a","c/a"}),P49="l"),VLOOKUP(R49,$AC$2:$AD$17,2,FALSE),IF(AND(OR($E55={"a/b","a/c","b/a","c/a"}),P48="w"),VLOOKUP(R48,$AA$2:$AB$17,2,FALSE),IF(AND(OR($E55={"a/b","a/c","b/a","c/a"}),P48="l"),VLOOKUP(R48,$AC$2:$AD$17,2,FALSE),IF(AND(OR($E55={"a/b","a/c","b/a","c/a"}),P47="w"),VLOOKUP(R47,$AA$2:$AB$17,2,FALSE),IF(AND(OR($E55={"a/b","a/c","b/a","c/a"}),P47="l"),VLOOKUP(R47,$AC$2:$AD$17,2,FALSE),IF(AND(OR($E55={"a/b","a/c","b/a","c/a"}),P46="w"),VLOOKUP(R46,$AA$2:$AB$17,2,FALSE),IF(AND(OR($E55={"a/b","a/c","b/a","c/a"}),P46="l"),VLOOKUP(R46,$AC$2:$AD$17,2,FALSE),IF(AND(OR($E55={"a/b","a/c","b/a","c/a"}),P45="w"),VLOOKUP(R45,$AA$2:$AB$17,2,FALSE),IF(AND(OR($E55={"a/b","a/c","b/a","c/a"}),P45="l"),VLOOKUP(R45,$AC$2:$AD$17,2,FALSE),IF(OR($E55={"a/b","a/c","b/a","c/a"}),1,"")))))))))))))))))))))))</f>
        <v/>
      </c>
      <c r="S56" s="13" t="str">
        <f>IF(AND(T56="c",$A56&gt;=1,OR(U56={1,"2a","2b",3,"5a","5b","10a","10b","20a","20b","40a","40b","80a","80b","160a","160b"})),"w",IF(AND(T56="",$A56&gt;=1,OR(U56={1,"2a","2b",3,"5a","5b","10a","10b","20a","20b","40a","40b","80a","80b","160a","160b"})),"l",""))</f>
        <v>l</v>
      </c>
      <c r="T56" s="7" t="str">
        <f>IF(OR($A56={2,5,8,11,14,17,20,23,26,29,32,35}),"c","")</f>
        <v/>
      </c>
      <c r="U56" s="14" t="str">
        <f>IF(AND(OR($E55={"a/b","b/c","b/a","c/b"}),S55="w"),VLOOKUP(U55,$AA$2:$AB$17,2,FALSE),IF(AND(OR($E55={"a/b","b/c","b/a","c/b"}),S55="l"),VLOOKUP(U55,$AC$2:$AD$17,2,FALSE),IF(AND(OR($E55={"a/b","b/c","b/a","c/b"}),S54="w"),VLOOKUP(U54,$AA$2:$AB$17,2,FALSE),IF(AND(OR($E55={"a/b","b/c","b/a","c/b"}),S54="l"),VLOOKUP(U54,$AC$2:$AD$17,2,FALSE),IF(AND(OR($E55={"a/b","b/c","b/a","c/b"}),S53="w"),VLOOKUP(U53,$AA$2:$AB$17,2,FALSE),IF(AND(OR($E55={"a/b","b/c","b/a","c/b"}),S53="l"),VLOOKUP(U53,$AC$2:$AD$17,2,FALSE),IF(AND(OR($E55={"a/b","b/c","b/a","c/b"}),S52="w"),VLOOKUP(U52,$AA$2:$AB$17,2,FALSE),IF(AND(OR($E55={"a/b","b/c","b/a","c/b"}),S52="l"),VLOOKUP(U52,$AC$2:$AD$17,2,FALSE),IF(AND(OR($E55={"a/b","b/c","b/a","c/b"}),S51="w"),VLOOKUP(U51,$AA$2:$AB$17,2,FALSE),IF(AND(OR($E55={"a/b","b/c","b/a","c/b"}),S51="l"),VLOOKUP(U51,$AC$2:$AD$17,2,FALSE),IF(AND(OR($E55={"a/b","b/c","b/a","c/b"}),S50="w"),VLOOKUP(U50,$AA$2:$AB$17,2,FALSE),IF(AND(OR($E55={"a/b","b/c","b/a","c/b"}),S50="l"),VLOOKUP(U50,$AC$2:$AD$17,2,FALSE),IF(AND(OR($E55={"a/b","b/c","b/a","c/b"}),S49="w"),VLOOKUP(U49,$AA$2:$AB$17,2,FALSE),IF(AND(OR($E55={"a/b","b/c","b/a","c/b"}),S49="l"),VLOOKUP(U49,$AC$2:$AD$17,2,FALSE),IF(AND(OR($E55={"a/b","b/c","b/a","c/b"}),S48="w"),VLOOKUP(U48,$AA$2:$AB$17,2,FALSE),IF(AND(OR($E55={"a/b","b/c","b/a","c/b"}),S48="l"),VLOOKUP(U48,$AC$2:$AD$17,2,FALSE),IF(AND(OR($E55={"a/b","b/c","b/a","c/b"}),S47="w"),VLOOKUP(U47,$AA$2:$AB$17,2,FALSE),IF(AND(OR($E55={"a/b","b/c","b/a","c/b"}),S47="l"),VLOOKUP(U47,$AC$2:$AD$17,2,FALSE),IF(AND(OR($E55={"a/b","b/c","b/a","c/b"}),S46="w"),VLOOKUP(U46,$AA$2:$AB$17,2,FALSE),IF(AND(OR($E55={"a/b","b/c","b/a","c/b"}),S46="l"),VLOOKUP(U46,$AC$2:$AD$17,2,FALSE),IF(AND(OR($E55={"a/b","b/c","b/a","c/b"}),S45="w"),VLOOKUP(U45,$AA$2:$AB$17,2,FALSE),IF(AND(OR($E55={"a/b","b/c","b/a","c/b"}),S45="l"),VLOOKUP(U45,$AC$2:$AD$17,2,FALSE),IF(OR($E55={"a/b","b/c","b/a","c/b"}),1,"")))))))))))))))))))))))</f>
        <v>2a</v>
      </c>
      <c r="V56" s="13" t="str">
        <f>IF(AND(W56="c",$A56&gt;=1,OR(X56={1,"2a","2b",3,"5a","5b","10a","10b","20a","20b","40a","40b","80a","80b","160a","160b"})),"w",IF(AND(W56="",$A56&gt;=1,OR(X56={1,"2a","2b",3,"5a","5b","10a","10b","20a","20b","40a","40b","80a","80b","160a","160b"})),"l",""))</f>
        <v>l</v>
      </c>
      <c r="W56" s="7" t="str">
        <f>IF(OR($A56={3,6,9,12,15,18,21,24,27,30,33,36}),"c","")</f>
        <v/>
      </c>
      <c r="X56" s="14">
        <f>IF(AND(OR($E55={"a/c","b/c","c/a","c/b"}),V55="w"),VLOOKUP(X55,$AA$2:$AB$17,2,FALSE),IF(AND(OR($E55={"a/c","b/c","c/a","c/b"}),V55="l"),VLOOKUP(X55,$AC$2:$AD$17,2,FALSE),IF(AND(OR($E55={"a/c","b/c","c/a","c/b"}),V54="w"),VLOOKUP(X54,$AA$2:$AB$17,2,FALSE),IF(AND(OR($E55={"a/c","b/c","c/a","c/b"}),V54="l"),VLOOKUP(X54,$AC$2:$AD$17,2,FALSE),IF(AND(OR($E55={"a/c","b/c","c/a","c/b"}),V53="w"),VLOOKUP(X53,$AA$2:$AB$17,2,FALSE),IF(AND(OR($E55={"a/c","b/c","c/a","c/b"}),V53="l"),VLOOKUP(X53,$AC$2:$AD$17,2,FALSE),IF(AND(OR($E55={"a/c","b/c","c/a","c/b"}),V52="w"),VLOOKUP(X52,$AA$2:$AB$17,2,FALSE),IF(AND(OR($E55={"a/c","b/c","c/a","c/b"}),V52="l"),VLOOKUP(X52,$AC$2:$AD$17,2,FALSE),IF(AND(OR($E55={"a/c","b/c","c/a","c/b"}),V51="w"),VLOOKUP(X51,$AA$2:$AB$17,2,FALSE),IF(AND(OR($E55={"a/c","b/c","c/a","c/b"}),V51="l"),VLOOKUP(X51,$AC$2:$AD$17,2,FALSE),IF(AND(OR($E55={"a/c","b/c","c/a","c/b"}),V50="w"),VLOOKUP(X50,$AA$2:$AB$17,2,FALSE),IF(AND(OR($E55={"a/c","b/c","c/a","c/b"}),V50="l"),VLOOKUP(X50,$AC$2:$AD$17,2,FALSE),IF(AND(OR($E55={"a/c","b/c","c/a","c/b"}),V49="w"),VLOOKUP(X49,$AA$2:$AB$17,2,FALSE),IF(AND(OR($E55={"a/c","b/c","c/a","c/b"}),V49="l"),VLOOKUP(X49,$AC$2:$AD$17,2,FALSE),IF(AND(OR($E55={"a/c","b/c","c/a","c/b"}),V48="w"),VLOOKUP(X48,$AA$2:$AB$17,2,FALSE),IF(AND(OR($E55={"a/c","b/c","c/a","c/b"}),V48="l"),VLOOKUP(X48,$AC$2:$AD$17,2,FALSE),IF(AND(OR($E55={"a/c","b/c","c/a","c/b"}),V47="w"),VLOOKUP(X47,$AA$2:$AB$17,2,FALSE),IF(AND(OR($E55={"a/c","b/c","c/a","c/b"}),V47="l"),VLOOKUP(X47,$AC$2:$AD$17,2,FALSE),IF(AND(OR($E55={"a/c","b/c","c/a","c/b"}),V46="w"),VLOOKUP(X46,$AA$2:$AB$17,2,FALSE),IF(AND(OR($E55={"a/c","b/c","c/a","c/b"}),V46="l"),VLOOKUP(X46,$AC$2:$AD$17,2,FALSE),IF(AND(OR($E55={"a/c","b/c","c/a","c/b"}),V45="w"),VLOOKUP(X45,$AA$2:$AB$17,2,FALSE),IF(AND(OR($E55={"a/c","b/c","c/a","c/b"}),V45="l"),VLOOKUP(X45,$AC$2:$AD$17,2,FALSE),IF(OR($E55={"a/c","b/c","c/a","c/b"}),1,"")))))))))))))))))))))))</f>
        <v>1</v>
      </c>
      <c r="Y56" s="12">
        <f t="shared" si="6"/>
        <v>-3</v>
      </c>
      <c r="Z56" s="27">
        <f t="shared" si="7"/>
        <v>0</v>
      </c>
    </row>
    <row r="57" spans="1:34">
      <c r="A57" s="9">
        <v>35</v>
      </c>
      <c r="B57" s="9">
        <f>IF(OR($A57={1,2,3,4,5,6,7,8,9,10,11,12}),1,IF(OR($A57={13,14,15,16,17,18,19,20,21,22,23,24}),2,IF(OR($A57={25,26,27,28,29,30,31,32,33,34,35,36}),3,"")))</f>
        <v>3</v>
      </c>
      <c r="C57" s="9" t="str">
        <f>IF(OR($A57={1,4,7,10,13,16,19,22,25,28,31,34}),"A",IF(OR($A57={2,5,8,11,14,17,20,23,26,29,32,35}),"B",IF(OR($A57={3,6,9,12,15,18,21,24,27,30,33,36}),"C","")))</f>
        <v>B</v>
      </c>
      <c r="D57" t="str">
        <f t="shared" si="10"/>
        <v>1/3</v>
      </c>
      <c r="E57" t="str">
        <f t="shared" si="11"/>
        <v>A/B</v>
      </c>
      <c r="F57" s="13" t="str">
        <f>IF(AND(G57="d",$A57&gt;=1,OR(H57={1,"2a","2b",3,"5a","5b","10a","10b","20a","20b","40a","40b","80a","80b","160a","160b"})),"w",IF(AND(G57="",$A57&gt;=1,OR(H57={1,"2a","2b",3,"5a","5b","10a","10b","20a","20b","40a","40b","80a","80b","160a","160b"})),"l",""))</f>
        <v>l</v>
      </c>
      <c r="G57" s="7" t="str">
        <f>IF(OR($A57={1,2,3,4,5,6,7,8,9,10,11,12}),"d","")</f>
        <v/>
      </c>
      <c r="H57" s="14" t="str">
        <f>IF(AND(OR($D56={"1/2","1/3","2/1","3/1"}),F56="w"),VLOOKUP(H56,$AA$2:$AB$17,2,FALSE),IF(AND(OR($D56={"1/2","1/3","2/1","3/1"}),F56="l"),VLOOKUP(H56,$AC$2:$AD$17,2,FALSE),IF(AND(OR($D56={"1/2","1/3","2/1","3/1"}),F55="w"),VLOOKUP(H55,$AA$2:$AB$17,2,FALSE),IF(AND(OR($D56={"1/2","1/3","2/1","3/1"}),F55="l"),VLOOKUP(H55,$AC$2:$AD$17,2,FALSE),IF(AND(OR($D56={"1/2","1/3","2/1","3/1"}),F54="w"),VLOOKUP(H54,$AA$2:$AB$17,2,FALSE),IF(AND(OR($D56={"1/2","1/3","2/1","3/1"}),F54="l"),VLOOKUP(H54,$AC$2:$AD$17,2,FALSE),IF(AND(OR($D56={"1/2","1/3","2/1","3/1"}),F53="w"),VLOOKUP(H53,$AA$2:$AB$17,2,FALSE),IF(AND(OR($D56={"1/2","1/3","2/1","3/1"}),F53="l"),VLOOKUP(H53,$AC$2:$AD$17,2,FALSE),IF(AND(OR($D56={"1/2","1/3","2/1","3/1"}),F52="w"),VLOOKUP(H52,$AA$2:$AB$17,2,FALSE),IF(AND(OR($D56={"1/2","1/3","2/1","3/1"}),F52="l"),VLOOKUP(H52,$AC$2:$AD$17,2,FALSE),IF(AND(OR($D56={"1/2","1/3","2/1","3/1"}),F51="w"),VLOOKUP(H51,$AA$2:$AB$17,2,FALSE),IF(AND(OR($D56={"1/2","1/3","2/1","3/1"}),F51="l"),VLOOKUP(H51,$AC$2:$AD$17,2,FALSE),IF(AND(OR($D56={"1/2","1/3","2/1","3/1"}),F50="w"),VLOOKUP(H50,$AA$2:$AB$17,2,FALSE),IF(AND(OR($D56={"1/2","1/3","2/1","3/1"}),F50="l"),VLOOKUP(H50,$AC$2:$AD$17,2,FALSE),IF(AND(OR($D56={"1/2","1/3","2/1","3/1"}),F49="w"),VLOOKUP(H49,$AA$2:$AB$17,2,FALSE),IF(AND(OR($D56={"1/2","1/3","2/1","3/1"}),F49="l"),VLOOKUP(H49,$AC$2:$AD$17,2,FALSE),IF(AND(OR($D56={"1/2","1/3","2/1","3/1"}),F48="w"),VLOOKUP(H48,$AA$2:$AB$17,2,FALSE),IF(AND(OR($D56={"1/2","1/3","2/1","3/1"}),F48="l"),VLOOKUP(H48,$AC$2:$AD$17,2,FALSE),IF(AND(OR($D56={"1/2","1/3","2/1","3/1"}),F47="w"),VLOOKUP(H47,$AA$2:$AB$17,2,FALSE),IF(AND(OR($D56={"1/2","1/3","2/1","3/1"}),F47="l"),VLOOKUP(H47,$AC$2:$AD$17,2,FALSE),IF(AND(OR($D56={"1/2","1/3","2/1","3/1"}),F46="w"),VLOOKUP(H46,$AA$2:$AB$17,2,FALSE),IF(AND(OR($D56={"1/2","1/3","2/1","3/1"}),F46="l"),VLOOKUP(H46,$AC$2:$AD$17,2,FALSE),IF(OR($D56={"1/2","1/3","2/1","3/1"}),1,"")))))))))))))))))))))))</f>
        <v>2a</v>
      </c>
      <c r="I57" s="13" t="str">
        <f>IF(AND(J57="d",$A57&gt;=1,OR(K57={1,"2a","2b",3,"5a","5b","10a","10b","20a","20b","40a","40b","80a","80b","160a","160b"})),"w",IF(AND(J57="",$A57&gt;=1,OR(K57={1,"2a","2b",3,"5a","5b","10a","10b","20a","20b","40a","40b","80a","80b","160a","160b"})),"l",""))</f>
        <v/>
      </c>
      <c r="J57" s="7" t="str">
        <f>IF(OR($A57={13,14,15,16,17,18,19,20,21,22,23,24}),"d","")</f>
        <v/>
      </c>
      <c r="K57" s="14" t="str">
        <f>IF(AND(OR($D56={"1/2","2/3","2/1","3/2"}),I56="w"),VLOOKUP(K56,$AA$2:$AB$17,2,FALSE),IF(AND(OR($D56={"1/2","2/3","2/1","3/2"}),I56="l"),VLOOKUP(K56,$AC$2:$AD$17,2,FALSE),IF(AND(OR($D56={"1/2","2/3","2/1","3/2"}),I55="w"),VLOOKUP(K55,$AA$2:$AB$17,2,FALSE),IF(AND(OR($D56={"1/2","2/3","2/1","3/2"}),I55="l"),VLOOKUP(K55,$AC$2:$AD$17,2,FALSE),IF(AND(OR($D56={"1/2","2/3","2/1","3/2"}),I54="w"),VLOOKUP(K54,$AA$2:$AB$17,2,FALSE),IF(AND(OR($D56={"1/2","2/3","2/1","3/2"}),I54="l"),VLOOKUP(K54,$AC$2:$AD$17,2,FALSE),IF(AND(OR($D56={"1/2","2/3","2/1","3/2"}),I53="w"),VLOOKUP(K53,$AA$2:$AB$17,2,FALSE),IF(AND(OR($D56={"1/2","2/3","2/1","3/2"}),I53="l"),VLOOKUP(K53,$AC$2:$AD$17,2,FALSE),IF(AND(OR($D56={"1/2","2/3","2/1","3/2"}),I52="w"),VLOOKUP(K52,$AA$2:$AB$17,2,FALSE),IF(AND(OR($D56={"1/2","2/3","2/1","3/2"}),I52="l"),VLOOKUP(K52,$AC$2:$AD$17,2,FALSE),IF(AND(OR($D56={"1/2","2/3","2/1","3/2"}),I51="w"),VLOOKUP(K51,$AA$2:$AB$17,2,FALSE),IF(AND(OR($D56={"1/2","2/3","2/1","3/2"}),I51="l"),VLOOKUP(K51,$AC$2:$AD$17,2,FALSE),IF(AND(OR($D56={"1/2","2/3","2/1","3/2"}),I50="w"),VLOOKUP(K50,$AA$2:$AB$17,2,FALSE),IF(AND(OR($D56={"1/2","2/3","2/1","3/2"}),I50="l"),VLOOKUP(K50,$AC$2:$AD$17,2,FALSE),IF(AND(OR($D56={"1/2","2/3","2/1","3/2"}),I49="w"),VLOOKUP(K49,$AA$2:$AB$17,2,FALSE),IF(AND(OR($D56={"1/2","2/3","2/1","3/2"}),I49="l"),VLOOKUP(K49,$AC$2:$AD$17,2,FALSE),IF(AND(OR($D56={"1/2","2/3","2/1","3/2"}),I48="w"),VLOOKUP(K48,$AA$2:$AB$17,2,FALSE),IF(AND(OR($D56={"1/2","2/3","2/1","3/2"}),I48="l"),VLOOKUP(K48,$AC$2:$AD$17,2,FALSE),IF(AND(OR($D56={"1/2","2/3","2/1","3/2"}),I47="w"),VLOOKUP(K47,$AA$2:$AB$17,2,FALSE),IF(AND(OR($D56={"1/2","2/3","2/1","3/2"}),I47="l"),VLOOKUP(K47,$AC$2:$AD$17,2,FALSE),IF(AND(OR($D56={"1/2","2/3","2/1","3/2"}),I46="w"),VLOOKUP(K46,$AA$2:$AB$17,2,FALSE),IF(AND(OR($D56={"1/2","2/3","2/1","3/2"}),I46="l"),VLOOKUP(K46,$AC$2:$AD$17,2,FALSE),IF(OR($D56={"1/2","2/3","2/1","3/2"}),1,"")))))))))))))))))))))))</f>
        <v/>
      </c>
      <c r="L57" s="13" t="str">
        <f>IF(AND(M57="d",$A57&gt;=1,OR(N57={1,"2a","2b",3,"5a","5b","10a","10b","20a","20b","40a","40b","80a","80b","160a","160b"})),"w",IF(AND(M57="",$A57&gt;=1,OR(N57={1,"2a","2b",3,"5a","5b","10a","10b","20a","20b","40a","40b","80a","80b","160a","160b"})),"l",""))</f>
        <v>w</v>
      </c>
      <c r="M57" s="7" t="str">
        <f>IF(OR($A57={25,26,27,28,29,30,31,32,33,34,35,36}),"d","")</f>
        <v>d</v>
      </c>
      <c r="N57" s="14">
        <f>IF(AND(OR($D56={"1/3","2/3","3/1","3/2"}),L56="w"),VLOOKUP(N56,$AA$2:$AB$17,2,FALSE),IF(AND(OR($D56={"1/3","2/3","3/1","3/2"}),L56="l"),VLOOKUP(N56,$AC$2:$AD$17,2,FALSE),IF(AND(OR($D56={"1/3","2/3","3/1","3/2"}),L55="w"),VLOOKUP(N55,$AA$2:$AB$17,2,FALSE),IF(AND(OR($D56={"1/3","2/3","3/1","3/2"}),L55="l"),VLOOKUP(N55,$AC$2:$AD$17,2,FALSE),IF(AND(OR($D56={"1/3","2/3","3/1","3/2"}),L54="w"),VLOOKUP(N54,$AA$2:$AB$17,2,FALSE),IF(AND(OR($D56={"1/3","2/3","3/1","3/2"}),L54="l"),VLOOKUP(N54,$AC$2:$AD$17,2,FALSE),IF(AND(OR($D56={"1/3","2/3","3/1","3/2"}),L53="w"),VLOOKUP(N53,$AA$2:$AB$17,2,FALSE),IF(AND(OR($D56={"1/3","2/3","3/1","3/2"}),L53="l"),VLOOKUP(N53,$AC$2:$AD$17,2,FALSE),IF(AND(OR($D56={"1/3","2/3","3/1","3/2"}),L52="w"),VLOOKUP(N52,$AA$2:$AB$17,2,FALSE),IF(AND(OR($D56={"1/3","2/3","3/1","3/2"}),L52="l"),VLOOKUP(N52,$AC$2:$AD$17,2,FALSE),IF(AND(OR($D56={"1/3","2/3","3/1","3/2"}),L51="w"),VLOOKUP(N51,$AA$2:$AB$17,2,FALSE),IF(AND(OR($D56={"1/3","2/3","3/1","3/2"}),L51="l"),VLOOKUP(N51,$AC$2:$AD$17,2,FALSE),IF(AND(OR($D56={"1/3","2/3","3/1","3/2"}),L50="w"),VLOOKUP(N50,$AA$2:$AB$17,2,FALSE),IF(AND(OR($D56={"1/3","2/3","3/1","3/2"}),L50="l"),VLOOKUP(N50,$AC$2:$AD$17,2,FALSE),IF(AND(OR($D56={"1/3","2/3","3/1","3/2"}),L49="w"),VLOOKUP(N49,$AA$2:$AB$17,2,FALSE),IF(AND(OR($D56={"1/3","2/3","3/1","3/2"}),L49="l"),VLOOKUP(N49,$AC$2:$AD$17,2,FALSE),IF(AND(OR($D56={"1/3","2/3","3/1","3/2"}),L48="w"),VLOOKUP(N48,$AA$2:$AB$17,2,FALSE),IF(AND(OR($D56={"1/3","2/3","3/1","3/2"}),L48="l"),VLOOKUP(N48,$AC$2:$AD$17,2,FALSE),IF(AND(OR($D56={"1/3","2/3","3/1","3/2"}),L47="w"),VLOOKUP(N47,$AA$2:$AB$17,2,FALSE),IF(AND(OR($D56={"1/3","2/3","3/1","3/2"}),L47="l"),VLOOKUP(N47,$AC$2:$AD$17,2,FALSE),IF(AND(OR($D56={"1/3","2/3","3/1","3/2"}),L46="w"),VLOOKUP(N46,$AA$2:$AB$17,2,FALSE),IF(AND(OR($D56={"1/3","2/3","3/1","3/2"}),L46="l"),VLOOKUP(N46,$AC$2:$AD$17,2,FALSE),IF(OR($D56={"1/3","2/3","3/1","3/2"}),1,"")))))))))))))))))))))))</f>
        <v>1</v>
      </c>
      <c r="O57" s="12">
        <f t="shared" si="5"/>
        <v>0</v>
      </c>
      <c r="P57" s="13" t="str">
        <f>IF(AND(Q57="c",$A57&gt;=1,OR(R57={1,"2a","2b",3,"5a","5b","10a","10b","20a","20b","40a","40b","80a","80b","160a","160b"})),"w",IF(AND(Q57="",$A57&gt;=1,OR(R57={1,"2a","2b",3,"5a","5b","10a","10b","20a","20b","40a","40b","80a","80b","160a","160b"})),"l",""))</f>
        <v>l</v>
      </c>
      <c r="Q57" s="7" t="str">
        <f>IF(OR($A57={1,4,7,10,13,16,19,22,25,28,31,34}),"c","")</f>
        <v/>
      </c>
      <c r="R57" s="14" t="str">
        <f>IF(AND(OR($E56={"a/b","a/c","b/a","c/a"}),P56="w"),VLOOKUP(R56,$AA$2:$AB$17,2,FALSE),IF(AND(OR($E56={"a/b","a/c","b/a","c/a"}),P56="l"),VLOOKUP(R56,$AC$2:$AD$17,2,FALSE),IF(AND(OR($E56={"a/b","a/c","b/a","c/a"}),P55="w"),VLOOKUP(R55,$AA$2:$AB$17,2,FALSE),IF(AND(OR($E56={"a/b","a/c","b/a","c/a"}),P55="l"),VLOOKUP(R55,$AC$2:$AD$17,2,FALSE),IF(AND(OR($E56={"a/b","a/c","b/a","c/a"}),P54="w"),VLOOKUP(R54,$AA$2:$AB$17,2,FALSE),IF(AND(OR($E56={"a/b","a/c","b/a","c/a"}),P54="l"),VLOOKUP(R54,$AC$2:$AD$17,2,FALSE),IF(AND(OR($E56={"a/b","a/c","b/a","c/a"}),P53="w"),VLOOKUP(R53,$AA$2:$AB$17,2,FALSE),IF(AND(OR($E56={"a/b","a/c","b/a","c/a"}),P53="l"),VLOOKUP(R53,$AC$2:$AD$17,2,FALSE),IF(AND(OR($E56={"a/b","a/c","b/a","c/a"}),P52="w"),VLOOKUP(R52,$AA$2:$AB$17,2,FALSE),IF(AND(OR($E56={"a/b","a/c","b/a","c/a"}),P52="l"),VLOOKUP(R52,$AC$2:$AD$17,2,FALSE),IF(AND(OR($E56={"a/b","a/c","b/a","c/a"}),P51="w"),VLOOKUP(R51,$AA$2:$AB$17,2,FALSE),IF(AND(OR($E56={"a/b","a/c","b/a","c/a"}),P51="l"),VLOOKUP(R51,$AC$2:$AD$17,2,FALSE),IF(AND(OR($E56={"a/b","a/c","b/a","c/a"}),P50="w"),VLOOKUP(R50,$AA$2:$AB$17,2,FALSE),IF(AND(OR($E56={"a/b","a/c","b/a","c/a"}),P50="l"),VLOOKUP(R50,$AC$2:$AD$17,2,FALSE),IF(AND(OR($E56={"a/b","a/c","b/a","c/a"}),P49="w"),VLOOKUP(R49,$AA$2:$AB$17,2,FALSE),IF(AND(OR($E56={"a/b","a/c","b/a","c/a"}),P49="l"),VLOOKUP(R49,$AC$2:$AD$17,2,FALSE),IF(AND(OR($E56={"a/b","a/c","b/a","c/a"}),P48="w"),VLOOKUP(R48,$AA$2:$AB$17,2,FALSE),IF(AND(OR($E56={"a/b","a/c","b/a","c/a"}),P48="l"),VLOOKUP(R48,$AC$2:$AD$17,2,FALSE),IF(AND(OR($E56={"a/b","a/c","b/a","c/a"}),P47="w"),VLOOKUP(R47,$AA$2:$AB$17,2,FALSE),IF(AND(OR($E56={"a/b","a/c","b/a","c/a"}),P47="l"),VLOOKUP(R47,$AC$2:$AD$17,2,FALSE),IF(AND(OR($E56={"a/b","a/c","b/a","c/a"}),P46="w"),VLOOKUP(R46,$AA$2:$AB$17,2,FALSE),IF(AND(OR($E56={"a/b","a/c","b/a","c/a"}),P46="l"),VLOOKUP(R46,$AC$2:$AD$17,2,FALSE),IF(OR($E56={"a/b","a/c","b/a","c/a"}),1,"")))))))))))))))))))))))</f>
        <v>2b</v>
      </c>
      <c r="S57" s="13" t="str">
        <f>IF(AND(T57="c",$A57&gt;=1,OR(U57={1,"2a","2b",3,"5a","5b","10a","10b","20a","20b","40a","40b","80a","80b","160a","160b"})),"w",IF(AND(T57="",$A57&gt;=1,OR(U57={1,"2a","2b",3,"5a","5b","10a","10b","20a","20b","40a","40b","80a","80b","160a","160b"})),"l",""))</f>
        <v/>
      </c>
      <c r="T57" s="7" t="str">
        <f>IF(OR($A57={2,5,8,11,14,17,20,23,26,29,32,35}),"c","")</f>
        <v>c</v>
      </c>
      <c r="U57" s="14" t="str">
        <f>IF(AND(OR($E56={"a/b","b/c","b/a","c/b"}),S56="w"),VLOOKUP(U56,$AA$2:$AB$17,2,FALSE),IF(AND(OR($E56={"a/b","b/c","b/a","c/b"}),S56="l"),VLOOKUP(U56,$AC$2:$AD$17,2,FALSE),IF(AND(OR($E56={"a/b","b/c","b/a","c/b"}),S55="w"),VLOOKUP(U55,$AA$2:$AB$17,2,FALSE),IF(AND(OR($E56={"a/b","b/c","b/a","c/b"}),S55="l"),VLOOKUP(U55,$AC$2:$AD$17,2,FALSE),IF(AND(OR($E56={"a/b","b/c","b/a","c/b"}),S54="w"),VLOOKUP(U54,$AA$2:$AB$17,2,FALSE),IF(AND(OR($E56={"a/b","b/c","b/a","c/b"}),S54="l"),VLOOKUP(U54,$AC$2:$AD$17,2,FALSE),IF(AND(OR($E56={"a/b","b/c","b/a","c/b"}),S53="w"),VLOOKUP(U53,$AA$2:$AB$17,2,FALSE),IF(AND(OR($E56={"a/b","b/c","b/a","c/b"}),S53="l"),VLOOKUP(U53,$AC$2:$AD$17,2,FALSE),IF(AND(OR($E56={"a/b","b/c","b/a","c/b"}),S52="w"),VLOOKUP(U52,$AA$2:$AB$17,2,FALSE),IF(AND(OR($E56={"a/b","b/c","b/a","c/b"}),S52="l"),VLOOKUP(U52,$AC$2:$AD$17,2,FALSE),IF(AND(OR($E56={"a/b","b/c","b/a","c/b"}),S51="w"),VLOOKUP(U51,$AA$2:$AB$17,2,FALSE),IF(AND(OR($E56={"a/b","b/c","b/a","c/b"}),S51="l"),VLOOKUP(U51,$AC$2:$AD$17,2,FALSE),IF(AND(OR($E56={"a/b","b/c","b/a","c/b"}),S50="w"),VLOOKUP(U50,$AA$2:$AB$17,2,FALSE),IF(AND(OR($E56={"a/b","b/c","b/a","c/b"}),S50="l"),VLOOKUP(U50,$AC$2:$AD$17,2,FALSE),IF(AND(OR($E56={"a/b","b/c","b/a","c/b"}),S49="w"),VLOOKUP(U49,$AA$2:$AB$17,2,FALSE),IF(AND(OR($E56={"a/b","b/c","b/a","c/b"}),S49="l"),VLOOKUP(U49,$AC$2:$AD$17,2,FALSE),IF(AND(OR($E56={"a/b","b/c","b/a","c/b"}),S48="w"),VLOOKUP(U48,$AA$2:$AB$17,2,FALSE),IF(AND(OR($E56={"a/b","b/c","b/a","c/b"}),S48="l"),VLOOKUP(U48,$AC$2:$AD$17,2,FALSE),IF(AND(OR($E56={"a/b","b/c","b/a","c/b"}),S47="w"),VLOOKUP(U47,$AA$2:$AB$17,2,FALSE),IF(AND(OR($E56={"a/b","b/c","b/a","c/b"}),S47="l"),VLOOKUP(U47,$AC$2:$AD$17,2,FALSE),IF(AND(OR($E56={"a/b","b/c","b/a","c/b"}),S46="w"),VLOOKUP(U46,$AA$2:$AB$17,2,FALSE),IF(AND(OR($E56={"a/b","b/c","b/a","c/b"}),S46="l"),VLOOKUP(U46,$AC$2:$AD$17,2,FALSE),IF(OR($E56={"a/b","b/c","b/a","c/b"}),1,"")))))))))))))))))))))))</f>
        <v/>
      </c>
      <c r="V57" s="13" t="str">
        <f>IF(AND(W57="c",$A57&gt;=1,OR(X57={1,"2a","2b",3,"5a","5b","10a","10b","20a","20b","40a","40b","80a","80b","160a","160b"})),"w",IF(AND(W57="",$A57&gt;=1,OR(X57={1,"2a","2b",3,"5a","5b","10a","10b","20a","20b","40a","40b","80a","80b","160a","160b"})),"l",""))</f>
        <v>l</v>
      </c>
      <c r="W57" s="7" t="str">
        <f>IF(OR($A57={3,6,9,12,15,18,21,24,27,30,33,36}),"c","")</f>
        <v/>
      </c>
      <c r="X57" s="14" t="str">
        <f>IF(AND(OR($E56={"a/c","b/c","c/a","c/b"}),V56="w"),VLOOKUP(X56,$AA$2:$AB$17,2,FALSE),IF(AND(OR($E56={"a/c","b/c","c/a","c/b"}),V56="l"),VLOOKUP(X56,$AC$2:$AD$17,2,FALSE),IF(AND(OR($E56={"a/c","b/c","c/a","c/b"}),V55="w"),VLOOKUP(X55,$AA$2:$AB$17,2,FALSE),IF(AND(OR($E56={"a/c","b/c","c/a","c/b"}),V55="l"),VLOOKUP(X55,$AC$2:$AD$17,2,FALSE),IF(AND(OR($E56={"a/c","b/c","c/a","c/b"}),V54="w"),VLOOKUP(X54,$AA$2:$AB$17,2,FALSE),IF(AND(OR($E56={"a/c","b/c","c/a","c/b"}),V54="l"),VLOOKUP(X54,$AC$2:$AD$17,2,FALSE),IF(AND(OR($E56={"a/c","b/c","c/a","c/b"}),V53="w"),VLOOKUP(X53,$AA$2:$AB$17,2,FALSE),IF(AND(OR($E56={"a/c","b/c","c/a","c/b"}),V53="l"),VLOOKUP(X53,$AC$2:$AD$17,2,FALSE),IF(AND(OR($E56={"a/c","b/c","c/a","c/b"}),V52="w"),VLOOKUP(X52,$AA$2:$AB$17,2,FALSE),IF(AND(OR($E56={"a/c","b/c","c/a","c/b"}),V52="l"),VLOOKUP(X52,$AC$2:$AD$17,2,FALSE),IF(AND(OR($E56={"a/c","b/c","c/a","c/b"}),V51="w"),VLOOKUP(X51,$AA$2:$AB$17,2,FALSE),IF(AND(OR($E56={"a/c","b/c","c/a","c/b"}),V51="l"),VLOOKUP(X51,$AC$2:$AD$17,2,FALSE),IF(AND(OR($E56={"a/c","b/c","c/a","c/b"}),V50="w"),VLOOKUP(X50,$AA$2:$AB$17,2,FALSE),IF(AND(OR($E56={"a/c","b/c","c/a","c/b"}),V50="l"),VLOOKUP(X50,$AC$2:$AD$17,2,FALSE),IF(AND(OR($E56={"a/c","b/c","c/a","c/b"}),V49="w"),VLOOKUP(X49,$AA$2:$AB$17,2,FALSE),IF(AND(OR($E56={"a/c","b/c","c/a","c/b"}),V49="l"),VLOOKUP(X49,$AC$2:$AD$17,2,FALSE),IF(AND(OR($E56={"a/c","b/c","c/a","c/b"}),V48="w"),VLOOKUP(X48,$AA$2:$AB$17,2,FALSE),IF(AND(OR($E56={"a/c","b/c","c/a","c/b"}),V48="l"),VLOOKUP(X48,$AC$2:$AD$17,2,FALSE),IF(AND(OR($E56={"a/c","b/c","c/a","c/b"}),V47="w"),VLOOKUP(X47,$AA$2:$AB$17,2,FALSE),IF(AND(OR($E56={"a/c","b/c","c/a","c/b"}),V47="l"),VLOOKUP(X47,$AC$2:$AD$17,2,FALSE),IF(AND(OR($E56={"a/c","b/c","c/a","c/b"}),V46="w"),VLOOKUP(X46,$AA$2:$AB$17,2,FALSE),IF(AND(OR($E56={"a/c","b/c","c/a","c/b"}),V46="l"),VLOOKUP(X46,$AC$2:$AD$17,2,FALSE),IF(OR($E56={"a/c","b/c","c/a","c/b"}),1,"")))))))))))))))))))))))</f>
        <v>2a</v>
      </c>
      <c r="Y57" s="12">
        <f t="shared" si="6"/>
        <v>-4</v>
      </c>
      <c r="Z57" s="27">
        <f t="shared" si="7"/>
        <v>-4</v>
      </c>
    </row>
    <row r="58" spans="1:34">
      <c r="A58" s="9">
        <v>34</v>
      </c>
      <c r="B58" s="9">
        <f>IF(OR($A58={1,2,3,4,5,6,7,8,9,10,11,12}),1,IF(OR($A58={13,14,15,16,17,18,19,20,21,22,23,24}),2,IF(OR($A58={25,26,27,28,29,30,31,32,33,34,35,36}),3,"")))</f>
        <v>3</v>
      </c>
      <c r="C58" s="9" t="str">
        <f>IF(OR($A58={1,4,7,10,13,16,19,22,25,28,31,34}),"A",IF(OR($A58={2,5,8,11,14,17,20,23,26,29,32,35}),"B",IF(OR($A58={3,6,9,12,15,18,21,24,27,30,33,36}),"C","")))</f>
        <v>A</v>
      </c>
      <c r="D58" t="str">
        <f t="shared" si="10"/>
        <v>1/3</v>
      </c>
      <c r="E58" t="str">
        <f t="shared" si="11"/>
        <v>B/A</v>
      </c>
      <c r="F58" s="13" t="str">
        <f>IF(AND(G58="d",$A58&gt;=1,OR(H58={1,"2a","2b",3,"5a","5b","10a","10b","20a","20b","40a","40b","80a","80b","160a","160b"})),"w",IF(AND(G58="",$A58&gt;=1,OR(H58={1,"2a","2b",3,"5a","5b","10a","10b","20a","20b","40a","40b","80a","80b","160a","160b"})),"l",""))</f>
        <v>l</v>
      </c>
      <c r="G58" s="7" t="str">
        <f>IF(OR($A58={1,2,3,4,5,6,7,8,9,10,11,12}),"d","")</f>
        <v/>
      </c>
      <c r="H58" s="14" t="str">
        <f>IF(AND(OR($D57={"1/2","1/3","2/1","3/1"}),F57="w"),VLOOKUP(H57,$AA$2:$AB$17,2,FALSE),IF(AND(OR($D57={"1/2","1/3","2/1","3/1"}),F57="l"),VLOOKUP(H57,$AC$2:$AD$17,2,FALSE),IF(AND(OR($D57={"1/2","1/3","2/1","3/1"}),F56="w"),VLOOKUP(H56,$AA$2:$AB$17,2,FALSE),IF(AND(OR($D57={"1/2","1/3","2/1","3/1"}),F56="l"),VLOOKUP(H56,$AC$2:$AD$17,2,FALSE),IF(AND(OR($D57={"1/2","1/3","2/1","3/1"}),F55="w"),VLOOKUP(H55,$AA$2:$AB$17,2,FALSE),IF(AND(OR($D57={"1/2","1/3","2/1","3/1"}),F55="l"),VLOOKUP(H55,$AC$2:$AD$17,2,FALSE),IF(AND(OR($D57={"1/2","1/3","2/1","3/1"}),F54="w"),VLOOKUP(H54,$AA$2:$AB$17,2,FALSE),IF(AND(OR($D57={"1/2","1/3","2/1","3/1"}),F54="l"),VLOOKUP(H54,$AC$2:$AD$17,2,FALSE),IF(AND(OR($D57={"1/2","1/3","2/1","3/1"}),F53="w"),VLOOKUP(H53,$AA$2:$AB$17,2,FALSE),IF(AND(OR($D57={"1/2","1/3","2/1","3/1"}),F53="l"),VLOOKUP(H53,$AC$2:$AD$17,2,FALSE),IF(AND(OR($D57={"1/2","1/3","2/1","3/1"}),F52="w"),VLOOKUP(H52,$AA$2:$AB$17,2,FALSE),IF(AND(OR($D57={"1/2","1/3","2/1","3/1"}),F52="l"),VLOOKUP(H52,$AC$2:$AD$17,2,FALSE),IF(AND(OR($D57={"1/2","1/3","2/1","3/1"}),F51="w"),VLOOKUP(H51,$AA$2:$AB$17,2,FALSE),IF(AND(OR($D57={"1/2","1/3","2/1","3/1"}),F51="l"),VLOOKUP(H51,$AC$2:$AD$17,2,FALSE),IF(AND(OR($D57={"1/2","1/3","2/1","3/1"}),F50="w"),VLOOKUP(H50,$AA$2:$AB$17,2,FALSE),IF(AND(OR($D57={"1/2","1/3","2/1","3/1"}),F50="l"),VLOOKUP(H50,$AC$2:$AD$17,2,FALSE),IF(AND(OR($D57={"1/2","1/3","2/1","3/1"}),F49="w"),VLOOKUP(H49,$AA$2:$AB$17,2,FALSE),IF(AND(OR($D57={"1/2","1/3","2/1","3/1"}),F49="l"),VLOOKUP(H49,$AC$2:$AD$17,2,FALSE),IF(AND(OR($D57={"1/2","1/3","2/1","3/1"}),F48="w"),VLOOKUP(H48,$AA$2:$AB$17,2,FALSE),IF(AND(OR($D57={"1/2","1/3","2/1","3/1"}),F48="l"),VLOOKUP(H48,$AC$2:$AD$17,2,FALSE),IF(AND(OR($D57={"1/2","1/3","2/1","3/1"}),F47="w"),VLOOKUP(H47,$AA$2:$AB$17,2,FALSE),IF(AND(OR($D57={"1/2","1/3","2/1","3/1"}),F47="l"),VLOOKUP(H47,$AC$2:$AD$17,2,FALSE),IF(OR($D57={"1/2","1/3","2/1","3/1"}),1,"")))))))))))))))))))))))</f>
        <v>2b</v>
      </c>
      <c r="I58" s="13" t="str">
        <f>IF(AND(J58="d",$A58&gt;=1,OR(K58={1,"2a","2b",3,"5a","5b","10a","10b","20a","20b","40a","40b","80a","80b","160a","160b"})),"w",IF(AND(J58="",$A58&gt;=1,OR(K58={1,"2a","2b",3,"5a","5b","10a","10b","20a","20b","40a","40b","80a","80b","160a","160b"})),"l",""))</f>
        <v/>
      </c>
      <c r="J58" s="7" t="str">
        <f>IF(OR($A58={13,14,15,16,17,18,19,20,21,22,23,24}),"d","")</f>
        <v/>
      </c>
      <c r="K58" s="14" t="str">
        <f>IF(AND(OR($D57={"1/2","2/3","2/1","3/2"}),I57="w"),VLOOKUP(K57,$AA$2:$AB$17,2,FALSE),IF(AND(OR($D57={"1/2","2/3","2/1","3/2"}),I57="l"),VLOOKUP(K57,$AC$2:$AD$17,2,FALSE),IF(AND(OR($D57={"1/2","2/3","2/1","3/2"}),I56="w"),VLOOKUP(K56,$AA$2:$AB$17,2,FALSE),IF(AND(OR($D57={"1/2","2/3","2/1","3/2"}),I56="l"),VLOOKUP(K56,$AC$2:$AD$17,2,FALSE),IF(AND(OR($D57={"1/2","2/3","2/1","3/2"}),I55="w"),VLOOKUP(K55,$AA$2:$AB$17,2,FALSE),IF(AND(OR($D57={"1/2","2/3","2/1","3/2"}),I55="l"),VLOOKUP(K55,$AC$2:$AD$17,2,FALSE),IF(AND(OR($D57={"1/2","2/3","2/1","3/2"}),I54="w"),VLOOKUP(K54,$AA$2:$AB$17,2,FALSE),IF(AND(OR($D57={"1/2","2/3","2/1","3/2"}),I54="l"),VLOOKUP(K54,$AC$2:$AD$17,2,FALSE),IF(AND(OR($D57={"1/2","2/3","2/1","3/2"}),I53="w"),VLOOKUP(K53,$AA$2:$AB$17,2,FALSE),IF(AND(OR($D57={"1/2","2/3","2/1","3/2"}),I53="l"),VLOOKUP(K53,$AC$2:$AD$17,2,FALSE),IF(AND(OR($D57={"1/2","2/3","2/1","3/2"}),I52="w"),VLOOKUP(K52,$AA$2:$AB$17,2,FALSE),IF(AND(OR($D57={"1/2","2/3","2/1","3/2"}),I52="l"),VLOOKUP(K52,$AC$2:$AD$17,2,FALSE),IF(AND(OR($D57={"1/2","2/3","2/1","3/2"}),I51="w"),VLOOKUP(K51,$AA$2:$AB$17,2,FALSE),IF(AND(OR($D57={"1/2","2/3","2/1","3/2"}),I51="l"),VLOOKUP(K51,$AC$2:$AD$17,2,FALSE),IF(AND(OR($D57={"1/2","2/3","2/1","3/2"}),I50="w"),VLOOKUP(K50,$AA$2:$AB$17,2,FALSE),IF(AND(OR($D57={"1/2","2/3","2/1","3/2"}),I50="l"),VLOOKUP(K50,$AC$2:$AD$17,2,FALSE),IF(AND(OR($D57={"1/2","2/3","2/1","3/2"}),I49="w"),VLOOKUP(K49,$AA$2:$AB$17,2,FALSE),IF(AND(OR($D57={"1/2","2/3","2/1","3/2"}),I49="l"),VLOOKUP(K49,$AC$2:$AD$17,2,FALSE),IF(AND(OR($D57={"1/2","2/3","2/1","3/2"}),I48="w"),VLOOKUP(K48,$AA$2:$AB$17,2,FALSE),IF(AND(OR($D57={"1/2","2/3","2/1","3/2"}),I48="l"),VLOOKUP(K48,$AC$2:$AD$17,2,FALSE),IF(AND(OR($D57={"1/2","2/3","2/1","3/2"}),I47="w"),VLOOKUP(K47,$AA$2:$AB$17,2,FALSE),IF(AND(OR($D57={"1/2","2/3","2/1","3/2"}),I47="l"),VLOOKUP(K47,$AC$2:$AD$17,2,FALSE),IF(OR($D57={"1/2","2/3","2/1","3/2"}),1,"")))))))))))))))))))))))</f>
        <v/>
      </c>
      <c r="L58" s="13" t="str">
        <f>IF(AND(M58="d",$A58&gt;=1,OR(N58={1,"2a","2b",3,"5a","5b","10a","10b","20a","20b","40a","40b","80a","80b","160a","160b"})),"w",IF(AND(M58="",$A58&gt;=1,OR(N58={1,"2a","2b",3,"5a","5b","10a","10b","20a","20b","40a","40b","80a","80b","160a","160b"})),"l",""))</f>
        <v>w</v>
      </c>
      <c r="M58" s="7" t="str">
        <f>IF(OR($A58={25,26,27,28,29,30,31,32,33,34,35,36}),"d","")</f>
        <v>d</v>
      </c>
      <c r="N58" s="14">
        <f>IF(AND(OR($D57={"1/3","2/3","3/1","3/2"}),L57="w"),VLOOKUP(N57,$AA$2:$AB$17,2,FALSE),IF(AND(OR($D57={"1/3","2/3","3/1","3/2"}),L57="l"),VLOOKUP(N57,$AC$2:$AD$17,2,FALSE),IF(AND(OR($D57={"1/3","2/3","3/1","3/2"}),L56="w"),VLOOKUP(N56,$AA$2:$AB$17,2,FALSE),IF(AND(OR($D57={"1/3","2/3","3/1","3/2"}),L56="l"),VLOOKUP(N56,$AC$2:$AD$17,2,FALSE),IF(AND(OR($D57={"1/3","2/3","3/1","3/2"}),L55="w"),VLOOKUP(N55,$AA$2:$AB$17,2,FALSE),IF(AND(OR($D57={"1/3","2/3","3/1","3/2"}),L55="l"),VLOOKUP(N55,$AC$2:$AD$17,2,FALSE),IF(AND(OR($D57={"1/3","2/3","3/1","3/2"}),L54="w"),VLOOKUP(N54,$AA$2:$AB$17,2,FALSE),IF(AND(OR($D57={"1/3","2/3","3/1","3/2"}),L54="l"),VLOOKUP(N54,$AC$2:$AD$17,2,FALSE),IF(AND(OR($D57={"1/3","2/3","3/1","3/2"}),L53="w"),VLOOKUP(N53,$AA$2:$AB$17,2,FALSE),IF(AND(OR($D57={"1/3","2/3","3/1","3/2"}),L53="l"),VLOOKUP(N53,$AC$2:$AD$17,2,FALSE),IF(AND(OR($D57={"1/3","2/3","3/1","3/2"}),L52="w"),VLOOKUP(N52,$AA$2:$AB$17,2,FALSE),IF(AND(OR($D57={"1/3","2/3","3/1","3/2"}),L52="l"),VLOOKUP(N52,$AC$2:$AD$17,2,FALSE),IF(AND(OR($D57={"1/3","2/3","3/1","3/2"}),L51="w"),VLOOKUP(N51,$AA$2:$AB$17,2,FALSE),IF(AND(OR($D57={"1/3","2/3","3/1","3/2"}),L51="l"),VLOOKUP(N51,$AC$2:$AD$17,2,FALSE),IF(AND(OR($D57={"1/3","2/3","3/1","3/2"}),L50="w"),VLOOKUP(N50,$AA$2:$AB$17,2,FALSE),IF(AND(OR($D57={"1/3","2/3","3/1","3/2"}),L50="l"),VLOOKUP(N50,$AC$2:$AD$17,2,FALSE),IF(AND(OR($D57={"1/3","2/3","3/1","3/2"}),L49="w"),VLOOKUP(N49,$AA$2:$AB$17,2,FALSE),IF(AND(OR($D57={"1/3","2/3","3/1","3/2"}),L49="l"),VLOOKUP(N49,$AC$2:$AD$17,2,FALSE),IF(AND(OR($D57={"1/3","2/3","3/1","3/2"}),L48="w"),VLOOKUP(N48,$AA$2:$AB$17,2,FALSE),IF(AND(OR($D57={"1/3","2/3","3/1","3/2"}),L48="l"),VLOOKUP(N48,$AC$2:$AD$17,2,FALSE),IF(AND(OR($D57={"1/3","2/3","3/1","3/2"}),L47="w"),VLOOKUP(N47,$AA$2:$AB$17,2,FALSE),IF(AND(OR($D57={"1/3","2/3","3/1","3/2"}),L47="l"),VLOOKUP(N47,$AC$2:$AD$17,2,FALSE),IF(OR($D57={"1/3","2/3","3/1","3/2"}),1,"")))))))))))))))))))))))</f>
        <v>1</v>
      </c>
      <c r="O58" s="12">
        <f t="shared" si="5"/>
        <v>0</v>
      </c>
      <c r="P58" s="13" t="str">
        <f>IF(AND(Q58="c",$A58&gt;=1,OR(R58={1,"2a","2b",3,"5a","5b","10a","10b","20a","20b","40a","40b","80a","80b","160a","160b"})),"w",IF(AND(Q58="",$A58&gt;=1,OR(R58={1,"2a","2b",3,"5a","5b","10a","10b","20a","20b","40a","40b","80a","80b","160a","160b"})),"l",""))</f>
        <v>w</v>
      </c>
      <c r="Q58" s="7" t="str">
        <f>IF(OR($A58={1,4,7,10,13,16,19,22,25,28,31,34}),"c","")</f>
        <v>c</v>
      </c>
      <c r="R58" s="14">
        <f>IF(AND(OR($E57={"a/b","a/c","b/a","c/a"}),P57="w"),VLOOKUP(R57,$AA$2:$AB$17,2,FALSE),IF(AND(OR($E57={"a/b","a/c","b/a","c/a"}),P57="l"),VLOOKUP(R57,$AC$2:$AD$17,2,FALSE),IF(AND(OR($E57={"a/b","a/c","b/a","c/a"}),P56="w"),VLOOKUP(R56,$AA$2:$AB$17,2,FALSE),IF(AND(OR($E57={"a/b","a/c","b/a","c/a"}),P56="l"),VLOOKUP(R56,$AC$2:$AD$17,2,FALSE),IF(AND(OR($E57={"a/b","a/c","b/a","c/a"}),P55="w"),VLOOKUP(R55,$AA$2:$AB$17,2,FALSE),IF(AND(OR($E57={"a/b","a/c","b/a","c/a"}),P55="l"),VLOOKUP(R55,$AC$2:$AD$17,2,FALSE),IF(AND(OR($E57={"a/b","a/c","b/a","c/a"}),P54="w"),VLOOKUP(R54,$AA$2:$AB$17,2,FALSE),IF(AND(OR($E57={"a/b","a/c","b/a","c/a"}),P54="l"),VLOOKUP(R54,$AC$2:$AD$17,2,FALSE),IF(AND(OR($E57={"a/b","a/c","b/a","c/a"}),P53="w"),VLOOKUP(R53,$AA$2:$AB$17,2,FALSE),IF(AND(OR($E57={"a/b","a/c","b/a","c/a"}),P53="l"),VLOOKUP(R53,$AC$2:$AD$17,2,FALSE),IF(AND(OR($E57={"a/b","a/c","b/a","c/a"}),P52="w"),VLOOKUP(R52,$AA$2:$AB$17,2,FALSE),IF(AND(OR($E57={"a/b","a/c","b/a","c/a"}),P52="l"),VLOOKUP(R52,$AC$2:$AD$17,2,FALSE),IF(AND(OR($E57={"a/b","a/c","b/a","c/a"}),P51="w"),VLOOKUP(R51,$AA$2:$AB$17,2,FALSE),IF(AND(OR($E57={"a/b","a/c","b/a","c/a"}),P51="l"),VLOOKUP(R51,$AC$2:$AD$17,2,FALSE),IF(AND(OR($E57={"a/b","a/c","b/a","c/a"}),P50="w"),VLOOKUP(R50,$AA$2:$AB$17,2,FALSE),IF(AND(OR($E57={"a/b","a/c","b/a","c/a"}),P50="l"),VLOOKUP(R50,$AC$2:$AD$17,2,FALSE),IF(AND(OR($E57={"a/b","a/c","b/a","c/a"}),P49="w"),VLOOKUP(R49,$AA$2:$AB$17,2,FALSE),IF(AND(OR($E57={"a/b","a/c","b/a","c/a"}),P49="l"),VLOOKUP(R49,$AC$2:$AD$17,2,FALSE),IF(AND(OR($E57={"a/b","a/c","b/a","c/a"}),P48="w"),VLOOKUP(R48,$AA$2:$AB$17,2,FALSE),IF(AND(OR($E57={"a/b","a/c","b/a","c/a"}),P48="l"),VLOOKUP(R48,$AC$2:$AD$17,2,FALSE),IF(AND(OR($E57={"a/b","a/c","b/a","c/a"}),P47="w"),VLOOKUP(R47,$AA$2:$AB$17,2,FALSE),IF(AND(OR($E57={"a/b","a/c","b/a","c/a"}),P47="l"),VLOOKUP(R47,$AC$2:$AD$17,2,FALSE),IF(OR($E57={"a/b","a/c","b/a","c/a"}),1,"")))))))))))))))))))))))</f>
        <v>3</v>
      </c>
      <c r="S58" s="13" t="str">
        <f>IF(AND(T58="c",$A58&gt;=1,OR(U58={1,"2a","2b",3,"5a","5b","10a","10b","20a","20b","40a","40b","80a","80b","160a","160b"})),"w",IF(AND(T58="",$A58&gt;=1,OR(U58={1,"2a","2b",3,"5a","5b","10a","10b","20a","20b","40a","40b","80a","80b","160a","160b"})),"l",""))</f>
        <v>l</v>
      </c>
      <c r="T58" s="7" t="str">
        <f>IF(OR($A58={2,5,8,11,14,17,20,23,26,29,32,35}),"c","")</f>
        <v/>
      </c>
      <c r="U58" s="14" t="str">
        <f>IF(AND(OR($E57={"a/b","b/c","b/a","c/b"}),S57="w"),VLOOKUP(U57,$AA$2:$AB$17,2,FALSE),IF(AND(OR($E57={"a/b","b/c","b/a","c/b"}),S57="l"),VLOOKUP(U57,$AC$2:$AD$17,2,FALSE),IF(AND(OR($E57={"a/b","b/c","b/a","c/b"}),S56="w"),VLOOKUP(U56,$AA$2:$AB$17,2,FALSE),IF(AND(OR($E57={"a/b","b/c","b/a","c/b"}),S56="l"),VLOOKUP(U56,$AC$2:$AD$17,2,FALSE),IF(AND(OR($E57={"a/b","b/c","b/a","c/b"}),S55="w"),VLOOKUP(U55,$AA$2:$AB$17,2,FALSE),IF(AND(OR($E57={"a/b","b/c","b/a","c/b"}),S55="l"),VLOOKUP(U55,$AC$2:$AD$17,2,FALSE),IF(AND(OR($E57={"a/b","b/c","b/a","c/b"}),S54="w"),VLOOKUP(U54,$AA$2:$AB$17,2,FALSE),IF(AND(OR($E57={"a/b","b/c","b/a","c/b"}),S54="l"),VLOOKUP(U54,$AC$2:$AD$17,2,FALSE),IF(AND(OR($E57={"a/b","b/c","b/a","c/b"}),S53="w"),VLOOKUP(U53,$AA$2:$AB$17,2,FALSE),IF(AND(OR($E57={"a/b","b/c","b/a","c/b"}),S53="l"),VLOOKUP(U53,$AC$2:$AD$17,2,FALSE),IF(AND(OR($E57={"a/b","b/c","b/a","c/b"}),S52="w"),VLOOKUP(U52,$AA$2:$AB$17,2,FALSE),IF(AND(OR($E57={"a/b","b/c","b/a","c/b"}),S52="l"),VLOOKUP(U52,$AC$2:$AD$17,2,FALSE),IF(AND(OR($E57={"a/b","b/c","b/a","c/b"}),S51="w"),VLOOKUP(U51,$AA$2:$AB$17,2,FALSE),IF(AND(OR($E57={"a/b","b/c","b/a","c/b"}),S51="l"),VLOOKUP(U51,$AC$2:$AD$17,2,FALSE),IF(AND(OR($E57={"a/b","b/c","b/a","c/b"}),S50="w"),VLOOKUP(U50,$AA$2:$AB$17,2,FALSE),IF(AND(OR($E57={"a/b","b/c","b/a","c/b"}),S50="l"),VLOOKUP(U50,$AC$2:$AD$17,2,FALSE),IF(AND(OR($E57={"a/b","b/c","b/a","c/b"}),S49="w"),VLOOKUP(U49,$AA$2:$AB$17,2,FALSE),IF(AND(OR($E57={"a/b","b/c","b/a","c/b"}),S49="l"),VLOOKUP(U49,$AC$2:$AD$17,2,FALSE),IF(AND(OR($E57={"a/b","b/c","b/a","c/b"}),S48="w"),VLOOKUP(U48,$AA$2:$AB$17,2,FALSE),IF(AND(OR($E57={"a/b","b/c","b/a","c/b"}),S48="l"),VLOOKUP(U48,$AC$2:$AD$17,2,FALSE),IF(AND(OR($E57={"a/b","b/c","b/a","c/b"}),S47="w"),VLOOKUP(U47,$AA$2:$AB$17,2,FALSE),IF(AND(OR($E57={"a/b","b/c","b/a","c/b"}),S47="l"),VLOOKUP(U47,$AC$2:$AD$17,2,FALSE),IF(OR($E57={"a/b","b/c","b/a","c/b"}),1,"")))))))))))))))))))))))</f>
        <v>2b</v>
      </c>
      <c r="V58" s="13" t="str">
        <f>IF(AND(W58="c",$A58&gt;=1,OR(X58={1,"2a","2b",3,"5a","5b","10a","10b","20a","20b","40a","40b","80a","80b","160a","160b"})),"w",IF(AND(W58="",$A58&gt;=1,OR(X58={1,"2a","2b",3,"5a","5b","10a","10b","20a","20b","40a","40b","80a","80b","160a","160b"})),"l",""))</f>
        <v/>
      </c>
      <c r="W58" s="7" t="str">
        <f>IF(OR($A58={3,6,9,12,15,18,21,24,27,30,33,36}),"c","")</f>
        <v/>
      </c>
      <c r="X58" s="14" t="str">
        <f>IF(AND(OR($E57={"a/c","b/c","c/a","c/b"}),V57="w"),VLOOKUP(X57,$AA$2:$AB$17,2,FALSE),IF(AND(OR($E57={"a/c","b/c","c/a","c/b"}),V57="l"),VLOOKUP(X57,$AC$2:$AD$17,2,FALSE),IF(AND(OR($E57={"a/c","b/c","c/a","c/b"}),V56="w"),VLOOKUP(X56,$AA$2:$AB$17,2,FALSE),IF(AND(OR($E57={"a/c","b/c","c/a","c/b"}),V56="l"),VLOOKUP(X56,$AC$2:$AD$17,2,FALSE),IF(AND(OR($E57={"a/c","b/c","c/a","c/b"}),V55="w"),VLOOKUP(X55,$AA$2:$AB$17,2,FALSE),IF(AND(OR($E57={"a/c","b/c","c/a","c/b"}),V55="l"),VLOOKUP(X55,$AC$2:$AD$17,2,FALSE),IF(AND(OR($E57={"a/c","b/c","c/a","c/b"}),V54="w"),VLOOKUP(X54,$AA$2:$AB$17,2,FALSE),IF(AND(OR($E57={"a/c","b/c","c/a","c/b"}),V54="l"),VLOOKUP(X54,$AC$2:$AD$17,2,FALSE),IF(AND(OR($E57={"a/c","b/c","c/a","c/b"}),V53="w"),VLOOKUP(X53,$AA$2:$AB$17,2,FALSE),IF(AND(OR($E57={"a/c","b/c","c/a","c/b"}),V53="l"),VLOOKUP(X53,$AC$2:$AD$17,2,FALSE),IF(AND(OR($E57={"a/c","b/c","c/a","c/b"}),V52="w"),VLOOKUP(X52,$AA$2:$AB$17,2,FALSE),IF(AND(OR($E57={"a/c","b/c","c/a","c/b"}),V52="l"),VLOOKUP(X52,$AC$2:$AD$17,2,FALSE),IF(AND(OR($E57={"a/c","b/c","c/a","c/b"}),V51="w"),VLOOKUP(X51,$AA$2:$AB$17,2,FALSE),IF(AND(OR($E57={"a/c","b/c","c/a","c/b"}),V51="l"),VLOOKUP(X51,$AC$2:$AD$17,2,FALSE),IF(AND(OR($E57={"a/c","b/c","c/a","c/b"}),V50="w"),VLOOKUP(X50,$AA$2:$AB$17,2,FALSE),IF(AND(OR($E57={"a/c","b/c","c/a","c/b"}),V50="l"),VLOOKUP(X50,$AC$2:$AD$17,2,FALSE),IF(AND(OR($E57={"a/c","b/c","c/a","c/b"}),V49="w"),VLOOKUP(X49,$AA$2:$AB$17,2,FALSE),IF(AND(OR($E57={"a/c","b/c","c/a","c/b"}),V49="l"),VLOOKUP(X49,$AC$2:$AD$17,2,FALSE),IF(AND(OR($E57={"a/c","b/c","c/a","c/b"}),V48="w"),VLOOKUP(X48,$AA$2:$AB$17,2,FALSE),IF(AND(OR($E57={"a/c","b/c","c/a","c/b"}),V48="l"),VLOOKUP(X48,$AC$2:$AD$17,2,FALSE),IF(AND(OR($E57={"a/c","b/c","c/a","c/b"}),V47="w"),VLOOKUP(X47,$AA$2:$AB$17,2,FALSE),IF(AND(OR($E57={"a/c","b/c","c/a","c/b"}),V47="l"),VLOOKUP(X47,$AC$2:$AD$17,2,FALSE),IF(OR($E57={"a/c","b/c","c/a","c/b"}),1,"")))))))))))))))))))))))</f>
        <v/>
      </c>
      <c r="Y58" s="12">
        <f t="shared" si="6"/>
        <v>4</v>
      </c>
      <c r="Z58" s="27">
        <f t="shared" si="7"/>
        <v>4</v>
      </c>
    </row>
    <row r="59" spans="1:34">
      <c r="A59" s="9">
        <v>6</v>
      </c>
      <c r="B59" s="9">
        <f>IF(OR($A59={1,2,3,4,5,6,7,8,9,10,11,12}),1,IF(OR($A59={13,14,15,16,17,18,19,20,21,22,23,24}),2,IF(OR($A59={25,26,27,28,29,30,31,32,33,34,35,36}),3,"")))</f>
        <v>1</v>
      </c>
      <c r="C59" s="9" t="str">
        <f>IF(OR($A59={1,4,7,10,13,16,19,22,25,28,31,34}),"A",IF(OR($A59={2,5,8,11,14,17,20,23,26,29,32,35}),"B",IF(OR($A59={3,6,9,12,15,18,21,24,27,30,33,36}),"C","")))</f>
        <v>C</v>
      </c>
      <c r="D59" t="str">
        <f t="shared" si="10"/>
        <v>3/1</v>
      </c>
      <c r="E59" t="str">
        <f t="shared" si="11"/>
        <v>A/C</v>
      </c>
      <c r="F59" s="13" t="str">
        <f>IF(AND(G59="d",$A59&gt;=1,OR(H59={1,"2a","2b",3,"5a","5b","10a","10b","20a","20b","40a","40b","80a","80b","160a","160b"})),"w",IF(AND(G59="",$A59&gt;=1,OR(H59={1,"2a","2b",3,"5a","5b","10a","10b","20a","20b","40a","40b","80a","80b","160a","160b"})),"l",""))</f>
        <v>w</v>
      </c>
      <c r="G59" s="7" t="str">
        <f>IF(OR($A59={1,2,3,4,5,6,7,8,9,10,11,12}),"d","")</f>
        <v>d</v>
      </c>
      <c r="H59" s="14">
        <f>IF(AND(OR($D58={"1/2","1/3","2/1","3/1"}),F58="w"),VLOOKUP(H58,$AA$2:$AB$17,2,FALSE),IF(AND(OR($D58={"1/2","1/3","2/1","3/1"}),F58="l"),VLOOKUP(H58,$AC$2:$AD$17,2,FALSE),IF(AND(OR($D58={"1/2","1/3","2/1","3/1"}),F57="w"),VLOOKUP(H57,$AA$2:$AB$17,2,FALSE),IF(AND(OR($D58={"1/2","1/3","2/1","3/1"}),F57="l"),VLOOKUP(H57,$AC$2:$AD$17,2,FALSE),IF(AND(OR($D58={"1/2","1/3","2/1","3/1"}),F56="w"),VLOOKUP(H56,$AA$2:$AB$17,2,FALSE),IF(AND(OR($D58={"1/2","1/3","2/1","3/1"}),F56="l"),VLOOKUP(H56,$AC$2:$AD$17,2,FALSE),IF(AND(OR($D58={"1/2","1/3","2/1","3/1"}),F55="w"),VLOOKUP(H55,$AA$2:$AB$17,2,FALSE),IF(AND(OR($D58={"1/2","1/3","2/1","3/1"}),F55="l"),VLOOKUP(H55,$AC$2:$AD$17,2,FALSE),IF(AND(OR($D58={"1/2","1/3","2/1","3/1"}),F54="w"),VLOOKUP(H54,$AA$2:$AB$17,2,FALSE),IF(AND(OR($D58={"1/2","1/3","2/1","3/1"}),F54="l"),VLOOKUP(H54,$AC$2:$AD$17,2,FALSE),IF(AND(OR($D58={"1/2","1/3","2/1","3/1"}),F53="w"),VLOOKUP(H53,$AA$2:$AB$17,2,FALSE),IF(AND(OR($D58={"1/2","1/3","2/1","3/1"}),F53="l"),VLOOKUP(H53,$AC$2:$AD$17,2,FALSE),IF(AND(OR($D58={"1/2","1/3","2/1","3/1"}),F52="w"),VLOOKUP(H52,$AA$2:$AB$17,2,FALSE),IF(AND(OR($D58={"1/2","1/3","2/1","3/1"}),F52="l"),VLOOKUP(H52,$AC$2:$AD$17,2,FALSE),IF(AND(OR($D58={"1/2","1/3","2/1","3/1"}),F51="w"),VLOOKUP(H51,$AA$2:$AB$17,2,FALSE),IF(AND(OR($D58={"1/2","1/3","2/1","3/1"}),F51="l"),VLOOKUP(H51,$AC$2:$AD$17,2,FALSE),IF(AND(OR($D58={"1/2","1/3","2/1","3/1"}),F50="w"),VLOOKUP(H50,$AA$2:$AB$17,2,FALSE),IF(AND(OR($D58={"1/2","1/3","2/1","3/1"}),F50="l"),VLOOKUP(H50,$AC$2:$AD$17,2,FALSE),IF(AND(OR($D58={"1/2","1/3","2/1","3/1"}),F49="w"),VLOOKUP(H49,$AA$2:$AB$17,2,FALSE),IF(AND(OR($D58={"1/2","1/3","2/1","3/1"}),F49="l"),VLOOKUP(H49,$AC$2:$AD$17,2,FALSE),IF(AND(OR($D58={"1/2","1/3","2/1","3/1"}),F48="w"),VLOOKUP(H48,$AA$2:$AB$17,2,FALSE),IF(AND(OR($D58={"1/2","1/3","2/1","3/1"}),F48="l"),VLOOKUP(H48,$AC$2:$AD$17,2,FALSE),IF(OR($D58={"1/2","1/3","2/1","3/1"}),1,"")))))))))))))))))))))))</f>
        <v>3</v>
      </c>
      <c r="I59" s="13" t="str">
        <f>IF(AND(J59="d",$A59&gt;=1,OR(K59={1,"2a","2b",3,"5a","5b","10a","10b","20a","20b","40a","40b","80a","80b","160a","160b"})),"w",IF(AND(J59="",$A59&gt;=1,OR(K59={1,"2a","2b",3,"5a","5b","10a","10b","20a","20b","40a","40b","80a","80b","160a","160b"})),"l",""))</f>
        <v/>
      </c>
      <c r="J59" s="7" t="str">
        <f>IF(OR($A59={13,14,15,16,17,18,19,20,21,22,23,24}),"d","")</f>
        <v/>
      </c>
      <c r="K59" s="14" t="str">
        <f>IF(AND(OR($D58={"1/2","2/3","2/1","3/2"}),I58="w"),VLOOKUP(K58,$AA$2:$AB$17,2,FALSE),IF(AND(OR($D58={"1/2","2/3","2/1","3/2"}),I58="l"),VLOOKUP(K58,$AC$2:$AD$17,2,FALSE),IF(AND(OR($D58={"1/2","2/3","2/1","3/2"}),I57="w"),VLOOKUP(K57,$AA$2:$AB$17,2,FALSE),IF(AND(OR($D58={"1/2","2/3","2/1","3/2"}),I57="l"),VLOOKUP(K57,$AC$2:$AD$17,2,FALSE),IF(AND(OR($D58={"1/2","2/3","2/1","3/2"}),I56="w"),VLOOKUP(K56,$AA$2:$AB$17,2,FALSE),IF(AND(OR($D58={"1/2","2/3","2/1","3/2"}),I56="l"),VLOOKUP(K56,$AC$2:$AD$17,2,FALSE),IF(AND(OR($D58={"1/2","2/3","2/1","3/2"}),I55="w"),VLOOKUP(K55,$AA$2:$AB$17,2,FALSE),IF(AND(OR($D58={"1/2","2/3","2/1","3/2"}),I55="l"),VLOOKUP(K55,$AC$2:$AD$17,2,FALSE),IF(AND(OR($D58={"1/2","2/3","2/1","3/2"}),I54="w"),VLOOKUP(K54,$AA$2:$AB$17,2,FALSE),IF(AND(OR($D58={"1/2","2/3","2/1","3/2"}),I54="l"),VLOOKUP(K54,$AC$2:$AD$17,2,FALSE),IF(AND(OR($D58={"1/2","2/3","2/1","3/2"}),I53="w"),VLOOKUP(K53,$AA$2:$AB$17,2,FALSE),IF(AND(OR($D58={"1/2","2/3","2/1","3/2"}),I53="l"),VLOOKUP(K53,$AC$2:$AD$17,2,FALSE),IF(AND(OR($D58={"1/2","2/3","2/1","3/2"}),I52="w"),VLOOKUP(K52,$AA$2:$AB$17,2,FALSE),IF(AND(OR($D58={"1/2","2/3","2/1","3/2"}),I52="l"),VLOOKUP(K52,$AC$2:$AD$17,2,FALSE),IF(AND(OR($D58={"1/2","2/3","2/1","3/2"}),I51="w"),VLOOKUP(K51,$AA$2:$AB$17,2,FALSE),IF(AND(OR($D58={"1/2","2/3","2/1","3/2"}),I51="l"),VLOOKUP(K51,$AC$2:$AD$17,2,FALSE),IF(AND(OR($D58={"1/2","2/3","2/1","3/2"}),I50="w"),VLOOKUP(K50,$AA$2:$AB$17,2,FALSE),IF(AND(OR($D58={"1/2","2/3","2/1","3/2"}),I50="l"),VLOOKUP(K50,$AC$2:$AD$17,2,FALSE),IF(AND(OR($D58={"1/2","2/3","2/1","3/2"}),I49="w"),VLOOKUP(K49,$AA$2:$AB$17,2,FALSE),IF(AND(OR($D58={"1/2","2/3","2/1","3/2"}),I49="l"),VLOOKUP(K49,$AC$2:$AD$17,2,FALSE),IF(AND(OR($D58={"1/2","2/3","2/1","3/2"}),I48="w"),VLOOKUP(K48,$AA$2:$AB$17,2,FALSE),IF(AND(OR($D58={"1/2","2/3","2/1","3/2"}),I48="l"),VLOOKUP(K48,$AC$2:$AD$17,2,FALSE),IF(OR($D58={"1/2","2/3","2/1","3/2"}),1,"")))))))))))))))))))))))</f>
        <v/>
      </c>
      <c r="L59" s="13" t="str">
        <f>IF(AND(M59="d",$A59&gt;=1,OR(N59={1,"2a","2b",3,"5a","5b","10a","10b","20a","20b","40a","40b","80a","80b","160a","160b"})),"w",IF(AND(M59="",$A59&gt;=1,OR(N59={1,"2a","2b",3,"5a","5b","10a","10b","20a","20b","40a","40b","80a","80b","160a","160b"})),"l",""))</f>
        <v>l</v>
      </c>
      <c r="M59" s="7" t="str">
        <f>IF(OR($A59={25,26,27,28,29,30,31,32,33,34,35,36}),"d","")</f>
        <v/>
      </c>
      <c r="N59" s="14">
        <f>IF(AND(OR($D58={"1/3","2/3","3/1","3/2"}),L58="w"),VLOOKUP(N58,$AA$2:$AB$17,2,FALSE),IF(AND(OR($D58={"1/3","2/3","3/1","3/2"}),L58="l"),VLOOKUP(N58,$AC$2:$AD$17,2,FALSE),IF(AND(OR($D58={"1/3","2/3","3/1","3/2"}),L57="w"),VLOOKUP(N57,$AA$2:$AB$17,2,FALSE),IF(AND(OR($D58={"1/3","2/3","3/1","3/2"}),L57="l"),VLOOKUP(N57,$AC$2:$AD$17,2,FALSE),IF(AND(OR($D58={"1/3","2/3","3/1","3/2"}),L56="w"),VLOOKUP(N56,$AA$2:$AB$17,2,FALSE),IF(AND(OR($D58={"1/3","2/3","3/1","3/2"}),L56="l"),VLOOKUP(N56,$AC$2:$AD$17,2,FALSE),IF(AND(OR($D58={"1/3","2/3","3/1","3/2"}),L55="w"),VLOOKUP(N55,$AA$2:$AB$17,2,FALSE),IF(AND(OR($D58={"1/3","2/3","3/1","3/2"}),L55="l"),VLOOKUP(N55,$AC$2:$AD$17,2,FALSE),IF(AND(OR($D58={"1/3","2/3","3/1","3/2"}),L54="w"),VLOOKUP(N54,$AA$2:$AB$17,2,FALSE),IF(AND(OR($D58={"1/3","2/3","3/1","3/2"}),L54="l"),VLOOKUP(N54,$AC$2:$AD$17,2,FALSE),IF(AND(OR($D58={"1/3","2/3","3/1","3/2"}),L53="w"),VLOOKUP(N53,$AA$2:$AB$17,2,FALSE),IF(AND(OR($D58={"1/3","2/3","3/1","3/2"}),L53="l"),VLOOKUP(N53,$AC$2:$AD$17,2,FALSE),IF(AND(OR($D58={"1/3","2/3","3/1","3/2"}),L52="w"),VLOOKUP(N52,$AA$2:$AB$17,2,FALSE),IF(AND(OR($D58={"1/3","2/3","3/1","3/2"}),L52="l"),VLOOKUP(N52,$AC$2:$AD$17,2,FALSE),IF(AND(OR($D58={"1/3","2/3","3/1","3/2"}),L51="w"),VLOOKUP(N51,$AA$2:$AB$17,2,FALSE),IF(AND(OR($D58={"1/3","2/3","3/1","3/2"}),L51="l"),VLOOKUP(N51,$AC$2:$AD$17,2,FALSE),IF(AND(OR($D58={"1/3","2/3","3/1","3/2"}),L50="w"),VLOOKUP(N50,$AA$2:$AB$17,2,FALSE),IF(AND(OR($D58={"1/3","2/3","3/1","3/2"}),L50="l"),VLOOKUP(N50,$AC$2:$AD$17,2,FALSE),IF(AND(OR($D58={"1/3","2/3","3/1","3/2"}),L49="w"),VLOOKUP(N49,$AA$2:$AB$17,2,FALSE),IF(AND(OR($D58={"1/3","2/3","3/1","3/2"}),L49="l"),VLOOKUP(N49,$AC$2:$AD$17,2,FALSE),IF(AND(OR($D58={"1/3","2/3","3/1","3/2"}),L48="w"),VLOOKUP(N48,$AA$2:$AB$17,2,FALSE),IF(AND(OR($D58={"1/3","2/3","3/1","3/2"}),L48="l"),VLOOKUP(N48,$AC$2:$AD$17,2,FALSE),IF(OR($D58={"1/3","2/3","3/1","3/2"}),1,"")))))))))))))))))))))))</f>
        <v>1</v>
      </c>
      <c r="O59" s="12">
        <f t="shared" si="5"/>
        <v>5</v>
      </c>
      <c r="P59" s="13" t="str">
        <f>IF(AND(Q59="c",$A59&gt;=1,OR(R59={1,"2a","2b",3,"5a","5b","10a","10b","20a","20b","40a","40b","80a","80b","160a","160b"})),"w",IF(AND(Q59="",$A59&gt;=1,OR(R59={1,"2a","2b",3,"5a","5b","10a","10b","20a","20b","40a","40b","80a","80b","160a","160b"})),"l",""))</f>
        <v>l</v>
      </c>
      <c r="Q59" s="7" t="str">
        <f>IF(OR($A59={1,4,7,10,13,16,19,22,25,28,31,34}),"c","")</f>
        <v/>
      </c>
      <c r="R59" s="14">
        <f>IF(AND(OR($E58={"a/b","a/c","b/a","c/a"}),P58="w"),VLOOKUP(R58,$AA$2:$AB$17,2,FALSE),IF(AND(OR($E58={"a/b","a/c","b/a","c/a"}),P58="l"),VLOOKUP(R58,$AC$2:$AD$17,2,FALSE),IF(AND(OR($E58={"a/b","a/c","b/a","c/a"}),P57="w"),VLOOKUP(R57,$AA$2:$AB$17,2,FALSE),IF(AND(OR($E58={"a/b","a/c","b/a","c/a"}),P57="l"),VLOOKUP(R57,$AC$2:$AD$17,2,FALSE),IF(AND(OR($E58={"a/b","a/c","b/a","c/a"}),P56="w"),VLOOKUP(R56,$AA$2:$AB$17,2,FALSE),IF(AND(OR($E58={"a/b","a/c","b/a","c/a"}),P56="l"),VLOOKUP(R56,$AC$2:$AD$17,2,FALSE),IF(AND(OR($E58={"a/b","a/c","b/a","c/a"}),P55="w"),VLOOKUP(R55,$AA$2:$AB$17,2,FALSE),IF(AND(OR($E58={"a/b","a/c","b/a","c/a"}),P55="l"),VLOOKUP(R55,$AC$2:$AD$17,2,FALSE),IF(AND(OR($E58={"a/b","a/c","b/a","c/a"}),P54="w"),VLOOKUP(R54,$AA$2:$AB$17,2,FALSE),IF(AND(OR($E58={"a/b","a/c","b/a","c/a"}),P54="l"),VLOOKUP(R54,$AC$2:$AD$17,2,FALSE),IF(AND(OR($E58={"a/b","a/c","b/a","c/a"}),P53="w"),VLOOKUP(R53,$AA$2:$AB$17,2,FALSE),IF(AND(OR($E58={"a/b","a/c","b/a","c/a"}),P53="l"),VLOOKUP(R53,$AC$2:$AD$17,2,FALSE),IF(AND(OR($E58={"a/b","a/c","b/a","c/a"}),P52="w"),VLOOKUP(R52,$AA$2:$AB$17,2,FALSE),IF(AND(OR($E58={"a/b","a/c","b/a","c/a"}),P52="l"),VLOOKUP(R52,$AC$2:$AD$17,2,FALSE),IF(AND(OR($E58={"a/b","a/c","b/a","c/a"}),P51="w"),VLOOKUP(R51,$AA$2:$AB$17,2,FALSE),IF(AND(OR($E58={"a/b","a/c","b/a","c/a"}),P51="l"),VLOOKUP(R51,$AC$2:$AD$17,2,FALSE),IF(AND(OR($E58={"a/b","a/c","b/a","c/a"}),P50="w"),VLOOKUP(R50,$AA$2:$AB$17,2,FALSE),IF(AND(OR($E58={"a/b","a/c","b/a","c/a"}),P50="l"),VLOOKUP(R50,$AC$2:$AD$17,2,FALSE),IF(AND(OR($E58={"a/b","a/c","b/a","c/a"}),P49="w"),VLOOKUP(R49,$AA$2:$AB$17,2,FALSE),IF(AND(OR($E58={"a/b","a/c","b/a","c/a"}),P49="l"),VLOOKUP(R49,$AC$2:$AD$17,2,FALSE),IF(AND(OR($E58={"a/b","a/c","b/a","c/a"}),P48="w"),VLOOKUP(R48,$AA$2:$AB$17,2,FALSE),IF(AND(OR($E58={"a/b","a/c","b/a","c/a"}),P48="l"),VLOOKUP(R48,$AC$2:$AD$17,2,FALSE),IF(OR($E58={"a/b","a/c","b/a","c/a"}),1,"")))))))))))))))))))))))</f>
        <v>1</v>
      </c>
      <c r="S59" s="13" t="str">
        <f>IF(AND(T59="c",$A59&gt;=1,OR(U59={1,"2a","2b",3,"5a","5b","10a","10b","20a","20b","40a","40b","80a","80b","160a","160b"})),"w",IF(AND(T59="",$A59&gt;=1,OR(U59={1,"2a","2b",3,"5a","5b","10a","10b","20a","20b","40a","40b","80a","80b","160a","160b"})),"l",""))</f>
        <v>l</v>
      </c>
      <c r="T59" s="7" t="str">
        <f>IF(OR($A59={2,5,8,11,14,17,20,23,26,29,32,35}),"c","")</f>
        <v/>
      </c>
      <c r="U59" s="14">
        <f>IF(AND(OR($E58={"a/b","b/c","b/a","c/b"}),S58="w"),VLOOKUP(U58,$AA$2:$AB$17,2,FALSE),IF(AND(OR($E58={"a/b","b/c","b/a","c/b"}),S58="l"),VLOOKUP(U58,$AC$2:$AD$17,2,FALSE),IF(AND(OR($E58={"a/b","b/c","b/a","c/b"}),S57="w"),VLOOKUP(U57,$AA$2:$AB$17,2,FALSE),IF(AND(OR($E58={"a/b","b/c","b/a","c/b"}),S57="l"),VLOOKUP(U57,$AC$2:$AD$17,2,FALSE),IF(AND(OR($E58={"a/b","b/c","b/a","c/b"}),S56="w"),VLOOKUP(U56,$AA$2:$AB$17,2,FALSE),IF(AND(OR($E58={"a/b","b/c","b/a","c/b"}),S56="l"),VLOOKUP(U56,$AC$2:$AD$17,2,FALSE),IF(AND(OR($E58={"a/b","b/c","b/a","c/b"}),S55="w"),VLOOKUP(U55,$AA$2:$AB$17,2,FALSE),IF(AND(OR($E58={"a/b","b/c","b/a","c/b"}),S55="l"),VLOOKUP(U55,$AC$2:$AD$17,2,FALSE),IF(AND(OR($E58={"a/b","b/c","b/a","c/b"}),S54="w"),VLOOKUP(U54,$AA$2:$AB$17,2,FALSE),IF(AND(OR($E58={"a/b","b/c","b/a","c/b"}),S54="l"),VLOOKUP(U54,$AC$2:$AD$17,2,FALSE),IF(AND(OR($E58={"a/b","b/c","b/a","c/b"}),S53="w"),VLOOKUP(U53,$AA$2:$AB$17,2,FALSE),IF(AND(OR($E58={"a/b","b/c","b/a","c/b"}),S53="l"),VLOOKUP(U53,$AC$2:$AD$17,2,FALSE),IF(AND(OR($E58={"a/b","b/c","b/a","c/b"}),S52="w"),VLOOKUP(U52,$AA$2:$AB$17,2,FALSE),IF(AND(OR($E58={"a/b","b/c","b/a","c/b"}),S52="l"),VLOOKUP(U52,$AC$2:$AD$17,2,FALSE),IF(AND(OR($E58={"a/b","b/c","b/a","c/b"}),S51="w"),VLOOKUP(U51,$AA$2:$AB$17,2,FALSE),IF(AND(OR($E58={"a/b","b/c","b/a","c/b"}),S51="l"),VLOOKUP(U51,$AC$2:$AD$17,2,FALSE),IF(AND(OR($E58={"a/b","b/c","b/a","c/b"}),S50="w"),VLOOKUP(U50,$AA$2:$AB$17,2,FALSE),IF(AND(OR($E58={"a/b","b/c","b/a","c/b"}),S50="l"),VLOOKUP(U50,$AC$2:$AD$17,2,FALSE),IF(AND(OR($E58={"a/b","b/c","b/a","c/b"}),S49="w"),VLOOKUP(U49,$AA$2:$AB$17,2,FALSE),IF(AND(OR($E58={"a/b","b/c","b/a","c/b"}),S49="l"),VLOOKUP(U49,$AC$2:$AD$17,2,FALSE),IF(AND(OR($E58={"a/b","b/c","b/a","c/b"}),S48="w"),VLOOKUP(U48,$AA$2:$AB$17,2,FALSE),IF(AND(OR($E58={"a/b","b/c","b/a","c/b"}),S48="l"),VLOOKUP(U48,$AC$2:$AD$17,2,FALSE),IF(OR($E58={"a/b","b/c","b/a","c/b"}),1,"")))))))))))))))))))))))</f>
        <v>3</v>
      </c>
      <c r="V59" s="13" t="str">
        <f>IF(AND(W59="c",$A59&gt;=1,OR(X59={1,"2a","2b",3,"5a","5b","10a","10b","20a","20b","40a","40b","80a","80b","160a","160b"})),"w",IF(AND(W59="",$A59&gt;=1,OR(X59={1,"2a","2b",3,"5a","5b","10a","10b","20a","20b","40a","40b","80a","80b","160a","160b"})),"l",""))</f>
        <v/>
      </c>
      <c r="W59" s="7" t="str">
        <f>IF(OR($A59={3,6,9,12,15,18,21,24,27,30,33,36}),"c","")</f>
        <v>c</v>
      </c>
      <c r="X59" s="14" t="str">
        <f>IF(AND(OR($E58={"a/c","b/c","c/a","c/b"}),V58="w"),VLOOKUP(X58,$AA$2:$AB$17,2,FALSE),IF(AND(OR($E58={"a/c","b/c","c/a","c/b"}),V58="l"),VLOOKUP(X58,$AC$2:$AD$17,2,FALSE),IF(AND(OR($E58={"a/c","b/c","c/a","c/b"}),V57="w"),VLOOKUP(X57,$AA$2:$AB$17,2,FALSE),IF(AND(OR($E58={"a/c","b/c","c/a","c/b"}),V57="l"),VLOOKUP(X57,$AC$2:$AD$17,2,FALSE),IF(AND(OR($E58={"a/c","b/c","c/a","c/b"}),V56="w"),VLOOKUP(X56,$AA$2:$AB$17,2,FALSE),IF(AND(OR($E58={"a/c","b/c","c/a","c/b"}),V56="l"),VLOOKUP(X56,$AC$2:$AD$17,2,FALSE),IF(AND(OR($E58={"a/c","b/c","c/a","c/b"}),V55="w"),VLOOKUP(X55,$AA$2:$AB$17,2,FALSE),IF(AND(OR($E58={"a/c","b/c","c/a","c/b"}),V55="l"),VLOOKUP(X55,$AC$2:$AD$17,2,FALSE),IF(AND(OR($E58={"a/c","b/c","c/a","c/b"}),V54="w"),VLOOKUP(X54,$AA$2:$AB$17,2,FALSE),IF(AND(OR($E58={"a/c","b/c","c/a","c/b"}),V54="l"),VLOOKUP(X54,$AC$2:$AD$17,2,FALSE),IF(AND(OR($E58={"a/c","b/c","c/a","c/b"}),V53="w"),VLOOKUP(X53,$AA$2:$AB$17,2,FALSE),IF(AND(OR($E58={"a/c","b/c","c/a","c/b"}),V53="l"),VLOOKUP(X53,$AC$2:$AD$17,2,FALSE),IF(AND(OR($E58={"a/c","b/c","c/a","c/b"}),V52="w"),VLOOKUP(X52,$AA$2:$AB$17,2,FALSE),IF(AND(OR($E58={"a/c","b/c","c/a","c/b"}),V52="l"),VLOOKUP(X52,$AC$2:$AD$17,2,FALSE),IF(AND(OR($E58={"a/c","b/c","c/a","c/b"}),V51="w"),VLOOKUP(X51,$AA$2:$AB$17,2,FALSE),IF(AND(OR($E58={"a/c","b/c","c/a","c/b"}),V51="l"),VLOOKUP(X51,$AC$2:$AD$17,2,FALSE),IF(AND(OR($E58={"a/c","b/c","c/a","c/b"}),V50="w"),VLOOKUP(X50,$AA$2:$AB$17,2,FALSE),IF(AND(OR($E58={"a/c","b/c","c/a","c/b"}),V50="l"),VLOOKUP(X50,$AC$2:$AD$17,2,FALSE),IF(AND(OR($E58={"a/c","b/c","c/a","c/b"}),V49="w"),VLOOKUP(X49,$AA$2:$AB$17,2,FALSE),IF(AND(OR($E58={"a/c","b/c","c/a","c/b"}),V49="l"),VLOOKUP(X49,$AC$2:$AD$17,2,FALSE),IF(AND(OR($E58={"a/c","b/c","c/a","c/b"}),V48="w"),VLOOKUP(X48,$AA$2:$AB$17,2,FALSE),IF(AND(OR($E58={"a/c","b/c","c/a","c/b"}),V48="l"),VLOOKUP(X48,$AC$2:$AD$17,2,FALSE),IF(OR($E58={"a/c","b/c","c/a","c/b"}),1,"")))))))))))))))))))))))</f>
        <v/>
      </c>
      <c r="Y59" s="12">
        <f t="shared" si="6"/>
        <v>-4</v>
      </c>
      <c r="Z59" s="27">
        <f t="shared" si="7"/>
        <v>1</v>
      </c>
    </row>
    <row r="60" spans="1:34">
      <c r="A60" s="9">
        <v>23</v>
      </c>
      <c r="B60" s="9">
        <f>IF(OR($A60={1,2,3,4,5,6,7,8,9,10,11,12}),1,IF(OR($A60={13,14,15,16,17,18,19,20,21,22,23,24}),2,IF(OR($A60={25,26,27,28,29,30,31,32,33,34,35,36}),3,"")))</f>
        <v>2</v>
      </c>
      <c r="C60" s="9" t="str">
        <f>IF(OR($A60={1,4,7,10,13,16,19,22,25,28,31,34}),"A",IF(OR($A60={2,5,8,11,14,17,20,23,26,29,32,35}),"B",IF(OR($A60={3,6,9,12,15,18,21,24,27,30,33,36}),"C","")))</f>
        <v>B</v>
      </c>
      <c r="D60" t="str">
        <f t="shared" si="10"/>
        <v>1/2</v>
      </c>
      <c r="E60" t="str">
        <f t="shared" si="11"/>
        <v>C/B</v>
      </c>
      <c r="F60" s="13" t="str">
        <f>IF(AND(G60="d",$A60&gt;=1,OR(H60={1,"2a","2b",3,"5a","5b","10a","10b","20a","20b","40a","40b","80a","80b","160a","160b"})),"w",IF(AND(G60="",$A60&gt;=1,OR(H60={1,"2a","2b",3,"5a","5b","10a","10b","20a","20b","40a","40b","80a","80b","160a","160b"})),"l",""))</f>
        <v>l</v>
      </c>
      <c r="G60" s="7" t="str">
        <f>IF(OR($A60={1,2,3,4,5,6,7,8,9,10,11,12}),"d","")</f>
        <v/>
      </c>
      <c r="H60" s="14">
        <f>IF(AND(OR($D59={"1/2","1/3","2/1","3/1"}),F59="w"),VLOOKUP(H59,$AA$2:$AB$17,2,FALSE),IF(AND(OR($D59={"1/2","1/3","2/1","3/1"}),F59="l"),VLOOKUP(H59,$AC$2:$AD$17,2,FALSE),IF(AND(OR($D59={"1/2","1/3","2/1","3/1"}),F58="w"),VLOOKUP(H58,$AA$2:$AB$17,2,FALSE),IF(AND(OR($D59={"1/2","1/3","2/1","3/1"}),F58="l"),VLOOKUP(H58,$AC$2:$AD$17,2,FALSE),IF(AND(OR($D59={"1/2","1/3","2/1","3/1"}),F57="w"),VLOOKUP(H57,$AA$2:$AB$17,2,FALSE),IF(AND(OR($D59={"1/2","1/3","2/1","3/1"}),F57="l"),VLOOKUP(H57,$AC$2:$AD$17,2,FALSE),IF(AND(OR($D59={"1/2","1/3","2/1","3/1"}),F56="w"),VLOOKUP(H56,$AA$2:$AB$17,2,FALSE),IF(AND(OR($D59={"1/2","1/3","2/1","3/1"}),F56="l"),VLOOKUP(H56,$AC$2:$AD$17,2,FALSE),IF(AND(OR($D59={"1/2","1/3","2/1","3/1"}),F55="w"),VLOOKUP(H55,$AA$2:$AB$17,2,FALSE),IF(AND(OR($D59={"1/2","1/3","2/1","3/1"}),F55="l"),VLOOKUP(H55,$AC$2:$AD$17,2,FALSE),IF(AND(OR($D59={"1/2","1/3","2/1","3/1"}),F54="w"),VLOOKUP(H54,$AA$2:$AB$17,2,FALSE),IF(AND(OR($D59={"1/2","1/3","2/1","3/1"}),F54="l"),VLOOKUP(H54,$AC$2:$AD$17,2,FALSE),IF(AND(OR($D59={"1/2","1/3","2/1","3/1"}),F53="w"),VLOOKUP(H53,$AA$2:$AB$17,2,FALSE),IF(AND(OR($D59={"1/2","1/3","2/1","3/1"}),F53="l"),VLOOKUP(H53,$AC$2:$AD$17,2,FALSE),IF(AND(OR($D59={"1/2","1/3","2/1","3/1"}),F52="w"),VLOOKUP(H52,$AA$2:$AB$17,2,FALSE),IF(AND(OR($D59={"1/2","1/3","2/1","3/1"}),F52="l"),VLOOKUP(H52,$AC$2:$AD$17,2,FALSE),IF(AND(OR($D59={"1/2","1/3","2/1","3/1"}),F51="w"),VLOOKUP(H51,$AA$2:$AB$17,2,FALSE),IF(AND(OR($D59={"1/2","1/3","2/1","3/1"}),F51="l"),VLOOKUP(H51,$AC$2:$AD$17,2,FALSE),IF(AND(OR($D59={"1/2","1/3","2/1","3/1"}),F50="w"),VLOOKUP(H50,$AA$2:$AB$17,2,FALSE),IF(AND(OR($D59={"1/2","1/3","2/1","3/1"}),F50="l"),VLOOKUP(H50,$AC$2:$AD$17,2,FALSE),IF(AND(OR($D59={"1/2","1/3","2/1","3/1"}),F49="w"),VLOOKUP(H49,$AA$2:$AB$17,2,FALSE),IF(AND(OR($D59={"1/2","1/3","2/1","3/1"}),F49="l"),VLOOKUP(H49,$AC$2:$AD$17,2,FALSE),IF(OR($D59={"1/2","1/3","2/1","3/1"}),1,"")))))))))))))))))))))))</f>
        <v>1</v>
      </c>
      <c r="I60" s="13" t="str">
        <f>IF(AND(J60="d",$A60&gt;=1,OR(K60={1,"2a","2b",3,"5a","5b","10a","10b","20a","20b","40a","40b","80a","80b","160a","160b"})),"w",IF(AND(J60="",$A60&gt;=1,OR(K60={1,"2a","2b",3,"5a","5b","10a","10b","20a","20b","40a","40b","80a","80b","160a","160b"})),"l",""))</f>
        <v/>
      </c>
      <c r="J60" s="7" t="str">
        <f>IF(OR($A60={13,14,15,16,17,18,19,20,21,22,23,24}),"d","")</f>
        <v>d</v>
      </c>
      <c r="K60" s="14" t="str">
        <f>IF(AND(OR($D59={"1/2","2/3","2/1","3/2"}),I59="w"),VLOOKUP(K59,$AA$2:$AB$17,2,FALSE),IF(AND(OR($D59={"1/2","2/3","2/1","3/2"}),I59="l"),VLOOKUP(K59,$AC$2:$AD$17,2,FALSE),IF(AND(OR($D59={"1/2","2/3","2/1","3/2"}),I58="w"),VLOOKUP(K58,$AA$2:$AB$17,2,FALSE),IF(AND(OR($D59={"1/2","2/3","2/1","3/2"}),I58="l"),VLOOKUP(K58,$AC$2:$AD$17,2,FALSE),IF(AND(OR($D59={"1/2","2/3","2/1","3/2"}),I57="w"),VLOOKUP(K57,$AA$2:$AB$17,2,FALSE),IF(AND(OR($D59={"1/2","2/3","2/1","3/2"}),I57="l"),VLOOKUP(K57,$AC$2:$AD$17,2,FALSE),IF(AND(OR($D59={"1/2","2/3","2/1","3/2"}),I56="w"),VLOOKUP(K56,$AA$2:$AB$17,2,FALSE),IF(AND(OR($D59={"1/2","2/3","2/1","3/2"}),I56="l"),VLOOKUP(K56,$AC$2:$AD$17,2,FALSE),IF(AND(OR($D59={"1/2","2/3","2/1","3/2"}),I55="w"),VLOOKUP(K55,$AA$2:$AB$17,2,FALSE),IF(AND(OR($D59={"1/2","2/3","2/1","3/2"}),I55="l"),VLOOKUP(K55,$AC$2:$AD$17,2,FALSE),IF(AND(OR($D59={"1/2","2/3","2/1","3/2"}),I54="w"),VLOOKUP(K54,$AA$2:$AB$17,2,FALSE),IF(AND(OR($D59={"1/2","2/3","2/1","3/2"}),I54="l"),VLOOKUP(K54,$AC$2:$AD$17,2,FALSE),IF(AND(OR($D59={"1/2","2/3","2/1","3/2"}),I53="w"),VLOOKUP(K53,$AA$2:$AB$17,2,FALSE),IF(AND(OR($D59={"1/2","2/3","2/1","3/2"}),I53="l"),VLOOKUP(K53,$AC$2:$AD$17,2,FALSE),IF(AND(OR($D59={"1/2","2/3","2/1","3/2"}),I52="w"),VLOOKUP(K52,$AA$2:$AB$17,2,FALSE),IF(AND(OR($D59={"1/2","2/3","2/1","3/2"}),I52="l"),VLOOKUP(K52,$AC$2:$AD$17,2,FALSE),IF(AND(OR($D59={"1/2","2/3","2/1","3/2"}),I51="w"),VLOOKUP(K51,$AA$2:$AB$17,2,FALSE),IF(AND(OR($D59={"1/2","2/3","2/1","3/2"}),I51="l"),VLOOKUP(K51,$AC$2:$AD$17,2,FALSE),IF(AND(OR($D59={"1/2","2/3","2/1","3/2"}),I50="w"),VLOOKUP(K50,$AA$2:$AB$17,2,FALSE),IF(AND(OR($D59={"1/2","2/3","2/1","3/2"}),I50="l"),VLOOKUP(K50,$AC$2:$AD$17,2,FALSE),IF(AND(OR($D59={"1/2","2/3","2/1","3/2"}),I49="w"),VLOOKUP(K49,$AA$2:$AB$17,2,FALSE),IF(AND(OR($D59={"1/2","2/3","2/1","3/2"}),I49="l"),VLOOKUP(K49,$AC$2:$AD$17,2,FALSE),IF(OR($D59={"1/2","2/3","2/1","3/2"}),1,"")))))))))))))))))))))))</f>
        <v/>
      </c>
      <c r="L60" s="13" t="str">
        <f>IF(AND(M60="d",$A60&gt;=1,OR(N60={1,"2a","2b",3,"5a","5b","10a","10b","20a","20b","40a","40b","80a","80b","160a","160b"})),"w",IF(AND(M60="",$A60&gt;=1,OR(N60={1,"2a","2b",3,"5a","5b","10a","10b","20a","20b","40a","40b","80a","80b","160a","160b"})),"l",""))</f>
        <v>l</v>
      </c>
      <c r="M60" s="7" t="str">
        <f>IF(OR($A60={25,26,27,28,29,30,31,32,33,34,35,36}),"d","")</f>
        <v/>
      </c>
      <c r="N60" s="14" t="str">
        <f>IF(AND(OR($D59={"1/3","2/3","3/1","3/2"}),L59="w"),VLOOKUP(N59,$AA$2:$AB$17,2,FALSE),IF(AND(OR($D59={"1/3","2/3","3/1","3/2"}),L59="l"),VLOOKUP(N59,$AC$2:$AD$17,2,FALSE),IF(AND(OR($D59={"1/3","2/3","3/1","3/2"}),L58="w"),VLOOKUP(N58,$AA$2:$AB$17,2,FALSE),IF(AND(OR($D59={"1/3","2/3","3/1","3/2"}),L58="l"),VLOOKUP(N58,$AC$2:$AD$17,2,FALSE),IF(AND(OR($D59={"1/3","2/3","3/1","3/2"}),L57="w"),VLOOKUP(N57,$AA$2:$AB$17,2,FALSE),IF(AND(OR($D59={"1/3","2/3","3/1","3/2"}),L57="l"),VLOOKUP(N57,$AC$2:$AD$17,2,FALSE),IF(AND(OR($D59={"1/3","2/3","3/1","3/2"}),L56="w"),VLOOKUP(N56,$AA$2:$AB$17,2,FALSE),IF(AND(OR($D59={"1/3","2/3","3/1","3/2"}),L56="l"),VLOOKUP(N56,$AC$2:$AD$17,2,FALSE),IF(AND(OR($D59={"1/3","2/3","3/1","3/2"}),L55="w"),VLOOKUP(N55,$AA$2:$AB$17,2,FALSE),IF(AND(OR($D59={"1/3","2/3","3/1","3/2"}),L55="l"),VLOOKUP(N55,$AC$2:$AD$17,2,FALSE),IF(AND(OR($D59={"1/3","2/3","3/1","3/2"}),L54="w"),VLOOKUP(N54,$AA$2:$AB$17,2,FALSE),IF(AND(OR($D59={"1/3","2/3","3/1","3/2"}),L54="l"),VLOOKUP(N54,$AC$2:$AD$17,2,FALSE),IF(AND(OR($D59={"1/3","2/3","3/1","3/2"}),L53="w"),VLOOKUP(N53,$AA$2:$AB$17,2,FALSE),IF(AND(OR($D59={"1/3","2/3","3/1","3/2"}),L53="l"),VLOOKUP(N53,$AC$2:$AD$17,2,FALSE),IF(AND(OR($D59={"1/3","2/3","3/1","3/2"}),L52="w"),VLOOKUP(N52,$AA$2:$AB$17,2,FALSE),IF(AND(OR($D59={"1/3","2/3","3/1","3/2"}),L52="l"),VLOOKUP(N52,$AC$2:$AD$17,2,FALSE),IF(AND(OR($D59={"1/3","2/3","3/1","3/2"}),L51="w"),VLOOKUP(N51,$AA$2:$AB$17,2,FALSE),IF(AND(OR($D59={"1/3","2/3","3/1","3/2"}),L51="l"),VLOOKUP(N51,$AC$2:$AD$17,2,FALSE),IF(AND(OR($D59={"1/3","2/3","3/1","3/2"}),L50="w"),VLOOKUP(N50,$AA$2:$AB$17,2,FALSE),IF(AND(OR($D59={"1/3","2/3","3/1","3/2"}),L50="l"),VLOOKUP(N50,$AC$2:$AD$17,2,FALSE),IF(AND(OR($D59={"1/3","2/3","3/1","3/2"}),L49="w"),VLOOKUP(N49,$AA$2:$AB$17,2,FALSE),IF(AND(OR($D59={"1/3","2/3","3/1","3/2"}),L49="l"),VLOOKUP(N49,$AC$2:$AD$17,2,FALSE),IF(OR($D59={"1/3","2/3","3/1","3/2"}),1,"")))))))))))))))))))))))</f>
        <v>2a</v>
      </c>
      <c r="O60" s="12">
        <f t="shared" si="5"/>
        <v>-3</v>
      </c>
      <c r="P60" s="13" t="str">
        <f>IF(AND(Q60="c",$A60&gt;=1,OR(R60={1,"2a","2b",3,"5a","5b","10a","10b","20a","20b","40a","40b","80a","80b","160a","160b"})),"w",IF(AND(Q60="",$A60&gt;=1,OR(R60={1,"2a","2b",3,"5a","5b","10a","10b","20a","20b","40a","40b","80a","80b","160a","160b"})),"l",""))</f>
        <v>l</v>
      </c>
      <c r="Q60" s="7" t="str">
        <f>IF(OR($A60={1,4,7,10,13,16,19,22,25,28,31,34}),"c","")</f>
        <v/>
      </c>
      <c r="R60" s="14" t="str">
        <f>IF(AND(OR($E59={"a/b","a/c","b/a","c/a"}),P59="w"),VLOOKUP(R59,$AA$2:$AB$17,2,FALSE),IF(AND(OR($E59={"a/b","a/c","b/a","c/a"}),P59="l"),VLOOKUP(R59,$AC$2:$AD$17,2,FALSE),IF(AND(OR($E59={"a/b","a/c","b/a","c/a"}),P58="w"),VLOOKUP(R58,$AA$2:$AB$17,2,FALSE),IF(AND(OR($E59={"a/b","a/c","b/a","c/a"}),P58="l"),VLOOKUP(R58,$AC$2:$AD$17,2,FALSE),IF(AND(OR($E59={"a/b","a/c","b/a","c/a"}),P57="w"),VLOOKUP(R57,$AA$2:$AB$17,2,FALSE),IF(AND(OR($E59={"a/b","a/c","b/a","c/a"}),P57="l"),VLOOKUP(R57,$AC$2:$AD$17,2,FALSE),IF(AND(OR($E59={"a/b","a/c","b/a","c/a"}),P56="w"),VLOOKUP(R56,$AA$2:$AB$17,2,FALSE),IF(AND(OR($E59={"a/b","a/c","b/a","c/a"}),P56="l"),VLOOKUP(R56,$AC$2:$AD$17,2,FALSE),IF(AND(OR($E59={"a/b","a/c","b/a","c/a"}),P55="w"),VLOOKUP(R55,$AA$2:$AB$17,2,FALSE),IF(AND(OR($E59={"a/b","a/c","b/a","c/a"}),P55="l"),VLOOKUP(R55,$AC$2:$AD$17,2,FALSE),IF(AND(OR($E59={"a/b","a/c","b/a","c/a"}),P54="w"),VLOOKUP(R54,$AA$2:$AB$17,2,FALSE),IF(AND(OR($E59={"a/b","a/c","b/a","c/a"}),P54="l"),VLOOKUP(R54,$AC$2:$AD$17,2,FALSE),IF(AND(OR($E59={"a/b","a/c","b/a","c/a"}),P53="w"),VLOOKUP(R53,$AA$2:$AB$17,2,FALSE),IF(AND(OR($E59={"a/b","a/c","b/a","c/a"}),P53="l"),VLOOKUP(R53,$AC$2:$AD$17,2,FALSE),IF(AND(OR($E59={"a/b","a/c","b/a","c/a"}),P52="w"),VLOOKUP(R52,$AA$2:$AB$17,2,FALSE),IF(AND(OR($E59={"a/b","a/c","b/a","c/a"}),P52="l"),VLOOKUP(R52,$AC$2:$AD$17,2,FALSE),IF(AND(OR($E59={"a/b","a/c","b/a","c/a"}),P51="w"),VLOOKUP(R51,$AA$2:$AB$17,2,FALSE),IF(AND(OR($E59={"a/b","a/c","b/a","c/a"}),P51="l"),VLOOKUP(R51,$AC$2:$AD$17,2,FALSE),IF(AND(OR($E59={"a/b","a/c","b/a","c/a"}),P50="w"),VLOOKUP(R50,$AA$2:$AB$17,2,FALSE),IF(AND(OR($E59={"a/b","a/c","b/a","c/a"}),P50="l"),VLOOKUP(R50,$AC$2:$AD$17,2,FALSE),IF(AND(OR($E59={"a/b","a/c","b/a","c/a"}),P49="w"),VLOOKUP(R49,$AA$2:$AB$17,2,FALSE),IF(AND(OR($E59={"a/b","a/c","b/a","c/a"}),P49="l"),VLOOKUP(R49,$AC$2:$AD$17,2,FALSE),IF(OR($E59={"a/b","a/c","b/a","c/a"}),1,"")))))))))))))))))))))))</f>
        <v>2a</v>
      </c>
      <c r="S60" s="13" t="str">
        <f>IF(AND(T60="c",$A60&gt;=1,OR(U60={1,"2a","2b",3,"5a","5b","10a","10b","20a","20b","40a","40b","80a","80b","160a","160b"})),"w",IF(AND(T60="",$A60&gt;=1,OR(U60={1,"2a","2b",3,"5a","5b","10a","10b","20a","20b","40a","40b","80a","80b","160a","160b"})),"l",""))</f>
        <v/>
      </c>
      <c r="T60" s="7" t="str">
        <f>IF(OR($A60={2,5,8,11,14,17,20,23,26,29,32,35}),"c","")</f>
        <v>c</v>
      </c>
      <c r="U60" s="14" t="str">
        <f>IF(AND(OR($E59={"a/b","b/c","b/a","c/b"}),S59="w"),VLOOKUP(U59,$AA$2:$AB$17,2,FALSE),IF(AND(OR($E59={"a/b","b/c","b/a","c/b"}),S59="l"),VLOOKUP(U59,$AC$2:$AD$17,2,FALSE),IF(AND(OR($E59={"a/b","b/c","b/a","c/b"}),S58="w"),VLOOKUP(U58,$AA$2:$AB$17,2,FALSE),IF(AND(OR($E59={"a/b","b/c","b/a","c/b"}),S58="l"),VLOOKUP(U58,$AC$2:$AD$17,2,FALSE),IF(AND(OR($E59={"a/b","b/c","b/a","c/b"}),S57="w"),VLOOKUP(U57,$AA$2:$AB$17,2,FALSE),IF(AND(OR($E59={"a/b","b/c","b/a","c/b"}),S57="l"),VLOOKUP(U57,$AC$2:$AD$17,2,FALSE),IF(AND(OR($E59={"a/b","b/c","b/a","c/b"}),S56="w"),VLOOKUP(U56,$AA$2:$AB$17,2,FALSE),IF(AND(OR($E59={"a/b","b/c","b/a","c/b"}),S56="l"),VLOOKUP(U56,$AC$2:$AD$17,2,FALSE),IF(AND(OR($E59={"a/b","b/c","b/a","c/b"}),S55="w"),VLOOKUP(U55,$AA$2:$AB$17,2,FALSE),IF(AND(OR($E59={"a/b","b/c","b/a","c/b"}),S55="l"),VLOOKUP(U55,$AC$2:$AD$17,2,FALSE),IF(AND(OR($E59={"a/b","b/c","b/a","c/b"}),S54="w"),VLOOKUP(U54,$AA$2:$AB$17,2,FALSE),IF(AND(OR($E59={"a/b","b/c","b/a","c/b"}),S54="l"),VLOOKUP(U54,$AC$2:$AD$17,2,FALSE),IF(AND(OR($E59={"a/b","b/c","b/a","c/b"}),S53="w"),VLOOKUP(U53,$AA$2:$AB$17,2,FALSE),IF(AND(OR($E59={"a/b","b/c","b/a","c/b"}),S53="l"),VLOOKUP(U53,$AC$2:$AD$17,2,FALSE),IF(AND(OR($E59={"a/b","b/c","b/a","c/b"}),S52="w"),VLOOKUP(U52,$AA$2:$AB$17,2,FALSE),IF(AND(OR($E59={"a/b","b/c","b/a","c/b"}),S52="l"),VLOOKUP(U52,$AC$2:$AD$17,2,FALSE),IF(AND(OR($E59={"a/b","b/c","b/a","c/b"}),S51="w"),VLOOKUP(U51,$AA$2:$AB$17,2,FALSE),IF(AND(OR($E59={"a/b","b/c","b/a","c/b"}),S51="l"),VLOOKUP(U51,$AC$2:$AD$17,2,FALSE),IF(AND(OR($E59={"a/b","b/c","b/a","c/b"}),S50="w"),VLOOKUP(U50,$AA$2:$AB$17,2,FALSE),IF(AND(OR($E59={"a/b","b/c","b/a","c/b"}),S50="l"),VLOOKUP(U50,$AC$2:$AD$17,2,FALSE),IF(AND(OR($E59={"a/b","b/c","b/a","c/b"}),S49="w"),VLOOKUP(U49,$AA$2:$AB$17,2,FALSE),IF(AND(OR($E59={"a/b","b/c","b/a","c/b"}),S49="l"),VLOOKUP(U49,$AC$2:$AD$17,2,FALSE),IF(OR($E59={"a/b","b/c","b/a","c/b"}),1,"")))))))))))))))))))))))</f>
        <v/>
      </c>
      <c r="V60" s="13" t="str">
        <f>IF(AND(W60="c",$A60&gt;=1,OR(X60={1,"2a","2b",3,"5a","5b","10a","10b","20a","20b","40a","40b","80a","80b","160a","160b"})),"w",IF(AND(W60="",$A60&gt;=1,OR(X60={1,"2a","2b",3,"5a","5b","10a","10b","20a","20b","40a","40b","80a","80b","160a","160b"})),"l",""))</f>
        <v>l</v>
      </c>
      <c r="W60" s="7" t="str">
        <f>IF(OR($A60={3,6,9,12,15,18,21,24,27,30,33,36}),"c","")</f>
        <v/>
      </c>
      <c r="X60" s="14" t="str">
        <f>IF(AND(OR($E59={"a/c","b/c","c/a","c/b"}),V59="w"),VLOOKUP(X59,$AA$2:$AB$17,2,FALSE),IF(AND(OR($E59={"a/c","b/c","c/a","c/b"}),V59="l"),VLOOKUP(X59,$AC$2:$AD$17,2,FALSE),IF(AND(OR($E59={"a/c","b/c","c/a","c/b"}),V58="w"),VLOOKUP(X58,$AA$2:$AB$17,2,FALSE),IF(AND(OR($E59={"a/c","b/c","c/a","c/b"}),V58="l"),VLOOKUP(X58,$AC$2:$AD$17,2,FALSE),IF(AND(OR($E59={"a/c","b/c","c/a","c/b"}),V57="w"),VLOOKUP(X57,$AA$2:$AB$17,2,FALSE),IF(AND(OR($E59={"a/c","b/c","c/a","c/b"}),V57="l"),VLOOKUP(X57,$AC$2:$AD$17,2,FALSE),IF(AND(OR($E59={"a/c","b/c","c/a","c/b"}),V56="w"),VLOOKUP(X56,$AA$2:$AB$17,2,FALSE),IF(AND(OR($E59={"a/c","b/c","c/a","c/b"}),V56="l"),VLOOKUP(X56,$AC$2:$AD$17,2,FALSE),IF(AND(OR($E59={"a/c","b/c","c/a","c/b"}),V55="w"),VLOOKUP(X55,$AA$2:$AB$17,2,FALSE),IF(AND(OR($E59={"a/c","b/c","c/a","c/b"}),V55="l"),VLOOKUP(X55,$AC$2:$AD$17,2,FALSE),IF(AND(OR($E59={"a/c","b/c","c/a","c/b"}),V54="w"),VLOOKUP(X54,$AA$2:$AB$17,2,FALSE),IF(AND(OR($E59={"a/c","b/c","c/a","c/b"}),V54="l"),VLOOKUP(X54,$AC$2:$AD$17,2,FALSE),IF(AND(OR($E59={"a/c","b/c","c/a","c/b"}),V53="w"),VLOOKUP(X53,$AA$2:$AB$17,2,FALSE),IF(AND(OR($E59={"a/c","b/c","c/a","c/b"}),V53="l"),VLOOKUP(X53,$AC$2:$AD$17,2,FALSE),IF(AND(OR($E59={"a/c","b/c","c/a","c/b"}),V52="w"),VLOOKUP(X52,$AA$2:$AB$17,2,FALSE),IF(AND(OR($E59={"a/c","b/c","c/a","c/b"}),V52="l"),VLOOKUP(X52,$AC$2:$AD$17,2,FALSE),IF(AND(OR($E59={"a/c","b/c","c/a","c/b"}),V51="w"),VLOOKUP(X51,$AA$2:$AB$17,2,FALSE),IF(AND(OR($E59={"a/c","b/c","c/a","c/b"}),V51="l"),VLOOKUP(X51,$AC$2:$AD$17,2,FALSE),IF(AND(OR($E59={"a/c","b/c","c/a","c/b"}),V50="w"),VLOOKUP(X50,$AA$2:$AB$17,2,FALSE),IF(AND(OR($E59={"a/c","b/c","c/a","c/b"}),V50="l"),VLOOKUP(X50,$AC$2:$AD$17,2,FALSE),IF(AND(OR($E59={"a/c","b/c","c/a","c/b"}),V49="w"),VLOOKUP(X49,$AA$2:$AB$17,2,FALSE),IF(AND(OR($E59={"a/c","b/c","c/a","c/b"}),V49="l"),VLOOKUP(X49,$AC$2:$AD$17,2,FALSE),IF(OR($E59={"a/c","b/c","c/a","c/b"}),1,"")))))))))))))))))))))))</f>
        <v>2b</v>
      </c>
      <c r="Y60" s="12">
        <f t="shared" si="6"/>
        <v>-4</v>
      </c>
      <c r="Z60" s="27">
        <f t="shared" si="7"/>
        <v>-7</v>
      </c>
      <c r="AF60" t="s">
        <v>13</v>
      </c>
    </row>
    <row r="61" spans="1:34">
      <c r="A61" s="9">
        <v>36</v>
      </c>
      <c r="B61" s="9">
        <f>IF(OR($A61={1,2,3,4,5,6,7,8,9,10,11,12}),1,IF(OR($A61={13,14,15,16,17,18,19,20,21,22,23,24}),2,IF(OR($A61={25,26,27,28,29,30,31,32,33,34,35,36}),3,"")))</f>
        <v>3</v>
      </c>
      <c r="C61" s="9" t="str">
        <f>IF(OR($A61={1,4,7,10,13,16,19,22,25,28,31,34}),"A",IF(OR($A61={2,5,8,11,14,17,20,23,26,29,32,35}),"B",IF(OR($A61={3,6,9,12,15,18,21,24,27,30,33,36}),"C","")))</f>
        <v>C</v>
      </c>
      <c r="D61" t="str">
        <f t="shared" si="10"/>
        <v>2/3</v>
      </c>
      <c r="E61" t="str">
        <f t="shared" si="11"/>
        <v>B/C</v>
      </c>
      <c r="F61" s="13" t="str">
        <f>IF(AND(G61="d",$A61&gt;=1,OR(H61={1,"2a","2b",3,"5a","5b","10a","10b","20a","20b","40a","40b","80a","80b","160a","160b"})),"w",IF(AND(G61="",$A61&gt;=1,OR(H61={1,"2a","2b",3,"5a","5b","10a","10b","20a","20b","40a","40b","80a","80b","160a","160b"})),"l",""))</f>
        <v>l</v>
      </c>
      <c r="G61" s="7" t="str">
        <f>IF(OR($A61={1,2,3,4,5,6,7,8,9,10,11,12}),"d","")</f>
        <v/>
      </c>
      <c r="H61" s="14" t="str">
        <f>IF(AND(OR($D60={"1/2","1/3","2/1","3/1"}),F60="w"),VLOOKUP(H60,$AA$2:$AB$17,2,FALSE),IF(AND(OR($D60={"1/2","1/3","2/1","3/1"}),F60="l"),VLOOKUP(H60,$AC$2:$AD$17,2,FALSE),IF(AND(OR($D60={"1/2","1/3","2/1","3/1"}),F59="w"),VLOOKUP(H59,$AA$2:$AB$17,2,FALSE),IF(AND(OR($D60={"1/2","1/3","2/1","3/1"}),F59="l"),VLOOKUP(H59,$AC$2:$AD$17,2,FALSE),IF(AND(OR($D60={"1/2","1/3","2/1","3/1"}),F58="w"),VLOOKUP(H58,$AA$2:$AB$17,2,FALSE),IF(AND(OR($D60={"1/2","1/3","2/1","3/1"}),F58="l"),VLOOKUP(H58,$AC$2:$AD$17,2,FALSE),IF(AND(OR($D60={"1/2","1/3","2/1","3/1"}),F57="w"),VLOOKUP(H57,$AA$2:$AB$17,2,FALSE),IF(AND(OR($D60={"1/2","1/3","2/1","3/1"}),F57="l"),VLOOKUP(H57,$AC$2:$AD$17,2,FALSE),IF(AND(OR($D60={"1/2","1/3","2/1","3/1"}),F56="w"),VLOOKUP(H56,$AA$2:$AB$17,2,FALSE),IF(AND(OR($D60={"1/2","1/3","2/1","3/1"}),F56="l"),VLOOKUP(H56,$AC$2:$AD$17,2,FALSE),IF(AND(OR($D60={"1/2","1/3","2/1","3/1"}),F55="w"),VLOOKUP(H55,$AA$2:$AB$17,2,FALSE),IF(AND(OR($D60={"1/2","1/3","2/1","3/1"}),F55="l"),VLOOKUP(H55,$AC$2:$AD$17,2,FALSE),IF(AND(OR($D60={"1/2","1/3","2/1","3/1"}),F54="w"),VLOOKUP(H54,$AA$2:$AB$17,2,FALSE),IF(AND(OR($D60={"1/2","1/3","2/1","3/1"}),F54="l"),VLOOKUP(H54,$AC$2:$AD$17,2,FALSE),IF(AND(OR($D60={"1/2","1/3","2/1","3/1"}),F53="w"),VLOOKUP(H53,$AA$2:$AB$17,2,FALSE),IF(AND(OR($D60={"1/2","1/3","2/1","3/1"}),F53="l"),VLOOKUP(H53,$AC$2:$AD$17,2,FALSE),IF(AND(OR($D60={"1/2","1/3","2/1","3/1"}),F52="w"),VLOOKUP(H52,$AA$2:$AB$17,2,FALSE),IF(AND(OR($D60={"1/2","1/3","2/1","3/1"}),F52="l"),VLOOKUP(H52,$AC$2:$AD$17,2,FALSE),IF(AND(OR($D60={"1/2","1/3","2/1","3/1"}),F51="w"),VLOOKUP(H51,$AA$2:$AB$17,2,FALSE),IF(AND(OR($D60={"1/2","1/3","2/1","3/1"}),F51="l"),VLOOKUP(H51,$AC$2:$AD$17,2,FALSE),IF(AND(OR($D60={"1/2","1/3","2/1","3/1"}),F50="w"),VLOOKUP(H50,$AA$2:$AB$17,2,FALSE),IF(AND(OR($D60={"1/2","1/3","2/1","3/1"}),F50="l"),VLOOKUP(H50,$AC$2:$AD$17,2,FALSE),IF(OR($D60={"1/2","1/3","2/1","3/1"}),1,"")))))))))))))))))))))))</f>
        <v>2a</v>
      </c>
      <c r="I61" s="13" t="str">
        <f>IF(AND(J61="d",$A61&gt;=1,OR(K61={1,"2a","2b",3,"5a","5b","10a","10b","20a","20b","40a","40b","80a","80b","160a","160b"})),"w",IF(AND(J61="",$A61&gt;=1,OR(K61={1,"2a","2b",3,"5a","5b","10a","10b","20a","20b","40a","40b","80a","80b","160a","160b"})),"l",""))</f>
        <v>l</v>
      </c>
      <c r="J61" s="7" t="str">
        <f>IF(OR($A61={13,14,15,16,17,18,19,20,21,22,23,24}),"d","")</f>
        <v/>
      </c>
      <c r="K61" s="14" t="str">
        <f>IF(AND(OR($D60={"1/2","2/3","2/1","3/2"}),I60="w"),VLOOKUP(K60,$AA$2:$AB$17,2,FALSE),IF(AND(OR($D60={"1/2","2/3","2/1","3/2"}),I60="l"),VLOOKUP(K60,$AC$2:$AD$17,2,FALSE),IF(AND(OR($D60={"1/2","2/3","2/1","3/2"}),I59="w"),VLOOKUP(K59,$AA$2:$AB$17,2,FALSE),IF(AND(OR($D60={"1/2","2/3","2/1","3/2"}),I59="l"),VLOOKUP(K59,$AC$2:$AD$17,2,FALSE),IF(AND(OR($D60={"1/2","2/3","2/1","3/2"}),I58="w"),VLOOKUP(K58,$AA$2:$AB$17,2,FALSE),IF(AND(OR($D60={"1/2","2/3","2/1","3/2"}),I58="l"),VLOOKUP(K58,$AC$2:$AD$17,2,FALSE),IF(AND(OR($D60={"1/2","2/3","2/1","3/2"}),I57="w"),VLOOKUP(K57,$AA$2:$AB$17,2,FALSE),IF(AND(OR($D60={"1/2","2/3","2/1","3/2"}),I57="l"),VLOOKUP(K57,$AC$2:$AD$17,2,FALSE),IF(AND(OR($D60={"1/2","2/3","2/1","3/2"}),I56="w"),VLOOKUP(K56,$AA$2:$AB$17,2,FALSE),IF(AND(OR($D60={"1/2","2/3","2/1","3/2"}),I56="l"),VLOOKUP(K56,$AC$2:$AD$17,2,FALSE),IF(AND(OR($D60={"1/2","2/3","2/1","3/2"}),I55="w"),VLOOKUP(K55,$AA$2:$AB$17,2,FALSE),IF(AND(OR($D60={"1/2","2/3","2/1","3/2"}),I55="l"),VLOOKUP(K55,$AC$2:$AD$17,2,FALSE),IF(AND(OR($D60={"1/2","2/3","2/1","3/2"}),I54="w"),VLOOKUP(K54,$AA$2:$AB$17,2,FALSE),IF(AND(OR($D60={"1/2","2/3","2/1","3/2"}),I54="l"),VLOOKUP(K54,$AC$2:$AD$17,2,FALSE),IF(AND(OR($D60={"1/2","2/3","2/1","3/2"}),I53="w"),VLOOKUP(K53,$AA$2:$AB$17,2,FALSE),IF(AND(OR($D60={"1/2","2/3","2/1","3/2"}),I53="l"),VLOOKUP(K53,$AC$2:$AD$17,2,FALSE),IF(AND(OR($D60={"1/2","2/3","2/1","3/2"}),I52="w"),VLOOKUP(K52,$AA$2:$AB$17,2,FALSE),IF(AND(OR($D60={"1/2","2/3","2/1","3/2"}),I52="l"),VLOOKUP(K52,$AC$2:$AD$17,2,FALSE),IF(AND(OR($D60={"1/2","2/3","2/1","3/2"}),I51="w"),VLOOKUP(K51,$AA$2:$AB$17,2,FALSE),IF(AND(OR($D60={"1/2","2/3","2/1","3/2"}),I51="l"),VLOOKUP(K51,$AC$2:$AD$17,2,FALSE),IF(AND(OR($D60={"1/2","2/3","2/1","3/2"}),I50="w"),VLOOKUP(K50,$AA$2:$AB$17,2,FALSE),IF(AND(OR($D60={"1/2","2/3","2/1","3/2"}),I50="l"),VLOOKUP(K50,$AC$2:$AD$17,2,FALSE),IF(OR($D60={"1/2","2/3","2/1","3/2"}),1,"")))))))))))))))))))))))</f>
        <v>2b</v>
      </c>
      <c r="L61" s="13" t="str">
        <f>IF(AND(M61="d",$A61&gt;=1,OR(N61={1,"2a","2b",3,"5a","5b","10a","10b","20a","20b","40a","40b","80a","80b","160a","160b"})),"w",IF(AND(M61="",$A61&gt;=1,OR(N61={1,"2a","2b",3,"5a","5b","10a","10b","20a","20b","40a","40b","80a","80b","160a","160b"})),"l",""))</f>
        <v/>
      </c>
      <c r="M61" s="7" t="str">
        <f>IF(OR($A61={25,26,27,28,29,30,31,32,33,34,35,36}),"d","")</f>
        <v>d</v>
      </c>
      <c r="N61" s="14" t="str">
        <f>IF(AND(OR($D60={"1/3","2/3","3/1","3/2"}),L60="w"),VLOOKUP(N60,$AA$2:$AB$17,2,FALSE),IF(AND(OR($D60={"1/3","2/3","3/1","3/2"}),L60="l"),VLOOKUP(N60,$AC$2:$AD$17,2,FALSE),IF(AND(OR($D60={"1/3","2/3","3/1","3/2"}),L59="w"),VLOOKUP(N59,$AA$2:$AB$17,2,FALSE),IF(AND(OR($D60={"1/3","2/3","3/1","3/2"}),L59="l"),VLOOKUP(N59,$AC$2:$AD$17,2,FALSE),IF(AND(OR($D60={"1/3","2/3","3/1","3/2"}),L58="w"),VLOOKUP(N58,$AA$2:$AB$17,2,FALSE),IF(AND(OR($D60={"1/3","2/3","3/1","3/2"}),L58="l"),VLOOKUP(N58,$AC$2:$AD$17,2,FALSE),IF(AND(OR($D60={"1/3","2/3","3/1","3/2"}),L57="w"),VLOOKUP(N57,$AA$2:$AB$17,2,FALSE),IF(AND(OR($D60={"1/3","2/3","3/1","3/2"}),L57="l"),VLOOKUP(N57,$AC$2:$AD$17,2,FALSE),IF(AND(OR($D60={"1/3","2/3","3/1","3/2"}),L56="w"),VLOOKUP(N56,$AA$2:$AB$17,2,FALSE),IF(AND(OR($D60={"1/3","2/3","3/1","3/2"}),L56="l"),VLOOKUP(N56,$AC$2:$AD$17,2,FALSE),IF(AND(OR($D60={"1/3","2/3","3/1","3/2"}),L55="w"),VLOOKUP(N55,$AA$2:$AB$17,2,FALSE),IF(AND(OR($D60={"1/3","2/3","3/1","3/2"}),L55="l"),VLOOKUP(N55,$AC$2:$AD$17,2,FALSE),IF(AND(OR($D60={"1/3","2/3","3/1","3/2"}),L54="w"),VLOOKUP(N54,$AA$2:$AB$17,2,FALSE),IF(AND(OR($D60={"1/3","2/3","3/1","3/2"}),L54="l"),VLOOKUP(N54,$AC$2:$AD$17,2,FALSE),IF(AND(OR($D60={"1/3","2/3","3/1","3/2"}),L53="w"),VLOOKUP(N53,$AA$2:$AB$17,2,FALSE),IF(AND(OR($D60={"1/3","2/3","3/1","3/2"}),L53="l"),VLOOKUP(N53,$AC$2:$AD$17,2,FALSE),IF(AND(OR($D60={"1/3","2/3","3/1","3/2"}),L52="w"),VLOOKUP(N52,$AA$2:$AB$17,2,FALSE),IF(AND(OR($D60={"1/3","2/3","3/1","3/2"}),L52="l"),VLOOKUP(N52,$AC$2:$AD$17,2,FALSE),IF(AND(OR($D60={"1/3","2/3","3/1","3/2"}),L51="w"),VLOOKUP(N51,$AA$2:$AB$17,2,FALSE),IF(AND(OR($D60={"1/3","2/3","3/1","3/2"}),L51="l"),VLOOKUP(N51,$AC$2:$AD$17,2,FALSE),IF(AND(OR($D60={"1/3","2/3","3/1","3/2"}),L50="w"),VLOOKUP(N50,$AA$2:$AB$17,2,FALSE),IF(AND(OR($D60={"1/3","2/3","3/1","3/2"}),L50="l"),VLOOKUP(N50,$AC$2:$AD$17,2,FALSE),IF(OR($D60={"1/3","2/3","3/1","3/2"}),1,"")))))))))))))))))))))))</f>
        <v/>
      </c>
      <c r="O61" s="12">
        <f t="shared" si="5"/>
        <v>-4</v>
      </c>
      <c r="P61" s="13" t="str">
        <f>IF(AND(Q61="c",$A61&gt;=1,OR(R61={1,"2a","2b",3,"5a","5b","10a","10b","20a","20b","40a","40b","80a","80b","160a","160b"})),"w",IF(AND(Q61="",$A61&gt;=1,OR(R61={1,"2a","2b",3,"5a","5b","10a","10b","20a","20b","40a","40b","80a","80b","160a","160b"})),"l",""))</f>
        <v/>
      </c>
      <c r="Q61" s="7" t="str">
        <f>IF(OR($A61={1,4,7,10,13,16,19,22,25,28,31,34}),"c","")</f>
        <v/>
      </c>
      <c r="R61" s="14" t="str">
        <f>IF(AND(OR($E60={"a/b","a/c","b/a","c/a"}),P60="w"),VLOOKUP(R60,$AA$2:$AB$17,2,FALSE),IF(AND(OR($E60={"a/b","a/c","b/a","c/a"}),P60="l"),VLOOKUP(R60,$AC$2:$AD$17,2,FALSE),IF(AND(OR($E60={"a/b","a/c","b/a","c/a"}),P59="w"),VLOOKUP(R59,$AA$2:$AB$17,2,FALSE),IF(AND(OR($E60={"a/b","a/c","b/a","c/a"}),P59="l"),VLOOKUP(R59,$AC$2:$AD$17,2,FALSE),IF(AND(OR($E60={"a/b","a/c","b/a","c/a"}),P58="w"),VLOOKUP(R58,$AA$2:$AB$17,2,FALSE),IF(AND(OR($E60={"a/b","a/c","b/a","c/a"}),P58="l"),VLOOKUP(R58,$AC$2:$AD$17,2,FALSE),IF(AND(OR($E60={"a/b","a/c","b/a","c/a"}),P57="w"),VLOOKUP(R57,$AA$2:$AB$17,2,FALSE),IF(AND(OR($E60={"a/b","a/c","b/a","c/a"}),P57="l"),VLOOKUP(R57,$AC$2:$AD$17,2,FALSE),IF(AND(OR($E60={"a/b","a/c","b/a","c/a"}),P56="w"),VLOOKUP(R56,$AA$2:$AB$17,2,FALSE),IF(AND(OR($E60={"a/b","a/c","b/a","c/a"}),P56="l"),VLOOKUP(R56,$AC$2:$AD$17,2,FALSE),IF(AND(OR($E60={"a/b","a/c","b/a","c/a"}),P55="w"),VLOOKUP(R55,$AA$2:$AB$17,2,FALSE),IF(AND(OR($E60={"a/b","a/c","b/a","c/a"}),P55="l"),VLOOKUP(R55,$AC$2:$AD$17,2,FALSE),IF(AND(OR($E60={"a/b","a/c","b/a","c/a"}),P54="w"),VLOOKUP(R54,$AA$2:$AB$17,2,FALSE),IF(AND(OR($E60={"a/b","a/c","b/a","c/a"}),P54="l"),VLOOKUP(R54,$AC$2:$AD$17,2,FALSE),IF(AND(OR($E60={"a/b","a/c","b/a","c/a"}),P53="w"),VLOOKUP(R53,$AA$2:$AB$17,2,FALSE),IF(AND(OR($E60={"a/b","a/c","b/a","c/a"}),P53="l"),VLOOKUP(R53,$AC$2:$AD$17,2,FALSE),IF(AND(OR($E60={"a/b","a/c","b/a","c/a"}),P52="w"),VLOOKUP(R52,$AA$2:$AB$17,2,FALSE),IF(AND(OR($E60={"a/b","a/c","b/a","c/a"}),P52="l"),VLOOKUP(R52,$AC$2:$AD$17,2,FALSE),IF(AND(OR($E60={"a/b","a/c","b/a","c/a"}),P51="w"),VLOOKUP(R51,$AA$2:$AB$17,2,FALSE),IF(AND(OR($E60={"a/b","a/c","b/a","c/a"}),P51="l"),VLOOKUP(R51,$AC$2:$AD$17,2,FALSE),IF(AND(OR($E60={"a/b","a/c","b/a","c/a"}),P50="w"),VLOOKUP(R50,$AA$2:$AB$17,2,FALSE),IF(AND(OR($E60={"a/b","a/c","b/a","c/a"}),P50="l"),VLOOKUP(R50,$AC$2:$AD$17,2,FALSE),IF(OR($E60={"a/b","a/c","b/a","c/a"}),1,"")))))))))))))))))))))))</f>
        <v/>
      </c>
      <c r="S61" s="13" t="str">
        <f>IF(AND(T61="c",$A61&gt;=1,OR(U61={1,"2a","2b",3,"5a","5b","10a","10b","20a","20b","40a","40b","80a","80b","160a","160b"})),"w",IF(AND(T61="",$A61&gt;=1,OR(U61={1,"2a","2b",3,"5a","5b","10a","10b","20a","20b","40a","40b","80a","80b","160a","160b"})),"l",""))</f>
        <v>l</v>
      </c>
      <c r="T61" s="7" t="str">
        <f>IF(OR($A61={2,5,8,11,14,17,20,23,26,29,32,35}),"c","")</f>
        <v/>
      </c>
      <c r="U61" s="14" t="str">
        <f>IF(AND(OR($E60={"a/b","b/c","b/a","c/b"}),S60="w"),VLOOKUP(U60,$AA$2:$AB$17,2,FALSE),IF(AND(OR($E60={"a/b","b/c","b/a","c/b"}),S60="l"),VLOOKUP(U60,$AC$2:$AD$17,2,FALSE),IF(AND(OR($E60={"a/b","b/c","b/a","c/b"}),S59="w"),VLOOKUP(U59,$AA$2:$AB$17,2,FALSE),IF(AND(OR($E60={"a/b","b/c","b/a","c/b"}),S59="l"),VLOOKUP(U59,$AC$2:$AD$17,2,FALSE),IF(AND(OR($E60={"a/b","b/c","b/a","c/b"}),S58="w"),VLOOKUP(U58,$AA$2:$AB$17,2,FALSE),IF(AND(OR($E60={"a/b","b/c","b/a","c/b"}),S58="l"),VLOOKUP(U58,$AC$2:$AD$17,2,FALSE),IF(AND(OR($E60={"a/b","b/c","b/a","c/b"}),S57="w"),VLOOKUP(U57,$AA$2:$AB$17,2,FALSE),IF(AND(OR($E60={"a/b","b/c","b/a","c/b"}),S57="l"),VLOOKUP(U57,$AC$2:$AD$17,2,FALSE),IF(AND(OR($E60={"a/b","b/c","b/a","c/b"}),S56="w"),VLOOKUP(U56,$AA$2:$AB$17,2,FALSE),IF(AND(OR($E60={"a/b","b/c","b/a","c/b"}),S56="l"),VLOOKUP(U56,$AC$2:$AD$17,2,FALSE),IF(AND(OR($E60={"a/b","b/c","b/a","c/b"}),S55="w"),VLOOKUP(U55,$AA$2:$AB$17,2,FALSE),IF(AND(OR($E60={"a/b","b/c","b/a","c/b"}),S55="l"),VLOOKUP(U55,$AC$2:$AD$17,2,FALSE),IF(AND(OR($E60={"a/b","b/c","b/a","c/b"}),S54="w"),VLOOKUP(U54,$AA$2:$AB$17,2,FALSE),IF(AND(OR($E60={"a/b","b/c","b/a","c/b"}),S54="l"),VLOOKUP(U54,$AC$2:$AD$17,2,FALSE),IF(AND(OR($E60={"a/b","b/c","b/a","c/b"}),S53="w"),VLOOKUP(U53,$AA$2:$AB$17,2,FALSE),IF(AND(OR($E60={"a/b","b/c","b/a","c/b"}),S53="l"),VLOOKUP(U53,$AC$2:$AD$17,2,FALSE),IF(AND(OR($E60={"a/b","b/c","b/a","c/b"}),S52="w"),VLOOKUP(U52,$AA$2:$AB$17,2,FALSE),IF(AND(OR($E60={"a/b","b/c","b/a","c/b"}),S52="l"),VLOOKUP(U52,$AC$2:$AD$17,2,FALSE),IF(AND(OR($E60={"a/b","b/c","b/a","c/b"}),S51="w"),VLOOKUP(U51,$AA$2:$AB$17,2,FALSE),IF(AND(OR($E60={"a/b","b/c","b/a","c/b"}),S51="l"),VLOOKUP(U51,$AC$2:$AD$17,2,FALSE),IF(AND(OR($E60={"a/b","b/c","b/a","c/b"}),S50="w"),VLOOKUP(U50,$AA$2:$AB$17,2,FALSE),IF(AND(OR($E60={"a/b","b/c","b/a","c/b"}),S50="l"),VLOOKUP(U50,$AC$2:$AD$17,2,FALSE),IF(OR($E60={"a/b","b/c","b/a","c/b"}),1,"")))))))))))))))))))))))</f>
        <v>5a</v>
      </c>
      <c r="V61" s="13" t="str">
        <f>IF(AND(W61="c",$A61&gt;=1,OR(X61={1,"2a","2b",3,"5a","5b","10a","10b","20a","20b","40a","40b","80a","80b","160a","160b"})),"w",IF(AND(W61="",$A61&gt;=1,OR(X61={1,"2a","2b",3,"5a","5b","10a","10b","20a","20b","40a","40b","80a","80b","160a","160b"})),"l",""))</f>
        <v>w</v>
      </c>
      <c r="W61" s="7" t="str">
        <f>IF(OR($A61={3,6,9,12,15,18,21,24,27,30,33,36}),"c","")</f>
        <v>c</v>
      </c>
      <c r="X61" s="14">
        <f>IF(AND(OR($E60={"a/c","b/c","c/a","c/b"}),V60="w"),VLOOKUP(X60,$AA$2:$AB$17,2,FALSE),IF(AND(OR($E60={"a/c","b/c","c/a","c/b"}),V60="l"),VLOOKUP(X60,$AC$2:$AD$17,2,FALSE),IF(AND(OR($E60={"a/c","b/c","c/a","c/b"}),V59="w"),VLOOKUP(X59,$AA$2:$AB$17,2,FALSE),IF(AND(OR($E60={"a/c","b/c","c/a","c/b"}),V59="l"),VLOOKUP(X59,$AC$2:$AD$17,2,FALSE),IF(AND(OR($E60={"a/c","b/c","c/a","c/b"}),V58="w"),VLOOKUP(X58,$AA$2:$AB$17,2,FALSE),IF(AND(OR($E60={"a/c","b/c","c/a","c/b"}),V58="l"),VLOOKUP(X58,$AC$2:$AD$17,2,FALSE),IF(AND(OR($E60={"a/c","b/c","c/a","c/b"}),V57="w"),VLOOKUP(X57,$AA$2:$AB$17,2,FALSE),IF(AND(OR($E60={"a/c","b/c","c/a","c/b"}),V57="l"),VLOOKUP(X57,$AC$2:$AD$17,2,FALSE),IF(AND(OR($E60={"a/c","b/c","c/a","c/b"}),V56="w"),VLOOKUP(X56,$AA$2:$AB$17,2,FALSE),IF(AND(OR($E60={"a/c","b/c","c/a","c/b"}),V56="l"),VLOOKUP(X56,$AC$2:$AD$17,2,FALSE),IF(AND(OR($E60={"a/c","b/c","c/a","c/b"}),V55="w"),VLOOKUP(X55,$AA$2:$AB$17,2,FALSE),IF(AND(OR($E60={"a/c","b/c","c/a","c/b"}),V55="l"),VLOOKUP(X55,$AC$2:$AD$17,2,FALSE),IF(AND(OR($E60={"a/c","b/c","c/a","c/b"}),V54="w"),VLOOKUP(X54,$AA$2:$AB$17,2,FALSE),IF(AND(OR($E60={"a/c","b/c","c/a","c/b"}),V54="l"),VLOOKUP(X54,$AC$2:$AD$17,2,FALSE),IF(AND(OR($E60={"a/c","b/c","c/a","c/b"}),V53="w"),VLOOKUP(X53,$AA$2:$AB$17,2,FALSE),IF(AND(OR($E60={"a/c","b/c","c/a","c/b"}),V53="l"),VLOOKUP(X53,$AC$2:$AD$17,2,FALSE),IF(AND(OR($E60={"a/c","b/c","c/a","c/b"}),V52="w"),VLOOKUP(X52,$AA$2:$AB$17,2,FALSE),IF(AND(OR($E60={"a/c","b/c","c/a","c/b"}),V52="l"),VLOOKUP(X52,$AC$2:$AD$17,2,FALSE),IF(AND(OR($E60={"a/c","b/c","c/a","c/b"}),V51="w"),VLOOKUP(X51,$AA$2:$AB$17,2,FALSE),IF(AND(OR($E60={"a/c","b/c","c/a","c/b"}),V51="l"),VLOOKUP(X51,$AC$2:$AD$17,2,FALSE),IF(AND(OR($E60={"a/c","b/c","c/a","c/b"}),V50="w"),VLOOKUP(X50,$AA$2:$AB$17,2,FALSE),IF(AND(OR($E60={"a/c","b/c","c/a","c/b"}),V50="l"),VLOOKUP(X50,$AC$2:$AD$17,2,FALSE),IF(OR($E60={"a/c","b/c","c/a","c/b"}),1,"")))))))))))))))))))))))</f>
        <v>3</v>
      </c>
      <c r="Y61" s="12">
        <f t="shared" si="6"/>
        <v>1</v>
      </c>
      <c r="Z61" s="27">
        <f t="shared" si="7"/>
        <v>-3</v>
      </c>
      <c r="AF61" t="s">
        <v>14</v>
      </c>
    </row>
    <row r="62" spans="1:34">
      <c r="A62" s="9">
        <v>15</v>
      </c>
      <c r="B62" s="9">
        <f>IF(OR($A62={1,2,3,4,5,6,7,8,9,10,11,12}),1,IF(OR($A62={13,14,15,16,17,18,19,20,21,22,23,24}),2,IF(OR($A62={25,26,27,28,29,30,31,32,33,34,35,36}),3,"")))</f>
        <v>2</v>
      </c>
      <c r="C62" s="9" t="str">
        <f>IF(OR($A62={1,4,7,10,13,16,19,22,25,28,31,34}),"A",IF(OR($A62={2,5,8,11,14,17,20,23,26,29,32,35}),"B",IF(OR($A62={3,6,9,12,15,18,21,24,27,30,33,36}),"C","")))</f>
        <v>C</v>
      </c>
      <c r="D62" t="str">
        <f t="shared" si="10"/>
        <v>3/2</v>
      </c>
      <c r="E62" t="str">
        <f t="shared" si="11"/>
        <v>B/C</v>
      </c>
      <c r="F62" s="13" t="str">
        <f>IF(AND(G62="d",$A62&gt;=1,OR(H62={1,"2a","2b",3,"5a","5b","10a","10b","20a","20b","40a","40b","80a","80b","160a","160b"})),"w",IF(AND(G62="",$A62&gt;=1,OR(H62={1,"2a","2b",3,"5a","5b","10a","10b","20a","20b","40a","40b","80a","80b","160a","160b"})),"l",""))</f>
        <v/>
      </c>
      <c r="G62" s="7" t="str">
        <f>IF(OR($A62={1,2,3,4,5,6,7,8,9,10,11,12}),"d","")</f>
        <v/>
      </c>
      <c r="H62" s="14" t="str">
        <f>IF(AND(OR($D61={"1/2","1/3","2/1","3/1"}),F61="w"),VLOOKUP(H61,$AA$2:$AB$17,2,FALSE),IF(AND(OR($D61={"1/2","1/3","2/1","3/1"}),F61="l"),VLOOKUP(H61,$AC$2:$AD$17,2,FALSE),IF(AND(OR($D61={"1/2","1/3","2/1","3/1"}),F60="w"),VLOOKUP(H60,$AA$2:$AB$17,2,FALSE),IF(AND(OR($D61={"1/2","1/3","2/1","3/1"}),F60="l"),VLOOKUP(H60,$AC$2:$AD$17,2,FALSE),IF(AND(OR($D61={"1/2","1/3","2/1","3/1"}),F59="w"),VLOOKUP(H59,$AA$2:$AB$17,2,FALSE),IF(AND(OR($D61={"1/2","1/3","2/1","3/1"}),F59="l"),VLOOKUP(H59,$AC$2:$AD$17,2,FALSE),IF(AND(OR($D61={"1/2","1/3","2/1","3/1"}),F58="w"),VLOOKUP(H58,$AA$2:$AB$17,2,FALSE),IF(AND(OR($D61={"1/2","1/3","2/1","3/1"}),F58="l"),VLOOKUP(H58,$AC$2:$AD$17,2,FALSE),IF(AND(OR($D61={"1/2","1/3","2/1","3/1"}),F57="w"),VLOOKUP(H57,$AA$2:$AB$17,2,FALSE),IF(AND(OR($D61={"1/2","1/3","2/1","3/1"}),F57="l"),VLOOKUP(H57,$AC$2:$AD$17,2,FALSE),IF(AND(OR($D61={"1/2","1/3","2/1","3/1"}),F56="w"),VLOOKUP(H56,$AA$2:$AB$17,2,FALSE),IF(AND(OR($D61={"1/2","1/3","2/1","3/1"}),F56="l"),VLOOKUP(H56,$AC$2:$AD$17,2,FALSE),IF(AND(OR($D61={"1/2","1/3","2/1","3/1"}),F55="w"),VLOOKUP(H55,$AA$2:$AB$17,2,FALSE),IF(AND(OR($D61={"1/2","1/3","2/1","3/1"}),F55="l"),VLOOKUP(H55,$AC$2:$AD$17,2,FALSE),IF(AND(OR($D61={"1/2","1/3","2/1","3/1"}),F54="w"),VLOOKUP(H54,$AA$2:$AB$17,2,FALSE),IF(AND(OR($D61={"1/2","1/3","2/1","3/1"}),F54="l"),VLOOKUP(H54,$AC$2:$AD$17,2,FALSE),IF(AND(OR($D61={"1/2","1/3","2/1","3/1"}),F53="w"),VLOOKUP(H53,$AA$2:$AB$17,2,FALSE),IF(AND(OR($D61={"1/2","1/3","2/1","3/1"}),F53="l"),VLOOKUP(H53,$AC$2:$AD$17,2,FALSE),IF(AND(OR($D61={"1/2","1/3","2/1","3/1"}),F52="w"),VLOOKUP(H52,$AA$2:$AB$17,2,FALSE),IF(AND(OR($D61={"1/2","1/3","2/1","3/1"}),F52="l"),VLOOKUP(H52,$AC$2:$AD$17,2,FALSE),IF(AND(OR($D61={"1/2","1/3","2/1","3/1"}),F51="w"),VLOOKUP(H51,$AA$2:$AB$17,2,FALSE),IF(AND(OR($D61={"1/2","1/3","2/1","3/1"}),F51="l"),VLOOKUP(H51,$AC$2:$AD$17,2,FALSE),IF(OR($D61={"1/2","1/3","2/1","3/1"}),1,"")))))))))))))))))))))))</f>
        <v/>
      </c>
      <c r="I62" s="13" t="str">
        <f>IF(AND(J62="d",$A62&gt;=1,OR(K62={1,"2a","2b",3,"5a","5b","10a","10b","20a","20b","40a","40b","80a","80b","160a","160b"})),"w",IF(AND(J62="",$A62&gt;=1,OR(K62={1,"2a","2b",3,"5a","5b","10a","10b","20a","20b","40a","40b","80a","80b","160a","160b"})),"l",""))</f>
        <v>w</v>
      </c>
      <c r="J62" s="7" t="str">
        <f>IF(OR($A62={13,14,15,16,17,18,19,20,21,22,23,24}),"d","")</f>
        <v>d</v>
      </c>
      <c r="K62" s="14">
        <f>IF(AND(OR($D61={"1/2","2/3","2/1","3/2"}),I61="w"),VLOOKUP(K61,$AA$2:$AB$17,2,FALSE),IF(AND(OR($D61={"1/2","2/3","2/1","3/2"}),I61="l"),VLOOKUP(K61,$AC$2:$AD$17,2,FALSE),IF(AND(OR($D61={"1/2","2/3","2/1","3/2"}),I60="w"),VLOOKUP(K60,$AA$2:$AB$17,2,FALSE),IF(AND(OR($D61={"1/2","2/3","2/1","3/2"}),I60="l"),VLOOKUP(K60,$AC$2:$AD$17,2,FALSE),IF(AND(OR($D61={"1/2","2/3","2/1","3/2"}),I59="w"),VLOOKUP(K59,$AA$2:$AB$17,2,FALSE),IF(AND(OR($D61={"1/2","2/3","2/1","3/2"}),I59="l"),VLOOKUP(K59,$AC$2:$AD$17,2,FALSE),IF(AND(OR($D61={"1/2","2/3","2/1","3/2"}),I58="w"),VLOOKUP(K58,$AA$2:$AB$17,2,FALSE),IF(AND(OR($D61={"1/2","2/3","2/1","3/2"}),I58="l"),VLOOKUP(K58,$AC$2:$AD$17,2,FALSE),IF(AND(OR($D61={"1/2","2/3","2/1","3/2"}),I57="w"),VLOOKUP(K57,$AA$2:$AB$17,2,FALSE),IF(AND(OR($D61={"1/2","2/3","2/1","3/2"}),I57="l"),VLOOKUP(K57,$AC$2:$AD$17,2,FALSE),IF(AND(OR($D61={"1/2","2/3","2/1","3/2"}),I56="w"),VLOOKUP(K56,$AA$2:$AB$17,2,FALSE),IF(AND(OR($D61={"1/2","2/3","2/1","3/2"}),I56="l"),VLOOKUP(K56,$AC$2:$AD$17,2,FALSE),IF(AND(OR($D61={"1/2","2/3","2/1","3/2"}),I55="w"),VLOOKUP(K55,$AA$2:$AB$17,2,FALSE),IF(AND(OR($D61={"1/2","2/3","2/1","3/2"}),I55="l"),VLOOKUP(K55,$AC$2:$AD$17,2,FALSE),IF(AND(OR($D61={"1/2","2/3","2/1","3/2"}),I54="w"),VLOOKUP(K54,$AA$2:$AB$17,2,FALSE),IF(AND(OR($D61={"1/2","2/3","2/1","3/2"}),I54="l"),VLOOKUP(K54,$AC$2:$AD$17,2,FALSE),IF(AND(OR($D61={"1/2","2/3","2/1","3/2"}),I53="w"),VLOOKUP(K53,$AA$2:$AB$17,2,FALSE),IF(AND(OR($D61={"1/2","2/3","2/1","3/2"}),I53="l"),VLOOKUP(K53,$AC$2:$AD$17,2,FALSE),IF(AND(OR($D61={"1/2","2/3","2/1","3/2"}),I52="w"),VLOOKUP(K52,$AA$2:$AB$17,2,FALSE),IF(AND(OR($D61={"1/2","2/3","2/1","3/2"}),I52="l"),VLOOKUP(K52,$AC$2:$AD$17,2,FALSE),IF(AND(OR($D61={"1/2","2/3","2/1","3/2"}),I51="w"),VLOOKUP(K51,$AA$2:$AB$17,2,FALSE),IF(AND(OR($D61={"1/2","2/3","2/1","3/2"}),I51="l"),VLOOKUP(K51,$AC$2:$AD$17,2,FALSE),IF(OR($D61={"1/2","2/3","2/1","3/2"}),1,"")))))))))))))))))))))))</f>
        <v>3</v>
      </c>
      <c r="L62" s="13" t="str">
        <f>IF(AND(M62="d",$A62&gt;=1,OR(N62={1,"2a","2b",3,"5a","5b","10a","10b","20a","20b","40a","40b","80a","80b","160a","160b"})),"w",IF(AND(M62="",$A62&gt;=1,OR(N62={1,"2a","2b",3,"5a","5b","10a","10b","20a","20b","40a","40b","80a","80b","160a","160b"})),"l",""))</f>
        <v>l</v>
      </c>
      <c r="M62" s="7" t="str">
        <f>IF(OR($A62={25,26,27,28,29,30,31,32,33,34,35,36}),"d","")</f>
        <v/>
      </c>
      <c r="N62" s="14" t="str">
        <f>IF(AND(OR($D61={"1/3","2/3","3/1","3/2"}),L61="w"),VLOOKUP(N61,$AA$2:$AB$17,2,FALSE),IF(AND(OR($D61={"1/3","2/3","3/1","3/2"}),L61="l"),VLOOKUP(N61,$AC$2:$AD$17,2,FALSE),IF(AND(OR($D61={"1/3","2/3","3/1","3/2"}),L60="w"),VLOOKUP(N60,$AA$2:$AB$17,2,FALSE),IF(AND(OR($D61={"1/3","2/3","3/1","3/2"}),L60="l"),VLOOKUP(N60,$AC$2:$AD$17,2,FALSE),IF(AND(OR($D61={"1/3","2/3","3/1","3/2"}),L59="w"),VLOOKUP(N59,$AA$2:$AB$17,2,FALSE),IF(AND(OR($D61={"1/3","2/3","3/1","3/2"}),L59="l"),VLOOKUP(N59,$AC$2:$AD$17,2,FALSE),IF(AND(OR($D61={"1/3","2/3","3/1","3/2"}),L58="w"),VLOOKUP(N58,$AA$2:$AB$17,2,FALSE),IF(AND(OR($D61={"1/3","2/3","3/1","3/2"}),L58="l"),VLOOKUP(N58,$AC$2:$AD$17,2,FALSE),IF(AND(OR($D61={"1/3","2/3","3/1","3/2"}),L57="w"),VLOOKUP(N57,$AA$2:$AB$17,2,FALSE),IF(AND(OR($D61={"1/3","2/3","3/1","3/2"}),L57="l"),VLOOKUP(N57,$AC$2:$AD$17,2,FALSE),IF(AND(OR($D61={"1/3","2/3","3/1","3/2"}),L56="w"),VLOOKUP(N56,$AA$2:$AB$17,2,FALSE),IF(AND(OR($D61={"1/3","2/3","3/1","3/2"}),L56="l"),VLOOKUP(N56,$AC$2:$AD$17,2,FALSE),IF(AND(OR($D61={"1/3","2/3","3/1","3/2"}),L55="w"),VLOOKUP(N55,$AA$2:$AB$17,2,FALSE),IF(AND(OR($D61={"1/3","2/3","3/1","3/2"}),L55="l"),VLOOKUP(N55,$AC$2:$AD$17,2,FALSE),IF(AND(OR($D61={"1/3","2/3","3/1","3/2"}),L54="w"),VLOOKUP(N54,$AA$2:$AB$17,2,FALSE),IF(AND(OR($D61={"1/3","2/3","3/1","3/2"}),L54="l"),VLOOKUP(N54,$AC$2:$AD$17,2,FALSE),IF(AND(OR($D61={"1/3","2/3","3/1","3/2"}),L53="w"),VLOOKUP(N53,$AA$2:$AB$17,2,FALSE),IF(AND(OR($D61={"1/3","2/3","3/1","3/2"}),L53="l"),VLOOKUP(N53,$AC$2:$AD$17,2,FALSE),IF(AND(OR($D61={"1/3","2/3","3/1","3/2"}),L52="w"),VLOOKUP(N52,$AA$2:$AB$17,2,FALSE),IF(AND(OR($D61={"1/3","2/3","3/1","3/2"}),L52="l"),VLOOKUP(N52,$AC$2:$AD$17,2,FALSE),IF(AND(OR($D61={"1/3","2/3","3/1","3/2"}),L51="w"),VLOOKUP(N51,$AA$2:$AB$17,2,FALSE),IF(AND(OR($D61={"1/3","2/3","3/1","3/2"}),L51="l"),VLOOKUP(N51,$AC$2:$AD$17,2,FALSE),IF(OR($D61={"1/3","2/3","3/1","3/2"}),1,"")))))))))))))))))))))))</f>
        <v>2b</v>
      </c>
      <c r="O62" s="12">
        <f t="shared" si="5"/>
        <v>4</v>
      </c>
      <c r="P62" s="13" t="str">
        <f>IF(AND(Q62="c",$A62&gt;=1,OR(R62={1,"2a","2b",3,"5a","5b","10a","10b","20a","20b","40a","40b","80a","80b","160a","160b"})),"w",IF(AND(Q62="",$A62&gt;=1,OR(R62={1,"2a","2b",3,"5a","5b","10a","10b","20a","20b","40a","40b","80a","80b","160a","160b"})),"l",""))</f>
        <v/>
      </c>
      <c r="Q62" s="7" t="str">
        <f>IF(OR($A62={1,4,7,10,13,16,19,22,25,28,31,34}),"c","")</f>
        <v/>
      </c>
      <c r="R62" s="14" t="str">
        <f>IF(AND(OR($E61={"a/b","a/c","b/a","c/a"}),P61="w"),VLOOKUP(R61,$AA$2:$AB$17,2,FALSE),IF(AND(OR($E61={"a/b","a/c","b/a","c/a"}),P61="l"),VLOOKUP(R61,$AC$2:$AD$17,2,FALSE),IF(AND(OR($E61={"a/b","a/c","b/a","c/a"}),P60="w"),VLOOKUP(R60,$AA$2:$AB$17,2,FALSE),IF(AND(OR($E61={"a/b","a/c","b/a","c/a"}),P60="l"),VLOOKUP(R60,$AC$2:$AD$17,2,FALSE),IF(AND(OR($E61={"a/b","a/c","b/a","c/a"}),P59="w"),VLOOKUP(R59,$AA$2:$AB$17,2,FALSE),IF(AND(OR($E61={"a/b","a/c","b/a","c/a"}),P59="l"),VLOOKUP(R59,$AC$2:$AD$17,2,FALSE),IF(AND(OR($E61={"a/b","a/c","b/a","c/a"}),P58="w"),VLOOKUP(R58,$AA$2:$AB$17,2,FALSE),IF(AND(OR($E61={"a/b","a/c","b/a","c/a"}),P58="l"),VLOOKUP(R58,$AC$2:$AD$17,2,FALSE),IF(AND(OR($E61={"a/b","a/c","b/a","c/a"}),P57="w"),VLOOKUP(R57,$AA$2:$AB$17,2,FALSE),IF(AND(OR($E61={"a/b","a/c","b/a","c/a"}),P57="l"),VLOOKUP(R57,$AC$2:$AD$17,2,FALSE),IF(AND(OR($E61={"a/b","a/c","b/a","c/a"}),P56="w"),VLOOKUP(R56,$AA$2:$AB$17,2,FALSE),IF(AND(OR($E61={"a/b","a/c","b/a","c/a"}),P56="l"),VLOOKUP(R56,$AC$2:$AD$17,2,FALSE),IF(AND(OR($E61={"a/b","a/c","b/a","c/a"}),P55="w"),VLOOKUP(R55,$AA$2:$AB$17,2,FALSE),IF(AND(OR($E61={"a/b","a/c","b/a","c/a"}),P55="l"),VLOOKUP(R55,$AC$2:$AD$17,2,FALSE),IF(AND(OR($E61={"a/b","a/c","b/a","c/a"}),P54="w"),VLOOKUP(R54,$AA$2:$AB$17,2,FALSE),IF(AND(OR($E61={"a/b","a/c","b/a","c/a"}),P54="l"),VLOOKUP(R54,$AC$2:$AD$17,2,FALSE),IF(AND(OR($E61={"a/b","a/c","b/a","c/a"}),P53="w"),VLOOKUP(R53,$AA$2:$AB$17,2,FALSE),IF(AND(OR($E61={"a/b","a/c","b/a","c/a"}),P53="l"),VLOOKUP(R53,$AC$2:$AD$17,2,FALSE),IF(AND(OR($E61={"a/b","a/c","b/a","c/a"}),P52="w"),VLOOKUP(R52,$AA$2:$AB$17,2,FALSE),IF(AND(OR($E61={"a/b","a/c","b/a","c/a"}),P52="l"),VLOOKUP(R52,$AC$2:$AD$17,2,FALSE),IF(AND(OR($E61={"a/b","a/c","b/a","c/a"}),P51="w"),VLOOKUP(R51,$AA$2:$AB$17,2,FALSE),IF(AND(OR($E61={"a/b","a/c","b/a","c/a"}),P51="l"),VLOOKUP(R51,$AC$2:$AD$17,2,FALSE),IF(OR($E61={"a/b","a/c","b/a","c/a"}),1,"")))))))))))))))))))))))</f>
        <v/>
      </c>
      <c r="S62" s="13" t="str">
        <f>IF(AND(T62="c",$A62&gt;=1,OR(U62={1,"2a","2b",3,"5a","5b","10a","10b","20a","20b","40a","40b","80a","80b","160a","160b"})),"w",IF(AND(T62="",$A62&gt;=1,OR(U62={1,"2a","2b",3,"5a","5b","10a","10b","20a","20b","40a","40b","80a","80b","160a","160b"})),"l",""))</f>
        <v>l</v>
      </c>
      <c r="T62" s="7" t="str">
        <f>IF(OR($A62={2,5,8,11,14,17,20,23,26,29,32,35}),"c","")</f>
        <v/>
      </c>
      <c r="U62" s="14" t="str">
        <f>IF(AND(OR($E61={"a/b","b/c","b/a","c/b"}),S61="w"),VLOOKUP(U61,$AA$2:$AB$17,2,FALSE),IF(AND(OR($E61={"a/b","b/c","b/a","c/b"}),S61="l"),VLOOKUP(U61,$AC$2:$AD$17,2,FALSE),IF(AND(OR($E61={"a/b","b/c","b/a","c/b"}),S60="w"),VLOOKUP(U60,$AA$2:$AB$17,2,FALSE),IF(AND(OR($E61={"a/b","b/c","b/a","c/b"}),S60="l"),VLOOKUP(U60,$AC$2:$AD$17,2,FALSE),IF(AND(OR($E61={"a/b","b/c","b/a","c/b"}),S59="w"),VLOOKUP(U59,$AA$2:$AB$17,2,FALSE),IF(AND(OR($E61={"a/b","b/c","b/a","c/b"}),S59="l"),VLOOKUP(U59,$AC$2:$AD$17,2,FALSE),IF(AND(OR($E61={"a/b","b/c","b/a","c/b"}),S58="w"),VLOOKUP(U58,$AA$2:$AB$17,2,FALSE),IF(AND(OR($E61={"a/b","b/c","b/a","c/b"}),S58="l"),VLOOKUP(U58,$AC$2:$AD$17,2,FALSE),IF(AND(OR($E61={"a/b","b/c","b/a","c/b"}),S57="w"),VLOOKUP(U57,$AA$2:$AB$17,2,FALSE),IF(AND(OR($E61={"a/b","b/c","b/a","c/b"}),S57="l"),VLOOKUP(U57,$AC$2:$AD$17,2,FALSE),IF(AND(OR($E61={"a/b","b/c","b/a","c/b"}),S56="w"),VLOOKUP(U56,$AA$2:$AB$17,2,FALSE),IF(AND(OR($E61={"a/b","b/c","b/a","c/b"}),S56="l"),VLOOKUP(U56,$AC$2:$AD$17,2,FALSE),IF(AND(OR($E61={"a/b","b/c","b/a","c/b"}),S55="w"),VLOOKUP(U55,$AA$2:$AB$17,2,FALSE),IF(AND(OR($E61={"a/b","b/c","b/a","c/b"}),S55="l"),VLOOKUP(U55,$AC$2:$AD$17,2,FALSE),IF(AND(OR($E61={"a/b","b/c","b/a","c/b"}),S54="w"),VLOOKUP(U54,$AA$2:$AB$17,2,FALSE),IF(AND(OR($E61={"a/b","b/c","b/a","c/b"}),S54="l"),VLOOKUP(U54,$AC$2:$AD$17,2,FALSE),IF(AND(OR($E61={"a/b","b/c","b/a","c/b"}),S53="w"),VLOOKUP(U53,$AA$2:$AB$17,2,FALSE),IF(AND(OR($E61={"a/b","b/c","b/a","c/b"}),S53="l"),VLOOKUP(U53,$AC$2:$AD$17,2,FALSE),IF(AND(OR($E61={"a/b","b/c","b/a","c/b"}),S52="w"),VLOOKUP(U52,$AA$2:$AB$17,2,FALSE),IF(AND(OR($E61={"a/b","b/c","b/a","c/b"}),S52="l"),VLOOKUP(U52,$AC$2:$AD$17,2,FALSE),IF(AND(OR($E61={"a/b","b/c","b/a","c/b"}),S51="w"),VLOOKUP(U51,$AA$2:$AB$17,2,FALSE),IF(AND(OR($E61={"a/b","b/c","b/a","c/b"}),S51="l"),VLOOKUP(U51,$AC$2:$AD$17,2,FALSE),IF(OR($E61={"a/b","b/c","b/a","c/b"}),1,"")))))))))))))))))))))))</f>
        <v>5b</v>
      </c>
      <c r="V62" s="13" t="str">
        <f>IF(AND(W62="c",$A62&gt;=1,OR(X62={1,"2a","2b",3,"5a","5b","10a","10b","20a","20b","40a","40b","80a","80b","160a","160b"})),"w",IF(AND(W62="",$A62&gt;=1,OR(X62={1,"2a","2b",3,"5a","5b","10a","10b","20a","20b","40a","40b","80a","80b","160a","160b"})),"l",""))</f>
        <v>w</v>
      </c>
      <c r="W62" s="7" t="str">
        <f>IF(OR($A62={3,6,9,12,15,18,21,24,27,30,33,36}),"c","")</f>
        <v>c</v>
      </c>
      <c r="X62" s="14">
        <f>IF(AND(OR($E61={"a/c","b/c","c/a","c/b"}),V61="w"),VLOOKUP(X61,$AA$2:$AB$17,2,FALSE),IF(AND(OR($E61={"a/c","b/c","c/a","c/b"}),V61="l"),VLOOKUP(X61,$AC$2:$AD$17,2,FALSE),IF(AND(OR($E61={"a/c","b/c","c/a","c/b"}),V60="w"),VLOOKUP(X60,$AA$2:$AB$17,2,FALSE),IF(AND(OR($E61={"a/c","b/c","c/a","c/b"}),V60="l"),VLOOKUP(X60,$AC$2:$AD$17,2,FALSE),IF(AND(OR($E61={"a/c","b/c","c/a","c/b"}),V59="w"),VLOOKUP(X59,$AA$2:$AB$17,2,FALSE),IF(AND(OR($E61={"a/c","b/c","c/a","c/b"}),V59="l"),VLOOKUP(X59,$AC$2:$AD$17,2,FALSE),IF(AND(OR($E61={"a/c","b/c","c/a","c/b"}),V58="w"),VLOOKUP(X58,$AA$2:$AB$17,2,FALSE),IF(AND(OR($E61={"a/c","b/c","c/a","c/b"}),V58="l"),VLOOKUP(X58,$AC$2:$AD$17,2,FALSE),IF(AND(OR($E61={"a/c","b/c","c/a","c/b"}),V57="w"),VLOOKUP(X57,$AA$2:$AB$17,2,FALSE),IF(AND(OR($E61={"a/c","b/c","c/a","c/b"}),V57="l"),VLOOKUP(X57,$AC$2:$AD$17,2,FALSE),IF(AND(OR($E61={"a/c","b/c","c/a","c/b"}),V56="w"),VLOOKUP(X56,$AA$2:$AB$17,2,FALSE),IF(AND(OR($E61={"a/c","b/c","c/a","c/b"}),V56="l"),VLOOKUP(X56,$AC$2:$AD$17,2,FALSE),IF(AND(OR($E61={"a/c","b/c","c/a","c/b"}),V55="w"),VLOOKUP(X55,$AA$2:$AB$17,2,FALSE),IF(AND(OR($E61={"a/c","b/c","c/a","c/b"}),V55="l"),VLOOKUP(X55,$AC$2:$AD$17,2,FALSE),IF(AND(OR($E61={"a/c","b/c","c/a","c/b"}),V54="w"),VLOOKUP(X54,$AA$2:$AB$17,2,FALSE),IF(AND(OR($E61={"a/c","b/c","c/a","c/b"}),V54="l"),VLOOKUP(X54,$AC$2:$AD$17,2,FALSE),IF(AND(OR($E61={"a/c","b/c","c/a","c/b"}),V53="w"),VLOOKUP(X53,$AA$2:$AB$17,2,FALSE),IF(AND(OR($E61={"a/c","b/c","c/a","c/b"}),V53="l"),VLOOKUP(X53,$AC$2:$AD$17,2,FALSE),IF(AND(OR($E61={"a/c","b/c","c/a","c/b"}),V52="w"),VLOOKUP(X52,$AA$2:$AB$17,2,FALSE),IF(AND(OR($E61={"a/c","b/c","c/a","c/b"}),V52="l"),VLOOKUP(X52,$AC$2:$AD$17,2,FALSE),IF(AND(OR($E61={"a/c","b/c","c/a","c/b"}),V51="w"),VLOOKUP(X51,$AA$2:$AB$17,2,FALSE),IF(AND(OR($E61={"a/c","b/c","c/a","c/b"}),V51="l"),VLOOKUP(X51,$AC$2:$AD$17,2,FALSE),IF(OR($E61={"a/c","b/c","c/a","c/b"}),1,"")))))))))))))))))))))))</f>
        <v>1</v>
      </c>
      <c r="Y62" s="12">
        <f t="shared" si="6"/>
        <v>-3</v>
      </c>
      <c r="Z62" s="27">
        <f t="shared" si="7"/>
        <v>1</v>
      </c>
      <c r="AF62" t="s">
        <v>15</v>
      </c>
      <c r="AH62">
        <v>145</v>
      </c>
    </row>
    <row r="63" spans="1:34">
      <c r="A63" s="9">
        <v>24</v>
      </c>
      <c r="B63" s="9">
        <f>IF(OR($A63={1,2,3,4,5,6,7,8,9,10,11,12}),1,IF(OR($A63={13,14,15,16,17,18,19,20,21,22,23,24}),2,IF(OR($A63={25,26,27,28,29,30,31,32,33,34,35,36}),3,"")))</f>
        <v>2</v>
      </c>
      <c r="C63" s="9" t="str">
        <f>IF(OR($A63={1,4,7,10,13,16,19,22,25,28,31,34}),"A",IF(OR($A63={2,5,8,11,14,17,20,23,26,29,32,35}),"B",IF(OR($A63={3,6,9,12,15,18,21,24,27,30,33,36}),"C","")))</f>
        <v>C</v>
      </c>
      <c r="D63" t="str">
        <f t="shared" si="10"/>
        <v>3/2</v>
      </c>
      <c r="E63" t="str">
        <f t="shared" si="11"/>
        <v>B/C</v>
      </c>
      <c r="F63" s="13" t="str">
        <f>IF(AND(G63="d",$A63&gt;=1,OR(H63={1,"2a","2b",3,"5a","5b","10a","10b","20a","20b","40a","40b","80a","80b","160a","160b"})),"w",IF(AND(G63="",$A63&gt;=1,OR(H63={1,"2a","2b",3,"5a","5b","10a","10b","20a","20b","40a","40b","80a","80b","160a","160b"})),"l",""))</f>
        <v/>
      </c>
      <c r="G63" s="7" t="str">
        <f>IF(OR($A63={1,2,3,4,5,6,7,8,9,10,11,12}),"d","")</f>
        <v/>
      </c>
      <c r="H63" s="14" t="str">
        <f>IF(AND(OR($D62={"1/2","1/3","2/1","3/1"}),F62="w"),VLOOKUP(H62,$AA$2:$AB$17,2,FALSE),IF(AND(OR($D62={"1/2","1/3","2/1","3/1"}),F62="l"),VLOOKUP(H62,$AC$2:$AD$17,2,FALSE),IF(AND(OR($D62={"1/2","1/3","2/1","3/1"}),F61="w"),VLOOKUP(H61,$AA$2:$AB$17,2,FALSE),IF(AND(OR($D62={"1/2","1/3","2/1","3/1"}),F61="l"),VLOOKUP(H61,$AC$2:$AD$17,2,FALSE),IF(AND(OR($D62={"1/2","1/3","2/1","3/1"}),F60="w"),VLOOKUP(H60,$AA$2:$AB$17,2,FALSE),IF(AND(OR($D62={"1/2","1/3","2/1","3/1"}),F60="l"),VLOOKUP(H60,$AC$2:$AD$17,2,FALSE),IF(AND(OR($D62={"1/2","1/3","2/1","3/1"}),F59="w"),VLOOKUP(H59,$AA$2:$AB$17,2,FALSE),IF(AND(OR($D62={"1/2","1/3","2/1","3/1"}),F59="l"),VLOOKUP(H59,$AC$2:$AD$17,2,FALSE),IF(AND(OR($D62={"1/2","1/3","2/1","3/1"}),F58="w"),VLOOKUP(H58,$AA$2:$AB$17,2,FALSE),IF(AND(OR($D62={"1/2","1/3","2/1","3/1"}),F58="l"),VLOOKUP(H58,$AC$2:$AD$17,2,FALSE),IF(AND(OR($D62={"1/2","1/3","2/1","3/1"}),F57="w"),VLOOKUP(H57,$AA$2:$AB$17,2,FALSE),IF(AND(OR($D62={"1/2","1/3","2/1","3/1"}),F57="l"),VLOOKUP(H57,$AC$2:$AD$17,2,FALSE),IF(AND(OR($D62={"1/2","1/3","2/1","3/1"}),F56="w"),VLOOKUP(H56,$AA$2:$AB$17,2,FALSE),IF(AND(OR($D62={"1/2","1/3","2/1","3/1"}),F56="l"),VLOOKUP(H56,$AC$2:$AD$17,2,FALSE),IF(AND(OR($D62={"1/2","1/3","2/1","3/1"}),F55="w"),VLOOKUP(H55,$AA$2:$AB$17,2,FALSE),IF(AND(OR($D62={"1/2","1/3","2/1","3/1"}),F55="l"),VLOOKUP(H55,$AC$2:$AD$17,2,FALSE),IF(AND(OR($D62={"1/2","1/3","2/1","3/1"}),F54="w"),VLOOKUP(H54,$AA$2:$AB$17,2,FALSE),IF(AND(OR($D62={"1/2","1/3","2/1","3/1"}),F54="l"),VLOOKUP(H54,$AC$2:$AD$17,2,FALSE),IF(AND(OR($D62={"1/2","1/3","2/1","3/1"}),F53="w"),VLOOKUP(H53,$AA$2:$AB$17,2,FALSE),IF(AND(OR($D62={"1/2","1/3","2/1","3/1"}),F53="l"),VLOOKUP(H53,$AC$2:$AD$17,2,FALSE),IF(AND(OR($D62={"1/2","1/3","2/1","3/1"}),F52="w"),VLOOKUP(H52,$AA$2:$AB$17,2,FALSE),IF(AND(OR($D62={"1/2","1/3","2/1","3/1"}),F52="l"),VLOOKUP(H52,$AC$2:$AD$17,2,FALSE),IF(OR($D62={"1/2","1/3","2/1","3/1"}),1,"")))))))))))))))))))))))</f>
        <v/>
      </c>
      <c r="I63" s="13" t="str">
        <f>IF(AND(J63="d",$A63&gt;=1,OR(K63={1,"2a","2b",3,"5a","5b","10a","10b","20a","20b","40a","40b","80a","80b","160a","160b"})),"w",IF(AND(J63="",$A63&gt;=1,OR(K63={1,"2a","2b",3,"5a","5b","10a","10b","20a","20b","40a","40b","80a","80b","160a","160b"})),"l",""))</f>
        <v>w</v>
      </c>
      <c r="J63" s="7" t="str">
        <f>IF(OR($A63={13,14,15,16,17,18,19,20,21,22,23,24}),"d","")</f>
        <v>d</v>
      </c>
      <c r="K63" s="14">
        <f>IF(AND(OR($D62={"1/2","2/3","2/1","3/2"}),I62="w"),VLOOKUP(K62,$AA$2:$AB$17,2,FALSE),IF(AND(OR($D62={"1/2","2/3","2/1","3/2"}),I62="l"),VLOOKUP(K62,$AC$2:$AD$17,2,FALSE),IF(AND(OR($D62={"1/2","2/3","2/1","3/2"}),I61="w"),VLOOKUP(K61,$AA$2:$AB$17,2,FALSE),IF(AND(OR($D62={"1/2","2/3","2/1","3/2"}),I61="l"),VLOOKUP(K61,$AC$2:$AD$17,2,FALSE),IF(AND(OR($D62={"1/2","2/3","2/1","3/2"}),I60="w"),VLOOKUP(K60,$AA$2:$AB$17,2,FALSE),IF(AND(OR($D62={"1/2","2/3","2/1","3/2"}),I60="l"),VLOOKUP(K60,$AC$2:$AD$17,2,FALSE),IF(AND(OR($D62={"1/2","2/3","2/1","3/2"}),I59="w"),VLOOKUP(K59,$AA$2:$AB$17,2,FALSE),IF(AND(OR($D62={"1/2","2/3","2/1","3/2"}),I59="l"),VLOOKUP(K59,$AC$2:$AD$17,2,FALSE),IF(AND(OR($D62={"1/2","2/3","2/1","3/2"}),I58="w"),VLOOKUP(K58,$AA$2:$AB$17,2,FALSE),IF(AND(OR($D62={"1/2","2/3","2/1","3/2"}),I58="l"),VLOOKUP(K58,$AC$2:$AD$17,2,FALSE),IF(AND(OR($D62={"1/2","2/3","2/1","3/2"}),I57="w"),VLOOKUP(K57,$AA$2:$AB$17,2,FALSE),IF(AND(OR($D62={"1/2","2/3","2/1","3/2"}),I57="l"),VLOOKUP(K57,$AC$2:$AD$17,2,FALSE),IF(AND(OR($D62={"1/2","2/3","2/1","3/2"}),I56="w"),VLOOKUP(K56,$AA$2:$AB$17,2,FALSE),IF(AND(OR($D62={"1/2","2/3","2/1","3/2"}),I56="l"),VLOOKUP(K56,$AC$2:$AD$17,2,FALSE),IF(AND(OR($D62={"1/2","2/3","2/1","3/2"}),I55="w"),VLOOKUP(K55,$AA$2:$AB$17,2,FALSE),IF(AND(OR($D62={"1/2","2/3","2/1","3/2"}),I55="l"),VLOOKUP(K55,$AC$2:$AD$17,2,FALSE),IF(AND(OR($D62={"1/2","2/3","2/1","3/2"}),I54="w"),VLOOKUP(K54,$AA$2:$AB$17,2,FALSE),IF(AND(OR($D62={"1/2","2/3","2/1","3/2"}),I54="l"),VLOOKUP(K54,$AC$2:$AD$17,2,FALSE),IF(AND(OR($D62={"1/2","2/3","2/1","3/2"}),I53="w"),VLOOKUP(K53,$AA$2:$AB$17,2,FALSE),IF(AND(OR($D62={"1/2","2/3","2/1","3/2"}),I53="l"),VLOOKUP(K53,$AC$2:$AD$17,2,FALSE),IF(AND(OR($D62={"1/2","2/3","2/1","3/2"}),I52="w"),VLOOKUP(K52,$AA$2:$AB$17,2,FALSE),IF(AND(OR($D62={"1/2","2/3","2/1","3/2"}),I52="l"),VLOOKUP(K52,$AC$2:$AD$17,2,FALSE),IF(OR($D62={"1/2","2/3","2/1","3/2"}),1,"")))))))))))))))))))))))</f>
        <v>1</v>
      </c>
      <c r="L63" s="13" t="str">
        <f>IF(AND(M63="d",$A63&gt;=1,OR(N63={1,"2a","2b",3,"5a","5b","10a","10b","20a","20b","40a","40b","80a","80b","160a","160b"})),"w",IF(AND(M63="",$A63&gt;=1,OR(N63={1,"2a","2b",3,"5a","5b","10a","10b","20a","20b","40a","40b","80a","80b","160a","160b"})),"l",""))</f>
        <v>l</v>
      </c>
      <c r="M63" s="7" t="str">
        <f>IF(OR($A63={25,26,27,28,29,30,31,32,33,34,35,36}),"d","")</f>
        <v/>
      </c>
      <c r="N63" s="14">
        <f>IF(AND(OR($D62={"1/3","2/3","3/1","3/2"}),L62="w"),VLOOKUP(N62,$AA$2:$AB$17,2,FALSE),IF(AND(OR($D62={"1/3","2/3","3/1","3/2"}),L62="l"),VLOOKUP(N62,$AC$2:$AD$17,2,FALSE),IF(AND(OR($D62={"1/3","2/3","3/1","3/2"}),L61="w"),VLOOKUP(N61,$AA$2:$AB$17,2,FALSE),IF(AND(OR($D62={"1/3","2/3","3/1","3/2"}),L61="l"),VLOOKUP(N61,$AC$2:$AD$17,2,FALSE),IF(AND(OR($D62={"1/3","2/3","3/1","3/2"}),L60="w"),VLOOKUP(N60,$AA$2:$AB$17,2,FALSE),IF(AND(OR($D62={"1/3","2/3","3/1","3/2"}),L60="l"),VLOOKUP(N60,$AC$2:$AD$17,2,FALSE),IF(AND(OR($D62={"1/3","2/3","3/1","3/2"}),L59="w"),VLOOKUP(N59,$AA$2:$AB$17,2,FALSE),IF(AND(OR($D62={"1/3","2/3","3/1","3/2"}),L59="l"),VLOOKUP(N59,$AC$2:$AD$17,2,FALSE),IF(AND(OR($D62={"1/3","2/3","3/1","3/2"}),L58="w"),VLOOKUP(N58,$AA$2:$AB$17,2,FALSE),IF(AND(OR($D62={"1/3","2/3","3/1","3/2"}),L58="l"),VLOOKUP(N58,$AC$2:$AD$17,2,FALSE),IF(AND(OR($D62={"1/3","2/3","3/1","3/2"}),L57="w"),VLOOKUP(N57,$AA$2:$AB$17,2,FALSE),IF(AND(OR($D62={"1/3","2/3","3/1","3/2"}),L57="l"),VLOOKUP(N57,$AC$2:$AD$17,2,FALSE),IF(AND(OR($D62={"1/3","2/3","3/1","3/2"}),L56="w"),VLOOKUP(N56,$AA$2:$AB$17,2,FALSE),IF(AND(OR($D62={"1/3","2/3","3/1","3/2"}),L56="l"),VLOOKUP(N56,$AC$2:$AD$17,2,FALSE),IF(AND(OR($D62={"1/3","2/3","3/1","3/2"}),L55="w"),VLOOKUP(N55,$AA$2:$AB$17,2,FALSE),IF(AND(OR($D62={"1/3","2/3","3/1","3/2"}),L55="l"),VLOOKUP(N55,$AC$2:$AD$17,2,FALSE),IF(AND(OR($D62={"1/3","2/3","3/1","3/2"}),L54="w"),VLOOKUP(N54,$AA$2:$AB$17,2,FALSE),IF(AND(OR($D62={"1/3","2/3","3/1","3/2"}),L54="l"),VLOOKUP(N54,$AC$2:$AD$17,2,FALSE),IF(AND(OR($D62={"1/3","2/3","3/1","3/2"}),L53="w"),VLOOKUP(N53,$AA$2:$AB$17,2,FALSE),IF(AND(OR($D62={"1/3","2/3","3/1","3/2"}),L53="l"),VLOOKUP(N53,$AC$2:$AD$17,2,FALSE),IF(AND(OR($D62={"1/3","2/3","3/1","3/2"}),L52="w"),VLOOKUP(N52,$AA$2:$AB$17,2,FALSE),IF(AND(OR($D62={"1/3","2/3","3/1","3/2"}),L52="l"),VLOOKUP(N52,$AC$2:$AD$17,2,FALSE),IF(OR($D62={"1/3","2/3","3/1","3/2"}),1,"")))))))))))))))))))))))</f>
        <v>3</v>
      </c>
      <c r="O63" s="12">
        <f t="shared" si="5"/>
        <v>-1</v>
      </c>
      <c r="P63" s="13" t="str">
        <f>IF(AND(Q63="c",$A63&gt;=1,OR(R63={1,"2a","2b",3,"5a","5b","10a","10b","20a","20b","40a","40b","80a","80b","160a","160b"})),"w",IF(AND(Q63="",$A63&gt;=1,OR(R63={1,"2a","2b",3,"5a","5b","10a","10b","20a","20b","40a","40b","80a","80b","160a","160b"})),"l",""))</f>
        <v/>
      </c>
      <c r="Q63" s="7" t="str">
        <f>IF(OR($A63={1,4,7,10,13,16,19,22,25,28,31,34}),"c","")</f>
        <v/>
      </c>
      <c r="R63" s="14" t="str">
        <f>IF(AND(OR($E62={"a/b","a/c","b/a","c/a"}),P62="w"),VLOOKUP(R62,$AA$2:$AB$17,2,FALSE),IF(AND(OR($E62={"a/b","a/c","b/a","c/a"}),P62="l"),VLOOKUP(R62,$AC$2:$AD$17,2,FALSE),IF(AND(OR($E62={"a/b","a/c","b/a","c/a"}),P61="w"),VLOOKUP(R61,$AA$2:$AB$17,2,FALSE),IF(AND(OR($E62={"a/b","a/c","b/a","c/a"}),P61="l"),VLOOKUP(R61,$AC$2:$AD$17,2,FALSE),IF(AND(OR($E62={"a/b","a/c","b/a","c/a"}),P60="w"),VLOOKUP(R60,$AA$2:$AB$17,2,FALSE),IF(AND(OR($E62={"a/b","a/c","b/a","c/a"}),P60="l"),VLOOKUP(R60,$AC$2:$AD$17,2,FALSE),IF(AND(OR($E62={"a/b","a/c","b/a","c/a"}),P59="w"),VLOOKUP(R59,$AA$2:$AB$17,2,FALSE),IF(AND(OR($E62={"a/b","a/c","b/a","c/a"}),P59="l"),VLOOKUP(R59,$AC$2:$AD$17,2,FALSE),IF(AND(OR($E62={"a/b","a/c","b/a","c/a"}),P58="w"),VLOOKUP(R58,$AA$2:$AB$17,2,FALSE),IF(AND(OR($E62={"a/b","a/c","b/a","c/a"}),P58="l"),VLOOKUP(R58,$AC$2:$AD$17,2,FALSE),IF(AND(OR($E62={"a/b","a/c","b/a","c/a"}),P57="w"),VLOOKUP(R57,$AA$2:$AB$17,2,FALSE),IF(AND(OR($E62={"a/b","a/c","b/a","c/a"}),P57="l"),VLOOKUP(R57,$AC$2:$AD$17,2,FALSE),IF(AND(OR($E62={"a/b","a/c","b/a","c/a"}),P56="w"),VLOOKUP(R56,$AA$2:$AB$17,2,FALSE),IF(AND(OR($E62={"a/b","a/c","b/a","c/a"}),P56="l"),VLOOKUP(R56,$AC$2:$AD$17,2,FALSE),IF(AND(OR($E62={"a/b","a/c","b/a","c/a"}),P55="w"),VLOOKUP(R55,$AA$2:$AB$17,2,FALSE),IF(AND(OR($E62={"a/b","a/c","b/a","c/a"}),P55="l"),VLOOKUP(R55,$AC$2:$AD$17,2,FALSE),IF(AND(OR($E62={"a/b","a/c","b/a","c/a"}),P54="w"),VLOOKUP(R54,$AA$2:$AB$17,2,FALSE),IF(AND(OR($E62={"a/b","a/c","b/a","c/a"}),P54="l"),VLOOKUP(R54,$AC$2:$AD$17,2,FALSE),IF(AND(OR($E62={"a/b","a/c","b/a","c/a"}),P53="w"),VLOOKUP(R53,$AA$2:$AB$17,2,FALSE),IF(AND(OR($E62={"a/b","a/c","b/a","c/a"}),P53="l"),VLOOKUP(R53,$AC$2:$AD$17,2,FALSE),IF(AND(OR($E62={"a/b","a/c","b/a","c/a"}),P52="w"),VLOOKUP(R52,$AA$2:$AB$17,2,FALSE),IF(AND(OR($E62={"a/b","a/c","b/a","c/a"}),P52="l"),VLOOKUP(R52,$AC$2:$AD$17,2,FALSE),IF(OR($E62={"a/b","a/c","b/a","c/a"}),1,"")))))))))))))))))))))))</f>
        <v/>
      </c>
      <c r="S63" s="13" t="str">
        <f>IF(AND(T63="c",$A63&gt;=1,OR(U63={1,"2a","2b",3,"5a","5b","10a","10b","20a","20b","40a","40b","80a","80b","160a","160b"})),"w",IF(AND(T63="",$A63&gt;=1,OR(U63={1,"2a","2b",3,"5a","5b","10a","10b","20a","20b","40a","40b","80a","80b","160a","160b"})),"l",""))</f>
        <v>l</v>
      </c>
      <c r="T63" s="7" t="str">
        <f>IF(OR($A63={2,5,8,11,14,17,20,23,26,29,32,35}),"c","")</f>
        <v/>
      </c>
      <c r="U63" s="14" t="str">
        <f>IF(AND(OR($E62={"a/b","b/c","b/a","c/b"}),S62="w"),VLOOKUP(U62,$AA$2:$AB$17,2,FALSE),IF(AND(OR($E62={"a/b","b/c","b/a","c/b"}),S62="l"),VLOOKUP(U62,$AC$2:$AD$17,2,FALSE),IF(AND(OR($E62={"a/b","b/c","b/a","c/b"}),S61="w"),VLOOKUP(U61,$AA$2:$AB$17,2,FALSE),IF(AND(OR($E62={"a/b","b/c","b/a","c/b"}),S61="l"),VLOOKUP(U61,$AC$2:$AD$17,2,FALSE),IF(AND(OR($E62={"a/b","b/c","b/a","c/b"}),S60="w"),VLOOKUP(U60,$AA$2:$AB$17,2,FALSE),IF(AND(OR($E62={"a/b","b/c","b/a","c/b"}),S60="l"),VLOOKUP(U60,$AC$2:$AD$17,2,FALSE),IF(AND(OR($E62={"a/b","b/c","b/a","c/b"}),S59="w"),VLOOKUP(U59,$AA$2:$AB$17,2,FALSE),IF(AND(OR($E62={"a/b","b/c","b/a","c/b"}),S59="l"),VLOOKUP(U59,$AC$2:$AD$17,2,FALSE),IF(AND(OR($E62={"a/b","b/c","b/a","c/b"}),S58="w"),VLOOKUP(U58,$AA$2:$AB$17,2,FALSE),IF(AND(OR($E62={"a/b","b/c","b/a","c/b"}),S58="l"),VLOOKUP(U58,$AC$2:$AD$17,2,FALSE),IF(AND(OR($E62={"a/b","b/c","b/a","c/b"}),S57="w"),VLOOKUP(U57,$AA$2:$AB$17,2,FALSE),IF(AND(OR($E62={"a/b","b/c","b/a","c/b"}),S57="l"),VLOOKUP(U57,$AC$2:$AD$17,2,FALSE),IF(AND(OR($E62={"a/b","b/c","b/a","c/b"}),S56="w"),VLOOKUP(U56,$AA$2:$AB$17,2,FALSE),IF(AND(OR($E62={"a/b","b/c","b/a","c/b"}),S56="l"),VLOOKUP(U56,$AC$2:$AD$17,2,FALSE),IF(AND(OR($E62={"a/b","b/c","b/a","c/b"}),S55="w"),VLOOKUP(U55,$AA$2:$AB$17,2,FALSE),IF(AND(OR($E62={"a/b","b/c","b/a","c/b"}),S55="l"),VLOOKUP(U55,$AC$2:$AD$17,2,FALSE),IF(AND(OR($E62={"a/b","b/c","b/a","c/b"}),S54="w"),VLOOKUP(U54,$AA$2:$AB$17,2,FALSE),IF(AND(OR($E62={"a/b","b/c","b/a","c/b"}),S54="l"),VLOOKUP(U54,$AC$2:$AD$17,2,FALSE),IF(AND(OR($E62={"a/b","b/c","b/a","c/b"}),S53="w"),VLOOKUP(U53,$AA$2:$AB$17,2,FALSE),IF(AND(OR($E62={"a/b","b/c","b/a","c/b"}),S53="l"),VLOOKUP(U53,$AC$2:$AD$17,2,FALSE),IF(AND(OR($E62={"a/b","b/c","b/a","c/b"}),S52="w"),VLOOKUP(U52,$AA$2:$AB$17,2,FALSE),IF(AND(OR($E62={"a/b","b/c","b/a","c/b"}),S52="l"),VLOOKUP(U52,$AC$2:$AD$17,2,FALSE),IF(OR($E62={"a/b","b/c","b/a","c/b"}),1,"")))))))))))))))))))))))</f>
        <v>10a</v>
      </c>
      <c r="V63" s="13" t="str">
        <f>IF(AND(W63="c",$A63&gt;=1,OR(X63={1,"2a","2b",3,"5a","5b","10a","10b","20a","20b","40a","40b","80a","80b","160a","160b"})),"w",IF(AND(W63="",$A63&gt;=1,OR(X63={1,"2a","2b",3,"5a","5b","10a","10b","20a","20b","40a","40b","80a","80b","160a","160b"})),"l",""))</f>
        <v>w</v>
      </c>
      <c r="W63" s="7" t="str">
        <f>IF(OR($A63={3,6,9,12,15,18,21,24,27,30,33,36}),"c","")</f>
        <v>c</v>
      </c>
      <c r="X63" s="14">
        <f>IF(AND(OR($E62={"a/c","b/c","c/a","c/b"}),V62="w"),VLOOKUP(X62,$AA$2:$AB$17,2,FALSE),IF(AND(OR($E62={"a/c","b/c","c/a","c/b"}),V62="l"),VLOOKUP(X62,$AC$2:$AD$17,2,FALSE),IF(AND(OR($E62={"a/c","b/c","c/a","c/b"}),V61="w"),VLOOKUP(X61,$AA$2:$AB$17,2,FALSE),IF(AND(OR($E62={"a/c","b/c","c/a","c/b"}),V61="l"),VLOOKUP(X61,$AC$2:$AD$17,2,FALSE),IF(AND(OR($E62={"a/c","b/c","c/a","c/b"}),V60="w"),VLOOKUP(X60,$AA$2:$AB$17,2,FALSE),IF(AND(OR($E62={"a/c","b/c","c/a","c/b"}),V60="l"),VLOOKUP(X60,$AC$2:$AD$17,2,FALSE),IF(AND(OR($E62={"a/c","b/c","c/a","c/b"}),V59="w"),VLOOKUP(X59,$AA$2:$AB$17,2,FALSE),IF(AND(OR($E62={"a/c","b/c","c/a","c/b"}),V59="l"),VLOOKUP(X59,$AC$2:$AD$17,2,FALSE),IF(AND(OR($E62={"a/c","b/c","c/a","c/b"}),V58="w"),VLOOKUP(X58,$AA$2:$AB$17,2,FALSE),IF(AND(OR($E62={"a/c","b/c","c/a","c/b"}),V58="l"),VLOOKUP(X58,$AC$2:$AD$17,2,FALSE),IF(AND(OR($E62={"a/c","b/c","c/a","c/b"}),V57="w"),VLOOKUP(X57,$AA$2:$AB$17,2,FALSE),IF(AND(OR($E62={"a/c","b/c","c/a","c/b"}),V57="l"),VLOOKUP(X57,$AC$2:$AD$17,2,FALSE),IF(AND(OR($E62={"a/c","b/c","c/a","c/b"}),V56="w"),VLOOKUP(X56,$AA$2:$AB$17,2,FALSE),IF(AND(OR($E62={"a/c","b/c","c/a","c/b"}),V56="l"),VLOOKUP(X56,$AC$2:$AD$17,2,FALSE),IF(AND(OR($E62={"a/c","b/c","c/a","c/b"}),V55="w"),VLOOKUP(X55,$AA$2:$AB$17,2,FALSE),IF(AND(OR($E62={"a/c","b/c","c/a","c/b"}),V55="l"),VLOOKUP(X55,$AC$2:$AD$17,2,FALSE),IF(AND(OR($E62={"a/c","b/c","c/a","c/b"}),V54="w"),VLOOKUP(X54,$AA$2:$AB$17,2,FALSE),IF(AND(OR($E62={"a/c","b/c","c/a","c/b"}),V54="l"),VLOOKUP(X54,$AC$2:$AD$17,2,FALSE),IF(AND(OR($E62={"a/c","b/c","c/a","c/b"}),V53="w"),VLOOKUP(X53,$AA$2:$AB$17,2,FALSE),IF(AND(OR($E62={"a/c","b/c","c/a","c/b"}),V53="l"),VLOOKUP(X53,$AC$2:$AD$17,2,FALSE),IF(AND(OR($E62={"a/c","b/c","c/a","c/b"}),V52="w"),VLOOKUP(X52,$AA$2:$AB$17,2,FALSE),IF(AND(OR($E62={"a/c","b/c","c/a","c/b"}),V52="l"),VLOOKUP(X52,$AC$2:$AD$17,2,FALSE),IF(OR($E62={"a/c","b/c","c/a","c/b"}),1,"")))))))))))))))))))))))</f>
        <v>1</v>
      </c>
      <c r="Y63" s="12">
        <f t="shared" si="6"/>
        <v>-8</v>
      </c>
      <c r="Z63" s="27">
        <f t="shared" si="7"/>
        <v>-9</v>
      </c>
      <c r="AF63" t="s">
        <v>16</v>
      </c>
      <c r="AH63">
        <v>187</v>
      </c>
    </row>
    <row r="64" spans="1:34">
      <c r="A64" s="9">
        <v>15</v>
      </c>
      <c r="B64" s="9">
        <f>IF(OR($A64={1,2,3,4,5,6,7,8,9,10,11,12}),1,IF(OR($A64={13,14,15,16,17,18,19,20,21,22,23,24}),2,IF(OR($A64={25,26,27,28,29,30,31,32,33,34,35,36}),3,"")))</f>
        <v>2</v>
      </c>
      <c r="C64" s="9" t="str">
        <f>IF(OR($A64={1,4,7,10,13,16,19,22,25,28,31,34}),"A",IF(OR($A64={2,5,8,11,14,17,20,23,26,29,32,35}),"B",IF(OR($A64={3,6,9,12,15,18,21,24,27,30,33,36}),"C","")))</f>
        <v>C</v>
      </c>
      <c r="D64" t="str">
        <f t="shared" si="10"/>
        <v>3/2</v>
      </c>
      <c r="E64" t="str">
        <f t="shared" si="11"/>
        <v>B/C</v>
      </c>
      <c r="F64" s="13" t="str">
        <f>IF(AND(G64="d",$A64&gt;=1,OR(H64={1,"2a","2b",3,"5a","5b","10a","10b","20a","20b","40a","40b","80a","80b","160a","160b"})),"w",IF(AND(G64="",$A64&gt;=1,OR(H64={1,"2a","2b",3,"5a","5b","10a","10b","20a","20b","40a","40b","80a","80b","160a","160b"})),"l",""))</f>
        <v/>
      </c>
      <c r="G64" s="7" t="str">
        <f>IF(OR($A64={1,2,3,4,5,6,7,8,9,10,11,12}),"d","")</f>
        <v/>
      </c>
      <c r="H64" s="14" t="str">
        <f>IF(AND(OR($D63={"1/2","1/3","2/1","3/1"}),F63="w"),VLOOKUP(H63,$AA$2:$AB$17,2,FALSE),IF(AND(OR($D63={"1/2","1/3","2/1","3/1"}),F63="l"),VLOOKUP(H63,$AC$2:$AD$17,2,FALSE),IF(AND(OR($D63={"1/2","1/3","2/1","3/1"}),F62="w"),VLOOKUP(H62,$AA$2:$AB$17,2,FALSE),IF(AND(OR($D63={"1/2","1/3","2/1","3/1"}),F62="l"),VLOOKUP(H62,$AC$2:$AD$17,2,FALSE),IF(AND(OR($D63={"1/2","1/3","2/1","3/1"}),F61="w"),VLOOKUP(H61,$AA$2:$AB$17,2,FALSE),IF(AND(OR($D63={"1/2","1/3","2/1","3/1"}),F61="l"),VLOOKUP(H61,$AC$2:$AD$17,2,FALSE),IF(AND(OR($D63={"1/2","1/3","2/1","3/1"}),F60="w"),VLOOKUP(H60,$AA$2:$AB$17,2,FALSE),IF(AND(OR($D63={"1/2","1/3","2/1","3/1"}),F60="l"),VLOOKUP(H60,$AC$2:$AD$17,2,FALSE),IF(AND(OR($D63={"1/2","1/3","2/1","3/1"}),F59="w"),VLOOKUP(H59,$AA$2:$AB$17,2,FALSE),IF(AND(OR($D63={"1/2","1/3","2/1","3/1"}),F59="l"),VLOOKUP(H59,$AC$2:$AD$17,2,FALSE),IF(AND(OR($D63={"1/2","1/3","2/1","3/1"}),F58="w"),VLOOKUP(H58,$AA$2:$AB$17,2,FALSE),IF(AND(OR($D63={"1/2","1/3","2/1","3/1"}),F58="l"),VLOOKUP(H58,$AC$2:$AD$17,2,FALSE),IF(AND(OR($D63={"1/2","1/3","2/1","3/1"}),F57="w"),VLOOKUP(H57,$AA$2:$AB$17,2,FALSE),IF(AND(OR($D63={"1/2","1/3","2/1","3/1"}),F57="l"),VLOOKUP(H57,$AC$2:$AD$17,2,FALSE),IF(AND(OR($D63={"1/2","1/3","2/1","3/1"}),F56="w"),VLOOKUP(H56,$AA$2:$AB$17,2,FALSE),IF(AND(OR($D63={"1/2","1/3","2/1","3/1"}),F56="l"),VLOOKUP(H56,$AC$2:$AD$17,2,FALSE),IF(AND(OR($D63={"1/2","1/3","2/1","3/1"}),F55="w"),VLOOKUP(H55,$AA$2:$AB$17,2,FALSE),IF(AND(OR($D63={"1/2","1/3","2/1","3/1"}),F55="l"),VLOOKUP(H55,$AC$2:$AD$17,2,FALSE),IF(AND(OR($D63={"1/2","1/3","2/1","3/1"}),F54="w"),VLOOKUP(H54,$AA$2:$AB$17,2,FALSE),IF(AND(OR($D63={"1/2","1/3","2/1","3/1"}),F54="l"),VLOOKUP(H54,$AC$2:$AD$17,2,FALSE),IF(AND(OR($D63={"1/2","1/3","2/1","3/1"}),F53="w"),VLOOKUP(H53,$AA$2:$AB$17,2,FALSE),IF(AND(OR($D63={"1/2","1/3","2/1","3/1"}),F53="l"),VLOOKUP(H53,$AC$2:$AD$17,2,FALSE),IF(OR($D63={"1/2","1/3","2/1","3/1"}),1,"")))))))))))))))))))))))</f>
        <v/>
      </c>
      <c r="I64" s="13" t="str">
        <f>IF(AND(J64="d",$A64&gt;=1,OR(K64={1,"2a","2b",3,"5a","5b","10a","10b","20a","20b","40a","40b","80a","80b","160a","160b"})),"w",IF(AND(J64="",$A64&gt;=1,OR(K64={1,"2a","2b",3,"5a","5b","10a","10b","20a","20b","40a","40b","80a","80b","160a","160b"})),"l",""))</f>
        <v>w</v>
      </c>
      <c r="J64" s="7" t="str">
        <f>IF(OR($A64={13,14,15,16,17,18,19,20,21,22,23,24}),"d","")</f>
        <v>d</v>
      </c>
      <c r="K64" s="14">
        <f>IF(AND(OR($D63={"1/2","2/3","2/1","3/2"}),I63="w"),VLOOKUP(K63,$AA$2:$AB$17,2,FALSE),IF(AND(OR($D63={"1/2","2/3","2/1","3/2"}),I63="l"),VLOOKUP(K63,$AC$2:$AD$17,2,FALSE),IF(AND(OR($D63={"1/2","2/3","2/1","3/2"}),I62="w"),VLOOKUP(K62,$AA$2:$AB$17,2,FALSE),IF(AND(OR($D63={"1/2","2/3","2/1","3/2"}),I62="l"),VLOOKUP(K62,$AC$2:$AD$17,2,FALSE),IF(AND(OR($D63={"1/2","2/3","2/1","3/2"}),I61="w"),VLOOKUP(K61,$AA$2:$AB$17,2,FALSE),IF(AND(OR($D63={"1/2","2/3","2/1","3/2"}),I61="l"),VLOOKUP(K61,$AC$2:$AD$17,2,FALSE),IF(AND(OR($D63={"1/2","2/3","2/1","3/2"}),I60="w"),VLOOKUP(K60,$AA$2:$AB$17,2,FALSE),IF(AND(OR($D63={"1/2","2/3","2/1","3/2"}),I60="l"),VLOOKUP(K60,$AC$2:$AD$17,2,FALSE),IF(AND(OR($D63={"1/2","2/3","2/1","3/2"}),I59="w"),VLOOKUP(K59,$AA$2:$AB$17,2,FALSE),IF(AND(OR($D63={"1/2","2/3","2/1","3/2"}),I59="l"),VLOOKUP(K59,$AC$2:$AD$17,2,FALSE),IF(AND(OR($D63={"1/2","2/3","2/1","3/2"}),I58="w"),VLOOKUP(K58,$AA$2:$AB$17,2,FALSE),IF(AND(OR($D63={"1/2","2/3","2/1","3/2"}),I58="l"),VLOOKUP(K58,$AC$2:$AD$17,2,FALSE),IF(AND(OR($D63={"1/2","2/3","2/1","3/2"}),I57="w"),VLOOKUP(K57,$AA$2:$AB$17,2,FALSE),IF(AND(OR($D63={"1/2","2/3","2/1","3/2"}),I57="l"),VLOOKUP(K57,$AC$2:$AD$17,2,FALSE),IF(AND(OR($D63={"1/2","2/3","2/1","3/2"}),I56="w"),VLOOKUP(K56,$AA$2:$AB$17,2,FALSE),IF(AND(OR($D63={"1/2","2/3","2/1","3/2"}),I56="l"),VLOOKUP(K56,$AC$2:$AD$17,2,FALSE),IF(AND(OR($D63={"1/2","2/3","2/1","3/2"}),I55="w"),VLOOKUP(K55,$AA$2:$AB$17,2,FALSE),IF(AND(OR($D63={"1/2","2/3","2/1","3/2"}),I55="l"),VLOOKUP(K55,$AC$2:$AD$17,2,FALSE),IF(AND(OR($D63={"1/2","2/3","2/1","3/2"}),I54="w"),VLOOKUP(K54,$AA$2:$AB$17,2,FALSE),IF(AND(OR($D63={"1/2","2/3","2/1","3/2"}),I54="l"),VLOOKUP(K54,$AC$2:$AD$17,2,FALSE),IF(AND(OR($D63={"1/2","2/3","2/1","3/2"}),I53="w"),VLOOKUP(K53,$AA$2:$AB$17,2,FALSE),IF(AND(OR($D63={"1/2","2/3","2/1","3/2"}),I53="l"),VLOOKUP(K53,$AC$2:$AD$17,2,FALSE),IF(OR($D63={"1/2","2/3","2/1","3/2"}),1,"")))))))))))))))))))))))</f>
        <v>1</v>
      </c>
      <c r="L64" s="13" t="str">
        <f>IF(AND(M64="d",$A64&gt;=1,OR(N64={1,"2a","2b",3,"5a","5b","10a","10b","20a","20b","40a","40b","80a","80b","160a","160b"})),"w",IF(AND(M64="",$A64&gt;=1,OR(N64={1,"2a","2b",3,"5a","5b","10a","10b","20a","20b","40a","40b","80a","80b","160a","160b"})),"l",""))</f>
        <v>l</v>
      </c>
      <c r="M64" s="7" t="str">
        <f>IF(OR($A64={25,26,27,28,29,30,31,32,33,34,35,36}),"d","")</f>
        <v/>
      </c>
      <c r="N64" s="14" t="str">
        <f>IF(AND(OR($D63={"1/3","2/3","3/1","3/2"}),L63="w"),VLOOKUP(N63,$AA$2:$AB$17,2,FALSE),IF(AND(OR($D63={"1/3","2/3","3/1","3/2"}),L63="l"),VLOOKUP(N63,$AC$2:$AD$17,2,FALSE),IF(AND(OR($D63={"1/3","2/3","3/1","3/2"}),L62="w"),VLOOKUP(N62,$AA$2:$AB$17,2,FALSE),IF(AND(OR($D63={"1/3","2/3","3/1","3/2"}),L62="l"),VLOOKUP(N62,$AC$2:$AD$17,2,FALSE),IF(AND(OR($D63={"1/3","2/3","3/1","3/2"}),L61="w"),VLOOKUP(N61,$AA$2:$AB$17,2,FALSE),IF(AND(OR($D63={"1/3","2/3","3/1","3/2"}),L61="l"),VLOOKUP(N61,$AC$2:$AD$17,2,FALSE),IF(AND(OR($D63={"1/3","2/3","3/1","3/2"}),L60="w"),VLOOKUP(N60,$AA$2:$AB$17,2,FALSE),IF(AND(OR($D63={"1/3","2/3","3/1","3/2"}),L60="l"),VLOOKUP(N60,$AC$2:$AD$17,2,FALSE),IF(AND(OR($D63={"1/3","2/3","3/1","3/2"}),L59="w"),VLOOKUP(N59,$AA$2:$AB$17,2,FALSE),IF(AND(OR($D63={"1/3","2/3","3/1","3/2"}),L59="l"),VLOOKUP(N59,$AC$2:$AD$17,2,FALSE),IF(AND(OR($D63={"1/3","2/3","3/1","3/2"}),L58="w"),VLOOKUP(N58,$AA$2:$AB$17,2,FALSE),IF(AND(OR($D63={"1/3","2/3","3/1","3/2"}),L58="l"),VLOOKUP(N58,$AC$2:$AD$17,2,FALSE),IF(AND(OR($D63={"1/3","2/3","3/1","3/2"}),L57="w"),VLOOKUP(N57,$AA$2:$AB$17,2,FALSE),IF(AND(OR($D63={"1/3","2/3","3/1","3/2"}),L57="l"),VLOOKUP(N57,$AC$2:$AD$17,2,FALSE),IF(AND(OR($D63={"1/3","2/3","3/1","3/2"}),L56="w"),VLOOKUP(N56,$AA$2:$AB$17,2,FALSE),IF(AND(OR($D63={"1/3","2/3","3/1","3/2"}),L56="l"),VLOOKUP(N56,$AC$2:$AD$17,2,FALSE),IF(AND(OR($D63={"1/3","2/3","3/1","3/2"}),L55="w"),VLOOKUP(N55,$AA$2:$AB$17,2,FALSE),IF(AND(OR($D63={"1/3","2/3","3/1","3/2"}),L55="l"),VLOOKUP(N55,$AC$2:$AD$17,2,FALSE),IF(AND(OR($D63={"1/3","2/3","3/1","3/2"}),L54="w"),VLOOKUP(N54,$AA$2:$AB$17,2,FALSE),IF(AND(OR($D63={"1/3","2/3","3/1","3/2"}),L54="l"),VLOOKUP(N54,$AC$2:$AD$17,2,FALSE),IF(AND(OR($D63={"1/3","2/3","3/1","3/2"}),L53="w"),VLOOKUP(N53,$AA$2:$AB$17,2,FALSE),IF(AND(OR($D63={"1/3","2/3","3/1","3/2"}),L53="l"),VLOOKUP(N53,$AC$2:$AD$17,2,FALSE),IF(OR($D63={"1/3","2/3","3/1","3/2"}),1,"")))))))))))))))))))))))</f>
        <v>5a</v>
      </c>
      <c r="O64" s="12">
        <f t="shared" si="5"/>
        <v>-3</v>
      </c>
      <c r="P64" s="13" t="str">
        <f>IF(AND(Q64="c",$A64&gt;=1,OR(R64={1,"2a","2b",3,"5a","5b","10a","10b","20a","20b","40a","40b","80a","80b","160a","160b"})),"w",IF(AND(Q64="",$A64&gt;=1,OR(R64={1,"2a","2b",3,"5a","5b","10a","10b","20a","20b","40a","40b","80a","80b","160a","160b"})),"l",""))</f>
        <v/>
      </c>
      <c r="Q64" s="7" t="str">
        <f>IF(OR($A64={1,4,7,10,13,16,19,22,25,28,31,34}),"c","")</f>
        <v/>
      </c>
      <c r="R64" s="14" t="str">
        <f>IF(AND(OR($E63={"a/b","a/c","b/a","c/a"}),P63="w"),VLOOKUP(R63,$AA$2:$AB$17,2,FALSE),IF(AND(OR($E63={"a/b","a/c","b/a","c/a"}),P63="l"),VLOOKUP(R63,$AC$2:$AD$17,2,FALSE),IF(AND(OR($E63={"a/b","a/c","b/a","c/a"}),P62="w"),VLOOKUP(R62,$AA$2:$AB$17,2,FALSE),IF(AND(OR($E63={"a/b","a/c","b/a","c/a"}),P62="l"),VLOOKUP(R62,$AC$2:$AD$17,2,FALSE),IF(AND(OR($E63={"a/b","a/c","b/a","c/a"}),P61="w"),VLOOKUP(R61,$AA$2:$AB$17,2,FALSE),IF(AND(OR($E63={"a/b","a/c","b/a","c/a"}),P61="l"),VLOOKUP(R61,$AC$2:$AD$17,2,FALSE),IF(AND(OR($E63={"a/b","a/c","b/a","c/a"}),P60="w"),VLOOKUP(R60,$AA$2:$AB$17,2,FALSE),IF(AND(OR($E63={"a/b","a/c","b/a","c/a"}),P60="l"),VLOOKUP(R60,$AC$2:$AD$17,2,FALSE),IF(AND(OR($E63={"a/b","a/c","b/a","c/a"}),P59="w"),VLOOKUP(R59,$AA$2:$AB$17,2,FALSE),IF(AND(OR($E63={"a/b","a/c","b/a","c/a"}),P59="l"),VLOOKUP(R59,$AC$2:$AD$17,2,FALSE),IF(AND(OR($E63={"a/b","a/c","b/a","c/a"}),P58="w"),VLOOKUP(R58,$AA$2:$AB$17,2,FALSE),IF(AND(OR($E63={"a/b","a/c","b/a","c/a"}),P58="l"),VLOOKUP(R58,$AC$2:$AD$17,2,FALSE),IF(AND(OR($E63={"a/b","a/c","b/a","c/a"}),P57="w"),VLOOKUP(R57,$AA$2:$AB$17,2,FALSE),IF(AND(OR($E63={"a/b","a/c","b/a","c/a"}),P57="l"),VLOOKUP(R57,$AC$2:$AD$17,2,FALSE),IF(AND(OR($E63={"a/b","a/c","b/a","c/a"}),P56="w"),VLOOKUP(R56,$AA$2:$AB$17,2,FALSE),IF(AND(OR($E63={"a/b","a/c","b/a","c/a"}),P56="l"),VLOOKUP(R56,$AC$2:$AD$17,2,FALSE),IF(AND(OR($E63={"a/b","a/c","b/a","c/a"}),P55="w"),VLOOKUP(R55,$AA$2:$AB$17,2,FALSE),IF(AND(OR($E63={"a/b","a/c","b/a","c/a"}),P55="l"),VLOOKUP(R55,$AC$2:$AD$17,2,FALSE),IF(AND(OR($E63={"a/b","a/c","b/a","c/a"}),P54="w"),VLOOKUP(R54,$AA$2:$AB$17,2,FALSE),IF(AND(OR($E63={"a/b","a/c","b/a","c/a"}),P54="l"),VLOOKUP(R54,$AC$2:$AD$17,2,FALSE),IF(AND(OR($E63={"a/b","a/c","b/a","c/a"}),P53="w"),VLOOKUP(R53,$AA$2:$AB$17,2,FALSE),IF(AND(OR($E63={"a/b","a/c","b/a","c/a"}),P53="l"),VLOOKUP(R53,$AC$2:$AD$17,2,FALSE),IF(OR($E63={"a/b","a/c","b/a","c/a"}),1,"")))))))))))))))))))))))</f>
        <v/>
      </c>
      <c r="S64" s="13" t="str">
        <f>IF(AND(T64="c",$A64&gt;=1,OR(U64={1,"2a","2b",3,"5a","5b","10a","10b","20a","20b","40a","40b","80a","80b","160a","160b"})),"w",IF(AND(T64="",$A64&gt;=1,OR(U64={1,"2a","2b",3,"5a","5b","10a","10b","20a","20b","40a","40b","80a","80b","160a","160b"})),"l",""))</f>
        <v>l</v>
      </c>
      <c r="T64" s="7" t="str">
        <f>IF(OR($A64={2,5,8,11,14,17,20,23,26,29,32,35}),"c","")</f>
        <v/>
      </c>
      <c r="U64" s="14" t="str">
        <f>IF(AND(OR($E63={"a/b","b/c","b/a","c/b"}),S63="w"),VLOOKUP(U63,$AA$2:$AB$17,2,FALSE),IF(AND(OR($E63={"a/b","b/c","b/a","c/b"}),S63="l"),VLOOKUP(U63,$AC$2:$AD$17,2,FALSE),IF(AND(OR($E63={"a/b","b/c","b/a","c/b"}),S62="w"),VLOOKUP(U62,$AA$2:$AB$17,2,FALSE),IF(AND(OR($E63={"a/b","b/c","b/a","c/b"}),S62="l"),VLOOKUP(U62,$AC$2:$AD$17,2,FALSE),IF(AND(OR($E63={"a/b","b/c","b/a","c/b"}),S61="w"),VLOOKUP(U61,$AA$2:$AB$17,2,FALSE),IF(AND(OR($E63={"a/b","b/c","b/a","c/b"}),S61="l"),VLOOKUP(U61,$AC$2:$AD$17,2,FALSE),IF(AND(OR($E63={"a/b","b/c","b/a","c/b"}),S60="w"),VLOOKUP(U60,$AA$2:$AB$17,2,FALSE),IF(AND(OR($E63={"a/b","b/c","b/a","c/b"}),S60="l"),VLOOKUP(U60,$AC$2:$AD$17,2,FALSE),IF(AND(OR($E63={"a/b","b/c","b/a","c/b"}),S59="w"),VLOOKUP(U59,$AA$2:$AB$17,2,FALSE),IF(AND(OR($E63={"a/b","b/c","b/a","c/b"}),S59="l"),VLOOKUP(U59,$AC$2:$AD$17,2,FALSE),IF(AND(OR($E63={"a/b","b/c","b/a","c/b"}),S58="w"),VLOOKUP(U58,$AA$2:$AB$17,2,FALSE),IF(AND(OR($E63={"a/b","b/c","b/a","c/b"}),S58="l"),VLOOKUP(U58,$AC$2:$AD$17,2,FALSE),IF(AND(OR($E63={"a/b","b/c","b/a","c/b"}),S57="w"),VLOOKUP(U57,$AA$2:$AB$17,2,FALSE),IF(AND(OR($E63={"a/b","b/c","b/a","c/b"}),S57="l"),VLOOKUP(U57,$AC$2:$AD$17,2,FALSE),IF(AND(OR($E63={"a/b","b/c","b/a","c/b"}),S56="w"),VLOOKUP(U56,$AA$2:$AB$17,2,FALSE),IF(AND(OR($E63={"a/b","b/c","b/a","c/b"}),S56="l"),VLOOKUP(U56,$AC$2:$AD$17,2,FALSE),IF(AND(OR($E63={"a/b","b/c","b/a","c/b"}),S55="w"),VLOOKUP(U55,$AA$2:$AB$17,2,FALSE),IF(AND(OR($E63={"a/b","b/c","b/a","c/b"}),S55="l"),VLOOKUP(U55,$AC$2:$AD$17,2,FALSE),IF(AND(OR($E63={"a/b","b/c","b/a","c/b"}),S54="w"),VLOOKUP(U54,$AA$2:$AB$17,2,FALSE),IF(AND(OR($E63={"a/b","b/c","b/a","c/b"}),S54="l"),VLOOKUP(U54,$AC$2:$AD$17,2,FALSE),IF(AND(OR($E63={"a/b","b/c","b/a","c/b"}),S53="w"),VLOOKUP(U53,$AA$2:$AB$17,2,FALSE),IF(AND(OR($E63={"a/b","b/c","b/a","c/b"}),S53="l"),VLOOKUP(U53,$AC$2:$AD$17,2,FALSE),IF(OR($E63={"a/b","b/c","b/a","c/b"}),1,"")))))))))))))))))))))))</f>
        <v>10b</v>
      </c>
      <c r="V64" s="13" t="str">
        <f>IF(AND(W64="c",$A64&gt;=1,OR(X64={1,"2a","2b",3,"5a","5b","10a","10b","20a","20b","40a","40b","80a","80b","160a","160b"})),"w",IF(AND(W64="",$A64&gt;=1,OR(X64={1,"2a","2b",3,"5a","5b","10a","10b","20a","20b","40a","40b","80a","80b","160a","160b"})),"l",""))</f>
        <v>w</v>
      </c>
      <c r="W64" s="7" t="str">
        <f>IF(OR($A64={3,6,9,12,15,18,21,24,27,30,33,36}),"c","")</f>
        <v>c</v>
      </c>
      <c r="X64" s="14">
        <f>IF(AND(OR($E63={"a/c","b/c","c/a","c/b"}),V63="w"),VLOOKUP(X63,$AA$2:$AB$17,2,FALSE),IF(AND(OR($E63={"a/c","b/c","c/a","c/b"}),V63="l"),VLOOKUP(X63,$AC$2:$AD$17,2,FALSE),IF(AND(OR($E63={"a/c","b/c","c/a","c/b"}),V62="w"),VLOOKUP(X62,$AA$2:$AB$17,2,FALSE),IF(AND(OR($E63={"a/c","b/c","c/a","c/b"}),V62="l"),VLOOKUP(X62,$AC$2:$AD$17,2,FALSE),IF(AND(OR($E63={"a/c","b/c","c/a","c/b"}),V61="w"),VLOOKUP(X61,$AA$2:$AB$17,2,FALSE),IF(AND(OR($E63={"a/c","b/c","c/a","c/b"}),V61="l"),VLOOKUP(X61,$AC$2:$AD$17,2,FALSE),IF(AND(OR($E63={"a/c","b/c","c/a","c/b"}),V60="w"),VLOOKUP(X60,$AA$2:$AB$17,2,FALSE),IF(AND(OR($E63={"a/c","b/c","c/a","c/b"}),V60="l"),VLOOKUP(X60,$AC$2:$AD$17,2,FALSE),IF(AND(OR($E63={"a/c","b/c","c/a","c/b"}),V59="w"),VLOOKUP(X59,$AA$2:$AB$17,2,FALSE),IF(AND(OR($E63={"a/c","b/c","c/a","c/b"}),V59="l"),VLOOKUP(X59,$AC$2:$AD$17,2,FALSE),IF(AND(OR($E63={"a/c","b/c","c/a","c/b"}),V58="w"),VLOOKUP(X58,$AA$2:$AB$17,2,FALSE),IF(AND(OR($E63={"a/c","b/c","c/a","c/b"}),V58="l"),VLOOKUP(X58,$AC$2:$AD$17,2,FALSE),IF(AND(OR($E63={"a/c","b/c","c/a","c/b"}),V57="w"),VLOOKUP(X57,$AA$2:$AB$17,2,FALSE),IF(AND(OR($E63={"a/c","b/c","c/a","c/b"}),V57="l"),VLOOKUP(X57,$AC$2:$AD$17,2,FALSE),IF(AND(OR($E63={"a/c","b/c","c/a","c/b"}),V56="w"),VLOOKUP(X56,$AA$2:$AB$17,2,FALSE),IF(AND(OR($E63={"a/c","b/c","c/a","c/b"}),V56="l"),VLOOKUP(X56,$AC$2:$AD$17,2,FALSE),IF(AND(OR($E63={"a/c","b/c","c/a","c/b"}),V55="w"),VLOOKUP(X55,$AA$2:$AB$17,2,FALSE),IF(AND(OR($E63={"a/c","b/c","c/a","c/b"}),V55="l"),VLOOKUP(X55,$AC$2:$AD$17,2,FALSE),IF(AND(OR($E63={"a/c","b/c","c/a","c/b"}),V54="w"),VLOOKUP(X54,$AA$2:$AB$17,2,FALSE),IF(AND(OR($E63={"a/c","b/c","c/a","c/b"}),V54="l"),VLOOKUP(X54,$AC$2:$AD$17,2,FALSE),IF(AND(OR($E63={"a/c","b/c","c/a","c/b"}),V53="w"),VLOOKUP(X53,$AA$2:$AB$17,2,FALSE),IF(AND(OR($E63={"a/c","b/c","c/a","c/b"}),V53="l"),VLOOKUP(X53,$AC$2:$AD$17,2,FALSE),IF(OR($E63={"a/c","b/c","c/a","c/b"}),1,"")))))))))))))))))))))))</f>
        <v>1</v>
      </c>
      <c r="Y64" s="12">
        <f t="shared" si="6"/>
        <v>-8</v>
      </c>
      <c r="Z64" s="27">
        <f t="shared" si="7"/>
        <v>-11</v>
      </c>
      <c r="AF64" t="s">
        <v>17</v>
      </c>
      <c r="AH64">
        <v>137</v>
      </c>
    </row>
    <row r="65" spans="1:34">
      <c r="A65" s="9">
        <v>25</v>
      </c>
      <c r="B65" s="9">
        <f>IF(OR($A65={1,2,3,4,5,6,7,8,9,10,11,12}),1,IF(OR($A65={13,14,15,16,17,18,19,20,21,22,23,24}),2,IF(OR($A65={25,26,27,28,29,30,31,32,33,34,35,36}),3,"")))</f>
        <v>3</v>
      </c>
      <c r="C65" s="9" t="str">
        <f>IF(OR($A65={1,4,7,10,13,16,19,22,25,28,31,34}),"A",IF(OR($A65={2,5,8,11,14,17,20,23,26,29,32,35}),"B",IF(OR($A65={3,6,9,12,15,18,21,24,27,30,33,36}),"C","")))</f>
        <v>A</v>
      </c>
      <c r="D65" t="str">
        <f t="shared" si="10"/>
        <v>2/3</v>
      </c>
      <c r="E65" t="str">
        <f t="shared" si="11"/>
        <v>C/A</v>
      </c>
      <c r="F65" s="13" t="str">
        <f>IF(AND(G65="d",$A65&gt;=1,OR(H65={1,"2a","2b",3,"5a","5b","10a","10b","20a","20b","40a","40b","80a","80b","160a","160b"})),"w",IF(AND(G65="",$A65&gt;=1,OR(H65={1,"2a","2b",3,"5a","5b","10a","10b","20a","20b","40a","40b","80a","80b","160a","160b"})),"l",""))</f>
        <v/>
      </c>
      <c r="G65" s="7" t="str">
        <f>IF(OR($A65={1,2,3,4,5,6,7,8,9,10,11,12}),"d","")</f>
        <v/>
      </c>
      <c r="H65" s="14" t="str">
        <f>IF(AND(OR($D64={"1/2","1/3","2/1","3/1"}),F64="w"),VLOOKUP(H64,$AA$2:$AB$17,2,FALSE),IF(AND(OR($D64={"1/2","1/3","2/1","3/1"}),F64="l"),VLOOKUP(H64,$AC$2:$AD$17,2,FALSE),IF(AND(OR($D64={"1/2","1/3","2/1","3/1"}),F63="w"),VLOOKUP(H63,$AA$2:$AB$17,2,FALSE),IF(AND(OR($D64={"1/2","1/3","2/1","3/1"}),F63="l"),VLOOKUP(H63,$AC$2:$AD$17,2,FALSE),IF(AND(OR($D64={"1/2","1/3","2/1","3/1"}),F62="w"),VLOOKUP(H62,$AA$2:$AB$17,2,FALSE),IF(AND(OR($D64={"1/2","1/3","2/1","3/1"}),F62="l"),VLOOKUP(H62,$AC$2:$AD$17,2,FALSE),IF(AND(OR($D64={"1/2","1/3","2/1","3/1"}),F61="w"),VLOOKUP(H61,$AA$2:$AB$17,2,FALSE),IF(AND(OR($D64={"1/2","1/3","2/1","3/1"}),F61="l"),VLOOKUP(H61,$AC$2:$AD$17,2,FALSE),IF(AND(OR($D64={"1/2","1/3","2/1","3/1"}),F60="w"),VLOOKUP(H60,$AA$2:$AB$17,2,FALSE),IF(AND(OR($D64={"1/2","1/3","2/1","3/1"}),F60="l"),VLOOKUP(H60,$AC$2:$AD$17,2,FALSE),IF(AND(OR($D64={"1/2","1/3","2/1","3/1"}),F59="w"),VLOOKUP(H59,$AA$2:$AB$17,2,FALSE),IF(AND(OR($D64={"1/2","1/3","2/1","3/1"}),F59="l"),VLOOKUP(H59,$AC$2:$AD$17,2,FALSE),IF(AND(OR($D64={"1/2","1/3","2/1","3/1"}),F58="w"),VLOOKUP(H58,$AA$2:$AB$17,2,FALSE),IF(AND(OR($D64={"1/2","1/3","2/1","3/1"}),F58="l"),VLOOKUP(H58,$AC$2:$AD$17,2,FALSE),IF(AND(OR($D64={"1/2","1/3","2/1","3/1"}),F57="w"),VLOOKUP(H57,$AA$2:$AB$17,2,FALSE),IF(AND(OR($D64={"1/2","1/3","2/1","3/1"}),F57="l"),VLOOKUP(H57,$AC$2:$AD$17,2,FALSE),IF(AND(OR($D64={"1/2","1/3","2/1","3/1"}),F56="w"),VLOOKUP(H56,$AA$2:$AB$17,2,FALSE),IF(AND(OR($D64={"1/2","1/3","2/1","3/1"}),F56="l"),VLOOKUP(H56,$AC$2:$AD$17,2,FALSE),IF(AND(OR($D64={"1/2","1/3","2/1","3/1"}),F55="w"),VLOOKUP(H55,$AA$2:$AB$17,2,FALSE),IF(AND(OR($D64={"1/2","1/3","2/1","3/1"}),F55="l"),VLOOKUP(H55,$AC$2:$AD$17,2,FALSE),IF(AND(OR($D64={"1/2","1/3","2/1","3/1"}),F54="w"),VLOOKUP(H54,$AA$2:$AB$17,2,FALSE),IF(AND(OR($D64={"1/2","1/3","2/1","3/1"}),F54="l"),VLOOKUP(H54,$AC$2:$AD$17,2,FALSE),IF(OR($D64={"1/2","1/3","2/1","3/1"}),1,"")))))))))))))))))))))))</f>
        <v/>
      </c>
      <c r="I65" s="13" t="str">
        <f>IF(AND(J65="d",$A65&gt;=1,OR(K65={1,"2a","2b",3,"5a","5b","10a","10b","20a","20b","40a","40b","80a","80b","160a","160b"})),"w",IF(AND(J65="",$A65&gt;=1,OR(K65={1,"2a","2b",3,"5a","5b","10a","10b","20a","20b","40a","40b","80a","80b","160a","160b"})),"l",""))</f>
        <v>l</v>
      </c>
      <c r="J65" s="7" t="str">
        <f>IF(OR($A65={13,14,15,16,17,18,19,20,21,22,23,24}),"d","")</f>
        <v/>
      </c>
      <c r="K65" s="14">
        <f>IF(AND(OR($D64={"1/2","2/3","2/1","3/2"}),I64="w"),VLOOKUP(K64,$AA$2:$AB$17,2,FALSE),IF(AND(OR($D64={"1/2","2/3","2/1","3/2"}),I64="l"),VLOOKUP(K64,$AC$2:$AD$17,2,FALSE),IF(AND(OR($D64={"1/2","2/3","2/1","3/2"}),I63="w"),VLOOKUP(K63,$AA$2:$AB$17,2,FALSE),IF(AND(OR($D64={"1/2","2/3","2/1","3/2"}),I63="l"),VLOOKUP(K63,$AC$2:$AD$17,2,FALSE),IF(AND(OR($D64={"1/2","2/3","2/1","3/2"}),I62="w"),VLOOKUP(K62,$AA$2:$AB$17,2,FALSE),IF(AND(OR($D64={"1/2","2/3","2/1","3/2"}),I62="l"),VLOOKUP(K62,$AC$2:$AD$17,2,FALSE),IF(AND(OR($D64={"1/2","2/3","2/1","3/2"}),I61="w"),VLOOKUP(K61,$AA$2:$AB$17,2,FALSE),IF(AND(OR($D64={"1/2","2/3","2/1","3/2"}),I61="l"),VLOOKUP(K61,$AC$2:$AD$17,2,FALSE),IF(AND(OR($D64={"1/2","2/3","2/1","3/2"}),I60="w"),VLOOKUP(K60,$AA$2:$AB$17,2,FALSE),IF(AND(OR($D64={"1/2","2/3","2/1","3/2"}),I60="l"),VLOOKUP(K60,$AC$2:$AD$17,2,FALSE),IF(AND(OR($D64={"1/2","2/3","2/1","3/2"}),I59="w"),VLOOKUP(K59,$AA$2:$AB$17,2,FALSE),IF(AND(OR($D64={"1/2","2/3","2/1","3/2"}),I59="l"),VLOOKUP(K59,$AC$2:$AD$17,2,FALSE),IF(AND(OR($D64={"1/2","2/3","2/1","3/2"}),I58="w"),VLOOKUP(K58,$AA$2:$AB$17,2,FALSE),IF(AND(OR($D64={"1/2","2/3","2/1","3/2"}),I58="l"),VLOOKUP(K58,$AC$2:$AD$17,2,FALSE),IF(AND(OR($D64={"1/2","2/3","2/1","3/2"}),I57="w"),VLOOKUP(K57,$AA$2:$AB$17,2,FALSE),IF(AND(OR($D64={"1/2","2/3","2/1","3/2"}),I57="l"),VLOOKUP(K57,$AC$2:$AD$17,2,FALSE),IF(AND(OR($D64={"1/2","2/3","2/1","3/2"}),I56="w"),VLOOKUP(K56,$AA$2:$AB$17,2,FALSE),IF(AND(OR($D64={"1/2","2/3","2/1","3/2"}),I56="l"),VLOOKUP(K56,$AC$2:$AD$17,2,FALSE),IF(AND(OR($D64={"1/2","2/3","2/1","3/2"}),I55="w"),VLOOKUP(K55,$AA$2:$AB$17,2,FALSE),IF(AND(OR($D64={"1/2","2/3","2/1","3/2"}),I55="l"),VLOOKUP(K55,$AC$2:$AD$17,2,FALSE),IF(AND(OR($D64={"1/2","2/3","2/1","3/2"}),I54="w"),VLOOKUP(K54,$AA$2:$AB$17,2,FALSE),IF(AND(OR($D64={"1/2","2/3","2/1","3/2"}),I54="l"),VLOOKUP(K54,$AC$2:$AD$17,2,FALSE),IF(OR($D64={"1/2","2/3","2/1","3/2"}),1,"")))))))))))))))))))))))</f>
        <v>1</v>
      </c>
      <c r="L65" s="13" t="str">
        <f>IF(AND(M65="d",$A65&gt;=1,OR(N65={1,"2a","2b",3,"5a","5b","10a","10b","20a","20b","40a","40b","80a","80b","160a","160b"})),"w",IF(AND(M65="",$A65&gt;=1,OR(N65={1,"2a","2b",3,"5a","5b","10a","10b","20a","20b","40a","40b","80a","80b","160a","160b"})),"l",""))</f>
        <v>w</v>
      </c>
      <c r="M65" s="7" t="str">
        <f>IF(OR($A65={25,26,27,28,29,30,31,32,33,34,35,36}),"d","")</f>
        <v>d</v>
      </c>
      <c r="N65" s="14" t="str">
        <f>IF(AND(OR($D64={"1/3","2/3","3/1","3/2"}),L64="w"),VLOOKUP(N64,$AA$2:$AB$17,2,FALSE),IF(AND(OR($D64={"1/3","2/3","3/1","3/2"}),L64="l"),VLOOKUP(N64,$AC$2:$AD$17,2,FALSE),IF(AND(OR($D64={"1/3","2/3","3/1","3/2"}),L63="w"),VLOOKUP(N63,$AA$2:$AB$17,2,FALSE),IF(AND(OR($D64={"1/3","2/3","3/1","3/2"}),L63="l"),VLOOKUP(N63,$AC$2:$AD$17,2,FALSE),IF(AND(OR($D64={"1/3","2/3","3/1","3/2"}),L62="w"),VLOOKUP(N62,$AA$2:$AB$17,2,FALSE),IF(AND(OR($D64={"1/3","2/3","3/1","3/2"}),L62="l"),VLOOKUP(N62,$AC$2:$AD$17,2,FALSE),IF(AND(OR($D64={"1/3","2/3","3/1","3/2"}),L61="w"),VLOOKUP(N61,$AA$2:$AB$17,2,FALSE),IF(AND(OR($D64={"1/3","2/3","3/1","3/2"}),L61="l"),VLOOKUP(N61,$AC$2:$AD$17,2,FALSE),IF(AND(OR($D64={"1/3","2/3","3/1","3/2"}),L60="w"),VLOOKUP(N60,$AA$2:$AB$17,2,FALSE),IF(AND(OR($D64={"1/3","2/3","3/1","3/2"}),L60="l"),VLOOKUP(N60,$AC$2:$AD$17,2,FALSE),IF(AND(OR($D64={"1/3","2/3","3/1","3/2"}),L59="w"),VLOOKUP(N59,$AA$2:$AB$17,2,FALSE),IF(AND(OR($D64={"1/3","2/3","3/1","3/2"}),L59="l"),VLOOKUP(N59,$AC$2:$AD$17,2,FALSE),IF(AND(OR($D64={"1/3","2/3","3/1","3/2"}),L58="w"),VLOOKUP(N58,$AA$2:$AB$17,2,FALSE),IF(AND(OR($D64={"1/3","2/3","3/1","3/2"}),L58="l"),VLOOKUP(N58,$AC$2:$AD$17,2,FALSE),IF(AND(OR($D64={"1/3","2/3","3/1","3/2"}),L57="w"),VLOOKUP(N57,$AA$2:$AB$17,2,FALSE),IF(AND(OR($D64={"1/3","2/3","3/1","3/2"}),L57="l"),VLOOKUP(N57,$AC$2:$AD$17,2,FALSE),IF(AND(OR($D64={"1/3","2/3","3/1","3/2"}),L56="w"),VLOOKUP(N56,$AA$2:$AB$17,2,FALSE),IF(AND(OR($D64={"1/3","2/3","3/1","3/2"}),L56="l"),VLOOKUP(N56,$AC$2:$AD$17,2,FALSE),IF(AND(OR($D64={"1/3","2/3","3/1","3/2"}),L55="w"),VLOOKUP(N55,$AA$2:$AB$17,2,FALSE),IF(AND(OR($D64={"1/3","2/3","3/1","3/2"}),L55="l"),VLOOKUP(N55,$AC$2:$AD$17,2,FALSE),IF(AND(OR($D64={"1/3","2/3","3/1","3/2"}),L54="w"),VLOOKUP(N54,$AA$2:$AB$17,2,FALSE),IF(AND(OR($D64={"1/3","2/3","3/1","3/2"}),L54="l"),VLOOKUP(N54,$AC$2:$AD$17,2,FALSE),IF(OR($D64={"1/3","2/3","3/1","3/2"}),1,"")))))))))))))))))))))))</f>
        <v>5b</v>
      </c>
      <c r="O65" s="12">
        <f t="shared" si="5"/>
        <v>9</v>
      </c>
      <c r="P65" s="13" t="str">
        <f>IF(AND(Q65="c",$A65&gt;=1,OR(R65={1,"2a","2b",3,"5a","5b","10a","10b","20a","20b","40a","40b","80a","80b","160a","160b"})),"w",IF(AND(Q65="",$A65&gt;=1,OR(R65={1,"2a","2b",3,"5a","5b","10a","10b","20a","20b","40a","40b","80a","80b","160a","160b"})),"l",""))</f>
        <v/>
      </c>
      <c r="Q65" s="7" t="str">
        <f>IF(OR($A65={1,4,7,10,13,16,19,22,25,28,31,34}),"c","")</f>
        <v>c</v>
      </c>
      <c r="R65" s="14" t="str">
        <f>IF(AND(OR($E64={"a/b","a/c","b/a","c/a"}),P64="w"),VLOOKUP(R64,$AA$2:$AB$17,2,FALSE),IF(AND(OR($E64={"a/b","a/c","b/a","c/a"}),P64="l"),VLOOKUP(R64,$AC$2:$AD$17,2,FALSE),IF(AND(OR($E64={"a/b","a/c","b/a","c/a"}),P63="w"),VLOOKUP(R63,$AA$2:$AB$17,2,FALSE),IF(AND(OR($E64={"a/b","a/c","b/a","c/a"}),P63="l"),VLOOKUP(R63,$AC$2:$AD$17,2,FALSE),IF(AND(OR($E64={"a/b","a/c","b/a","c/a"}),P62="w"),VLOOKUP(R62,$AA$2:$AB$17,2,FALSE),IF(AND(OR($E64={"a/b","a/c","b/a","c/a"}),P62="l"),VLOOKUP(R62,$AC$2:$AD$17,2,FALSE),IF(AND(OR($E64={"a/b","a/c","b/a","c/a"}),P61="w"),VLOOKUP(R61,$AA$2:$AB$17,2,FALSE),IF(AND(OR($E64={"a/b","a/c","b/a","c/a"}),P61="l"),VLOOKUP(R61,$AC$2:$AD$17,2,FALSE),IF(AND(OR($E64={"a/b","a/c","b/a","c/a"}),P60="w"),VLOOKUP(R60,$AA$2:$AB$17,2,FALSE),IF(AND(OR($E64={"a/b","a/c","b/a","c/a"}),P60="l"),VLOOKUP(R60,$AC$2:$AD$17,2,FALSE),IF(AND(OR($E64={"a/b","a/c","b/a","c/a"}),P59="w"),VLOOKUP(R59,$AA$2:$AB$17,2,FALSE),IF(AND(OR($E64={"a/b","a/c","b/a","c/a"}),P59="l"),VLOOKUP(R59,$AC$2:$AD$17,2,FALSE),IF(AND(OR($E64={"a/b","a/c","b/a","c/a"}),P58="w"),VLOOKUP(R58,$AA$2:$AB$17,2,FALSE),IF(AND(OR($E64={"a/b","a/c","b/a","c/a"}),P58="l"),VLOOKUP(R58,$AC$2:$AD$17,2,FALSE),IF(AND(OR($E64={"a/b","a/c","b/a","c/a"}),P57="w"),VLOOKUP(R57,$AA$2:$AB$17,2,FALSE),IF(AND(OR($E64={"a/b","a/c","b/a","c/a"}),P57="l"),VLOOKUP(R57,$AC$2:$AD$17,2,FALSE),IF(AND(OR($E64={"a/b","a/c","b/a","c/a"}),P56="w"),VLOOKUP(R56,$AA$2:$AB$17,2,FALSE),IF(AND(OR($E64={"a/b","a/c","b/a","c/a"}),P56="l"),VLOOKUP(R56,$AC$2:$AD$17,2,FALSE),IF(AND(OR($E64={"a/b","a/c","b/a","c/a"}),P55="w"),VLOOKUP(R55,$AA$2:$AB$17,2,FALSE),IF(AND(OR($E64={"a/b","a/c","b/a","c/a"}),P55="l"),VLOOKUP(R55,$AC$2:$AD$17,2,FALSE),IF(AND(OR($E64={"a/b","a/c","b/a","c/a"}),P54="w"),VLOOKUP(R54,$AA$2:$AB$17,2,FALSE),IF(AND(OR($E64={"a/b","a/c","b/a","c/a"}),P54="l"),VLOOKUP(R54,$AC$2:$AD$17,2,FALSE),IF(OR($E64={"a/b","a/c","b/a","c/a"}),1,"")))))))))))))))))))))))</f>
        <v/>
      </c>
      <c r="S65" s="13" t="str">
        <f>IF(AND(T65="c",$A65&gt;=1,OR(U65={1,"2a","2b",3,"5a","5b","10a","10b","20a","20b","40a","40b","80a","80b","160a","160b"})),"w",IF(AND(T65="",$A65&gt;=1,OR(U65={1,"2a","2b",3,"5a","5b","10a","10b","20a","20b","40a","40b","80a","80b","160a","160b"})),"l",""))</f>
        <v>l</v>
      </c>
      <c r="T65" s="7" t="str">
        <f>IF(OR($A65={2,5,8,11,14,17,20,23,26,29,32,35}),"c","")</f>
        <v/>
      </c>
      <c r="U65" s="14" t="str">
        <f>IF(AND(OR($E64={"a/b","b/c","b/a","c/b"}),S64="w"),VLOOKUP(U64,$AA$2:$AB$17,2,FALSE),IF(AND(OR($E64={"a/b","b/c","b/a","c/b"}),S64="l"),VLOOKUP(U64,$AC$2:$AD$17,2,FALSE),IF(AND(OR($E64={"a/b","b/c","b/a","c/b"}),S63="w"),VLOOKUP(U63,$AA$2:$AB$17,2,FALSE),IF(AND(OR($E64={"a/b","b/c","b/a","c/b"}),S63="l"),VLOOKUP(U63,$AC$2:$AD$17,2,FALSE),IF(AND(OR($E64={"a/b","b/c","b/a","c/b"}),S62="w"),VLOOKUP(U62,$AA$2:$AB$17,2,FALSE),IF(AND(OR($E64={"a/b","b/c","b/a","c/b"}),S62="l"),VLOOKUP(U62,$AC$2:$AD$17,2,FALSE),IF(AND(OR($E64={"a/b","b/c","b/a","c/b"}),S61="w"),VLOOKUP(U61,$AA$2:$AB$17,2,FALSE),IF(AND(OR($E64={"a/b","b/c","b/a","c/b"}),S61="l"),VLOOKUP(U61,$AC$2:$AD$17,2,FALSE),IF(AND(OR($E64={"a/b","b/c","b/a","c/b"}),S60="w"),VLOOKUP(U60,$AA$2:$AB$17,2,FALSE),IF(AND(OR($E64={"a/b","b/c","b/a","c/b"}),S60="l"),VLOOKUP(U60,$AC$2:$AD$17,2,FALSE),IF(AND(OR($E64={"a/b","b/c","b/a","c/b"}),S59="w"),VLOOKUP(U59,$AA$2:$AB$17,2,FALSE),IF(AND(OR($E64={"a/b","b/c","b/a","c/b"}),S59="l"),VLOOKUP(U59,$AC$2:$AD$17,2,FALSE),IF(AND(OR($E64={"a/b","b/c","b/a","c/b"}),S58="w"),VLOOKUP(U58,$AA$2:$AB$17,2,FALSE),IF(AND(OR($E64={"a/b","b/c","b/a","c/b"}),S58="l"),VLOOKUP(U58,$AC$2:$AD$17,2,FALSE),IF(AND(OR($E64={"a/b","b/c","b/a","c/b"}),S57="w"),VLOOKUP(U57,$AA$2:$AB$17,2,FALSE),IF(AND(OR($E64={"a/b","b/c","b/a","c/b"}),S57="l"),VLOOKUP(U57,$AC$2:$AD$17,2,FALSE),IF(AND(OR($E64={"a/b","b/c","b/a","c/b"}),S56="w"),VLOOKUP(U56,$AA$2:$AB$17,2,FALSE),IF(AND(OR($E64={"a/b","b/c","b/a","c/b"}),S56="l"),VLOOKUP(U56,$AC$2:$AD$17,2,FALSE),IF(AND(OR($E64={"a/b","b/c","b/a","c/b"}),S55="w"),VLOOKUP(U55,$AA$2:$AB$17,2,FALSE),IF(AND(OR($E64={"a/b","b/c","b/a","c/b"}),S55="l"),VLOOKUP(U55,$AC$2:$AD$17,2,FALSE),IF(AND(OR($E64={"a/b","b/c","b/a","c/b"}),S54="w"),VLOOKUP(U54,$AA$2:$AB$17,2,FALSE),IF(AND(OR($E64={"a/b","b/c","b/a","c/b"}),S54="l"),VLOOKUP(U54,$AC$2:$AD$17,2,FALSE),IF(OR($E64={"a/b","b/c","b/a","c/b"}),1,"")))))))))))))))))))))))</f>
        <v>20a</v>
      </c>
      <c r="V65" s="13" t="str">
        <f>IF(AND(W65="c",$A65&gt;=1,OR(X65={1,"2a","2b",3,"5a","5b","10a","10b","20a","20b","40a","40b","80a","80b","160a","160b"})),"w",IF(AND(W65="",$A65&gt;=1,OR(X65={1,"2a","2b",3,"5a","5b","10a","10b","20a","20b","40a","40b","80a","80b","160a","160b"})),"l",""))</f>
        <v>l</v>
      </c>
      <c r="W65" s="7" t="str">
        <f>IF(OR($A65={3,6,9,12,15,18,21,24,27,30,33,36}),"c","")</f>
        <v/>
      </c>
      <c r="X65" s="14">
        <f>IF(AND(OR($E64={"a/c","b/c","c/a","c/b"}),V64="w"),VLOOKUP(X64,$AA$2:$AB$17,2,FALSE),IF(AND(OR($E64={"a/c","b/c","c/a","c/b"}),V64="l"),VLOOKUP(X64,$AC$2:$AD$17,2,FALSE),IF(AND(OR($E64={"a/c","b/c","c/a","c/b"}),V63="w"),VLOOKUP(X63,$AA$2:$AB$17,2,FALSE),IF(AND(OR($E64={"a/c","b/c","c/a","c/b"}),V63="l"),VLOOKUP(X63,$AC$2:$AD$17,2,FALSE),IF(AND(OR($E64={"a/c","b/c","c/a","c/b"}),V62="w"),VLOOKUP(X62,$AA$2:$AB$17,2,FALSE),IF(AND(OR($E64={"a/c","b/c","c/a","c/b"}),V62="l"),VLOOKUP(X62,$AC$2:$AD$17,2,FALSE),IF(AND(OR($E64={"a/c","b/c","c/a","c/b"}),V61="w"),VLOOKUP(X61,$AA$2:$AB$17,2,FALSE),IF(AND(OR($E64={"a/c","b/c","c/a","c/b"}),V61="l"),VLOOKUP(X61,$AC$2:$AD$17,2,FALSE),IF(AND(OR($E64={"a/c","b/c","c/a","c/b"}),V60="w"),VLOOKUP(X60,$AA$2:$AB$17,2,FALSE),IF(AND(OR($E64={"a/c","b/c","c/a","c/b"}),V60="l"),VLOOKUP(X60,$AC$2:$AD$17,2,FALSE),IF(AND(OR($E64={"a/c","b/c","c/a","c/b"}),V59="w"),VLOOKUP(X59,$AA$2:$AB$17,2,FALSE),IF(AND(OR($E64={"a/c","b/c","c/a","c/b"}),V59="l"),VLOOKUP(X59,$AC$2:$AD$17,2,FALSE),IF(AND(OR($E64={"a/c","b/c","c/a","c/b"}),V58="w"),VLOOKUP(X58,$AA$2:$AB$17,2,FALSE),IF(AND(OR($E64={"a/c","b/c","c/a","c/b"}),V58="l"),VLOOKUP(X58,$AC$2:$AD$17,2,FALSE),IF(AND(OR($E64={"a/c","b/c","c/a","c/b"}),V57="w"),VLOOKUP(X57,$AA$2:$AB$17,2,FALSE),IF(AND(OR($E64={"a/c","b/c","c/a","c/b"}),V57="l"),VLOOKUP(X57,$AC$2:$AD$17,2,FALSE),IF(AND(OR($E64={"a/c","b/c","c/a","c/b"}),V56="w"),VLOOKUP(X56,$AA$2:$AB$17,2,FALSE),IF(AND(OR($E64={"a/c","b/c","c/a","c/b"}),V56="l"),VLOOKUP(X56,$AC$2:$AD$17,2,FALSE),IF(AND(OR($E64={"a/c","b/c","c/a","c/b"}),V55="w"),VLOOKUP(X55,$AA$2:$AB$17,2,FALSE),IF(AND(OR($E64={"a/c","b/c","c/a","c/b"}),V55="l"),VLOOKUP(X55,$AC$2:$AD$17,2,FALSE),IF(AND(OR($E64={"a/c","b/c","c/a","c/b"}),V54="w"),VLOOKUP(X54,$AA$2:$AB$17,2,FALSE),IF(AND(OR($E64={"a/c","b/c","c/a","c/b"}),V54="l"),VLOOKUP(X54,$AC$2:$AD$17,2,FALSE),IF(OR($E64={"a/c","b/c","c/a","c/b"}),1,"")))))))))))))))))))))))</f>
        <v>1</v>
      </c>
      <c r="Y65" s="12">
        <f t="shared" si="6"/>
        <v>-21</v>
      </c>
      <c r="Z65" s="27">
        <f t="shared" si="7"/>
        <v>-12</v>
      </c>
      <c r="AF65" t="s">
        <v>18</v>
      </c>
      <c r="AH65">
        <v>235</v>
      </c>
    </row>
    <row r="66" spans="1:34">
      <c r="A66" s="9">
        <v>15</v>
      </c>
      <c r="B66" s="9">
        <f>IF(OR($A66={1,2,3,4,5,6,7,8,9,10,11,12}),1,IF(OR($A66={13,14,15,16,17,18,19,20,21,22,23,24}),2,IF(OR($A66={25,26,27,28,29,30,31,32,33,34,35,36}),3,"")))</f>
        <v>2</v>
      </c>
      <c r="C66" s="9" t="str">
        <f>IF(OR($A66={1,4,7,10,13,16,19,22,25,28,31,34}),"A",IF(OR($A66={2,5,8,11,14,17,20,23,26,29,32,35}),"B",IF(OR($A66={3,6,9,12,15,18,21,24,27,30,33,36}),"C","")))</f>
        <v>C</v>
      </c>
      <c r="D66" t="str">
        <f t="shared" si="10"/>
        <v>3/2</v>
      </c>
      <c r="E66" t="str">
        <f t="shared" si="11"/>
        <v>A/C</v>
      </c>
      <c r="F66" s="13" t="str">
        <f>IF(AND(G66="d",$A66&gt;=1,OR(H66={1,"2a","2b",3,"5a","5b","10a","10b","20a","20b","40a","40b","80a","80b","160a","160b"})),"w",IF(AND(G66="",$A66&gt;=1,OR(H66={1,"2a","2b",3,"5a","5b","10a","10b","20a","20b","40a","40b","80a","80b","160a","160b"})),"l",""))</f>
        <v/>
      </c>
      <c r="G66" s="7" t="str">
        <f>IF(OR($A66={1,2,3,4,5,6,7,8,9,10,11,12}),"d","")</f>
        <v/>
      </c>
      <c r="H66" s="14" t="str">
        <f>IF(AND(OR($D65={"1/2","1/3","2/1","3/1"}),F65="w"),VLOOKUP(H65,$AA$2:$AB$17,2,FALSE),IF(AND(OR($D65={"1/2","1/3","2/1","3/1"}),F65="l"),VLOOKUP(H65,$AC$2:$AD$17,2,FALSE),IF(AND(OR($D65={"1/2","1/3","2/1","3/1"}),F64="w"),VLOOKUP(H64,$AA$2:$AB$17,2,FALSE),IF(AND(OR($D65={"1/2","1/3","2/1","3/1"}),F64="l"),VLOOKUP(H64,$AC$2:$AD$17,2,FALSE),IF(AND(OR($D65={"1/2","1/3","2/1","3/1"}),F63="w"),VLOOKUP(H63,$AA$2:$AB$17,2,FALSE),IF(AND(OR($D65={"1/2","1/3","2/1","3/1"}),F63="l"),VLOOKUP(H63,$AC$2:$AD$17,2,FALSE),IF(AND(OR($D65={"1/2","1/3","2/1","3/1"}),F62="w"),VLOOKUP(H62,$AA$2:$AB$17,2,FALSE),IF(AND(OR($D65={"1/2","1/3","2/1","3/1"}),F62="l"),VLOOKUP(H62,$AC$2:$AD$17,2,FALSE),IF(AND(OR($D65={"1/2","1/3","2/1","3/1"}),F61="w"),VLOOKUP(H61,$AA$2:$AB$17,2,FALSE),IF(AND(OR($D65={"1/2","1/3","2/1","3/1"}),F61="l"),VLOOKUP(H61,$AC$2:$AD$17,2,FALSE),IF(AND(OR($D65={"1/2","1/3","2/1","3/1"}),F60="w"),VLOOKUP(H60,$AA$2:$AB$17,2,FALSE),IF(AND(OR($D65={"1/2","1/3","2/1","3/1"}),F60="l"),VLOOKUP(H60,$AC$2:$AD$17,2,FALSE),IF(AND(OR($D65={"1/2","1/3","2/1","3/1"}),F59="w"),VLOOKUP(H59,$AA$2:$AB$17,2,FALSE),IF(AND(OR($D65={"1/2","1/3","2/1","3/1"}),F59="l"),VLOOKUP(H59,$AC$2:$AD$17,2,FALSE),IF(AND(OR($D65={"1/2","1/3","2/1","3/1"}),F58="w"),VLOOKUP(H58,$AA$2:$AB$17,2,FALSE),IF(AND(OR($D65={"1/2","1/3","2/1","3/1"}),F58="l"),VLOOKUP(H58,$AC$2:$AD$17,2,FALSE),IF(AND(OR($D65={"1/2","1/3","2/1","3/1"}),F57="w"),VLOOKUP(H57,$AA$2:$AB$17,2,FALSE),IF(AND(OR($D65={"1/2","1/3","2/1","3/1"}),F57="l"),VLOOKUP(H57,$AC$2:$AD$17,2,FALSE),IF(AND(OR($D65={"1/2","1/3","2/1","3/1"}),F56="w"),VLOOKUP(H56,$AA$2:$AB$17,2,FALSE),IF(AND(OR($D65={"1/2","1/3","2/1","3/1"}),F56="l"),VLOOKUP(H56,$AC$2:$AD$17,2,FALSE),IF(AND(OR($D65={"1/2","1/3","2/1","3/1"}),F55="w"),VLOOKUP(H55,$AA$2:$AB$17,2,FALSE),IF(AND(OR($D65={"1/2","1/3","2/1","3/1"}),F55="l"),VLOOKUP(H55,$AC$2:$AD$17,2,FALSE),IF(OR($D65={"1/2","1/3","2/1","3/1"}),1,"")))))))))))))))))))))))</f>
        <v/>
      </c>
      <c r="I66" s="13" t="str">
        <f>IF(AND(J66="d",$A66&gt;=1,OR(K66={1,"2a","2b",3,"5a","5b","10a","10b","20a","20b","40a","40b","80a","80b","160a","160b"})),"w",IF(AND(J66="",$A66&gt;=1,OR(K66={1,"2a","2b",3,"5a","5b","10a","10b","20a","20b","40a","40b","80a","80b","160a","160b"})),"l",""))</f>
        <v>w</v>
      </c>
      <c r="J66" s="7" t="str">
        <f>IF(OR($A66={13,14,15,16,17,18,19,20,21,22,23,24}),"d","")</f>
        <v>d</v>
      </c>
      <c r="K66" s="14" t="str">
        <f>IF(AND(OR($D65={"1/2","2/3","2/1","3/2"}),I65="w"),VLOOKUP(K65,$AA$2:$AB$17,2,FALSE),IF(AND(OR($D65={"1/2","2/3","2/1","3/2"}),I65="l"),VLOOKUP(K65,$AC$2:$AD$17,2,FALSE),IF(AND(OR($D65={"1/2","2/3","2/1","3/2"}),I64="w"),VLOOKUP(K64,$AA$2:$AB$17,2,FALSE),IF(AND(OR($D65={"1/2","2/3","2/1","3/2"}),I64="l"),VLOOKUP(K64,$AC$2:$AD$17,2,FALSE),IF(AND(OR($D65={"1/2","2/3","2/1","3/2"}),I63="w"),VLOOKUP(K63,$AA$2:$AB$17,2,FALSE),IF(AND(OR($D65={"1/2","2/3","2/1","3/2"}),I63="l"),VLOOKUP(K63,$AC$2:$AD$17,2,FALSE),IF(AND(OR($D65={"1/2","2/3","2/1","3/2"}),I62="w"),VLOOKUP(K62,$AA$2:$AB$17,2,FALSE),IF(AND(OR($D65={"1/2","2/3","2/1","3/2"}),I62="l"),VLOOKUP(K62,$AC$2:$AD$17,2,FALSE),IF(AND(OR($D65={"1/2","2/3","2/1","3/2"}),I61="w"),VLOOKUP(K61,$AA$2:$AB$17,2,FALSE),IF(AND(OR($D65={"1/2","2/3","2/1","3/2"}),I61="l"),VLOOKUP(K61,$AC$2:$AD$17,2,FALSE),IF(AND(OR($D65={"1/2","2/3","2/1","3/2"}),I60="w"),VLOOKUP(K60,$AA$2:$AB$17,2,FALSE),IF(AND(OR($D65={"1/2","2/3","2/1","3/2"}),I60="l"),VLOOKUP(K60,$AC$2:$AD$17,2,FALSE),IF(AND(OR($D65={"1/2","2/3","2/1","3/2"}),I59="w"),VLOOKUP(K59,$AA$2:$AB$17,2,FALSE),IF(AND(OR($D65={"1/2","2/3","2/1","3/2"}),I59="l"),VLOOKUP(K59,$AC$2:$AD$17,2,FALSE),IF(AND(OR($D65={"1/2","2/3","2/1","3/2"}),I58="w"),VLOOKUP(K58,$AA$2:$AB$17,2,FALSE),IF(AND(OR($D65={"1/2","2/3","2/1","3/2"}),I58="l"),VLOOKUP(K58,$AC$2:$AD$17,2,FALSE),IF(AND(OR($D65={"1/2","2/3","2/1","3/2"}),I57="w"),VLOOKUP(K57,$AA$2:$AB$17,2,FALSE),IF(AND(OR($D65={"1/2","2/3","2/1","3/2"}),I57="l"),VLOOKUP(K57,$AC$2:$AD$17,2,FALSE),IF(AND(OR($D65={"1/2","2/3","2/1","3/2"}),I56="w"),VLOOKUP(K56,$AA$2:$AB$17,2,FALSE),IF(AND(OR($D65={"1/2","2/3","2/1","3/2"}),I56="l"),VLOOKUP(K56,$AC$2:$AD$17,2,FALSE),IF(AND(OR($D65={"1/2","2/3","2/1","3/2"}),I55="w"),VLOOKUP(K55,$AA$2:$AB$17,2,FALSE),IF(AND(OR($D65={"1/2","2/3","2/1","3/2"}),I55="l"),VLOOKUP(K55,$AC$2:$AD$17,2,FALSE),IF(OR($D65={"1/2","2/3","2/1","3/2"}),1,"")))))))))))))))))))))))</f>
        <v>2a</v>
      </c>
      <c r="L66" s="13" t="str">
        <f>IF(AND(M66="d",$A66&gt;=1,OR(N66={1,"2a","2b",3,"5a","5b","10a","10b","20a","20b","40a","40b","80a","80b","160a","160b"})),"w",IF(AND(M66="",$A66&gt;=1,OR(N66={1,"2a","2b",3,"5a","5b","10a","10b","20a","20b","40a","40b","80a","80b","160a","160b"})),"l",""))</f>
        <v>l</v>
      </c>
      <c r="M66" s="7" t="str">
        <f>IF(OR($A66={25,26,27,28,29,30,31,32,33,34,35,36}),"d","")</f>
        <v/>
      </c>
      <c r="N66" s="14" t="str">
        <f>IF(AND(OR($D65={"1/3","2/3","3/1","3/2"}),L65="w"),VLOOKUP(N65,$AA$2:$AB$17,2,FALSE),IF(AND(OR($D65={"1/3","2/3","3/1","3/2"}),L65="l"),VLOOKUP(N65,$AC$2:$AD$17,2,FALSE),IF(AND(OR($D65={"1/3","2/3","3/1","3/2"}),L64="w"),VLOOKUP(N64,$AA$2:$AB$17,2,FALSE),IF(AND(OR($D65={"1/3","2/3","3/1","3/2"}),L64="l"),VLOOKUP(N64,$AC$2:$AD$17,2,FALSE),IF(AND(OR($D65={"1/3","2/3","3/1","3/2"}),L63="w"),VLOOKUP(N63,$AA$2:$AB$17,2,FALSE),IF(AND(OR($D65={"1/3","2/3","3/1","3/2"}),L63="l"),VLOOKUP(N63,$AC$2:$AD$17,2,FALSE),IF(AND(OR($D65={"1/3","2/3","3/1","3/2"}),L62="w"),VLOOKUP(N62,$AA$2:$AB$17,2,FALSE),IF(AND(OR($D65={"1/3","2/3","3/1","3/2"}),L62="l"),VLOOKUP(N62,$AC$2:$AD$17,2,FALSE),IF(AND(OR($D65={"1/3","2/3","3/1","3/2"}),L61="w"),VLOOKUP(N61,$AA$2:$AB$17,2,FALSE),IF(AND(OR($D65={"1/3","2/3","3/1","3/2"}),L61="l"),VLOOKUP(N61,$AC$2:$AD$17,2,FALSE),IF(AND(OR($D65={"1/3","2/3","3/1","3/2"}),L60="w"),VLOOKUP(N60,$AA$2:$AB$17,2,FALSE),IF(AND(OR($D65={"1/3","2/3","3/1","3/2"}),L60="l"),VLOOKUP(N60,$AC$2:$AD$17,2,FALSE),IF(AND(OR($D65={"1/3","2/3","3/1","3/2"}),L59="w"),VLOOKUP(N59,$AA$2:$AB$17,2,FALSE),IF(AND(OR($D65={"1/3","2/3","3/1","3/2"}),L59="l"),VLOOKUP(N59,$AC$2:$AD$17,2,FALSE),IF(AND(OR($D65={"1/3","2/3","3/1","3/2"}),L58="w"),VLOOKUP(N58,$AA$2:$AB$17,2,FALSE),IF(AND(OR($D65={"1/3","2/3","3/1","3/2"}),L58="l"),VLOOKUP(N58,$AC$2:$AD$17,2,FALSE),IF(AND(OR($D65={"1/3","2/3","3/1","3/2"}),L57="w"),VLOOKUP(N57,$AA$2:$AB$17,2,FALSE),IF(AND(OR($D65={"1/3","2/3","3/1","3/2"}),L57="l"),VLOOKUP(N57,$AC$2:$AD$17,2,FALSE),IF(AND(OR($D65={"1/3","2/3","3/1","3/2"}),L56="w"),VLOOKUP(N56,$AA$2:$AB$17,2,FALSE),IF(AND(OR($D65={"1/3","2/3","3/1","3/2"}),L56="l"),VLOOKUP(N56,$AC$2:$AD$17,2,FALSE),IF(AND(OR($D65={"1/3","2/3","3/1","3/2"}),L55="w"),VLOOKUP(N55,$AA$2:$AB$17,2,FALSE),IF(AND(OR($D65={"1/3","2/3","3/1","3/2"}),L55="l"),VLOOKUP(N55,$AC$2:$AD$17,2,FALSE),IF(OR($D65={"1/3","2/3","3/1","3/2"}),1,"")))))))))))))))))))))))</f>
        <v>2b</v>
      </c>
      <c r="O66" s="12">
        <f t="shared" si="5"/>
        <v>2</v>
      </c>
      <c r="P66" s="13" t="str">
        <f>IF(AND(Q66="c",$A66&gt;=1,OR(R66={1,"2a","2b",3,"5a","5b","10a","10b","20a","20b","40a","40b","80a","80b","160a","160b"})),"w",IF(AND(Q66="",$A66&gt;=1,OR(R66={1,"2a","2b",3,"5a","5b","10a","10b","20a","20b","40a","40b","80a","80b","160a","160b"})),"l",""))</f>
        <v>l</v>
      </c>
      <c r="Q66" s="7" t="str">
        <f>IF(OR($A66={1,4,7,10,13,16,19,22,25,28,31,34}),"c","")</f>
        <v/>
      </c>
      <c r="R66" s="14" t="str">
        <f>IF(AND(OR($E65={"a/b","a/c","b/a","c/a"}),P65="w"),VLOOKUP(R65,$AA$2:$AB$17,2,FALSE),IF(AND(OR($E65={"a/b","a/c","b/a","c/a"}),P65="l"),VLOOKUP(R65,$AC$2:$AD$17,2,FALSE),IF(AND(OR($E65={"a/b","a/c","b/a","c/a"}),P64="w"),VLOOKUP(R64,$AA$2:$AB$17,2,FALSE),IF(AND(OR($E65={"a/b","a/c","b/a","c/a"}),P64="l"),VLOOKUP(R64,$AC$2:$AD$17,2,FALSE),IF(AND(OR($E65={"a/b","a/c","b/a","c/a"}),P63="w"),VLOOKUP(R63,$AA$2:$AB$17,2,FALSE),IF(AND(OR($E65={"a/b","a/c","b/a","c/a"}),P63="l"),VLOOKUP(R63,$AC$2:$AD$17,2,FALSE),IF(AND(OR($E65={"a/b","a/c","b/a","c/a"}),P62="w"),VLOOKUP(R62,$AA$2:$AB$17,2,FALSE),IF(AND(OR($E65={"a/b","a/c","b/a","c/a"}),P62="l"),VLOOKUP(R62,$AC$2:$AD$17,2,FALSE),IF(AND(OR($E65={"a/b","a/c","b/a","c/a"}),P61="w"),VLOOKUP(R61,$AA$2:$AB$17,2,FALSE),IF(AND(OR($E65={"a/b","a/c","b/a","c/a"}),P61="l"),VLOOKUP(R61,$AC$2:$AD$17,2,FALSE),IF(AND(OR($E65={"a/b","a/c","b/a","c/a"}),P60="w"),VLOOKUP(R60,$AA$2:$AB$17,2,FALSE),IF(AND(OR($E65={"a/b","a/c","b/a","c/a"}),P60="l"),VLOOKUP(R60,$AC$2:$AD$17,2,FALSE),IF(AND(OR($E65={"a/b","a/c","b/a","c/a"}),P59="w"),VLOOKUP(R59,$AA$2:$AB$17,2,FALSE),IF(AND(OR($E65={"a/b","a/c","b/a","c/a"}),P59="l"),VLOOKUP(R59,$AC$2:$AD$17,2,FALSE),IF(AND(OR($E65={"a/b","a/c","b/a","c/a"}),P58="w"),VLOOKUP(R58,$AA$2:$AB$17,2,FALSE),IF(AND(OR($E65={"a/b","a/c","b/a","c/a"}),P58="l"),VLOOKUP(R58,$AC$2:$AD$17,2,FALSE),IF(AND(OR($E65={"a/b","a/c","b/a","c/a"}),P57="w"),VLOOKUP(R57,$AA$2:$AB$17,2,FALSE),IF(AND(OR($E65={"a/b","a/c","b/a","c/a"}),P57="l"),VLOOKUP(R57,$AC$2:$AD$17,2,FALSE),IF(AND(OR($E65={"a/b","a/c","b/a","c/a"}),P56="w"),VLOOKUP(R56,$AA$2:$AB$17,2,FALSE),IF(AND(OR($E65={"a/b","a/c","b/a","c/a"}),P56="l"),VLOOKUP(R56,$AC$2:$AD$17,2,FALSE),IF(AND(OR($E65={"a/b","a/c","b/a","c/a"}),P55="w"),VLOOKUP(R55,$AA$2:$AB$17,2,FALSE),IF(AND(OR($E65={"a/b","a/c","b/a","c/a"}),P55="l"),VLOOKUP(R55,$AC$2:$AD$17,2,FALSE),IF(OR($E65={"a/b","a/c","b/a","c/a"}),1,"")))))))))))))))))))))))</f>
        <v>2b</v>
      </c>
      <c r="S66" s="13" t="str">
        <f>IF(AND(T66="c",$A66&gt;=1,OR(U66={1,"2a","2b",3,"5a","5b","10a","10b","20a","20b","40a","40b","80a","80b","160a","160b"})),"w",IF(AND(T66="",$A66&gt;=1,OR(U66={1,"2a","2b",3,"5a","5b","10a","10b","20a","20b","40a","40b","80a","80b","160a","160b"})),"l",""))</f>
        <v/>
      </c>
      <c r="T66" s="7" t="str">
        <f>IF(OR($A66={2,5,8,11,14,17,20,23,26,29,32,35}),"c","")</f>
        <v/>
      </c>
      <c r="U66" s="14" t="str">
        <f>IF(AND(OR($E65={"a/b","b/c","b/a","c/b"}),S65="w"),VLOOKUP(U65,$AA$2:$AB$17,2,FALSE),IF(AND(OR($E65={"a/b","b/c","b/a","c/b"}),S65="l"),VLOOKUP(U65,$AC$2:$AD$17,2,FALSE),IF(AND(OR($E65={"a/b","b/c","b/a","c/b"}),S64="w"),VLOOKUP(U64,$AA$2:$AB$17,2,FALSE),IF(AND(OR($E65={"a/b","b/c","b/a","c/b"}),S64="l"),VLOOKUP(U64,$AC$2:$AD$17,2,FALSE),IF(AND(OR($E65={"a/b","b/c","b/a","c/b"}),S63="w"),VLOOKUP(U63,$AA$2:$AB$17,2,FALSE),IF(AND(OR($E65={"a/b","b/c","b/a","c/b"}),S63="l"),VLOOKUP(U63,$AC$2:$AD$17,2,FALSE),IF(AND(OR($E65={"a/b","b/c","b/a","c/b"}),S62="w"),VLOOKUP(U62,$AA$2:$AB$17,2,FALSE),IF(AND(OR($E65={"a/b","b/c","b/a","c/b"}),S62="l"),VLOOKUP(U62,$AC$2:$AD$17,2,FALSE),IF(AND(OR($E65={"a/b","b/c","b/a","c/b"}),S61="w"),VLOOKUP(U61,$AA$2:$AB$17,2,FALSE),IF(AND(OR($E65={"a/b","b/c","b/a","c/b"}),S61="l"),VLOOKUP(U61,$AC$2:$AD$17,2,FALSE),IF(AND(OR($E65={"a/b","b/c","b/a","c/b"}),S60="w"),VLOOKUP(U60,$AA$2:$AB$17,2,FALSE),IF(AND(OR($E65={"a/b","b/c","b/a","c/b"}),S60="l"),VLOOKUP(U60,$AC$2:$AD$17,2,FALSE),IF(AND(OR($E65={"a/b","b/c","b/a","c/b"}),S59="w"),VLOOKUP(U59,$AA$2:$AB$17,2,FALSE),IF(AND(OR($E65={"a/b","b/c","b/a","c/b"}),S59="l"),VLOOKUP(U59,$AC$2:$AD$17,2,FALSE),IF(AND(OR($E65={"a/b","b/c","b/a","c/b"}),S58="w"),VLOOKUP(U58,$AA$2:$AB$17,2,FALSE),IF(AND(OR($E65={"a/b","b/c","b/a","c/b"}),S58="l"),VLOOKUP(U58,$AC$2:$AD$17,2,FALSE),IF(AND(OR($E65={"a/b","b/c","b/a","c/b"}),S57="w"),VLOOKUP(U57,$AA$2:$AB$17,2,FALSE),IF(AND(OR($E65={"a/b","b/c","b/a","c/b"}),S57="l"),VLOOKUP(U57,$AC$2:$AD$17,2,FALSE),IF(AND(OR($E65={"a/b","b/c","b/a","c/b"}),S56="w"),VLOOKUP(U56,$AA$2:$AB$17,2,FALSE),IF(AND(OR($E65={"a/b","b/c","b/a","c/b"}),S56="l"),VLOOKUP(U56,$AC$2:$AD$17,2,FALSE),IF(AND(OR($E65={"a/b","b/c","b/a","c/b"}),S55="w"),VLOOKUP(U55,$AA$2:$AB$17,2,FALSE),IF(AND(OR($E65={"a/b","b/c","b/a","c/b"}),S55="l"),VLOOKUP(U55,$AC$2:$AD$17,2,FALSE),IF(OR($E65={"a/b","b/c","b/a","c/b"}),1,"")))))))))))))))))))))))</f>
        <v/>
      </c>
      <c r="V66" s="13" t="str">
        <f>IF(AND(W66="c",$A66&gt;=1,OR(X66={1,"2a","2b",3,"5a","5b","10a","10b","20a","20b","40a","40b","80a","80b","160a","160b"})),"w",IF(AND(W66="",$A66&gt;=1,OR(X66={1,"2a","2b",3,"5a","5b","10a","10b","20a","20b","40a","40b","80a","80b","160a","160b"})),"l",""))</f>
        <v>w</v>
      </c>
      <c r="W66" s="7" t="str">
        <f>IF(OR($A66={3,6,9,12,15,18,21,24,27,30,33,36}),"c","")</f>
        <v>c</v>
      </c>
      <c r="X66" s="14" t="str">
        <f>IF(AND(OR($E65={"a/c","b/c","c/a","c/b"}),V65="w"),VLOOKUP(X65,$AA$2:$AB$17,2,FALSE),IF(AND(OR($E65={"a/c","b/c","c/a","c/b"}),V65="l"),VLOOKUP(X65,$AC$2:$AD$17,2,FALSE),IF(AND(OR($E65={"a/c","b/c","c/a","c/b"}),V64="w"),VLOOKUP(X64,$AA$2:$AB$17,2,FALSE),IF(AND(OR($E65={"a/c","b/c","c/a","c/b"}),V64="l"),VLOOKUP(X64,$AC$2:$AD$17,2,FALSE),IF(AND(OR($E65={"a/c","b/c","c/a","c/b"}),V63="w"),VLOOKUP(X63,$AA$2:$AB$17,2,FALSE),IF(AND(OR($E65={"a/c","b/c","c/a","c/b"}),V63="l"),VLOOKUP(X63,$AC$2:$AD$17,2,FALSE),IF(AND(OR($E65={"a/c","b/c","c/a","c/b"}),V62="w"),VLOOKUP(X62,$AA$2:$AB$17,2,FALSE),IF(AND(OR($E65={"a/c","b/c","c/a","c/b"}),V62="l"),VLOOKUP(X62,$AC$2:$AD$17,2,FALSE),IF(AND(OR($E65={"a/c","b/c","c/a","c/b"}),V61="w"),VLOOKUP(X61,$AA$2:$AB$17,2,FALSE),IF(AND(OR($E65={"a/c","b/c","c/a","c/b"}),V61="l"),VLOOKUP(X61,$AC$2:$AD$17,2,FALSE),IF(AND(OR($E65={"a/c","b/c","c/a","c/b"}),V60="w"),VLOOKUP(X60,$AA$2:$AB$17,2,FALSE),IF(AND(OR($E65={"a/c","b/c","c/a","c/b"}),V60="l"),VLOOKUP(X60,$AC$2:$AD$17,2,FALSE),IF(AND(OR($E65={"a/c","b/c","c/a","c/b"}),V59="w"),VLOOKUP(X59,$AA$2:$AB$17,2,FALSE),IF(AND(OR($E65={"a/c","b/c","c/a","c/b"}),V59="l"),VLOOKUP(X59,$AC$2:$AD$17,2,FALSE),IF(AND(OR($E65={"a/c","b/c","c/a","c/b"}),V58="w"),VLOOKUP(X58,$AA$2:$AB$17,2,FALSE),IF(AND(OR($E65={"a/c","b/c","c/a","c/b"}),V58="l"),VLOOKUP(X58,$AC$2:$AD$17,2,FALSE),IF(AND(OR($E65={"a/c","b/c","c/a","c/b"}),V57="w"),VLOOKUP(X57,$AA$2:$AB$17,2,FALSE),IF(AND(OR($E65={"a/c","b/c","c/a","c/b"}),V57="l"),VLOOKUP(X57,$AC$2:$AD$17,2,FALSE),IF(AND(OR($E65={"a/c","b/c","c/a","c/b"}),V56="w"),VLOOKUP(X56,$AA$2:$AB$17,2,FALSE),IF(AND(OR($E65={"a/c","b/c","c/a","c/b"}),V56="l"),VLOOKUP(X56,$AC$2:$AD$17,2,FALSE),IF(AND(OR($E65={"a/c","b/c","c/a","c/b"}),V55="w"),VLOOKUP(X55,$AA$2:$AB$17,2,FALSE),IF(AND(OR($E65={"a/c","b/c","c/a","c/b"}),V55="l"),VLOOKUP(X55,$AC$2:$AD$17,2,FALSE),IF(OR($E65={"a/c","b/c","c/a","c/b"}),1,"")))))))))))))))))))))))</f>
        <v>2a</v>
      </c>
      <c r="Y66" s="12">
        <f t="shared" si="6"/>
        <v>2</v>
      </c>
      <c r="Z66" s="27">
        <f t="shared" si="7"/>
        <v>4</v>
      </c>
      <c r="AH66">
        <v>249</v>
      </c>
    </row>
    <row r="67" spans="1:34">
      <c r="A67" s="9">
        <v>15</v>
      </c>
      <c r="B67" s="9">
        <f>IF(OR($A67={1,2,3,4,5,6,7,8,9,10,11,12}),1,IF(OR($A67={13,14,15,16,17,18,19,20,21,22,23,24}),2,IF(OR($A67={25,26,27,28,29,30,31,32,33,34,35,36}),3,"")))</f>
        <v>2</v>
      </c>
      <c r="C67" s="9" t="str">
        <f>IF(OR($A67={1,4,7,10,13,16,19,22,25,28,31,34}),"A",IF(OR($A67={2,5,8,11,14,17,20,23,26,29,32,35}),"B",IF(OR($A67={3,6,9,12,15,18,21,24,27,30,33,36}),"C","")))</f>
        <v>C</v>
      </c>
      <c r="D67" t="str">
        <f t="shared" si="10"/>
        <v>3/2</v>
      </c>
      <c r="E67" t="str">
        <f t="shared" si="11"/>
        <v>A/C</v>
      </c>
      <c r="F67" s="13" t="str">
        <f>IF(AND(G67="d",$A67&gt;=1,OR(H67={1,"2a","2b",3,"5a","5b","10a","10b","20a","20b","40a","40b","80a","80b","160a","160b"})),"w",IF(AND(G67="",$A67&gt;=1,OR(H67={1,"2a","2b",3,"5a","5b","10a","10b","20a","20b","40a","40b","80a","80b","160a","160b"})),"l",""))</f>
        <v/>
      </c>
      <c r="G67" s="7" t="str">
        <f>IF(OR($A67={1,2,3,4,5,6,7,8,9,10,11,12}),"d","")</f>
        <v/>
      </c>
      <c r="H67" s="14" t="str">
        <f>IF(AND(OR($D66={"1/2","1/3","2/1","3/1"}),F66="w"),VLOOKUP(H66,$AA$2:$AB$17,2,FALSE),IF(AND(OR($D66={"1/2","1/3","2/1","3/1"}),F66="l"),VLOOKUP(H66,$AC$2:$AD$17,2,FALSE),IF(AND(OR($D66={"1/2","1/3","2/1","3/1"}),F65="w"),VLOOKUP(H65,$AA$2:$AB$17,2,FALSE),IF(AND(OR($D66={"1/2","1/3","2/1","3/1"}),F65="l"),VLOOKUP(H65,$AC$2:$AD$17,2,FALSE),IF(AND(OR($D66={"1/2","1/3","2/1","3/1"}),F64="w"),VLOOKUP(H64,$AA$2:$AB$17,2,FALSE),IF(AND(OR($D66={"1/2","1/3","2/1","3/1"}),F64="l"),VLOOKUP(H64,$AC$2:$AD$17,2,FALSE),IF(AND(OR($D66={"1/2","1/3","2/1","3/1"}),F63="w"),VLOOKUP(H63,$AA$2:$AB$17,2,FALSE),IF(AND(OR($D66={"1/2","1/3","2/1","3/1"}),F63="l"),VLOOKUP(H63,$AC$2:$AD$17,2,FALSE),IF(AND(OR($D66={"1/2","1/3","2/1","3/1"}),F62="w"),VLOOKUP(H62,$AA$2:$AB$17,2,FALSE),IF(AND(OR($D66={"1/2","1/3","2/1","3/1"}),F62="l"),VLOOKUP(H62,$AC$2:$AD$17,2,FALSE),IF(AND(OR($D66={"1/2","1/3","2/1","3/1"}),F61="w"),VLOOKUP(H61,$AA$2:$AB$17,2,FALSE),IF(AND(OR($D66={"1/2","1/3","2/1","3/1"}),F61="l"),VLOOKUP(H61,$AC$2:$AD$17,2,FALSE),IF(AND(OR($D66={"1/2","1/3","2/1","3/1"}),F60="w"),VLOOKUP(H60,$AA$2:$AB$17,2,FALSE),IF(AND(OR($D66={"1/2","1/3","2/1","3/1"}),F60="l"),VLOOKUP(H60,$AC$2:$AD$17,2,FALSE),IF(AND(OR($D66={"1/2","1/3","2/1","3/1"}),F59="w"),VLOOKUP(H59,$AA$2:$AB$17,2,FALSE),IF(AND(OR($D66={"1/2","1/3","2/1","3/1"}),F59="l"),VLOOKUP(H59,$AC$2:$AD$17,2,FALSE),IF(AND(OR($D66={"1/2","1/3","2/1","3/1"}),F58="w"),VLOOKUP(H58,$AA$2:$AB$17,2,FALSE),IF(AND(OR($D66={"1/2","1/3","2/1","3/1"}),F58="l"),VLOOKUP(H58,$AC$2:$AD$17,2,FALSE),IF(AND(OR($D66={"1/2","1/3","2/1","3/1"}),F57="w"),VLOOKUP(H57,$AA$2:$AB$17,2,FALSE),IF(AND(OR($D66={"1/2","1/3","2/1","3/1"}),F57="l"),VLOOKUP(H57,$AC$2:$AD$17,2,FALSE),IF(AND(OR($D66={"1/2","1/3","2/1","3/1"}),F56="w"),VLOOKUP(H56,$AA$2:$AB$17,2,FALSE),IF(AND(OR($D66={"1/2","1/3","2/1","3/1"}),F56="l"),VLOOKUP(H56,$AC$2:$AD$17,2,FALSE),IF(OR($D66={"1/2","1/3","2/1","3/1"}),1,"")))))))))))))))))))))))</f>
        <v/>
      </c>
      <c r="I67" s="13" t="str">
        <f>IF(AND(J67="d",$A67&gt;=1,OR(K67={1,"2a","2b",3,"5a","5b","10a","10b","20a","20b","40a","40b","80a","80b","160a","160b"})),"w",IF(AND(J67="",$A67&gt;=1,OR(K67={1,"2a","2b",3,"5a","5b","10a","10b","20a","20b","40a","40b","80a","80b","160a","160b"})),"l",""))</f>
        <v>w</v>
      </c>
      <c r="J67" s="7" t="str">
        <f>IF(OR($A67={13,14,15,16,17,18,19,20,21,22,23,24}),"d","")</f>
        <v>d</v>
      </c>
      <c r="K67" s="14">
        <f>IF(AND(OR($D66={"1/2","2/3","2/1","3/2"}),I66="w"),VLOOKUP(K66,$AA$2:$AB$17,2,FALSE),IF(AND(OR($D66={"1/2","2/3","2/1","3/2"}),I66="l"),VLOOKUP(K66,$AC$2:$AD$17,2,FALSE),IF(AND(OR($D66={"1/2","2/3","2/1","3/2"}),I65="w"),VLOOKUP(K65,$AA$2:$AB$17,2,FALSE),IF(AND(OR($D66={"1/2","2/3","2/1","3/2"}),I65="l"),VLOOKUP(K65,$AC$2:$AD$17,2,FALSE),IF(AND(OR($D66={"1/2","2/3","2/1","3/2"}),I64="w"),VLOOKUP(K64,$AA$2:$AB$17,2,FALSE),IF(AND(OR($D66={"1/2","2/3","2/1","3/2"}),I64="l"),VLOOKUP(K64,$AC$2:$AD$17,2,FALSE),IF(AND(OR($D66={"1/2","2/3","2/1","3/2"}),I63="w"),VLOOKUP(K63,$AA$2:$AB$17,2,FALSE),IF(AND(OR($D66={"1/2","2/3","2/1","3/2"}),I63="l"),VLOOKUP(K63,$AC$2:$AD$17,2,FALSE),IF(AND(OR($D66={"1/2","2/3","2/1","3/2"}),I62="w"),VLOOKUP(K62,$AA$2:$AB$17,2,FALSE),IF(AND(OR($D66={"1/2","2/3","2/1","3/2"}),I62="l"),VLOOKUP(K62,$AC$2:$AD$17,2,FALSE),IF(AND(OR($D66={"1/2","2/3","2/1","3/2"}),I61="w"),VLOOKUP(K61,$AA$2:$AB$17,2,FALSE),IF(AND(OR($D66={"1/2","2/3","2/1","3/2"}),I61="l"),VLOOKUP(K61,$AC$2:$AD$17,2,FALSE),IF(AND(OR($D66={"1/2","2/3","2/1","3/2"}),I60="w"),VLOOKUP(K60,$AA$2:$AB$17,2,FALSE),IF(AND(OR($D66={"1/2","2/3","2/1","3/2"}),I60="l"),VLOOKUP(K60,$AC$2:$AD$17,2,FALSE),IF(AND(OR($D66={"1/2","2/3","2/1","3/2"}),I59="w"),VLOOKUP(K59,$AA$2:$AB$17,2,FALSE),IF(AND(OR($D66={"1/2","2/3","2/1","3/2"}),I59="l"),VLOOKUP(K59,$AC$2:$AD$17,2,FALSE),IF(AND(OR($D66={"1/2","2/3","2/1","3/2"}),I58="w"),VLOOKUP(K58,$AA$2:$AB$17,2,FALSE),IF(AND(OR($D66={"1/2","2/3","2/1","3/2"}),I58="l"),VLOOKUP(K58,$AC$2:$AD$17,2,FALSE),IF(AND(OR($D66={"1/2","2/3","2/1","3/2"}),I57="w"),VLOOKUP(K57,$AA$2:$AB$17,2,FALSE),IF(AND(OR($D66={"1/2","2/3","2/1","3/2"}),I57="l"),VLOOKUP(K57,$AC$2:$AD$17,2,FALSE),IF(AND(OR($D66={"1/2","2/3","2/1","3/2"}),I56="w"),VLOOKUP(K56,$AA$2:$AB$17,2,FALSE),IF(AND(OR($D66={"1/2","2/3","2/1","3/2"}),I56="l"),VLOOKUP(K56,$AC$2:$AD$17,2,FALSE),IF(OR($D66={"1/2","2/3","2/1","3/2"}),1,"")))))))))))))))))))))))</f>
        <v>1</v>
      </c>
      <c r="L67" s="13" t="str">
        <f>IF(AND(M67="d",$A67&gt;=1,OR(N67={1,"2a","2b",3,"5a","5b","10a","10b","20a","20b","40a","40b","80a","80b","160a","160b"})),"w",IF(AND(M67="",$A67&gt;=1,OR(N67={1,"2a","2b",3,"5a","5b","10a","10b","20a","20b","40a","40b","80a","80b","160a","160b"})),"l",""))</f>
        <v>l</v>
      </c>
      <c r="M67" s="7" t="str">
        <f>IF(OR($A67={25,26,27,28,29,30,31,32,33,34,35,36}),"d","")</f>
        <v/>
      </c>
      <c r="N67" s="14">
        <f>IF(AND(OR($D66={"1/3","2/3","3/1","3/2"}),L66="w"),VLOOKUP(N66,$AA$2:$AB$17,2,FALSE),IF(AND(OR($D66={"1/3","2/3","3/1","3/2"}),L66="l"),VLOOKUP(N66,$AC$2:$AD$17,2,FALSE),IF(AND(OR($D66={"1/3","2/3","3/1","3/2"}),L65="w"),VLOOKUP(N65,$AA$2:$AB$17,2,FALSE),IF(AND(OR($D66={"1/3","2/3","3/1","3/2"}),L65="l"),VLOOKUP(N65,$AC$2:$AD$17,2,FALSE),IF(AND(OR($D66={"1/3","2/3","3/1","3/2"}),L64="w"),VLOOKUP(N64,$AA$2:$AB$17,2,FALSE),IF(AND(OR($D66={"1/3","2/3","3/1","3/2"}),L64="l"),VLOOKUP(N64,$AC$2:$AD$17,2,FALSE),IF(AND(OR($D66={"1/3","2/3","3/1","3/2"}),L63="w"),VLOOKUP(N63,$AA$2:$AB$17,2,FALSE),IF(AND(OR($D66={"1/3","2/3","3/1","3/2"}),L63="l"),VLOOKUP(N63,$AC$2:$AD$17,2,FALSE),IF(AND(OR($D66={"1/3","2/3","3/1","3/2"}),L62="w"),VLOOKUP(N62,$AA$2:$AB$17,2,FALSE),IF(AND(OR($D66={"1/3","2/3","3/1","3/2"}),L62="l"),VLOOKUP(N62,$AC$2:$AD$17,2,FALSE),IF(AND(OR($D66={"1/3","2/3","3/1","3/2"}),L61="w"),VLOOKUP(N61,$AA$2:$AB$17,2,FALSE),IF(AND(OR($D66={"1/3","2/3","3/1","3/2"}),L61="l"),VLOOKUP(N61,$AC$2:$AD$17,2,FALSE),IF(AND(OR($D66={"1/3","2/3","3/1","3/2"}),L60="w"),VLOOKUP(N60,$AA$2:$AB$17,2,FALSE),IF(AND(OR($D66={"1/3","2/3","3/1","3/2"}),L60="l"),VLOOKUP(N60,$AC$2:$AD$17,2,FALSE),IF(AND(OR($D66={"1/3","2/3","3/1","3/2"}),L59="w"),VLOOKUP(N59,$AA$2:$AB$17,2,FALSE),IF(AND(OR($D66={"1/3","2/3","3/1","3/2"}),L59="l"),VLOOKUP(N59,$AC$2:$AD$17,2,FALSE),IF(AND(OR($D66={"1/3","2/3","3/1","3/2"}),L58="w"),VLOOKUP(N58,$AA$2:$AB$17,2,FALSE),IF(AND(OR($D66={"1/3","2/3","3/1","3/2"}),L58="l"),VLOOKUP(N58,$AC$2:$AD$17,2,FALSE),IF(AND(OR($D66={"1/3","2/3","3/1","3/2"}),L57="w"),VLOOKUP(N57,$AA$2:$AB$17,2,FALSE),IF(AND(OR($D66={"1/3","2/3","3/1","3/2"}),L57="l"),VLOOKUP(N57,$AC$2:$AD$17,2,FALSE),IF(AND(OR($D66={"1/3","2/3","3/1","3/2"}),L56="w"),VLOOKUP(N56,$AA$2:$AB$17,2,FALSE),IF(AND(OR($D66={"1/3","2/3","3/1","3/2"}),L56="l"),VLOOKUP(N56,$AC$2:$AD$17,2,FALSE),IF(OR($D66={"1/3","2/3","3/1","3/2"}),1,"")))))))))))))))))))))))</f>
        <v>3</v>
      </c>
      <c r="O67" s="12">
        <f t="shared" si="5"/>
        <v>-1</v>
      </c>
      <c r="P67" s="13" t="str">
        <f>IF(AND(Q67="c",$A67&gt;=1,OR(R67={1,"2a","2b",3,"5a","5b","10a","10b","20a","20b","40a","40b","80a","80b","160a","160b"})),"w",IF(AND(Q67="",$A67&gt;=1,OR(R67={1,"2a","2b",3,"5a","5b","10a","10b","20a","20b","40a","40b","80a","80b","160a","160b"})),"l",""))</f>
        <v>l</v>
      </c>
      <c r="Q67" s="7" t="str">
        <f>IF(OR($A67={1,4,7,10,13,16,19,22,25,28,31,34}),"c","")</f>
        <v/>
      </c>
      <c r="R67" s="14">
        <f>IF(AND(OR($E66={"a/b","a/c","b/a","c/a"}),P66="w"),VLOOKUP(R66,$AA$2:$AB$17,2,FALSE),IF(AND(OR($E66={"a/b","a/c","b/a","c/a"}),P66="l"),VLOOKUP(R66,$AC$2:$AD$17,2,FALSE),IF(AND(OR($E66={"a/b","a/c","b/a","c/a"}),P65="w"),VLOOKUP(R65,$AA$2:$AB$17,2,FALSE),IF(AND(OR($E66={"a/b","a/c","b/a","c/a"}),P65="l"),VLOOKUP(R65,$AC$2:$AD$17,2,FALSE),IF(AND(OR($E66={"a/b","a/c","b/a","c/a"}),P64="w"),VLOOKUP(R64,$AA$2:$AB$17,2,FALSE),IF(AND(OR($E66={"a/b","a/c","b/a","c/a"}),P64="l"),VLOOKUP(R64,$AC$2:$AD$17,2,FALSE),IF(AND(OR($E66={"a/b","a/c","b/a","c/a"}),P63="w"),VLOOKUP(R63,$AA$2:$AB$17,2,FALSE),IF(AND(OR($E66={"a/b","a/c","b/a","c/a"}),P63="l"),VLOOKUP(R63,$AC$2:$AD$17,2,FALSE),IF(AND(OR($E66={"a/b","a/c","b/a","c/a"}),P62="w"),VLOOKUP(R62,$AA$2:$AB$17,2,FALSE),IF(AND(OR($E66={"a/b","a/c","b/a","c/a"}),P62="l"),VLOOKUP(R62,$AC$2:$AD$17,2,FALSE),IF(AND(OR($E66={"a/b","a/c","b/a","c/a"}),P61="w"),VLOOKUP(R61,$AA$2:$AB$17,2,FALSE),IF(AND(OR($E66={"a/b","a/c","b/a","c/a"}),P61="l"),VLOOKUP(R61,$AC$2:$AD$17,2,FALSE),IF(AND(OR($E66={"a/b","a/c","b/a","c/a"}),P60="w"),VLOOKUP(R60,$AA$2:$AB$17,2,FALSE),IF(AND(OR($E66={"a/b","a/c","b/a","c/a"}),P60="l"),VLOOKUP(R60,$AC$2:$AD$17,2,FALSE),IF(AND(OR($E66={"a/b","a/c","b/a","c/a"}),P59="w"),VLOOKUP(R59,$AA$2:$AB$17,2,FALSE),IF(AND(OR($E66={"a/b","a/c","b/a","c/a"}),P59="l"),VLOOKUP(R59,$AC$2:$AD$17,2,FALSE),IF(AND(OR($E66={"a/b","a/c","b/a","c/a"}),P58="w"),VLOOKUP(R58,$AA$2:$AB$17,2,FALSE),IF(AND(OR($E66={"a/b","a/c","b/a","c/a"}),P58="l"),VLOOKUP(R58,$AC$2:$AD$17,2,FALSE),IF(AND(OR($E66={"a/b","a/c","b/a","c/a"}),P57="w"),VLOOKUP(R57,$AA$2:$AB$17,2,FALSE),IF(AND(OR($E66={"a/b","a/c","b/a","c/a"}),P57="l"),VLOOKUP(R57,$AC$2:$AD$17,2,FALSE),IF(AND(OR($E66={"a/b","a/c","b/a","c/a"}),P56="w"),VLOOKUP(R56,$AA$2:$AB$17,2,FALSE),IF(AND(OR($E66={"a/b","a/c","b/a","c/a"}),P56="l"),VLOOKUP(R56,$AC$2:$AD$17,2,FALSE),IF(OR($E66={"a/b","a/c","b/a","c/a"}),1,"")))))))))))))))))))))))</f>
        <v>3</v>
      </c>
      <c r="S67" s="13" t="str">
        <f>IF(AND(T67="c",$A67&gt;=1,OR(U67={1,"2a","2b",3,"5a","5b","10a","10b","20a","20b","40a","40b","80a","80b","160a","160b"})),"w",IF(AND(T67="",$A67&gt;=1,OR(U67={1,"2a","2b",3,"5a","5b","10a","10b","20a","20b","40a","40b","80a","80b","160a","160b"})),"l",""))</f>
        <v/>
      </c>
      <c r="T67" s="7" t="str">
        <f>IF(OR($A67={2,5,8,11,14,17,20,23,26,29,32,35}),"c","")</f>
        <v/>
      </c>
      <c r="U67" s="14" t="str">
        <f>IF(AND(OR($E66={"a/b","b/c","b/a","c/b"}),S66="w"),VLOOKUP(U66,$AA$2:$AB$17,2,FALSE),IF(AND(OR($E66={"a/b","b/c","b/a","c/b"}),S66="l"),VLOOKUP(U66,$AC$2:$AD$17,2,FALSE),IF(AND(OR($E66={"a/b","b/c","b/a","c/b"}),S65="w"),VLOOKUP(U65,$AA$2:$AB$17,2,FALSE),IF(AND(OR($E66={"a/b","b/c","b/a","c/b"}),S65="l"),VLOOKUP(U65,$AC$2:$AD$17,2,FALSE),IF(AND(OR($E66={"a/b","b/c","b/a","c/b"}),S64="w"),VLOOKUP(U64,$AA$2:$AB$17,2,FALSE),IF(AND(OR($E66={"a/b","b/c","b/a","c/b"}),S64="l"),VLOOKUP(U64,$AC$2:$AD$17,2,FALSE),IF(AND(OR($E66={"a/b","b/c","b/a","c/b"}),S63="w"),VLOOKUP(U63,$AA$2:$AB$17,2,FALSE),IF(AND(OR($E66={"a/b","b/c","b/a","c/b"}),S63="l"),VLOOKUP(U63,$AC$2:$AD$17,2,FALSE),IF(AND(OR($E66={"a/b","b/c","b/a","c/b"}),S62="w"),VLOOKUP(U62,$AA$2:$AB$17,2,FALSE),IF(AND(OR($E66={"a/b","b/c","b/a","c/b"}),S62="l"),VLOOKUP(U62,$AC$2:$AD$17,2,FALSE),IF(AND(OR($E66={"a/b","b/c","b/a","c/b"}),S61="w"),VLOOKUP(U61,$AA$2:$AB$17,2,FALSE),IF(AND(OR($E66={"a/b","b/c","b/a","c/b"}),S61="l"),VLOOKUP(U61,$AC$2:$AD$17,2,FALSE),IF(AND(OR($E66={"a/b","b/c","b/a","c/b"}),S60="w"),VLOOKUP(U60,$AA$2:$AB$17,2,FALSE),IF(AND(OR($E66={"a/b","b/c","b/a","c/b"}),S60="l"),VLOOKUP(U60,$AC$2:$AD$17,2,FALSE),IF(AND(OR($E66={"a/b","b/c","b/a","c/b"}),S59="w"),VLOOKUP(U59,$AA$2:$AB$17,2,FALSE),IF(AND(OR($E66={"a/b","b/c","b/a","c/b"}),S59="l"),VLOOKUP(U59,$AC$2:$AD$17,2,FALSE),IF(AND(OR($E66={"a/b","b/c","b/a","c/b"}),S58="w"),VLOOKUP(U58,$AA$2:$AB$17,2,FALSE),IF(AND(OR($E66={"a/b","b/c","b/a","c/b"}),S58="l"),VLOOKUP(U58,$AC$2:$AD$17,2,FALSE),IF(AND(OR($E66={"a/b","b/c","b/a","c/b"}),S57="w"),VLOOKUP(U57,$AA$2:$AB$17,2,FALSE),IF(AND(OR($E66={"a/b","b/c","b/a","c/b"}),S57="l"),VLOOKUP(U57,$AC$2:$AD$17,2,FALSE),IF(AND(OR($E66={"a/b","b/c","b/a","c/b"}),S56="w"),VLOOKUP(U56,$AA$2:$AB$17,2,FALSE),IF(AND(OR($E66={"a/b","b/c","b/a","c/b"}),S56="l"),VLOOKUP(U56,$AC$2:$AD$17,2,FALSE),IF(OR($E66={"a/b","b/c","b/a","c/b"}),1,"")))))))))))))))))))))))</f>
        <v/>
      </c>
      <c r="V67" s="13" t="str">
        <f>IF(AND(W67="c",$A67&gt;=1,OR(X67={1,"2a","2b",3,"5a","5b","10a","10b","20a","20b","40a","40b","80a","80b","160a","160b"})),"w",IF(AND(W67="",$A67&gt;=1,OR(X67={1,"2a","2b",3,"5a","5b","10a","10b","20a","20b","40a","40b","80a","80b","160a","160b"})),"l",""))</f>
        <v>w</v>
      </c>
      <c r="W67" s="7" t="str">
        <f>IF(OR($A67={3,6,9,12,15,18,21,24,27,30,33,36}),"c","")</f>
        <v>c</v>
      </c>
      <c r="X67" s="14">
        <f>IF(AND(OR($E66={"a/c","b/c","c/a","c/b"}),V66="w"),VLOOKUP(X66,$AA$2:$AB$17,2,FALSE),IF(AND(OR($E66={"a/c","b/c","c/a","c/b"}),V66="l"),VLOOKUP(X66,$AC$2:$AD$17,2,FALSE),IF(AND(OR($E66={"a/c","b/c","c/a","c/b"}),V65="w"),VLOOKUP(X65,$AA$2:$AB$17,2,FALSE),IF(AND(OR($E66={"a/c","b/c","c/a","c/b"}),V65="l"),VLOOKUP(X65,$AC$2:$AD$17,2,FALSE),IF(AND(OR($E66={"a/c","b/c","c/a","c/b"}),V64="w"),VLOOKUP(X64,$AA$2:$AB$17,2,FALSE),IF(AND(OR($E66={"a/c","b/c","c/a","c/b"}),V64="l"),VLOOKUP(X64,$AC$2:$AD$17,2,FALSE),IF(AND(OR($E66={"a/c","b/c","c/a","c/b"}),V63="w"),VLOOKUP(X63,$AA$2:$AB$17,2,FALSE),IF(AND(OR($E66={"a/c","b/c","c/a","c/b"}),V63="l"),VLOOKUP(X63,$AC$2:$AD$17,2,FALSE),IF(AND(OR($E66={"a/c","b/c","c/a","c/b"}),V62="w"),VLOOKUP(X62,$AA$2:$AB$17,2,FALSE),IF(AND(OR($E66={"a/c","b/c","c/a","c/b"}),V62="l"),VLOOKUP(X62,$AC$2:$AD$17,2,FALSE),IF(AND(OR($E66={"a/c","b/c","c/a","c/b"}),V61="w"),VLOOKUP(X61,$AA$2:$AB$17,2,FALSE),IF(AND(OR($E66={"a/c","b/c","c/a","c/b"}),V61="l"),VLOOKUP(X61,$AC$2:$AD$17,2,FALSE),IF(AND(OR($E66={"a/c","b/c","c/a","c/b"}),V60="w"),VLOOKUP(X60,$AA$2:$AB$17,2,FALSE),IF(AND(OR($E66={"a/c","b/c","c/a","c/b"}),V60="l"),VLOOKUP(X60,$AC$2:$AD$17,2,FALSE),IF(AND(OR($E66={"a/c","b/c","c/a","c/b"}),V59="w"),VLOOKUP(X59,$AA$2:$AB$17,2,FALSE),IF(AND(OR($E66={"a/c","b/c","c/a","c/b"}),V59="l"),VLOOKUP(X59,$AC$2:$AD$17,2,FALSE),IF(AND(OR($E66={"a/c","b/c","c/a","c/b"}),V58="w"),VLOOKUP(X58,$AA$2:$AB$17,2,FALSE),IF(AND(OR($E66={"a/c","b/c","c/a","c/b"}),V58="l"),VLOOKUP(X58,$AC$2:$AD$17,2,FALSE),IF(AND(OR($E66={"a/c","b/c","c/a","c/b"}),V57="w"),VLOOKUP(X57,$AA$2:$AB$17,2,FALSE),IF(AND(OR($E66={"a/c","b/c","c/a","c/b"}),V57="l"),VLOOKUP(X57,$AC$2:$AD$17,2,FALSE),IF(AND(OR($E66={"a/c","b/c","c/a","c/b"}),V56="w"),VLOOKUP(X56,$AA$2:$AB$17,2,FALSE),IF(AND(OR($E66={"a/c","b/c","c/a","c/b"}),V56="l"),VLOOKUP(X56,$AC$2:$AD$17,2,FALSE),IF(OR($E66={"a/c","b/c","c/a","c/b"}),1,"")))))))))))))))))))))))</f>
        <v>1</v>
      </c>
      <c r="Y67" s="12">
        <f t="shared" si="6"/>
        <v>-1</v>
      </c>
      <c r="Z67" s="27">
        <f t="shared" si="7"/>
        <v>-2</v>
      </c>
    </row>
    <row r="68" spans="1:34">
      <c r="A68" s="9">
        <v>1</v>
      </c>
      <c r="B68" s="9">
        <f>IF(OR($A68={1,2,3,4,5,6,7,8,9,10,11,12}),1,IF(OR($A68={13,14,15,16,17,18,19,20,21,22,23,24}),2,IF(OR($A68={25,26,27,28,29,30,31,32,33,34,35,36}),3,"")))</f>
        <v>1</v>
      </c>
      <c r="C68" s="9" t="str">
        <f>IF(OR($A68={1,4,7,10,13,16,19,22,25,28,31,34}),"A",IF(OR($A68={2,5,8,11,14,17,20,23,26,29,32,35}),"B",IF(OR($A68={3,6,9,12,15,18,21,24,27,30,33,36}),"C","")))</f>
        <v>A</v>
      </c>
      <c r="D68" t="str">
        <f t="shared" si="10"/>
        <v>2/1</v>
      </c>
      <c r="E68" t="str">
        <f t="shared" si="11"/>
        <v>C/A</v>
      </c>
      <c r="F68" s="13" t="str">
        <f>IF(AND(G68="d",$A68&gt;=1,OR(H68={1,"2a","2b",3,"5a","5b","10a","10b","20a","20b","40a","40b","80a","80b","160a","160b"})),"w",IF(AND(G68="",$A68&gt;=1,OR(H68={1,"2a","2b",3,"5a","5b","10a","10b","20a","20b","40a","40b","80a","80b","160a","160b"})),"l",""))</f>
        <v/>
      </c>
      <c r="G68" s="7" t="str">
        <f>IF(OR($A68={1,2,3,4,5,6,7,8,9,10,11,12}),"d","")</f>
        <v>d</v>
      </c>
      <c r="H68" s="14" t="str">
        <f>IF(AND(OR($D67={"1/2","1/3","2/1","3/1"}),F67="w"),VLOOKUP(H67,$AA$2:$AB$17,2,FALSE),IF(AND(OR($D67={"1/2","1/3","2/1","3/1"}),F67="l"),VLOOKUP(H67,$AC$2:$AD$17,2,FALSE),IF(AND(OR($D67={"1/2","1/3","2/1","3/1"}),F66="w"),VLOOKUP(H66,$AA$2:$AB$17,2,FALSE),IF(AND(OR($D67={"1/2","1/3","2/1","3/1"}),F66="l"),VLOOKUP(H66,$AC$2:$AD$17,2,FALSE),IF(AND(OR($D67={"1/2","1/3","2/1","3/1"}),F65="w"),VLOOKUP(H65,$AA$2:$AB$17,2,FALSE),IF(AND(OR($D67={"1/2","1/3","2/1","3/1"}),F65="l"),VLOOKUP(H65,$AC$2:$AD$17,2,FALSE),IF(AND(OR($D67={"1/2","1/3","2/1","3/1"}),F64="w"),VLOOKUP(H64,$AA$2:$AB$17,2,FALSE),IF(AND(OR($D67={"1/2","1/3","2/1","3/1"}),F64="l"),VLOOKUP(H64,$AC$2:$AD$17,2,FALSE),IF(AND(OR($D67={"1/2","1/3","2/1","3/1"}),F63="w"),VLOOKUP(H63,$AA$2:$AB$17,2,FALSE),IF(AND(OR($D67={"1/2","1/3","2/1","3/1"}),F63="l"),VLOOKUP(H63,$AC$2:$AD$17,2,FALSE),IF(AND(OR($D67={"1/2","1/3","2/1","3/1"}),F62="w"),VLOOKUP(H62,$AA$2:$AB$17,2,FALSE),IF(AND(OR($D67={"1/2","1/3","2/1","3/1"}),F62="l"),VLOOKUP(H62,$AC$2:$AD$17,2,FALSE),IF(AND(OR($D67={"1/2","1/3","2/1","3/1"}),F61="w"),VLOOKUP(H61,$AA$2:$AB$17,2,FALSE),IF(AND(OR($D67={"1/2","1/3","2/1","3/1"}),F61="l"),VLOOKUP(H61,$AC$2:$AD$17,2,FALSE),IF(AND(OR($D67={"1/2","1/3","2/1","3/1"}),F60="w"),VLOOKUP(H60,$AA$2:$AB$17,2,FALSE),IF(AND(OR($D67={"1/2","1/3","2/1","3/1"}),F60="l"),VLOOKUP(H60,$AC$2:$AD$17,2,FALSE),IF(AND(OR($D67={"1/2","1/3","2/1","3/1"}),F59="w"),VLOOKUP(H59,$AA$2:$AB$17,2,FALSE),IF(AND(OR($D67={"1/2","1/3","2/1","3/1"}),F59="l"),VLOOKUP(H59,$AC$2:$AD$17,2,FALSE),IF(AND(OR($D67={"1/2","1/3","2/1","3/1"}),F58="w"),VLOOKUP(H58,$AA$2:$AB$17,2,FALSE),IF(AND(OR($D67={"1/2","1/3","2/1","3/1"}),F58="l"),VLOOKUP(H58,$AC$2:$AD$17,2,FALSE),IF(AND(OR($D67={"1/2","1/3","2/1","3/1"}),F57="w"),VLOOKUP(H57,$AA$2:$AB$17,2,FALSE),IF(AND(OR($D67={"1/2","1/3","2/1","3/1"}),F57="l"),VLOOKUP(H57,$AC$2:$AD$17,2,FALSE),IF(OR($D67={"1/2","1/3","2/1","3/1"}),1,"")))))))))))))))))))))))</f>
        <v/>
      </c>
      <c r="I68" s="13" t="str">
        <f>IF(AND(J68="d",$A68&gt;=1,OR(K68={1,"2a","2b",3,"5a","5b","10a","10b","20a","20b","40a","40b","80a","80b","160a","160b"})),"w",IF(AND(J68="",$A68&gt;=1,OR(K68={1,"2a","2b",3,"5a","5b","10a","10b","20a","20b","40a","40b","80a","80b","160a","160b"})),"l",""))</f>
        <v>l</v>
      </c>
      <c r="J68" s="7" t="str">
        <f>IF(OR($A68={13,14,15,16,17,18,19,20,21,22,23,24}),"d","")</f>
        <v/>
      </c>
      <c r="K68" s="14">
        <f>IF(AND(OR($D67={"1/2","2/3","2/1","3/2"}),I67="w"),VLOOKUP(K67,$AA$2:$AB$17,2,FALSE),IF(AND(OR($D67={"1/2","2/3","2/1","3/2"}),I67="l"),VLOOKUP(K67,$AC$2:$AD$17,2,FALSE),IF(AND(OR($D67={"1/2","2/3","2/1","3/2"}),I66="w"),VLOOKUP(K66,$AA$2:$AB$17,2,FALSE),IF(AND(OR($D67={"1/2","2/3","2/1","3/2"}),I66="l"),VLOOKUP(K66,$AC$2:$AD$17,2,FALSE),IF(AND(OR($D67={"1/2","2/3","2/1","3/2"}),I65="w"),VLOOKUP(K65,$AA$2:$AB$17,2,FALSE),IF(AND(OR($D67={"1/2","2/3","2/1","3/2"}),I65="l"),VLOOKUP(K65,$AC$2:$AD$17,2,FALSE),IF(AND(OR($D67={"1/2","2/3","2/1","3/2"}),I64="w"),VLOOKUP(K64,$AA$2:$AB$17,2,FALSE),IF(AND(OR($D67={"1/2","2/3","2/1","3/2"}),I64="l"),VLOOKUP(K64,$AC$2:$AD$17,2,FALSE),IF(AND(OR($D67={"1/2","2/3","2/1","3/2"}),I63="w"),VLOOKUP(K63,$AA$2:$AB$17,2,FALSE),IF(AND(OR($D67={"1/2","2/3","2/1","3/2"}),I63="l"),VLOOKUP(K63,$AC$2:$AD$17,2,FALSE),IF(AND(OR($D67={"1/2","2/3","2/1","3/2"}),I62="w"),VLOOKUP(K62,$AA$2:$AB$17,2,FALSE),IF(AND(OR($D67={"1/2","2/3","2/1","3/2"}),I62="l"),VLOOKUP(K62,$AC$2:$AD$17,2,FALSE),IF(AND(OR($D67={"1/2","2/3","2/1","3/2"}),I61="w"),VLOOKUP(K61,$AA$2:$AB$17,2,FALSE),IF(AND(OR($D67={"1/2","2/3","2/1","3/2"}),I61="l"),VLOOKUP(K61,$AC$2:$AD$17,2,FALSE),IF(AND(OR($D67={"1/2","2/3","2/1","3/2"}),I60="w"),VLOOKUP(K60,$AA$2:$AB$17,2,FALSE),IF(AND(OR($D67={"1/2","2/3","2/1","3/2"}),I60="l"),VLOOKUP(K60,$AC$2:$AD$17,2,FALSE),IF(AND(OR($D67={"1/2","2/3","2/1","3/2"}),I59="w"),VLOOKUP(K59,$AA$2:$AB$17,2,FALSE),IF(AND(OR($D67={"1/2","2/3","2/1","3/2"}),I59="l"),VLOOKUP(K59,$AC$2:$AD$17,2,FALSE),IF(AND(OR($D67={"1/2","2/3","2/1","3/2"}),I58="w"),VLOOKUP(K58,$AA$2:$AB$17,2,FALSE),IF(AND(OR($D67={"1/2","2/3","2/1","3/2"}),I58="l"),VLOOKUP(K58,$AC$2:$AD$17,2,FALSE),IF(AND(OR($D67={"1/2","2/3","2/1","3/2"}),I57="w"),VLOOKUP(K57,$AA$2:$AB$17,2,FALSE),IF(AND(OR($D67={"1/2","2/3","2/1","3/2"}),I57="l"),VLOOKUP(K57,$AC$2:$AD$17,2,FALSE),IF(OR($D67={"1/2","2/3","2/1","3/2"}),1,"")))))))))))))))))))))))</f>
        <v>1</v>
      </c>
      <c r="L68" s="13" t="str">
        <f>IF(AND(M68="d",$A68&gt;=1,OR(N68={1,"2a","2b",3,"5a","5b","10a","10b","20a","20b","40a","40b","80a","80b","160a","160b"})),"w",IF(AND(M68="",$A68&gt;=1,OR(N68={1,"2a","2b",3,"5a","5b","10a","10b","20a","20b","40a","40b","80a","80b","160a","160b"})),"l",""))</f>
        <v>l</v>
      </c>
      <c r="M68" s="7" t="str">
        <f>IF(OR($A68={25,26,27,28,29,30,31,32,33,34,35,36}),"d","")</f>
        <v/>
      </c>
      <c r="N68" s="14" t="str">
        <f>IF(AND(OR($D67={"1/3","2/3","3/1","3/2"}),L67="w"),VLOOKUP(N67,$AA$2:$AB$17,2,FALSE),IF(AND(OR($D67={"1/3","2/3","3/1","3/2"}),L67="l"),VLOOKUP(N67,$AC$2:$AD$17,2,FALSE),IF(AND(OR($D67={"1/3","2/3","3/1","3/2"}),L66="w"),VLOOKUP(N66,$AA$2:$AB$17,2,FALSE),IF(AND(OR($D67={"1/3","2/3","3/1","3/2"}),L66="l"),VLOOKUP(N66,$AC$2:$AD$17,2,FALSE),IF(AND(OR($D67={"1/3","2/3","3/1","3/2"}),L65="w"),VLOOKUP(N65,$AA$2:$AB$17,2,FALSE),IF(AND(OR($D67={"1/3","2/3","3/1","3/2"}),L65="l"),VLOOKUP(N65,$AC$2:$AD$17,2,FALSE),IF(AND(OR($D67={"1/3","2/3","3/1","3/2"}),L64="w"),VLOOKUP(N64,$AA$2:$AB$17,2,FALSE),IF(AND(OR($D67={"1/3","2/3","3/1","3/2"}),L64="l"),VLOOKUP(N64,$AC$2:$AD$17,2,FALSE),IF(AND(OR($D67={"1/3","2/3","3/1","3/2"}),L63="w"),VLOOKUP(N63,$AA$2:$AB$17,2,FALSE),IF(AND(OR($D67={"1/3","2/3","3/1","3/2"}),L63="l"),VLOOKUP(N63,$AC$2:$AD$17,2,FALSE),IF(AND(OR($D67={"1/3","2/3","3/1","3/2"}),L62="w"),VLOOKUP(N62,$AA$2:$AB$17,2,FALSE),IF(AND(OR($D67={"1/3","2/3","3/1","3/2"}),L62="l"),VLOOKUP(N62,$AC$2:$AD$17,2,FALSE),IF(AND(OR($D67={"1/3","2/3","3/1","3/2"}),L61="w"),VLOOKUP(N61,$AA$2:$AB$17,2,FALSE),IF(AND(OR($D67={"1/3","2/3","3/1","3/2"}),L61="l"),VLOOKUP(N61,$AC$2:$AD$17,2,FALSE),IF(AND(OR($D67={"1/3","2/3","3/1","3/2"}),L60="w"),VLOOKUP(N60,$AA$2:$AB$17,2,FALSE),IF(AND(OR($D67={"1/3","2/3","3/1","3/2"}),L60="l"),VLOOKUP(N60,$AC$2:$AD$17,2,FALSE),IF(AND(OR($D67={"1/3","2/3","3/1","3/2"}),L59="w"),VLOOKUP(N59,$AA$2:$AB$17,2,FALSE),IF(AND(OR($D67={"1/3","2/3","3/1","3/2"}),L59="l"),VLOOKUP(N59,$AC$2:$AD$17,2,FALSE),IF(AND(OR($D67={"1/3","2/3","3/1","3/2"}),L58="w"),VLOOKUP(N58,$AA$2:$AB$17,2,FALSE),IF(AND(OR($D67={"1/3","2/3","3/1","3/2"}),L58="l"),VLOOKUP(N58,$AC$2:$AD$17,2,FALSE),IF(AND(OR($D67={"1/3","2/3","3/1","3/2"}),L57="w"),VLOOKUP(N57,$AA$2:$AB$17,2,FALSE),IF(AND(OR($D67={"1/3","2/3","3/1","3/2"}),L57="l"),VLOOKUP(N57,$AC$2:$AD$17,2,FALSE),IF(OR($D67={"1/3","2/3","3/1","3/2"}),1,"")))))))))))))))))))))))</f>
        <v>5a</v>
      </c>
      <c r="O68" s="12">
        <f t="shared" si="5"/>
        <v>-6</v>
      </c>
      <c r="P68" s="13" t="str">
        <f>IF(AND(Q68="c",$A68&gt;=1,OR(R68={1,"2a","2b",3,"5a","5b","10a","10b","20a","20b","40a","40b","80a","80b","160a","160b"})),"w",IF(AND(Q68="",$A68&gt;=1,OR(R68={1,"2a","2b",3,"5a","5b","10a","10b","20a","20b","40a","40b","80a","80b","160a","160b"})),"l",""))</f>
        <v>w</v>
      </c>
      <c r="Q68" s="7" t="str">
        <f>IF(OR($A68={1,4,7,10,13,16,19,22,25,28,31,34}),"c","")</f>
        <v>c</v>
      </c>
      <c r="R68" s="14" t="str">
        <f>IF(AND(OR($E67={"a/b","a/c","b/a","c/a"}),P67="w"),VLOOKUP(R67,$AA$2:$AB$17,2,FALSE),IF(AND(OR($E67={"a/b","a/c","b/a","c/a"}),P67="l"),VLOOKUP(R67,$AC$2:$AD$17,2,FALSE),IF(AND(OR($E67={"a/b","a/c","b/a","c/a"}),P66="w"),VLOOKUP(R66,$AA$2:$AB$17,2,FALSE),IF(AND(OR($E67={"a/b","a/c","b/a","c/a"}),P66="l"),VLOOKUP(R66,$AC$2:$AD$17,2,FALSE),IF(AND(OR($E67={"a/b","a/c","b/a","c/a"}),P65="w"),VLOOKUP(R65,$AA$2:$AB$17,2,FALSE),IF(AND(OR($E67={"a/b","a/c","b/a","c/a"}),P65="l"),VLOOKUP(R65,$AC$2:$AD$17,2,FALSE),IF(AND(OR($E67={"a/b","a/c","b/a","c/a"}),P64="w"),VLOOKUP(R64,$AA$2:$AB$17,2,FALSE),IF(AND(OR($E67={"a/b","a/c","b/a","c/a"}),P64="l"),VLOOKUP(R64,$AC$2:$AD$17,2,FALSE),IF(AND(OR($E67={"a/b","a/c","b/a","c/a"}),P63="w"),VLOOKUP(R63,$AA$2:$AB$17,2,FALSE),IF(AND(OR($E67={"a/b","a/c","b/a","c/a"}),P63="l"),VLOOKUP(R63,$AC$2:$AD$17,2,FALSE),IF(AND(OR($E67={"a/b","a/c","b/a","c/a"}),P62="w"),VLOOKUP(R62,$AA$2:$AB$17,2,FALSE),IF(AND(OR($E67={"a/b","a/c","b/a","c/a"}),P62="l"),VLOOKUP(R62,$AC$2:$AD$17,2,FALSE),IF(AND(OR($E67={"a/b","a/c","b/a","c/a"}),P61="w"),VLOOKUP(R61,$AA$2:$AB$17,2,FALSE),IF(AND(OR($E67={"a/b","a/c","b/a","c/a"}),P61="l"),VLOOKUP(R61,$AC$2:$AD$17,2,FALSE),IF(AND(OR($E67={"a/b","a/c","b/a","c/a"}),P60="w"),VLOOKUP(R60,$AA$2:$AB$17,2,FALSE),IF(AND(OR($E67={"a/b","a/c","b/a","c/a"}),P60="l"),VLOOKUP(R60,$AC$2:$AD$17,2,FALSE),IF(AND(OR($E67={"a/b","a/c","b/a","c/a"}),P59="w"),VLOOKUP(R59,$AA$2:$AB$17,2,FALSE),IF(AND(OR($E67={"a/b","a/c","b/a","c/a"}),P59="l"),VLOOKUP(R59,$AC$2:$AD$17,2,FALSE),IF(AND(OR($E67={"a/b","a/c","b/a","c/a"}),P58="w"),VLOOKUP(R58,$AA$2:$AB$17,2,FALSE),IF(AND(OR($E67={"a/b","a/c","b/a","c/a"}),P58="l"),VLOOKUP(R58,$AC$2:$AD$17,2,FALSE),IF(AND(OR($E67={"a/b","a/c","b/a","c/a"}),P57="w"),VLOOKUP(R57,$AA$2:$AB$17,2,FALSE),IF(AND(OR($E67={"a/b","a/c","b/a","c/a"}),P57="l"),VLOOKUP(R57,$AC$2:$AD$17,2,FALSE),IF(OR($E67={"a/b","a/c","b/a","c/a"}),1,"")))))))))))))))))))))))</f>
        <v>5a</v>
      </c>
      <c r="S68" s="13" t="str">
        <f>IF(AND(T68="c",$A68&gt;=1,OR(U68={1,"2a","2b",3,"5a","5b","10a","10b","20a","20b","40a","40b","80a","80b","160a","160b"})),"w",IF(AND(T68="",$A68&gt;=1,OR(U68={1,"2a","2b",3,"5a","5b","10a","10b","20a","20b","40a","40b","80a","80b","160a","160b"})),"l",""))</f>
        <v/>
      </c>
      <c r="T68" s="7" t="str">
        <f>IF(OR($A68={2,5,8,11,14,17,20,23,26,29,32,35}),"c","")</f>
        <v/>
      </c>
      <c r="U68" s="14" t="str">
        <f>IF(AND(OR($E67={"a/b","b/c","b/a","c/b"}),S67="w"),VLOOKUP(U67,$AA$2:$AB$17,2,FALSE),IF(AND(OR($E67={"a/b","b/c","b/a","c/b"}),S67="l"),VLOOKUP(U67,$AC$2:$AD$17,2,FALSE),IF(AND(OR($E67={"a/b","b/c","b/a","c/b"}),S66="w"),VLOOKUP(U66,$AA$2:$AB$17,2,FALSE),IF(AND(OR($E67={"a/b","b/c","b/a","c/b"}),S66="l"),VLOOKUP(U66,$AC$2:$AD$17,2,FALSE),IF(AND(OR($E67={"a/b","b/c","b/a","c/b"}),S65="w"),VLOOKUP(U65,$AA$2:$AB$17,2,FALSE),IF(AND(OR($E67={"a/b","b/c","b/a","c/b"}),S65="l"),VLOOKUP(U65,$AC$2:$AD$17,2,FALSE),IF(AND(OR($E67={"a/b","b/c","b/a","c/b"}),S64="w"),VLOOKUP(U64,$AA$2:$AB$17,2,FALSE),IF(AND(OR($E67={"a/b","b/c","b/a","c/b"}),S64="l"),VLOOKUP(U64,$AC$2:$AD$17,2,FALSE),IF(AND(OR($E67={"a/b","b/c","b/a","c/b"}),S63="w"),VLOOKUP(U63,$AA$2:$AB$17,2,FALSE),IF(AND(OR($E67={"a/b","b/c","b/a","c/b"}),S63="l"),VLOOKUP(U63,$AC$2:$AD$17,2,FALSE),IF(AND(OR($E67={"a/b","b/c","b/a","c/b"}),S62="w"),VLOOKUP(U62,$AA$2:$AB$17,2,FALSE),IF(AND(OR($E67={"a/b","b/c","b/a","c/b"}),S62="l"),VLOOKUP(U62,$AC$2:$AD$17,2,FALSE),IF(AND(OR($E67={"a/b","b/c","b/a","c/b"}),S61="w"),VLOOKUP(U61,$AA$2:$AB$17,2,FALSE),IF(AND(OR($E67={"a/b","b/c","b/a","c/b"}),S61="l"),VLOOKUP(U61,$AC$2:$AD$17,2,FALSE),IF(AND(OR($E67={"a/b","b/c","b/a","c/b"}),S60="w"),VLOOKUP(U60,$AA$2:$AB$17,2,FALSE),IF(AND(OR($E67={"a/b","b/c","b/a","c/b"}),S60="l"),VLOOKUP(U60,$AC$2:$AD$17,2,FALSE),IF(AND(OR($E67={"a/b","b/c","b/a","c/b"}),S59="w"),VLOOKUP(U59,$AA$2:$AB$17,2,FALSE),IF(AND(OR($E67={"a/b","b/c","b/a","c/b"}),S59="l"),VLOOKUP(U59,$AC$2:$AD$17,2,FALSE),IF(AND(OR($E67={"a/b","b/c","b/a","c/b"}),S58="w"),VLOOKUP(U58,$AA$2:$AB$17,2,FALSE),IF(AND(OR($E67={"a/b","b/c","b/a","c/b"}),S58="l"),VLOOKUP(U58,$AC$2:$AD$17,2,FALSE),IF(AND(OR($E67={"a/b","b/c","b/a","c/b"}),S57="w"),VLOOKUP(U57,$AA$2:$AB$17,2,FALSE),IF(AND(OR($E67={"a/b","b/c","b/a","c/b"}),S57="l"),VLOOKUP(U57,$AC$2:$AD$17,2,FALSE),IF(OR($E67={"a/b","b/c","b/a","c/b"}),1,"")))))))))))))))))))))))</f>
        <v/>
      </c>
      <c r="V68" s="13" t="str">
        <f>IF(AND(W68="c",$A68&gt;=1,OR(X68={1,"2a","2b",3,"5a","5b","10a","10b","20a","20b","40a","40b","80a","80b","160a","160b"})),"w",IF(AND(W68="",$A68&gt;=1,OR(X68={1,"2a","2b",3,"5a","5b","10a","10b","20a","20b","40a","40b","80a","80b","160a","160b"})),"l",""))</f>
        <v>l</v>
      </c>
      <c r="W68" s="7" t="str">
        <f>IF(OR($A68={3,6,9,12,15,18,21,24,27,30,33,36}),"c","")</f>
        <v/>
      </c>
      <c r="X68" s="14">
        <f>IF(AND(OR($E67={"a/c","b/c","c/a","c/b"}),V67="w"),VLOOKUP(X67,$AA$2:$AB$17,2,FALSE),IF(AND(OR($E67={"a/c","b/c","c/a","c/b"}),V67="l"),VLOOKUP(X67,$AC$2:$AD$17,2,FALSE),IF(AND(OR($E67={"a/c","b/c","c/a","c/b"}),V66="w"),VLOOKUP(X66,$AA$2:$AB$17,2,FALSE),IF(AND(OR($E67={"a/c","b/c","c/a","c/b"}),V66="l"),VLOOKUP(X66,$AC$2:$AD$17,2,FALSE),IF(AND(OR($E67={"a/c","b/c","c/a","c/b"}),V65="w"),VLOOKUP(X65,$AA$2:$AB$17,2,FALSE),IF(AND(OR($E67={"a/c","b/c","c/a","c/b"}),V65="l"),VLOOKUP(X65,$AC$2:$AD$17,2,FALSE),IF(AND(OR($E67={"a/c","b/c","c/a","c/b"}),V64="w"),VLOOKUP(X64,$AA$2:$AB$17,2,FALSE),IF(AND(OR($E67={"a/c","b/c","c/a","c/b"}),V64="l"),VLOOKUP(X64,$AC$2:$AD$17,2,FALSE),IF(AND(OR($E67={"a/c","b/c","c/a","c/b"}),V63="w"),VLOOKUP(X63,$AA$2:$AB$17,2,FALSE),IF(AND(OR($E67={"a/c","b/c","c/a","c/b"}),V63="l"),VLOOKUP(X63,$AC$2:$AD$17,2,FALSE),IF(AND(OR($E67={"a/c","b/c","c/a","c/b"}),V62="w"),VLOOKUP(X62,$AA$2:$AB$17,2,FALSE),IF(AND(OR($E67={"a/c","b/c","c/a","c/b"}),V62="l"),VLOOKUP(X62,$AC$2:$AD$17,2,FALSE),IF(AND(OR($E67={"a/c","b/c","c/a","c/b"}),V61="w"),VLOOKUP(X61,$AA$2:$AB$17,2,FALSE),IF(AND(OR($E67={"a/c","b/c","c/a","c/b"}),V61="l"),VLOOKUP(X61,$AC$2:$AD$17,2,FALSE),IF(AND(OR($E67={"a/c","b/c","c/a","c/b"}),V60="w"),VLOOKUP(X60,$AA$2:$AB$17,2,FALSE),IF(AND(OR($E67={"a/c","b/c","c/a","c/b"}),V60="l"),VLOOKUP(X60,$AC$2:$AD$17,2,FALSE),IF(AND(OR($E67={"a/c","b/c","c/a","c/b"}),V59="w"),VLOOKUP(X59,$AA$2:$AB$17,2,FALSE),IF(AND(OR($E67={"a/c","b/c","c/a","c/b"}),V59="l"),VLOOKUP(X59,$AC$2:$AD$17,2,FALSE),IF(AND(OR($E67={"a/c","b/c","c/a","c/b"}),V58="w"),VLOOKUP(X58,$AA$2:$AB$17,2,FALSE),IF(AND(OR($E67={"a/c","b/c","c/a","c/b"}),V58="l"),VLOOKUP(X58,$AC$2:$AD$17,2,FALSE),IF(AND(OR($E67={"a/c","b/c","c/a","c/b"}),V57="w"),VLOOKUP(X57,$AA$2:$AB$17,2,FALSE),IF(AND(OR($E67={"a/c","b/c","c/a","c/b"}),V57="l"),VLOOKUP(X57,$AC$2:$AD$17,2,FALSE),IF(OR($E67={"a/c","b/c","c/a","c/b"}),1,"")))))))))))))))))))))))</f>
        <v>1</v>
      </c>
      <c r="Y68" s="12">
        <f t="shared" si="6"/>
        <v>9</v>
      </c>
      <c r="Z68" s="27">
        <f t="shared" si="7"/>
        <v>3</v>
      </c>
    </row>
    <row r="69" spans="1:34">
      <c r="A69" s="9">
        <v>32</v>
      </c>
      <c r="B69" s="9">
        <f>IF(OR($A69={1,2,3,4,5,6,7,8,9,10,11,12}),1,IF(OR($A69={13,14,15,16,17,18,19,20,21,22,23,24}),2,IF(OR($A69={25,26,27,28,29,30,31,32,33,34,35,36}),3,"")))</f>
        <v>3</v>
      </c>
      <c r="C69" s="9" t="str">
        <f>IF(OR($A69={1,4,7,10,13,16,19,22,25,28,31,34}),"A",IF(OR($A69={2,5,8,11,14,17,20,23,26,29,32,35}),"B",IF(OR($A69={3,6,9,12,15,18,21,24,27,30,33,36}),"C","")))</f>
        <v>B</v>
      </c>
      <c r="D69" t="str">
        <f t="shared" si="10"/>
        <v>1/3</v>
      </c>
      <c r="E69" t="str">
        <f t="shared" si="11"/>
        <v>A/B</v>
      </c>
      <c r="F69" s="13" t="str">
        <f>IF(AND(G69="d",$A69&gt;=1,OR(H69={1,"2a","2b",3,"5a","5b","10a","10b","20a","20b","40a","40b","80a","80b","160a","160b"})),"w",IF(AND(G69="",$A69&gt;=1,OR(H69={1,"2a","2b",3,"5a","5b","10a","10b","20a","20b","40a","40b","80a","80b","160a","160b"})),"l",""))</f>
        <v>l</v>
      </c>
      <c r="G69" s="7" t="str">
        <f>IF(OR($A69={1,2,3,4,5,6,7,8,9,10,11,12}),"d","")</f>
        <v/>
      </c>
      <c r="H69" s="14" t="str">
        <f>IF(AND(OR($D68={"1/2","1/3","2/1","3/1"}),F68="w"),VLOOKUP(H68,$AA$2:$AB$17,2,FALSE),IF(AND(OR($D68={"1/2","1/3","2/1","3/1"}),F68="l"),VLOOKUP(H68,$AC$2:$AD$17,2,FALSE),IF(AND(OR($D68={"1/2","1/3","2/1","3/1"}),F67="w"),VLOOKUP(H67,$AA$2:$AB$17,2,FALSE),IF(AND(OR($D68={"1/2","1/3","2/1","3/1"}),F67="l"),VLOOKUP(H67,$AC$2:$AD$17,2,FALSE),IF(AND(OR($D68={"1/2","1/3","2/1","3/1"}),F66="w"),VLOOKUP(H66,$AA$2:$AB$17,2,FALSE),IF(AND(OR($D68={"1/2","1/3","2/1","3/1"}),F66="l"),VLOOKUP(H66,$AC$2:$AD$17,2,FALSE),IF(AND(OR($D68={"1/2","1/3","2/1","3/1"}),F65="w"),VLOOKUP(H65,$AA$2:$AB$17,2,FALSE),IF(AND(OR($D68={"1/2","1/3","2/1","3/1"}),F65="l"),VLOOKUP(H65,$AC$2:$AD$17,2,FALSE),IF(AND(OR($D68={"1/2","1/3","2/1","3/1"}),F64="w"),VLOOKUP(H64,$AA$2:$AB$17,2,FALSE),IF(AND(OR($D68={"1/2","1/3","2/1","3/1"}),F64="l"),VLOOKUP(H64,$AC$2:$AD$17,2,FALSE),IF(AND(OR($D68={"1/2","1/3","2/1","3/1"}),F63="w"),VLOOKUP(H63,$AA$2:$AB$17,2,FALSE),IF(AND(OR($D68={"1/2","1/3","2/1","3/1"}),F63="l"),VLOOKUP(H63,$AC$2:$AD$17,2,FALSE),IF(AND(OR($D68={"1/2","1/3","2/1","3/1"}),F62="w"),VLOOKUP(H62,$AA$2:$AB$17,2,FALSE),IF(AND(OR($D68={"1/2","1/3","2/1","3/1"}),F62="l"),VLOOKUP(H62,$AC$2:$AD$17,2,FALSE),IF(AND(OR($D68={"1/2","1/3","2/1","3/1"}),F61="w"),VLOOKUP(H61,$AA$2:$AB$17,2,FALSE),IF(AND(OR($D68={"1/2","1/3","2/1","3/1"}),F61="l"),VLOOKUP(H61,$AC$2:$AD$17,2,FALSE),IF(AND(OR($D68={"1/2","1/3","2/1","3/1"}),F60="w"),VLOOKUP(H60,$AA$2:$AB$17,2,FALSE),IF(AND(OR($D68={"1/2","1/3","2/1","3/1"}),F60="l"),VLOOKUP(H60,$AC$2:$AD$17,2,FALSE),IF(AND(OR($D68={"1/2","1/3","2/1","3/1"}),F59="w"),VLOOKUP(H59,$AA$2:$AB$17,2,FALSE),IF(AND(OR($D68={"1/2","1/3","2/1","3/1"}),F59="l"),VLOOKUP(H59,$AC$2:$AD$17,2,FALSE),IF(AND(OR($D68={"1/2","1/3","2/1","3/1"}),F58="w"),VLOOKUP(H58,$AA$2:$AB$17,2,FALSE),IF(AND(OR($D68={"1/2","1/3","2/1","3/1"}),F58="l"),VLOOKUP(H58,$AC$2:$AD$17,2,FALSE),IF(OR($D68={"1/2","1/3","2/1","3/1"}),1,"")))))))))))))))))))))))</f>
        <v>2b</v>
      </c>
      <c r="I69" s="13" t="str">
        <f>IF(AND(J69="d",$A69&gt;=1,OR(K69={1,"2a","2b",3,"5a","5b","10a","10b","20a","20b","40a","40b","80a","80b","160a","160b"})),"w",IF(AND(J69="",$A69&gt;=1,OR(K69={1,"2a","2b",3,"5a","5b","10a","10b","20a","20b","40a","40b","80a","80b","160a","160b"})),"l",""))</f>
        <v>l</v>
      </c>
      <c r="J69" s="7" t="str">
        <f>IF(OR($A69={13,14,15,16,17,18,19,20,21,22,23,24}),"d","")</f>
        <v/>
      </c>
      <c r="K69" s="14" t="str">
        <f>IF(AND(OR($D68={"1/2","2/3","2/1","3/2"}),I68="w"),VLOOKUP(K68,$AA$2:$AB$17,2,FALSE),IF(AND(OR($D68={"1/2","2/3","2/1","3/2"}),I68="l"),VLOOKUP(K68,$AC$2:$AD$17,2,FALSE),IF(AND(OR($D68={"1/2","2/3","2/1","3/2"}),I67="w"),VLOOKUP(K67,$AA$2:$AB$17,2,FALSE),IF(AND(OR($D68={"1/2","2/3","2/1","3/2"}),I67="l"),VLOOKUP(K67,$AC$2:$AD$17,2,FALSE),IF(AND(OR($D68={"1/2","2/3","2/1","3/2"}),I66="w"),VLOOKUP(K66,$AA$2:$AB$17,2,FALSE),IF(AND(OR($D68={"1/2","2/3","2/1","3/2"}),I66="l"),VLOOKUP(K66,$AC$2:$AD$17,2,FALSE),IF(AND(OR($D68={"1/2","2/3","2/1","3/2"}),I65="w"),VLOOKUP(K65,$AA$2:$AB$17,2,FALSE),IF(AND(OR($D68={"1/2","2/3","2/1","3/2"}),I65="l"),VLOOKUP(K65,$AC$2:$AD$17,2,FALSE),IF(AND(OR($D68={"1/2","2/3","2/1","3/2"}),I64="w"),VLOOKUP(K64,$AA$2:$AB$17,2,FALSE),IF(AND(OR($D68={"1/2","2/3","2/1","3/2"}),I64="l"),VLOOKUP(K64,$AC$2:$AD$17,2,FALSE),IF(AND(OR($D68={"1/2","2/3","2/1","3/2"}),I63="w"),VLOOKUP(K63,$AA$2:$AB$17,2,FALSE),IF(AND(OR($D68={"1/2","2/3","2/1","3/2"}),I63="l"),VLOOKUP(K63,$AC$2:$AD$17,2,FALSE),IF(AND(OR($D68={"1/2","2/3","2/1","3/2"}),I62="w"),VLOOKUP(K62,$AA$2:$AB$17,2,FALSE),IF(AND(OR($D68={"1/2","2/3","2/1","3/2"}),I62="l"),VLOOKUP(K62,$AC$2:$AD$17,2,FALSE),IF(AND(OR($D68={"1/2","2/3","2/1","3/2"}),I61="w"),VLOOKUP(K61,$AA$2:$AB$17,2,FALSE),IF(AND(OR($D68={"1/2","2/3","2/1","3/2"}),I61="l"),VLOOKUP(K61,$AC$2:$AD$17,2,FALSE),IF(AND(OR($D68={"1/2","2/3","2/1","3/2"}),I60="w"),VLOOKUP(K60,$AA$2:$AB$17,2,FALSE),IF(AND(OR($D68={"1/2","2/3","2/1","3/2"}),I60="l"),VLOOKUP(K60,$AC$2:$AD$17,2,FALSE),IF(AND(OR($D68={"1/2","2/3","2/1","3/2"}),I59="w"),VLOOKUP(K59,$AA$2:$AB$17,2,FALSE),IF(AND(OR($D68={"1/2","2/3","2/1","3/2"}),I59="l"),VLOOKUP(K59,$AC$2:$AD$17,2,FALSE),IF(AND(OR($D68={"1/2","2/3","2/1","3/2"}),I58="w"),VLOOKUP(K58,$AA$2:$AB$17,2,FALSE),IF(AND(OR($D68={"1/2","2/3","2/1","3/2"}),I58="l"),VLOOKUP(K58,$AC$2:$AD$17,2,FALSE),IF(OR($D68={"1/2","2/3","2/1","3/2"}),1,"")))))))))))))))))))))))</f>
        <v>2a</v>
      </c>
      <c r="L69" s="13" t="str">
        <f>IF(AND(M69="d",$A69&gt;=1,OR(N69={1,"2a","2b",3,"5a","5b","10a","10b","20a","20b","40a","40b","80a","80b","160a","160b"})),"w",IF(AND(M69="",$A69&gt;=1,OR(N69={1,"2a","2b",3,"5a","5b","10a","10b","20a","20b","40a","40b","80a","80b","160a","160b"})),"l",""))</f>
        <v/>
      </c>
      <c r="M69" s="7" t="str">
        <f>IF(OR($A69={25,26,27,28,29,30,31,32,33,34,35,36}),"d","")</f>
        <v>d</v>
      </c>
      <c r="N69" s="14" t="str">
        <f>IF(AND(OR($D68={"1/3","2/3","3/1","3/2"}),L68="w"),VLOOKUP(N68,$AA$2:$AB$17,2,FALSE),IF(AND(OR($D68={"1/3","2/3","3/1","3/2"}),L68="l"),VLOOKUP(N68,$AC$2:$AD$17,2,FALSE),IF(AND(OR($D68={"1/3","2/3","3/1","3/2"}),L67="w"),VLOOKUP(N67,$AA$2:$AB$17,2,FALSE),IF(AND(OR($D68={"1/3","2/3","3/1","3/2"}),L67="l"),VLOOKUP(N67,$AC$2:$AD$17,2,FALSE),IF(AND(OR($D68={"1/3","2/3","3/1","3/2"}),L66="w"),VLOOKUP(N66,$AA$2:$AB$17,2,FALSE),IF(AND(OR($D68={"1/3","2/3","3/1","3/2"}),L66="l"),VLOOKUP(N66,$AC$2:$AD$17,2,FALSE),IF(AND(OR($D68={"1/3","2/3","3/1","3/2"}),L65="w"),VLOOKUP(N65,$AA$2:$AB$17,2,FALSE),IF(AND(OR($D68={"1/3","2/3","3/1","3/2"}),L65="l"),VLOOKUP(N65,$AC$2:$AD$17,2,FALSE),IF(AND(OR($D68={"1/3","2/3","3/1","3/2"}),L64="w"),VLOOKUP(N64,$AA$2:$AB$17,2,FALSE),IF(AND(OR($D68={"1/3","2/3","3/1","3/2"}),L64="l"),VLOOKUP(N64,$AC$2:$AD$17,2,FALSE),IF(AND(OR($D68={"1/3","2/3","3/1","3/2"}),L63="w"),VLOOKUP(N63,$AA$2:$AB$17,2,FALSE),IF(AND(OR($D68={"1/3","2/3","3/1","3/2"}),L63="l"),VLOOKUP(N63,$AC$2:$AD$17,2,FALSE),IF(AND(OR($D68={"1/3","2/3","3/1","3/2"}),L62="w"),VLOOKUP(N62,$AA$2:$AB$17,2,FALSE),IF(AND(OR($D68={"1/3","2/3","3/1","3/2"}),L62="l"),VLOOKUP(N62,$AC$2:$AD$17,2,FALSE),IF(AND(OR($D68={"1/3","2/3","3/1","3/2"}),L61="w"),VLOOKUP(N61,$AA$2:$AB$17,2,FALSE),IF(AND(OR($D68={"1/3","2/3","3/1","3/2"}),L61="l"),VLOOKUP(N61,$AC$2:$AD$17,2,FALSE),IF(AND(OR($D68={"1/3","2/3","3/1","3/2"}),L60="w"),VLOOKUP(N60,$AA$2:$AB$17,2,FALSE),IF(AND(OR($D68={"1/3","2/3","3/1","3/2"}),L60="l"),VLOOKUP(N60,$AC$2:$AD$17,2,FALSE),IF(AND(OR($D68={"1/3","2/3","3/1","3/2"}),L59="w"),VLOOKUP(N59,$AA$2:$AB$17,2,FALSE),IF(AND(OR($D68={"1/3","2/3","3/1","3/2"}),L59="l"),VLOOKUP(N59,$AC$2:$AD$17,2,FALSE),IF(AND(OR($D68={"1/3","2/3","3/1","3/2"}),L58="w"),VLOOKUP(N58,$AA$2:$AB$17,2,FALSE),IF(AND(OR($D68={"1/3","2/3","3/1","3/2"}),L58="l"),VLOOKUP(N58,$AC$2:$AD$17,2,FALSE),IF(OR($D68={"1/3","2/3","3/1","3/2"}),1,"")))))))))))))))))))))))</f>
        <v/>
      </c>
      <c r="O69" s="12">
        <f t="shared" si="5"/>
        <v>-4</v>
      </c>
      <c r="P69" s="13" t="str">
        <f>IF(AND(Q69="c",$A69&gt;=1,OR(R69={1,"2a","2b",3,"5a","5b","10a","10b","20a","20b","40a","40b","80a","80b","160a","160b"})),"w",IF(AND(Q69="",$A69&gt;=1,OR(R69={1,"2a","2b",3,"5a","5b","10a","10b","20a","20b","40a","40b","80a","80b","160a","160b"})),"l",""))</f>
        <v>l</v>
      </c>
      <c r="Q69" s="7" t="str">
        <f>IF(OR($A69={1,4,7,10,13,16,19,22,25,28,31,34}),"c","")</f>
        <v/>
      </c>
      <c r="R69" s="14">
        <f>IF(AND(OR($E68={"a/b","a/c","b/a","c/a"}),P68="w"),VLOOKUP(R68,$AA$2:$AB$17,2,FALSE),IF(AND(OR($E68={"a/b","a/c","b/a","c/a"}),P68="l"),VLOOKUP(R68,$AC$2:$AD$17,2,FALSE),IF(AND(OR($E68={"a/b","a/c","b/a","c/a"}),P67="w"),VLOOKUP(R67,$AA$2:$AB$17,2,FALSE),IF(AND(OR($E68={"a/b","a/c","b/a","c/a"}),P67="l"),VLOOKUP(R67,$AC$2:$AD$17,2,FALSE),IF(AND(OR($E68={"a/b","a/c","b/a","c/a"}),P66="w"),VLOOKUP(R66,$AA$2:$AB$17,2,FALSE),IF(AND(OR($E68={"a/b","a/c","b/a","c/a"}),P66="l"),VLOOKUP(R66,$AC$2:$AD$17,2,FALSE),IF(AND(OR($E68={"a/b","a/c","b/a","c/a"}),P65="w"),VLOOKUP(R65,$AA$2:$AB$17,2,FALSE),IF(AND(OR($E68={"a/b","a/c","b/a","c/a"}),P65="l"),VLOOKUP(R65,$AC$2:$AD$17,2,FALSE),IF(AND(OR($E68={"a/b","a/c","b/a","c/a"}),P64="w"),VLOOKUP(R64,$AA$2:$AB$17,2,FALSE),IF(AND(OR($E68={"a/b","a/c","b/a","c/a"}),P64="l"),VLOOKUP(R64,$AC$2:$AD$17,2,FALSE),IF(AND(OR($E68={"a/b","a/c","b/a","c/a"}),P63="w"),VLOOKUP(R63,$AA$2:$AB$17,2,FALSE),IF(AND(OR($E68={"a/b","a/c","b/a","c/a"}),P63="l"),VLOOKUP(R63,$AC$2:$AD$17,2,FALSE),IF(AND(OR($E68={"a/b","a/c","b/a","c/a"}),P62="w"),VLOOKUP(R62,$AA$2:$AB$17,2,FALSE),IF(AND(OR($E68={"a/b","a/c","b/a","c/a"}),P62="l"),VLOOKUP(R62,$AC$2:$AD$17,2,FALSE),IF(AND(OR($E68={"a/b","a/c","b/a","c/a"}),P61="w"),VLOOKUP(R61,$AA$2:$AB$17,2,FALSE),IF(AND(OR($E68={"a/b","a/c","b/a","c/a"}),P61="l"),VLOOKUP(R61,$AC$2:$AD$17,2,FALSE),IF(AND(OR($E68={"a/b","a/c","b/a","c/a"}),P60="w"),VLOOKUP(R60,$AA$2:$AB$17,2,FALSE),IF(AND(OR($E68={"a/b","a/c","b/a","c/a"}),P60="l"),VLOOKUP(R60,$AC$2:$AD$17,2,FALSE),IF(AND(OR($E68={"a/b","a/c","b/a","c/a"}),P59="w"),VLOOKUP(R59,$AA$2:$AB$17,2,FALSE),IF(AND(OR($E68={"a/b","a/c","b/a","c/a"}),P59="l"),VLOOKUP(R59,$AC$2:$AD$17,2,FALSE),IF(AND(OR($E68={"a/b","a/c","b/a","c/a"}),P58="w"),VLOOKUP(R58,$AA$2:$AB$17,2,FALSE),IF(AND(OR($E68={"a/b","a/c","b/a","c/a"}),P58="l"),VLOOKUP(R58,$AC$2:$AD$17,2,FALSE),IF(OR($E68={"a/b","a/c","b/a","c/a"}),1,"")))))))))))))))))))))))</f>
        <v>1</v>
      </c>
      <c r="S69" s="13" t="str">
        <f>IF(AND(T69="c",$A69&gt;=1,OR(U69={1,"2a","2b",3,"5a","5b","10a","10b","20a","20b","40a","40b","80a","80b","160a","160b"})),"w",IF(AND(T69="",$A69&gt;=1,OR(U69={1,"2a","2b",3,"5a","5b","10a","10b","20a","20b","40a","40b","80a","80b","160a","160b"})),"l",""))</f>
        <v/>
      </c>
      <c r="T69" s="7" t="str">
        <f>IF(OR($A69={2,5,8,11,14,17,20,23,26,29,32,35}),"c","")</f>
        <v>c</v>
      </c>
      <c r="U69" s="14" t="str">
        <f>IF(AND(OR($E68={"a/b","b/c","b/a","c/b"}),S68="w"),VLOOKUP(U68,$AA$2:$AB$17,2,FALSE),IF(AND(OR($E68={"a/b","b/c","b/a","c/b"}),S68="l"),VLOOKUP(U68,$AC$2:$AD$17,2,FALSE),IF(AND(OR($E68={"a/b","b/c","b/a","c/b"}),S67="w"),VLOOKUP(U67,$AA$2:$AB$17,2,FALSE),IF(AND(OR($E68={"a/b","b/c","b/a","c/b"}),S67="l"),VLOOKUP(U67,$AC$2:$AD$17,2,FALSE),IF(AND(OR($E68={"a/b","b/c","b/a","c/b"}),S66="w"),VLOOKUP(U66,$AA$2:$AB$17,2,FALSE),IF(AND(OR($E68={"a/b","b/c","b/a","c/b"}),S66="l"),VLOOKUP(U66,$AC$2:$AD$17,2,FALSE),IF(AND(OR($E68={"a/b","b/c","b/a","c/b"}),S65="w"),VLOOKUP(U65,$AA$2:$AB$17,2,FALSE),IF(AND(OR($E68={"a/b","b/c","b/a","c/b"}),S65="l"),VLOOKUP(U65,$AC$2:$AD$17,2,FALSE),IF(AND(OR($E68={"a/b","b/c","b/a","c/b"}),S64="w"),VLOOKUP(U64,$AA$2:$AB$17,2,FALSE),IF(AND(OR($E68={"a/b","b/c","b/a","c/b"}),S64="l"),VLOOKUP(U64,$AC$2:$AD$17,2,FALSE),IF(AND(OR($E68={"a/b","b/c","b/a","c/b"}),S63="w"),VLOOKUP(U63,$AA$2:$AB$17,2,FALSE),IF(AND(OR($E68={"a/b","b/c","b/a","c/b"}),S63="l"),VLOOKUP(U63,$AC$2:$AD$17,2,FALSE),IF(AND(OR($E68={"a/b","b/c","b/a","c/b"}),S62="w"),VLOOKUP(U62,$AA$2:$AB$17,2,FALSE),IF(AND(OR($E68={"a/b","b/c","b/a","c/b"}),S62="l"),VLOOKUP(U62,$AC$2:$AD$17,2,FALSE),IF(AND(OR($E68={"a/b","b/c","b/a","c/b"}),S61="w"),VLOOKUP(U61,$AA$2:$AB$17,2,FALSE),IF(AND(OR($E68={"a/b","b/c","b/a","c/b"}),S61="l"),VLOOKUP(U61,$AC$2:$AD$17,2,FALSE),IF(AND(OR($E68={"a/b","b/c","b/a","c/b"}),S60="w"),VLOOKUP(U60,$AA$2:$AB$17,2,FALSE),IF(AND(OR($E68={"a/b","b/c","b/a","c/b"}),S60="l"),VLOOKUP(U60,$AC$2:$AD$17,2,FALSE),IF(AND(OR($E68={"a/b","b/c","b/a","c/b"}),S59="w"),VLOOKUP(U59,$AA$2:$AB$17,2,FALSE),IF(AND(OR($E68={"a/b","b/c","b/a","c/b"}),S59="l"),VLOOKUP(U59,$AC$2:$AD$17,2,FALSE),IF(AND(OR($E68={"a/b","b/c","b/a","c/b"}),S58="w"),VLOOKUP(U58,$AA$2:$AB$17,2,FALSE),IF(AND(OR($E68={"a/b","b/c","b/a","c/b"}),S58="l"),VLOOKUP(U58,$AC$2:$AD$17,2,FALSE),IF(OR($E68={"a/b","b/c","b/a","c/b"}),1,"")))))))))))))))))))))))</f>
        <v/>
      </c>
      <c r="V69" s="13" t="str">
        <f>IF(AND(W69="c",$A69&gt;=1,OR(X69={1,"2a","2b",3,"5a","5b","10a","10b","20a","20b","40a","40b","80a","80b","160a","160b"})),"w",IF(AND(W69="",$A69&gt;=1,OR(X69={1,"2a","2b",3,"5a","5b","10a","10b","20a","20b","40a","40b","80a","80b","160a","160b"})),"l",""))</f>
        <v>l</v>
      </c>
      <c r="W69" s="7" t="str">
        <f>IF(OR($A69={3,6,9,12,15,18,21,24,27,30,33,36}),"c","")</f>
        <v/>
      </c>
      <c r="X69" s="14" t="str">
        <f>IF(AND(OR($E68={"a/c","b/c","c/a","c/b"}),V68="w"),VLOOKUP(X68,$AA$2:$AB$17,2,FALSE),IF(AND(OR($E68={"a/c","b/c","c/a","c/b"}),V68="l"),VLOOKUP(X68,$AC$2:$AD$17,2,FALSE),IF(AND(OR($E68={"a/c","b/c","c/a","c/b"}),V67="w"),VLOOKUP(X67,$AA$2:$AB$17,2,FALSE),IF(AND(OR($E68={"a/c","b/c","c/a","c/b"}),V67="l"),VLOOKUP(X67,$AC$2:$AD$17,2,FALSE),IF(AND(OR($E68={"a/c","b/c","c/a","c/b"}),V66="w"),VLOOKUP(X66,$AA$2:$AB$17,2,FALSE),IF(AND(OR($E68={"a/c","b/c","c/a","c/b"}),V66="l"),VLOOKUP(X66,$AC$2:$AD$17,2,FALSE),IF(AND(OR($E68={"a/c","b/c","c/a","c/b"}),V65="w"),VLOOKUP(X65,$AA$2:$AB$17,2,FALSE),IF(AND(OR($E68={"a/c","b/c","c/a","c/b"}),V65="l"),VLOOKUP(X65,$AC$2:$AD$17,2,FALSE),IF(AND(OR($E68={"a/c","b/c","c/a","c/b"}),V64="w"),VLOOKUP(X64,$AA$2:$AB$17,2,FALSE),IF(AND(OR($E68={"a/c","b/c","c/a","c/b"}),V64="l"),VLOOKUP(X64,$AC$2:$AD$17,2,FALSE),IF(AND(OR($E68={"a/c","b/c","c/a","c/b"}),V63="w"),VLOOKUP(X63,$AA$2:$AB$17,2,FALSE),IF(AND(OR($E68={"a/c","b/c","c/a","c/b"}),V63="l"),VLOOKUP(X63,$AC$2:$AD$17,2,FALSE),IF(AND(OR($E68={"a/c","b/c","c/a","c/b"}),V62="w"),VLOOKUP(X62,$AA$2:$AB$17,2,FALSE),IF(AND(OR($E68={"a/c","b/c","c/a","c/b"}),V62="l"),VLOOKUP(X62,$AC$2:$AD$17,2,FALSE),IF(AND(OR($E68={"a/c","b/c","c/a","c/b"}),V61="w"),VLOOKUP(X61,$AA$2:$AB$17,2,FALSE),IF(AND(OR($E68={"a/c","b/c","c/a","c/b"}),V61="l"),VLOOKUP(X61,$AC$2:$AD$17,2,FALSE),IF(AND(OR($E68={"a/c","b/c","c/a","c/b"}),V60="w"),VLOOKUP(X60,$AA$2:$AB$17,2,FALSE),IF(AND(OR($E68={"a/c","b/c","c/a","c/b"}),V60="l"),VLOOKUP(X60,$AC$2:$AD$17,2,FALSE),IF(AND(OR($E68={"a/c","b/c","c/a","c/b"}),V59="w"),VLOOKUP(X59,$AA$2:$AB$17,2,FALSE),IF(AND(OR($E68={"a/c","b/c","c/a","c/b"}),V59="l"),VLOOKUP(X59,$AC$2:$AD$17,2,FALSE),IF(AND(OR($E68={"a/c","b/c","c/a","c/b"}),V58="w"),VLOOKUP(X58,$AA$2:$AB$17,2,FALSE),IF(AND(OR($E68={"a/c","b/c","c/a","c/b"}),V58="l"),VLOOKUP(X58,$AC$2:$AD$17,2,FALSE),IF(OR($E68={"a/c","b/c","c/a","c/b"}),1,"")))))))))))))))))))))))</f>
        <v>2a</v>
      </c>
      <c r="Y69" s="12">
        <f t="shared" si="6"/>
        <v>-3</v>
      </c>
      <c r="Z69" s="27">
        <f t="shared" si="7"/>
        <v>-7</v>
      </c>
    </row>
    <row r="70" spans="1:34">
      <c r="A70" s="9">
        <v>21</v>
      </c>
      <c r="B70" s="9">
        <f>IF(OR($A70={1,2,3,4,5,6,7,8,9,10,11,12}),1,IF(OR($A70={13,14,15,16,17,18,19,20,21,22,23,24}),2,IF(OR($A70={25,26,27,28,29,30,31,32,33,34,35,36}),3,"")))</f>
        <v>2</v>
      </c>
      <c r="C70" s="9" t="str">
        <f>IF(OR($A70={1,4,7,10,13,16,19,22,25,28,31,34}),"A",IF(OR($A70={2,5,8,11,14,17,20,23,26,29,32,35}),"B",IF(OR($A70={3,6,9,12,15,18,21,24,27,30,33,36}),"C","")))</f>
        <v>C</v>
      </c>
      <c r="D70" t="str">
        <f t="shared" si="10"/>
        <v>3/2</v>
      </c>
      <c r="E70" t="str">
        <f t="shared" si="11"/>
        <v>B/C</v>
      </c>
      <c r="F70" s="13" t="str">
        <f>IF(AND(G70="d",$A70&gt;=1,OR(H70={1,"2a","2b",3,"5a","5b","10a","10b","20a","20b","40a","40b","80a","80b","160a","160b"})),"w",IF(AND(G70="",$A70&gt;=1,OR(H70={1,"2a","2b",3,"5a","5b","10a","10b","20a","20b","40a","40b","80a","80b","160a","160b"})),"l",""))</f>
        <v>l</v>
      </c>
      <c r="G70" s="7" t="str">
        <f>IF(OR($A70={1,2,3,4,5,6,7,8,9,10,11,12}),"d","")</f>
        <v/>
      </c>
      <c r="H70" s="14">
        <f>IF(AND(OR($D69={"1/2","1/3","2/1","3/1"}),F69="w"),VLOOKUP(H69,$AA$2:$AB$17,2,FALSE),IF(AND(OR($D69={"1/2","1/3","2/1","3/1"}),F69="l"),VLOOKUP(H69,$AC$2:$AD$17,2,FALSE),IF(AND(OR($D69={"1/2","1/3","2/1","3/1"}),F68="w"),VLOOKUP(H68,$AA$2:$AB$17,2,FALSE),IF(AND(OR($D69={"1/2","1/3","2/1","3/1"}),F68="l"),VLOOKUP(H68,$AC$2:$AD$17,2,FALSE),IF(AND(OR($D69={"1/2","1/3","2/1","3/1"}),F67="w"),VLOOKUP(H67,$AA$2:$AB$17,2,FALSE),IF(AND(OR($D69={"1/2","1/3","2/1","3/1"}),F67="l"),VLOOKUP(H67,$AC$2:$AD$17,2,FALSE),IF(AND(OR($D69={"1/2","1/3","2/1","3/1"}),F66="w"),VLOOKUP(H66,$AA$2:$AB$17,2,FALSE),IF(AND(OR($D69={"1/2","1/3","2/1","3/1"}),F66="l"),VLOOKUP(H66,$AC$2:$AD$17,2,FALSE),IF(AND(OR($D69={"1/2","1/3","2/1","3/1"}),F65="w"),VLOOKUP(H65,$AA$2:$AB$17,2,FALSE),IF(AND(OR($D69={"1/2","1/3","2/1","3/1"}),F65="l"),VLOOKUP(H65,$AC$2:$AD$17,2,FALSE),IF(AND(OR($D69={"1/2","1/3","2/1","3/1"}),F64="w"),VLOOKUP(H64,$AA$2:$AB$17,2,FALSE),IF(AND(OR($D69={"1/2","1/3","2/1","3/1"}),F64="l"),VLOOKUP(H64,$AC$2:$AD$17,2,FALSE),IF(AND(OR($D69={"1/2","1/3","2/1","3/1"}),F63="w"),VLOOKUP(H63,$AA$2:$AB$17,2,FALSE),IF(AND(OR($D69={"1/2","1/3","2/1","3/1"}),F63="l"),VLOOKUP(H63,$AC$2:$AD$17,2,FALSE),IF(AND(OR($D69={"1/2","1/3","2/1","3/1"}),F62="w"),VLOOKUP(H62,$AA$2:$AB$17,2,FALSE),IF(AND(OR($D69={"1/2","1/3","2/1","3/1"}),F62="l"),VLOOKUP(H62,$AC$2:$AD$17,2,FALSE),IF(AND(OR($D69={"1/2","1/3","2/1","3/1"}),F61="w"),VLOOKUP(H61,$AA$2:$AB$17,2,FALSE),IF(AND(OR($D69={"1/2","1/3","2/1","3/1"}),F61="l"),VLOOKUP(H61,$AC$2:$AD$17,2,FALSE),IF(AND(OR($D69={"1/2","1/3","2/1","3/1"}),F60="w"),VLOOKUP(H60,$AA$2:$AB$17,2,FALSE),IF(AND(OR($D69={"1/2","1/3","2/1","3/1"}),F60="l"),VLOOKUP(H60,$AC$2:$AD$17,2,FALSE),IF(AND(OR($D69={"1/2","1/3","2/1","3/1"}),F59="w"),VLOOKUP(H59,$AA$2:$AB$17,2,FALSE),IF(AND(OR($D69={"1/2","1/3","2/1","3/1"}),F59="l"),VLOOKUP(H59,$AC$2:$AD$17,2,FALSE),IF(OR($D69={"1/2","1/3","2/1","3/1"}),1,"")))))))))))))))))))))))</f>
        <v>3</v>
      </c>
      <c r="I70" s="13" t="str">
        <f>IF(AND(J70="d",$A70&gt;=1,OR(K70={1,"2a","2b",3,"5a","5b","10a","10b","20a","20b","40a","40b","80a","80b","160a","160b"})),"w",IF(AND(J70="",$A70&gt;=1,OR(K70={1,"2a","2b",3,"5a","5b","10a","10b","20a","20b","40a","40b","80a","80b","160a","160b"})),"l",""))</f>
        <v/>
      </c>
      <c r="J70" s="7" t="str">
        <f>IF(OR($A70={13,14,15,16,17,18,19,20,21,22,23,24}),"d","")</f>
        <v>d</v>
      </c>
      <c r="K70" s="14" t="str">
        <f>IF(AND(OR($D69={"1/2","2/3","2/1","3/2"}),I69="w"),VLOOKUP(K69,$AA$2:$AB$17,2,FALSE),IF(AND(OR($D69={"1/2","2/3","2/1","3/2"}),I69="l"),VLOOKUP(K69,$AC$2:$AD$17,2,FALSE),IF(AND(OR($D69={"1/2","2/3","2/1","3/2"}),I68="w"),VLOOKUP(K68,$AA$2:$AB$17,2,FALSE),IF(AND(OR($D69={"1/2","2/3","2/1","3/2"}),I68="l"),VLOOKUP(K68,$AC$2:$AD$17,2,FALSE),IF(AND(OR($D69={"1/2","2/3","2/1","3/2"}),I67="w"),VLOOKUP(K67,$AA$2:$AB$17,2,FALSE),IF(AND(OR($D69={"1/2","2/3","2/1","3/2"}),I67="l"),VLOOKUP(K67,$AC$2:$AD$17,2,FALSE),IF(AND(OR($D69={"1/2","2/3","2/1","3/2"}),I66="w"),VLOOKUP(K66,$AA$2:$AB$17,2,FALSE),IF(AND(OR($D69={"1/2","2/3","2/1","3/2"}),I66="l"),VLOOKUP(K66,$AC$2:$AD$17,2,FALSE),IF(AND(OR($D69={"1/2","2/3","2/1","3/2"}),I65="w"),VLOOKUP(K65,$AA$2:$AB$17,2,FALSE),IF(AND(OR($D69={"1/2","2/3","2/1","3/2"}),I65="l"),VLOOKUP(K65,$AC$2:$AD$17,2,FALSE),IF(AND(OR($D69={"1/2","2/3","2/1","3/2"}),I64="w"),VLOOKUP(K64,$AA$2:$AB$17,2,FALSE),IF(AND(OR($D69={"1/2","2/3","2/1","3/2"}),I64="l"),VLOOKUP(K64,$AC$2:$AD$17,2,FALSE),IF(AND(OR($D69={"1/2","2/3","2/1","3/2"}),I63="w"),VLOOKUP(K63,$AA$2:$AB$17,2,FALSE),IF(AND(OR($D69={"1/2","2/3","2/1","3/2"}),I63="l"),VLOOKUP(K63,$AC$2:$AD$17,2,FALSE),IF(AND(OR($D69={"1/2","2/3","2/1","3/2"}),I62="w"),VLOOKUP(K62,$AA$2:$AB$17,2,FALSE),IF(AND(OR($D69={"1/2","2/3","2/1","3/2"}),I62="l"),VLOOKUP(K62,$AC$2:$AD$17,2,FALSE),IF(AND(OR($D69={"1/2","2/3","2/1","3/2"}),I61="w"),VLOOKUP(K61,$AA$2:$AB$17,2,FALSE),IF(AND(OR($D69={"1/2","2/3","2/1","3/2"}),I61="l"),VLOOKUP(K61,$AC$2:$AD$17,2,FALSE),IF(AND(OR($D69={"1/2","2/3","2/1","3/2"}),I60="w"),VLOOKUP(K60,$AA$2:$AB$17,2,FALSE),IF(AND(OR($D69={"1/2","2/3","2/1","3/2"}),I60="l"),VLOOKUP(K60,$AC$2:$AD$17,2,FALSE),IF(AND(OR($D69={"1/2","2/3","2/1","3/2"}),I59="w"),VLOOKUP(K59,$AA$2:$AB$17,2,FALSE),IF(AND(OR($D69={"1/2","2/3","2/1","3/2"}),I59="l"),VLOOKUP(K59,$AC$2:$AD$17,2,FALSE),IF(OR($D69={"1/2","2/3","2/1","3/2"}),1,"")))))))))))))))))))))))</f>
        <v/>
      </c>
      <c r="L70" s="13" t="str">
        <f>IF(AND(M70="d",$A70&gt;=1,OR(N70={1,"2a","2b",3,"5a","5b","10a","10b","20a","20b","40a","40b","80a","80b","160a","160b"})),"w",IF(AND(M70="",$A70&gt;=1,OR(N70={1,"2a","2b",3,"5a","5b","10a","10b","20a","20b","40a","40b","80a","80b","160a","160b"})),"l",""))</f>
        <v>l</v>
      </c>
      <c r="M70" s="7" t="str">
        <f>IF(OR($A70={25,26,27,28,29,30,31,32,33,34,35,36}),"d","")</f>
        <v/>
      </c>
      <c r="N70" s="14" t="str">
        <f>IF(AND(OR($D69={"1/3","2/3","3/1","3/2"}),L69="w"),VLOOKUP(N69,$AA$2:$AB$17,2,FALSE),IF(AND(OR($D69={"1/3","2/3","3/1","3/2"}),L69="l"),VLOOKUP(N69,$AC$2:$AD$17,2,FALSE),IF(AND(OR($D69={"1/3","2/3","3/1","3/2"}),L68="w"),VLOOKUP(N68,$AA$2:$AB$17,2,FALSE),IF(AND(OR($D69={"1/3","2/3","3/1","3/2"}),L68="l"),VLOOKUP(N68,$AC$2:$AD$17,2,FALSE),IF(AND(OR($D69={"1/3","2/3","3/1","3/2"}),L67="w"),VLOOKUP(N67,$AA$2:$AB$17,2,FALSE),IF(AND(OR($D69={"1/3","2/3","3/1","3/2"}),L67="l"),VLOOKUP(N67,$AC$2:$AD$17,2,FALSE),IF(AND(OR($D69={"1/3","2/3","3/1","3/2"}),L66="w"),VLOOKUP(N66,$AA$2:$AB$17,2,FALSE),IF(AND(OR($D69={"1/3","2/3","3/1","3/2"}),L66="l"),VLOOKUP(N66,$AC$2:$AD$17,2,FALSE),IF(AND(OR($D69={"1/3","2/3","3/1","3/2"}),L65="w"),VLOOKUP(N65,$AA$2:$AB$17,2,FALSE),IF(AND(OR($D69={"1/3","2/3","3/1","3/2"}),L65="l"),VLOOKUP(N65,$AC$2:$AD$17,2,FALSE),IF(AND(OR($D69={"1/3","2/3","3/1","3/2"}),L64="w"),VLOOKUP(N64,$AA$2:$AB$17,2,FALSE),IF(AND(OR($D69={"1/3","2/3","3/1","3/2"}),L64="l"),VLOOKUP(N64,$AC$2:$AD$17,2,FALSE),IF(AND(OR($D69={"1/3","2/3","3/1","3/2"}),L63="w"),VLOOKUP(N63,$AA$2:$AB$17,2,FALSE),IF(AND(OR($D69={"1/3","2/3","3/1","3/2"}),L63="l"),VLOOKUP(N63,$AC$2:$AD$17,2,FALSE),IF(AND(OR($D69={"1/3","2/3","3/1","3/2"}),L62="w"),VLOOKUP(N62,$AA$2:$AB$17,2,FALSE),IF(AND(OR($D69={"1/3","2/3","3/1","3/2"}),L62="l"),VLOOKUP(N62,$AC$2:$AD$17,2,FALSE),IF(AND(OR($D69={"1/3","2/3","3/1","3/2"}),L61="w"),VLOOKUP(N61,$AA$2:$AB$17,2,FALSE),IF(AND(OR($D69={"1/3","2/3","3/1","3/2"}),L61="l"),VLOOKUP(N61,$AC$2:$AD$17,2,FALSE),IF(AND(OR($D69={"1/3","2/3","3/1","3/2"}),L60="w"),VLOOKUP(N60,$AA$2:$AB$17,2,FALSE),IF(AND(OR($D69={"1/3","2/3","3/1","3/2"}),L60="l"),VLOOKUP(N60,$AC$2:$AD$17,2,FALSE),IF(AND(OR($D69={"1/3","2/3","3/1","3/2"}),L59="w"),VLOOKUP(N59,$AA$2:$AB$17,2,FALSE),IF(AND(OR($D69={"1/3","2/3","3/1","3/2"}),L59="l"),VLOOKUP(N59,$AC$2:$AD$17,2,FALSE),IF(OR($D69={"1/3","2/3","3/1","3/2"}),1,"")))))))))))))))))))))))</f>
        <v>5b</v>
      </c>
      <c r="O70" s="12">
        <f t="shared" si="5"/>
        <v>-8</v>
      </c>
      <c r="P70" s="13" t="str">
        <f>IF(AND(Q70="c",$A70&gt;=1,OR(R70={1,"2a","2b",3,"5a","5b","10a","10b","20a","20b","40a","40b","80a","80b","160a","160b"})),"w",IF(AND(Q70="",$A70&gt;=1,OR(R70={1,"2a","2b",3,"5a","5b","10a","10b","20a","20b","40a","40b","80a","80b","160a","160b"})),"l",""))</f>
        <v>l</v>
      </c>
      <c r="Q70" s="7" t="str">
        <f>IF(OR($A70={1,4,7,10,13,16,19,22,25,28,31,34}),"c","")</f>
        <v/>
      </c>
      <c r="R70" s="14" t="str">
        <f>IF(AND(OR($E69={"a/b","a/c","b/a","c/a"}),P69="w"),VLOOKUP(R69,$AA$2:$AB$17,2,FALSE),IF(AND(OR($E69={"a/b","a/c","b/a","c/a"}),P69="l"),VLOOKUP(R69,$AC$2:$AD$17,2,FALSE),IF(AND(OR($E69={"a/b","a/c","b/a","c/a"}),P68="w"),VLOOKUP(R68,$AA$2:$AB$17,2,FALSE),IF(AND(OR($E69={"a/b","a/c","b/a","c/a"}),P68="l"),VLOOKUP(R68,$AC$2:$AD$17,2,FALSE),IF(AND(OR($E69={"a/b","a/c","b/a","c/a"}),P67="w"),VLOOKUP(R67,$AA$2:$AB$17,2,FALSE),IF(AND(OR($E69={"a/b","a/c","b/a","c/a"}),P67="l"),VLOOKUP(R67,$AC$2:$AD$17,2,FALSE),IF(AND(OR($E69={"a/b","a/c","b/a","c/a"}),P66="w"),VLOOKUP(R66,$AA$2:$AB$17,2,FALSE),IF(AND(OR($E69={"a/b","a/c","b/a","c/a"}),P66="l"),VLOOKUP(R66,$AC$2:$AD$17,2,FALSE),IF(AND(OR($E69={"a/b","a/c","b/a","c/a"}),P65="w"),VLOOKUP(R65,$AA$2:$AB$17,2,FALSE),IF(AND(OR($E69={"a/b","a/c","b/a","c/a"}),P65="l"),VLOOKUP(R65,$AC$2:$AD$17,2,FALSE),IF(AND(OR($E69={"a/b","a/c","b/a","c/a"}),P64="w"),VLOOKUP(R64,$AA$2:$AB$17,2,FALSE),IF(AND(OR($E69={"a/b","a/c","b/a","c/a"}),P64="l"),VLOOKUP(R64,$AC$2:$AD$17,2,FALSE),IF(AND(OR($E69={"a/b","a/c","b/a","c/a"}),P63="w"),VLOOKUP(R63,$AA$2:$AB$17,2,FALSE),IF(AND(OR($E69={"a/b","a/c","b/a","c/a"}),P63="l"),VLOOKUP(R63,$AC$2:$AD$17,2,FALSE),IF(AND(OR($E69={"a/b","a/c","b/a","c/a"}),P62="w"),VLOOKUP(R62,$AA$2:$AB$17,2,FALSE),IF(AND(OR($E69={"a/b","a/c","b/a","c/a"}),P62="l"),VLOOKUP(R62,$AC$2:$AD$17,2,FALSE),IF(AND(OR($E69={"a/b","a/c","b/a","c/a"}),P61="w"),VLOOKUP(R61,$AA$2:$AB$17,2,FALSE),IF(AND(OR($E69={"a/b","a/c","b/a","c/a"}),P61="l"),VLOOKUP(R61,$AC$2:$AD$17,2,FALSE),IF(AND(OR($E69={"a/b","a/c","b/a","c/a"}),P60="w"),VLOOKUP(R60,$AA$2:$AB$17,2,FALSE),IF(AND(OR($E69={"a/b","a/c","b/a","c/a"}),P60="l"),VLOOKUP(R60,$AC$2:$AD$17,2,FALSE),IF(AND(OR($E69={"a/b","a/c","b/a","c/a"}),P59="w"),VLOOKUP(R59,$AA$2:$AB$17,2,FALSE),IF(AND(OR($E69={"a/b","a/c","b/a","c/a"}),P59="l"),VLOOKUP(R59,$AC$2:$AD$17,2,FALSE),IF(OR($E69={"a/b","a/c","b/a","c/a"}),1,"")))))))))))))))))))))))</f>
        <v>2a</v>
      </c>
      <c r="S70" s="13" t="str">
        <f>IF(AND(T70="c",$A70&gt;=1,OR(U70={1,"2a","2b",3,"5a","5b","10a","10b","20a","20b","40a","40b","80a","80b","160a","160b"})),"w",IF(AND(T70="",$A70&gt;=1,OR(U70={1,"2a","2b",3,"5a","5b","10a","10b","20a","20b","40a","40b","80a","80b","160a","160b"})),"l",""))</f>
        <v>l</v>
      </c>
      <c r="T70" s="7" t="str">
        <f>IF(OR($A70={2,5,8,11,14,17,20,23,26,29,32,35}),"c","")</f>
        <v/>
      </c>
      <c r="U70" s="14" t="str">
        <f>IF(AND(OR($E69={"a/b","b/c","b/a","c/b"}),S69="w"),VLOOKUP(U69,$AA$2:$AB$17,2,FALSE),IF(AND(OR($E69={"a/b","b/c","b/a","c/b"}),S69="l"),VLOOKUP(U69,$AC$2:$AD$17,2,FALSE),IF(AND(OR($E69={"a/b","b/c","b/a","c/b"}),S68="w"),VLOOKUP(U68,$AA$2:$AB$17,2,FALSE),IF(AND(OR($E69={"a/b","b/c","b/a","c/b"}),S68="l"),VLOOKUP(U68,$AC$2:$AD$17,2,FALSE),IF(AND(OR($E69={"a/b","b/c","b/a","c/b"}),S67="w"),VLOOKUP(U67,$AA$2:$AB$17,2,FALSE),IF(AND(OR($E69={"a/b","b/c","b/a","c/b"}),S67="l"),VLOOKUP(U67,$AC$2:$AD$17,2,FALSE),IF(AND(OR($E69={"a/b","b/c","b/a","c/b"}),S66="w"),VLOOKUP(U66,$AA$2:$AB$17,2,FALSE),IF(AND(OR($E69={"a/b","b/c","b/a","c/b"}),S66="l"),VLOOKUP(U66,$AC$2:$AD$17,2,FALSE),IF(AND(OR($E69={"a/b","b/c","b/a","c/b"}),S65="w"),VLOOKUP(U65,$AA$2:$AB$17,2,FALSE),IF(AND(OR($E69={"a/b","b/c","b/a","c/b"}),S65="l"),VLOOKUP(U65,$AC$2:$AD$17,2,FALSE),IF(AND(OR($E69={"a/b","b/c","b/a","c/b"}),S64="w"),VLOOKUP(U64,$AA$2:$AB$17,2,FALSE),IF(AND(OR($E69={"a/b","b/c","b/a","c/b"}),S64="l"),VLOOKUP(U64,$AC$2:$AD$17,2,FALSE),IF(AND(OR($E69={"a/b","b/c","b/a","c/b"}),S63="w"),VLOOKUP(U63,$AA$2:$AB$17,2,FALSE),IF(AND(OR($E69={"a/b","b/c","b/a","c/b"}),S63="l"),VLOOKUP(U63,$AC$2:$AD$17,2,FALSE),IF(AND(OR($E69={"a/b","b/c","b/a","c/b"}),S62="w"),VLOOKUP(U62,$AA$2:$AB$17,2,FALSE),IF(AND(OR($E69={"a/b","b/c","b/a","c/b"}),S62="l"),VLOOKUP(U62,$AC$2:$AD$17,2,FALSE),IF(AND(OR($E69={"a/b","b/c","b/a","c/b"}),S61="w"),VLOOKUP(U61,$AA$2:$AB$17,2,FALSE),IF(AND(OR($E69={"a/b","b/c","b/a","c/b"}),S61="l"),VLOOKUP(U61,$AC$2:$AD$17,2,FALSE),IF(AND(OR($E69={"a/b","b/c","b/a","c/b"}),S60="w"),VLOOKUP(U60,$AA$2:$AB$17,2,FALSE),IF(AND(OR($E69={"a/b","b/c","b/a","c/b"}),S60="l"),VLOOKUP(U60,$AC$2:$AD$17,2,FALSE),IF(AND(OR($E69={"a/b","b/c","b/a","c/b"}),S59="w"),VLOOKUP(U59,$AA$2:$AB$17,2,FALSE),IF(AND(OR($E69={"a/b","b/c","b/a","c/b"}),S59="l"),VLOOKUP(U59,$AC$2:$AD$17,2,FALSE),IF(OR($E69={"a/b","b/c","b/a","c/b"}),1,"")))))))))))))))))))))))</f>
        <v>20b</v>
      </c>
      <c r="V70" s="13" t="str">
        <f>IF(AND(W70="c",$A70&gt;=1,OR(X70={1,"2a","2b",3,"5a","5b","10a","10b","20a","20b","40a","40b","80a","80b","160a","160b"})),"w",IF(AND(W70="",$A70&gt;=1,OR(X70={1,"2a","2b",3,"5a","5b","10a","10b","20a","20b","40a","40b","80a","80b","160a","160b"})),"l",""))</f>
        <v/>
      </c>
      <c r="W70" s="7" t="str">
        <f>IF(OR($A70={3,6,9,12,15,18,21,24,27,30,33,36}),"c","")</f>
        <v>c</v>
      </c>
      <c r="X70" s="14" t="str">
        <f>IF(AND(OR($E69={"a/c","b/c","c/a","c/b"}),V69="w"),VLOOKUP(X69,$AA$2:$AB$17,2,FALSE),IF(AND(OR($E69={"a/c","b/c","c/a","c/b"}),V69="l"),VLOOKUP(X69,$AC$2:$AD$17,2,FALSE),IF(AND(OR($E69={"a/c","b/c","c/a","c/b"}),V68="w"),VLOOKUP(X68,$AA$2:$AB$17,2,FALSE),IF(AND(OR($E69={"a/c","b/c","c/a","c/b"}),V68="l"),VLOOKUP(X68,$AC$2:$AD$17,2,FALSE),IF(AND(OR($E69={"a/c","b/c","c/a","c/b"}),V67="w"),VLOOKUP(X67,$AA$2:$AB$17,2,FALSE),IF(AND(OR($E69={"a/c","b/c","c/a","c/b"}),V67="l"),VLOOKUP(X67,$AC$2:$AD$17,2,FALSE),IF(AND(OR($E69={"a/c","b/c","c/a","c/b"}),V66="w"),VLOOKUP(X66,$AA$2:$AB$17,2,FALSE),IF(AND(OR($E69={"a/c","b/c","c/a","c/b"}),V66="l"),VLOOKUP(X66,$AC$2:$AD$17,2,FALSE),IF(AND(OR($E69={"a/c","b/c","c/a","c/b"}),V65="w"),VLOOKUP(X65,$AA$2:$AB$17,2,FALSE),IF(AND(OR($E69={"a/c","b/c","c/a","c/b"}),V65="l"),VLOOKUP(X65,$AC$2:$AD$17,2,FALSE),IF(AND(OR($E69={"a/c","b/c","c/a","c/b"}),V64="w"),VLOOKUP(X64,$AA$2:$AB$17,2,FALSE),IF(AND(OR($E69={"a/c","b/c","c/a","c/b"}),V64="l"),VLOOKUP(X64,$AC$2:$AD$17,2,FALSE),IF(AND(OR($E69={"a/c","b/c","c/a","c/b"}),V63="w"),VLOOKUP(X63,$AA$2:$AB$17,2,FALSE),IF(AND(OR($E69={"a/c","b/c","c/a","c/b"}),V63="l"),VLOOKUP(X63,$AC$2:$AD$17,2,FALSE),IF(AND(OR($E69={"a/c","b/c","c/a","c/b"}),V62="w"),VLOOKUP(X62,$AA$2:$AB$17,2,FALSE),IF(AND(OR($E69={"a/c","b/c","c/a","c/b"}),V62="l"),VLOOKUP(X62,$AC$2:$AD$17,2,FALSE),IF(AND(OR($E69={"a/c","b/c","c/a","c/b"}),V61="w"),VLOOKUP(X61,$AA$2:$AB$17,2,FALSE),IF(AND(OR($E69={"a/c","b/c","c/a","c/b"}),V61="l"),VLOOKUP(X61,$AC$2:$AD$17,2,FALSE),IF(AND(OR($E69={"a/c","b/c","c/a","c/b"}),V60="w"),VLOOKUP(X60,$AA$2:$AB$17,2,FALSE),IF(AND(OR($E69={"a/c","b/c","c/a","c/b"}),V60="l"),VLOOKUP(X60,$AC$2:$AD$17,2,FALSE),IF(AND(OR($E69={"a/c","b/c","c/a","c/b"}),V59="w"),VLOOKUP(X59,$AA$2:$AB$17,2,FALSE),IF(AND(OR($E69={"a/c","b/c","c/a","c/b"}),V59="l"),VLOOKUP(X59,$AC$2:$AD$17,2,FALSE),IF(OR($E69={"a/c","b/c","c/a","c/b"}),1,"")))))))))))))))))))))))</f>
        <v/>
      </c>
      <c r="Y70" s="12">
        <f t="shared" si="6"/>
        <v>-22</v>
      </c>
      <c r="Z70" s="27">
        <f t="shared" si="7"/>
        <v>-30</v>
      </c>
    </row>
    <row r="71" spans="1:34">
      <c r="A71" s="9">
        <v>3</v>
      </c>
      <c r="B71" s="9">
        <f>IF(OR($A71={1,2,3,4,5,6,7,8,9,10,11,12}),1,IF(OR($A71={13,14,15,16,17,18,19,20,21,22,23,24}),2,IF(OR($A71={25,26,27,28,29,30,31,32,33,34,35,36}),3,"")))</f>
        <v>1</v>
      </c>
      <c r="C71" s="9" t="str">
        <f>IF(OR($A71={1,4,7,10,13,16,19,22,25,28,31,34}),"A",IF(OR($A71={2,5,8,11,14,17,20,23,26,29,32,35}),"B",IF(OR($A71={3,6,9,12,15,18,21,24,27,30,33,36}),"C","")))</f>
        <v>C</v>
      </c>
      <c r="D71" t="str">
        <f t="shared" si="10"/>
        <v>2/1</v>
      </c>
      <c r="E71" t="str">
        <f t="shared" si="11"/>
        <v>B/C</v>
      </c>
      <c r="F71" s="13" t="str">
        <f>IF(AND(G71="d",$A71&gt;=1,OR(H71={1,"2a","2b",3,"5a","5b","10a","10b","20a","20b","40a","40b","80a","80b","160a","160b"})),"w",IF(AND(G71="",$A71&gt;=1,OR(H71={1,"2a","2b",3,"5a","5b","10a","10b","20a","20b","40a","40b","80a","80b","160a","160b"})),"l",""))</f>
        <v/>
      </c>
      <c r="G71" s="7" t="str">
        <f>IF(OR($A71={1,2,3,4,5,6,7,8,9,10,11,12}),"d","")</f>
        <v>d</v>
      </c>
      <c r="H71" s="14" t="str">
        <f>IF(AND(OR($D70={"1/2","1/3","2/1","3/1"}),F70="w"),VLOOKUP(H70,$AA$2:$AB$17,2,FALSE),IF(AND(OR($D70={"1/2","1/3","2/1","3/1"}),F70="l"),VLOOKUP(H70,$AC$2:$AD$17,2,FALSE),IF(AND(OR($D70={"1/2","1/3","2/1","3/1"}),F69="w"),VLOOKUP(H69,$AA$2:$AB$17,2,FALSE),IF(AND(OR($D70={"1/2","1/3","2/1","3/1"}),F69="l"),VLOOKUP(H69,$AC$2:$AD$17,2,FALSE),IF(AND(OR($D70={"1/2","1/3","2/1","3/1"}),F68="w"),VLOOKUP(H68,$AA$2:$AB$17,2,FALSE),IF(AND(OR($D70={"1/2","1/3","2/1","3/1"}),F68="l"),VLOOKUP(H68,$AC$2:$AD$17,2,FALSE),IF(AND(OR($D70={"1/2","1/3","2/1","3/1"}),F67="w"),VLOOKUP(H67,$AA$2:$AB$17,2,FALSE),IF(AND(OR($D70={"1/2","1/3","2/1","3/1"}),F67="l"),VLOOKUP(H67,$AC$2:$AD$17,2,FALSE),IF(AND(OR($D70={"1/2","1/3","2/1","3/1"}),F66="w"),VLOOKUP(H66,$AA$2:$AB$17,2,FALSE),IF(AND(OR($D70={"1/2","1/3","2/1","3/1"}),F66="l"),VLOOKUP(H66,$AC$2:$AD$17,2,FALSE),IF(AND(OR($D70={"1/2","1/3","2/1","3/1"}),F65="w"),VLOOKUP(H65,$AA$2:$AB$17,2,FALSE),IF(AND(OR($D70={"1/2","1/3","2/1","3/1"}),F65="l"),VLOOKUP(H65,$AC$2:$AD$17,2,FALSE),IF(AND(OR($D70={"1/2","1/3","2/1","3/1"}),F64="w"),VLOOKUP(H64,$AA$2:$AB$17,2,FALSE),IF(AND(OR($D70={"1/2","1/3","2/1","3/1"}),F64="l"),VLOOKUP(H64,$AC$2:$AD$17,2,FALSE),IF(AND(OR($D70={"1/2","1/3","2/1","3/1"}),F63="w"),VLOOKUP(H63,$AA$2:$AB$17,2,FALSE),IF(AND(OR($D70={"1/2","1/3","2/1","3/1"}),F63="l"),VLOOKUP(H63,$AC$2:$AD$17,2,FALSE),IF(AND(OR($D70={"1/2","1/3","2/1","3/1"}),F62="w"),VLOOKUP(H62,$AA$2:$AB$17,2,FALSE),IF(AND(OR($D70={"1/2","1/3","2/1","3/1"}),F62="l"),VLOOKUP(H62,$AC$2:$AD$17,2,FALSE),IF(AND(OR($D70={"1/2","1/3","2/1","3/1"}),F61="w"),VLOOKUP(H61,$AA$2:$AB$17,2,FALSE),IF(AND(OR($D70={"1/2","1/3","2/1","3/1"}),F61="l"),VLOOKUP(H61,$AC$2:$AD$17,2,FALSE),IF(AND(OR($D70={"1/2","1/3","2/1","3/1"}),F60="w"),VLOOKUP(H60,$AA$2:$AB$17,2,FALSE),IF(AND(OR($D70={"1/2","1/3","2/1","3/1"}),F60="l"),VLOOKUP(H60,$AC$2:$AD$17,2,FALSE),IF(OR($D70={"1/2","1/3","2/1","3/1"}),1,"")))))))))))))))))))))))</f>
        <v/>
      </c>
      <c r="I71" s="13" t="str">
        <f>IF(AND(J71="d",$A71&gt;=1,OR(K71={1,"2a","2b",3,"5a","5b","10a","10b","20a","20b","40a","40b","80a","80b","160a","160b"})),"w",IF(AND(J71="",$A71&gt;=1,OR(K71={1,"2a","2b",3,"5a","5b","10a","10b","20a","20b","40a","40b","80a","80b","160a","160b"})),"l",""))</f>
        <v>l</v>
      </c>
      <c r="J71" s="7" t="str">
        <f>IF(OR($A71={13,14,15,16,17,18,19,20,21,22,23,24}),"d","")</f>
        <v/>
      </c>
      <c r="K71" s="14" t="str">
        <f>IF(AND(OR($D70={"1/2","2/3","2/1","3/2"}),I70="w"),VLOOKUP(K70,$AA$2:$AB$17,2,FALSE),IF(AND(OR($D70={"1/2","2/3","2/1","3/2"}),I70="l"),VLOOKUP(K70,$AC$2:$AD$17,2,FALSE),IF(AND(OR($D70={"1/2","2/3","2/1","3/2"}),I69="w"),VLOOKUP(K69,$AA$2:$AB$17,2,FALSE),IF(AND(OR($D70={"1/2","2/3","2/1","3/2"}),I69="l"),VLOOKUP(K69,$AC$2:$AD$17,2,FALSE),IF(AND(OR($D70={"1/2","2/3","2/1","3/2"}),I68="w"),VLOOKUP(K68,$AA$2:$AB$17,2,FALSE),IF(AND(OR($D70={"1/2","2/3","2/1","3/2"}),I68="l"),VLOOKUP(K68,$AC$2:$AD$17,2,FALSE),IF(AND(OR($D70={"1/2","2/3","2/1","3/2"}),I67="w"),VLOOKUP(K67,$AA$2:$AB$17,2,FALSE),IF(AND(OR($D70={"1/2","2/3","2/1","3/2"}),I67="l"),VLOOKUP(K67,$AC$2:$AD$17,2,FALSE),IF(AND(OR($D70={"1/2","2/3","2/1","3/2"}),I66="w"),VLOOKUP(K66,$AA$2:$AB$17,2,FALSE),IF(AND(OR($D70={"1/2","2/3","2/1","3/2"}),I66="l"),VLOOKUP(K66,$AC$2:$AD$17,2,FALSE),IF(AND(OR($D70={"1/2","2/3","2/1","3/2"}),I65="w"),VLOOKUP(K65,$AA$2:$AB$17,2,FALSE),IF(AND(OR($D70={"1/2","2/3","2/1","3/2"}),I65="l"),VLOOKUP(K65,$AC$2:$AD$17,2,FALSE),IF(AND(OR($D70={"1/2","2/3","2/1","3/2"}),I64="w"),VLOOKUP(K64,$AA$2:$AB$17,2,FALSE),IF(AND(OR($D70={"1/2","2/3","2/1","3/2"}),I64="l"),VLOOKUP(K64,$AC$2:$AD$17,2,FALSE),IF(AND(OR($D70={"1/2","2/3","2/1","3/2"}),I63="w"),VLOOKUP(K63,$AA$2:$AB$17,2,FALSE),IF(AND(OR($D70={"1/2","2/3","2/1","3/2"}),I63="l"),VLOOKUP(K63,$AC$2:$AD$17,2,FALSE),IF(AND(OR($D70={"1/2","2/3","2/1","3/2"}),I62="w"),VLOOKUP(K62,$AA$2:$AB$17,2,FALSE),IF(AND(OR($D70={"1/2","2/3","2/1","3/2"}),I62="l"),VLOOKUP(K62,$AC$2:$AD$17,2,FALSE),IF(AND(OR($D70={"1/2","2/3","2/1","3/2"}),I61="w"),VLOOKUP(K61,$AA$2:$AB$17,2,FALSE),IF(AND(OR($D70={"1/2","2/3","2/1","3/2"}),I61="l"),VLOOKUP(K61,$AC$2:$AD$17,2,FALSE),IF(AND(OR($D70={"1/2","2/3","2/1","3/2"}),I60="w"),VLOOKUP(K60,$AA$2:$AB$17,2,FALSE),IF(AND(OR($D70={"1/2","2/3","2/1","3/2"}),I60="l"),VLOOKUP(K60,$AC$2:$AD$17,2,FALSE),IF(OR($D70={"1/2","2/3","2/1","3/2"}),1,"")))))))))))))))))))))))</f>
        <v>2b</v>
      </c>
      <c r="L71" s="13" t="str">
        <f>IF(AND(M71="d",$A71&gt;=1,OR(N71={1,"2a","2b",3,"5a","5b","10a","10b","20a","20b","40a","40b","80a","80b","160a","160b"})),"w",IF(AND(M71="",$A71&gt;=1,OR(N71={1,"2a","2b",3,"5a","5b","10a","10b","20a","20b","40a","40b","80a","80b","160a","160b"})),"l",""))</f>
        <v>l</v>
      </c>
      <c r="M71" s="7" t="str">
        <f>IF(OR($A71={25,26,27,28,29,30,31,32,33,34,35,36}),"d","")</f>
        <v/>
      </c>
      <c r="N71" s="14" t="str">
        <f>IF(AND(OR($D70={"1/3","2/3","3/1","3/2"}),L70="w"),VLOOKUP(N70,$AA$2:$AB$17,2,FALSE),IF(AND(OR($D70={"1/3","2/3","3/1","3/2"}),L70="l"),VLOOKUP(N70,$AC$2:$AD$17,2,FALSE),IF(AND(OR($D70={"1/3","2/3","3/1","3/2"}),L69="w"),VLOOKUP(N69,$AA$2:$AB$17,2,FALSE),IF(AND(OR($D70={"1/3","2/3","3/1","3/2"}),L69="l"),VLOOKUP(N69,$AC$2:$AD$17,2,FALSE),IF(AND(OR($D70={"1/3","2/3","3/1","3/2"}),L68="w"),VLOOKUP(N68,$AA$2:$AB$17,2,FALSE),IF(AND(OR($D70={"1/3","2/3","3/1","3/2"}),L68="l"),VLOOKUP(N68,$AC$2:$AD$17,2,FALSE),IF(AND(OR($D70={"1/3","2/3","3/1","3/2"}),L67="w"),VLOOKUP(N67,$AA$2:$AB$17,2,FALSE),IF(AND(OR($D70={"1/3","2/3","3/1","3/2"}),L67="l"),VLOOKUP(N67,$AC$2:$AD$17,2,FALSE),IF(AND(OR($D70={"1/3","2/3","3/1","3/2"}),L66="w"),VLOOKUP(N66,$AA$2:$AB$17,2,FALSE),IF(AND(OR($D70={"1/3","2/3","3/1","3/2"}),L66="l"),VLOOKUP(N66,$AC$2:$AD$17,2,FALSE),IF(AND(OR($D70={"1/3","2/3","3/1","3/2"}),L65="w"),VLOOKUP(N65,$AA$2:$AB$17,2,FALSE),IF(AND(OR($D70={"1/3","2/3","3/1","3/2"}),L65="l"),VLOOKUP(N65,$AC$2:$AD$17,2,FALSE),IF(AND(OR($D70={"1/3","2/3","3/1","3/2"}),L64="w"),VLOOKUP(N64,$AA$2:$AB$17,2,FALSE),IF(AND(OR($D70={"1/3","2/3","3/1","3/2"}),L64="l"),VLOOKUP(N64,$AC$2:$AD$17,2,FALSE),IF(AND(OR($D70={"1/3","2/3","3/1","3/2"}),L63="w"),VLOOKUP(N63,$AA$2:$AB$17,2,FALSE),IF(AND(OR($D70={"1/3","2/3","3/1","3/2"}),L63="l"),VLOOKUP(N63,$AC$2:$AD$17,2,FALSE),IF(AND(OR($D70={"1/3","2/3","3/1","3/2"}),L62="w"),VLOOKUP(N62,$AA$2:$AB$17,2,FALSE),IF(AND(OR($D70={"1/3","2/3","3/1","3/2"}),L62="l"),VLOOKUP(N62,$AC$2:$AD$17,2,FALSE),IF(AND(OR($D70={"1/3","2/3","3/1","3/2"}),L61="w"),VLOOKUP(N61,$AA$2:$AB$17,2,FALSE),IF(AND(OR($D70={"1/3","2/3","3/1","3/2"}),L61="l"),VLOOKUP(N61,$AC$2:$AD$17,2,FALSE),IF(AND(OR($D70={"1/3","2/3","3/1","3/2"}),L60="w"),VLOOKUP(N60,$AA$2:$AB$17,2,FALSE),IF(AND(OR($D70={"1/3","2/3","3/1","3/2"}),L60="l"),VLOOKUP(N60,$AC$2:$AD$17,2,FALSE),IF(OR($D70={"1/3","2/3","3/1","3/2"}),1,"")))))))))))))))))))))))</f>
        <v>10a</v>
      </c>
      <c r="O71" s="12">
        <f t="shared" si="5"/>
        <v>-12</v>
      </c>
      <c r="P71" s="13" t="str">
        <f>IF(AND(Q71="c",$A71&gt;=1,OR(R71={1,"2a","2b",3,"5a","5b","10a","10b","20a","20b","40a","40b","80a","80b","160a","160b"})),"w",IF(AND(Q71="",$A71&gt;=1,OR(R71={1,"2a","2b",3,"5a","5b","10a","10b","20a","20b","40a","40b","80a","80b","160a","160b"})),"l",""))</f>
        <v/>
      </c>
      <c r="Q71" s="7" t="str">
        <f>IF(OR($A71={1,4,7,10,13,16,19,22,25,28,31,34}),"c","")</f>
        <v/>
      </c>
      <c r="R71" s="14" t="str">
        <f>IF(AND(OR($E70={"a/b","a/c","b/a","c/a"}),P70="w"),VLOOKUP(R70,$AA$2:$AB$17,2,FALSE),IF(AND(OR($E70={"a/b","a/c","b/a","c/a"}),P70="l"),VLOOKUP(R70,$AC$2:$AD$17,2,FALSE),IF(AND(OR($E70={"a/b","a/c","b/a","c/a"}),P69="w"),VLOOKUP(R69,$AA$2:$AB$17,2,FALSE),IF(AND(OR($E70={"a/b","a/c","b/a","c/a"}),P69="l"),VLOOKUP(R69,$AC$2:$AD$17,2,FALSE),IF(AND(OR($E70={"a/b","a/c","b/a","c/a"}),P68="w"),VLOOKUP(R68,$AA$2:$AB$17,2,FALSE),IF(AND(OR($E70={"a/b","a/c","b/a","c/a"}),P68="l"),VLOOKUP(R68,$AC$2:$AD$17,2,FALSE),IF(AND(OR($E70={"a/b","a/c","b/a","c/a"}),P67="w"),VLOOKUP(R67,$AA$2:$AB$17,2,FALSE),IF(AND(OR($E70={"a/b","a/c","b/a","c/a"}),P67="l"),VLOOKUP(R67,$AC$2:$AD$17,2,FALSE),IF(AND(OR($E70={"a/b","a/c","b/a","c/a"}),P66="w"),VLOOKUP(R66,$AA$2:$AB$17,2,FALSE),IF(AND(OR($E70={"a/b","a/c","b/a","c/a"}),P66="l"),VLOOKUP(R66,$AC$2:$AD$17,2,FALSE),IF(AND(OR($E70={"a/b","a/c","b/a","c/a"}),P65="w"),VLOOKUP(R65,$AA$2:$AB$17,2,FALSE),IF(AND(OR($E70={"a/b","a/c","b/a","c/a"}),P65="l"),VLOOKUP(R65,$AC$2:$AD$17,2,FALSE),IF(AND(OR($E70={"a/b","a/c","b/a","c/a"}),P64="w"),VLOOKUP(R64,$AA$2:$AB$17,2,FALSE),IF(AND(OR($E70={"a/b","a/c","b/a","c/a"}),P64="l"),VLOOKUP(R64,$AC$2:$AD$17,2,FALSE),IF(AND(OR($E70={"a/b","a/c","b/a","c/a"}),P63="w"),VLOOKUP(R63,$AA$2:$AB$17,2,FALSE),IF(AND(OR($E70={"a/b","a/c","b/a","c/a"}),P63="l"),VLOOKUP(R63,$AC$2:$AD$17,2,FALSE),IF(AND(OR($E70={"a/b","a/c","b/a","c/a"}),P62="w"),VLOOKUP(R62,$AA$2:$AB$17,2,FALSE),IF(AND(OR($E70={"a/b","a/c","b/a","c/a"}),P62="l"),VLOOKUP(R62,$AC$2:$AD$17,2,FALSE),IF(AND(OR($E70={"a/b","a/c","b/a","c/a"}),P61="w"),VLOOKUP(R61,$AA$2:$AB$17,2,FALSE),IF(AND(OR($E70={"a/b","a/c","b/a","c/a"}),P61="l"),VLOOKUP(R61,$AC$2:$AD$17,2,FALSE),IF(AND(OR($E70={"a/b","a/c","b/a","c/a"}),P60="w"),VLOOKUP(R60,$AA$2:$AB$17,2,FALSE),IF(AND(OR($E70={"a/b","a/c","b/a","c/a"}),P60="l"),VLOOKUP(R60,$AC$2:$AD$17,2,FALSE),IF(OR($E70={"a/b","a/c","b/a","c/a"}),1,"")))))))))))))))))))))))</f>
        <v/>
      </c>
      <c r="S71" s="13" t="str">
        <f>IF(AND(T71="c",$A71&gt;=1,OR(U71={1,"2a","2b",3,"5a","5b","10a","10b","20a","20b","40a","40b","80a","80b","160a","160b"})),"w",IF(AND(T71="",$A71&gt;=1,OR(U71={1,"2a","2b",3,"5a","5b","10a","10b","20a","20b","40a","40b","80a","80b","160a","160b"})),"l",""))</f>
        <v>l</v>
      </c>
      <c r="T71" s="7" t="str">
        <f>IF(OR($A71={2,5,8,11,14,17,20,23,26,29,32,35}),"c","")</f>
        <v/>
      </c>
      <c r="U71" s="14" t="str">
        <f>IF(AND(OR($E70={"a/b","b/c","b/a","c/b"}),S70="w"),VLOOKUP(U70,$AA$2:$AB$17,2,FALSE),IF(AND(OR($E70={"a/b","b/c","b/a","c/b"}),S70="l"),VLOOKUP(U70,$AC$2:$AD$17,2,FALSE),IF(AND(OR($E70={"a/b","b/c","b/a","c/b"}),S69="w"),VLOOKUP(U69,$AA$2:$AB$17,2,FALSE),IF(AND(OR($E70={"a/b","b/c","b/a","c/b"}),S69="l"),VLOOKUP(U69,$AC$2:$AD$17,2,FALSE),IF(AND(OR($E70={"a/b","b/c","b/a","c/b"}),S68="w"),VLOOKUP(U68,$AA$2:$AB$17,2,FALSE),IF(AND(OR($E70={"a/b","b/c","b/a","c/b"}),S68="l"),VLOOKUP(U68,$AC$2:$AD$17,2,FALSE),IF(AND(OR($E70={"a/b","b/c","b/a","c/b"}),S67="w"),VLOOKUP(U67,$AA$2:$AB$17,2,FALSE),IF(AND(OR($E70={"a/b","b/c","b/a","c/b"}),S67="l"),VLOOKUP(U67,$AC$2:$AD$17,2,FALSE),IF(AND(OR($E70={"a/b","b/c","b/a","c/b"}),S66="w"),VLOOKUP(U66,$AA$2:$AB$17,2,FALSE),IF(AND(OR($E70={"a/b","b/c","b/a","c/b"}),S66="l"),VLOOKUP(U66,$AC$2:$AD$17,2,FALSE),IF(AND(OR($E70={"a/b","b/c","b/a","c/b"}),S65="w"),VLOOKUP(U65,$AA$2:$AB$17,2,FALSE),IF(AND(OR($E70={"a/b","b/c","b/a","c/b"}),S65="l"),VLOOKUP(U65,$AC$2:$AD$17,2,FALSE),IF(AND(OR($E70={"a/b","b/c","b/a","c/b"}),S64="w"),VLOOKUP(U64,$AA$2:$AB$17,2,FALSE),IF(AND(OR($E70={"a/b","b/c","b/a","c/b"}),S64="l"),VLOOKUP(U64,$AC$2:$AD$17,2,FALSE),IF(AND(OR($E70={"a/b","b/c","b/a","c/b"}),S63="w"),VLOOKUP(U63,$AA$2:$AB$17,2,FALSE),IF(AND(OR($E70={"a/b","b/c","b/a","c/b"}),S63="l"),VLOOKUP(U63,$AC$2:$AD$17,2,FALSE),IF(AND(OR($E70={"a/b","b/c","b/a","c/b"}),S62="w"),VLOOKUP(U62,$AA$2:$AB$17,2,FALSE),IF(AND(OR($E70={"a/b","b/c","b/a","c/b"}),S62="l"),VLOOKUP(U62,$AC$2:$AD$17,2,FALSE),IF(AND(OR($E70={"a/b","b/c","b/a","c/b"}),S61="w"),VLOOKUP(U61,$AA$2:$AB$17,2,FALSE),IF(AND(OR($E70={"a/b","b/c","b/a","c/b"}),S61="l"),VLOOKUP(U61,$AC$2:$AD$17,2,FALSE),IF(AND(OR($E70={"a/b","b/c","b/a","c/b"}),S60="w"),VLOOKUP(U60,$AA$2:$AB$17,2,FALSE),IF(AND(OR($E70={"a/b","b/c","b/a","c/b"}),S60="l"),VLOOKUP(U60,$AC$2:$AD$17,2,FALSE),IF(OR($E70={"a/b","b/c","b/a","c/b"}),1,"")))))))))))))))))))))))</f>
        <v>40a</v>
      </c>
      <c r="V71" s="13" t="str">
        <f>IF(AND(W71="c",$A71&gt;=1,OR(X71={1,"2a","2b",3,"5a","5b","10a","10b","20a","20b","40a","40b","80a","80b","160a","160b"})),"w",IF(AND(W71="",$A71&gt;=1,OR(X71={1,"2a","2b",3,"5a","5b","10a","10b","20a","20b","40a","40b","80a","80b","160a","160b"})),"l",""))</f>
        <v>w</v>
      </c>
      <c r="W71" s="7" t="str">
        <f>IF(OR($A71={3,6,9,12,15,18,21,24,27,30,33,36}),"c","")</f>
        <v>c</v>
      </c>
      <c r="X71" s="14" t="str">
        <f>IF(AND(OR($E70={"a/c","b/c","c/a","c/b"}),V70="w"),VLOOKUP(X70,$AA$2:$AB$17,2,FALSE),IF(AND(OR($E70={"a/c","b/c","c/a","c/b"}),V70="l"),VLOOKUP(X70,$AC$2:$AD$17,2,FALSE),IF(AND(OR($E70={"a/c","b/c","c/a","c/b"}),V69="w"),VLOOKUP(X69,$AA$2:$AB$17,2,FALSE),IF(AND(OR($E70={"a/c","b/c","c/a","c/b"}),V69="l"),VLOOKUP(X69,$AC$2:$AD$17,2,FALSE),IF(AND(OR($E70={"a/c","b/c","c/a","c/b"}),V68="w"),VLOOKUP(X68,$AA$2:$AB$17,2,FALSE),IF(AND(OR($E70={"a/c","b/c","c/a","c/b"}),V68="l"),VLOOKUP(X68,$AC$2:$AD$17,2,FALSE),IF(AND(OR($E70={"a/c","b/c","c/a","c/b"}),V67="w"),VLOOKUP(X67,$AA$2:$AB$17,2,FALSE),IF(AND(OR($E70={"a/c","b/c","c/a","c/b"}),V67="l"),VLOOKUP(X67,$AC$2:$AD$17,2,FALSE),IF(AND(OR($E70={"a/c","b/c","c/a","c/b"}),V66="w"),VLOOKUP(X66,$AA$2:$AB$17,2,FALSE),IF(AND(OR($E70={"a/c","b/c","c/a","c/b"}),V66="l"),VLOOKUP(X66,$AC$2:$AD$17,2,FALSE),IF(AND(OR($E70={"a/c","b/c","c/a","c/b"}),V65="w"),VLOOKUP(X65,$AA$2:$AB$17,2,FALSE),IF(AND(OR($E70={"a/c","b/c","c/a","c/b"}),V65="l"),VLOOKUP(X65,$AC$2:$AD$17,2,FALSE),IF(AND(OR($E70={"a/c","b/c","c/a","c/b"}),V64="w"),VLOOKUP(X64,$AA$2:$AB$17,2,FALSE),IF(AND(OR($E70={"a/c","b/c","c/a","c/b"}),V64="l"),VLOOKUP(X64,$AC$2:$AD$17,2,FALSE),IF(AND(OR($E70={"a/c","b/c","c/a","c/b"}),V63="w"),VLOOKUP(X63,$AA$2:$AB$17,2,FALSE),IF(AND(OR($E70={"a/c","b/c","c/a","c/b"}),V63="l"),VLOOKUP(X63,$AC$2:$AD$17,2,FALSE),IF(AND(OR($E70={"a/c","b/c","c/a","c/b"}),V62="w"),VLOOKUP(X62,$AA$2:$AB$17,2,FALSE),IF(AND(OR($E70={"a/c","b/c","c/a","c/b"}),V62="l"),VLOOKUP(X62,$AC$2:$AD$17,2,FALSE),IF(AND(OR($E70={"a/c","b/c","c/a","c/b"}),V61="w"),VLOOKUP(X61,$AA$2:$AB$17,2,FALSE),IF(AND(OR($E70={"a/c","b/c","c/a","c/b"}),V61="l"),VLOOKUP(X61,$AC$2:$AD$17,2,FALSE),IF(AND(OR($E70={"a/c","b/c","c/a","c/b"}),V60="w"),VLOOKUP(X60,$AA$2:$AB$17,2,FALSE),IF(AND(OR($E70={"a/c","b/c","c/a","c/b"}),V60="l"),VLOOKUP(X60,$AC$2:$AD$17,2,FALSE),IF(OR($E70={"a/c","b/c","c/a","c/b"}),1,"")))))))))))))))))))))))</f>
        <v>2b</v>
      </c>
      <c r="Y71" s="12">
        <f t="shared" si="6"/>
        <v>-36</v>
      </c>
      <c r="Z71" s="27">
        <f t="shared" si="7"/>
        <v>-48</v>
      </c>
    </row>
    <row r="72" spans="1:34">
      <c r="A72" s="9">
        <v>2</v>
      </c>
      <c r="B72" s="9">
        <f>IF(OR($A72={1,2,3,4,5,6,7,8,9,10,11,12}),1,IF(OR($A72={13,14,15,16,17,18,19,20,21,22,23,24}),2,IF(OR($A72={25,26,27,28,29,30,31,32,33,34,35,36}),3,"")))</f>
        <v>1</v>
      </c>
      <c r="C72" s="9" t="str">
        <f>IF(OR($A72={1,4,7,10,13,16,19,22,25,28,31,34}),"A",IF(OR($A72={2,5,8,11,14,17,20,23,26,29,32,35}),"B",IF(OR($A72={3,6,9,12,15,18,21,24,27,30,33,36}),"C","")))</f>
        <v>B</v>
      </c>
      <c r="D72" t="str">
        <f t="shared" si="10"/>
        <v>2/1</v>
      </c>
      <c r="E72" t="str">
        <f t="shared" si="11"/>
        <v>C/B</v>
      </c>
      <c r="F72" s="13" t="str">
        <f>IF(AND(G72="d",$A72&gt;=1,OR(H72={1,"2a","2b",3,"5a","5b","10a","10b","20a","20b","40a","40b","80a","80b","160a","160b"})),"w",IF(AND(G72="",$A72&gt;=1,OR(H72={1,"2a","2b",3,"5a","5b","10a","10b","20a","20b","40a","40b","80a","80b","160a","160b"})),"l",""))</f>
        <v>w</v>
      </c>
      <c r="G72" s="7" t="str">
        <f>IF(OR($A72={1,2,3,4,5,6,7,8,9,10,11,12}),"d","")</f>
        <v>d</v>
      </c>
      <c r="H72" s="14" t="str">
        <f>IF(AND(OR($D71={"1/2","1/3","2/1","3/1"}),F71="w"),VLOOKUP(H71,$AA$2:$AB$17,2,FALSE),IF(AND(OR($D71={"1/2","1/3","2/1","3/1"}),F71="l"),VLOOKUP(H71,$AC$2:$AD$17,2,FALSE),IF(AND(OR($D71={"1/2","1/3","2/1","3/1"}),F70="w"),VLOOKUP(H70,$AA$2:$AB$17,2,FALSE),IF(AND(OR($D71={"1/2","1/3","2/1","3/1"}),F70="l"),VLOOKUP(H70,$AC$2:$AD$17,2,FALSE),IF(AND(OR($D71={"1/2","1/3","2/1","3/1"}),F69="w"),VLOOKUP(H69,$AA$2:$AB$17,2,FALSE),IF(AND(OR($D71={"1/2","1/3","2/1","3/1"}),F69="l"),VLOOKUP(H69,$AC$2:$AD$17,2,FALSE),IF(AND(OR($D71={"1/2","1/3","2/1","3/1"}),F68="w"),VLOOKUP(H68,$AA$2:$AB$17,2,FALSE),IF(AND(OR($D71={"1/2","1/3","2/1","3/1"}),F68="l"),VLOOKUP(H68,$AC$2:$AD$17,2,FALSE),IF(AND(OR($D71={"1/2","1/3","2/1","3/1"}),F67="w"),VLOOKUP(H67,$AA$2:$AB$17,2,FALSE),IF(AND(OR($D71={"1/2","1/3","2/1","3/1"}),F67="l"),VLOOKUP(H67,$AC$2:$AD$17,2,FALSE),IF(AND(OR($D71={"1/2","1/3","2/1","3/1"}),F66="w"),VLOOKUP(H66,$AA$2:$AB$17,2,FALSE),IF(AND(OR($D71={"1/2","1/3","2/1","3/1"}),F66="l"),VLOOKUP(H66,$AC$2:$AD$17,2,FALSE),IF(AND(OR($D71={"1/2","1/3","2/1","3/1"}),F65="w"),VLOOKUP(H65,$AA$2:$AB$17,2,FALSE),IF(AND(OR($D71={"1/2","1/3","2/1","3/1"}),F65="l"),VLOOKUP(H65,$AC$2:$AD$17,2,FALSE),IF(AND(OR($D71={"1/2","1/3","2/1","3/1"}),F64="w"),VLOOKUP(H64,$AA$2:$AB$17,2,FALSE),IF(AND(OR($D71={"1/2","1/3","2/1","3/1"}),F64="l"),VLOOKUP(H64,$AC$2:$AD$17,2,FALSE),IF(AND(OR($D71={"1/2","1/3","2/1","3/1"}),F63="w"),VLOOKUP(H63,$AA$2:$AB$17,2,FALSE),IF(AND(OR($D71={"1/2","1/3","2/1","3/1"}),F63="l"),VLOOKUP(H63,$AC$2:$AD$17,2,FALSE),IF(AND(OR($D71={"1/2","1/3","2/1","3/1"}),F62="w"),VLOOKUP(H62,$AA$2:$AB$17,2,FALSE),IF(AND(OR($D71={"1/2","1/3","2/1","3/1"}),F62="l"),VLOOKUP(H62,$AC$2:$AD$17,2,FALSE),IF(AND(OR($D71={"1/2","1/3","2/1","3/1"}),F61="w"),VLOOKUP(H61,$AA$2:$AB$17,2,FALSE),IF(AND(OR($D71={"1/2","1/3","2/1","3/1"}),F61="l"),VLOOKUP(H61,$AC$2:$AD$17,2,FALSE),IF(OR($D71={"1/2","1/3","2/1","3/1"}),1,"")))))))))))))))))))))))</f>
        <v>5a</v>
      </c>
      <c r="I72" s="13" t="str">
        <f>IF(AND(J72="d",$A72&gt;=1,OR(K72={1,"2a","2b",3,"5a","5b","10a","10b","20a","20b","40a","40b","80a","80b","160a","160b"})),"w",IF(AND(J72="",$A72&gt;=1,OR(K72={1,"2a","2b",3,"5a","5b","10a","10b","20a","20b","40a","40b","80a","80b","160a","160b"})),"l",""))</f>
        <v>l</v>
      </c>
      <c r="J72" s="7" t="str">
        <f>IF(OR($A72={13,14,15,16,17,18,19,20,21,22,23,24}),"d","")</f>
        <v/>
      </c>
      <c r="K72" s="14">
        <f>IF(AND(OR($D71={"1/2","2/3","2/1","3/2"}),I71="w"),VLOOKUP(K71,$AA$2:$AB$17,2,FALSE),IF(AND(OR($D71={"1/2","2/3","2/1","3/2"}),I71="l"),VLOOKUP(K71,$AC$2:$AD$17,2,FALSE),IF(AND(OR($D71={"1/2","2/3","2/1","3/2"}),I70="w"),VLOOKUP(K70,$AA$2:$AB$17,2,FALSE),IF(AND(OR($D71={"1/2","2/3","2/1","3/2"}),I70="l"),VLOOKUP(K70,$AC$2:$AD$17,2,FALSE),IF(AND(OR($D71={"1/2","2/3","2/1","3/2"}),I69="w"),VLOOKUP(K69,$AA$2:$AB$17,2,FALSE),IF(AND(OR($D71={"1/2","2/3","2/1","3/2"}),I69="l"),VLOOKUP(K69,$AC$2:$AD$17,2,FALSE),IF(AND(OR($D71={"1/2","2/3","2/1","3/2"}),I68="w"),VLOOKUP(K68,$AA$2:$AB$17,2,FALSE),IF(AND(OR($D71={"1/2","2/3","2/1","3/2"}),I68="l"),VLOOKUP(K68,$AC$2:$AD$17,2,FALSE),IF(AND(OR($D71={"1/2","2/3","2/1","3/2"}),I67="w"),VLOOKUP(K67,$AA$2:$AB$17,2,FALSE),IF(AND(OR($D71={"1/2","2/3","2/1","3/2"}),I67="l"),VLOOKUP(K67,$AC$2:$AD$17,2,FALSE),IF(AND(OR($D71={"1/2","2/3","2/1","3/2"}),I66="w"),VLOOKUP(K66,$AA$2:$AB$17,2,FALSE),IF(AND(OR($D71={"1/2","2/3","2/1","3/2"}),I66="l"),VLOOKUP(K66,$AC$2:$AD$17,2,FALSE),IF(AND(OR($D71={"1/2","2/3","2/1","3/2"}),I65="w"),VLOOKUP(K65,$AA$2:$AB$17,2,FALSE),IF(AND(OR($D71={"1/2","2/3","2/1","3/2"}),I65="l"),VLOOKUP(K65,$AC$2:$AD$17,2,FALSE),IF(AND(OR($D71={"1/2","2/3","2/1","3/2"}),I64="w"),VLOOKUP(K64,$AA$2:$AB$17,2,FALSE),IF(AND(OR($D71={"1/2","2/3","2/1","3/2"}),I64="l"),VLOOKUP(K64,$AC$2:$AD$17,2,FALSE),IF(AND(OR($D71={"1/2","2/3","2/1","3/2"}),I63="w"),VLOOKUP(K63,$AA$2:$AB$17,2,FALSE),IF(AND(OR($D71={"1/2","2/3","2/1","3/2"}),I63="l"),VLOOKUP(K63,$AC$2:$AD$17,2,FALSE),IF(AND(OR($D71={"1/2","2/3","2/1","3/2"}),I62="w"),VLOOKUP(K62,$AA$2:$AB$17,2,FALSE),IF(AND(OR($D71={"1/2","2/3","2/1","3/2"}),I62="l"),VLOOKUP(K62,$AC$2:$AD$17,2,FALSE),IF(AND(OR($D71={"1/2","2/3","2/1","3/2"}),I61="w"),VLOOKUP(K61,$AA$2:$AB$17,2,FALSE),IF(AND(OR($D71={"1/2","2/3","2/1","3/2"}),I61="l"),VLOOKUP(K61,$AC$2:$AD$17,2,FALSE),IF(OR($D71={"1/2","2/3","2/1","3/2"}),1,"")))))))))))))))))))))))</f>
        <v>3</v>
      </c>
      <c r="L72" s="13" t="str">
        <f>IF(AND(M72="d",$A72&gt;=1,OR(N72={1,"2a","2b",3,"5a","5b","10a","10b","20a","20b","40a","40b","80a","80b","160a","160b"})),"w",IF(AND(M72="",$A72&gt;=1,OR(N72={1,"2a","2b",3,"5a","5b","10a","10b","20a","20b","40a","40b","80a","80b","160a","160b"})),"l",""))</f>
        <v/>
      </c>
      <c r="M72" s="7" t="str">
        <f>IF(OR($A72={25,26,27,28,29,30,31,32,33,34,35,36}),"d","")</f>
        <v/>
      </c>
      <c r="N72" s="14" t="str">
        <f>IF(AND(OR($D71={"1/3","2/3","3/1","3/2"}),L71="w"),VLOOKUP(N71,$AA$2:$AB$17,2,FALSE),IF(AND(OR($D71={"1/3","2/3","3/1","3/2"}),L71="l"),VLOOKUP(N71,$AC$2:$AD$17,2,FALSE),IF(AND(OR($D71={"1/3","2/3","3/1","3/2"}),L70="w"),VLOOKUP(N70,$AA$2:$AB$17,2,FALSE),IF(AND(OR($D71={"1/3","2/3","3/1","3/2"}),L70="l"),VLOOKUP(N70,$AC$2:$AD$17,2,FALSE),IF(AND(OR($D71={"1/3","2/3","3/1","3/2"}),L69="w"),VLOOKUP(N69,$AA$2:$AB$17,2,FALSE),IF(AND(OR($D71={"1/3","2/3","3/1","3/2"}),L69="l"),VLOOKUP(N69,$AC$2:$AD$17,2,FALSE),IF(AND(OR($D71={"1/3","2/3","3/1","3/2"}),L68="w"),VLOOKUP(N68,$AA$2:$AB$17,2,FALSE),IF(AND(OR($D71={"1/3","2/3","3/1","3/2"}),L68="l"),VLOOKUP(N68,$AC$2:$AD$17,2,FALSE),IF(AND(OR($D71={"1/3","2/3","3/1","3/2"}),L67="w"),VLOOKUP(N67,$AA$2:$AB$17,2,FALSE),IF(AND(OR($D71={"1/3","2/3","3/1","3/2"}),L67="l"),VLOOKUP(N67,$AC$2:$AD$17,2,FALSE),IF(AND(OR($D71={"1/3","2/3","3/1","3/2"}),L66="w"),VLOOKUP(N66,$AA$2:$AB$17,2,FALSE),IF(AND(OR($D71={"1/3","2/3","3/1","3/2"}),L66="l"),VLOOKUP(N66,$AC$2:$AD$17,2,FALSE),IF(AND(OR($D71={"1/3","2/3","3/1","3/2"}),L65="w"),VLOOKUP(N65,$AA$2:$AB$17,2,FALSE),IF(AND(OR($D71={"1/3","2/3","3/1","3/2"}),L65="l"),VLOOKUP(N65,$AC$2:$AD$17,2,FALSE),IF(AND(OR($D71={"1/3","2/3","3/1","3/2"}),L64="w"),VLOOKUP(N64,$AA$2:$AB$17,2,FALSE),IF(AND(OR($D71={"1/3","2/3","3/1","3/2"}),L64="l"),VLOOKUP(N64,$AC$2:$AD$17,2,FALSE),IF(AND(OR($D71={"1/3","2/3","3/1","3/2"}),L63="w"),VLOOKUP(N63,$AA$2:$AB$17,2,FALSE),IF(AND(OR($D71={"1/3","2/3","3/1","3/2"}),L63="l"),VLOOKUP(N63,$AC$2:$AD$17,2,FALSE),IF(AND(OR($D71={"1/3","2/3","3/1","3/2"}),L62="w"),VLOOKUP(N62,$AA$2:$AB$17,2,FALSE),IF(AND(OR($D71={"1/3","2/3","3/1","3/2"}),L62="l"),VLOOKUP(N62,$AC$2:$AD$17,2,FALSE),IF(AND(OR($D71={"1/3","2/3","3/1","3/2"}),L61="w"),VLOOKUP(N61,$AA$2:$AB$17,2,FALSE),IF(AND(OR($D71={"1/3","2/3","3/1","3/2"}),L61="l"),VLOOKUP(N61,$AC$2:$AD$17,2,FALSE),IF(OR($D71={"1/3","2/3","3/1","3/2"}),1,"")))))))))))))))))))))))</f>
        <v/>
      </c>
      <c r="O72" s="12">
        <f t="shared" si="5"/>
        <v>7</v>
      </c>
      <c r="P72" s="13" t="str">
        <f>IF(AND(Q72="c",$A72&gt;=1,OR(R72={1,"2a","2b",3,"5a","5b","10a","10b","20a","20b","40a","40b","80a","80b","160a","160b"})),"w",IF(AND(Q72="",$A72&gt;=1,OR(R72={1,"2a","2b",3,"5a","5b","10a","10b","20a","20b","40a","40b","80a","80b","160a","160b"})),"l",""))</f>
        <v/>
      </c>
      <c r="Q72" s="7" t="str">
        <f>IF(OR($A72={1,4,7,10,13,16,19,22,25,28,31,34}),"c","")</f>
        <v/>
      </c>
      <c r="R72" s="14" t="str">
        <f>IF(AND(OR($E71={"a/b","a/c","b/a","c/a"}),P71="w"),VLOOKUP(R71,$AA$2:$AB$17,2,FALSE),IF(AND(OR($E71={"a/b","a/c","b/a","c/a"}),P71="l"),VLOOKUP(R71,$AC$2:$AD$17,2,FALSE),IF(AND(OR($E71={"a/b","a/c","b/a","c/a"}),P70="w"),VLOOKUP(R70,$AA$2:$AB$17,2,FALSE),IF(AND(OR($E71={"a/b","a/c","b/a","c/a"}),P70="l"),VLOOKUP(R70,$AC$2:$AD$17,2,FALSE),IF(AND(OR($E71={"a/b","a/c","b/a","c/a"}),P69="w"),VLOOKUP(R69,$AA$2:$AB$17,2,FALSE),IF(AND(OR($E71={"a/b","a/c","b/a","c/a"}),P69="l"),VLOOKUP(R69,$AC$2:$AD$17,2,FALSE),IF(AND(OR($E71={"a/b","a/c","b/a","c/a"}),P68="w"),VLOOKUP(R68,$AA$2:$AB$17,2,FALSE),IF(AND(OR($E71={"a/b","a/c","b/a","c/a"}),P68="l"),VLOOKUP(R68,$AC$2:$AD$17,2,FALSE),IF(AND(OR($E71={"a/b","a/c","b/a","c/a"}),P67="w"),VLOOKUP(R67,$AA$2:$AB$17,2,FALSE),IF(AND(OR($E71={"a/b","a/c","b/a","c/a"}),P67="l"),VLOOKUP(R67,$AC$2:$AD$17,2,FALSE),IF(AND(OR($E71={"a/b","a/c","b/a","c/a"}),P66="w"),VLOOKUP(R66,$AA$2:$AB$17,2,FALSE),IF(AND(OR($E71={"a/b","a/c","b/a","c/a"}),P66="l"),VLOOKUP(R66,$AC$2:$AD$17,2,FALSE),IF(AND(OR($E71={"a/b","a/c","b/a","c/a"}),P65="w"),VLOOKUP(R65,$AA$2:$AB$17,2,FALSE),IF(AND(OR($E71={"a/b","a/c","b/a","c/a"}),P65="l"),VLOOKUP(R65,$AC$2:$AD$17,2,FALSE),IF(AND(OR($E71={"a/b","a/c","b/a","c/a"}),P64="w"),VLOOKUP(R64,$AA$2:$AB$17,2,FALSE),IF(AND(OR($E71={"a/b","a/c","b/a","c/a"}),P64="l"),VLOOKUP(R64,$AC$2:$AD$17,2,FALSE),IF(AND(OR($E71={"a/b","a/c","b/a","c/a"}),P63="w"),VLOOKUP(R63,$AA$2:$AB$17,2,FALSE),IF(AND(OR($E71={"a/b","a/c","b/a","c/a"}),P63="l"),VLOOKUP(R63,$AC$2:$AD$17,2,FALSE),IF(AND(OR($E71={"a/b","a/c","b/a","c/a"}),P62="w"),VLOOKUP(R62,$AA$2:$AB$17,2,FALSE),IF(AND(OR($E71={"a/b","a/c","b/a","c/a"}),P62="l"),VLOOKUP(R62,$AC$2:$AD$17,2,FALSE),IF(AND(OR($E71={"a/b","a/c","b/a","c/a"}),P61="w"),VLOOKUP(R61,$AA$2:$AB$17,2,FALSE),IF(AND(OR($E71={"a/b","a/c","b/a","c/a"}),P61="l"),VLOOKUP(R61,$AC$2:$AD$17,2,FALSE),IF(OR($E71={"a/b","a/c","b/a","c/a"}),1,"")))))))))))))))))))))))</f>
        <v/>
      </c>
      <c r="S72" s="13" t="str">
        <f>IF(AND(T72="c",$A72&gt;=1,OR(U72={1,"2a","2b",3,"5a","5b","10a","10b","20a","20b","40a","40b","80a","80b","160a","160b"})),"w",IF(AND(T72="",$A72&gt;=1,OR(U72={1,"2a","2b",3,"5a","5b","10a","10b","20a","20b","40a","40b","80a","80b","160a","160b"})),"l",""))</f>
        <v>w</v>
      </c>
      <c r="T72" s="7" t="str">
        <f>IF(OR($A72={2,5,8,11,14,17,20,23,26,29,32,35}),"c","")</f>
        <v>c</v>
      </c>
      <c r="U72" s="14" t="str">
        <f>IF(AND(OR($E71={"a/b","b/c","b/a","c/b"}),S71="w"),VLOOKUP(U71,$AA$2:$AB$17,2,FALSE),IF(AND(OR($E71={"a/b","b/c","b/a","c/b"}),S71="l"),VLOOKUP(U71,$AC$2:$AD$17,2,FALSE),IF(AND(OR($E71={"a/b","b/c","b/a","c/b"}),S70="w"),VLOOKUP(U70,$AA$2:$AB$17,2,FALSE),IF(AND(OR($E71={"a/b","b/c","b/a","c/b"}),S70="l"),VLOOKUP(U70,$AC$2:$AD$17,2,FALSE),IF(AND(OR($E71={"a/b","b/c","b/a","c/b"}),S69="w"),VLOOKUP(U69,$AA$2:$AB$17,2,FALSE),IF(AND(OR($E71={"a/b","b/c","b/a","c/b"}),S69="l"),VLOOKUP(U69,$AC$2:$AD$17,2,FALSE),IF(AND(OR($E71={"a/b","b/c","b/a","c/b"}),S68="w"),VLOOKUP(U68,$AA$2:$AB$17,2,FALSE),IF(AND(OR($E71={"a/b","b/c","b/a","c/b"}),S68="l"),VLOOKUP(U68,$AC$2:$AD$17,2,FALSE),IF(AND(OR($E71={"a/b","b/c","b/a","c/b"}),S67="w"),VLOOKUP(U67,$AA$2:$AB$17,2,FALSE),IF(AND(OR($E71={"a/b","b/c","b/a","c/b"}),S67="l"),VLOOKUP(U67,$AC$2:$AD$17,2,FALSE),IF(AND(OR($E71={"a/b","b/c","b/a","c/b"}),S66="w"),VLOOKUP(U66,$AA$2:$AB$17,2,FALSE),IF(AND(OR($E71={"a/b","b/c","b/a","c/b"}),S66="l"),VLOOKUP(U66,$AC$2:$AD$17,2,FALSE),IF(AND(OR($E71={"a/b","b/c","b/a","c/b"}),S65="w"),VLOOKUP(U65,$AA$2:$AB$17,2,FALSE),IF(AND(OR($E71={"a/b","b/c","b/a","c/b"}),S65="l"),VLOOKUP(U65,$AC$2:$AD$17,2,FALSE),IF(AND(OR($E71={"a/b","b/c","b/a","c/b"}),S64="w"),VLOOKUP(U64,$AA$2:$AB$17,2,FALSE),IF(AND(OR($E71={"a/b","b/c","b/a","c/b"}),S64="l"),VLOOKUP(U64,$AC$2:$AD$17,2,FALSE),IF(AND(OR($E71={"a/b","b/c","b/a","c/b"}),S63="w"),VLOOKUP(U63,$AA$2:$AB$17,2,FALSE),IF(AND(OR($E71={"a/b","b/c","b/a","c/b"}),S63="l"),VLOOKUP(U63,$AC$2:$AD$17,2,FALSE),IF(AND(OR($E71={"a/b","b/c","b/a","c/b"}),S62="w"),VLOOKUP(U62,$AA$2:$AB$17,2,FALSE),IF(AND(OR($E71={"a/b","b/c","b/a","c/b"}),S62="l"),VLOOKUP(U62,$AC$2:$AD$17,2,FALSE),IF(AND(OR($E71={"a/b","b/c","b/a","c/b"}),S61="w"),VLOOKUP(U61,$AA$2:$AB$17,2,FALSE),IF(AND(OR($E71={"a/b","b/c","b/a","c/b"}),S61="l"),VLOOKUP(U61,$AC$2:$AD$17,2,FALSE),IF(OR($E71={"a/b","b/c","b/a","c/b"}),1,"")))))))))))))))))))))))</f>
        <v>40b</v>
      </c>
      <c r="V72" s="13" t="str">
        <f>IF(AND(W72="c",$A72&gt;=1,OR(X72={1,"2a","2b",3,"5a","5b","10a","10b","20a","20b","40a","40b","80a","80b","160a","160b"})),"w",IF(AND(W72="",$A72&gt;=1,OR(X72={1,"2a","2b",3,"5a","5b","10a","10b","20a","20b","40a","40b","80a","80b","160a","160b"})),"l",""))</f>
        <v>l</v>
      </c>
      <c r="W72" s="7" t="str">
        <f>IF(OR($A72={3,6,9,12,15,18,21,24,27,30,33,36}),"c","")</f>
        <v/>
      </c>
      <c r="X72" s="14">
        <f>IF(AND(OR($E71={"a/c","b/c","c/a","c/b"}),V71="w"),VLOOKUP(X71,$AA$2:$AB$17,2,FALSE),IF(AND(OR($E71={"a/c","b/c","c/a","c/b"}),V71="l"),VLOOKUP(X71,$AC$2:$AD$17,2,FALSE),IF(AND(OR($E71={"a/c","b/c","c/a","c/b"}),V70="w"),VLOOKUP(X70,$AA$2:$AB$17,2,FALSE),IF(AND(OR($E71={"a/c","b/c","c/a","c/b"}),V70="l"),VLOOKUP(X70,$AC$2:$AD$17,2,FALSE),IF(AND(OR($E71={"a/c","b/c","c/a","c/b"}),V69="w"),VLOOKUP(X69,$AA$2:$AB$17,2,FALSE),IF(AND(OR($E71={"a/c","b/c","c/a","c/b"}),V69="l"),VLOOKUP(X69,$AC$2:$AD$17,2,FALSE),IF(AND(OR($E71={"a/c","b/c","c/a","c/b"}),V68="w"),VLOOKUP(X68,$AA$2:$AB$17,2,FALSE),IF(AND(OR($E71={"a/c","b/c","c/a","c/b"}),V68="l"),VLOOKUP(X68,$AC$2:$AD$17,2,FALSE),IF(AND(OR($E71={"a/c","b/c","c/a","c/b"}),V67="w"),VLOOKUP(X67,$AA$2:$AB$17,2,FALSE),IF(AND(OR($E71={"a/c","b/c","c/a","c/b"}),V67="l"),VLOOKUP(X67,$AC$2:$AD$17,2,FALSE),IF(AND(OR($E71={"a/c","b/c","c/a","c/b"}),V66="w"),VLOOKUP(X66,$AA$2:$AB$17,2,FALSE),IF(AND(OR($E71={"a/c","b/c","c/a","c/b"}),V66="l"),VLOOKUP(X66,$AC$2:$AD$17,2,FALSE),IF(AND(OR($E71={"a/c","b/c","c/a","c/b"}),V65="w"),VLOOKUP(X65,$AA$2:$AB$17,2,FALSE),IF(AND(OR($E71={"a/c","b/c","c/a","c/b"}),V65="l"),VLOOKUP(X65,$AC$2:$AD$17,2,FALSE),IF(AND(OR($E71={"a/c","b/c","c/a","c/b"}),V64="w"),VLOOKUP(X64,$AA$2:$AB$17,2,FALSE),IF(AND(OR($E71={"a/c","b/c","c/a","c/b"}),V64="l"),VLOOKUP(X64,$AC$2:$AD$17,2,FALSE),IF(AND(OR($E71={"a/c","b/c","c/a","c/b"}),V63="w"),VLOOKUP(X63,$AA$2:$AB$17,2,FALSE),IF(AND(OR($E71={"a/c","b/c","c/a","c/b"}),V63="l"),VLOOKUP(X63,$AC$2:$AD$17,2,FALSE),IF(AND(OR($E71={"a/c","b/c","c/a","c/b"}),V62="w"),VLOOKUP(X62,$AA$2:$AB$17,2,FALSE),IF(AND(OR($E71={"a/c","b/c","c/a","c/b"}),V62="l"),VLOOKUP(X62,$AC$2:$AD$17,2,FALSE),IF(AND(OR($E71={"a/c","b/c","c/a","c/b"}),V61="w"),VLOOKUP(X61,$AA$2:$AB$17,2,FALSE),IF(AND(OR($E71={"a/c","b/c","c/a","c/b"}),V61="l"),VLOOKUP(X61,$AC$2:$AD$17,2,FALSE),IF(OR($E71={"a/c","b/c","c/a","c/b"}),1,"")))))))))))))))))))))))</f>
        <v>1</v>
      </c>
      <c r="Y72" s="12">
        <f t="shared" si="6"/>
        <v>79</v>
      </c>
      <c r="Z72" s="27">
        <f t="shared" si="7"/>
        <v>86</v>
      </c>
    </row>
    <row r="73" spans="1:34">
      <c r="A73" s="9">
        <v>21</v>
      </c>
      <c r="B73" s="9">
        <f>IF(OR($A73={1,2,3,4,5,6,7,8,9,10,11,12}),1,IF(OR($A73={13,14,15,16,17,18,19,20,21,22,23,24}),2,IF(OR($A73={25,26,27,28,29,30,31,32,33,34,35,36}),3,"")))</f>
        <v>2</v>
      </c>
      <c r="C73" s="9" t="str">
        <f>IF(OR($A73={1,4,7,10,13,16,19,22,25,28,31,34}),"A",IF(OR($A73={2,5,8,11,14,17,20,23,26,29,32,35}),"B",IF(OR($A73={3,6,9,12,15,18,21,24,27,30,33,36}),"C","")))</f>
        <v>C</v>
      </c>
      <c r="D73" t="str">
        <f t="shared" si="10"/>
        <v>1/2</v>
      </c>
      <c r="E73" t="str">
        <f t="shared" si="11"/>
        <v>B/C</v>
      </c>
      <c r="F73" s="13" t="str">
        <f>IF(AND(G73="d",$A73&gt;=1,OR(H73={1,"2a","2b",3,"5a","5b","10a","10b","20a","20b","40a","40b","80a","80b","160a","160b"})),"w",IF(AND(G73="",$A73&gt;=1,OR(H73={1,"2a","2b",3,"5a","5b","10a","10b","20a","20b","40a","40b","80a","80b","160a","160b"})),"l",""))</f>
        <v>l</v>
      </c>
      <c r="G73" s="7" t="str">
        <f>IF(OR($A73={1,2,3,4,5,6,7,8,9,10,11,12}),"d","")</f>
        <v/>
      </c>
      <c r="H73" s="14">
        <f>IF(AND(OR($D72={"1/2","1/3","2/1","3/1"}),F72="w"),VLOOKUP(H72,$AA$2:$AB$17,2,FALSE),IF(AND(OR($D72={"1/2","1/3","2/1","3/1"}),F72="l"),VLOOKUP(H72,$AC$2:$AD$17,2,FALSE),IF(AND(OR($D72={"1/2","1/3","2/1","3/1"}),F71="w"),VLOOKUP(H71,$AA$2:$AB$17,2,FALSE),IF(AND(OR($D72={"1/2","1/3","2/1","3/1"}),F71="l"),VLOOKUP(H71,$AC$2:$AD$17,2,FALSE),IF(AND(OR($D72={"1/2","1/3","2/1","3/1"}),F70="w"),VLOOKUP(H70,$AA$2:$AB$17,2,FALSE),IF(AND(OR($D72={"1/2","1/3","2/1","3/1"}),F70="l"),VLOOKUP(H70,$AC$2:$AD$17,2,FALSE),IF(AND(OR($D72={"1/2","1/3","2/1","3/1"}),F69="w"),VLOOKUP(H69,$AA$2:$AB$17,2,FALSE),IF(AND(OR($D72={"1/2","1/3","2/1","3/1"}),F69="l"),VLOOKUP(H69,$AC$2:$AD$17,2,FALSE),IF(AND(OR($D72={"1/2","1/3","2/1","3/1"}),F68="w"),VLOOKUP(H68,$AA$2:$AB$17,2,FALSE),IF(AND(OR($D72={"1/2","1/3","2/1","3/1"}),F68="l"),VLOOKUP(H68,$AC$2:$AD$17,2,FALSE),IF(AND(OR($D72={"1/2","1/3","2/1","3/1"}),F67="w"),VLOOKUP(H67,$AA$2:$AB$17,2,FALSE),IF(AND(OR($D72={"1/2","1/3","2/1","3/1"}),F67="l"),VLOOKUP(H67,$AC$2:$AD$17,2,FALSE),IF(AND(OR($D72={"1/2","1/3","2/1","3/1"}),F66="w"),VLOOKUP(H66,$AA$2:$AB$17,2,FALSE),IF(AND(OR($D72={"1/2","1/3","2/1","3/1"}),F66="l"),VLOOKUP(H66,$AC$2:$AD$17,2,FALSE),IF(AND(OR($D72={"1/2","1/3","2/1","3/1"}),F65="w"),VLOOKUP(H65,$AA$2:$AB$17,2,FALSE),IF(AND(OR($D72={"1/2","1/3","2/1","3/1"}),F65="l"),VLOOKUP(H65,$AC$2:$AD$17,2,FALSE),IF(AND(OR($D72={"1/2","1/3","2/1","3/1"}),F64="w"),VLOOKUP(H64,$AA$2:$AB$17,2,FALSE),IF(AND(OR($D72={"1/2","1/3","2/1","3/1"}),F64="l"),VLOOKUP(H64,$AC$2:$AD$17,2,FALSE),IF(AND(OR($D72={"1/2","1/3","2/1","3/1"}),F63="w"),VLOOKUP(H63,$AA$2:$AB$17,2,FALSE),IF(AND(OR($D72={"1/2","1/3","2/1","3/1"}),F63="l"),VLOOKUP(H63,$AC$2:$AD$17,2,FALSE),IF(AND(OR($D72={"1/2","1/3","2/1","3/1"}),F62="w"),VLOOKUP(H62,$AA$2:$AB$17,2,FALSE),IF(AND(OR($D72={"1/2","1/3","2/1","3/1"}),F62="l"),VLOOKUP(H62,$AC$2:$AD$17,2,FALSE),IF(OR($D72={"1/2","1/3","2/1","3/1"}),1,"")))))))))))))))))))))))</f>
        <v>1</v>
      </c>
      <c r="I73" s="13" t="str">
        <f>IF(AND(J73="d",$A73&gt;=1,OR(K73={1,"2a","2b",3,"5a","5b","10a","10b","20a","20b","40a","40b","80a","80b","160a","160b"})),"w",IF(AND(J73="",$A73&gt;=1,OR(K73={1,"2a","2b",3,"5a","5b","10a","10b","20a","20b","40a","40b","80a","80b","160a","160b"})),"l",""))</f>
        <v>w</v>
      </c>
      <c r="J73" s="7" t="str">
        <f>IF(OR($A73={13,14,15,16,17,18,19,20,21,22,23,24}),"d","")</f>
        <v>d</v>
      </c>
      <c r="K73" s="14" t="str">
        <f>IF(AND(OR($D72={"1/2","2/3","2/1","3/2"}),I72="w"),VLOOKUP(K72,$AA$2:$AB$17,2,FALSE),IF(AND(OR($D72={"1/2","2/3","2/1","3/2"}),I72="l"),VLOOKUP(K72,$AC$2:$AD$17,2,FALSE),IF(AND(OR($D72={"1/2","2/3","2/1","3/2"}),I71="w"),VLOOKUP(K71,$AA$2:$AB$17,2,FALSE),IF(AND(OR($D72={"1/2","2/3","2/1","3/2"}),I71="l"),VLOOKUP(K71,$AC$2:$AD$17,2,FALSE),IF(AND(OR($D72={"1/2","2/3","2/1","3/2"}),I70="w"),VLOOKUP(K70,$AA$2:$AB$17,2,FALSE),IF(AND(OR($D72={"1/2","2/3","2/1","3/2"}),I70="l"),VLOOKUP(K70,$AC$2:$AD$17,2,FALSE),IF(AND(OR($D72={"1/2","2/3","2/1","3/2"}),I69="w"),VLOOKUP(K69,$AA$2:$AB$17,2,FALSE),IF(AND(OR($D72={"1/2","2/3","2/1","3/2"}),I69="l"),VLOOKUP(K69,$AC$2:$AD$17,2,FALSE),IF(AND(OR($D72={"1/2","2/3","2/1","3/2"}),I68="w"),VLOOKUP(K68,$AA$2:$AB$17,2,FALSE),IF(AND(OR($D72={"1/2","2/3","2/1","3/2"}),I68="l"),VLOOKUP(K68,$AC$2:$AD$17,2,FALSE),IF(AND(OR($D72={"1/2","2/3","2/1","3/2"}),I67="w"),VLOOKUP(K67,$AA$2:$AB$17,2,FALSE),IF(AND(OR($D72={"1/2","2/3","2/1","3/2"}),I67="l"),VLOOKUP(K67,$AC$2:$AD$17,2,FALSE),IF(AND(OR($D72={"1/2","2/3","2/1","3/2"}),I66="w"),VLOOKUP(K66,$AA$2:$AB$17,2,FALSE),IF(AND(OR($D72={"1/2","2/3","2/1","3/2"}),I66="l"),VLOOKUP(K66,$AC$2:$AD$17,2,FALSE),IF(AND(OR($D72={"1/2","2/3","2/1","3/2"}),I65="w"),VLOOKUP(K65,$AA$2:$AB$17,2,FALSE),IF(AND(OR($D72={"1/2","2/3","2/1","3/2"}),I65="l"),VLOOKUP(K65,$AC$2:$AD$17,2,FALSE),IF(AND(OR($D72={"1/2","2/3","2/1","3/2"}),I64="w"),VLOOKUP(K64,$AA$2:$AB$17,2,FALSE),IF(AND(OR($D72={"1/2","2/3","2/1","3/2"}),I64="l"),VLOOKUP(K64,$AC$2:$AD$17,2,FALSE),IF(AND(OR($D72={"1/2","2/3","2/1","3/2"}),I63="w"),VLOOKUP(K63,$AA$2:$AB$17,2,FALSE),IF(AND(OR($D72={"1/2","2/3","2/1","3/2"}),I63="l"),VLOOKUP(K63,$AC$2:$AD$17,2,FALSE),IF(AND(OR($D72={"1/2","2/3","2/1","3/2"}),I62="w"),VLOOKUP(K62,$AA$2:$AB$17,2,FALSE),IF(AND(OR($D72={"1/2","2/3","2/1","3/2"}),I62="l"),VLOOKUP(K62,$AC$2:$AD$17,2,FALSE),IF(OR($D72={"1/2","2/3","2/1","3/2"}),1,"")))))))))))))))))))))))</f>
        <v>5a</v>
      </c>
      <c r="L73" s="13" t="str">
        <f>IF(AND(M73="d",$A73&gt;=1,OR(N73={1,"2a","2b",3,"5a","5b","10a","10b","20a","20b","40a","40b","80a","80b","160a","160b"})),"w",IF(AND(M73="",$A73&gt;=1,OR(N73={1,"2a","2b",3,"5a","5b","10a","10b","20a","20b","40a","40b","80a","80b","160a","160b"})),"l",""))</f>
        <v/>
      </c>
      <c r="M73" s="7" t="str">
        <f>IF(OR($A73={25,26,27,28,29,30,31,32,33,34,35,36}),"d","")</f>
        <v/>
      </c>
      <c r="N73" s="14" t="str">
        <f>IF(AND(OR($D72={"1/3","2/3","3/1","3/2"}),L72="w"),VLOOKUP(N72,$AA$2:$AB$17,2,FALSE),IF(AND(OR($D72={"1/3","2/3","3/1","3/2"}),L72="l"),VLOOKUP(N72,$AC$2:$AD$17,2,FALSE),IF(AND(OR($D72={"1/3","2/3","3/1","3/2"}),L71="w"),VLOOKUP(N71,$AA$2:$AB$17,2,FALSE),IF(AND(OR($D72={"1/3","2/3","3/1","3/2"}),L71="l"),VLOOKUP(N71,$AC$2:$AD$17,2,FALSE),IF(AND(OR($D72={"1/3","2/3","3/1","3/2"}),L70="w"),VLOOKUP(N70,$AA$2:$AB$17,2,FALSE),IF(AND(OR($D72={"1/3","2/3","3/1","3/2"}),L70="l"),VLOOKUP(N70,$AC$2:$AD$17,2,FALSE),IF(AND(OR($D72={"1/3","2/3","3/1","3/2"}),L69="w"),VLOOKUP(N69,$AA$2:$AB$17,2,FALSE),IF(AND(OR($D72={"1/3","2/3","3/1","3/2"}),L69="l"),VLOOKUP(N69,$AC$2:$AD$17,2,FALSE),IF(AND(OR($D72={"1/3","2/3","3/1","3/2"}),L68="w"),VLOOKUP(N68,$AA$2:$AB$17,2,FALSE),IF(AND(OR($D72={"1/3","2/3","3/1","3/2"}),L68="l"),VLOOKUP(N68,$AC$2:$AD$17,2,FALSE),IF(AND(OR($D72={"1/3","2/3","3/1","3/2"}),L67="w"),VLOOKUP(N67,$AA$2:$AB$17,2,FALSE),IF(AND(OR($D72={"1/3","2/3","3/1","3/2"}),L67="l"),VLOOKUP(N67,$AC$2:$AD$17,2,FALSE),IF(AND(OR($D72={"1/3","2/3","3/1","3/2"}),L66="w"),VLOOKUP(N66,$AA$2:$AB$17,2,FALSE),IF(AND(OR($D72={"1/3","2/3","3/1","3/2"}),L66="l"),VLOOKUP(N66,$AC$2:$AD$17,2,FALSE),IF(AND(OR($D72={"1/3","2/3","3/1","3/2"}),L65="w"),VLOOKUP(N65,$AA$2:$AB$17,2,FALSE),IF(AND(OR($D72={"1/3","2/3","3/1","3/2"}),L65="l"),VLOOKUP(N65,$AC$2:$AD$17,2,FALSE),IF(AND(OR($D72={"1/3","2/3","3/1","3/2"}),L64="w"),VLOOKUP(N64,$AA$2:$AB$17,2,FALSE),IF(AND(OR($D72={"1/3","2/3","3/1","3/2"}),L64="l"),VLOOKUP(N64,$AC$2:$AD$17,2,FALSE),IF(AND(OR($D72={"1/3","2/3","3/1","3/2"}),L63="w"),VLOOKUP(N63,$AA$2:$AB$17,2,FALSE),IF(AND(OR($D72={"1/3","2/3","3/1","3/2"}),L63="l"),VLOOKUP(N63,$AC$2:$AD$17,2,FALSE),IF(AND(OR($D72={"1/3","2/3","3/1","3/2"}),L62="w"),VLOOKUP(N62,$AA$2:$AB$17,2,FALSE),IF(AND(OR($D72={"1/3","2/3","3/1","3/2"}),L62="l"),VLOOKUP(N62,$AC$2:$AD$17,2,FALSE),IF(OR($D72={"1/3","2/3","3/1","3/2"}),1,"")))))))))))))))))))))))</f>
        <v/>
      </c>
      <c r="O73" s="12">
        <f t="shared" si="5"/>
        <v>9</v>
      </c>
      <c r="P73" s="13" t="str">
        <f>IF(AND(Q73="c",$A73&gt;=1,OR(R73={1,"2a","2b",3,"5a","5b","10a","10b","20a","20b","40a","40b","80a","80b","160a","160b"})),"w",IF(AND(Q73="",$A73&gt;=1,OR(R73={1,"2a","2b",3,"5a","5b","10a","10b","20a","20b","40a","40b","80a","80b","160a","160b"})),"l",""))</f>
        <v/>
      </c>
      <c r="Q73" s="7" t="str">
        <f>IF(OR($A73={1,4,7,10,13,16,19,22,25,28,31,34}),"c","")</f>
        <v/>
      </c>
      <c r="R73" s="14" t="str">
        <f>IF(AND(OR($E72={"a/b","a/c","b/a","c/a"}),P72="w"),VLOOKUP(R72,$AA$2:$AB$17,2,FALSE),IF(AND(OR($E72={"a/b","a/c","b/a","c/a"}),P72="l"),VLOOKUP(R72,$AC$2:$AD$17,2,FALSE),IF(AND(OR($E72={"a/b","a/c","b/a","c/a"}),P71="w"),VLOOKUP(R71,$AA$2:$AB$17,2,FALSE),IF(AND(OR($E72={"a/b","a/c","b/a","c/a"}),P71="l"),VLOOKUP(R71,$AC$2:$AD$17,2,FALSE),IF(AND(OR($E72={"a/b","a/c","b/a","c/a"}),P70="w"),VLOOKUP(R70,$AA$2:$AB$17,2,FALSE),IF(AND(OR($E72={"a/b","a/c","b/a","c/a"}),P70="l"),VLOOKUP(R70,$AC$2:$AD$17,2,FALSE),IF(AND(OR($E72={"a/b","a/c","b/a","c/a"}),P69="w"),VLOOKUP(R69,$AA$2:$AB$17,2,FALSE),IF(AND(OR($E72={"a/b","a/c","b/a","c/a"}),P69="l"),VLOOKUP(R69,$AC$2:$AD$17,2,FALSE),IF(AND(OR($E72={"a/b","a/c","b/a","c/a"}),P68="w"),VLOOKUP(R68,$AA$2:$AB$17,2,FALSE),IF(AND(OR($E72={"a/b","a/c","b/a","c/a"}),P68="l"),VLOOKUP(R68,$AC$2:$AD$17,2,FALSE),IF(AND(OR($E72={"a/b","a/c","b/a","c/a"}),P67="w"),VLOOKUP(R67,$AA$2:$AB$17,2,FALSE),IF(AND(OR($E72={"a/b","a/c","b/a","c/a"}),P67="l"),VLOOKUP(R67,$AC$2:$AD$17,2,FALSE),IF(AND(OR($E72={"a/b","a/c","b/a","c/a"}),P66="w"),VLOOKUP(R66,$AA$2:$AB$17,2,FALSE),IF(AND(OR($E72={"a/b","a/c","b/a","c/a"}),P66="l"),VLOOKUP(R66,$AC$2:$AD$17,2,FALSE),IF(AND(OR($E72={"a/b","a/c","b/a","c/a"}),P65="w"),VLOOKUP(R65,$AA$2:$AB$17,2,FALSE),IF(AND(OR($E72={"a/b","a/c","b/a","c/a"}),P65="l"),VLOOKUP(R65,$AC$2:$AD$17,2,FALSE),IF(AND(OR($E72={"a/b","a/c","b/a","c/a"}),P64="w"),VLOOKUP(R64,$AA$2:$AB$17,2,FALSE),IF(AND(OR($E72={"a/b","a/c","b/a","c/a"}),P64="l"),VLOOKUP(R64,$AC$2:$AD$17,2,FALSE),IF(AND(OR($E72={"a/b","a/c","b/a","c/a"}),P63="w"),VLOOKUP(R63,$AA$2:$AB$17,2,FALSE),IF(AND(OR($E72={"a/b","a/c","b/a","c/a"}),P63="l"),VLOOKUP(R63,$AC$2:$AD$17,2,FALSE),IF(AND(OR($E72={"a/b","a/c","b/a","c/a"}),P62="w"),VLOOKUP(R62,$AA$2:$AB$17,2,FALSE),IF(AND(OR($E72={"a/b","a/c","b/a","c/a"}),P62="l"),VLOOKUP(R62,$AC$2:$AD$17,2,FALSE),IF(OR($E72={"a/b","a/c","b/a","c/a"}),1,"")))))))))))))))))))))))</f>
        <v/>
      </c>
      <c r="S73" s="13" t="str">
        <f>IF(AND(T73="c",$A73&gt;=1,OR(U73={1,"2a","2b",3,"5a","5b","10a","10b","20a","20b","40a","40b","80a","80b","160a","160b"})),"w",IF(AND(T73="",$A73&gt;=1,OR(U73={1,"2a","2b",3,"5a","5b","10a","10b","20a","20b","40a","40b","80a","80b","160a","160b"})),"l",""))</f>
        <v>l</v>
      </c>
      <c r="T73" s="7" t="str">
        <f>IF(OR($A73={2,5,8,11,14,17,20,23,26,29,32,35}),"c","")</f>
        <v/>
      </c>
      <c r="U73" s="14" t="str">
        <f>IF(AND(OR($E72={"a/b","b/c","b/a","c/b"}),S72="w"),VLOOKUP(U72,$AA$2:$AB$17,2,FALSE),IF(AND(OR($E72={"a/b","b/c","b/a","c/b"}),S72="l"),VLOOKUP(U72,$AC$2:$AD$17,2,FALSE),IF(AND(OR($E72={"a/b","b/c","b/a","c/b"}),S71="w"),VLOOKUP(U71,$AA$2:$AB$17,2,FALSE),IF(AND(OR($E72={"a/b","b/c","b/a","c/b"}),S71="l"),VLOOKUP(U71,$AC$2:$AD$17,2,FALSE),IF(AND(OR($E72={"a/b","b/c","b/a","c/b"}),S70="w"),VLOOKUP(U70,$AA$2:$AB$17,2,FALSE),IF(AND(OR($E72={"a/b","b/c","b/a","c/b"}),S70="l"),VLOOKUP(U70,$AC$2:$AD$17,2,FALSE),IF(AND(OR($E72={"a/b","b/c","b/a","c/b"}),S69="w"),VLOOKUP(U69,$AA$2:$AB$17,2,FALSE),IF(AND(OR($E72={"a/b","b/c","b/a","c/b"}),S69="l"),VLOOKUP(U69,$AC$2:$AD$17,2,FALSE),IF(AND(OR($E72={"a/b","b/c","b/a","c/b"}),S68="w"),VLOOKUP(U68,$AA$2:$AB$17,2,FALSE),IF(AND(OR($E72={"a/b","b/c","b/a","c/b"}),S68="l"),VLOOKUP(U68,$AC$2:$AD$17,2,FALSE),IF(AND(OR($E72={"a/b","b/c","b/a","c/b"}),S67="w"),VLOOKUP(U67,$AA$2:$AB$17,2,FALSE),IF(AND(OR($E72={"a/b","b/c","b/a","c/b"}),S67="l"),VLOOKUP(U67,$AC$2:$AD$17,2,FALSE),IF(AND(OR($E72={"a/b","b/c","b/a","c/b"}),S66="w"),VLOOKUP(U66,$AA$2:$AB$17,2,FALSE),IF(AND(OR($E72={"a/b","b/c","b/a","c/b"}),S66="l"),VLOOKUP(U66,$AC$2:$AD$17,2,FALSE),IF(AND(OR($E72={"a/b","b/c","b/a","c/b"}),S65="w"),VLOOKUP(U65,$AA$2:$AB$17,2,FALSE),IF(AND(OR($E72={"a/b","b/c","b/a","c/b"}),S65="l"),VLOOKUP(U65,$AC$2:$AD$17,2,FALSE),IF(AND(OR($E72={"a/b","b/c","b/a","c/b"}),S64="w"),VLOOKUP(U64,$AA$2:$AB$17,2,FALSE),IF(AND(OR($E72={"a/b","b/c","b/a","c/b"}),S64="l"),VLOOKUP(U64,$AC$2:$AD$17,2,FALSE),IF(AND(OR($E72={"a/b","b/c","b/a","c/b"}),S63="w"),VLOOKUP(U63,$AA$2:$AB$17,2,FALSE),IF(AND(OR($E72={"a/b","b/c","b/a","c/b"}),S63="l"),VLOOKUP(U63,$AC$2:$AD$17,2,FALSE),IF(AND(OR($E72={"a/b","b/c","b/a","c/b"}),S62="w"),VLOOKUP(U62,$AA$2:$AB$17,2,FALSE),IF(AND(OR($E72={"a/b","b/c","b/a","c/b"}),S62="l"),VLOOKUP(U62,$AC$2:$AD$17,2,FALSE),IF(OR($E72={"a/b","b/c","b/a","c/b"}),1,"")))))))))))))))))))))))</f>
        <v>20a</v>
      </c>
      <c r="V73" s="13" t="str">
        <f>IF(AND(W73="c",$A73&gt;=1,OR(X73={1,"2a","2b",3,"5a","5b","10a","10b","20a","20b","40a","40b","80a","80b","160a","160b"})),"w",IF(AND(W73="",$A73&gt;=1,OR(X73={1,"2a","2b",3,"5a","5b","10a","10b","20a","20b","40a","40b","80a","80b","160a","160b"})),"l",""))</f>
        <v>w</v>
      </c>
      <c r="W73" s="7" t="str">
        <f>IF(OR($A73={3,6,9,12,15,18,21,24,27,30,33,36}),"c","")</f>
        <v>c</v>
      </c>
      <c r="X73" s="14" t="str">
        <f>IF(AND(OR($E72={"a/c","b/c","c/a","c/b"}),V72="w"),VLOOKUP(X72,$AA$2:$AB$17,2,FALSE),IF(AND(OR($E72={"a/c","b/c","c/a","c/b"}),V72="l"),VLOOKUP(X72,$AC$2:$AD$17,2,FALSE),IF(AND(OR($E72={"a/c","b/c","c/a","c/b"}),V71="w"),VLOOKUP(X71,$AA$2:$AB$17,2,FALSE),IF(AND(OR($E72={"a/c","b/c","c/a","c/b"}),V71="l"),VLOOKUP(X71,$AC$2:$AD$17,2,FALSE),IF(AND(OR($E72={"a/c","b/c","c/a","c/b"}),V70="w"),VLOOKUP(X70,$AA$2:$AB$17,2,FALSE),IF(AND(OR($E72={"a/c","b/c","c/a","c/b"}),V70="l"),VLOOKUP(X70,$AC$2:$AD$17,2,FALSE),IF(AND(OR($E72={"a/c","b/c","c/a","c/b"}),V69="w"),VLOOKUP(X69,$AA$2:$AB$17,2,FALSE),IF(AND(OR($E72={"a/c","b/c","c/a","c/b"}),V69="l"),VLOOKUP(X69,$AC$2:$AD$17,2,FALSE),IF(AND(OR($E72={"a/c","b/c","c/a","c/b"}),V68="w"),VLOOKUP(X68,$AA$2:$AB$17,2,FALSE),IF(AND(OR($E72={"a/c","b/c","c/a","c/b"}),V68="l"),VLOOKUP(X68,$AC$2:$AD$17,2,FALSE),IF(AND(OR($E72={"a/c","b/c","c/a","c/b"}),V67="w"),VLOOKUP(X67,$AA$2:$AB$17,2,FALSE),IF(AND(OR($E72={"a/c","b/c","c/a","c/b"}),V67="l"),VLOOKUP(X67,$AC$2:$AD$17,2,FALSE),IF(AND(OR($E72={"a/c","b/c","c/a","c/b"}),V66="w"),VLOOKUP(X66,$AA$2:$AB$17,2,FALSE),IF(AND(OR($E72={"a/c","b/c","c/a","c/b"}),V66="l"),VLOOKUP(X66,$AC$2:$AD$17,2,FALSE),IF(AND(OR($E72={"a/c","b/c","c/a","c/b"}),V65="w"),VLOOKUP(X65,$AA$2:$AB$17,2,FALSE),IF(AND(OR($E72={"a/c","b/c","c/a","c/b"}),V65="l"),VLOOKUP(X65,$AC$2:$AD$17,2,FALSE),IF(AND(OR($E72={"a/c","b/c","c/a","c/b"}),V64="w"),VLOOKUP(X64,$AA$2:$AB$17,2,FALSE),IF(AND(OR($E72={"a/c","b/c","c/a","c/b"}),V64="l"),VLOOKUP(X64,$AC$2:$AD$17,2,FALSE),IF(AND(OR($E72={"a/c","b/c","c/a","c/b"}),V63="w"),VLOOKUP(X63,$AA$2:$AB$17,2,FALSE),IF(AND(OR($E72={"a/c","b/c","c/a","c/b"}),V63="l"),VLOOKUP(X63,$AC$2:$AD$17,2,FALSE),IF(AND(OR($E72={"a/c","b/c","c/a","c/b"}),V62="w"),VLOOKUP(X62,$AA$2:$AB$17,2,FALSE),IF(AND(OR($E72={"a/c","b/c","c/a","c/b"}),V62="l"),VLOOKUP(X62,$AC$2:$AD$17,2,FALSE),IF(OR($E72={"a/c","b/c","c/a","c/b"}),1,"")))))))))))))))))))))))</f>
        <v>2a</v>
      </c>
      <c r="Y73" s="12">
        <f t="shared" si="6"/>
        <v>-16</v>
      </c>
      <c r="Z73" s="27">
        <f t="shared" si="7"/>
        <v>-7</v>
      </c>
    </row>
    <row r="74" spans="1:34">
      <c r="A74" s="9">
        <v>6</v>
      </c>
      <c r="B74" s="9">
        <f>IF(OR($A74={1,2,3,4,5,6,7,8,9,10,11,12}),1,IF(OR($A74={13,14,15,16,17,18,19,20,21,22,23,24}),2,IF(OR($A74={25,26,27,28,29,30,31,32,33,34,35,36}),3,"")))</f>
        <v>1</v>
      </c>
      <c r="C74" s="9" t="str">
        <f>IF(OR($A74={1,4,7,10,13,16,19,22,25,28,31,34}),"A",IF(OR($A74={2,5,8,11,14,17,20,23,26,29,32,35}),"B",IF(OR($A74={3,6,9,12,15,18,21,24,27,30,33,36}),"C","")))</f>
        <v>C</v>
      </c>
      <c r="D74" t="str">
        <f t="shared" si="10"/>
        <v>2/1</v>
      </c>
      <c r="E74" t="str">
        <f t="shared" si="11"/>
        <v>B/C</v>
      </c>
      <c r="F74" s="13" t="str">
        <f>IF(AND(G74="d",$A74&gt;=1,OR(H74={1,"2a","2b",3,"5a","5b","10a","10b","20a","20b","40a","40b","80a","80b","160a","160b"})),"w",IF(AND(G74="",$A74&gt;=1,OR(H74={1,"2a","2b",3,"5a","5b","10a","10b","20a","20b","40a","40b","80a","80b","160a","160b"})),"l",""))</f>
        <v>w</v>
      </c>
      <c r="G74" s="7" t="str">
        <f>IF(OR($A74={1,2,3,4,5,6,7,8,9,10,11,12}),"d","")</f>
        <v>d</v>
      </c>
      <c r="H74" s="14" t="str">
        <f>IF(AND(OR($D73={"1/2","1/3","2/1","3/1"}),F73="w"),VLOOKUP(H73,$AA$2:$AB$17,2,FALSE),IF(AND(OR($D73={"1/2","1/3","2/1","3/1"}),F73="l"),VLOOKUP(H73,$AC$2:$AD$17,2,FALSE),IF(AND(OR($D73={"1/2","1/3","2/1","3/1"}),F72="w"),VLOOKUP(H72,$AA$2:$AB$17,2,FALSE),IF(AND(OR($D73={"1/2","1/3","2/1","3/1"}),F72="l"),VLOOKUP(H72,$AC$2:$AD$17,2,FALSE),IF(AND(OR($D73={"1/2","1/3","2/1","3/1"}),F71="w"),VLOOKUP(H71,$AA$2:$AB$17,2,FALSE),IF(AND(OR($D73={"1/2","1/3","2/1","3/1"}),F71="l"),VLOOKUP(H71,$AC$2:$AD$17,2,FALSE),IF(AND(OR($D73={"1/2","1/3","2/1","3/1"}),F70="w"),VLOOKUP(H70,$AA$2:$AB$17,2,FALSE),IF(AND(OR($D73={"1/2","1/3","2/1","3/1"}),F70="l"),VLOOKUP(H70,$AC$2:$AD$17,2,FALSE),IF(AND(OR($D73={"1/2","1/3","2/1","3/1"}),F69="w"),VLOOKUP(H69,$AA$2:$AB$17,2,FALSE),IF(AND(OR($D73={"1/2","1/3","2/1","3/1"}),F69="l"),VLOOKUP(H69,$AC$2:$AD$17,2,FALSE),IF(AND(OR($D73={"1/2","1/3","2/1","3/1"}),F68="w"),VLOOKUP(H68,$AA$2:$AB$17,2,FALSE),IF(AND(OR($D73={"1/2","1/3","2/1","3/1"}),F68="l"),VLOOKUP(H68,$AC$2:$AD$17,2,FALSE),IF(AND(OR($D73={"1/2","1/3","2/1","3/1"}),F67="w"),VLOOKUP(H67,$AA$2:$AB$17,2,FALSE),IF(AND(OR($D73={"1/2","1/3","2/1","3/1"}),F67="l"),VLOOKUP(H67,$AC$2:$AD$17,2,FALSE),IF(AND(OR($D73={"1/2","1/3","2/1","3/1"}),F66="w"),VLOOKUP(H66,$AA$2:$AB$17,2,FALSE),IF(AND(OR($D73={"1/2","1/3","2/1","3/1"}),F66="l"),VLOOKUP(H66,$AC$2:$AD$17,2,FALSE),IF(AND(OR($D73={"1/2","1/3","2/1","3/1"}),F65="w"),VLOOKUP(H65,$AA$2:$AB$17,2,FALSE),IF(AND(OR($D73={"1/2","1/3","2/1","3/1"}),F65="l"),VLOOKUP(H65,$AC$2:$AD$17,2,FALSE),IF(AND(OR($D73={"1/2","1/3","2/1","3/1"}),F64="w"),VLOOKUP(H64,$AA$2:$AB$17,2,FALSE),IF(AND(OR($D73={"1/2","1/3","2/1","3/1"}),F64="l"),VLOOKUP(H64,$AC$2:$AD$17,2,FALSE),IF(AND(OR($D73={"1/2","1/3","2/1","3/1"}),F63="w"),VLOOKUP(H63,$AA$2:$AB$17,2,FALSE),IF(AND(OR($D73={"1/2","1/3","2/1","3/1"}),F63="l"),VLOOKUP(H63,$AC$2:$AD$17,2,FALSE),IF(OR($D73={"1/2","1/3","2/1","3/1"}),1,"")))))))))))))))))))))))</f>
        <v>2a</v>
      </c>
      <c r="I74" s="13" t="str">
        <f>IF(AND(J74="d",$A74&gt;=1,OR(K74={1,"2a","2b",3,"5a","5b","10a","10b","20a","20b","40a","40b","80a","80b","160a","160b"})),"w",IF(AND(J74="",$A74&gt;=1,OR(K74={1,"2a","2b",3,"5a","5b","10a","10b","20a","20b","40a","40b","80a","80b","160a","160b"})),"l",""))</f>
        <v>l</v>
      </c>
      <c r="J74" s="7" t="str">
        <f>IF(OR($A74={13,14,15,16,17,18,19,20,21,22,23,24}),"d","")</f>
        <v/>
      </c>
      <c r="K74" s="14">
        <f>IF(AND(OR($D73={"1/2","2/3","2/1","3/2"}),I73="w"),VLOOKUP(K73,$AA$2:$AB$17,2,FALSE),IF(AND(OR($D73={"1/2","2/3","2/1","3/2"}),I73="l"),VLOOKUP(K73,$AC$2:$AD$17,2,FALSE),IF(AND(OR($D73={"1/2","2/3","2/1","3/2"}),I72="w"),VLOOKUP(K72,$AA$2:$AB$17,2,FALSE),IF(AND(OR($D73={"1/2","2/3","2/1","3/2"}),I72="l"),VLOOKUP(K72,$AC$2:$AD$17,2,FALSE),IF(AND(OR($D73={"1/2","2/3","2/1","3/2"}),I71="w"),VLOOKUP(K71,$AA$2:$AB$17,2,FALSE),IF(AND(OR($D73={"1/2","2/3","2/1","3/2"}),I71="l"),VLOOKUP(K71,$AC$2:$AD$17,2,FALSE),IF(AND(OR($D73={"1/2","2/3","2/1","3/2"}),I70="w"),VLOOKUP(K70,$AA$2:$AB$17,2,FALSE),IF(AND(OR($D73={"1/2","2/3","2/1","3/2"}),I70="l"),VLOOKUP(K70,$AC$2:$AD$17,2,FALSE),IF(AND(OR($D73={"1/2","2/3","2/1","3/2"}),I69="w"),VLOOKUP(K69,$AA$2:$AB$17,2,FALSE),IF(AND(OR($D73={"1/2","2/3","2/1","3/2"}),I69="l"),VLOOKUP(K69,$AC$2:$AD$17,2,FALSE),IF(AND(OR($D73={"1/2","2/3","2/1","3/2"}),I68="w"),VLOOKUP(K68,$AA$2:$AB$17,2,FALSE),IF(AND(OR($D73={"1/2","2/3","2/1","3/2"}),I68="l"),VLOOKUP(K68,$AC$2:$AD$17,2,FALSE),IF(AND(OR($D73={"1/2","2/3","2/1","3/2"}),I67="w"),VLOOKUP(K67,$AA$2:$AB$17,2,FALSE),IF(AND(OR($D73={"1/2","2/3","2/1","3/2"}),I67="l"),VLOOKUP(K67,$AC$2:$AD$17,2,FALSE),IF(AND(OR($D73={"1/2","2/3","2/1","3/2"}),I66="w"),VLOOKUP(K66,$AA$2:$AB$17,2,FALSE),IF(AND(OR($D73={"1/2","2/3","2/1","3/2"}),I66="l"),VLOOKUP(K66,$AC$2:$AD$17,2,FALSE),IF(AND(OR($D73={"1/2","2/3","2/1","3/2"}),I65="w"),VLOOKUP(K65,$AA$2:$AB$17,2,FALSE),IF(AND(OR($D73={"1/2","2/3","2/1","3/2"}),I65="l"),VLOOKUP(K65,$AC$2:$AD$17,2,FALSE),IF(AND(OR($D73={"1/2","2/3","2/1","3/2"}),I64="w"),VLOOKUP(K64,$AA$2:$AB$17,2,FALSE),IF(AND(OR($D73={"1/2","2/3","2/1","3/2"}),I64="l"),VLOOKUP(K64,$AC$2:$AD$17,2,FALSE),IF(AND(OR($D73={"1/2","2/3","2/1","3/2"}),I63="w"),VLOOKUP(K63,$AA$2:$AB$17,2,FALSE),IF(AND(OR($D73={"1/2","2/3","2/1","3/2"}),I63="l"),VLOOKUP(K63,$AC$2:$AD$17,2,FALSE),IF(OR($D73={"1/2","2/3","2/1","3/2"}),1,"")))))))))))))))))))))))</f>
        <v>1</v>
      </c>
      <c r="L74" s="13" t="str">
        <f>IF(AND(M74="d",$A74&gt;=1,OR(N74={1,"2a","2b",3,"5a","5b","10a","10b","20a","20b","40a","40b","80a","80b","160a","160b"})),"w",IF(AND(M74="",$A74&gt;=1,OR(N74={1,"2a","2b",3,"5a","5b","10a","10b","20a","20b","40a","40b","80a","80b","160a","160b"})),"l",""))</f>
        <v/>
      </c>
      <c r="M74" s="7" t="str">
        <f>IF(OR($A74={25,26,27,28,29,30,31,32,33,34,35,36}),"d","")</f>
        <v/>
      </c>
      <c r="N74" s="14" t="str">
        <f>IF(AND(OR($D73={"1/3","2/3","3/1","3/2"}),L73="w"),VLOOKUP(N73,$AA$2:$AB$17,2,FALSE),IF(AND(OR($D73={"1/3","2/3","3/1","3/2"}),L73="l"),VLOOKUP(N73,$AC$2:$AD$17,2,FALSE),IF(AND(OR($D73={"1/3","2/3","3/1","3/2"}),L72="w"),VLOOKUP(N72,$AA$2:$AB$17,2,FALSE),IF(AND(OR($D73={"1/3","2/3","3/1","3/2"}),L72="l"),VLOOKUP(N72,$AC$2:$AD$17,2,FALSE),IF(AND(OR($D73={"1/3","2/3","3/1","3/2"}),L71="w"),VLOOKUP(N71,$AA$2:$AB$17,2,FALSE),IF(AND(OR($D73={"1/3","2/3","3/1","3/2"}),L71="l"),VLOOKUP(N71,$AC$2:$AD$17,2,FALSE),IF(AND(OR($D73={"1/3","2/3","3/1","3/2"}),L70="w"),VLOOKUP(N70,$AA$2:$AB$17,2,FALSE),IF(AND(OR($D73={"1/3","2/3","3/1","3/2"}),L70="l"),VLOOKUP(N70,$AC$2:$AD$17,2,FALSE),IF(AND(OR($D73={"1/3","2/3","3/1","3/2"}),L69="w"),VLOOKUP(N69,$AA$2:$AB$17,2,FALSE),IF(AND(OR($D73={"1/3","2/3","3/1","3/2"}),L69="l"),VLOOKUP(N69,$AC$2:$AD$17,2,FALSE),IF(AND(OR($D73={"1/3","2/3","3/1","3/2"}),L68="w"),VLOOKUP(N68,$AA$2:$AB$17,2,FALSE),IF(AND(OR($D73={"1/3","2/3","3/1","3/2"}),L68="l"),VLOOKUP(N68,$AC$2:$AD$17,2,FALSE),IF(AND(OR($D73={"1/3","2/3","3/1","3/2"}),L67="w"),VLOOKUP(N67,$AA$2:$AB$17,2,FALSE),IF(AND(OR($D73={"1/3","2/3","3/1","3/2"}),L67="l"),VLOOKUP(N67,$AC$2:$AD$17,2,FALSE),IF(AND(OR($D73={"1/3","2/3","3/1","3/2"}),L66="w"),VLOOKUP(N66,$AA$2:$AB$17,2,FALSE),IF(AND(OR($D73={"1/3","2/3","3/1","3/2"}),L66="l"),VLOOKUP(N66,$AC$2:$AD$17,2,FALSE),IF(AND(OR($D73={"1/3","2/3","3/1","3/2"}),L65="w"),VLOOKUP(N65,$AA$2:$AB$17,2,FALSE),IF(AND(OR($D73={"1/3","2/3","3/1","3/2"}),L65="l"),VLOOKUP(N65,$AC$2:$AD$17,2,FALSE),IF(AND(OR($D73={"1/3","2/3","3/1","3/2"}),L64="w"),VLOOKUP(N64,$AA$2:$AB$17,2,FALSE),IF(AND(OR($D73={"1/3","2/3","3/1","3/2"}),L64="l"),VLOOKUP(N64,$AC$2:$AD$17,2,FALSE),IF(AND(OR($D73={"1/3","2/3","3/1","3/2"}),L63="w"),VLOOKUP(N63,$AA$2:$AB$17,2,FALSE),IF(AND(OR($D73={"1/3","2/3","3/1","3/2"}),L63="l"),VLOOKUP(N63,$AC$2:$AD$17,2,FALSE),IF(OR($D73={"1/3","2/3","3/1","3/2"}),1,"")))))))))))))))))))))))</f>
        <v/>
      </c>
      <c r="O74" s="12">
        <f t="shared" si="5"/>
        <v>3</v>
      </c>
      <c r="P74" s="13" t="str">
        <f>IF(AND(Q74="c",$A74&gt;=1,OR(R74={1,"2a","2b",3,"5a","5b","10a","10b","20a","20b","40a","40b","80a","80b","160a","160b"})),"w",IF(AND(Q74="",$A74&gt;=1,OR(R74={1,"2a","2b",3,"5a","5b","10a","10b","20a","20b","40a","40b","80a","80b","160a","160b"})),"l",""))</f>
        <v/>
      </c>
      <c r="Q74" s="7" t="str">
        <f>IF(OR($A74={1,4,7,10,13,16,19,22,25,28,31,34}),"c","")</f>
        <v/>
      </c>
      <c r="R74" s="14" t="str">
        <f>IF(AND(OR($E73={"a/b","a/c","b/a","c/a"}),P73="w"),VLOOKUP(R73,$AA$2:$AB$17,2,FALSE),IF(AND(OR($E73={"a/b","a/c","b/a","c/a"}),P73="l"),VLOOKUP(R73,$AC$2:$AD$17,2,FALSE),IF(AND(OR($E73={"a/b","a/c","b/a","c/a"}),P72="w"),VLOOKUP(R72,$AA$2:$AB$17,2,FALSE),IF(AND(OR($E73={"a/b","a/c","b/a","c/a"}),P72="l"),VLOOKUP(R72,$AC$2:$AD$17,2,FALSE),IF(AND(OR($E73={"a/b","a/c","b/a","c/a"}),P71="w"),VLOOKUP(R71,$AA$2:$AB$17,2,FALSE),IF(AND(OR($E73={"a/b","a/c","b/a","c/a"}),P71="l"),VLOOKUP(R71,$AC$2:$AD$17,2,FALSE),IF(AND(OR($E73={"a/b","a/c","b/a","c/a"}),P70="w"),VLOOKUP(R70,$AA$2:$AB$17,2,FALSE),IF(AND(OR($E73={"a/b","a/c","b/a","c/a"}),P70="l"),VLOOKUP(R70,$AC$2:$AD$17,2,FALSE),IF(AND(OR($E73={"a/b","a/c","b/a","c/a"}),P69="w"),VLOOKUP(R69,$AA$2:$AB$17,2,FALSE),IF(AND(OR($E73={"a/b","a/c","b/a","c/a"}),P69="l"),VLOOKUP(R69,$AC$2:$AD$17,2,FALSE),IF(AND(OR($E73={"a/b","a/c","b/a","c/a"}),P68="w"),VLOOKUP(R68,$AA$2:$AB$17,2,FALSE),IF(AND(OR($E73={"a/b","a/c","b/a","c/a"}),P68="l"),VLOOKUP(R68,$AC$2:$AD$17,2,FALSE),IF(AND(OR($E73={"a/b","a/c","b/a","c/a"}),P67="w"),VLOOKUP(R67,$AA$2:$AB$17,2,FALSE),IF(AND(OR($E73={"a/b","a/c","b/a","c/a"}),P67="l"),VLOOKUP(R67,$AC$2:$AD$17,2,FALSE),IF(AND(OR($E73={"a/b","a/c","b/a","c/a"}),P66="w"),VLOOKUP(R66,$AA$2:$AB$17,2,FALSE),IF(AND(OR($E73={"a/b","a/c","b/a","c/a"}),P66="l"),VLOOKUP(R66,$AC$2:$AD$17,2,FALSE),IF(AND(OR($E73={"a/b","a/c","b/a","c/a"}),P65="w"),VLOOKUP(R65,$AA$2:$AB$17,2,FALSE),IF(AND(OR($E73={"a/b","a/c","b/a","c/a"}),P65="l"),VLOOKUP(R65,$AC$2:$AD$17,2,FALSE),IF(AND(OR($E73={"a/b","a/c","b/a","c/a"}),P64="w"),VLOOKUP(R64,$AA$2:$AB$17,2,FALSE),IF(AND(OR($E73={"a/b","a/c","b/a","c/a"}),P64="l"),VLOOKUP(R64,$AC$2:$AD$17,2,FALSE),IF(AND(OR($E73={"a/b","a/c","b/a","c/a"}),P63="w"),VLOOKUP(R63,$AA$2:$AB$17,2,FALSE),IF(AND(OR($E73={"a/b","a/c","b/a","c/a"}),P63="l"),VLOOKUP(R63,$AC$2:$AD$17,2,FALSE),IF(OR($E73={"a/b","a/c","b/a","c/a"}),1,"")))))))))))))))))))))))</f>
        <v/>
      </c>
      <c r="S74" s="13" t="str">
        <f>IF(AND(T74="c",$A74&gt;=1,OR(U74={1,"2a","2b",3,"5a","5b","10a","10b","20a","20b","40a","40b","80a","80b","160a","160b"})),"w",IF(AND(T74="",$A74&gt;=1,OR(U74={1,"2a","2b",3,"5a","5b","10a","10b","20a","20b","40a","40b","80a","80b","160a","160b"})),"l",""))</f>
        <v>l</v>
      </c>
      <c r="T74" s="7" t="str">
        <f>IF(OR($A74={2,5,8,11,14,17,20,23,26,29,32,35}),"c","")</f>
        <v/>
      </c>
      <c r="U74" s="14" t="str">
        <f>IF(AND(OR($E73={"a/b","b/c","b/a","c/b"}),S73="w"),VLOOKUP(U73,$AA$2:$AB$17,2,FALSE),IF(AND(OR($E73={"a/b","b/c","b/a","c/b"}),S73="l"),VLOOKUP(U73,$AC$2:$AD$17,2,FALSE),IF(AND(OR($E73={"a/b","b/c","b/a","c/b"}),S72="w"),VLOOKUP(U72,$AA$2:$AB$17,2,FALSE),IF(AND(OR($E73={"a/b","b/c","b/a","c/b"}),S72="l"),VLOOKUP(U72,$AC$2:$AD$17,2,FALSE),IF(AND(OR($E73={"a/b","b/c","b/a","c/b"}),S71="w"),VLOOKUP(U71,$AA$2:$AB$17,2,FALSE),IF(AND(OR($E73={"a/b","b/c","b/a","c/b"}),S71="l"),VLOOKUP(U71,$AC$2:$AD$17,2,FALSE),IF(AND(OR($E73={"a/b","b/c","b/a","c/b"}),S70="w"),VLOOKUP(U70,$AA$2:$AB$17,2,FALSE),IF(AND(OR($E73={"a/b","b/c","b/a","c/b"}),S70="l"),VLOOKUP(U70,$AC$2:$AD$17,2,FALSE),IF(AND(OR($E73={"a/b","b/c","b/a","c/b"}),S69="w"),VLOOKUP(U69,$AA$2:$AB$17,2,FALSE),IF(AND(OR($E73={"a/b","b/c","b/a","c/b"}),S69="l"),VLOOKUP(U69,$AC$2:$AD$17,2,FALSE),IF(AND(OR($E73={"a/b","b/c","b/a","c/b"}),S68="w"),VLOOKUP(U68,$AA$2:$AB$17,2,FALSE),IF(AND(OR($E73={"a/b","b/c","b/a","c/b"}),S68="l"),VLOOKUP(U68,$AC$2:$AD$17,2,FALSE),IF(AND(OR($E73={"a/b","b/c","b/a","c/b"}),S67="w"),VLOOKUP(U67,$AA$2:$AB$17,2,FALSE),IF(AND(OR($E73={"a/b","b/c","b/a","c/b"}),S67="l"),VLOOKUP(U67,$AC$2:$AD$17,2,FALSE),IF(AND(OR($E73={"a/b","b/c","b/a","c/b"}),S66="w"),VLOOKUP(U66,$AA$2:$AB$17,2,FALSE),IF(AND(OR($E73={"a/b","b/c","b/a","c/b"}),S66="l"),VLOOKUP(U66,$AC$2:$AD$17,2,FALSE),IF(AND(OR($E73={"a/b","b/c","b/a","c/b"}),S65="w"),VLOOKUP(U65,$AA$2:$AB$17,2,FALSE),IF(AND(OR($E73={"a/b","b/c","b/a","c/b"}),S65="l"),VLOOKUP(U65,$AC$2:$AD$17,2,FALSE),IF(AND(OR($E73={"a/b","b/c","b/a","c/b"}),S64="w"),VLOOKUP(U64,$AA$2:$AB$17,2,FALSE),IF(AND(OR($E73={"a/b","b/c","b/a","c/b"}),S64="l"),VLOOKUP(U64,$AC$2:$AD$17,2,FALSE),IF(AND(OR($E73={"a/b","b/c","b/a","c/b"}),S63="w"),VLOOKUP(U63,$AA$2:$AB$17,2,FALSE),IF(AND(OR($E73={"a/b","b/c","b/a","c/b"}),S63="l"),VLOOKUP(U63,$AC$2:$AD$17,2,FALSE),IF(OR($E73={"a/b","b/c","b/a","c/b"}),1,"")))))))))))))))))))))))</f>
        <v>20b</v>
      </c>
      <c r="V74" s="13" t="str">
        <f>IF(AND(W74="c",$A74&gt;=1,OR(X74={1,"2a","2b",3,"5a","5b","10a","10b","20a","20b","40a","40b","80a","80b","160a","160b"})),"w",IF(AND(W74="",$A74&gt;=1,OR(X74={1,"2a","2b",3,"5a","5b","10a","10b","20a","20b","40a","40b","80a","80b","160a","160b"})),"l",""))</f>
        <v>w</v>
      </c>
      <c r="W74" s="7" t="str">
        <f>IF(OR($A74={3,6,9,12,15,18,21,24,27,30,33,36}),"c","")</f>
        <v>c</v>
      </c>
      <c r="X74" s="14">
        <f>IF(AND(OR($E73={"a/c","b/c","c/a","c/b"}),V73="w"),VLOOKUP(X73,$AA$2:$AB$17,2,FALSE),IF(AND(OR($E73={"a/c","b/c","c/a","c/b"}),V73="l"),VLOOKUP(X73,$AC$2:$AD$17,2,FALSE),IF(AND(OR($E73={"a/c","b/c","c/a","c/b"}),V72="w"),VLOOKUP(X72,$AA$2:$AB$17,2,FALSE),IF(AND(OR($E73={"a/c","b/c","c/a","c/b"}),V72="l"),VLOOKUP(X72,$AC$2:$AD$17,2,FALSE),IF(AND(OR($E73={"a/c","b/c","c/a","c/b"}),V71="w"),VLOOKUP(X71,$AA$2:$AB$17,2,FALSE),IF(AND(OR($E73={"a/c","b/c","c/a","c/b"}),V71="l"),VLOOKUP(X71,$AC$2:$AD$17,2,FALSE),IF(AND(OR($E73={"a/c","b/c","c/a","c/b"}),V70="w"),VLOOKUP(X70,$AA$2:$AB$17,2,FALSE),IF(AND(OR($E73={"a/c","b/c","c/a","c/b"}),V70="l"),VLOOKUP(X70,$AC$2:$AD$17,2,FALSE),IF(AND(OR($E73={"a/c","b/c","c/a","c/b"}),V69="w"),VLOOKUP(X69,$AA$2:$AB$17,2,FALSE),IF(AND(OR($E73={"a/c","b/c","c/a","c/b"}),V69="l"),VLOOKUP(X69,$AC$2:$AD$17,2,FALSE),IF(AND(OR($E73={"a/c","b/c","c/a","c/b"}),V68="w"),VLOOKUP(X68,$AA$2:$AB$17,2,FALSE),IF(AND(OR($E73={"a/c","b/c","c/a","c/b"}),V68="l"),VLOOKUP(X68,$AC$2:$AD$17,2,FALSE),IF(AND(OR($E73={"a/c","b/c","c/a","c/b"}),V67="w"),VLOOKUP(X67,$AA$2:$AB$17,2,FALSE),IF(AND(OR($E73={"a/c","b/c","c/a","c/b"}),V67="l"),VLOOKUP(X67,$AC$2:$AD$17,2,FALSE),IF(AND(OR($E73={"a/c","b/c","c/a","c/b"}),V66="w"),VLOOKUP(X66,$AA$2:$AB$17,2,FALSE),IF(AND(OR($E73={"a/c","b/c","c/a","c/b"}),V66="l"),VLOOKUP(X66,$AC$2:$AD$17,2,FALSE),IF(AND(OR($E73={"a/c","b/c","c/a","c/b"}),V65="w"),VLOOKUP(X65,$AA$2:$AB$17,2,FALSE),IF(AND(OR($E73={"a/c","b/c","c/a","c/b"}),V65="l"),VLOOKUP(X65,$AC$2:$AD$17,2,FALSE),IF(AND(OR($E73={"a/c","b/c","c/a","c/b"}),V64="w"),VLOOKUP(X64,$AA$2:$AB$17,2,FALSE),IF(AND(OR($E73={"a/c","b/c","c/a","c/b"}),V64="l"),VLOOKUP(X64,$AC$2:$AD$17,2,FALSE),IF(AND(OR($E73={"a/c","b/c","c/a","c/b"}),V63="w"),VLOOKUP(X63,$AA$2:$AB$17,2,FALSE),IF(AND(OR($E73={"a/c","b/c","c/a","c/b"}),V63="l"),VLOOKUP(X63,$AC$2:$AD$17,2,FALSE),IF(OR($E73={"a/c","b/c","c/a","c/b"}),1,"")))))))))))))))))))))))</f>
        <v>1</v>
      </c>
      <c r="Y74" s="12">
        <f t="shared" si="6"/>
        <v>-18</v>
      </c>
      <c r="Z74" s="27">
        <f t="shared" si="7"/>
        <v>-15</v>
      </c>
    </row>
    <row r="75" spans="1:34">
      <c r="A75" s="9">
        <v>3</v>
      </c>
      <c r="B75" s="9">
        <f>IF(OR($A75={1,2,3,4,5,6,7,8,9,10,11,12}),1,IF(OR($A75={13,14,15,16,17,18,19,20,21,22,23,24}),2,IF(OR($A75={25,26,27,28,29,30,31,32,33,34,35,36}),3,"")))</f>
        <v>1</v>
      </c>
      <c r="C75" s="9" t="str">
        <f>IF(OR($A75={1,4,7,10,13,16,19,22,25,28,31,34}),"A",IF(OR($A75={2,5,8,11,14,17,20,23,26,29,32,35}),"B",IF(OR($A75={3,6,9,12,15,18,21,24,27,30,33,36}),"C","")))</f>
        <v>C</v>
      </c>
      <c r="D75" t="str">
        <f t="shared" si="10"/>
        <v>2/1</v>
      </c>
      <c r="E75" t="str">
        <f t="shared" si="11"/>
        <v>B/C</v>
      </c>
      <c r="F75" s="13" t="str">
        <f>IF(AND(G75="d",$A75&gt;=1,OR(H75={1,"2a","2b",3,"5a","5b","10a","10b","20a","20b","40a","40b","80a","80b","160a","160b"})),"w",IF(AND(G75="",$A75&gt;=1,OR(H75={1,"2a","2b",3,"5a","5b","10a","10b","20a","20b","40a","40b","80a","80b","160a","160b"})),"l",""))</f>
        <v>w</v>
      </c>
      <c r="G75" s="7" t="str">
        <f>IF(OR($A75={1,2,3,4,5,6,7,8,9,10,11,12}),"d","")</f>
        <v>d</v>
      </c>
      <c r="H75" s="14">
        <f>IF(AND(OR($D74={"1/2","1/3","2/1","3/1"}),F74="w"),VLOOKUP(H74,$AA$2:$AB$17,2,FALSE),IF(AND(OR($D74={"1/2","1/3","2/1","3/1"}),F74="l"),VLOOKUP(H74,$AC$2:$AD$17,2,FALSE),IF(AND(OR($D74={"1/2","1/3","2/1","3/1"}),F73="w"),VLOOKUP(H73,$AA$2:$AB$17,2,FALSE),IF(AND(OR($D74={"1/2","1/3","2/1","3/1"}),F73="l"),VLOOKUP(H73,$AC$2:$AD$17,2,FALSE),IF(AND(OR($D74={"1/2","1/3","2/1","3/1"}),F72="w"),VLOOKUP(H72,$AA$2:$AB$17,2,FALSE),IF(AND(OR($D74={"1/2","1/3","2/1","3/1"}),F72="l"),VLOOKUP(H72,$AC$2:$AD$17,2,FALSE),IF(AND(OR($D74={"1/2","1/3","2/1","3/1"}),F71="w"),VLOOKUP(H71,$AA$2:$AB$17,2,FALSE),IF(AND(OR($D74={"1/2","1/3","2/1","3/1"}),F71="l"),VLOOKUP(H71,$AC$2:$AD$17,2,FALSE),IF(AND(OR($D74={"1/2","1/3","2/1","3/1"}),F70="w"),VLOOKUP(H70,$AA$2:$AB$17,2,FALSE),IF(AND(OR($D74={"1/2","1/3","2/1","3/1"}),F70="l"),VLOOKUP(H70,$AC$2:$AD$17,2,FALSE),IF(AND(OR($D74={"1/2","1/3","2/1","3/1"}),F69="w"),VLOOKUP(H69,$AA$2:$AB$17,2,FALSE),IF(AND(OR($D74={"1/2","1/3","2/1","3/1"}),F69="l"),VLOOKUP(H69,$AC$2:$AD$17,2,FALSE),IF(AND(OR($D74={"1/2","1/3","2/1","3/1"}),F68="w"),VLOOKUP(H68,$AA$2:$AB$17,2,FALSE),IF(AND(OR($D74={"1/2","1/3","2/1","3/1"}),F68="l"),VLOOKUP(H68,$AC$2:$AD$17,2,FALSE),IF(AND(OR($D74={"1/2","1/3","2/1","3/1"}),F67="w"),VLOOKUP(H67,$AA$2:$AB$17,2,FALSE),IF(AND(OR($D74={"1/2","1/3","2/1","3/1"}),F67="l"),VLOOKUP(H67,$AC$2:$AD$17,2,FALSE),IF(AND(OR($D74={"1/2","1/3","2/1","3/1"}),F66="w"),VLOOKUP(H66,$AA$2:$AB$17,2,FALSE),IF(AND(OR($D74={"1/2","1/3","2/1","3/1"}),F66="l"),VLOOKUP(H66,$AC$2:$AD$17,2,FALSE),IF(AND(OR($D74={"1/2","1/3","2/1","3/1"}),F65="w"),VLOOKUP(H65,$AA$2:$AB$17,2,FALSE),IF(AND(OR($D74={"1/2","1/3","2/1","3/1"}),F65="l"),VLOOKUP(H65,$AC$2:$AD$17,2,FALSE),IF(AND(OR($D74={"1/2","1/3","2/1","3/1"}),F64="w"),VLOOKUP(H64,$AA$2:$AB$17,2,FALSE),IF(AND(OR($D74={"1/2","1/3","2/1","3/1"}),F64="l"),VLOOKUP(H64,$AC$2:$AD$17,2,FALSE),IF(OR($D74={"1/2","1/3","2/1","3/1"}),1,"")))))))))))))))))))))))</f>
        <v>1</v>
      </c>
      <c r="I75" s="13" t="str">
        <f>IF(AND(J75="d",$A75&gt;=1,OR(K75={1,"2a","2b",3,"5a","5b","10a","10b","20a","20b","40a","40b","80a","80b","160a","160b"})),"w",IF(AND(J75="",$A75&gt;=1,OR(K75={1,"2a","2b",3,"5a","5b","10a","10b","20a","20b","40a","40b","80a","80b","160a","160b"})),"l",""))</f>
        <v>l</v>
      </c>
      <c r="J75" s="7" t="str">
        <f>IF(OR($A75={13,14,15,16,17,18,19,20,21,22,23,24}),"d","")</f>
        <v/>
      </c>
      <c r="K75" s="14" t="str">
        <f>IF(AND(OR($D74={"1/2","2/3","2/1","3/2"}),I74="w"),VLOOKUP(K74,$AA$2:$AB$17,2,FALSE),IF(AND(OR($D74={"1/2","2/3","2/1","3/2"}),I74="l"),VLOOKUP(K74,$AC$2:$AD$17,2,FALSE),IF(AND(OR($D74={"1/2","2/3","2/1","3/2"}),I73="w"),VLOOKUP(K73,$AA$2:$AB$17,2,FALSE),IF(AND(OR($D74={"1/2","2/3","2/1","3/2"}),I73="l"),VLOOKUP(K73,$AC$2:$AD$17,2,FALSE),IF(AND(OR($D74={"1/2","2/3","2/1","3/2"}),I72="w"),VLOOKUP(K72,$AA$2:$AB$17,2,FALSE),IF(AND(OR($D74={"1/2","2/3","2/1","3/2"}),I72="l"),VLOOKUP(K72,$AC$2:$AD$17,2,FALSE),IF(AND(OR($D74={"1/2","2/3","2/1","3/2"}),I71="w"),VLOOKUP(K71,$AA$2:$AB$17,2,FALSE),IF(AND(OR($D74={"1/2","2/3","2/1","3/2"}),I71="l"),VLOOKUP(K71,$AC$2:$AD$17,2,FALSE),IF(AND(OR($D74={"1/2","2/3","2/1","3/2"}),I70="w"),VLOOKUP(K70,$AA$2:$AB$17,2,FALSE),IF(AND(OR($D74={"1/2","2/3","2/1","3/2"}),I70="l"),VLOOKUP(K70,$AC$2:$AD$17,2,FALSE),IF(AND(OR($D74={"1/2","2/3","2/1","3/2"}),I69="w"),VLOOKUP(K69,$AA$2:$AB$17,2,FALSE),IF(AND(OR($D74={"1/2","2/3","2/1","3/2"}),I69="l"),VLOOKUP(K69,$AC$2:$AD$17,2,FALSE),IF(AND(OR($D74={"1/2","2/3","2/1","3/2"}),I68="w"),VLOOKUP(K68,$AA$2:$AB$17,2,FALSE),IF(AND(OR($D74={"1/2","2/3","2/1","3/2"}),I68="l"),VLOOKUP(K68,$AC$2:$AD$17,2,FALSE),IF(AND(OR($D74={"1/2","2/3","2/1","3/2"}),I67="w"),VLOOKUP(K67,$AA$2:$AB$17,2,FALSE),IF(AND(OR($D74={"1/2","2/3","2/1","3/2"}),I67="l"),VLOOKUP(K67,$AC$2:$AD$17,2,FALSE),IF(AND(OR($D74={"1/2","2/3","2/1","3/2"}),I66="w"),VLOOKUP(K66,$AA$2:$AB$17,2,FALSE),IF(AND(OR($D74={"1/2","2/3","2/1","3/2"}),I66="l"),VLOOKUP(K66,$AC$2:$AD$17,2,FALSE),IF(AND(OR($D74={"1/2","2/3","2/1","3/2"}),I65="w"),VLOOKUP(K65,$AA$2:$AB$17,2,FALSE),IF(AND(OR($D74={"1/2","2/3","2/1","3/2"}),I65="l"),VLOOKUP(K65,$AC$2:$AD$17,2,FALSE),IF(AND(OR($D74={"1/2","2/3","2/1","3/2"}),I64="w"),VLOOKUP(K64,$AA$2:$AB$17,2,FALSE),IF(AND(OR($D74={"1/2","2/3","2/1","3/2"}),I64="l"),VLOOKUP(K64,$AC$2:$AD$17,2,FALSE),IF(OR($D74={"1/2","2/3","2/1","3/2"}),1,"")))))))))))))))))))))))</f>
        <v>2a</v>
      </c>
      <c r="L75" s="13" t="str">
        <f>IF(AND(M75="d",$A75&gt;=1,OR(N75={1,"2a","2b",3,"5a","5b","10a","10b","20a","20b","40a","40b","80a","80b","160a","160b"})),"w",IF(AND(M75="",$A75&gt;=1,OR(N75={1,"2a","2b",3,"5a","5b","10a","10b","20a","20b","40a","40b","80a","80b","160a","160b"})),"l",""))</f>
        <v/>
      </c>
      <c r="M75" s="7" t="str">
        <f>IF(OR($A75={25,26,27,28,29,30,31,32,33,34,35,36}),"d","")</f>
        <v/>
      </c>
      <c r="N75" s="14" t="str">
        <f>IF(AND(OR($D74={"1/3","2/3","3/1","3/2"}),L74="w"),VLOOKUP(N74,$AA$2:$AB$17,2,FALSE),IF(AND(OR($D74={"1/3","2/3","3/1","3/2"}),L74="l"),VLOOKUP(N74,$AC$2:$AD$17,2,FALSE),IF(AND(OR($D74={"1/3","2/3","3/1","3/2"}),L73="w"),VLOOKUP(N73,$AA$2:$AB$17,2,FALSE),IF(AND(OR($D74={"1/3","2/3","3/1","3/2"}),L73="l"),VLOOKUP(N73,$AC$2:$AD$17,2,FALSE),IF(AND(OR($D74={"1/3","2/3","3/1","3/2"}),L72="w"),VLOOKUP(N72,$AA$2:$AB$17,2,FALSE),IF(AND(OR($D74={"1/3","2/3","3/1","3/2"}),L72="l"),VLOOKUP(N72,$AC$2:$AD$17,2,FALSE),IF(AND(OR($D74={"1/3","2/3","3/1","3/2"}),L71="w"),VLOOKUP(N71,$AA$2:$AB$17,2,FALSE),IF(AND(OR($D74={"1/3","2/3","3/1","3/2"}),L71="l"),VLOOKUP(N71,$AC$2:$AD$17,2,FALSE),IF(AND(OR($D74={"1/3","2/3","3/1","3/2"}),L70="w"),VLOOKUP(N70,$AA$2:$AB$17,2,FALSE),IF(AND(OR($D74={"1/3","2/3","3/1","3/2"}),L70="l"),VLOOKUP(N70,$AC$2:$AD$17,2,FALSE),IF(AND(OR($D74={"1/3","2/3","3/1","3/2"}),L69="w"),VLOOKUP(N69,$AA$2:$AB$17,2,FALSE),IF(AND(OR($D74={"1/3","2/3","3/1","3/2"}),L69="l"),VLOOKUP(N69,$AC$2:$AD$17,2,FALSE),IF(AND(OR($D74={"1/3","2/3","3/1","3/2"}),L68="w"),VLOOKUP(N68,$AA$2:$AB$17,2,FALSE),IF(AND(OR($D74={"1/3","2/3","3/1","3/2"}),L68="l"),VLOOKUP(N68,$AC$2:$AD$17,2,FALSE),IF(AND(OR($D74={"1/3","2/3","3/1","3/2"}),L67="w"),VLOOKUP(N67,$AA$2:$AB$17,2,FALSE),IF(AND(OR($D74={"1/3","2/3","3/1","3/2"}),L67="l"),VLOOKUP(N67,$AC$2:$AD$17,2,FALSE),IF(AND(OR($D74={"1/3","2/3","3/1","3/2"}),L66="w"),VLOOKUP(N66,$AA$2:$AB$17,2,FALSE),IF(AND(OR($D74={"1/3","2/3","3/1","3/2"}),L66="l"),VLOOKUP(N66,$AC$2:$AD$17,2,FALSE),IF(AND(OR($D74={"1/3","2/3","3/1","3/2"}),L65="w"),VLOOKUP(N65,$AA$2:$AB$17,2,FALSE),IF(AND(OR($D74={"1/3","2/3","3/1","3/2"}),L65="l"),VLOOKUP(N65,$AC$2:$AD$17,2,FALSE),IF(AND(OR($D74={"1/3","2/3","3/1","3/2"}),L64="w"),VLOOKUP(N64,$AA$2:$AB$17,2,FALSE),IF(AND(OR($D74={"1/3","2/3","3/1","3/2"}),L64="l"),VLOOKUP(N64,$AC$2:$AD$17,2,FALSE),IF(OR($D74={"1/3","2/3","3/1","3/2"}),1,"")))))))))))))))))))))))</f>
        <v/>
      </c>
      <c r="O75" s="12">
        <f t="shared" si="5"/>
        <v>0</v>
      </c>
      <c r="P75" s="13" t="str">
        <f>IF(AND(Q75="c",$A75&gt;=1,OR(R75={1,"2a","2b",3,"5a","5b","10a","10b","20a","20b","40a","40b","80a","80b","160a","160b"})),"w",IF(AND(Q75="",$A75&gt;=1,OR(R75={1,"2a","2b",3,"5a","5b","10a","10b","20a","20b","40a","40b","80a","80b","160a","160b"})),"l",""))</f>
        <v/>
      </c>
      <c r="Q75" s="7" t="str">
        <f>IF(OR($A75={1,4,7,10,13,16,19,22,25,28,31,34}),"c","")</f>
        <v/>
      </c>
      <c r="R75" s="14" t="str">
        <f>IF(AND(OR($E74={"a/b","a/c","b/a","c/a"}),P74="w"),VLOOKUP(R74,$AA$2:$AB$17,2,FALSE),IF(AND(OR($E74={"a/b","a/c","b/a","c/a"}),P74="l"),VLOOKUP(R74,$AC$2:$AD$17,2,FALSE),IF(AND(OR($E74={"a/b","a/c","b/a","c/a"}),P73="w"),VLOOKUP(R73,$AA$2:$AB$17,2,FALSE),IF(AND(OR($E74={"a/b","a/c","b/a","c/a"}),P73="l"),VLOOKUP(R73,$AC$2:$AD$17,2,FALSE),IF(AND(OR($E74={"a/b","a/c","b/a","c/a"}),P72="w"),VLOOKUP(R72,$AA$2:$AB$17,2,FALSE),IF(AND(OR($E74={"a/b","a/c","b/a","c/a"}),P72="l"),VLOOKUP(R72,$AC$2:$AD$17,2,FALSE),IF(AND(OR($E74={"a/b","a/c","b/a","c/a"}),P71="w"),VLOOKUP(R71,$AA$2:$AB$17,2,FALSE),IF(AND(OR($E74={"a/b","a/c","b/a","c/a"}),P71="l"),VLOOKUP(R71,$AC$2:$AD$17,2,FALSE),IF(AND(OR($E74={"a/b","a/c","b/a","c/a"}),P70="w"),VLOOKUP(R70,$AA$2:$AB$17,2,FALSE),IF(AND(OR($E74={"a/b","a/c","b/a","c/a"}),P70="l"),VLOOKUP(R70,$AC$2:$AD$17,2,FALSE),IF(AND(OR($E74={"a/b","a/c","b/a","c/a"}),P69="w"),VLOOKUP(R69,$AA$2:$AB$17,2,FALSE),IF(AND(OR($E74={"a/b","a/c","b/a","c/a"}),P69="l"),VLOOKUP(R69,$AC$2:$AD$17,2,FALSE),IF(AND(OR($E74={"a/b","a/c","b/a","c/a"}),P68="w"),VLOOKUP(R68,$AA$2:$AB$17,2,FALSE),IF(AND(OR($E74={"a/b","a/c","b/a","c/a"}),P68="l"),VLOOKUP(R68,$AC$2:$AD$17,2,FALSE),IF(AND(OR($E74={"a/b","a/c","b/a","c/a"}),P67="w"),VLOOKUP(R67,$AA$2:$AB$17,2,FALSE),IF(AND(OR($E74={"a/b","a/c","b/a","c/a"}),P67="l"),VLOOKUP(R67,$AC$2:$AD$17,2,FALSE),IF(AND(OR($E74={"a/b","a/c","b/a","c/a"}),P66="w"),VLOOKUP(R66,$AA$2:$AB$17,2,FALSE),IF(AND(OR($E74={"a/b","a/c","b/a","c/a"}),P66="l"),VLOOKUP(R66,$AC$2:$AD$17,2,FALSE),IF(AND(OR($E74={"a/b","a/c","b/a","c/a"}),P65="w"),VLOOKUP(R65,$AA$2:$AB$17,2,FALSE),IF(AND(OR($E74={"a/b","a/c","b/a","c/a"}),P65="l"),VLOOKUP(R65,$AC$2:$AD$17,2,FALSE),IF(AND(OR($E74={"a/b","a/c","b/a","c/a"}),P64="w"),VLOOKUP(R64,$AA$2:$AB$17,2,FALSE),IF(AND(OR($E74={"a/b","a/c","b/a","c/a"}),P64="l"),VLOOKUP(R64,$AC$2:$AD$17,2,FALSE),IF(OR($E74={"a/b","a/c","b/a","c/a"}),1,"")))))))))))))))))))))))</f>
        <v/>
      </c>
      <c r="S75" s="13" t="str">
        <f>IF(AND(T75="c",$A75&gt;=1,OR(U75={1,"2a","2b",3,"5a","5b","10a","10b","20a","20b","40a","40b","80a","80b","160a","160b"})),"w",IF(AND(T75="",$A75&gt;=1,OR(U75={1,"2a","2b",3,"5a","5b","10a","10b","20a","20b","40a","40b","80a","80b","160a","160b"})),"l",""))</f>
        <v>l</v>
      </c>
      <c r="T75" s="7" t="str">
        <f>IF(OR($A75={2,5,8,11,14,17,20,23,26,29,32,35}),"c","")</f>
        <v/>
      </c>
      <c r="U75" s="14" t="str">
        <f>IF(AND(OR($E74={"a/b","b/c","b/a","c/b"}),S74="w"),VLOOKUP(U74,$AA$2:$AB$17,2,FALSE),IF(AND(OR($E74={"a/b","b/c","b/a","c/b"}),S74="l"),VLOOKUP(U74,$AC$2:$AD$17,2,FALSE),IF(AND(OR($E74={"a/b","b/c","b/a","c/b"}),S73="w"),VLOOKUP(U73,$AA$2:$AB$17,2,FALSE),IF(AND(OR($E74={"a/b","b/c","b/a","c/b"}),S73="l"),VLOOKUP(U73,$AC$2:$AD$17,2,FALSE),IF(AND(OR($E74={"a/b","b/c","b/a","c/b"}),S72="w"),VLOOKUP(U72,$AA$2:$AB$17,2,FALSE),IF(AND(OR($E74={"a/b","b/c","b/a","c/b"}),S72="l"),VLOOKUP(U72,$AC$2:$AD$17,2,FALSE),IF(AND(OR($E74={"a/b","b/c","b/a","c/b"}),S71="w"),VLOOKUP(U71,$AA$2:$AB$17,2,FALSE),IF(AND(OR($E74={"a/b","b/c","b/a","c/b"}),S71="l"),VLOOKUP(U71,$AC$2:$AD$17,2,FALSE),IF(AND(OR($E74={"a/b","b/c","b/a","c/b"}),S70="w"),VLOOKUP(U70,$AA$2:$AB$17,2,FALSE),IF(AND(OR($E74={"a/b","b/c","b/a","c/b"}),S70="l"),VLOOKUP(U70,$AC$2:$AD$17,2,FALSE),IF(AND(OR($E74={"a/b","b/c","b/a","c/b"}),S69="w"),VLOOKUP(U69,$AA$2:$AB$17,2,FALSE),IF(AND(OR($E74={"a/b","b/c","b/a","c/b"}),S69="l"),VLOOKUP(U69,$AC$2:$AD$17,2,FALSE),IF(AND(OR($E74={"a/b","b/c","b/a","c/b"}),S68="w"),VLOOKUP(U68,$AA$2:$AB$17,2,FALSE),IF(AND(OR($E74={"a/b","b/c","b/a","c/b"}),S68="l"),VLOOKUP(U68,$AC$2:$AD$17,2,FALSE),IF(AND(OR($E74={"a/b","b/c","b/a","c/b"}),S67="w"),VLOOKUP(U67,$AA$2:$AB$17,2,FALSE),IF(AND(OR($E74={"a/b","b/c","b/a","c/b"}),S67="l"),VLOOKUP(U67,$AC$2:$AD$17,2,FALSE),IF(AND(OR($E74={"a/b","b/c","b/a","c/b"}),S66="w"),VLOOKUP(U66,$AA$2:$AB$17,2,FALSE),IF(AND(OR($E74={"a/b","b/c","b/a","c/b"}),S66="l"),VLOOKUP(U66,$AC$2:$AD$17,2,FALSE),IF(AND(OR($E74={"a/b","b/c","b/a","c/b"}),S65="w"),VLOOKUP(U65,$AA$2:$AB$17,2,FALSE),IF(AND(OR($E74={"a/b","b/c","b/a","c/b"}),S65="l"),VLOOKUP(U65,$AC$2:$AD$17,2,FALSE),IF(AND(OR($E74={"a/b","b/c","b/a","c/b"}),S64="w"),VLOOKUP(U64,$AA$2:$AB$17,2,FALSE),IF(AND(OR($E74={"a/b","b/c","b/a","c/b"}),S64="l"),VLOOKUP(U64,$AC$2:$AD$17,2,FALSE),IF(OR($E74={"a/b","b/c","b/a","c/b"}),1,"")))))))))))))))))))))))</f>
        <v>40a</v>
      </c>
      <c r="V75" s="13" t="str">
        <f>IF(AND(W75="c",$A75&gt;=1,OR(X75={1,"2a","2b",3,"5a","5b","10a","10b","20a","20b","40a","40b","80a","80b","160a","160b"})),"w",IF(AND(W75="",$A75&gt;=1,OR(X75={1,"2a","2b",3,"5a","5b","10a","10b","20a","20b","40a","40b","80a","80b","160a","160b"})),"l",""))</f>
        <v>w</v>
      </c>
      <c r="W75" s="7" t="str">
        <f>IF(OR($A75={3,6,9,12,15,18,21,24,27,30,33,36}),"c","")</f>
        <v>c</v>
      </c>
      <c r="X75" s="14">
        <f>IF(AND(OR($E74={"a/c","b/c","c/a","c/b"}),V74="w"),VLOOKUP(X74,$AA$2:$AB$17,2,FALSE),IF(AND(OR($E74={"a/c","b/c","c/a","c/b"}),V74="l"),VLOOKUP(X74,$AC$2:$AD$17,2,FALSE),IF(AND(OR($E74={"a/c","b/c","c/a","c/b"}),V73="w"),VLOOKUP(X73,$AA$2:$AB$17,2,FALSE),IF(AND(OR($E74={"a/c","b/c","c/a","c/b"}),V73="l"),VLOOKUP(X73,$AC$2:$AD$17,2,FALSE),IF(AND(OR($E74={"a/c","b/c","c/a","c/b"}),V72="w"),VLOOKUP(X72,$AA$2:$AB$17,2,FALSE),IF(AND(OR($E74={"a/c","b/c","c/a","c/b"}),V72="l"),VLOOKUP(X72,$AC$2:$AD$17,2,FALSE),IF(AND(OR($E74={"a/c","b/c","c/a","c/b"}),V71="w"),VLOOKUP(X71,$AA$2:$AB$17,2,FALSE),IF(AND(OR($E74={"a/c","b/c","c/a","c/b"}),V71="l"),VLOOKUP(X71,$AC$2:$AD$17,2,FALSE),IF(AND(OR($E74={"a/c","b/c","c/a","c/b"}),V70="w"),VLOOKUP(X70,$AA$2:$AB$17,2,FALSE),IF(AND(OR($E74={"a/c","b/c","c/a","c/b"}),V70="l"),VLOOKUP(X70,$AC$2:$AD$17,2,FALSE),IF(AND(OR($E74={"a/c","b/c","c/a","c/b"}),V69="w"),VLOOKUP(X69,$AA$2:$AB$17,2,FALSE),IF(AND(OR($E74={"a/c","b/c","c/a","c/b"}),V69="l"),VLOOKUP(X69,$AC$2:$AD$17,2,FALSE),IF(AND(OR($E74={"a/c","b/c","c/a","c/b"}),V68="w"),VLOOKUP(X68,$AA$2:$AB$17,2,FALSE),IF(AND(OR($E74={"a/c","b/c","c/a","c/b"}),V68="l"),VLOOKUP(X68,$AC$2:$AD$17,2,FALSE),IF(AND(OR($E74={"a/c","b/c","c/a","c/b"}),V67="w"),VLOOKUP(X67,$AA$2:$AB$17,2,FALSE),IF(AND(OR($E74={"a/c","b/c","c/a","c/b"}),V67="l"),VLOOKUP(X67,$AC$2:$AD$17,2,FALSE),IF(AND(OR($E74={"a/c","b/c","c/a","c/b"}),V66="w"),VLOOKUP(X66,$AA$2:$AB$17,2,FALSE),IF(AND(OR($E74={"a/c","b/c","c/a","c/b"}),V66="l"),VLOOKUP(X66,$AC$2:$AD$17,2,FALSE),IF(AND(OR($E74={"a/c","b/c","c/a","c/b"}),V65="w"),VLOOKUP(X65,$AA$2:$AB$17,2,FALSE),IF(AND(OR($E74={"a/c","b/c","c/a","c/b"}),V65="l"),VLOOKUP(X65,$AC$2:$AD$17,2,FALSE),IF(AND(OR($E74={"a/c","b/c","c/a","c/b"}),V64="w"),VLOOKUP(X64,$AA$2:$AB$17,2,FALSE),IF(AND(OR($E74={"a/c","b/c","c/a","c/b"}),V64="l"),VLOOKUP(X64,$AC$2:$AD$17,2,FALSE),IF(OR($E74={"a/c","b/c","c/a","c/b"}),1,"")))))))))))))))))))))))</f>
        <v>1</v>
      </c>
      <c r="Y75" s="12">
        <f t="shared" si="6"/>
        <v>-38</v>
      </c>
      <c r="Z75" s="27">
        <f t="shared" si="7"/>
        <v>-38</v>
      </c>
    </row>
    <row r="76" spans="1:34">
      <c r="A76" s="9">
        <v>35</v>
      </c>
      <c r="B76" s="9">
        <f>IF(OR($A76={1,2,3,4,5,6,7,8,9,10,11,12}),1,IF(OR($A76={13,14,15,16,17,18,19,20,21,22,23,24}),2,IF(OR($A76={25,26,27,28,29,30,31,32,33,34,35,36}),3,"")))</f>
        <v>3</v>
      </c>
      <c r="C76" s="9" t="str">
        <f>IF(OR($A76={1,4,7,10,13,16,19,22,25,28,31,34}),"A",IF(OR($A76={2,5,8,11,14,17,20,23,26,29,32,35}),"B",IF(OR($A76={3,6,9,12,15,18,21,24,27,30,33,36}),"C","")))</f>
        <v>B</v>
      </c>
      <c r="D76" t="str">
        <f t="shared" si="10"/>
        <v>1/3</v>
      </c>
      <c r="E76" t="str">
        <f t="shared" si="11"/>
        <v>C/B</v>
      </c>
      <c r="F76" s="13" t="str">
        <f>IF(AND(G76="d",$A76&gt;=1,OR(H76={1,"2a","2b",3,"5a","5b","10a","10b","20a","20b","40a","40b","80a","80b","160a","160b"})),"w",IF(AND(G76="",$A76&gt;=1,OR(H76={1,"2a","2b",3,"5a","5b","10a","10b","20a","20b","40a","40b","80a","80b","160a","160b"})),"l",""))</f>
        <v>l</v>
      </c>
      <c r="G76" s="7" t="str">
        <f>IF(OR($A76={1,2,3,4,5,6,7,8,9,10,11,12}),"d","")</f>
        <v/>
      </c>
      <c r="H76" s="14">
        <f>IF(AND(OR($D75={"1/2","1/3","2/1","3/1"}),F75="w"),VLOOKUP(H75,$AA$2:$AB$17,2,FALSE),IF(AND(OR($D75={"1/2","1/3","2/1","3/1"}),F75="l"),VLOOKUP(H75,$AC$2:$AD$17,2,FALSE),IF(AND(OR($D75={"1/2","1/3","2/1","3/1"}),F74="w"),VLOOKUP(H74,$AA$2:$AB$17,2,FALSE),IF(AND(OR($D75={"1/2","1/3","2/1","3/1"}),F74="l"),VLOOKUP(H74,$AC$2:$AD$17,2,FALSE),IF(AND(OR($D75={"1/2","1/3","2/1","3/1"}),F73="w"),VLOOKUP(H73,$AA$2:$AB$17,2,FALSE),IF(AND(OR($D75={"1/2","1/3","2/1","3/1"}),F73="l"),VLOOKUP(H73,$AC$2:$AD$17,2,FALSE),IF(AND(OR($D75={"1/2","1/3","2/1","3/1"}),F72="w"),VLOOKUP(H72,$AA$2:$AB$17,2,FALSE),IF(AND(OR($D75={"1/2","1/3","2/1","3/1"}),F72="l"),VLOOKUP(H72,$AC$2:$AD$17,2,FALSE),IF(AND(OR($D75={"1/2","1/3","2/1","3/1"}),F71="w"),VLOOKUP(H71,$AA$2:$AB$17,2,FALSE),IF(AND(OR($D75={"1/2","1/3","2/1","3/1"}),F71="l"),VLOOKUP(H71,$AC$2:$AD$17,2,FALSE),IF(AND(OR($D75={"1/2","1/3","2/1","3/1"}),F70="w"),VLOOKUP(H70,$AA$2:$AB$17,2,FALSE),IF(AND(OR($D75={"1/2","1/3","2/1","3/1"}),F70="l"),VLOOKUP(H70,$AC$2:$AD$17,2,FALSE),IF(AND(OR($D75={"1/2","1/3","2/1","3/1"}),F69="w"),VLOOKUP(H69,$AA$2:$AB$17,2,FALSE),IF(AND(OR($D75={"1/2","1/3","2/1","3/1"}),F69="l"),VLOOKUP(H69,$AC$2:$AD$17,2,FALSE),IF(AND(OR($D75={"1/2","1/3","2/1","3/1"}),F68="w"),VLOOKUP(H68,$AA$2:$AB$17,2,FALSE),IF(AND(OR($D75={"1/2","1/3","2/1","3/1"}),F68="l"),VLOOKUP(H68,$AC$2:$AD$17,2,FALSE),IF(AND(OR($D75={"1/2","1/3","2/1","3/1"}),F67="w"),VLOOKUP(H67,$AA$2:$AB$17,2,FALSE),IF(AND(OR($D75={"1/2","1/3","2/1","3/1"}),F67="l"),VLOOKUP(H67,$AC$2:$AD$17,2,FALSE),IF(AND(OR($D75={"1/2","1/3","2/1","3/1"}),F66="w"),VLOOKUP(H66,$AA$2:$AB$17,2,FALSE),IF(AND(OR($D75={"1/2","1/3","2/1","3/1"}),F66="l"),VLOOKUP(H66,$AC$2:$AD$17,2,FALSE),IF(AND(OR($D75={"1/2","1/3","2/1","3/1"}),F65="w"),VLOOKUP(H65,$AA$2:$AB$17,2,FALSE),IF(AND(OR($D75={"1/2","1/3","2/1","3/1"}),F65="l"),VLOOKUP(H65,$AC$2:$AD$17,2,FALSE),IF(OR($D75={"1/2","1/3","2/1","3/1"}),1,"")))))))))))))))))))))))</f>
        <v>1</v>
      </c>
      <c r="I76" s="13" t="str">
        <f>IF(AND(J76="d",$A76&gt;=1,OR(K76={1,"2a","2b",3,"5a","5b","10a","10b","20a","20b","40a","40b","80a","80b","160a","160b"})),"w",IF(AND(J76="",$A76&gt;=1,OR(K76={1,"2a","2b",3,"5a","5b","10a","10b","20a","20b","40a","40b","80a","80b","160a","160b"})),"l",""))</f>
        <v>l</v>
      </c>
      <c r="J76" s="7" t="str">
        <f>IF(OR($A76={13,14,15,16,17,18,19,20,21,22,23,24}),"d","")</f>
        <v/>
      </c>
      <c r="K76" s="14" t="str">
        <f>IF(AND(OR($D75={"1/2","2/3","2/1","3/2"}),I75="w"),VLOOKUP(K75,$AA$2:$AB$17,2,FALSE),IF(AND(OR($D75={"1/2","2/3","2/1","3/2"}),I75="l"),VLOOKUP(K75,$AC$2:$AD$17,2,FALSE),IF(AND(OR($D75={"1/2","2/3","2/1","3/2"}),I74="w"),VLOOKUP(K74,$AA$2:$AB$17,2,FALSE),IF(AND(OR($D75={"1/2","2/3","2/1","3/2"}),I74="l"),VLOOKUP(K74,$AC$2:$AD$17,2,FALSE),IF(AND(OR($D75={"1/2","2/3","2/1","3/2"}),I73="w"),VLOOKUP(K73,$AA$2:$AB$17,2,FALSE),IF(AND(OR($D75={"1/2","2/3","2/1","3/2"}),I73="l"),VLOOKUP(K73,$AC$2:$AD$17,2,FALSE),IF(AND(OR($D75={"1/2","2/3","2/1","3/2"}),I72="w"),VLOOKUP(K72,$AA$2:$AB$17,2,FALSE),IF(AND(OR($D75={"1/2","2/3","2/1","3/2"}),I72="l"),VLOOKUP(K72,$AC$2:$AD$17,2,FALSE),IF(AND(OR($D75={"1/2","2/3","2/1","3/2"}),I71="w"),VLOOKUP(K71,$AA$2:$AB$17,2,FALSE),IF(AND(OR($D75={"1/2","2/3","2/1","3/2"}),I71="l"),VLOOKUP(K71,$AC$2:$AD$17,2,FALSE),IF(AND(OR($D75={"1/2","2/3","2/1","3/2"}),I70="w"),VLOOKUP(K70,$AA$2:$AB$17,2,FALSE),IF(AND(OR($D75={"1/2","2/3","2/1","3/2"}),I70="l"),VLOOKUP(K70,$AC$2:$AD$17,2,FALSE),IF(AND(OR($D75={"1/2","2/3","2/1","3/2"}),I69="w"),VLOOKUP(K69,$AA$2:$AB$17,2,FALSE),IF(AND(OR($D75={"1/2","2/3","2/1","3/2"}),I69="l"),VLOOKUP(K69,$AC$2:$AD$17,2,FALSE),IF(AND(OR($D75={"1/2","2/3","2/1","3/2"}),I68="w"),VLOOKUP(K68,$AA$2:$AB$17,2,FALSE),IF(AND(OR($D75={"1/2","2/3","2/1","3/2"}),I68="l"),VLOOKUP(K68,$AC$2:$AD$17,2,FALSE),IF(AND(OR($D75={"1/2","2/3","2/1","3/2"}),I67="w"),VLOOKUP(K67,$AA$2:$AB$17,2,FALSE),IF(AND(OR($D75={"1/2","2/3","2/1","3/2"}),I67="l"),VLOOKUP(K67,$AC$2:$AD$17,2,FALSE),IF(AND(OR($D75={"1/2","2/3","2/1","3/2"}),I66="w"),VLOOKUP(K66,$AA$2:$AB$17,2,FALSE),IF(AND(OR($D75={"1/2","2/3","2/1","3/2"}),I66="l"),VLOOKUP(K66,$AC$2:$AD$17,2,FALSE),IF(AND(OR($D75={"1/2","2/3","2/1","3/2"}),I65="w"),VLOOKUP(K65,$AA$2:$AB$17,2,FALSE),IF(AND(OR($D75={"1/2","2/3","2/1","3/2"}),I65="l"),VLOOKUP(K65,$AC$2:$AD$17,2,FALSE),IF(OR($D75={"1/2","2/3","2/1","3/2"}),1,"")))))))))))))))))))))))</f>
        <v>2b</v>
      </c>
      <c r="L76" s="13" t="str">
        <f>IF(AND(M76="d",$A76&gt;=1,OR(N76={1,"2a","2b",3,"5a","5b","10a","10b","20a","20b","40a","40b","80a","80b","160a","160b"})),"w",IF(AND(M76="",$A76&gt;=1,OR(N76={1,"2a","2b",3,"5a","5b","10a","10b","20a","20b","40a","40b","80a","80b","160a","160b"})),"l",""))</f>
        <v/>
      </c>
      <c r="M76" s="7" t="str">
        <f>IF(OR($A76={25,26,27,28,29,30,31,32,33,34,35,36}),"d","")</f>
        <v>d</v>
      </c>
      <c r="N76" s="14" t="str">
        <f>IF(AND(OR($D75={"1/3","2/3","3/1","3/2"}),L75="w"),VLOOKUP(N75,$AA$2:$AB$17,2,FALSE),IF(AND(OR($D75={"1/3","2/3","3/1","3/2"}),L75="l"),VLOOKUP(N75,$AC$2:$AD$17,2,FALSE),IF(AND(OR($D75={"1/3","2/3","3/1","3/2"}),L74="w"),VLOOKUP(N74,$AA$2:$AB$17,2,FALSE),IF(AND(OR($D75={"1/3","2/3","3/1","3/2"}),L74="l"),VLOOKUP(N74,$AC$2:$AD$17,2,FALSE),IF(AND(OR($D75={"1/3","2/3","3/1","3/2"}),L73="w"),VLOOKUP(N73,$AA$2:$AB$17,2,FALSE),IF(AND(OR($D75={"1/3","2/3","3/1","3/2"}),L73="l"),VLOOKUP(N73,$AC$2:$AD$17,2,FALSE),IF(AND(OR($D75={"1/3","2/3","3/1","3/2"}),L72="w"),VLOOKUP(N72,$AA$2:$AB$17,2,FALSE),IF(AND(OR($D75={"1/3","2/3","3/1","3/2"}),L72="l"),VLOOKUP(N72,$AC$2:$AD$17,2,FALSE),IF(AND(OR($D75={"1/3","2/3","3/1","3/2"}),L71="w"),VLOOKUP(N71,$AA$2:$AB$17,2,FALSE),IF(AND(OR($D75={"1/3","2/3","3/1","3/2"}),L71="l"),VLOOKUP(N71,$AC$2:$AD$17,2,FALSE),IF(AND(OR($D75={"1/3","2/3","3/1","3/2"}),L70="w"),VLOOKUP(N70,$AA$2:$AB$17,2,FALSE),IF(AND(OR($D75={"1/3","2/3","3/1","3/2"}),L70="l"),VLOOKUP(N70,$AC$2:$AD$17,2,FALSE),IF(AND(OR($D75={"1/3","2/3","3/1","3/2"}),L69="w"),VLOOKUP(N69,$AA$2:$AB$17,2,FALSE),IF(AND(OR($D75={"1/3","2/3","3/1","3/2"}),L69="l"),VLOOKUP(N69,$AC$2:$AD$17,2,FALSE),IF(AND(OR($D75={"1/3","2/3","3/1","3/2"}),L68="w"),VLOOKUP(N68,$AA$2:$AB$17,2,FALSE),IF(AND(OR($D75={"1/3","2/3","3/1","3/2"}),L68="l"),VLOOKUP(N68,$AC$2:$AD$17,2,FALSE),IF(AND(OR($D75={"1/3","2/3","3/1","3/2"}),L67="w"),VLOOKUP(N67,$AA$2:$AB$17,2,FALSE),IF(AND(OR($D75={"1/3","2/3","3/1","3/2"}),L67="l"),VLOOKUP(N67,$AC$2:$AD$17,2,FALSE),IF(AND(OR($D75={"1/3","2/3","3/1","3/2"}),L66="w"),VLOOKUP(N66,$AA$2:$AB$17,2,FALSE),IF(AND(OR($D75={"1/3","2/3","3/1","3/2"}),L66="l"),VLOOKUP(N66,$AC$2:$AD$17,2,FALSE),IF(AND(OR($D75={"1/3","2/3","3/1","3/2"}),L65="w"),VLOOKUP(N65,$AA$2:$AB$17,2,FALSE),IF(AND(OR($D75={"1/3","2/3","3/1","3/2"}),L65="l"),VLOOKUP(N65,$AC$2:$AD$17,2,FALSE),IF(OR($D75={"1/3","2/3","3/1","3/2"}),1,"")))))))))))))))))))))))</f>
        <v/>
      </c>
      <c r="O76" s="12">
        <f t="shared" si="5"/>
        <v>-3</v>
      </c>
      <c r="P76" s="13" t="str">
        <f>IF(AND(Q76="c",$A76&gt;=1,OR(R76={1,"2a","2b",3,"5a","5b","10a","10b","20a","20b","40a","40b","80a","80b","160a","160b"})),"w",IF(AND(Q76="",$A76&gt;=1,OR(R76={1,"2a","2b",3,"5a","5b","10a","10b","20a","20b","40a","40b","80a","80b","160a","160b"})),"l",""))</f>
        <v/>
      </c>
      <c r="Q76" s="7" t="str">
        <f>IF(OR($A76={1,4,7,10,13,16,19,22,25,28,31,34}),"c","")</f>
        <v/>
      </c>
      <c r="R76" s="14" t="str">
        <f>IF(AND(OR($E75={"a/b","a/c","b/a","c/a"}),P75="w"),VLOOKUP(R75,$AA$2:$AB$17,2,FALSE),IF(AND(OR($E75={"a/b","a/c","b/a","c/a"}),P75="l"),VLOOKUP(R75,$AC$2:$AD$17,2,FALSE),IF(AND(OR($E75={"a/b","a/c","b/a","c/a"}),P74="w"),VLOOKUP(R74,$AA$2:$AB$17,2,FALSE),IF(AND(OR($E75={"a/b","a/c","b/a","c/a"}),P74="l"),VLOOKUP(R74,$AC$2:$AD$17,2,FALSE),IF(AND(OR($E75={"a/b","a/c","b/a","c/a"}),P73="w"),VLOOKUP(R73,$AA$2:$AB$17,2,FALSE),IF(AND(OR($E75={"a/b","a/c","b/a","c/a"}),P73="l"),VLOOKUP(R73,$AC$2:$AD$17,2,FALSE),IF(AND(OR($E75={"a/b","a/c","b/a","c/a"}),P72="w"),VLOOKUP(R72,$AA$2:$AB$17,2,FALSE),IF(AND(OR($E75={"a/b","a/c","b/a","c/a"}),P72="l"),VLOOKUP(R72,$AC$2:$AD$17,2,FALSE),IF(AND(OR($E75={"a/b","a/c","b/a","c/a"}),P71="w"),VLOOKUP(R71,$AA$2:$AB$17,2,FALSE),IF(AND(OR($E75={"a/b","a/c","b/a","c/a"}),P71="l"),VLOOKUP(R71,$AC$2:$AD$17,2,FALSE),IF(AND(OR($E75={"a/b","a/c","b/a","c/a"}),P70="w"),VLOOKUP(R70,$AA$2:$AB$17,2,FALSE),IF(AND(OR($E75={"a/b","a/c","b/a","c/a"}),P70="l"),VLOOKUP(R70,$AC$2:$AD$17,2,FALSE),IF(AND(OR($E75={"a/b","a/c","b/a","c/a"}),P69="w"),VLOOKUP(R69,$AA$2:$AB$17,2,FALSE),IF(AND(OR($E75={"a/b","a/c","b/a","c/a"}),P69="l"),VLOOKUP(R69,$AC$2:$AD$17,2,FALSE),IF(AND(OR($E75={"a/b","a/c","b/a","c/a"}),P68="w"),VLOOKUP(R68,$AA$2:$AB$17,2,FALSE),IF(AND(OR($E75={"a/b","a/c","b/a","c/a"}),P68="l"),VLOOKUP(R68,$AC$2:$AD$17,2,FALSE),IF(AND(OR($E75={"a/b","a/c","b/a","c/a"}),P67="w"),VLOOKUP(R67,$AA$2:$AB$17,2,FALSE),IF(AND(OR($E75={"a/b","a/c","b/a","c/a"}),P67="l"),VLOOKUP(R67,$AC$2:$AD$17,2,FALSE),IF(AND(OR($E75={"a/b","a/c","b/a","c/a"}),P66="w"),VLOOKUP(R66,$AA$2:$AB$17,2,FALSE),IF(AND(OR($E75={"a/b","a/c","b/a","c/a"}),P66="l"),VLOOKUP(R66,$AC$2:$AD$17,2,FALSE),IF(AND(OR($E75={"a/b","a/c","b/a","c/a"}),P65="w"),VLOOKUP(R65,$AA$2:$AB$17,2,FALSE),IF(AND(OR($E75={"a/b","a/c","b/a","c/a"}),P65="l"),VLOOKUP(R65,$AC$2:$AD$17,2,FALSE),IF(OR($E75={"a/b","a/c","b/a","c/a"}),1,"")))))))))))))))))))))))</f>
        <v/>
      </c>
      <c r="S76" s="13" t="str">
        <f>IF(AND(T76="c",$A76&gt;=1,OR(U76={1,"2a","2b",3,"5a","5b","10a","10b","20a","20b","40a","40b","80a","80b","160a","160b"})),"w",IF(AND(T76="",$A76&gt;=1,OR(U76={1,"2a","2b",3,"5a","5b","10a","10b","20a","20b","40a","40b","80a","80b","160a","160b"})),"l",""))</f>
        <v>w</v>
      </c>
      <c r="T76" s="7" t="str">
        <f>IF(OR($A76={2,5,8,11,14,17,20,23,26,29,32,35}),"c","")</f>
        <v>c</v>
      </c>
      <c r="U76" s="14" t="str">
        <f>IF(AND(OR($E75={"a/b","b/c","b/a","c/b"}),S75="w"),VLOOKUP(U75,$AA$2:$AB$17,2,FALSE),IF(AND(OR($E75={"a/b","b/c","b/a","c/b"}),S75="l"),VLOOKUP(U75,$AC$2:$AD$17,2,FALSE),IF(AND(OR($E75={"a/b","b/c","b/a","c/b"}),S74="w"),VLOOKUP(U74,$AA$2:$AB$17,2,FALSE),IF(AND(OR($E75={"a/b","b/c","b/a","c/b"}),S74="l"),VLOOKUP(U74,$AC$2:$AD$17,2,FALSE),IF(AND(OR($E75={"a/b","b/c","b/a","c/b"}),S73="w"),VLOOKUP(U73,$AA$2:$AB$17,2,FALSE),IF(AND(OR($E75={"a/b","b/c","b/a","c/b"}),S73="l"),VLOOKUP(U73,$AC$2:$AD$17,2,FALSE),IF(AND(OR($E75={"a/b","b/c","b/a","c/b"}),S72="w"),VLOOKUP(U72,$AA$2:$AB$17,2,FALSE),IF(AND(OR($E75={"a/b","b/c","b/a","c/b"}),S72="l"),VLOOKUP(U72,$AC$2:$AD$17,2,FALSE),IF(AND(OR($E75={"a/b","b/c","b/a","c/b"}),S71="w"),VLOOKUP(U71,$AA$2:$AB$17,2,FALSE),IF(AND(OR($E75={"a/b","b/c","b/a","c/b"}),S71="l"),VLOOKUP(U71,$AC$2:$AD$17,2,FALSE),IF(AND(OR($E75={"a/b","b/c","b/a","c/b"}),S70="w"),VLOOKUP(U70,$AA$2:$AB$17,2,FALSE),IF(AND(OR($E75={"a/b","b/c","b/a","c/b"}),S70="l"),VLOOKUP(U70,$AC$2:$AD$17,2,FALSE),IF(AND(OR($E75={"a/b","b/c","b/a","c/b"}),S69="w"),VLOOKUP(U69,$AA$2:$AB$17,2,FALSE),IF(AND(OR($E75={"a/b","b/c","b/a","c/b"}),S69="l"),VLOOKUP(U69,$AC$2:$AD$17,2,FALSE),IF(AND(OR($E75={"a/b","b/c","b/a","c/b"}),S68="w"),VLOOKUP(U68,$AA$2:$AB$17,2,FALSE),IF(AND(OR($E75={"a/b","b/c","b/a","c/b"}),S68="l"),VLOOKUP(U68,$AC$2:$AD$17,2,FALSE),IF(AND(OR($E75={"a/b","b/c","b/a","c/b"}),S67="w"),VLOOKUP(U67,$AA$2:$AB$17,2,FALSE),IF(AND(OR($E75={"a/b","b/c","b/a","c/b"}),S67="l"),VLOOKUP(U67,$AC$2:$AD$17,2,FALSE),IF(AND(OR($E75={"a/b","b/c","b/a","c/b"}),S66="w"),VLOOKUP(U66,$AA$2:$AB$17,2,FALSE),IF(AND(OR($E75={"a/b","b/c","b/a","c/b"}),S66="l"),VLOOKUP(U66,$AC$2:$AD$17,2,FALSE),IF(AND(OR($E75={"a/b","b/c","b/a","c/b"}),S65="w"),VLOOKUP(U65,$AA$2:$AB$17,2,FALSE),IF(AND(OR($E75={"a/b","b/c","b/a","c/b"}),S65="l"),VLOOKUP(U65,$AC$2:$AD$17,2,FALSE),IF(OR($E75={"a/b","b/c","b/a","c/b"}),1,"")))))))))))))))))))))))</f>
        <v>40b</v>
      </c>
      <c r="V76" s="13" t="str">
        <f>IF(AND(W76="c",$A76&gt;=1,OR(X76={1,"2a","2b",3,"5a","5b","10a","10b","20a","20b","40a","40b","80a","80b","160a","160b"})),"w",IF(AND(W76="",$A76&gt;=1,OR(X76={1,"2a","2b",3,"5a","5b","10a","10b","20a","20b","40a","40b","80a","80b","160a","160b"})),"l",""))</f>
        <v>l</v>
      </c>
      <c r="W76" s="7" t="str">
        <f>IF(OR($A76={3,6,9,12,15,18,21,24,27,30,33,36}),"c","")</f>
        <v/>
      </c>
      <c r="X76" s="14">
        <f>IF(AND(OR($E75={"a/c","b/c","c/a","c/b"}),V75="w"),VLOOKUP(X75,$AA$2:$AB$17,2,FALSE),IF(AND(OR($E75={"a/c","b/c","c/a","c/b"}),V75="l"),VLOOKUP(X75,$AC$2:$AD$17,2,FALSE),IF(AND(OR($E75={"a/c","b/c","c/a","c/b"}),V74="w"),VLOOKUP(X74,$AA$2:$AB$17,2,FALSE),IF(AND(OR($E75={"a/c","b/c","c/a","c/b"}),V74="l"),VLOOKUP(X74,$AC$2:$AD$17,2,FALSE),IF(AND(OR($E75={"a/c","b/c","c/a","c/b"}),V73="w"),VLOOKUP(X73,$AA$2:$AB$17,2,FALSE),IF(AND(OR($E75={"a/c","b/c","c/a","c/b"}),V73="l"),VLOOKUP(X73,$AC$2:$AD$17,2,FALSE),IF(AND(OR($E75={"a/c","b/c","c/a","c/b"}),V72="w"),VLOOKUP(X72,$AA$2:$AB$17,2,FALSE),IF(AND(OR($E75={"a/c","b/c","c/a","c/b"}),V72="l"),VLOOKUP(X72,$AC$2:$AD$17,2,FALSE),IF(AND(OR($E75={"a/c","b/c","c/a","c/b"}),V71="w"),VLOOKUP(X71,$AA$2:$AB$17,2,FALSE),IF(AND(OR($E75={"a/c","b/c","c/a","c/b"}),V71="l"),VLOOKUP(X71,$AC$2:$AD$17,2,FALSE),IF(AND(OR($E75={"a/c","b/c","c/a","c/b"}),V70="w"),VLOOKUP(X70,$AA$2:$AB$17,2,FALSE),IF(AND(OR($E75={"a/c","b/c","c/a","c/b"}),V70="l"),VLOOKUP(X70,$AC$2:$AD$17,2,FALSE),IF(AND(OR($E75={"a/c","b/c","c/a","c/b"}),V69="w"),VLOOKUP(X69,$AA$2:$AB$17,2,FALSE),IF(AND(OR($E75={"a/c","b/c","c/a","c/b"}),V69="l"),VLOOKUP(X69,$AC$2:$AD$17,2,FALSE),IF(AND(OR($E75={"a/c","b/c","c/a","c/b"}),V68="w"),VLOOKUP(X68,$AA$2:$AB$17,2,FALSE),IF(AND(OR($E75={"a/c","b/c","c/a","c/b"}),V68="l"),VLOOKUP(X68,$AC$2:$AD$17,2,FALSE),IF(AND(OR($E75={"a/c","b/c","c/a","c/b"}),V67="w"),VLOOKUP(X67,$AA$2:$AB$17,2,FALSE),IF(AND(OR($E75={"a/c","b/c","c/a","c/b"}),V67="l"),VLOOKUP(X67,$AC$2:$AD$17,2,FALSE),IF(AND(OR($E75={"a/c","b/c","c/a","c/b"}),V66="w"),VLOOKUP(X66,$AA$2:$AB$17,2,FALSE),IF(AND(OR($E75={"a/c","b/c","c/a","c/b"}),V66="l"),VLOOKUP(X66,$AC$2:$AD$17,2,FALSE),IF(AND(OR($E75={"a/c","b/c","c/a","c/b"}),V65="w"),VLOOKUP(X65,$AA$2:$AB$17,2,FALSE),IF(AND(OR($E75={"a/c","b/c","c/a","c/b"}),V65="l"),VLOOKUP(X65,$AC$2:$AD$17,2,FALSE),IF(OR($E75={"a/c","b/c","c/a","c/b"}),1,"")))))))))))))))))))))))</f>
        <v>1</v>
      </c>
      <c r="Y76" s="12">
        <f t="shared" si="6"/>
        <v>79</v>
      </c>
      <c r="Z76" s="27">
        <f t="shared" si="7"/>
        <v>76</v>
      </c>
    </row>
    <row r="77" spans="1:34">
      <c r="A77" s="9">
        <v>27</v>
      </c>
      <c r="B77" s="9">
        <f>IF(OR($A77={1,2,3,4,5,6,7,8,9,10,11,12}),1,IF(OR($A77={13,14,15,16,17,18,19,20,21,22,23,24}),2,IF(OR($A77={25,26,27,28,29,30,31,32,33,34,35,36}),3,"")))</f>
        <v>3</v>
      </c>
      <c r="C77" s="9" t="str">
        <f>IF(OR($A77={1,4,7,10,13,16,19,22,25,28,31,34}),"A",IF(OR($A77={2,5,8,11,14,17,20,23,26,29,32,35}),"B",IF(OR($A77={3,6,9,12,15,18,21,24,27,30,33,36}),"C","")))</f>
        <v>C</v>
      </c>
      <c r="D77" t="str">
        <f t="shared" si="10"/>
        <v>1/3</v>
      </c>
      <c r="E77" t="str">
        <f t="shared" si="11"/>
        <v>B/C</v>
      </c>
      <c r="F77" s="13" t="str">
        <f>IF(AND(G77="d",$A77&gt;=1,OR(H77={1,"2a","2b",3,"5a","5b","10a","10b","20a","20b","40a","40b","80a","80b","160a","160b"})),"w",IF(AND(G77="",$A77&gt;=1,OR(H77={1,"2a","2b",3,"5a","5b","10a","10b","20a","20b","40a","40b","80a","80b","160a","160b"})),"l",""))</f>
        <v>l</v>
      </c>
      <c r="G77" s="7" t="str">
        <f>IF(OR($A77={1,2,3,4,5,6,7,8,9,10,11,12}),"d","")</f>
        <v/>
      </c>
      <c r="H77" s="14" t="str">
        <f>IF(AND(OR($D76={"1/2","1/3","2/1","3/1"}),F76="w"),VLOOKUP(H76,$AA$2:$AB$17,2,FALSE),IF(AND(OR($D76={"1/2","1/3","2/1","3/1"}),F76="l"),VLOOKUP(H76,$AC$2:$AD$17,2,FALSE),IF(AND(OR($D76={"1/2","1/3","2/1","3/1"}),F75="w"),VLOOKUP(H75,$AA$2:$AB$17,2,FALSE),IF(AND(OR($D76={"1/2","1/3","2/1","3/1"}),F75="l"),VLOOKUP(H75,$AC$2:$AD$17,2,FALSE),IF(AND(OR($D76={"1/2","1/3","2/1","3/1"}),F74="w"),VLOOKUP(H74,$AA$2:$AB$17,2,FALSE),IF(AND(OR($D76={"1/2","1/3","2/1","3/1"}),F74="l"),VLOOKUP(H74,$AC$2:$AD$17,2,FALSE),IF(AND(OR($D76={"1/2","1/3","2/1","3/1"}),F73="w"),VLOOKUP(H73,$AA$2:$AB$17,2,FALSE),IF(AND(OR($D76={"1/2","1/3","2/1","3/1"}),F73="l"),VLOOKUP(H73,$AC$2:$AD$17,2,FALSE),IF(AND(OR($D76={"1/2","1/3","2/1","3/1"}),F72="w"),VLOOKUP(H72,$AA$2:$AB$17,2,FALSE),IF(AND(OR($D76={"1/2","1/3","2/1","3/1"}),F72="l"),VLOOKUP(H72,$AC$2:$AD$17,2,FALSE),IF(AND(OR($D76={"1/2","1/3","2/1","3/1"}),F71="w"),VLOOKUP(H71,$AA$2:$AB$17,2,FALSE),IF(AND(OR($D76={"1/2","1/3","2/1","3/1"}),F71="l"),VLOOKUP(H71,$AC$2:$AD$17,2,FALSE),IF(AND(OR($D76={"1/2","1/3","2/1","3/1"}),F70="w"),VLOOKUP(H70,$AA$2:$AB$17,2,FALSE),IF(AND(OR($D76={"1/2","1/3","2/1","3/1"}),F70="l"),VLOOKUP(H70,$AC$2:$AD$17,2,FALSE),IF(AND(OR($D76={"1/2","1/3","2/1","3/1"}),F69="w"),VLOOKUP(H69,$AA$2:$AB$17,2,FALSE),IF(AND(OR($D76={"1/2","1/3","2/1","3/1"}),F69="l"),VLOOKUP(H69,$AC$2:$AD$17,2,FALSE),IF(AND(OR($D76={"1/2","1/3","2/1","3/1"}),F68="w"),VLOOKUP(H68,$AA$2:$AB$17,2,FALSE),IF(AND(OR($D76={"1/2","1/3","2/1","3/1"}),F68="l"),VLOOKUP(H68,$AC$2:$AD$17,2,FALSE),IF(AND(OR($D76={"1/2","1/3","2/1","3/1"}),F67="w"),VLOOKUP(H67,$AA$2:$AB$17,2,FALSE),IF(AND(OR($D76={"1/2","1/3","2/1","3/1"}),F67="l"),VLOOKUP(H67,$AC$2:$AD$17,2,FALSE),IF(AND(OR($D76={"1/2","1/3","2/1","3/1"}),F66="w"),VLOOKUP(H66,$AA$2:$AB$17,2,FALSE),IF(AND(OR($D76={"1/2","1/3","2/1","3/1"}),F66="l"),VLOOKUP(H66,$AC$2:$AD$17,2,FALSE),IF(OR($D76={"1/2","1/3","2/1","3/1"}),1,"")))))))))))))))))))))))</f>
        <v>2a</v>
      </c>
      <c r="I77" s="13" t="str">
        <f>IF(AND(J77="d",$A77&gt;=1,OR(K77={1,"2a","2b",3,"5a","5b","10a","10b","20a","20b","40a","40b","80a","80b","160a","160b"})),"w",IF(AND(J77="",$A77&gt;=1,OR(K77={1,"2a","2b",3,"5a","5b","10a","10b","20a","20b","40a","40b","80a","80b","160a","160b"})),"l",""))</f>
        <v/>
      </c>
      <c r="J77" s="7" t="str">
        <f>IF(OR($A77={13,14,15,16,17,18,19,20,21,22,23,24}),"d","")</f>
        <v/>
      </c>
      <c r="K77" s="14" t="str">
        <f>IF(AND(OR($D76={"1/2","2/3","2/1","3/2"}),I76="w"),VLOOKUP(K76,$AA$2:$AB$17,2,FALSE),IF(AND(OR($D76={"1/2","2/3","2/1","3/2"}),I76="l"),VLOOKUP(K76,$AC$2:$AD$17,2,FALSE),IF(AND(OR($D76={"1/2","2/3","2/1","3/2"}),I75="w"),VLOOKUP(K75,$AA$2:$AB$17,2,FALSE),IF(AND(OR($D76={"1/2","2/3","2/1","3/2"}),I75="l"),VLOOKUP(K75,$AC$2:$AD$17,2,FALSE),IF(AND(OR($D76={"1/2","2/3","2/1","3/2"}),I74="w"),VLOOKUP(K74,$AA$2:$AB$17,2,FALSE),IF(AND(OR($D76={"1/2","2/3","2/1","3/2"}),I74="l"),VLOOKUP(K74,$AC$2:$AD$17,2,FALSE),IF(AND(OR($D76={"1/2","2/3","2/1","3/2"}),I73="w"),VLOOKUP(K73,$AA$2:$AB$17,2,FALSE),IF(AND(OR($D76={"1/2","2/3","2/1","3/2"}),I73="l"),VLOOKUP(K73,$AC$2:$AD$17,2,FALSE),IF(AND(OR($D76={"1/2","2/3","2/1","3/2"}),I72="w"),VLOOKUP(K72,$AA$2:$AB$17,2,FALSE),IF(AND(OR($D76={"1/2","2/3","2/1","3/2"}),I72="l"),VLOOKUP(K72,$AC$2:$AD$17,2,FALSE),IF(AND(OR($D76={"1/2","2/3","2/1","3/2"}),I71="w"),VLOOKUP(K71,$AA$2:$AB$17,2,FALSE),IF(AND(OR($D76={"1/2","2/3","2/1","3/2"}),I71="l"),VLOOKUP(K71,$AC$2:$AD$17,2,FALSE),IF(AND(OR($D76={"1/2","2/3","2/1","3/2"}),I70="w"),VLOOKUP(K70,$AA$2:$AB$17,2,FALSE),IF(AND(OR($D76={"1/2","2/3","2/1","3/2"}),I70="l"),VLOOKUP(K70,$AC$2:$AD$17,2,FALSE),IF(AND(OR($D76={"1/2","2/3","2/1","3/2"}),I69="w"),VLOOKUP(K69,$AA$2:$AB$17,2,FALSE),IF(AND(OR($D76={"1/2","2/3","2/1","3/2"}),I69="l"),VLOOKUP(K69,$AC$2:$AD$17,2,FALSE),IF(AND(OR($D76={"1/2","2/3","2/1","3/2"}),I68="w"),VLOOKUP(K68,$AA$2:$AB$17,2,FALSE),IF(AND(OR($D76={"1/2","2/3","2/1","3/2"}),I68="l"),VLOOKUP(K68,$AC$2:$AD$17,2,FALSE),IF(AND(OR($D76={"1/2","2/3","2/1","3/2"}),I67="w"),VLOOKUP(K67,$AA$2:$AB$17,2,FALSE),IF(AND(OR($D76={"1/2","2/3","2/1","3/2"}),I67="l"),VLOOKUP(K67,$AC$2:$AD$17,2,FALSE),IF(AND(OR($D76={"1/2","2/3","2/1","3/2"}),I66="w"),VLOOKUP(K66,$AA$2:$AB$17,2,FALSE),IF(AND(OR($D76={"1/2","2/3","2/1","3/2"}),I66="l"),VLOOKUP(K66,$AC$2:$AD$17,2,FALSE),IF(OR($D76={"1/2","2/3","2/1","3/2"}),1,"")))))))))))))))))))))))</f>
        <v/>
      </c>
      <c r="L77" s="13" t="str">
        <f>IF(AND(M77="d",$A77&gt;=1,OR(N77={1,"2a","2b",3,"5a","5b","10a","10b","20a","20b","40a","40b","80a","80b","160a","160b"})),"w",IF(AND(M77="",$A77&gt;=1,OR(N77={1,"2a","2b",3,"5a","5b","10a","10b","20a","20b","40a","40b","80a","80b","160a","160b"})),"l",""))</f>
        <v>w</v>
      </c>
      <c r="M77" s="7" t="str">
        <f>IF(OR($A77={25,26,27,28,29,30,31,32,33,34,35,36}),"d","")</f>
        <v>d</v>
      </c>
      <c r="N77" s="14" t="str">
        <f>IF(AND(OR($D76={"1/3","2/3","3/1","3/2"}),L76="w"),VLOOKUP(N76,$AA$2:$AB$17,2,FALSE),IF(AND(OR($D76={"1/3","2/3","3/1","3/2"}),L76="l"),VLOOKUP(N76,$AC$2:$AD$17,2,FALSE),IF(AND(OR($D76={"1/3","2/3","3/1","3/2"}),L75="w"),VLOOKUP(N75,$AA$2:$AB$17,2,FALSE),IF(AND(OR($D76={"1/3","2/3","3/1","3/2"}),L75="l"),VLOOKUP(N75,$AC$2:$AD$17,2,FALSE),IF(AND(OR($D76={"1/3","2/3","3/1","3/2"}),L74="w"),VLOOKUP(N74,$AA$2:$AB$17,2,FALSE),IF(AND(OR($D76={"1/3","2/3","3/1","3/2"}),L74="l"),VLOOKUP(N74,$AC$2:$AD$17,2,FALSE),IF(AND(OR($D76={"1/3","2/3","3/1","3/2"}),L73="w"),VLOOKUP(N73,$AA$2:$AB$17,2,FALSE),IF(AND(OR($D76={"1/3","2/3","3/1","3/2"}),L73="l"),VLOOKUP(N73,$AC$2:$AD$17,2,FALSE),IF(AND(OR($D76={"1/3","2/3","3/1","3/2"}),L72="w"),VLOOKUP(N72,$AA$2:$AB$17,2,FALSE),IF(AND(OR($D76={"1/3","2/3","3/1","3/2"}),L72="l"),VLOOKUP(N72,$AC$2:$AD$17,2,FALSE),IF(AND(OR($D76={"1/3","2/3","3/1","3/2"}),L71="w"),VLOOKUP(N71,$AA$2:$AB$17,2,FALSE),IF(AND(OR($D76={"1/3","2/3","3/1","3/2"}),L71="l"),VLOOKUP(N71,$AC$2:$AD$17,2,FALSE),IF(AND(OR($D76={"1/3","2/3","3/1","3/2"}),L70="w"),VLOOKUP(N70,$AA$2:$AB$17,2,FALSE),IF(AND(OR($D76={"1/3","2/3","3/1","3/2"}),L70="l"),VLOOKUP(N70,$AC$2:$AD$17,2,FALSE),IF(AND(OR($D76={"1/3","2/3","3/1","3/2"}),L69="w"),VLOOKUP(N69,$AA$2:$AB$17,2,FALSE),IF(AND(OR($D76={"1/3","2/3","3/1","3/2"}),L69="l"),VLOOKUP(N69,$AC$2:$AD$17,2,FALSE),IF(AND(OR($D76={"1/3","2/3","3/1","3/2"}),L68="w"),VLOOKUP(N68,$AA$2:$AB$17,2,FALSE),IF(AND(OR($D76={"1/3","2/3","3/1","3/2"}),L68="l"),VLOOKUP(N68,$AC$2:$AD$17,2,FALSE),IF(AND(OR($D76={"1/3","2/3","3/1","3/2"}),L67="w"),VLOOKUP(N67,$AA$2:$AB$17,2,FALSE),IF(AND(OR($D76={"1/3","2/3","3/1","3/2"}),L67="l"),VLOOKUP(N67,$AC$2:$AD$17,2,FALSE),IF(AND(OR($D76={"1/3","2/3","3/1","3/2"}),L66="w"),VLOOKUP(N66,$AA$2:$AB$17,2,FALSE),IF(AND(OR($D76={"1/3","2/3","3/1","3/2"}),L66="l"),VLOOKUP(N66,$AC$2:$AD$17,2,FALSE),IF(OR($D76={"1/3","2/3","3/1","3/2"}),1,"")))))))))))))))))))))))</f>
        <v>10b</v>
      </c>
      <c r="O77" s="12">
        <f t="shared" si="5"/>
        <v>18</v>
      </c>
      <c r="P77" s="13" t="str">
        <f>IF(AND(Q77="c",$A77&gt;=1,OR(R77={1,"2a","2b",3,"5a","5b","10a","10b","20a","20b","40a","40b","80a","80b","160a","160b"})),"w",IF(AND(Q77="",$A77&gt;=1,OR(R77={1,"2a","2b",3,"5a","5b","10a","10b","20a","20b","40a","40b","80a","80b","160a","160b"})),"l",""))</f>
        <v/>
      </c>
      <c r="Q77" s="7" t="str">
        <f>IF(OR($A77={1,4,7,10,13,16,19,22,25,28,31,34}),"c","")</f>
        <v/>
      </c>
      <c r="R77" s="14" t="str">
        <f>IF(AND(OR($E76={"a/b","a/c","b/a","c/a"}),P76="w"),VLOOKUP(R76,$AA$2:$AB$17,2,FALSE),IF(AND(OR($E76={"a/b","a/c","b/a","c/a"}),P76="l"),VLOOKUP(R76,$AC$2:$AD$17,2,FALSE),IF(AND(OR($E76={"a/b","a/c","b/a","c/a"}),P75="w"),VLOOKUP(R75,$AA$2:$AB$17,2,FALSE),IF(AND(OR($E76={"a/b","a/c","b/a","c/a"}),P75="l"),VLOOKUP(R75,$AC$2:$AD$17,2,FALSE),IF(AND(OR($E76={"a/b","a/c","b/a","c/a"}),P74="w"),VLOOKUP(R74,$AA$2:$AB$17,2,FALSE),IF(AND(OR($E76={"a/b","a/c","b/a","c/a"}),P74="l"),VLOOKUP(R74,$AC$2:$AD$17,2,FALSE),IF(AND(OR($E76={"a/b","a/c","b/a","c/a"}),P73="w"),VLOOKUP(R73,$AA$2:$AB$17,2,FALSE),IF(AND(OR($E76={"a/b","a/c","b/a","c/a"}),P73="l"),VLOOKUP(R73,$AC$2:$AD$17,2,FALSE),IF(AND(OR($E76={"a/b","a/c","b/a","c/a"}),P72="w"),VLOOKUP(R72,$AA$2:$AB$17,2,FALSE),IF(AND(OR($E76={"a/b","a/c","b/a","c/a"}),P72="l"),VLOOKUP(R72,$AC$2:$AD$17,2,FALSE),IF(AND(OR($E76={"a/b","a/c","b/a","c/a"}),P71="w"),VLOOKUP(R71,$AA$2:$AB$17,2,FALSE),IF(AND(OR($E76={"a/b","a/c","b/a","c/a"}),P71="l"),VLOOKUP(R71,$AC$2:$AD$17,2,FALSE),IF(AND(OR($E76={"a/b","a/c","b/a","c/a"}),P70="w"),VLOOKUP(R70,$AA$2:$AB$17,2,FALSE),IF(AND(OR($E76={"a/b","a/c","b/a","c/a"}),P70="l"),VLOOKUP(R70,$AC$2:$AD$17,2,FALSE),IF(AND(OR($E76={"a/b","a/c","b/a","c/a"}),P69="w"),VLOOKUP(R69,$AA$2:$AB$17,2,FALSE),IF(AND(OR($E76={"a/b","a/c","b/a","c/a"}),P69="l"),VLOOKUP(R69,$AC$2:$AD$17,2,FALSE),IF(AND(OR($E76={"a/b","a/c","b/a","c/a"}),P68="w"),VLOOKUP(R68,$AA$2:$AB$17,2,FALSE),IF(AND(OR($E76={"a/b","a/c","b/a","c/a"}),P68="l"),VLOOKUP(R68,$AC$2:$AD$17,2,FALSE),IF(AND(OR($E76={"a/b","a/c","b/a","c/a"}),P67="w"),VLOOKUP(R67,$AA$2:$AB$17,2,FALSE),IF(AND(OR($E76={"a/b","a/c","b/a","c/a"}),P67="l"),VLOOKUP(R67,$AC$2:$AD$17,2,FALSE),IF(AND(OR($E76={"a/b","a/c","b/a","c/a"}),P66="w"),VLOOKUP(R66,$AA$2:$AB$17,2,FALSE),IF(AND(OR($E76={"a/b","a/c","b/a","c/a"}),P66="l"),VLOOKUP(R66,$AC$2:$AD$17,2,FALSE),IF(OR($E76={"a/b","a/c","b/a","c/a"}),1,"")))))))))))))))))))))))</f>
        <v/>
      </c>
      <c r="S77" s="13" t="str">
        <f>IF(AND(T77="c",$A77&gt;=1,OR(U77={1,"2a","2b",3,"5a","5b","10a","10b","20a","20b","40a","40b","80a","80b","160a","160b"})),"w",IF(AND(T77="",$A77&gt;=1,OR(U77={1,"2a","2b",3,"5a","5b","10a","10b","20a","20b","40a","40b","80a","80b","160a","160b"})),"l",""))</f>
        <v>l</v>
      </c>
      <c r="T77" s="7" t="str">
        <f>IF(OR($A77={2,5,8,11,14,17,20,23,26,29,32,35}),"c","")</f>
        <v/>
      </c>
      <c r="U77" s="14" t="str">
        <f>IF(AND(OR($E76={"a/b","b/c","b/a","c/b"}),S76="w"),VLOOKUP(U76,$AA$2:$AB$17,2,FALSE),IF(AND(OR($E76={"a/b","b/c","b/a","c/b"}),S76="l"),VLOOKUP(U76,$AC$2:$AD$17,2,FALSE),IF(AND(OR($E76={"a/b","b/c","b/a","c/b"}),S75="w"),VLOOKUP(U75,$AA$2:$AB$17,2,FALSE),IF(AND(OR($E76={"a/b","b/c","b/a","c/b"}),S75="l"),VLOOKUP(U75,$AC$2:$AD$17,2,FALSE),IF(AND(OR($E76={"a/b","b/c","b/a","c/b"}),S74="w"),VLOOKUP(U74,$AA$2:$AB$17,2,FALSE),IF(AND(OR($E76={"a/b","b/c","b/a","c/b"}),S74="l"),VLOOKUP(U74,$AC$2:$AD$17,2,FALSE),IF(AND(OR($E76={"a/b","b/c","b/a","c/b"}),S73="w"),VLOOKUP(U73,$AA$2:$AB$17,2,FALSE),IF(AND(OR($E76={"a/b","b/c","b/a","c/b"}),S73="l"),VLOOKUP(U73,$AC$2:$AD$17,2,FALSE),IF(AND(OR($E76={"a/b","b/c","b/a","c/b"}),S72="w"),VLOOKUP(U72,$AA$2:$AB$17,2,FALSE),IF(AND(OR($E76={"a/b","b/c","b/a","c/b"}),S72="l"),VLOOKUP(U72,$AC$2:$AD$17,2,FALSE),IF(AND(OR($E76={"a/b","b/c","b/a","c/b"}),S71="w"),VLOOKUP(U71,$AA$2:$AB$17,2,FALSE),IF(AND(OR($E76={"a/b","b/c","b/a","c/b"}),S71="l"),VLOOKUP(U71,$AC$2:$AD$17,2,FALSE),IF(AND(OR($E76={"a/b","b/c","b/a","c/b"}),S70="w"),VLOOKUP(U70,$AA$2:$AB$17,2,FALSE),IF(AND(OR($E76={"a/b","b/c","b/a","c/b"}),S70="l"),VLOOKUP(U70,$AC$2:$AD$17,2,FALSE),IF(AND(OR($E76={"a/b","b/c","b/a","c/b"}),S69="w"),VLOOKUP(U69,$AA$2:$AB$17,2,FALSE),IF(AND(OR($E76={"a/b","b/c","b/a","c/b"}),S69="l"),VLOOKUP(U69,$AC$2:$AD$17,2,FALSE),IF(AND(OR($E76={"a/b","b/c","b/a","c/b"}),S68="w"),VLOOKUP(U68,$AA$2:$AB$17,2,FALSE),IF(AND(OR($E76={"a/b","b/c","b/a","c/b"}),S68="l"),VLOOKUP(U68,$AC$2:$AD$17,2,FALSE),IF(AND(OR($E76={"a/b","b/c","b/a","c/b"}),S67="w"),VLOOKUP(U67,$AA$2:$AB$17,2,FALSE),IF(AND(OR($E76={"a/b","b/c","b/a","c/b"}),S67="l"),VLOOKUP(U67,$AC$2:$AD$17,2,FALSE),IF(AND(OR($E76={"a/b","b/c","b/a","c/b"}),S66="w"),VLOOKUP(U66,$AA$2:$AB$17,2,FALSE),IF(AND(OR($E76={"a/b","b/c","b/a","c/b"}),S66="l"),VLOOKUP(U66,$AC$2:$AD$17,2,FALSE),IF(OR($E76={"a/b","b/c","b/a","c/b"}),1,"")))))))))))))))))))))))</f>
        <v>20a</v>
      </c>
      <c r="V77" s="13" t="str">
        <f>IF(AND(W77="c",$A77&gt;=1,OR(X77={1,"2a","2b",3,"5a","5b","10a","10b","20a","20b","40a","40b","80a","80b","160a","160b"})),"w",IF(AND(W77="",$A77&gt;=1,OR(X77={1,"2a","2b",3,"5a","5b","10a","10b","20a","20b","40a","40b","80a","80b","160a","160b"})),"l",""))</f>
        <v>w</v>
      </c>
      <c r="W77" s="7" t="str">
        <f>IF(OR($A77={3,6,9,12,15,18,21,24,27,30,33,36}),"c","")</f>
        <v>c</v>
      </c>
      <c r="X77" s="14" t="str">
        <f>IF(AND(OR($E76={"a/c","b/c","c/a","c/b"}),V76="w"),VLOOKUP(X76,$AA$2:$AB$17,2,FALSE),IF(AND(OR($E76={"a/c","b/c","c/a","c/b"}),V76="l"),VLOOKUP(X76,$AC$2:$AD$17,2,FALSE),IF(AND(OR($E76={"a/c","b/c","c/a","c/b"}),V75="w"),VLOOKUP(X75,$AA$2:$AB$17,2,FALSE),IF(AND(OR($E76={"a/c","b/c","c/a","c/b"}),V75="l"),VLOOKUP(X75,$AC$2:$AD$17,2,FALSE),IF(AND(OR($E76={"a/c","b/c","c/a","c/b"}),V74="w"),VLOOKUP(X74,$AA$2:$AB$17,2,FALSE),IF(AND(OR($E76={"a/c","b/c","c/a","c/b"}),V74="l"),VLOOKUP(X74,$AC$2:$AD$17,2,FALSE),IF(AND(OR($E76={"a/c","b/c","c/a","c/b"}),V73="w"),VLOOKUP(X73,$AA$2:$AB$17,2,FALSE),IF(AND(OR($E76={"a/c","b/c","c/a","c/b"}),V73="l"),VLOOKUP(X73,$AC$2:$AD$17,2,FALSE),IF(AND(OR($E76={"a/c","b/c","c/a","c/b"}),V72="w"),VLOOKUP(X72,$AA$2:$AB$17,2,FALSE),IF(AND(OR($E76={"a/c","b/c","c/a","c/b"}),V72="l"),VLOOKUP(X72,$AC$2:$AD$17,2,FALSE),IF(AND(OR($E76={"a/c","b/c","c/a","c/b"}),V71="w"),VLOOKUP(X71,$AA$2:$AB$17,2,FALSE),IF(AND(OR($E76={"a/c","b/c","c/a","c/b"}),V71="l"),VLOOKUP(X71,$AC$2:$AD$17,2,FALSE),IF(AND(OR($E76={"a/c","b/c","c/a","c/b"}),V70="w"),VLOOKUP(X70,$AA$2:$AB$17,2,FALSE),IF(AND(OR($E76={"a/c","b/c","c/a","c/b"}),V70="l"),VLOOKUP(X70,$AC$2:$AD$17,2,FALSE),IF(AND(OR($E76={"a/c","b/c","c/a","c/b"}),V69="w"),VLOOKUP(X69,$AA$2:$AB$17,2,FALSE),IF(AND(OR($E76={"a/c","b/c","c/a","c/b"}),V69="l"),VLOOKUP(X69,$AC$2:$AD$17,2,FALSE),IF(AND(OR($E76={"a/c","b/c","c/a","c/b"}),V68="w"),VLOOKUP(X68,$AA$2:$AB$17,2,FALSE),IF(AND(OR($E76={"a/c","b/c","c/a","c/b"}),V68="l"),VLOOKUP(X68,$AC$2:$AD$17,2,FALSE),IF(AND(OR($E76={"a/c","b/c","c/a","c/b"}),V67="w"),VLOOKUP(X67,$AA$2:$AB$17,2,FALSE),IF(AND(OR($E76={"a/c","b/c","c/a","c/b"}),V67="l"),VLOOKUP(X67,$AC$2:$AD$17,2,FALSE),IF(AND(OR($E76={"a/c","b/c","c/a","c/b"}),V66="w"),VLOOKUP(X66,$AA$2:$AB$17,2,FALSE),IF(AND(OR($E76={"a/c","b/c","c/a","c/b"}),V66="l"),VLOOKUP(X66,$AC$2:$AD$17,2,FALSE),IF(OR($E76={"a/c","b/c","c/a","c/b"}),1,"")))))))))))))))))))))))</f>
        <v>2a</v>
      </c>
      <c r="Y77" s="12">
        <f t="shared" si="6"/>
        <v>-16</v>
      </c>
      <c r="Z77" s="27">
        <f t="shared" si="7"/>
        <v>2</v>
      </c>
    </row>
    <row r="78" spans="1:34">
      <c r="A78" s="9">
        <v>29</v>
      </c>
      <c r="B78" s="9">
        <f>IF(OR($A78={1,2,3,4,5,6,7,8,9,10,11,12}),1,IF(OR($A78={13,14,15,16,17,18,19,20,21,22,23,24}),2,IF(OR($A78={25,26,27,28,29,30,31,32,33,34,35,36}),3,"")))</f>
        <v>3</v>
      </c>
      <c r="C78" s="9" t="str">
        <f>IF(OR($A78={1,4,7,10,13,16,19,22,25,28,31,34}),"A",IF(OR($A78={2,5,8,11,14,17,20,23,26,29,32,35}),"B",IF(OR($A78={3,6,9,12,15,18,21,24,27,30,33,36}),"C","")))</f>
        <v>B</v>
      </c>
      <c r="D78" t="str">
        <f t="shared" si="10"/>
        <v>1/3</v>
      </c>
      <c r="E78" t="str">
        <f t="shared" si="11"/>
        <v>C/B</v>
      </c>
      <c r="F78" s="13" t="str">
        <f>IF(AND(G78="d",$A78&gt;=1,OR(H78={1,"2a","2b",3,"5a","5b","10a","10b","20a","20b","40a","40b","80a","80b","160a","160b"})),"w",IF(AND(G78="",$A78&gt;=1,OR(H78={1,"2a","2b",3,"5a","5b","10a","10b","20a","20b","40a","40b","80a","80b","160a","160b"})),"l",""))</f>
        <v>l</v>
      </c>
      <c r="G78" s="7" t="str">
        <f>IF(OR($A78={1,2,3,4,5,6,7,8,9,10,11,12}),"d","")</f>
        <v/>
      </c>
      <c r="H78" s="14" t="str">
        <f>IF(AND(OR($D77={"1/2","1/3","2/1","3/1"}),F77="w"),VLOOKUP(H77,$AA$2:$AB$17,2,FALSE),IF(AND(OR($D77={"1/2","1/3","2/1","3/1"}),F77="l"),VLOOKUP(H77,$AC$2:$AD$17,2,FALSE),IF(AND(OR($D77={"1/2","1/3","2/1","3/1"}),F76="w"),VLOOKUP(H76,$AA$2:$AB$17,2,FALSE),IF(AND(OR($D77={"1/2","1/3","2/1","3/1"}),F76="l"),VLOOKUP(H76,$AC$2:$AD$17,2,FALSE),IF(AND(OR($D77={"1/2","1/3","2/1","3/1"}),F75="w"),VLOOKUP(H75,$AA$2:$AB$17,2,FALSE),IF(AND(OR($D77={"1/2","1/3","2/1","3/1"}),F75="l"),VLOOKUP(H75,$AC$2:$AD$17,2,FALSE),IF(AND(OR($D77={"1/2","1/3","2/1","3/1"}),F74="w"),VLOOKUP(H74,$AA$2:$AB$17,2,FALSE),IF(AND(OR($D77={"1/2","1/3","2/1","3/1"}),F74="l"),VLOOKUP(H74,$AC$2:$AD$17,2,FALSE),IF(AND(OR($D77={"1/2","1/3","2/1","3/1"}),F73="w"),VLOOKUP(H73,$AA$2:$AB$17,2,FALSE),IF(AND(OR($D77={"1/2","1/3","2/1","3/1"}),F73="l"),VLOOKUP(H73,$AC$2:$AD$17,2,FALSE),IF(AND(OR($D77={"1/2","1/3","2/1","3/1"}),F72="w"),VLOOKUP(H72,$AA$2:$AB$17,2,FALSE),IF(AND(OR($D77={"1/2","1/3","2/1","3/1"}),F72="l"),VLOOKUP(H72,$AC$2:$AD$17,2,FALSE),IF(AND(OR($D77={"1/2","1/3","2/1","3/1"}),F71="w"),VLOOKUP(H71,$AA$2:$AB$17,2,FALSE),IF(AND(OR($D77={"1/2","1/3","2/1","3/1"}),F71="l"),VLOOKUP(H71,$AC$2:$AD$17,2,FALSE),IF(AND(OR($D77={"1/2","1/3","2/1","3/1"}),F70="w"),VLOOKUP(H70,$AA$2:$AB$17,2,FALSE),IF(AND(OR($D77={"1/2","1/3","2/1","3/1"}),F70="l"),VLOOKUP(H70,$AC$2:$AD$17,2,FALSE),IF(AND(OR($D77={"1/2","1/3","2/1","3/1"}),F69="w"),VLOOKUP(H69,$AA$2:$AB$17,2,FALSE),IF(AND(OR($D77={"1/2","1/3","2/1","3/1"}),F69="l"),VLOOKUP(H69,$AC$2:$AD$17,2,FALSE),IF(AND(OR($D77={"1/2","1/3","2/1","3/1"}),F68="w"),VLOOKUP(H68,$AA$2:$AB$17,2,FALSE),IF(AND(OR($D77={"1/2","1/3","2/1","3/1"}),F68="l"),VLOOKUP(H68,$AC$2:$AD$17,2,FALSE),IF(AND(OR($D77={"1/2","1/3","2/1","3/1"}),F67="w"),VLOOKUP(H67,$AA$2:$AB$17,2,FALSE),IF(AND(OR($D77={"1/2","1/3","2/1","3/1"}),F67="l"),VLOOKUP(H67,$AC$2:$AD$17,2,FALSE),IF(OR($D77={"1/2","1/3","2/1","3/1"}),1,"")))))))))))))))))))))))</f>
        <v>2b</v>
      </c>
      <c r="I78" s="13" t="str">
        <f>IF(AND(J78="d",$A78&gt;=1,OR(K78={1,"2a","2b",3,"5a","5b","10a","10b","20a","20b","40a","40b","80a","80b","160a","160b"})),"w",IF(AND(J78="",$A78&gt;=1,OR(K78={1,"2a","2b",3,"5a","5b","10a","10b","20a","20b","40a","40b","80a","80b","160a","160b"})),"l",""))</f>
        <v/>
      </c>
      <c r="J78" s="7" t="str">
        <f>IF(OR($A78={13,14,15,16,17,18,19,20,21,22,23,24}),"d","")</f>
        <v/>
      </c>
      <c r="K78" s="14" t="str">
        <f>IF(AND(OR($D77={"1/2","2/3","2/1","3/2"}),I77="w"),VLOOKUP(K77,$AA$2:$AB$17,2,FALSE),IF(AND(OR($D77={"1/2","2/3","2/1","3/2"}),I77="l"),VLOOKUP(K77,$AC$2:$AD$17,2,FALSE),IF(AND(OR($D77={"1/2","2/3","2/1","3/2"}),I76="w"),VLOOKUP(K76,$AA$2:$AB$17,2,FALSE),IF(AND(OR($D77={"1/2","2/3","2/1","3/2"}),I76="l"),VLOOKUP(K76,$AC$2:$AD$17,2,FALSE),IF(AND(OR($D77={"1/2","2/3","2/1","3/2"}),I75="w"),VLOOKUP(K75,$AA$2:$AB$17,2,FALSE),IF(AND(OR($D77={"1/2","2/3","2/1","3/2"}),I75="l"),VLOOKUP(K75,$AC$2:$AD$17,2,FALSE),IF(AND(OR($D77={"1/2","2/3","2/1","3/2"}),I74="w"),VLOOKUP(K74,$AA$2:$AB$17,2,FALSE),IF(AND(OR($D77={"1/2","2/3","2/1","3/2"}),I74="l"),VLOOKUP(K74,$AC$2:$AD$17,2,FALSE),IF(AND(OR($D77={"1/2","2/3","2/1","3/2"}),I73="w"),VLOOKUP(K73,$AA$2:$AB$17,2,FALSE),IF(AND(OR($D77={"1/2","2/3","2/1","3/2"}),I73="l"),VLOOKUP(K73,$AC$2:$AD$17,2,FALSE),IF(AND(OR($D77={"1/2","2/3","2/1","3/2"}),I72="w"),VLOOKUP(K72,$AA$2:$AB$17,2,FALSE),IF(AND(OR($D77={"1/2","2/3","2/1","3/2"}),I72="l"),VLOOKUP(K72,$AC$2:$AD$17,2,FALSE),IF(AND(OR($D77={"1/2","2/3","2/1","3/2"}),I71="w"),VLOOKUP(K71,$AA$2:$AB$17,2,FALSE),IF(AND(OR($D77={"1/2","2/3","2/1","3/2"}),I71="l"),VLOOKUP(K71,$AC$2:$AD$17,2,FALSE),IF(AND(OR($D77={"1/2","2/3","2/1","3/2"}),I70="w"),VLOOKUP(K70,$AA$2:$AB$17,2,FALSE),IF(AND(OR($D77={"1/2","2/3","2/1","3/2"}),I70="l"),VLOOKUP(K70,$AC$2:$AD$17,2,FALSE),IF(AND(OR($D77={"1/2","2/3","2/1","3/2"}),I69="w"),VLOOKUP(K69,$AA$2:$AB$17,2,FALSE),IF(AND(OR($D77={"1/2","2/3","2/1","3/2"}),I69="l"),VLOOKUP(K69,$AC$2:$AD$17,2,FALSE),IF(AND(OR($D77={"1/2","2/3","2/1","3/2"}),I68="w"),VLOOKUP(K68,$AA$2:$AB$17,2,FALSE),IF(AND(OR($D77={"1/2","2/3","2/1","3/2"}),I68="l"),VLOOKUP(K68,$AC$2:$AD$17,2,FALSE),IF(AND(OR($D77={"1/2","2/3","2/1","3/2"}),I67="w"),VLOOKUP(K67,$AA$2:$AB$17,2,FALSE),IF(AND(OR($D77={"1/2","2/3","2/1","3/2"}),I67="l"),VLOOKUP(K67,$AC$2:$AD$17,2,FALSE),IF(OR($D77={"1/2","2/3","2/1","3/2"}),1,"")))))))))))))))))))))))</f>
        <v/>
      </c>
      <c r="L78" s="13" t="str">
        <f>IF(AND(M78="d",$A78&gt;=1,OR(N78={1,"2a","2b",3,"5a","5b","10a","10b","20a","20b","40a","40b","80a","80b","160a","160b"})),"w",IF(AND(M78="",$A78&gt;=1,OR(N78={1,"2a","2b",3,"5a","5b","10a","10b","20a","20b","40a","40b","80a","80b","160a","160b"})),"l",""))</f>
        <v>w</v>
      </c>
      <c r="M78" s="7" t="str">
        <f>IF(OR($A78={25,26,27,28,29,30,31,32,33,34,35,36}),"d","")</f>
        <v>d</v>
      </c>
      <c r="N78" s="14" t="str">
        <f>IF(AND(OR($D77={"1/3","2/3","3/1","3/2"}),L77="w"),VLOOKUP(N77,$AA$2:$AB$17,2,FALSE),IF(AND(OR($D77={"1/3","2/3","3/1","3/2"}),L77="l"),VLOOKUP(N77,$AC$2:$AD$17,2,FALSE),IF(AND(OR($D77={"1/3","2/3","3/1","3/2"}),L76="w"),VLOOKUP(N76,$AA$2:$AB$17,2,FALSE),IF(AND(OR($D77={"1/3","2/3","3/1","3/2"}),L76="l"),VLOOKUP(N76,$AC$2:$AD$17,2,FALSE),IF(AND(OR($D77={"1/3","2/3","3/1","3/2"}),L75="w"),VLOOKUP(N75,$AA$2:$AB$17,2,FALSE),IF(AND(OR($D77={"1/3","2/3","3/1","3/2"}),L75="l"),VLOOKUP(N75,$AC$2:$AD$17,2,FALSE),IF(AND(OR($D77={"1/3","2/3","3/1","3/2"}),L74="w"),VLOOKUP(N74,$AA$2:$AB$17,2,FALSE),IF(AND(OR($D77={"1/3","2/3","3/1","3/2"}),L74="l"),VLOOKUP(N74,$AC$2:$AD$17,2,FALSE),IF(AND(OR($D77={"1/3","2/3","3/1","3/2"}),L73="w"),VLOOKUP(N73,$AA$2:$AB$17,2,FALSE),IF(AND(OR($D77={"1/3","2/3","3/1","3/2"}),L73="l"),VLOOKUP(N73,$AC$2:$AD$17,2,FALSE),IF(AND(OR($D77={"1/3","2/3","3/1","3/2"}),L72="w"),VLOOKUP(N72,$AA$2:$AB$17,2,FALSE),IF(AND(OR($D77={"1/3","2/3","3/1","3/2"}),L72="l"),VLOOKUP(N72,$AC$2:$AD$17,2,FALSE),IF(AND(OR($D77={"1/3","2/3","3/1","3/2"}),L71="w"),VLOOKUP(N71,$AA$2:$AB$17,2,FALSE),IF(AND(OR($D77={"1/3","2/3","3/1","3/2"}),L71="l"),VLOOKUP(N71,$AC$2:$AD$17,2,FALSE),IF(AND(OR($D77={"1/3","2/3","3/1","3/2"}),L70="w"),VLOOKUP(N70,$AA$2:$AB$17,2,FALSE),IF(AND(OR($D77={"1/3","2/3","3/1","3/2"}),L70="l"),VLOOKUP(N70,$AC$2:$AD$17,2,FALSE),IF(AND(OR($D77={"1/3","2/3","3/1","3/2"}),L69="w"),VLOOKUP(N69,$AA$2:$AB$17,2,FALSE),IF(AND(OR($D77={"1/3","2/3","3/1","3/2"}),L69="l"),VLOOKUP(N69,$AC$2:$AD$17,2,FALSE),IF(AND(OR($D77={"1/3","2/3","3/1","3/2"}),L68="w"),VLOOKUP(N68,$AA$2:$AB$17,2,FALSE),IF(AND(OR($D77={"1/3","2/3","3/1","3/2"}),L68="l"),VLOOKUP(N68,$AC$2:$AD$17,2,FALSE),IF(AND(OR($D77={"1/3","2/3","3/1","3/2"}),L67="w"),VLOOKUP(N67,$AA$2:$AB$17,2,FALSE),IF(AND(OR($D77={"1/3","2/3","3/1","3/2"}),L67="l"),VLOOKUP(N67,$AC$2:$AD$17,2,FALSE),IF(OR($D77={"1/3","2/3","3/1","3/2"}),1,"")))))))))))))))))))))))</f>
        <v>5a</v>
      </c>
      <c r="O78" s="12">
        <f t="shared" si="5"/>
        <v>8</v>
      </c>
      <c r="P78" s="13" t="str">
        <f>IF(AND(Q78="c",$A78&gt;=1,OR(R78={1,"2a","2b",3,"5a","5b","10a","10b","20a","20b","40a","40b","80a","80b","160a","160b"})),"w",IF(AND(Q78="",$A78&gt;=1,OR(R78={1,"2a","2b",3,"5a","5b","10a","10b","20a","20b","40a","40b","80a","80b","160a","160b"})),"l",""))</f>
        <v/>
      </c>
      <c r="Q78" s="7" t="str">
        <f>IF(OR($A78={1,4,7,10,13,16,19,22,25,28,31,34}),"c","")</f>
        <v/>
      </c>
      <c r="R78" s="14" t="str">
        <f>IF(AND(OR($E77={"a/b","a/c","b/a","c/a"}),P77="w"),VLOOKUP(R77,$AA$2:$AB$17,2,FALSE),IF(AND(OR($E77={"a/b","a/c","b/a","c/a"}),P77="l"),VLOOKUP(R77,$AC$2:$AD$17,2,FALSE),IF(AND(OR($E77={"a/b","a/c","b/a","c/a"}),P76="w"),VLOOKUP(R76,$AA$2:$AB$17,2,FALSE),IF(AND(OR($E77={"a/b","a/c","b/a","c/a"}),P76="l"),VLOOKUP(R76,$AC$2:$AD$17,2,FALSE),IF(AND(OR($E77={"a/b","a/c","b/a","c/a"}),P75="w"),VLOOKUP(R75,$AA$2:$AB$17,2,FALSE),IF(AND(OR($E77={"a/b","a/c","b/a","c/a"}),P75="l"),VLOOKUP(R75,$AC$2:$AD$17,2,FALSE),IF(AND(OR($E77={"a/b","a/c","b/a","c/a"}),P74="w"),VLOOKUP(R74,$AA$2:$AB$17,2,FALSE),IF(AND(OR($E77={"a/b","a/c","b/a","c/a"}),P74="l"),VLOOKUP(R74,$AC$2:$AD$17,2,FALSE),IF(AND(OR($E77={"a/b","a/c","b/a","c/a"}),P73="w"),VLOOKUP(R73,$AA$2:$AB$17,2,FALSE),IF(AND(OR($E77={"a/b","a/c","b/a","c/a"}),P73="l"),VLOOKUP(R73,$AC$2:$AD$17,2,FALSE),IF(AND(OR($E77={"a/b","a/c","b/a","c/a"}),P72="w"),VLOOKUP(R72,$AA$2:$AB$17,2,FALSE),IF(AND(OR($E77={"a/b","a/c","b/a","c/a"}),P72="l"),VLOOKUP(R72,$AC$2:$AD$17,2,FALSE),IF(AND(OR($E77={"a/b","a/c","b/a","c/a"}),P71="w"),VLOOKUP(R71,$AA$2:$AB$17,2,FALSE),IF(AND(OR($E77={"a/b","a/c","b/a","c/a"}),P71="l"),VLOOKUP(R71,$AC$2:$AD$17,2,FALSE),IF(AND(OR($E77={"a/b","a/c","b/a","c/a"}),P70="w"),VLOOKUP(R70,$AA$2:$AB$17,2,FALSE),IF(AND(OR($E77={"a/b","a/c","b/a","c/a"}),P70="l"),VLOOKUP(R70,$AC$2:$AD$17,2,FALSE),IF(AND(OR($E77={"a/b","a/c","b/a","c/a"}),P69="w"),VLOOKUP(R69,$AA$2:$AB$17,2,FALSE),IF(AND(OR($E77={"a/b","a/c","b/a","c/a"}),P69="l"),VLOOKUP(R69,$AC$2:$AD$17,2,FALSE),IF(AND(OR($E77={"a/b","a/c","b/a","c/a"}),P68="w"),VLOOKUP(R68,$AA$2:$AB$17,2,FALSE),IF(AND(OR($E77={"a/b","a/c","b/a","c/a"}),P68="l"),VLOOKUP(R68,$AC$2:$AD$17,2,FALSE),IF(AND(OR($E77={"a/b","a/c","b/a","c/a"}),P67="w"),VLOOKUP(R67,$AA$2:$AB$17,2,FALSE),IF(AND(OR($E77={"a/b","a/c","b/a","c/a"}),P67="l"),VLOOKUP(R67,$AC$2:$AD$17,2,FALSE),IF(OR($E77={"a/b","a/c","b/a","c/a"}),1,"")))))))))))))))))))))))</f>
        <v/>
      </c>
      <c r="S78" s="13" t="str">
        <f>IF(AND(T78="c",$A78&gt;=1,OR(U78={1,"2a","2b",3,"5a","5b","10a","10b","20a","20b","40a","40b","80a","80b","160a","160b"})),"w",IF(AND(T78="",$A78&gt;=1,OR(U78={1,"2a","2b",3,"5a","5b","10a","10b","20a","20b","40a","40b","80a","80b","160a","160b"})),"l",""))</f>
        <v>w</v>
      </c>
      <c r="T78" s="7" t="str">
        <f>IF(OR($A78={2,5,8,11,14,17,20,23,26,29,32,35}),"c","")</f>
        <v>c</v>
      </c>
      <c r="U78" s="14" t="str">
        <f>IF(AND(OR($E77={"a/b","b/c","b/a","c/b"}),S77="w"),VLOOKUP(U77,$AA$2:$AB$17,2,FALSE),IF(AND(OR($E77={"a/b","b/c","b/a","c/b"}),S77="l"),VLOOKUP(U77,$AC$2:$AD$17,2,FALSE),IF(AND(OR($E77={"a/b","b/c","b/a","c/b"}),S76="w"),VLOOKUP(U76,$AA$2:$AB$17,2,FALSE),IF(AND(OR($E77={"a/b","b/c","b/a","c/b"}),S76="l"),VLOOKUP(U76,$AC$2:$AD$17,2,FALSE),IF(AND(OR($E77={"a/b","b/c","b/a","c/b"}),S75="w"),VLOOKUP(U75,$AA$2:$AB$17,2,FALSE),IF(AND(OR($E77={"a/b","b/c","b/a","c/b"}),S75="l"),VLOOKUP(U75,$AC$2:$AD$17,2,FALSE),IF(AND(OR($E77={"a/b","b/c","b/a","c/b"}),S74="w"),VLOOKUP(U74,$AA$2:$AB$17,2,FALSE),IF(AND(OR($E77={"a/b","b/c","b/a","c/b"}),S74="l"),VLOOKUP(U74,$AC$2:$AD$17,2,FALSE),IF(AND(OR($E77={"a/b","b/c","b/a","c/b"}),S73="w"),VLOOKUP(U73,$AA$2:$AB$17,2,FALSE),IF(AND(OR($E77={"a/b","b/c","b/a","c/b"}),S73="l"),VLOOKUP(U73,$AC$2:$AD$17,2,FALSE),IF(AND(OR($E77={"a/b","b/c","b/a","c/b"}),S72="w"),VLOOKUP(U72,$AA$2:$AB$17,2,FALSE),IF(AND(OR($E77={"a/b","b/c","b/a","c/b"}),S72="l"),VLOOKUP(U72,$AC$2:$AD$17,2,FALSE),IF(AND(OR($E77={"a/b","b/c","b/a","c/b"}),S71="w"),VLOOKUP(U71,$AA$2:$AB$17,2,FALSE),IF(AND(OR($E77={"a/b","b/c","b/a","c/b"}),S71="l"),VLOOKUP(U71,$AC$2:$AD$17,2,FALSE),IF(AND(OR($E77={"a/b","b/c","b/a","c/b"}),S70="w"),VLOOKUP(U70,$AA$2:$AB$17,2,FALSE),IF(AND(OR($E77={"a/b","b/c","b/a","c/b"}),S70="l"),VLOOKUP(U70,$AC$2:$AD$17,2,FALSE),IF(AND(OR($E77={"a/b","b/c","b/a","c/b"}),S69="w"),VLOOKUP(U69,$AA$2:$AB$17,2,FALSE),IF(AND(OR($E77={"a/b","b/c","b/a","c/b"}),S69="l"),VLOOKUP(U69,$AC$2:$AD$17,2,FALSE),IF(AND(OR($E77={"a/b","b/c","b/a","c/b"}),S68="w"),VLOOKUP(U68,$AA$2:$AB$17,2,FALSE),IF(AND(OR($E77={"a/b","b/c","b/a","c/b"}),S68="l"),VLOOKUP(U68,$AC$2:$AD$17,2,FALSE),IF(AND(OR($E77={"a/b","b/c","b/a","c/b"}),S67="w"),VLOOKUP(U67,$AA$2:$AB$17,2,FALSE),IF(AND(OR($E77={"a/b","b/c","b/a","c/b"}),S67="l"),VLOOKUP(U67,$AC$2:$AD$17,2,FALSE),IF(OR($E77={"a/b","b/c","b/a","c/b"}),1,"")))))))))))))))))))))))</f>
        <v>20b</v>
      </c>
      <c r="V78" s="13" t="str">
        <f>IF(AND(W78="c",$A78&gt;=1,OR(X78={1,"2a","2b",3,"5a","5b","10a","10b","20a","20b","40a","40b","80a","80b","160a","160b"})),"w",IF(AND(W78="",$A78&gt;=1,OR(X78={1,"2a","2b",3,"5a","5b","10a","10b","20a","20b","40a","40b","80a","80b","160a","160b"})),"l",""))</f>
        <v>l</v>
      </c>
      <c r="W78" s="7" t="str">
        <f>IF(OR($A78={3,6,9,12,15,18,21,24,27,30,33,36}),"c","")</f>
        <v/>
      </c>
      <c r="X78" s="14">
        <f>IF(AND(OR($E77={"a/c","b/c","c/a","c/b"}),V77="w"),VLOOKUP(X77,$AA$2:$AB$17,2,FALSE),IF(AND(OR($E77={"a/c","b/c","c/a","c/b"}),V77="l"),VLOOKUP(X77,$AC$2:$AD$17,2,FALSE),IF(AND(OR($E77={"a/c","b/c","c/a","c/b"}),V76="w"),VLOOKUP(X76,$AA$2:$AB$17,2,FALSE),IF(AND(OR($E77={"a/c","b/c","c/a","c/b"}),V76="l"),VLOOKUP(X76,$AC$2:$AD$17,2,FALSE),IF(AND(OR($E77={"a/c","b/c","c/a","c/b"}),V75="w"),VLOOKUP(X75,$AA$2:$AB$17,2,FALSE),IF(AND(OR($E77={"a/c","b/c","c/a","c/b"}),V75="l"),VLOOKUP(X75,$AC$2:$AD$17,2,FALSE),IF(AND(OR($E77={"a/c","b/c","c/a","c/b"}),V74="w"),VLOOKUP(X74,$AA$2:$AB$17,2,FALSE),IF(AND(OR($E77={"a/c","b/c","c/a","c/b"}),V74="l"),VLOOKUP(X74,$AC$2:$AD$17,2,FALSE),IF(AND(OR($E77={"a/c","b/c","c/a","c/b"}),V73="w"),VLOOKUP(X73,$AA$2:$AB$17,2,FALSE),IF(AND(OR($E77={"a/c","b/c","c/a","c/b"}),V73="l"),VLOOKUP(X73,$AC$2:$AD$17,2,FALSE),IF(AND(OR($E77={"a/c","b/c","c/a","c/b"}),V72="w"),VLOOKUP(X72,$AA$2:$AB$17,2,FALSE),IF(AND(OR($E77={"a/c","b/c","c/a","c/b"}),V72="l"),VLOOKUP(X72,$AC$2:$AD$17,2,FALSE),IF(AND(OR($E77={"a/c","b/c","c/a","c/b"}),V71="w"),VLOOKUP(X71,$AA$2:$AB$17,2,FALSE),IF(AND(OR($E77={"a/c","b/c","c/a","c/b"}),V71="l"),VLOOKUP(X71,$AC$2:$AD$17,2,FALSE),IF(AND(OR($E77={"a/c","b/c","c/a","c/b"}),V70="w"),VLOOKUP(X70,$AA$2:$AB$17,2,FALSE),IF(AND(OR($E77={"a/c","b/c","c/a","c/b"}),V70="l"),VLOOKUP(X70,$AC$2:$AD$17,2,FALSE),IF(AND(OR($E77={"a/c","b/c","c/a","c/b"}),V69="w"),VLOOKUP(X69,$AA$2:$AB$17,2,FALSE),IF(AND(OR($E77={"a/c","b/c","c/a","c/b"}),V69="l"),VLOOKUP(X69,$AC$2:$AD$17,2,FALSE),IF(AND(OR($E77={"a/c","b/c","c/a","c/b"}),V68="w"),VLOOKUP(X68,$AA$2:$AB$17,2,FALSE),IF(AND(OR($E77={"a/c","b/c","c/a","c/b"}),V68="l"),VLOOKUP(X68,$AC$2:$AD$17,2,FALSE),IF(AND(OR($E77={"a/c","b/c","c/a","c/b"}),V67="w"),VLOOKUP(X67,$AA$2:$AB$17,2,FALSE),IF(AND(OR($E77={"a/c","b/c","c/a","c/b"}),V67="l"),VLOOKUP(X67,$AC$2:$AD$17,2,FALSE),IF(OR($E77={"a/c","b/c","c/a","c/b"}),1,"")))))))))))))))))))))))</f>
        <v>1</v>
      </c>
      <c r="Y78" s="12">
        <f t="shared" si="6"/>
        <v>39</v>
      </c>
      <c r="Z78" s="27">
        <f t="shared" si="7"/>
        <v>47</v>
      </c>
    </row>
    <row r="79" spans="1:34">
      <c r="A79" s="9">
        <v>3</v>
      </c>
      <c r="B79" s="9">
        <f>IF(OR($A79={1,2,3,4,5,6,7,8,9,10,11,12}),1,IF(OR($A79={13,14,15,16,17,18,19,20,21,22,23,24}),2,IF(OR($A79={25,26,27,28,29,30,31,32,33,34,35,36}),3,"")))</f>
        <v>1</v>
      </c>
      <c r="C79" s="9" t="str">
        <f>IF(OR($A79={1,4,7,10,13,16,19,22,25,28,31,34}),"A",IF(OR($A79={2,5,8,11,14,17,20,23,26,29,32,35}),"B",IF(OR($A79={3,6,9,12,15,18,21,24,27,30,33,36}),"C","")))</f>
        <v>C</v>
      </c>
      <c r="D79" t="str">
        <f t="shared" si="10"/>
        <v>3/1</v>
      </c>
      <c r="E79" t="str">
        <f t="shared" si="11"/>
        <v>B/C</v>
      </c>
      <c r="F79" s="13" t="str">
        <f>IF(AND(G79="d",$A79&gt;=1,OR(H79={1,"2a","2b",3,"5a","5b","10a","10b","20a","20b","40a","40b","80a","80b","160a","160b"})),"w",IF(AND(G79="",$A79&gt;=1,OR(H79={1,"2a","2b",3,"5a","5b","10a","10b","20a","20b","40a","40b","80a","80b","160a","160b"})),"l",""))</f>
        <v>w</v>
      </c>
      <c r="G79" s="7" t="str">
        <f>IF(OR($A79={1,2,3,4,5,6,7,8,9,10,11,12}),"d","")</f>
        <v>d</v>
      </c>
      <c r="H79" s="14">
        <f>IF(AND(OR($D78={"1/2","1/3","2/1","3/1"}),F78="w"),VLOOKUP(H78,$AA$2:$AB$17,2,FALSE),IF(AND(OR($D78={"1/2","1/3","2/1","3/1"}),F78="l"),VLOOKUP(H78,$AC$2:$AD$17,2,FALSE),IF(AND(OR($D78={"1/2","1/3","2/1","3/1"}),F77="w"),VLOOKUP(H77,$AA$2:$AB$17,2,FALSE),IF(AND(OR($D78={"1/2","1/3","2/1","3/1"}),F77="l"),VLOOKUP(H77,$AC$2:$AD$17,2,FALSE),IF(AND(OR($D78={"1/2","1/3","2/1","3/1"}),F76="w"),VLOOKUP(H76,$AA$2:$AB$17,2,FALSE),IF(AND(OR($D78={"1/2","1/3","2/1","3/1"}),F76="l"),VLOOKUP(H76,$AC$2:$AD$17,2,FALSE),IF(AND(OR($D78={"1/2","1/3","2/1","3/1"}),F75="w"),VLOOKUP(H75,$AA$2:$AB$17,2,FALSE),IF(AND(OR($D78={"1/2","1/3","2/1","3/1"}),F75="l"),VLOOKUP(H75,$AC$2:$AD$17,2,FALSE),IF(AND(OR($D78={"1/2","1/3","2/1","3/1"}),F74="w"),VLOOKUP(H74,$AA$2:$AB$17,2,FALSE),IF(AND(OR($D78={"1/2","1/3","2/1","3/1"}),F74="l"),VLOOKUP(H74,$AC$2:$AD$17,2,FALSE),IF(AND(OR($D78={"1/2","1/3","2/1","3/1"}),F73="w"),VLOOKUP(H73,$AA$2:$AB$17,2,FALSE),IF(AND(OR($D78={"1/2","1/3","2/1","3/1"}),F73="l"),VLOOKUP(H73,$AC$2:$AD$17,2,FALSE),IF(AND(OR($D78={"1/2","1/3","2/1","3/1"}),F72="w"),VLOOKUP(H72,$AA$2:$AB$17,2,FALSE),IF(AND(OR($D78={"1/2","1/3","2/1","3/1"}),F72="l"),VLOOKUP(H72,$AC$2:$AD$17,2,FALSE),IF(AND(OR($D78={"1/2","1/3","2/1","3/1"}),F71="w"),VLOOKUP(H71,$AA$2:$AB$17,2,FALSE),IF(AND(OR($D78={"1/2","1/3","2/1","3/1"}),F71="l"),VLOOKUP(H71,$AC$2:$AD$17,2,FALSE),IF(AND(OR($D78={"1/2","1/3","2/1","3/1"}),F70="w"),VLOOKUP(H70,$AA$2:$AB$17,2,FALSE),IF(AND(OR($D78={"1/2","1/3","2/1","3/1"}),F70="l"),VLOOKUP(H70,$AC$2:$AD$17,2,FALSE),IF(AND(OR($D78={"1/2","1/3","2/1","3/1"}),F69="w"),VLOOKUP(H69,$AA$2:$AB$17,2,FALSE),IF(AND(OR($D78={"1/2","1/3","2/1","3/1"}),F69="l"),VLOOKUP(H69,$AC$2:$AD$17,2,FALSE),IF(AND(OR($D78={"1/2","1/3","2/1","3/1"}),F68="w"),VLOOKUP(H68,$AA$2:$AB$17,2,FALSE),IF(AND(OR($D78={"1/2","1/3","2/1","3/1"}),F68="l"),VLOOKUP(H68,$AC$2:$AD$17,2,FALSE),IF(OR($D78={"1/2","1/3","2/1","3/1"}),1,"")))))))))))))))))))))))</f>
        <v>3</v>
      </c>
      <c r="I79" s="13" t="str">
        <f>IF(AND(J79="d",$A79&gt;=1,OR(K79={1,"2a","2b",3,"5a","5b","10a","10b","20a","20b","40a","40b","80a","80b","160a","160b"})),"w",IF(AND(J79="",$A79&gt;=1,OR(K79={1,"2a","2b",3,"5a","5b","10a","10b","20a","20b","40a","40b","80a","80b","160a","160b"})),"l",""))</f>
        <v/>
      </c>
      <c r="J79" s="7" t="str">
        <f>IF(OR($A79={13,14,15,16,17,18,19,20,21,22,23,24}),"d","")</f>
        <v/>
      </c>
      <c r="K79" s="14" t="str">
        <f>IF(AND(OR($D78={"1/2","2/3","2/1","3/2"}),I78="w"),VLOOKUP(K78,$AA$2:$AB$17,2,FALSE),IF(AND(OR($D78={"1/2","2/3","2/1","3/2"}),I78="l"),VLOOKUP(K78,$AC$2:$AD$17,2,FALSE),IF(AND(OR($D78={"1/2","2/3","2/1","3/2"}),I77="w"),VLOOKUP(K77,$AA$2:$AB$17,2,FALSE),IF(AND(OR($D78={"1/2","2/3","2/1","3/2"}),I77="l"),VLOOKUP(K77,$AC$2:$AD$17,2,FALSE),IF(AND(OR($D78={"1/2","2/3","2/1","3/2"}),I76="w"),VLOOKUP(K76,$AA$2:$AB$17,2,FALSE),IF(AND(OR($D78={"1/2","2/3","2/1","3/2"}),I76="l"),VLOOKUP(K76,$AC$2:$AD$17,2,FALSE),IF(AND(OR($D78={"1/2","2/3","2/1","3/2"}),I75="w"),VLOOKUP(K75,$AA$2:$AB$17,2,FALSE),IF(AND(OR($D78={"1/2","2/3","2/1","3/2"}),I75="l"),VLOOKUP(K75,$AC$2:$AD$17,2,FALSE),IF(AND(OR($D78={"1/2","2/3","2/1","3/2"}),I74="w"),VLOOKUP(K74,$AA$2:$AB$17,2,FALSE),IF(AND(OR($D78={"1/2","2/3","2/1","3/2"}),I74="l"),VLOOKUP(K74,$AC$2:$AD$17,2,FALSE),IF(AND(OR($D78={"1/2","2/3","2/1","3/2"}),I73="w"),VLOOKUP(K73,$AA$2:$AB$17,2,FALSE),IF(AND(OR($D78={"1/2","2/3","2/1","3/2"}),I73="l"),VLOOKUP(K73,$AC$2:$AD$17,2,FALSE),IF(AND(OR($D78={"1/2","2/3","2/1","3/2"}),I72="w"),VLOOKUP(K72,$AA$2:$AB$17,2,FALSE),IF(AND(OR($D78={"1/2","2/3","2/1","3/2"}),I72="l"),VLOOKUP(K72,$AC$2:$AD$17,2,FALSE),IF(AND(OR($D78={"1/2","2/3","2/1","3/2"}),I71="w"),VLOOKUP(K71,$AA$2:$AB$17,2,FALSE),IF(AND(OR($D78={"1/2","2/3","2/1","3/2"}),I71="l"),VLOOKUP(K71,$AC$2:$AD$17,2,FALSE),IF(AND(OR($D78={"1/2","2/3","2/1","3/2"}),I70="w"),VLOOKUP(K70,$AA$2:$AB$17,2,FALSE),IF(AND(OR($D78={"1/2","2/3","2/1","3/2"}),I70="l"),VLOOKUP(K70,$AC$2:$AD$17,2,FALSE),IF(AND(OR($D78={"1/2","2/3","2/1","3/2"}),I69="w"),VLOOKUP(K69,$AA$2:$AB$17,2,FALSE),IF(AND(OR($D78={"1/2","2/3","2/1","3/2"}),I69="l"),VLOOKUP(K69,$AC$2:$AD$17,2,FALSE),IF(AND(OR($D78={"1/2","2/3","2/1","3/2"}),I68="w"),VLOOKUP(K68,$AA$2:$AB$17,2,FALSE),IF(AND(OR($D78={"1/2","2/3","2/1","3/2"}),I68="l"),VLOOKUP(K68,$AC$2:$AD$17,2,FALSE),IF(OR($D78={"1/2","2/3","2/1","3/2"}),1,"")))))))))))))))))))))))</f>
        <v/>
      </c>
      <c r="L79" s="13" t="str">
        <f>IF(AND(M79="d",$A79&gt;=1,OR(N79={1,"2a","2b",3,"5a","5b","10a","10b","20a","20b","40a","40b","80a","80b","160a","160b"})),"w",IF(AND(M79="",$A79&gt;=1,OR(N79={1,"2a","2b",3,"5a","5b","10a","10b","20a","20b","40a","40b","80a","80b","160a","160b"})),"l",""))</f>
        <v>l</v>
      </c>
      <c r="M79" s="7" t="str">
        <f>IF(OR($A79={25,26,27,28,29,30,31,32,33,34,35,36}),"d","")</f>
        <v/>
      </c>
      <c r="N79" s="14">
        <f>IF(AND(OR($D78={"1/3","2/3","3/1","3/2"}),L78="w"),VLOOKUP(N78,$AA$2:$AB$17,2,FALSE),IF(AND(OR($D78={"1/3","2/3","3/1","3/2"}),L78="l"),VLOOKUP(N78,$AC$2:$AD$17,2,FALSE),IF(AND(OR($D78={"1/3","2/3","3/1","3/2"}),L77="w"),VLOOKUP(N77,$AA$2:$AB$17,2,FALSE),IF(AND(OR($D78={"1/3","2/3","3/1","3/2"}),L77="l"),VLOOKUP(N77,$AC$2:$AD$17,2,FALSE),IF(AND(OR($D78={"1/3","2/3","3/1","3/2"}),L76="w"),VLOOKUP(N76,$AA$2:$AB$17,2,FALSE),IF(AND(OR($D78={"1/3","2/3","3/1","3/2"}),L76="l"),VLOOKUP(N76,$AC$2:$AD$17,2,FALSE),IF(AND(OR($D78={"1/3","2/3","3/1","3/2"}),L75="w"),VLOOKUP(N75,$AA$2:$AB$17,2,FALSE),IF(AND(OR($D78={"1/3","2/3","3/1","3/2"}),L75="l"),VLOOKUP(N75,$AC$2:$AD$17,2,FALSE),IF(AND(OR($D78={"1/3","2/3","3/1","3/2"}),L74="w"),VLOOKUP(N74,$AA$2:$AB$17,2,FALSE),IF(AND(OR($D78={"1/3","2/3","3/1","3/2"}),L74="l"),VLOOKUP(N74,$AC$2:$AD$17,2,FALSE),IF(AND(OR($D78={"1/3","2/3","3/1","3/2"}),L73="w"),VLOOKUP(N73,$AA$2:$AB$17,2,FALSE),IF(AND(OR($D78={"1/3","2/3","3/1","3/2"}),L73="l"),VLOOKUP(N73,$AC$2:$AD$17,2,FALSE),IF(AND(OR($D78={"1/3","2/3","3/1","3/2"}),L72="w"),VLOOKUP(N72,$AA$2:$AB$17,2,FALSE),IF(AND(OR($D78={"1/3","2/3","3/1","3/2"}),L72="l"),VLOOKUP(N72,$AC$2:$AD$17,2,FALSE),IF(AND(OR($D78={"1/3","2/3","3/1","3/2"}),L71="w"),VLOOKUP(N71,$AA$2:$AB$17,2,FALSE),IF(AND(OR($D78={"1/3","2/3","3/1","3/2"}),L71="l"),VLOOKUP(N71,$AC$2:$AD$17,2,FALSE),IF(AND(OR($D78={"1/3","2/3","3/1","3/2"}),L70="w"),VLOOKUP(N70,$AA$2:$AB$17,2,FALSE),IF(AND(OR($D78={"1/3","2/3","3/1","3/2"}),L70="l"),VLOOKUP(N70,$AC$2:$AD$17,2,FALSE),IF(AND(OR($D78={"1/3","2/3","3/1","3/2"}),L69="w"),VLOOKUP(N69,$AA$2:$AB$17,2,FALSE),IF(AND(OR($D78={"1/3","2/3","3/1","3/2"}),L69="l"),VLOOKUP(N69,$AC$2:$AD$17,2,FALSE),IF(AND(OR($D78={"1/3","2/3","3/1","3/2"}),L68="w"),VLOOKUP(N68,$AA$2:$AB$17,2,FALSE),IF(AND(OR($D78={"1/3","2/3","3/1","3/2"}),L68="l"),VLOOKUP(N68,$AC$2:$AD$17,2,FALSE),IF(OR($D78={"1/3","2/3","3/1","3/2"}),1,"")))))))))))))))))))))))</f>
        <v>1</v>
      </c>
      <c r="O79" s="12">
        <f t="shared" si="5"/>
        <v>5</v>
      </c>
      <c r="P79" s="13" t="str">
        <f>IF(AND(Q79="c",$A79&gt;=1,OR(R79={1,"2a","2b",3,"5a","5b","10a","10b","20a","20b","40a","40b","80a","80b","160a","160b"})),"w",IF(AND(Q79="",$A79&gt;=1,OR(R79={1,"2a","2b",3,"5a","5b","10a","10b","20a","20b","40a","40b","80a","80b","160a","160b"})),"l",""))</f>
        <v/>
      </c>
      <c r="Q79" s="7" t="str">
        <f>IF(OR($A79={1,4,7,10,13,16,19,22,25,28,31,34}),"c","")</f>
        <v/>
      </c>
      <c r="R79" s="14" t="str">
        <f>IF(AND(OR($E78={"a/b","a/c","b/a","c/a"}),P78="w"),VLOOKUP(R78,$AA$2:$AB$17,2,FALSE),IF(AND(OR($E78={"a/b","a/c","b/a","c/a"}),P78="l"),VLOOKUP(R78,$AC$2:$AD$17,2,FALSE),IF(AND(OR($E78={"a/b","a/c","b/a","c/a"}),P77="w"),VLOOKUP(R77,$AA$2:$AB$17,2,FALSE),IF(AND(OR($E78={"a/b","a/c","b/a","c/a"}),P77="l"),VLOOKUP(R77,$AC$2:$AD$17,2,FALSE),IF(AND(OR($E78={"a/b","a/c","b/a","c/a"}),P76="w"),VLOOKUP(R76,$AA$2:$AB$17,2,FALSE),IF(AND(OR($E78={"a/b","a/c","b/a","c/a"}),P76="l"),VLOOKUP(R76,$AC$2:$AD$17,2,FALSE),IF(AND(OR($E78={"a/b","a/c","b/a","c/a"}),P75="w"),VLOOKUP(R75,$AA$2:$AB$17,2,FALSE),IF(AND(OR($E78={"a/b","a/c","b/a","c/a"}),P75="l"),VLOOKUP(R75,$AC$2:$AD$17,2,FALSE),IF(AND(OR($E78={"a/b","a/c","b/a","c/a"}),P74="w"),VLOOKUP(R74,$AA$2:$AB$17,2,FALSE),IF(AND(OR($E78={"a/b","a/c","b/a","c/a"}),P74="l"),VLOOKUP(R74,$AC$2:$AD$17,2,FALSE),IF(AND(OR($E78={"a/b","a/c","b/a","c/a"}),P73="w"),VLOOKUP(R73,$AA$2:$AB$17,2,FALSE),IF(AND(OR($E78={"a/b","a/c","b/a","c/a"}),P73="l"),VLOOKUP(R73,$AC$2:$AD$17,2,FALSE),IF(AND(OR($E78={"a/b","a/c","b/a","c/a"}),P72="w"),VLOOKUP(R72,$AA$2:$AB$17,2,FALSE),IF(AND(OR($E78={"a/b","a/c","b/a","c/a"}),P72="l"),VLOOKUP(R72,$AC$2:$AD$17,2,FALSE),IF(AND(OR($E78={"a/b","a/c","b/a","c/a"}),P71="w"),VLOOKUP(R71,$AA$2:$AB$17,2,FALSE),IF(AND(OR($E78={"a/b","a/c","b/a","c/a"}),P71="l"),VLOOKUP(R71,$AC$2:$AD$17,2,FALSE),IF(AND(OR($E78={"a/b","a/c","b/a","c/a"}),P70="w"),VLOOKUP(R70,$AA$2:$AB$17,2,FALSE),IF(AND(OR($E78={"a/b","a/c","b/a","c/a"}),P70="l"),VLOOKUP(R70,$AC$2:$AD$17,2,FALSE),IF(AND(OR($E78={"a/b","a/c","b/a","c/a"}),P69="w"),VLOOKUP(R69,$AA$2:$AB$17,2,FALSE),IF(AND(OR($E78={"a/b","a/c","b/a","c/a"}),P69="l"),VLOOKUP(R69,$AC$2:$AD$17,2,FALSE),IF(AND(OR($E78={"a/b","a/c","b/a","c/a"}),P68="w"),VLOOKUP(R68,$AA$2:$AB$17,2,FALSE),IF(AND(OR($E78={"a/b","a/c","b/a","c/a"}),P68="l"),VLOOKUP(R68,$AC$2:$AD$17,2,FALSE),IF(OR($E78={"a/b","a/c","b/a","c/a"}),1,"")))))))))))))))))))))))</f>
        <v/>
      </c>
      <c r="S79" s="13" t="str">
        <f>IF(AND(T79="c",$A79&gt;=1,OR(U79={1,"2a","2b",3,"5a","5b","10a","10b","20a","20b","40a","40b","80a","80b","160a","160b"})),"w",IF(AND(T79="",$A79&gt;=1,OR(U79={1,"2a","2b",3,"5a","5b","10a","10b","20a","20b","40a","40b","80a","80b","160a","160b"})),"l",""))</f>
        <v>l</v>
      </c>
      <c r="T79" s="7" t="str">
        <f>IF(OR($A79={2,5,8,11,14,17,20,23,26,29,32,35}),"c","")</f>
        <v/>
      </c>
      <c r="U79" s="14" t="str">
        <f>IF(AND(OR($E78={"a/b","b/c","b/a","c/b"}),S78="w"),VLOOKUP(U78,$AA$2:$AB$17,2,FALSE),IF(AND(OR($E78={"a/b","b/c","b/a","c/b"}),S78="l"),VLOOKUP(U78,$AC$2:$AD$17,2,FALSE),IF(AND(OR($E78={"a/b","b/c","b/a","c/b"}),S77="w"),VLOOKUP(U77,$AA$2:$AB$17,2,FALSE),IF(AND(OR($E78={"a/b","b/c","b/a","c/b"}),S77="l"),VLOOKUP(U77,$AC$2:$AD$17,2,FALSE),IF(AND(OR($E78={"a/b","b/c","b/a","c/b"}),S76="w"),VLOOKUP(U76,$AA$2:$AB$17,2,FALSE),IF(AND(OR($E78={"a/b","b/c","b/a","c/b"}),S76="l"),VLOOKUP(U76,$AC$2:$AD$17,2,FALSE),IF(AND(OR($E78={"a/b","b/c","b/a","c/b"}),S75="w"),VLOOKUP(U75,$AA$2:$AB$17,2,FALSE),IF(AND(OR($E78={"a/b","b/c","b/a","c/b"}),S75="l"),VLOOKUP(U75,$AC$2:$AD$17,2,FALSE),IF(AND(OR($E78={"a/b","b/c","b/a","c/b"}),S74="w"),VLOOKUP(U74,$AA$2:$AB$17,2,FALSE),IF(AND(OR($E78={"a/b","b/c","b/a","c/b"}),S74="l"),VLOOKUP(U74,$AC$2:$AD$17,2,FALSE),IF(AND(OR($E78={"a/b","b/c","b/a","c/b"}),S73="w"),VLOOKUP(U73,$AA$2:$AB$17,2,FALSE),IF(AND(OR($E78={"a/b","b/c","b/a","c/b"}),S73="l"),VLOOKUP(U73,$AC$2:$AD$17,2,FALSE),IF(AND(OR($E78={"a/b","b/c","b/a","c/b"}),S72="w"),VLOOKUP(U72,$AA$2:$AB$17,2,FALSE),IF(AND(OR($E78={"a/b","b/c","b/a","c/b"}),S72="l"),VLOOKUP(U72,$AC$2:$AD$17,2,FALSE),IF(AND(OR($E78={"a/b","b/c","b/a","c/b"}),S71="w"),VLOOKUP(U71,$AA$2:$AB$17,2,FALSE),IF(AND(OR($E78={"a/b","b/c","b/a","c/b"}),S71="l"),VLOOKUP(U71,$AC$2:$AD$17,2,FALSE),IF(AND(OR($E78={"a/b","b/c","b/a","c/b"}),S70="w"),VLOOKUP(U70,$AA$2:$AB$17,2,FALSE),IF(AND(OR($E78={"a/b","b/c","b/a","c/b"}),S70="l"),VLOOKUP(U70,$AC$2:$AD$17,2,FALSE),IF(AND(OR($E78={"a/b","b/c","b/a","c/b"}),S69="w"),VLOOKUP(U69,$AA$2:$AB$17,2,FALSE),IF(AND(OR($E78={"a/b","b/c","b/a","c/b"}),S69="l"),VLOOKUP(U69,$AC$2:$AD$17,2,FALSE),IF(AND(OR($E78={"a/b","b/c","b/a","c/b"}),S68="w"),VLOOKUP(U68,$AA$2:$AB$17,2,FALSE),IF(AND(OR($E78={"a/b","b/c","b/a","c/b"}),S68="l"),VLOOKUP(U68,$AC$2:$AD$17,2,FALSE),IF(OR($E78={"a/b","b/c","b/a","c/b"}),1,"")))))))))))))))))))))))</f>
        <v>10a</v>
      </c>
      <c r="V79" s="13" t="str">
        <f>IF(AND(W79="c",$A79&gt;=1,OR(X79={1,"2a","2b",3,"5a","5b","10a","10b","20a","20b","40a","40b","80a","80b","160a","160b"})),"w",IF(AND(W79="",$A79&gt;=1,OR(X79={1,"2a","2b",3,"5a","5b","10a","10b","20a","20b","40a","40b","80a","80b","160a","160b"})),"l",""))</f>
        <v>w</v>
      </c>
      <c r="W79" s="7" t="str">
        <f>IF(OR($A79={3,6,9,12,15,18,21,24,27,30,33,36}),"c","")</f>
        <v>c</v>
      </c>
      <c r="X79" s="14" t="str">
        <f>IF(AND(OR($E78={"a/c","b/c","c/a","c/b"}),V78="w"),VLOOKUP(X78,$AA$2:$AB$17,2,FALSE),IF(AND(OR($E78={"a/c","b/c","c/a","c/b"}),V78="l"),VLOOKUP(X78,$AC$2:$AD$17,2,FALSE),IF(AND(OR($E78={"a/c","b/c","c/a","c/b"}),V77="w"),VLOOKUP(X77,$AA$2:$AB$17,2,FALSE),IF(AND(OR($E78={"a/c","b/c","c/a","c/b"}),V77="l"),VLOOKUP(X77,$AC$2:$AD$17,2,FALSE),IF(AND(OR($E78={"a/c","b/c","c/a","c/b"}),V76="w"),VLOOKUP(X76,$AA$2:$AB$17,2,FALSE),IF(AND(OR($E78={"a/c","b/c","c/a","c/b"}),V76="l"),VLOOKUP(X76,$AC$2:$AD$17,2,FALSE),IF(AND(OR($E78={"a/c","b/c","c/a","c/b"}),V75="w"),VLOOKUP(X75,$AA$2:$AB$17,2,FALSE),IF(AND(OR($E78={"a/c","b/c","c/a","c/b"}),V75="l"),VLOOKUP(X75,$AC$2:$AD$17,2,FALSE),IF(AND(OR($E78={"a/c","b/c","c/a","c/b"}),V74="w"),VLOOKUP(X74,$AA$2:$AB$17,2,FALSE),IF(AND(OR($E78={"a/c","b/c","c/a","c/b"}),V74="l"),VLOOKUP(X74,$AC$2:$AD$17,2,FALSE),IF(AND(OR($E78={"a/c","b/c","c/a","c/b"}),V73="w"),VLOOKUP(X73,$AA$2:$AB$17,2,FALSE),IF(AND(OR($E78={"a/c","b/c","c/a","c/b"}),V73="l"),VLOOKUP(X73,$AC$2:$AD$17,2,FALSE),IF(AND(OR($E78={"a/c","b/c","c/a","c/b"}),V72="w"),VLOOKUP(X72,$AA$2:$AB$17,2,FALSE),IF(AND(OR($E78={"a/c","b/c","c/a","c/b"}),V72="l"),VLOOKUP(X72,$AC$2:$AD$17,2,FALSE),IF(AND(OR($E78={"a/c","b/c","c/a","c/b"}),V71="w"),VLOOKUP(X71,$AA$2:$AB$17,2,FALSE),IF(AND(OR($E78={"a/c","b/c","c/a","c/b"}),V71="l"),VLOOKUP(X71,$AC$2:$AD$17,2,FALSE),IF(AND(OR($E78={"a/c","b/c","c/a","c/b"}),V70="w"),VLOOKUP(X70,$AA$2:$AB$17,2,FALSE),IF(AND(OR($E78={"a/c","b/c","c/a","c/b"}),V70="l"),VLOOKUP(X70,$AC$2:$AD$17,2,FALSE),IF(AND(OR($E78={"a/c","b/c","c/a","c/b"}),V69="w"),VLOOKUP(X69,$AA$2:$AB$17,2,FALSE),IF(AND(OR($E78={"a/c","b/c","c/a","c/b"}),V69="l"),VLOOKUP(X69,$AC$2:$AD$17,2,FALSE),IF(AND(OR($E78={"a/c","b/c","c/a","c/b"}),V68="w"),VLOOKUP(X68,$AA$2:$AB$17,2,FALSE),IF(AND(OR($E78={"a/c","b/c","c/a","c/b"}),V68="l"),VLOOKUP(X68,$AC$2:$AD$17,2,FALSE),IF(OR($E78={"a/c","b/c","c/a","c/b"}),1,"")))))))))))))))))))))))</f>
        <v>2a</v>
      </c>
      <c r="Y79" s="12">
        <f t="shared" si="6"/>
        <v>-6</v>
      </c>
      <c r="Z79" s="27">
        <f t="shared" si="7"/>
        <v>-1</v>
      </c>
    </row>
    <row r="80" spans="1:34">
      <c r="A80" s="9">
        <v>31</v>
      </c>
      <c r="B80" s="9">
        <f>IF(OR($A80={1,2,3,4,5,6,7,8,9,10,11,12}),1,IF(OR($A80={13,14,15,16,17,18,19,20,21,22,23,24}),2,IF(OR($A80={25,26,27,28,29,30,31,32,33,34,35,36}),3,"")))</f>
        <v>3</v>
      </c>
      <c r="C80" s="9" t="str">
        <f>IF(OR($A80={1,4,7,10,13,16,19,22,25,28,31,34}),"A",IF(OR($A80={2,5,8,11,14,17,20,23,26,29,32,35}),"B",IF(OR($A80={3,6,9,12,15,18,21,24,27,30,33,36}),"C","")))</f>
        <v>A</v>
      </c>
      <c r="D80" t="str">
        <f t="shared" si="10"/>
        <v>1/3</v>
      </c>
      <c r="E80" t="str">
        <f t="shared" si="11"/>
        <v>C/A</v>
      </c>
      <c r="F80" s="13" t="str">
        <f>IF(AND(G80="d",$A80&gt;=1,OR(H80={1,"2a","2b",3,"5a","5b","10a","10b","20a","20b","40a","40b","80a","80b","160a","160b"})),"w",IF(AND(G80="",$A80&gt;=1,OR(H80={1,"2a","2b",3,"5a","5b","10a","10b","20a","20b","40a","40b","80a","80b","160a","160b"})),"l",""))</f>
        <v>l</v>
      </c>
      <c r="G80" s="7" t="str">
        <f>IF(OR($A80={1,2,3,4,5,6,7,8,9,10,11,12}),"d","")</f>
        <v/>
      </c>
      <c r="H80" s="14">
        <f>IF(AND(OR($D79={"1/2","1/3","2/1","3/1"}),F79="w"),VLOOKUP(H79,$AA$2:$AB$17,2,FALSE),IF(AND(OR($D79={"1/2","1/3","2/1","3/1"}),F79="l"),VLOOKUP(H79,$AC$2:$AD$17,2,FALSE),IF(AND(OR($D79={"1/2","1/3","2/1","3/1"}),F78="w"),VLOOKUP(H78,$AA$2:$AB$17,2,FALSE),IF(AND(OR($D79={"1/2","1/3","2/1","3/1"}),F78="l"),VLOOKUP(H78,$AC$2:$AD$17,2,FALSE),IF(AND(OR($D79={"1/2","1/3","2/1","3/1"}),F77="w"),VLOOKUP(H77,$AA$2:$AB$17,2,FALSE),IF(AND(OR($D79={"1/2","1/3","2/1","3/1"}),F77="l"),VLOOKUP(H77,$AC$2:$AD$17,2,FALSE),IF(AND(OR($D79={"1/2","1/3","2/1","3/1"}),F76="w"),VLOOKUP(H76,$AA$2:$AB$17,2,FALSE),IF(AND(OR($D79={"1/2","1/3","2/1","3/1"}),F76="l"),VLOOKUP(H76,$AC$2:$AD$17,2,FALSE),IF(AND(OR($D79={"1/2","1/3","2/1","3/1"}),F75="w"),VLOOKUP(H75,$AA$2:$AB$17,2,FALSE),IF(AND(OR($D79={"1/2","1/3","2/1","3/1"}),F75="l"),VLOOKUP(H75,$AC$2:$AD$17,2,FALSE),IF(AND(OR($D79={"1/2","1/3","2/1","3/1"}),F74="w"),VLOOKUP(H74,$AA$2:$AB$17,2,FALSE),IF(AND(OR($D79={"1/2","1/3","2/1","3/1"}),F74="l"),VLOOKUP(H74,$AC$2:$AD$17,2,FALSE),IF(AND(OR($D79={"1/2","1/3","2/1","3/1"}),F73="w"),VLOOKUP(H73,$AA$2:$AB$17,2,FALSE),IF(AND(OR($D79={"1/2","1/3","2/1","3/1"}),F73="l"),VLOOKUP(H73,$AC$2:$AD$17,2,FALSE),IF(AND(OR($D79={"1/2","1/3","2/1","3/1"}),F72="w"),VLOOKUP(H72,$AA$2:$AB$17,2,FALSE),IF(AND(OR($D79={"1/2","1/3","2/1","3/1"}),F72="l"),VLOOKUP(H72,$AC$2:$AD$17,2,FALSE),IF(AND(OR($D79={"1/2","1/3","2/1","3/1"}),F71="w"),VLOOKUP(H71,$AA$2:$AB$17,2,FALSE),IF(AND(OR($D79={"1/2","1/3","2/1","3/1"}),F71="l"),VLOOKUP(H71,$AC$2:$AD$17,2,FALSE),IF(AND(OR($D79={"1/2","1/3","2/1","3/1"}),F70="w"),VLOOKUP(H70,$AA$2:$AB$17,2,FALSE),IF(AND(OR($D79={"1/2","1/3","2/1","3/1"}),F70="l"),VLOOKUP(H70,$AC$2:$AD$17,2,FALSE),IF(AND(OR($D79={"1/2","1/3","2/1","3/1"}),F69="w"),VLOOKUP(H69,$AA$2:$AB$17,2,FALSE),IF(AND(OR($D79={"1/2","1/3","2/1","3/1"}),F69="l"),VLOOKUP(H69,$AC$2:$AD$17,2,FALSE),IF(OR($D79={"1/2","1/3","2/1","3/1"}),1,"")))))))))))))))))))))))</f>
        <v>1</v>
      </c>
      <c r="I80" s="13" t="str">
        <f>IF(AND(J80="d",$A80&gt;=1,OR(K80={1,"2a","2b",3,"5a","5b","10a","10b","20a","20b","40a","40b","80a","80b","160a","160b"})),"w",IF(AND(J80="",$A80&gt;=1,OR(K80={1,"2a","2b",3,"5a","5b","10a","10b","20a","20b","40a","40b","80a","80b","160a","160b"})),"l",""))</f>
        <v/>
      </c>
      <c r="J80" s="7" t="str">
        <f>IF(OR($A80={13,14,15,16,17,18,19,20,21,22,23,24}),"d","")</f>
        <v/>
      </c>
      <c r="K80" s="14" t="str">
        <f>IF(AND(OR($D79={"1/2","2/3","2/1","3/2"}),I79="w"),VLOOKUP(K79,$AA$2:$AB$17,2,FALSE),IF(AND(OR($D79={"1/2","2/3","2/1","3/2"}),I79="l"),VLOOKUP(K79,$AC$2:$AD$17,2,FALSE),IF(AND(OR($D79={"1/2","2/3","2/1","3/2"}),I78="w"),VLOOKUP(K78,$AA$2:$AB$17,2,FALSE),IF(AND(OR($D79={"1/2","2/3","2/1","3/2"}),I78="l"),VLOOKUP(K78,$AC$2:$AD$17,2,FALSE),IF(AND(OR($D79={"1/2","2/3","2/1","3/2"}),I77="w"),VLOOKUP(K77,$AA$2:$AB$17,2,FALSE),IF(AND(OR($D79={"1/2","2/3","2/1","3/2"}),I77="l"),VLOOKUP(K77,$AC$2:$AD$17,2,FALSE),IF(AND(OR($D79={"1/2","2/3","2/1","3/2"}),I76="w"),VLOOKUP(K76,$AA$2:$AB$17,2,FALSE),IF(AND(OR($D79={"1/2","2/3","2/1","3/2"}),I76="l"),VLOOKUP(K76,$AC$2:$AD$17,2,FALSE),IF(AND(OR($D79={"1/2","2/3","2/1","3/2"}),I75="w"),VLOOKUP(K75,$AA$2:$AB$17,2,FALSE),IF(AND(OR($D79={"1/2","2/3","2/1","3/2"}),I75="l"),VLOOKUP(K75,$AC$2:$AD$17,2,FALSE),IF(AND(OR($D79={"1/2","2/3","2/1","3/2"}),I74="w"),VLOOKUP(K74,$AA$2:$AB$17,2,FALSE),IF(AND(OR($D79={"1/2","2/3","2/1","3/2"}),I74="l"),VLOOKUP(K74,$AC$2:$AD$17,2,FALSE),IF(AND(OR($D79={"1/2","2/3","2/1","3/2"}),I73="w"),VLOOKUP(K73,$AA$2:$AB$17,2,FALSE),IF(AND(OR($D79={"1/2","2/3","2/1","3/2"}),I73="l"),VLOOKUP(K73,$AC$2:$AD$17,2,FALSE),IF(AND(OR($D79={"1/2","2/3","2/1","3/2"}),I72="w"),VLOOKUP(K72,$AA$2:$AB$17,2,FALSE),IF(AND(OR($D79={"1/2","2/3","2/1","3/2"}),I72="l"),VLOOKUP(K72,$AC$2:$AD$17,2,FALSE),IF(AND(OR($D79={"1/2","2/3","2/1","3/2"}),I71="w"),VLOOKUP(K71,$AA$2:$AB$17,2,FALSE),IF(AND(OR($D79={"1/2","2/3","2/1","3/2"}),I71="l"),VLOOKUP(K71,$AC$2:$AD$17,2,FALSE),IF(AND(OR($D79={"1/2","2/3","2/1","3/2"}),I70="w"),VLOOKUP(K70,$AA$2:$AB$17,2,FALSE),IF(AND(OR($D79={"1/2","2/3","2/1","3/2"}),I70="l"),VLOOKUP(K70,$AC$2:$AD$17,2,FALSE),IF(AND(OR($D79={"1/2","2/3","2/1","3/2"}),I69="w"),VLOOKUP(K69,$AA$2:$AB$17,2,FALSE),IF(AND(OR($D79={"1/2","2/3","2/1","3/2"}),I69="l"),VLOOKUP(K69,$AC$2:$AD$17,2,FALSE),IF(OR($D79={"1/2","2/3","2/1","3/2"}),1,"")))))))))))))))))))))))</f>
        <v/>
      </c>
      <c r="L80" s="13" t="str">
        <f>IF(AND(M80="d",$A80&gt;=1,OR(N80={1,"2a","2b",3,"5a","5b","10a","10b","20a","20b","40a","40b","80a","80b","160a","160b"})),"w",IF(AND(M80="",$A80&gt;=1,OR(N80={1,"2a","2b",3,"5a","5b","10a","10b","20a","20b","40a","40b","80a","80b","160a","160b"})),"l",""))</f>
        <v>w</v>
      </c>
      <c r="M80" s="7" t="str">
        <f>IF(OR($A80={25,26,27,28,29,30,31,32,33,34,35,36}),"d","")</f>
        <v>d</v>
      </c>
      <c r="N80" s="14" t="str">
        <f>IF(AND(OR($D79={"1/3","2/3","3/1","3/2"}),L79="w"),VLOOKUP(N79,$AA$2:$AB$17,2,FALSE),IF(AND(OR($D79={"1/3","2/3","3/1","3/2"}),L79="l"),VLOOKUP(N79,$AC$2:$AD$17,2,FALSE),IF(AND(OR($D79={"1/3","2/3","3/1","3/2"}),L78="w"),VLOOKUP(N78,$AA$2:$AB$17,2,FALSE),IF(AND(OR($D79={"1/3","2/3","3/1","3/2"}),L78="l"),VLOOKUP(N78,$AC$2:$AD$17,2,FALSE),IF(AND(OR($D79={"1/3","2/3","3/1","3/2"}),L77="w"),VLOOKUP(N77,$AA$2:$AB$17,2,FALSE),IF(AND(OR($D79={"1/3","2/3","3/1","3/2"}),L77="l"),VLOOKUP(N77,$AC$2:$AD$17,2,FALSE),IF(AND(OR($D79={"1/3","2/3","3/1","3/2"}),L76="w"),VLOOKUP(N76,$AA$2:$AB$17,2,FALSE),IF(AND(OR($D79={"1/3","2/3","3/1","3/2"}),L76="l"),VLOOKUP(N76,$AC$2:$AD$17,2,FALSE),IF(AND(OR($D79={"1/3","2/3","3/1","3/2"}),L75="w"),VLOOKUP(N75,$AA$2:$AB$17,2,FALSE),IF(AND(OR($D79={"1/3","2/3","3/1","3/2"}),L75="l"),VLOOKUP(N75,$AC$2:$AD$17,2,FALSE),IF(AND(OR($D79={"1/3","2/3","3/1","3/2"}),L74="w"),VLOOKUP(N74,$AA$2:$AB$17,2,FALSE),IF(AND(OR($D79={"1/3","2/3","3/1","3/2"}),L74="l"),VLOOKUP(N74,$AC$2:$AD$17,2,FALSE),IF(AND(OR($D79={"1/3","2/3","3/1","3/2"}),L73="w"),VLOOKUP(N73,$AA$2:$AB$17,2,FALSE),IF(AND(OR($D79={"1/3","2/3","3/1","3/2"}),L73="l"),VLOOKUP(N73,$AC$2:$AD$17,2,FALSE),IF(AND(OR($D79={"1/3","2/3","3/1","3/2"}),L72="w"),VLOOKUP(N72,$AA$2:$AB$17,2,FALSE),IF(AND(OR($D79={"1/3","2/3","3/1","3/2"}),L72="l"),VLOOKUP(N72,$AC$2:$AD$17,2,FALSE),IF(AND(OR($D79={"1/3","2/3","3/1","3/2"}),L71="w"),VLOOKUP(N71,$AA$2:$AB$17,2,FALSE),IF(AND(OR($D79={"1/3","2/3","3/1","3/2"}),L71="l"),VLOOKUP(N71,$AC$2:$AD$17,2,FALSE),IF(AND(OR($D79={"1/3","2/3","3/1","3/2"}),L70="w"),VLOOKUP(N70,$AA$2:$AB$17,2,FALSE),IF(AND(OR($D79={"1/3","2/3","3/1","3/2"}),L70="l"),VLOOKUP(N70,$AC$2:$AD$17,2,FALSE),IF(AND(OR($D79={"1/3","2/3","3/1","3/2"}),L69="w"),VLOOKUP(N69,$AA$2:$AB$17,2,FALSE),IF(AND(OR($D79={"1/3","2/3","3/1","3/2"}),L69="l"),VLOOKUP(N69,$AC$2:$AD$17,2,FALSE),IF(OR($D79={"1/3","2/3","3/1","3/2"}),1,"")))))))))))))))))))))))</f>
        <v>2a</v>
      </c>
      <c r="O80" s="12">
        <f t="shared" si="5"/>
        <v>3</v>
      </c>
      <c r="P80" s="13" t="str">
        <f>IF(AND(Q80="c",$A80&gt;=1,OR(R80={1,"2a","2b",3,"5a","5b","10a","10b","20a","20b","40a","40b","80a","80b","160a","160b"})),"w",IF(AND(Q80="",$A80&gt;=1,OR(R80={1,"2a","2b",3,"5a","5b","10a","10b","20a","20b","40a","40b","80a","80b","160a","160b"})),"l",""))</f>
        <v/>
      </c>
      <c r="Q80" s="7" t="str">
        <f>IF(OR($A80={1,4,7,10,13,16,19,22,25,28,31,34}),"c","")</f>
        <v>c</v>
      </c>
      <c r="R80" s="14" t="str">
        <f>IF(AND(OR($E79={"a/b","a/c","b/a","c/a"}),P79="w"),VLOOKUP(R79,$AA$2:$AB$17,2,FALSE),IF(AND(OR($E79={"a/b","a/c","b/a","c/a"}),P79="l"),VLOOKUP(R79,$AC$2:$AD$17,2,FALSE),IF(AND(OR($E79={"a/b","a/c","b/a","c/a"}),P78="w"),VLOOKUP(R78,$AA$2:$AB$17,2,FALSE),IF(AND(OR($E79={"a/b","a/c","b/a","c/a"}),P78="l"),VLOOKUP(R78,$AC$2:$AD$17,2,FALSE),IF(AND(OR($E79={"a/b","a/c","b/a","c/a"}),P77="w"),VLOOKUP(R77,$AA$2:$AB$17,2,FALSE),IF(AND(OR($E79={"a/b","a/c","b/a","c/a"}),P77="l"),VLOOKUP(R77,$AC$2:$AD$17,2,FALSE),IF(AND(OR($E79={"a/b","a/c","b/a","c/a"}),P76="w"),VLOOKUP(R76,$AA$2:$AB$17,2,FALSE),IF(AND(OR($E79={"a/b","a/c","b/a","c/a"}),P76="l"),VLOOKUP(R76,$AC$2:$AD$17,2,FALSE),IF(AND(OR($E79={"a/b","a/c","b/a","c/a"}),P75="w"),VLOOKUP(R75,$AA$2:$AB$17,2,FALSE),IF(AND(OR($E79={"a/b","a/c","b/a","c/a"}),P75="l"),VLOOKUP(R75,$AC$2:$AD$17,2,FALSE),IF(AND(OR($E79={"a/b","a/c","b/a","c/a"}),P74="w"),VLOOKUP(R74,$AA$2:$AB$17,2,FALSE),IF(AND(OR($E79={"a/b","a/c","b/a","c/a"}),P74="l"),VLOOKUP(R74,$AC$2:$AD$17,2,FALSE),IF(AND(OR($E79={"a/b","a/c","b/a","c/a"}),P73="w"),VLOOKUP(R73,$AA$2:$AB$17,2,FALSE),IF(AND(OR($E79={"a/b","a/c","b/a","c/a"}),P73="l"),VLOOKUP(R73,$AC$2:$AD$17,2,FALSE),IF(AND(OR($E79={"a/b","a/c","b/a","c/a"}),P72="w"),VLOOKUP(R72,$AA$2:$AB$17,2,FALSE),IF(AND(OR($E79={"a/b","a/c","b/a","c/a"}),P72="l"),VLOOKUP(R72,$AC$2:$AD$17,2,FALSE),IF(AND(OR($E79={"a/b","a/c","b/a","c/a"}),P71="w"),VLOOKUP(R71,$AA$2:$AB$17,2,FALSE),IF(AND(OR($E79={"a/b","a/c","b/a","c/a"}),P71="l"),VLOOKUP(R71,$AC$2:$AD$17,2,FALSE),IF(AND(OR($E79={"a/b","a/c","b/a","c/a"}),P70="w"),VLOOKUP(R70,$AA$2:$AB$17,2,FALSE),IF(AND(OR($E79={"a/b","a/c","b/a","c/a"}),P70="l"),VLOOKUP(R70,$AC$2:$AD$17,2,FALSE),IF(AND(OR($E79={"a/b","a/c","b/a","c/a"}),P69="w"),VLOOKUP(R69,$AA$2:$AB$17,2,FALSE),IF(AND(OR($E79={"a/b","a/c","b/a","c/a"}),P69="l"),VLOOKUP(R69,$AC$2:$AD$17,2,FALSE),IF(OR($E79={"a/b","a/c","b/a","c/a"}),1,"")))))))))))))))))))))))</f>
        <v/>
      </c>
      <c r="S80" s="13" t="str">
        <f>IF(AND(T80="c",$A80&gt;=1,OR(U80={1,"2a","2b",3,"5a","5b","10a","10b","20a","20b","40a","40b","80a","80b","160a","160b"})),"w",IF(AND(T80="",$A80&gt;=1,OR(U80={1,"2a","2b",3,"5a","5b","10a","10b","20a","20b","40a","40b","80a","80b","160a","160b"})),"l",""))</f>
        <v>l</v>
      </c>
      <c r="T80" s="7" t="str">
        <f>IF(OR($A80={2,5,8,11,14,17,20,23,26,29,32,35}),"c","")</f>
        <v/>
      </c>
      <c r="U80" s="14" t="str">
        <f>IF(AND(OR($E79={"a/b","b/c","b/a","c/b"}),S79="w"),VLOOKUP(U79,$AA$2:$AB$17,2,FALSE),IF(AND(OR($E79={"a/b","b/c","b/a","c/b"}),S79="l"),VLOOKUP(U79,$AC$2:$AD$17,2,FALSE),IF(AND(OR($E79={"a/b","b/c","b/a","c/b"}),S78="w"),VLOOKUP(U78,$AA$2:$AB$17,2,FALSE),IF(AND(OR($E79={"a/b","b/c","b/a","c/b"}),S78="l"),VLOOKUP(U78,$AC$2:$AD$17,2,FALSE),IF(AND(OR($E79={"a/b","b/c","b/a","c/b"}),S77="w"),VLOOKUP(U77,$AA$2:$AB$17,2,FALSE),IF(AND(OR($E79={"a/b","b/c","b/a","c/b"}),S77="l"),VLOOKUP(U77,$AC$2:$AD$17,2,FALSE),IF(AND(OR($E79={"a/b","b/c","b/a","c/b"}),S76="w"),VLOOKUP(U76,$AA$2:$AB$17,2,FALSE),IF(AND(OR($E79={"a/b","b/c","b/a","c/b"}),S76="l"),VLOOKUP(U76,$AC$2:$AD$17,2,FALSE),IF(AND(OR($E79={"a/b","b/c","b/a","c/b"}),S75="w"),VLOOKUP(U75,$AA$2:$AB$17,2,FALSE),IF(AND(OR($E79={"a/b","b/c","b/a","c/b"}),S75="l"),VLOOKUP(U75,$AC$2:$AD$17,2,FALSE),IF(AND(OR($E79={"a/b","b/c","b/a","c/b"}),S74="w"),VLOOKUP(U74,$AA$2:$AB$17,2,FALSE),IF(AND(OR($E79={"a/b","b/c","b/a","c/b"}),S74="l"),VLOOKUP(U74,$AC$2:$AD$17,2,FALSE),IF(AND(OR($E79={"a/b","b/c","b/a","c/b"}),S73="w"),VLOOKUP(U73,$AA$2:$AB$17,2,FALSE),IF(AND(OR($E79={"a/b","b/c","b/a","c/b"}),S73="l"),VLOOKUP(U73,$AC$2:$AD$17,2,FALSE),IF(AND(OR($E79={"a/b","b/c","b/a","c/b"}),S72="w"),VLOOKUP(U72,$AA$2:$AB$17,2,FALSE),IF(AND(OR($E79={"a/b","b/c","b/a","c/b"}),S72="l"),VLOOKUP(U72,$AC$2:$AD$17,2,FALSE),IF(AND(OR($E79={"a/b","b/c","b/a","c/b"}),S71="w"),VLOOKUP(U71,$AA$2:$AB$17,2,FALSE),IF(AND(OR($E79={"a/b","b/c","b/a","c/b"}),S71="l"),VLOOKUP(U71,$AC$2:$AD$17,2,FALSE),IF(AND(OR($E79={"a/b","b/c","b/a","c/b"}),S70="w"),VLOOKUP(U70,$AA$2:$AB$17,2,FALSE),IF(AND(OR($E79={"a/b","b/c","b/a","c/b"}),S70="l"),VLOOKUP(U70,$AC$2:$AD$17,2,FALSE),IF(AND(OR($E79={"a/b","b/c","b/a","c/b"}),S69="w"),VLOOKUP(U69,$AA$2:$AB$17,2,FALSE),IF(AND(OR($E79={"a/b","b/c","b/a","c/b"}),S69="l"),VLOOKUP(U69,$AC$2:$AD$17,2,FALSE),IF(OR($E79={"a/b","b/c","b/a","c/b"}),1,"")))))))))))))))))))))))</f>
        <v>10b</v>
      </c>
      <c r="V80" s="13" t="str">
        <f>IF(AND(W80="c",$A80&gt;=1,OR(X80={1,"2a","2b",3,"5a","5b","10a","10b","20a","20b","40a","40b","80a","80b","160a","160b"})),"w",IF(AND(W80="",$A80&gt;=1,OR(X80={1,"2a","2b",3,"5a","5b","10a","10b","20a","20b","40a","40b","80a","80b","160a","160b"})),"l",""))</f>
        <v>l</v>
      </c>
      <c r="W80" s="7" t="str">
        <f>IF(OR($A80={3,6,9,12,15,18,21,24,27,30,33,36}),"c","")</f>
        <v/>
      </c>
      <c r="X80" s="14">
        <f>IF(AND(OR($E79={"a/c","b/c","c/a","c/b"}),V79="w"),VLOOKUP(X79,$AA$2:$AB$17,2,FALSE),IF(AND(OR($E79={"a/c","b/c","c/a","c/b"}),V79="l"),VLOOKUP(X79,$AC$2:$AD$17,2,FALSE),IF(AND(OR($E79={"a/c","b/c","c/a","c/b"}),V78="w"),VLOOKUP(X78,$AA$2:$AB$17,2,FALSE),IF(AND(OR($E79={"a/c","b/c","c/a","c/b"}),V78="l"),VLOOKUP(X78,$AC$2:$AD$17,2,FALSE),IF(AND(OR($E79={"a/c","b/c","c/a","c/b"}),V77="w"),VLOOKUP(X77,$AA$2:$AB$17,2,FALSE),IF(AND(OR($E79={"a/c","b/c","c/a","c/b"}),V77="l"),VLOOKUP(X77,$AC$2:$AD$17,2,FALSE),IF(AND(OR($E79={"a/c","b/c","c/a","c/b"}),V76="w"),VLOOKUP(X76,$AA$2:$AB$17,2,FALSE),IF(AND(OR($E79={"a/c","b/c","c/a","c/b"}),V76="l"),VLOOKUP(X76,$AC$2:$AD$17,2,FALSE),IF(AND(OR($E79={"a/c","b/c","c/a","c/b"}),V75="w"),VLOOKUP(X75,$AA$2:$AB$17,2,FALSE),IF(AND(OR($E79={"a/c","b/c","c/a","c/b"}),V75="l"),VLOOKUP(X75,$AC$2:$AD$17,2,FALSE),IF(AND(OR($E79={"a/c","b/c","c/a","c/b"}),V74="w"),VLOOKUP(X74,$AA$2:$AB$17,2,FALSE),IF(AND(OR($E79={"a/c","b/c","c/a","c/b"}),V74="l"),VLOOKUP(X74,$AC$2:$AD$17,2,FALSE),IF(AND(OR($E79={"a/c","b/c","c/a","c/b"}),V73="w"),VLOOKUP(X73,$AA$2:$AB$17,2,FALSE),IF(AND(OR($E79={"a/c","b/c","c/a","c/b"}),V73="l"),VLOOKUP(X73,$AC$2:$AD$17,2,FALSE),IF(AND(OR($E79={"a/c","b/c","c/a","c/b"}),V72="w"),VLOOKUP(X72,$AA$2:$AB$17,2,FALSE),IF(AND(OR($E79={"a/c","b/c","c/a","c/b"}),V72="l"),VLOOKUP(X72,$AC$2:$AD$17,2,FALSE),IF(AND(OR($E79={"a/c","b/c","c/a","c/b"}),V71="w"),VLOOKUP(X71,$AA$2:$AB$17,2,FALSE),IF(AND(OR($E79={"a/c","b/c","c/a","c/b"}),V71="l"),VLOOKUP(X71,$AC$2:$AD$17,2,FALSE),IF(AND(OR($E79={"a/c","b/c","c/a","c/b"}),V70="w"),VLOOKUP(X70,$AA$2:$AB$17,2,FALSE),IF(AND(OR($E79={"a/c","b/c","c/a","c/b"}),V70="l"),VLOOKUP(X70,$AC$2:$AD$17,2,FALSE),IF(AND(OR($E79={"a/c","b/c","c/a","c/b"}),V69="w"),VLOOKUP(X69,$AA$2:$AB$17,2,FALSE),IF(AND(OR($E79={"a/c","b/c","c/a","c/b"}),V69="l"),VLOOKUP(X69,$AC$2:$AD$17,2,FALSE),IF(OR($E79={"a/c","b/c","c/a","c/b"}),1,"")))))))))))))))))))))))</f>
        <v>1</v>
      </c>
      <c r="Y80" s="12">
        <f t="shared" si="6"/>
        <v>-11</v>
      </c>
      <c r="Z80" s="27">
        <f t="shared" si="7"/>
        <v>-8</v>
      </c>
    </row>
    <row r="81" spans="1:26">
      <c r="A81" s="9">
        <v>25</v>
      </c>
      <c r="B81" s="9">
        <f>IF(OR($A81={1,2,3,4,5,6,7,8,9,10,11,12}),1,IF(OR($A81={13,14,15,16,17,18,19,20,21,22,23,24}),2,IF(OR($A81={25,26,27,28,29,30,31,32,33,34,35,36}),3,"")))</f>
        <v>3</v>
      </c>
      <c r="C81" s="9" t="str">
        <f>IF(OR($A81={1,4,7,10,13,16,19,22,25,28,31,34}),"A",IF(OR($A81={2,5,8,11,14,17,20,23,26,29,32,35}),"B",IF(OR($A81={3,6,9,12,15,18,21,24,27,30,33,36}),"C","")))</f>
        <v>A</v>
      </c>
      <c r="D81" t="str">
        <f t="shared" si="10"/>
        <v>1/3</v>
      </c>
      <c r="E81" t="str">
        <f t="shared" si="11"/>
        <v>C/A</v>
      </c>
      <c r="F81" s="13" t="str">
        <f>IF(AND(G81="d",$A81&gt;=1,OR(H81={1,"2a","2b",3,"5a","5b","10a","10b","20a","20b","40a","40b","80a","80b","160a","160b"})),"w",IF(AND(G81="",$A81&gt;=1,OR(H81={1,"2a","2b",3,"5a","5b","10a","10b","20a","20b","40a","40b","80a","80b","160a","160b"})),"l",""))</f>
        <v>l</v>
      </c>
      <c r="G81" s="7" t="str">
        <f>IF(OR($A81={1,2,3,4,5,6,7,8,9,10,11,12}),"d","")</f>
        <v/>
      </c>
      <c r="H81" s="14" t="str">
        <f>IF(AND(OR($D80={"1/2","1/3","2/1","3/1"}),F80="w"),VLOOKUP(H80,$AA$2:$AB$17,2,FALSE),IF(AND(OR($D80={"1/2","1/3","2/1","3/1"}),F80="l"),VLOOKUP(H80,$AC$2:$AD$17,2,FALSE),IF(AND(OR($D80={"1/2","1/3","2/1","3/1"}),F79="w"),VLOOKUP(H79,$AA$2:$AB$17,2,FALSE),IF(AND(OR($D80={"1/2","1/3","2/1","3/1"}),F79="l"),VLOOKUP(H79,$AC$2:$AD$17,2,FALSE),IF(AND(OR($D80={"1/2","1/3","2/1","3/1"}),F78="w"),VLOOKUP(H78,$AA$2:$AB$17,2,FALSE),IF(AND(OR($D80={"1/2","1/3","2/1","3/1"}),F78="l"),VLOOKUP(H78,$AC$2:$AD$17,2,FALSE),IF(AND(OR($D80={"1/2","1/3","2/1","3/1"}),F77="w"),VLOOKUP(H77,$AA$2:$AB$17,2,FALSE),IF(AND(OR($D80={"1/2","1/3","2/1","3/1"}),F77="l"),VLOOKUP(H77,$AC$2:$AD$17,2,FALSE),IF(AND(OR($D80={"1/2","1/3","2/1","3/1"}),F76="w"),VLOOKUP(H76,$AA$2:$AB$17,2,FALSE),IF(AND(OR($D80={"1/2","1/3","2/1","3/1"}),F76="l"),VLOOKUP(H76,$AC$2:$AD$17,2,FALSE),IF(AND(OR($D80={"1/2","1/3","2/1","3/1"}),F75="w"),VLOOKUP(H75,$AA$2:$AB$17,2,FALSE),IF(AND(OR($D80={"1/2","1/3","2/1","3/1"}),F75="l"),VLOOKUP(H75,$AC$2:$AD$17,2,FALSE),IF(AND(OR($D80={"1/2","1/3","2/1","3/1"}),F74="w"),VLOOKUP(H74,$AA$2:$AB$17,2,FALSE),IF(AND(OR($D80={"1/2","1/3","2/1","3/1"}),F74="l"),VLOOKUP(H74,$AC$2:$AD$17,2,FALSE),IF(AND(OR($D80={"1/2","1/3","2/1","3/1"}),F73="w"),VLOOKUP(H73,$AA$2:$AB$17,2,FALSE),IF(AND(OR($D80={"1/2","1/3","2/1","3/1"}),F73="l"),VLOOKUP(H73,$AC$2:$AD$17,2,FALSE),IF(AND(OR($D80={"1/2","1/3","2/1","3/1"}),F72="w"),VLOOKUP(H72,$AA$2:$AB$17,2,FALSE),IF(AND(OR($D80={"1/2","1/3","2/1","3/1"}),F72="l"),VLOOKUP(H72,$AC$2:$AD$17,2,FALSE),IF(AND(OR($D80={"1/2","1/3","2/1","3/1"}),F71="w"),VLOOKUP(H71,$AA$2:$AB$17,2,FALSE),IF(AND(OR($D80={"1/2","1/3","2/1","3/1"}),F71="l"),VLOOKUP(H71,$AC$2:$AD$17,2,FALSE),IF(AND(OR($D80={"1/2","1/3","2/1","3/1"}),F70="w"),VLOOKUP(H70,$AA$2:$AB$17,2,FALSE),IF(AND(OR($D80={"1/2","1/3","2/1","3/1"}),F70="l"),VLOOKUP(H70,$AC$2:$AD$17,2,FALSE),IF(OR($D80={"1/2","1/3","2/1","3/1"}),1,"")))))))))))))))))))))))</f>
        <v>2a</v>
      </c>
      <c r="I81" s="13" t="str">
        <f>IF(AND(J81="d",$A81&gt;=1,OR(K81={1,"2a","2b",3,"5a","5b","10a","10b","20a","20b","40a","40b","80a","80b","160a","160b"})),"w",IF(AND(J81="",$A81&gt;=1,OR(K81={1,"2a","2b",3,"5a","5b","10a","10b","20a","20b","40a","40b","80a","80b","160a","160b"})),"l",""))</f>
        <v/>
      </c>
      <c r="J81" s="7" t="str">
        <f>IF(OR($A81={13,14,15,16,17,18,19,20,21,22,23,24}),"d","")</f>
        <v/>
      </c>
      <c r="K81" s="14" t="str">
        <f>IF(AND(OR($D80={"1/2","2/3","2/1","3/2"}),I80="w"),VLOOKUP(K80,$AA$2:$AB$17,2,FALSE),IF(AND(OR($D80={"1/2","2/3","2/1","3/2"}),I80="l"),VLOOKUP(K80,$AC$2:$AD$17,2,FALSE),IF(AND(OR($D80={"1/2","2/3","2/1","3/2"}),I79="w"),VLOOKUP(K79,$AA$2:$AB$17,2,FALSE),IF(AND(OR($D80={"1/2","2/3","2/1","3/2"}),I79="l"),VLOOKUP(K79,$AC$2:$AD$17,2,FALSE),IF(AND(OR($D80={"1/2","2/3","2/1","3/2"}),I78="w"),VLOOKUP(K78,$AA$2:$AB$17,2,FALSE),IF(AND(OR($D80={"1/2","2/3","2/1","3/2"}),I78="l"),VLOOKUP(K78,$AC$2:$AD$17,2,FALSE),IF(AND(OR($D80={"1/2","2/3","2/1","3/2"}),I77="w"),VLOOKUP(K77,$AA$2:$AB$17,2,FALSE),IF(AND(OR($D80={"1/2","2/3","2/1","3/2"}),I77="l"),VLOOKUP(K77,$AC$2:$AD$17,2,FALSE),IF(AND(OR($D80={"1/2","2/3","2/1","3/2"}),I76="w"),VLOOKUP(K76,$AA$2:$AB$17,2,FALSE),IF(AND(OR($D80={"1/2","2/3","2/1","3/2"}),I76="l"),VLOOKUP(K76,$AC$2:$AD$17,2,FALSE),IF(AND(OR($D80={"1/2","2/3","2/1","3/2"}),I75="w"),VLOOKUP(K75,$AA$2:$AB$17,2,FALSE),IF(AND(OR($D80={"1/2","2/3","2/1","3/2"}),I75="l"),VLOOKUP(K75,$AC$2:$AD$17,2,FALSE),IF(AND(OR($D80={"1/2","2/3","2/1","3/2"}),I74="w"),VLOOKUP(K74,$AA$2:$AB$17,2,FALSE),IF(AND(OR($D80={"1/2","2/3","2/1","3/2"}),I74="l"),VLOOKUP(K74,$AC$2:$AD$17,2,FALSE),IF(AND(OR($D80={"1/2","2/3","2/1","3/2"}),I73="w"),VLOOKUP(K73,$AA$2:$AB$17,2,FALSE),IF(AND(OR($D80={"1/2","2/3","2/1","3/2"}),I73="l"),VLOOKUP(K73,$AC$2:$AD$17,2,FALSE),IF(AND(OR($D80={"1/2","2/3","2/1","3/2"}),I72="w"),VLOOKUP(K72,$AA$2:$AB$17,2,FALSE),IF(AND(OR($D80={"1/2","2/3","2/1","3/2"}),I72="l"),VLOOKUP(K72,$AC$2:$AD$17,2,FALSE),IF(AND(OR($D80={"1/2","2/3","2/1","3/2"}),I71="w"),VLOOKUP(K71,$AA$2:$AB$17,2,FALSE),IF(AND(OR($D80={"1/2","2/3","2/1","3/2"}),I71="l"),VLOOKUP(K71,$AC$2:$AD$17,2,FALSE),IF(AND(OR($D80={"1/2","2/3","2/1","3/2"}),I70="w"),VLOOKUP(K70,$AA$2:$AB$17,2,FALSE),IF(AND(OR($D80={"1/2","2/3","2/1","3/2"}),I70="l"),VLOOKUP(K70,$AC$2:$AD$17,2,FALSE),IF(OR($D80={"1/2","2/3","2/1","3/2"}),1,"")))))))))))))))))))))))</f>
        <v/>
      </c>
      <c r="L81" s="13" t="str">
        <f>IF(AND(M81="d",$A81&gt;=1,OR(N81={1,"2a","2b",3,"5a","5b","10a","10b","20a","20b","40a","40b","80a","80b","160a","160b"})),"w",IF(AND(M81="",$A81&gt;=1,OR(N81={1,"2a","2b",3,"5a","5b","10a","10b","20a","20b","40a","40b","80a","80b","160a","160b"})),"l",""))</f>
        <v>w</v>
      </c>
      <c r="M81" s="7" t="str">
        <f>IF(OR($A81={25,26,27,28,29,30,31,32,33,34,35,36}),"d","")</f>
        <v>d</v>
      </c>
      <c r="N81" s="14">
        <f>IF(AND(OR($D80={"1/3","2/3","3/1","3/2"}),L80="w"),VLOOKUP(N80,$AA$2:$AB$17,2,FALSE),IF(AND(OR($D80={"1/3","2/3","3/1","3/2"}),L80="l"),VLOOKUP(N80,$AC$2:$AD$17,2,FALSE),IF(AND(OR($D80={"1/3","2/3","3/1","3/2"}),L79="w"),VLOOKUP(N79,$AA$2:$AB$17,2,FALSE),IF(AND(OR($D80={"1/3","2/3","3/1","3/2"}),L79="l"),VLOOKUP(N79,$AC$2:$AD$17,2,FALSE),IF(AND(OR($D80={"1/3","2/3","3/1","3/2"}),L78="w"),VLOOKUP(N78,$AA$2:$AB$17,2,FALSE),IF(AND(OR($D80={"1/3","2/3","3/1","3/2"}),L78="l"),VLOOKUP(N78,$AC$2:$AD$17,2,FALSE),IF(AND(OR($D80={"1/3","2/3","3/1","3/2"}),L77="w"),VLOOKUP(N77,$AA$2:$AB$17,2,FALSE),IF(AND(OR($D80={"1/3","2/3","3/1","3/2"}),L77="l"),VLOOKUP(N77,$AC$2:$AD$17,2,FALSE),IF(AND(OR($D80={"1/3","2/3","3/1","3/2"}),L76="w"),VLOOKUP(N76,$AA$2:$AB$17,2,FALSE),IF(AND(OR($D80={"1/3","2/3","3/1","3/2"}),L76="l"),VLOOKUP(N76,$AC$2:$AD$17,2,FALSE),IF(AND(OR($D80={"1/3","2/3","3/1","3/2"}),L75="w"),VLOOKUP(N75,$AA$2:$AB$17,2,FALSE),IF(AND(OR($D80={"1/3","2/3","3/1","3/2"}),L75="l"),VLOOKUP(N75,$AC$2:$AD$17,2,FALSE),IF(AND(OR($D80={"1/3","2/3","3/1","3/2"}),L74="w"),VLOOKUP(N74,$AA$2:$AB$17,2,FALSE),IF(AND(OR($D80={"1/3","2/3","3/1","3/2"}),L74="l"),VLOOKUP(N74,$AC$2:$AD$17,2,FALSE),IF(AND(OR($D80={"1/3","2/3","3/1","3/2"}),L73="w"),VLOOKUP(N73,$AA$2:$AB$17,2,FALSE),IF(AND(OR($D80={"1/3","2/3","3/1","3/2"}),L73="l"),VLOOKUP(N73,$AC$2:$AD$17,2,FALSE),IF(AND(OR($D80={"1/3","2/3","3/1","3/2"}),L72="w"),VLOOKUP(N72,$AA$2:$AB$17,2,FALSE),IF(AND(OR($D80={"1/3","2/3","3/1","3/2"}),L72="l"),VLOOKUP(N72,$AC$2:$AD$17,2,FALSE),IF(AND(OR($D80={"1/3","2/3","3/1","3/2"}),L71="w"),VLOOKUP(N71,$AA$2:$AB$17,2,FALSE),IF(AND(OR($D80={"1/3","2/3","3/1","3/2"}),L71="l"),VLOOKUP(N71,$AC$2:$AD$17,2,FALSE),IF(AND(OR($D80={"1/3","2/3","3/1","3/2"}),L70="w"),VLOOKUP(N70,$AA$2:$AB$17,2,FALSE),IF(AND(OR($D80={"1/3","2/3","3/1","3/2"}),L70="l"),VLOOKUP(N70,$AC$2:$AD$17,2,FALSE),IF(OR($D80={"1/3","2/3","3/1","3/2"}),1,"")))))))))))))))))))))))</f>
        <v>1</v>
      </c>
      <c r="O81" s="12">
        <f t="shared" si="5"/>
        <v>0</v>
      </c>
      <c r="P81" s="13" t="str">
        <f>IF(AND(Q81="c",$A81&gt;=1,OR(R81={1,"2a","2b",3,"5a","5b","10a","10b","20a","20b","40a","40b","80a","80b","160a","160b"})),"w",IF(AND(Q81="",$A81&gt;=1,OR(R81={1,"2a","2b",3,"5a","5b","10a","10b","20a","20b","40a","40b","80a","80b","160a","160b"})),"l",""))</f>
        <v>w</v>
      </c>
      <c r="Q81" s="7" t="str">
        <f>IF(OR($A81={1,4,7,10,13,16,19,22,25,28,31,34}),"c","")</f>
        <v>c</v>
      </c>
      <c r="R81" s="14" t="str">
        <f>IF(AND(OR($E80={"a/b","a/c","b/a","c/a"}),P80="w"),VLOOKUP(R80,$AA$2:$AB$17,2,FALSE),IF(AND(OR($E80={"a/b","a/c","b/a","c/a"}),P80="l"),VLOOKUP(R80,$AC$2:$AD$17,2,FALSE),IF(AND(OR($E80={"a/b","a/c","b/a","c/a"}),P79="w"),VLOOKUP(R79,$AA$2:$AB$17,2,FALSE),IF(AND(OR($E80={"a/b","a/c","b/a","c/a"}),P79="l"),VLOOKUP(R79,$AC$2:$AD$17,2,FALSE),IF(AND(OR($E80={"a/b","a/c","b/a","c/a"}),P78="w"),VLOOKUP(R78,$AA$2:$AB$17,2,FALSE),IF(AND(OR($E80={"a/b","a/c","b/a","c/a"}),P78="l"),VLOOKUP(R78,$AC$2:$AD$17,2,FALSE),IF(AND(OR($E80={"a/b","a/c","b/a","c/a"}),P77="w"),VLOOKUP(R77,$AA$2:$AB$17,2,FALSE),IF(AND(OR($E80={"a/b","a/c","b/a","c/a"}),P77="l"),VLOOKUP(R77,$AC$2:$AD$17,2,FALSE),IF(AND(OR($E80={"a/b","a/c","b/a","c/a"}),P76="w"),VLOOKUP(R76,$AA$2:$AB$17,2,FALSE),IF(AND(OR($E80={"a/b","a/c","b/a","c/a"}),P76="l"),VLOOKUP(R76,$AC$2:$AD$17,2,FALSE),IF(AND(OR($E80={"a/b","a/c","b/a","c/a"}),P75="w"),VLOOKUP(R75,$AA$2:$AB$17,2,FALSE),IF(AND(OR($E80={"a/b","a/c","b/a","c/a"}),P75="l"),VLOOKUP(R75,$AC$2:$AD$17,2,FALSE),IF(AND(OR($E80={"a/b","a/c","b/a","c/a"}),P74="w"),VLOOKUP(R74,$AA$2:$AB$17,2,FALSE),IF(AND(OR($E80={"a/b","a/c","b/a","c/a"}),P74="l"),VLOOKUP(R74,$AC$2:$AD$17,2,FALSE),IF(AND(OR($E80={"a/b","a/c","b/a","c/a"}),P73="w"),VLOOKUP(R73,$AA$2:$AB$17,2,FALSE),IF(AND(OR($E80={"a/b","a/c","b/a","c/a"}),P73="l"),VLOOKUP(R73,$AC$2:$AD$17,2,FALSE),IF(AND(OR($E80={"a/b","a/c","b/a","c/a"}),P72="w"),VLOOKUP(R72,$AA$2:$AB$17,2,FALSE),IF(AND(OR($E80={"a/b","a/c","b/a","c/a"}),P72="l"),VLOOKUP(R72,$AC$2:$AD$17,2,FALSE),IF(AND(OR($E80={"a/b","a/c","b/a","c/a"}),P71="w"),VLOOKUP(R71,$AA$2:$AB$17,2,FALSE),IF(AND(OR($E80={"a/b","a/c","b/a","c/a"}),P71="l"),VLOOKUP(R71,$AC$2:$AD$17,2,FALSE),IF(AND(OR($E80={"a/b","a/c","b/a","c/a"}),P70="w"),VLOOKUP(R70,$AA$2:$AB$17,2,FALSE),IF(AND(OR($E80={"a/b","a/c","b/a","c/a"}),P70="l"),VLOOKUP(R70,$AC$2:$AD$17,2,FALSE),IF(OR($E80={"a/b","a/c","b/a","c/a"}),1,"")))))))))))))))))))))))</f>
        <v>2b</v>
      </c>
      <c r="S81" s="13" t="str">
        <f>IF(AND(T81="c",$A81&gt;=1,OR(U81={1,"2a","2b",3,"5a","5b","10a","10b","20a","20b","40a","40b","80a","80b","160a","160b"})),"w",IF(AND(T81="",$A81&gt;=1,OR(U81={1,"2a","2b",3,"5a","5b","10a","10b","20a","20b","40a","40b","80a","80b","160a","160b"})),"l",""))</f>
        <v/>
      </c>
      <c r="T81" s="7" t="str">
        <f>IF(OR($A81={2,5,8,11,14,17,20,23,26,29,32,35}),"c","")</f>
        <v/>
      </c>
      <c r="U81" s="14" t="str">
        <f>IF(AND(OR($E80={"a/b","b/c","b/a","c/b"}),S80="w"),VLOOKUP(U80,$AA$2:$AB$17,2,FALSE),IF(AND(OR($E80={"a/b","b/c","b/a","c/b"}),S80="l"),VLOOKUP(U80,$AC$2:$AD$17,2,FALSE),IF(AND(OR($E80={"a/b","b/c","b/a","c/b"}),S79="w"),VLOOKUP(U79,$AA$2:$AB$17,2,FALSE),IF(AND(OR($E80={"a/b","b/c","b/a","c/b"}),S79="l"),VLOOKUP(U79,$AC$2:$AD$17,2,FALSE),IF(AND(OR($E80={"a/b","b/c","b/a","c/b"}),S78="w"),VLOOKUP(U78,$AA$2:$AB$17,2,FALSE),IF(AND(OR($E80={"a/b","b/c","b/a","c/b"}),S78="l"),VLOOKUP(U78,$AC$2:$AD$17,2,FALSE),IF(AND(OR($E80={"a/b","b/c","b/a","c/b"}),S77="w"),VLOOKUP(U77,$AA$2:$AB$17,2,FALSE),IF(AND(OR($E80={"a/b","b/c","b/a","c/b"}),S77="l"),VLOOKUP(U77,$AC$2:$AD$17,2,FALSE),IF(AND(OR($E80={"a/b","b/c","b/a","c/b"}),S76="w"),VLOOKUP(U76,$AA$2:$AB$17,2,FALSE),IF(AND(OR($E80={"a/b","b/c","b/a","c/b"}),S76="l"),VLOOKUP(U76,$AC$2:$AD$17,2,FALSE),IF(AND(OR($E80={"a/b","b/c","b/a","c/b"}),S75="w"),VLOOKUP(U75,$AA$2:$AB$17,2,FALSE),IF(AND(OR($E80={"a/b","b/c","b/a","c/b"}),S75="l"),VLOOKUP(U75,$AC$2:$AD$17,2,FALSE),IF(AND(OR($E80={"a/b","b/c","b/a","c/b"}),S74="w"),VLOOKUP(U74,$AA$2:$AB$17,2,FALSE),IF(AND(OR($E80={"a/b","b/c","b/a","c/b"}),S74="l"),VLOOKUP(U74,$AC$2:$AD$17,2,FALSE),IF(AND(OR($E80={"a/b","b/c","b/a","c/b"}),S73="w"),VLOOKUP(U73,$AA$2:$AB$17,2,FALSE),IF(AND(OR($E80={"a/b","b/c","b/a","c/b"}),S73="l"),VLOOKUP(U73,$AC$2:$AD$17,2,FALSE),IF(AND(OR($E80={"a/b","b/c","b/a","c/b"}),S72="w"),VLOOKUP(U72,$AA$2:$AB$17,2,FALSE),IF(AND(OR($E80={"a/b","b/c","b/a","c/b"}),S72="l"),VLOOKUP(U72,$AC$2:$AD$17,2,FALSE),IF(AND(OR($E80={"a/b","b/c","b/a","c/b"}),S71="w"),VLOOKUP(U71,$AA$2:$AB$17,2,FALSE),IF(AND(OR($E80={"a/b","b/c","b/a","c/b"}),S71="l"),VLOOKUP(U71,$AC$2:$AD$17,2,FALSE),IF(AND(OR($E80={"a/b","b/c","b/a","c/b"}),S70="w"),VLOOKUP(U70,$AA$2:$AB$17,2,FALSE),IF(AND(OR($E80={"a/b","b/c","b/a","c/b"}),S70="l"),VLOOKUP(U70,$AC$2:$AD$17,2,FALSE),IF(OR($E80={"a/b","b/c","b/a","c/b"}),1,"")))))))))))))))))))))))</f>
        <v/>
      </c>
      <c r="V81" s="13" t="str">
        <f>IF(AND(W81="c",$A81&gt;=1,OR(X81={1,"2a","2b",3,"5a","5b","10a","10b","20a","20b","40a","40b","80a","80b","160a","160b"})),"w",IF(AND(W81="",$A81&gt;=1,OR(X81={1,"2a","2b",3,"5a","5b","10a","10b","20a","20b","40a","40b","80a","80b","160a","160b"})),"l",""))</f>
        <v>l</v>
      </c>
      <c r="W81" s="7" t="str">
        <f>IF(OR($A81={3,6,9,12,15,18,21,24,27,30,33,36}),"c","")</f>
        <v/>
      </c>
      <c r="X81" s="14" t="str">
        <f>IF(AND(OR($E80={"a/c","b/c","c/a","c/b"}),V80="w"),VLOOKUP(X80,$AA$2:$AB$17,2,FALSE),IF(AND(OR($E80={"a/c","b/c","c/a","c/b"}),V80="l"),VLOOKUP(X80,$AC$2:$AD$17,2,FALSE),IF(AND(OR($E80={"a/c","b/c","c/a","c/b"}),V79="w"),VLOOKUP(X79,$AA$2:$AB$17,2,FALSE),IF(AND(OR($E80={"a/c","b/c","c/a","c/b"}),V79="l"),VLOOKUP(X79,$AC$2:$AD$17,2,FALSE),IF(AND(OR($E80={"a/c","b/c","c/a","c/b"}),V78="w"),VLOOKUP(X78,$AA$2:$AB$17,2,FALSE),IF(AND(OR($E80={"a/c","b/c","c/a","c/b"}),V78="l"),VLOOKUP(X78,$AC$2:$AD$17,2,FALSE),IF(AND(OR($E80={"a/c","b/c","c/a","c/b"}),V77="w"),VLOOKUP(X77,$AA$2:$AB$17,2,FALSE),IF(AND(OR($E80={"a/c","b/c","c/a","c/b"}),V77="l"),VLOOKUP(X77,$AC$2:$AD$17,2,FALSE),IF(AND(OR($E80={"a/c","b/c","c/a","c/b"}),V76="w"),VLOOKUP(X76,$AA$2:$AB$17,2,FALSE),IF(AND(OR($E80={"a/c","b/c","c/a","c/b"}),V76="l"),VLOOKUP(X76,$AC$2:$AD$17,2,FALSE),IF(AND(OR($E80={"a/c","b/c","c/a","c/b"}),V75="w"),VLOOKUP(X75,$AA$2:$AB$17,2,FALSE),IF(AND(OR($E80={"a/c","b/c","c/a","c/b"}),V75="l"),VLOOKUP(X75,$AC$2:$AD$17,2,FALSE),IF(AND(OR($E80={"a/c","b/c","c/a","c/b"}),V74="w"),VLOOKUP(X74,$AA$2:$AB$17,2,FALSE),IF(AND(OR($E80={"a/c","b/c","c/a","c/b"}),V74="l"),VLOOKUP(X74,$AC$2:$AD$17,2,FALSE),IF(AND(OR($E80={"a/c","b/c","c/a","c/b"}),V73="w"),VLOOKUP(X73,$AA$2:$AB$17,2,FALSE),IF(AND(OR($E80={"a/c","b/c","c/a","c/b"}),V73="l"),VLOOKUP(X73,$AC$2:$AD$17,2,FALSE),IF(AND(OR($E80={"a/c","b/c","c/a","c/b"}),V72="w"),VLOOKUP(X72,$AA$2:$AB$17,2,FALSE),IF(AND(OR($E80={"a/c","b/c","c/a","c/b"}),V72="l"),VLOOKUP(X72,$AC$2:$AD$17,2,FALSE),IF(AND(OR($E80={"a/c","b/c","c/a","c/b"}),V71="w"),VLOOKUP(X71,$AA$2:$AB$17,2,FALSE),IF(AND(OR($E80={"a/c","b/c","c/a","c/b"}),V71="l"),VLOOKUP(X71,$AC$2:$AD$17,2,FALSE),IF(AND(OR($E80={"a/c","b/c","c/a","c/b"}),V70="w"),VLOOKUP(X70,$AA$2:$AB$17,2,FALSE),IF(AND(OR($E80={"a/c","b/c","c/a","c/b"}),V70="l"),VLOOKUP(X70,$AC$2:$AD$17,2,FALSE),IF(OR($E80={"a/c","b/c","c/a","c/b"}),1,"")))))))))))))))))))))))</f>
        <v>2a</v>
      </c>
      <c r="Y81" s="12">
        <f t="shared" si="6"/>
        <v>2</v>
      </c>
      <c r="Z81" s="27">
        <f t="shared" si="7"/>
        <v>2</v>
      </c>
    </row>
    <row r="82" spans="1:26">
      <c r="A82" s="9">
        <v>19</v>
      </c>
      <c r="B82" s="9">
        <f>IF(OR($A82={1,2,3,4,5,6,7,8,9,10,11,12}),1,IF(OR($A82={13,14,15,16,17,18,19,20,21,22,23,24}),2,IF(OR($A82={25,26,27,28,29,30,31,32,33,34,35,36}),3,"")))</f>
        <v>2</v>
      </c>
      <c r="C82" s="9" t="str">
        <f>IF(OR($A82={1,4,7,10,13,16,19,22,25,28,31,34}),"A",IF(OR($A82={2,5,8,11,14,17,20,23,26,29,32,35}),"B",IF(OR($A82={3,6,9,12,15,18,21,24,27,30,33,36}),"C","")))</f>
        <v>A</v>
      </c>
      <c r="D82" t="str">
        <f t="shared" si="10"/>
        <v>3/2</v>
      </c>
      <c r="E82" t="str">
        <f t="shared" si="11"/>
        <v>C/A</v>
      </c>
      <c r="F82" s="13" t="str">
        <f>IF(AND(G82="d",$A82&gt;=1,OR(H82={1,"2a","2b",3,"5a","5b","10a","10b","20a","20b","40a","40b","80a","80b","160a","160b"})),"w",IF(AND(G82="",$A82&gt;=1,OR(H82={1,"2a","2b",3,"5a","5b","10a","10b","20a","20b","40a","40b","80a","80b","160a","160b"})),"l",""))</f>
        <v>l</v>
      </c>
      <c r="G82" s="7" t="str">
        <f>IF(OR($A82={1,2,3,4,5,6,7,8,9,10,11,12}),"d","")</f>
        <v/>
      </c>
      <c r="H82" s="14" t="str">
        <f>IF(AND(OR($D81={"1/2","1/3","2/1","3/1"}),F81="w"),VLOOKUP(H81,$AA$2:$AB$17,2,FALSE),IF(AND(OR($D81={"1/2","1/3","2/1","3/1"}),F81="l"),VLOOKUP(H81,$AC$2:$AD$17,2,FALSE),IF(AND(OR($D81={"1/2","1/3","2/1","3/1"}),F80="w"),VLOOKUP(H80,$AA$2:$AB$17,2,FALSE),IF(AND(OR($D81={"1/2","1/3","2/1","3/1"}),F80="l"),VLOOKUP(H80,$AC$2:$AD$17,2,FALSE),IF(AND(OR($D81={"1/2","1/3","2/1","3/1"}),F79="w"),VLOOKUP(H79,$AA$2:$AB$17,2,FALSE),IF(AND(OR($D81={"1/2","1/3","2/1","3/1"}),F79="l"),VLOOKUP(H79,$AC$2:$AD$17,2,FALSE),IF(AND(OR($D81={"1/2","1/3","2/1","3/1"}),F78="w"),VLOOKUP(H78,$AA$2:$AB$17,2,FALSE),IF(AND(OR($D81={"1/2","1/3","2/1","3/1"}),F78="l"),VLOOKUP(H78,$AC$2:$AD$17,2,FALSE),IF(AND(OR($D81={"1/2","1/3","2/1","3/1"}),F77="w"),VLOOKUP(H77,$AA$2:$AB$17,2,FALSE),IF(AND(OR($D81={"1/2","1/3","2/1","3/1"}),F77="l"),VLOOKUP(H77,$AC$2:$AD$17,2,FALSE),IF(AND(OR($D81={"1/2","1/3","2/1","3/1"}),F76="w"),VLOOKUP(H76,$AA$2:$AB$17,2,FALSE),IF(AND(OR($D81={"1/2","1/3","2/1","3/1"}),F76="l"),VLOOKUP(H76,$AC$2:$AD$17,2,FALSE),IF(AND(OR($D81={"1/2","1/3","2/1","3/1"}),F75="w"),VLOOKUP(H75,$AA$2:$AB$17,2,FALSE),IF(AND(OR($D81={"1/2","1/3","2/1","3/1"}),F75="l"),VLOOKUP(H75,$AC$2:$AD$17,2,FALSE),IF(AND(OR($D81={"1/2","1/3","2/1","3/1"}),F74="w"),VLOOKUP(H74,$AA$2:$AB$17,2,FALSE),IF(AND(OR($D81={"1/2","1/3","2/1","3/1"}),F74="l"),VLOOKUP(H74,$AC$2:$AD$17,2,FALSE),IF(AND(OR($D81={"1/2","1/3","2/1","3/1"}),F73="w"),VLOOKUP(H73,$AA$2:$AB$17,2,FALSE),IF(AND(OR($D81={"1/2","1/3","2/1","3/1"}),F73="l"),VLOOKUP(H73,$AC$2:$AD$17,2,FALSE),IF(AND(OR($D81={"1/2","1/3","2/1","3/1"}),F72="w"),VLOOKUP(H72,$AA$2:$AB$17,2,FALSE),IF(AND(OR($D81={"1/2","1/3","2/1","3/1"}),F72="l"),VLOOKUP(H72,$AC$2:$AD$17,2,FALSE),IF(AND(OR($D81={"1/2","1/3","2/1","3/1"}),F71="w"),VLOOKUP(H71,$AA$2:$AB$17,2,FALSE),IF(AND(OR($D81={"1/2","1/3","2/1","3/1"}),F71="l"),VLOOKUP(H71,$AC$2:$AD$17,2,FALSE),IF(OR($D81={"1/2","1/3","2/1","3/1"}),1,"")))))))))))))))))))))))</f>
        <v>2b</v>
      </c>
      <c r="I82" s="13" t="str">
        <f>IF(AND(J82="d",$A82&gt;=1,OR(K82={1,"2a","2b",3,"5a","5b","10a","10b","20a","20b","40a","40b","80a","80b","160a","160b"})),"w",IF(AND(J82="",$A82&gt;=1,OR(K82={1,"2a","2b",3,"5a","5b","10a","10b","20a","20b","40a","40b","80a","80b","160a","160b"})),"l",""))</f>
        <v/>
      </c>
      <c r="J82" s="7" t="str">
        <f>IF(OR($A82={13,14,15,16,17,18,19,20,21,22,23,24}),"d","")</f>
        <v>d</v>
      </c>
      <c r="K82" s="14" t="str">
        <f>IF(AND(OR($D81={"1/2","2/3","2/1","3/2"}),I81="w"),VLOOKUP(K81,$AA$2:$AB$17,2,FALSE),IF(AND(OR($D81={"1/2","2/3","2/1","3/2"}),I81="l"),VLOOKUP(K81,$AC$2:$AD$17,2,FALSE),IF(AND(OR($D81={"1/2","2/3","2/1","3/2"}),I80="w"),VLOOKUP(K80,$AA$2:$AB$17,2,FALSE),IF(AND(OR($D81={"1/2","2/3","2/1","3/2"}),I80="l"),VLOOKUP(K80,$AC$2:$AD$17,2,FALSE),IF(AND(OR($D81={"1/2","2/3","2/1","3/2"}),I79="w"),VLOOKUP(K79,$AA$2:$AB$17,2,FALSE),IF(AND(OR($D81={"1/2","2/3","2/1","3/2"}),I79="l"),VLOOKUP(K79,$AC$2:$AD$17,2,FALSE),IF(AND(OR($D81={"1/2","2/3","2/1","3/2"}),I78="w"),VLOOKUP(K78,$AA$2:$AB$17,2,FALSE),IF(AND(OR($D81={"1/2","2/3","2/1","3/2"}),I78="l"),VLOOKUP(K78,$AC$2:$AD$17,2,FALSE),IF(AND(OR($D81={"1/2","2/3","2/1","3/2"}),I77="w"),VLOOKUP(K77,$AA$2:$AB$17,2,FALSE),IF(AND(OR($D81={"1/2","2/3","2/1","3/2"}),I77="l"),VLOOKUP(K77,$AC$2:$AD$17,2,FALSE),IF(AND(OR($D81={"1/2","2/3","2/1","3/2"}),I76="w"),VLOOKUP(K76,$AA$2:$AB$17,2,FALSE),IF(AND(OR($D81={"1/2","2/3","2/1","3/2"}),I76="l"),VLOOKUP(K76,$AC$2:$AD$17,2,FALSE),IF(AND(OR($D81={"1/2","2/3","2/1","3/2"}),I75="w"),VLOOKUP(K75,$AA$2:$AB$17,2,FALSE),IF(AND(OR($D81={"1/2","2/3","2/1","3/2"}),I75="l"),VLOOKUP(K75,$AC$2:$AD$17,2,FALSE),IF(AND(OR($D81={"1/2","2/3","2/1","3/2"}),I74="w"),VLOOKUP(K74,$AA$2:$AB$17,2,FALSE),IF(AND(OR($D81={"1/2","2/3","2/1","3/2"}),I74="l"),VLOOKUP(K74,$AC$2:$AD$17,2,FALSE),IF(AND(OR($D81={"1/2","2/3","2/1","3/2"}),I73="w"),VLOOKUP(K73,$AA$2:$AB$17,2,FALSE),IF(AND(OR($D81={"1/2","2/3","2/1","3/2"}),I73="l"),VLOOKUP(K73,$AC$2:$AD$17,2,FALSE),IF(AND(OR($D81={"1/2","2/3","2/1","3/2"}),I72="w"),VLOOKUP(K72,$AA$2:$AB$17,2,FALSE),IF(AND(OR($D81={"1/2","2/3","2/1","3/2"}),I72="l"),VLOOKUP(K72,$AC$2:$AD$17,2,FALSE),IF(AND(OR($D81={"1/2","2/3","2/1","3/2"}),I71="w"),VLOOKUP(K71,$AA$2:$AB$17,2,FALSE),IF(AND(OR($D81={"1/2","2/3","2/1","3/2"}),I71="l"),VLOOKUP(K71,$AC$2:$AD$17,2,FALSE),IF(OR($D81={"1/2","2/3","2/1","3/2"}),1,"")))))))))))))))))))))))</f>
        <v/>
      </c>
      <c r="L82" s="13" t="str">
        <f>IF(AND(M82="d",$A82&gt;=1,OR(N82={1,"2a","2b",3,"5a","5b","10a","10b","20a","20b","40a","40b","80a","80b","160a","160b"})),"w",IF(AND(M82="",$A82&gt;=1,OR(N82={1,"2a","2b",3,"5a","5b","10a","10b","20a","20b","40a","40b","80a","80b","160a","160b"})),"l",""))</f>
        <v>l</v>
      </c>
      <c r="M82" s="7" t="str">
        <f>IF(OR($A82={25,26,27,28,29,30,31,32,33,34,35,36}),"d","")</f>
        <v/>
      </c>
      <c r="N82" s="14">
        <f>IF(AND(OR($D81={"1/3","2/3","3/1","3/2"}),L81="w"),VLOOKUP(N81,$AA$2:$AB$17,2,FALSE),IF(AND(OR($D81={"1/3","2/3","3/1","3/2"}),L81="l"),VLOOKUP(N81,$AC$2:$AD$17,2,FALSE),IF(AND(OR($D81={"1/3","2/3","3/1","3/2"}),L80="w"),VLOOKUP(N80,$AA$2:$AB$17,2,FALSE),IF(AND(OR($D81={"1/3","2/3","3/1","3/2"}),L80="l"),VLOOKUP(N80,$AC$2:$AD$17,2,FALSE),IF(AND(OR($D81={"1/3","2/3","3/1","3/2"}),L79="w"),VLOOKUP(N79,$AA$2:$AB$17,2,FALSE),IF(AND(OR($D81={"1/3","2/3","3/1","3/2"}),L79="l"),VLOOKUP(N79,$AC$2:$AD$17,2,FALSE),IF(AND(OR($D81={"1/3","2/3","3/1","3/2"}),L78="w"),VLOOKUP(N78,$AA$2:$AB$17,2,FALSE),IF(AND(OR($D81={"1/3","2/3","3/1","3/2"}),L78="l"),VLOOKUP(N78,$AC$2:$AD$17,2,FALSE),IF(AND(OR($D81={"1/3","2/3","3/1","3/2"}),L77="w"),VLOOKUP(N77,$AA$2:$AB$17,2,FALSE),IF(AND(OR($D81={"1/3","2/3","3/1","3/2"}),L77="l"),VLOOKUP(N77,$AC$2:$AD$17,2,FALSE),IF(AND(OR($D81={"1/3","2/3","3/1","3/2"}),L76="w"),VLOOKUP(N76,$AA$2:$AB$17,2,FALSE),IF(AND(OR($D81={"1/3","2/3","3/1","3/2"}),L76="l"),VLOOKUP(N76,$AC$2:$AD$17,2,FALSE),IF(AND(OR($D81={"1/3","2/3","3/1","3/2"}),L75="w"),VLOOKUP(N75,$AA$2:$AB$17,2,FALSE),IF(AND(OR($D81={"1/3","2/3","3/1","3/2"}),L75="l"),VLOOKUP(N75,$AC$2:$AD$17,2,FALSE),IF(AND(OR($D81={"1/3","2/3","3/1","3/2"}),L74="w"),VLOOKUP(N74,$AA$2:$AB$17,2,FALSE),IF(AND(OR($D81={"1/3","2/3","3/1","3/2"}),L74="l"),VLOOKUP(N74,$AC$2:$AD$17,2,FALSE),IF(AND(OR($D81={"1/3","2/3","3/1","3/2"}),L73="w"),VLOOKUP(N73,$AA$2:$AB$17,2,FALSE),IF(AND(OR($D81={"1/3","2/3","3/1","3/2"}),L73="l"),VLOOKUP(N73,$AC$2:$AD$17,2,FALSE),IF(AND(OR($D81={"1/3","2/3","3/1","3/2"}),L72="w"),VLOOKUP(N72,$AA$2:$AB$17,2,FALSE),IF(AND(OR($D81={"1/3","2/3","3/1","3/2"}),L72="l"),VLOOKUP(N72,$AC$2:$AD$17,2,FALSE),IF(AND(OR($D81={"1/3","2/3","3/1","3/2"}),L71="w"),VLOOKUP(N71,$AA$2:$AB$17,2,FALSE),IF(AND(OR($D81={"1/3","2/3","3/1","3/2"}),L71="l"),VLOOKUP(N71,$AC$2:$AD$17,2,FALSE),IF(OR($D81={"1/3","2/3","3/1","3/2"}),1,"")))))))))))))))))))))))</f>
        <v>1</v>
      </c>
      <c r="O82" s="12">
        <f t="shared" si="5"/>
        <v>-3</v>
      </c>
      <c r="P82" s="13" t="str">
        <f>IF(AND(Q82="c",$A82&gt;=1,OR(R82={1,"2a","2b",3,"5a","5b","10a","10b","20a","20b","40a","40b","80a","80b","160a","160b"})),"w",IF(AND(Q82="",$A82&gt;=1,OR(R82={1,"2a","2b",3,"5a","5b","10a","10b","20a","20b","40a","40b","80a","80b","160a","160b"})),"l",""))</f>
        <v>w</v>
      </c>
      <c r="Q82" s="7" t="str">
        <f>IF(OR($A82={1,4,7,10,13,16,19,22,25,28,31,34}),"c","")</f>
        <v>c</v>
      </c>
      <c r="R82" s="14">
        <f>IF(AND(OR($E81={"a/b","a/c","b/a","c/a"}),P81="w"),VLOOKUP(R81,$AA$2:$AB$17,2,FALSE),IF(AND(OR($E81={"a/b","a/c","b/a","c/a"}),P81="l"),VLOOKUP(R81,$AC$2:$AD$17,2,FALSE),IF(AND(OR($E81={"a/b","a/c","b/a","c/a"}),P80="w"),VLOOKUP(R80,$AA$2:$AB$17,2,FALSE),IF(AND(OR($E81={"a/b","a/c","b/a","c/a"}),P80="l"),VLOOKUP(R80,$AC$2:$AD$17,2,FALSE),IF(AND(OR($E81={"a/b","a/c","b/a","c/a"}),P79="w"),VLOOKUP(R79,$AA$2:$AB$17,2,FALSE),IF(AND(OR($E81={"a/b","a/c","b/a","c/a"}),P79="l"),VLOOKUP(R79,$AC$2:$AD$17,2,FALSE),IF(AND(OR($E81={"a/b","a/c","b/a","c/a"}),P78="w"),VLOOKUP(R78,$AA$2:$AB$17,2,FALSE),IF(AND(OR($E81={"a/b","a/c","b/a","c/a"}),P78="l"),VLOOKUP(R78,$AC$2:$AD$17,2,FALSE),IF(AND(OR($E81={"a/b","a/c","b/a","c/a"}),P77="w"),VLOOKUP(R77,$AA$2:$AB$17,2,FALSE),IF(AND(OR($E81={"a/b","a/c","b/a","c/a"}),P77="l"),VLOOKUP(R77,$AC$2:$AD$17,2,FALSE),IF(AND(OR($E81={"a/b","a/c","b/a","c/a"}),P76="w"),VLOOKUP(R76,$AA$2:$AB$17,2,FALSE),IF(AND(OR($E81={"a/b","a/c","b/a","c/a"}),P76="l"),VLOOKUP(R76,$AC$2:$AD$17,2,FALSE),IF(AND(OR($E81={"a/b","a/c","b/a","c/a"}),P75="w"),VLOOKUP(R75,$AA$2:$AB$17,2,FALSE),IF(AND(OR($E81={"a/b","a/c","b/a","c/a"}),P75="l"),VLOOKUP(R75,$AC$2:$AD$17,2,FALSE),IF(AND(OR($E81={"a/b","a/c","b/a","c/a"}),P74="w"),VLOOKUP(R74,$AA$2:$AB$17,2,FALSE),IF(AND(OR($E81={"a/b","a/c","b/a","c/a"}),P74="l"),VLOOKUP(R74,$AC$2:$AD$17,2,FALSE),IF(AND(OR($E81={"a/b","a/c","b/a","c/a"}),P73="w"),VLOOKUP(R73,$AA$2:$AB$17,2,FALSE),IF(AND(OR($E81={"a/b","a/c","b/a","c/a"}),P73="l"),VLOOKUP(R73,$AC$2:$AD$17,2,FALSE),IF(AND(OR($E81={"a/b","a/c","b/a","c/a"}),P72="w"),VLOOKUP(R72,$AA$2:$AB$17,2,FALSE),IF(AND(OR($E81={"a/b","a/c","b/a","c/a"}),P72="l"),VLOOKUP(R72,$AC$2:$AD$17,2,FALSE),IF(AND(OR($E81={"a/b","a/c","b/a","c/a"}),P71="w"),VLOOKUP(R71,$AA$2:$AB$17,2,FALSE),IF(AND(OR($E81={"a/b","a/c","b/a","c/a"}),P71="l"),VLOOKUP(R71,$AC$2:$AD$17,2,FALSE),IF(OR($E81={"a/b","a/c","b/a","c/a"}),1,"")))))))))))))))))))))))</f>
        <v>1</v>
      </c>
      <c r="S82" s="13" t="str">
        <f>IF(AND(T82="c",$A82&gt;=1,OR(U82={1,"2a","2b",3,"5a","5b","10a","10b","20a","20b","40a","40b","80a","80b","160a","160b"})),"w",IF(AND(T82="",$A82&gt;=1,OR(U82={1,"2a","2b",3,"5a","5b","10a","10b","20a","20b","40a","40b","80a","80b","160a","160b"})),"l",""))</f>
        <v/>
      </c>
      <c r="T82" s="7" t="str">
        <f>IF(OR($A82={2,5,8,11,14,17,20,23,26,29,32,35}),"c","")</f>
        <v/>
      </c>
      <c r="U82" s="14" t="str">
        <f>IF(AND(OR($E81={"a/b","b/c","b/a","c/b"}),S81="w"),VLOOKUP(U81,$AA$2:$AB$17,2,FALSE),IF(AND(OR($E81={"a/b","b/c","b/a","c/b"}),S81="l"),VLOOKUP(U81,$AC$2:$AD$17,2,FALSE),IF(AND(OR($E81={"a/b","b/c","b/a","c/b"}),S80="w"),VLOOKUP(U80,$AA$2:$AB$17,2,FALSE),IF(AND(OR($E81={"a/b","b/c","b/a","c/b"}),S80="l"),VLOOKUP(U80,$AC$2:$AD$17,2,FALSE),IF(AND(OR($E81={"a/b","b/c","b/a","c/b"}),S79="w"),VLOOKUP(U79,$AA$2:$AB$17,2,FALSE),IF(AND(OR($E81={"a/b","b/c","b/a","c/b"}),S79="l"),VLOOKUP(U79,$AC$2:$AD$17,2,FALSE),IF(AND(OR($E81={"a/b","b/c","b/a","c/b"}),S78="w"),VLOOKUP(U78,$AA$2:$AB$17,2,FALSE),IF(AND(OR($E81={"a/b","b/c","b/a","c/b"}),S78="l"),VLOOKUP(U78,$AC$2:$AD$17,2,FALSE),IF(AND(OR($E81={"a/b","b/c","b/a","c/b"}),S77="w"),VLOOKUP(U77,$AA$2:$AB$17,2,FALSE),IF(AND(OR($E81={"a/b","b/c","b/a","c/b"}),S77="l"),VLOOKUP(U77,$AC$2:$AD$17,2,FALSE),IF(AND(OR($E81={"a/b","b/c","b/a","c/b"}),S76="w"),VLOOKUP(U76,$AA$2:$AB$17,2,FALSE),IF(AND(OR($E81={"a/b","b/c","b/a","c/b"}),S76="l"),VLOOKUP(U76,$AC$2:$AD$17,2,FALSE),IF(AND(OR($E81={"a/b","b/c","b/a","c/b"}),S75="w"),VLOOKUP(U75,$AA$2:$AB$17,2,FALSE),IF(AND(OR($E81={"a/b","b/c","b/a","c/b"}),S75="l"),VLOOKUP(U75,$AC$2:$AD$17,2,FALSE),IF(AND(OR($E81={"a/b","b/c","b/a","c/b"}),S74="w"),VLOOKUP(U74,$AA$2:$AB$17,2,FALSE),IF(AND(OR($E81={"a/b","b/c","b/a","c/b"}),S74="l"),VLOOKUP(U74,$AC$2:$AD$17,2,FALSE),IF(AND(OR($E81={"a/b","b/c","b/a","c/b"}),S73="w"),VLOOKUP(U73,$AA$2:$AB$17,2,FALSE),IF(AND(OR($E81={"a/b","b/c","b/a","c/b"}),S73="l"),VLOOKUP(U73,$AC$2:$AD$17,2,FALSE),IF(AND(OR($E81={"a/b","b/c","b/a","c/b"}),S72="w"),VLOOKUP(U72,$AA$2:$AB$17,2,FALSE),IF(AND(OR($E81={"a/b","b/c","b/a","c/b"}),S72="l"),VLOOKUP(U72,$AC$2:$AD$17,2,FALSE),IF(AND(OR($E81={"a/b","b/c","b/a","c/b"}),S71="w"),VLOOKUP(U71,$AA$2:$AB$17,2,FALSE),IF(AND(OR($E81={"a/b","b/c","b/a","c/b"}),S71="l"),VLOOKUP(U71,$AC$2:$AD$17,2,FALSE),IF(OR($E81={"a/b","b/c","b/a","c/b"}),1,"")))))))))))))))))))))))</f>
        <v/>
      </c>
      <c r="V82" s="13" t="str">
        <f>IF(AND(W82="c",$A82&gt;=1,OR(X82={1,"2a","2b",3,"5a","5b","10a","10b","20a","20b","40a","40b","80a","80b","160a","160b"})),"w",IF(AND(W82="",$A82&gt;=1,OR(X82={1,"2a","2b",3,"5a","5b","10a","10b","20a","20b","40a","40b","80a","80b","160a","160b"})),"l",""))</f>
        <v>l</v>
      </c>
      <c r="W82" s="7" t="str">
        <f>IF(OR($A82={3,6,9,12,15,18,21,24,27,30,33,36}),"c","")</f>
        <v/>
      </c>
      <c r="X82" s="14" t="str">
        <f>IF(AND(OR($E81={"a/c","b/c","c/a","c/b"}),V81="w"),VLOOKUP(X81,$AA$2:$AB$17,2,FALSE),IF(AND(OR($E81={"a/c","b/c","c/a","c/b"}),V81="l"),VLOOKUP(X81,$AC$2:$AD$17,2,FALSE),IF(AND(OR($E81={"a/c","b/c","c/a","c/b"}),V80="w"),VLOOKUP(X80,$AA$2:$AB$17,2,FALSE),IF(AND(OR($E81={"a/c","b/c","c/a","c/b"}),V80="l"),VLOOKUP(X80,$AC$2:$AD$17,2,FALSE),IF(AND(OR($E81={"a/c","b/c","c/a","c/b"}),V79="w"),VLOOKUP(X79,$AA$2:$AB$17,2,FALSE),IF(AND(OR($E81={"a/c","b/c","c/a","c/b"}),V79="l"),VLOOKUP(X79,$AC$2:$AD$17,2,FALSE),IF(AND(OR($E81={"a/c","b/c","c/a","c/b"}),V78="w"),VLOOKUP(X78,$AA$2:$AB$17,2,FALSE),IF(AND(OR($E81={"a/c","b/c","c/a","c/b"}),V78="l"),VLOOKUP(X78,$AC$2:$AD$17,2,FALSE),IF(AND(OR($E81={"a/c","b/c","c/a","c/b"}),V77="w"),VLOOKUP(X77,$AA$2:$AB$17,2,FALSE),IF(AND(OR($E81={"a/c","b/c","c/a","c/b"}),V77="l"),VLOOKUP(X77,$AC$2:$AD$17,2,FALSE),IF(AND(OR($E81={"a/c","b/c","c/a","c/b"}),V76="w"),VLOOKUP(X76,$AA$2:$AB$17,2,FALSE),IF(AND(OR($E81={"a/c","b/c","c/a","c/b"}),V76="l"),VLOOKUP(X76,$AC$2:$AD$17,2,FALSE),IF(AND(OR($E81={"a/c","b/c","c/a","c/b"}),V75="w"),VLOOKUP(X75,$AA$2:$AB$17,2,FALSE),IF(AND(OR($E81={"a/c","b/c","c/a","c/b"}),V75="l"),VLOOKUP(X75,$AC$2:$AD$17,2,FALSE),IF(AND(OR($E81={"a/c","b/c","c/a","c/b"}),V74="w"),VLOOKUP(X74,$AA$2:$AB$17,2,FALSE),IF(AND(OR($E81={"a/c","b/c","c/a","c/b"}),V74="l"),VLOOKUP(X74,$AC$2:$AD$17,2,FALSE),IF(AND(OR($E81={"a/c","b/c","c/a","c/b"}),V73="w"),VLOOKUP(X73,$AA$2:$AB$17,2,FALSE),IF(AND(OR($E81={"a/c","b/c","c/a","c/b"}),V73="l"),VLOOKUP(X73,$AC$2:$AD$17,2,FALSE),IF(AND(OR($E81={"a/c","b/c","c/a","c/b"}),V72="w"),VLOOKUP(X72,$AA$2:$AB$17,2,FALSE),IF(AND(OR($E81={"a/c","b/c","c/a","c/b"}),V72="l"),VLOOKUP(X72,$AC$2:$AD$17,2,FALSE),IF(AND(OR($E81={"a/c","b/c","c/a","c/b"}),V71="w"),VLOOKUP(X71,$AA$2:$AB$17,2,FALSE),IF(AND(OR($E81={"a/c","b/c","c/a","c/b"}),V71="l"),VLOOKUP(X71,$AC$2:$AD$17,2,FALSE),IF(OR($E81={"a/c","b/c","c/a","c/b"}),1,"")))))))))))))))))))))))</f>
        <v>2b</v>
      </c>
      <c r="Y82" s="12">
        <f t="shared" si="6"/>
        <v>0</v>
      </c>
      <c r="Z82" s="27">
        <f t="shared" si="7"/>
        <v>-3</v>
      </c>
    </row>
    <row r="83" spans="1:26">
      <c r="A83" s="9">
        <v>26</v>
      </c>
      <c r="B83" s="9">
        <f>IF(OR($A83={1,2,3,4,5,6,7,8,9,10,11,12}),1,IF(OR($A83={13,14,15,16,17,18,19,20,21,22,23,24}),2,IF(OR($A83={25,26,27,28,29,30,31,32,33,34,35,36}),3,"")))</f>
        <v>3</v>
      </c>
      <c r="C83" s="9" t="str">
        <f>IF(OR($A83={1,4,7,10,13,16,19,22,25,28,31,34}),"A",IF(OR($A83={2,5,8,11,14,17,20,23,26,29,32,35}),"B",IF(OR($A83={3,6,9,12,15,18,21,24,27,30,33,36}),"C","")))</f>
        <v>B</v>
      </c>
      <c r="D83" t="str">
        <f t="shared" si="10"/>
        <v>2/3</v>
      </c>
      <c r="E83" t="str">
        <f t="shared" si="11"/>
        <v>A/B</v>
      </c>
      <c r="F83" s="13" t="str">
        <f>IF(AND(G83="d",$A83&gt;=1,OR(H83={1,"2a","2b",3,"5a","5b","10a","10b","20a","20b","40a","40b","80a","80b","160a","160b"})),"w",IF(AND(G83="",$A83&gt;=1,OR(H83={1,"2a","2b",3,"5a","5b","10a","10b","20a","20b","40a","40b","80a","80b","160a","160b"})),"l",""))</f>
        <v/>
      </c>
      <c r="G83" s="7" t="str">
        <f>IF(OR($A83={1,2,3,4,5,6,7,8,9,10,11,12}),"d","")</f>
        <v/>
      </c>
      <c r="H83" s="14" t="str">
        <f>IF(AND(OR($D82={"1/2","1/3","2/1","3/1"}),F82="w"),VLOOKUP(H82,$AA$2:$AB$17,2,FALSE),IF(AND(OR($D82={"1/2","1/3","2/1","3/1"}),F82="l"),VLOOKUP(H82,$AC$2:$AD$17,2,FALSE),IF(AND(OR($D82={"1/2","1/3","2/1","3/1"}),F81="w"),VLOOKUP(H81,$AA$2:$AB$17,2,FALSE),IF(AND(OR($D82={"1/2","1/3","2/1","3/1"}),F81="l"),VLOOKUP(H81,$AC$2:$AD$17,2,FALSE),IF(AND(OR($D82={"1/2","1/3","2/1","3/1"}),F80="w"),VLOOKUP(H80,$AA$2:$AB$17,2,FALSE),IF(AND(OR($D82={"1/2","1/3","2/1","3/1"}),F80="l"),VLOOKUP(H80,$AC$2:$AD$17,2,FALSE),IF(AND(OR($D82={"1/2","1/3","2/1","3/1"}),F79="w"),VLOOKUP(H79,$AA$2:$AB$17,2,FALSE),IF(AND(OR($D82={"1/2","1/3","2/1","3/1"}),F79="l"),VLOOKUP(H79,$AC$2:$AD$17,2,FALSE),IF(AND(OR($D82={"1/2","1/3","2/1","3/1"}),F78="w"),VLOOKUP(H78,$AA$2:$AB$17,2,FALSE),IF(AND(OR($D82={"1/2","1/3","2/1","3/1"}),F78="l"),VLOOKUP(H78,$AC$2:$AD$17,2,FALSE),IF(AND(OR($D82={"1/2","1/3","2/1","3/1"}),F77="w"),VLOOKUP(H77,$AA$2:$AB$17,2,FALSE),IF(AND(OR($D82={"1/2","1/3","2/1","3/1"}),F77="l"),VLOOKUP(H77,$AC$2:$AD$17,2,FALSE),IF(AND(OR($D82={"1/2","1/3","2/1","3/1"}),F76="w"),VLOOKUP(H76,$AA$2:$AB$17,2,FALSE),IF(AND(OR($D82={"1/2","1/3","2/1","3/1"}),F76="l"),VLOOKUP(H76,$AC$2:$AD$17,2,FALSE),IF(AND(OR($D82={"1/2","1/3","2/1","3/1"}),F75="w"),VLOOKUP(H75,$AA$2:$AB$17,2,FALSE),IF(AND(OR($D82={"1/2","1/3","2/1","3/1"}),F75="l"),VLOOKUP(H75,$AC$2:$AD$17,2,FALSE),IF(AND(OR($D82={"1/2","1/3","2/1","3/1"}),F74="w"),VLOOKUP(H74,$AA$2:$AB$17,2,FALSE),IF(AND(OR($D82={"1/2","1/3","2/1","3/1"}),F74="l"),VLOOKUP(H74,$AC$2:$AD$17,2,FALSE),IF(AND(OR($D82={"1/2","1/3","2/1","3/1"}),F73="w"),VLOOKUP(H73,$AA$2:$AB$17,2,FALSE),IF(AND(OR($D82={"1/2","1/3","2/1","3/1"}),F73="l"),VLOOKUP(H73,$AC$2:$AD$17,2,FALSE),IF(AND(OR($D82={"1/2","1/3","2/1","3/1"}),F72="w"),VLOOKUP(H72,$AA$2:$AB$17,2,FALSE),IF(AND(OR($D82={"1/2","1/3","2/1","3/1"}),F72="l"),VLOOKUP(H72,$AC$2:$AD$17,2,FALSE),IF(OR($D82={"1/2","1/3","2/1","3/1"}),1,"")))))))))))))))))))))))</f>
        <v/>
      </c>
      <c r="I83" s="13" t="str">
        <f>IF(AND(J83="d",$A83&gt;=1,OR(K83={1,"2a","2b",3,"5a","5b","10a","10b","20a","20b","40a","40b","80a","80b","160a","160b"})),"w",IF(AND(J83="",$A83&gt;=1,OR(K83={1,"2a","2b",3,"5a","5b","10a","10b","20a","20b","40a","40b","80a","80b","160a","160b"})),"l",""))</f>
        <v>l</v>
      </c>
      <c r="J83" s="7" t="str">
        <f>IF(OR($A83={13,14,15,16,17,18,19,20,21,22,23,24}),"d","")</f>
        <v/>
      </c>
      <c r="K83" s="14">
        <f>IF(AND(OR($D82={"1/2","2/3","2/1","3/2"}),I82="w"),VLOOKUP(K82,$AA$2:$AB$17,2,FALSE),IF(AND(OR($D82={"1/2","2/3","2/1","3/2"}),I82="l"),VLOOKUP(K82,$AC$2:$AD$17,2,FALSE),IF(AND(OR($D82={"1/2","2/3","2/1","3/2"}),I81="w"),VLOOKUP(K81,$AA$2:$AB$17,2,FALSE),IF(AND(OR($D82={"1/2","2/3","2/1","3/2"}),I81="l"),VLOOKUP(K81,$AC$2:$AD$17,2,FALSE),IF(AND(OR($D82={"1/2","2/3","2/1","3/2"}),I80="w"),VLOOKUP(K80,$AA$2:$AB$17,2,FALSE),IF(AND(OR($D82={"1/2","2/3","2/1","3/2"}),I80="l"),VLOOKUP(K80,$AC$2:$AD$17,2,FALSE),IF(AND(OR($D82={"1/2","2/3","2/1","3/2"}),I79="w"),VLOOKUP(K79,$AA$2:$AB$17,2,FALSE),IF(AND(OR($D82={"1/2","2/3","2/1","3/2"}),I79="l"),VLOOKUP(K79,$AC$2:$AD$17,2,FALSE),IF(AND(OR($D82={"1/2","2/3","2/1","3/2"}),I78="w"),VLOOKUP(K78,$AA$2:$AB$17,2,FALSE),IF(AND(OR($D82={"1/2","2/3","2/1","3/2"}),I78="l"),VLOOKUP(K78,$AC$2:$AD$17,2,FALSE),IF(AND(OR($D82={"1/2","2/3","2/1","3/2"}),I77="w"),VLOOKUP(K77,$AA$2:$AB$17,2,FALSE),IF(AND(OR($D82={"1/2","2/3","2/1","3/2"}),I77="l"),VLOOKUP(K77,$AC$2:$AD$17,2,FALSE),IF(AND(OR($D82={"1/2","2/3","2/1","3/2"}),I76="w"),VLOOKUP(K76,$AA$2:$AB$17,2,FALSE),IF(AND(OR($D82={"1/2","2/3","2/1","3/2"}),I76="l"),VLOOKUP(K76,$AC$2:$AD$17,2,FALSE),IF(AND(OR($D82={"1/2","2/3","2/1","3/2"}),I75="w"),VLOOKUP(K75,$AA$2:$AB$17,2,FALSE),IF(AND(OR($D82={"1/2","2/3","2/1","3/2"}),I75="l"),VLOOKUP(K75,$AC$2:$AD$17,2,FALSE),IF(AND(OR($D82={"1/2","2/3","2/1","3/2"}),I74="w"),VLOOKUP(K74,$AA$2:$AB$17,2,FALSE),IF(AND(OR($D82={"1/2","2/3","2/1","3/2"}),I74="l"),VLOOKUP(K74,$AC$2:$AD$17,2,FALSE),IF(AND(OR($D82={"1/2","2/3","2/1","3/2"}),I73="w"),VLOOKUP(K73,$AA$2:$AB$17,2,FALSE),IF(AND(OR($D82={"1/2","2/3","2/1","3/2"}),I73="l"),VLOOKUP(K73,$AC$2:$AD$17,2,FALSE),IF(AND(OR($D82={"1/2","2/3","2/1","3/2"}),I72="w"),VLOOKUP(K72,$AA$2:$AB$17,2,FALSE),IF(AND(OR($D82={"1/2","2/3","2/1","3/2"}),I72="l"),VLOOKUP(K72,$AC$2:$AD$17,2,FALSE),IF(OR($D82={"1/2","2/3","2/1","3/2"}),1,"")))))))))))))))))))))))</f>
        <v>3</v>
      </c>
      <c r="L83" s="13" t="str">
        <f>IF(AND(M83="d",$A83&gt;=1,OR(N83={1,"2a","2b",3,"5a","5b","10a","10b","20a","20b","40a","40b","80a","80b","160a","160b"})),"w",IF(AND(M83="",$A83&gt;=1,OR(N83={1,"2a","2b",3,"5a","5b","10a","10b","20a","20b","40a","40b","80a","80b","160a","160b"})),"l",""))</f>
        <v>w</v>
      </c>
      <c r="M83" s="7" t="str">
        <f>IF(OR($A83={25,26,27,28,29,30,31,32,33,34,35,36}),"d","")</f>
        <v>d</v>
      </c>
      <c r="N83" s="14" t="str">
        <f>IF(AND(OR($D82={"1/3","2/3","3/1","3/2"}),L82="w"),VLOOKUP(N82,$AA$2:$AB$17,2,FALSE),IF(AND(OR($D82={"1/3","2/3","3/1","3/2"}),L82="l"),VLOOKUP(N82,$AC$2:$AD$17,2,FALSE),IF(AND(OR($D82={"1/3","2/3","3/1","3/2"}),L81="w"),VLOOKUP(N81,$AA$2:$AB$17,2,FALSE),IF(AND(OR($D82={"1/3","2/3","3/1","3/2"}),L81="l"),VLOOKUP(N81,$AC$2:$AD$17,2,FALSE),IF(AND(OR($D82={"1/3","2/3","3/1","3/2"}),L80="w"),VLOOKUP(N80,$AA$2:$AB$17,2,FALSE),IF(AND(OR($D82={"1/3","2/3","3/1","3/2"}),L80="l"),VLOOKUP(N80,$AC$2:$AD$17,2,FALSE),IF(AND(OR($D82={"1/3","2/3","3/1","3/2"}),L79="w"),VLOOKUP(N79,$AA$2:$AB$17,2,FALSE),IF(AND(OR($D82={"1/3","2/3","3/1","3/2"}),L79="l"),VLOOKUP(N79,$AC$2:$AD$17,2,FALSE),IF(AND(OR($D82={"1/3","2/3","3/1","3/2"}),L78="w"),VLOOKUP(N78,$AA$2:$AB$17,2,FALSE),IF(AND(OR($D82={"1/3","2/3","3/1","3/2"}),L78="l"),VLOOKUP(N78,$AC$2:$AD$17,2,FALSE),IF(AND(OR($D82={"1/3","2/3","3/1","3/2"}),L77="w"),VLOOKUP(N77,$AA$2:$AB$17,2,FALSE),IF(AND(OR($D82={"1/3","2/3","3/1","3/2"}),L77="l"),VLOOKUP(N77,$AC$2:$AD$17,2,FALSE),IF(AND(OR($D82={"1/3","2/3","3/1","3/2"}),L76="w"),VLOOKUP(N76,$AA$2:$AB$17,2,FALSE),IF(AND(OR($D82={"1/3","2/3","3/1","3/2"}),L76="l"),VLOOKUP(N76,$AC$2:$AD$17,2,FALSE),IF(AND(OR($D82={"1/3","2/3","3/1","3/2"}),L75="w"),VLOOKUP(N75,$AA$2:$AB$17,2,FALSE),IF(AND(OR($D82={"1/3","2/3","3/1","3/2"}),L75="l"),VLOOKUP(N75,$AC$2:$AD$17,2,FALSE),IF(AND(OR($D82={"1/3","2/3","3/1","3/2"}),L74="w"),VLOOKUP(N74,$AA$2:$AB$17,2,FALSE),IF(AND(OR($D82={"1/3","2/3","3/1","3/2"}),L74="l"),VLOOKUP(N74,$AC$2:$AD$17,2,FALSE),IF(AND(OR($D82={"1/3","2/3","3/1","3/2"}),L73="w"),VLOOKUP(N73,$AA$2:$AB$17,2,FALSE),IF(AND(OR($D82={"1/3","2/3","3/1","3/2"}),L73="l"),VLOOKUP(N73,$AC$2:$AD$17,2,FALSE),IF(AND(OR($D82={"1/3","2/3","3/1","3/2"}),L72="w"),VLOOKUP(N72,$AA$2:$AB$17,2,FALSE),IF(AND(OR($D82={"1/3","2/3","3/1","3/2"}),L72="l"),VLOOKUP(N72,$AC$2:$AD$17,2,FALSE),IF(OR($D82={"1/3","2/3","3/1","3/2"}),1,"")))))))))))))))))))))))</f>
        <v>2a</v>
      </c>
      <c r="O83" s="12">
        <f t="shared" si="5"/>
        <v>1</v>
      </c>
      <c r="P83" s="13" t="str">
        <f>IF(AND(Q83="c",$A83&gt;=1,OR(R83={1,"2a","2b",3,"5a","5b","10a","10b","20a","20b","40a","40b","80a","80b","160a","160b"})),"w",IF(AND(Q83="",$A83&gt;=1,OR(R83={1,"2a","2b",3,"5a","5b","10a","10b","20a","20b","40a","40b","80a","80b","160a","160b"})),"l",""))</f>
        <v>l</v>
      </c>
      <c r="Q83" s="7" t="str">
        <f>IF(OR($A83={1,4,7,10,13,16,19,22,25,28,31,34}),"c","")</f>
        <v/>
      </c>
      <c r="R83" s="14">
        <f>IF(AND(OR($E82={"a/b","a/c","b/a","c/a"}),P82="w"),VLOOKUP(R82,$AA$2:$AB$17,2,FALSE),IF(AND(OR($E82={"a/b","a/c","b/a","c/a"}),P82="l"),VLOOKUP(R82,$AC$2:$AD$17,2,FALSE),IF(AND(OR($E82={"a/b","a/c","b/a","c/a"}),P81="w"),VLOOKUP(R81,$AA$2:$AB$17,2,FALSE),IF(AND(OR($E82={"a/b","a/c","b/a","c/a"}),P81="l"),VLOOKUP(R81,$AC$2:$AD$17,2,FALSE),IF(AND(OR($E82={"a/b","a/c","b/a","c/a"}),P80="w"),VLOOKUP(R80,$AA$2:$AB$17,2,FALSE),IF(AND(OR($E82={"a/b","a/c","b/a","c/a"}),P80="l"),VLOOKUP(R80,$AC$2:$AD$17,2,FALSE),IF(AND(OR($E82={"a/b","a/c","b/a","c/a"}),P79="w"),VLOOKUP(R79,$AA$2:$AB$17,2,FALSE),IF(AND(OR($E82={"a/b","a/c","b/a","c/a"}),P79="l"),VLOOKUP(R79,$AC$2:$AD$17,2,FALSE),IF(AND(OR($E82={"a/b","a/c","b/a","c/a"}),P78="w"),VLOOKUP(R78,$AA$2:$AB$17,2,FALSE),IF(AND(OR($E82={"a/b","a/c","b/a","c/a"}),P78="l"),VLOOKUP(R78,$AC$2:$AD$17,2,FALSE),IF(AND(OR($E82={"a/b","a/c","b/a","c/a"}),P77="w"),VLOOKUP(R77,$AA$2:$AB$17,2,FALSE),IF(AND(OR($E82={"a/b","a/c","b/a","c/a"}),P77="l"),VLOOKUP(R77,$AC$2:$AD$17,2,FALSE),IF(AND(OR($E82={"a/b","a/c","b/a","c/a"}),P76="w"),VLOOKUP(R76,$AA$2:$AB$17,2,FALSE),IF(AND(OR($E82={"a/b","a/c","b/a","c/a"}),P76="l"),VLOOKUP(R76,$AC$2:$AD$17,2,FALSE),IF(AND(OR($E82={"a/b","a/c","b/a","c/a"}),P75="w"),VLOOKUP(R75,$AA$2:$AB$17,2,FALSE),IF(AND(OR($E82={"a/b","a/c","b/a","c/a"}),P75="l"),VLOOKUP(R75,$AC$2:$AD$17,2,FALSE),IF(AND(OR($E82={"a/b","a/c","b/a","c/a"}),P74="w"),VLOOKUP(R74,$AA$2:$AB$17,2,FALSE),IF(AND(OR($E82={"a/b","a/c","b/a","c/a"}),P74="l"),VLOOKUP(R74,$AC$2:$AD$17,2,FALSE),IF(AND(OR($E82={"a/b","a/c","b/a","c/a"}),P73="w"),VLOOKUP(R73,$AA$2:$AB$17,2,FALSE),IF(AND(OR($E82={"a/b","a/c","b/a","c/a"}),P73="l"),VLOOKUP(R73,$AC$2:$AD$17,2,FALSE),IF(AND(OR($E82={"a/b","a/c","b/a","c/a"}),P72="w"),VLOOKUP(R72,$AA$2:$AB$17,2,FALSE),IF(AND(OR($E82={"a/b","a/c","b/a","c/a"}),P72="l"),VLOOKUP(R72,$AC$2:$AD$17,2,FALSE),IF(OR($E82={"a/b","a/c","b/a","c/a"}),1,"")))))))))))))))))))))))</f>
        <v>1</v>
      </c>
      <c r="S83" s="13" t="str">
        <f>IF(AND(T83="c",$A83&gt;=1,OR(U83={1,"2a","2b",3,"5a","5b","10a","10b","20a","20b","40a","40b","80a","80b","160a","160b"})),"w",IF(AND(T83="",$A83&gt;=1,OR(U83={1,"2a","2b",3,"5a","5b","10a","10b","20a","20b","40a","40b","80a","80b","160a","160b"})),"l",""))</f>
        <v/>
      </c>
      <c r="T83" s="7" t="str">
        <f>IF(OR($A83={2,5,8,11,14,17,20,23,26,29,32,35}),"c","")</f>
        <v>c</v>
      </c>
      <c r="U83" s="14" t="str">
        <f>IF(AND(OR($E82={"a/b","b/c","b/a","c/b"}),S82="w"),VLOOKUP(U82,$AA$2:$AB$17,2,FALSE),IF(AND(OR($E82={"a/b","b/c","b/a","c/b"}),S82="l"),VLOOKUP(U82,$AC$2:$AD$17,2,FALSE),IF(AND(OR($E82={"a/b","b/c","b/a","c/b"}),S81="w"),VLOOKUP(U81,$AA$2:$AB$17,2,FALSE),IF(AND(OR($E82={"a/b","b/c","b/a","c/b"}),S81="l"),VLOOKUP(U81,$AC$2:$AD$17,2,FALSE),IF(AND(OR($E82={"a/b","b/c","b/a","c/b"}),S80="w"),VLOOKUP(U80,$AA$2:$AB$17,2,FALSE),IF(AND(OR($E82={"a/b","b/c","b/a","c/b"}),S80="l"),VLOOKUP(U80,$AC$2:$AD$17,2,FALSE),IF(AND(OR($E82={"a/b","b/c","b/a","c/b"}),S79="w"),VLOOKUP(U79,$AA$2:$AB$17,2,FALSE),IF(AND(OR($E82={"a/b","b/c","b/a","c/b"}),S79="l"),VLOOKUP(U79,$AC$2:$AD$17,2,FALSE),IF(AND(OR($E82={"a/b","b/c","b/a","c/b"}),S78="w"),VLOOKUP(U78,$AA$2:$AB$17,2,FALSE),IF(AND(OR($E82={"a/b","b/c","b/a","c/b"}),S78="l"),VLOOKUP(U78,$AC$2:$AD$17,2,FALSE),IF(AND(OR($E82={"a/b","b/c","b/a","c/b"}),S77="w"),VLOOKUP(U77,$AA$2:$AB$17,2,FALSE),IF(AND(OR($E82={"a/b","b/c","b/a","c/b"}),S77="l"),VLOOKUP(U77,$AC$2:$AD$17,2,FALSE),IF(AND(OR($E82={"a/b","b/c","b/a","c/b"}),S76="w"),VLOOKUP(U76,$AA$2:$AB$17,2,FALSE),IF(AND(OR($E82={"a/b","b/c","b/a","c/b"}),S76="l"),VLOOKUP(U76,$AC$2:$AD$17,2,FALSE),IF(AND(OR($E82={"a/b","b/c","b/a","c/b"}),S75="w"),VLOOKUP(U75,$AA$2:$AB$17,2,FALSE),IF(AND(OR($E82={"a/b","b/c","b/a","c/b"}),S75="l"),VLOOKUP(U75,$AC$2:$AD$17,2,FALSE),IF(AND(OR($E82={"a/b","b/c","b/a","c/b"}),S74="w"),VLOOKUP(U74,$AA$2:$AB$17,2,FALSE),IF(AND(OR($E82={"a/b","b/c","b/a","c/b"}),S74="l"),VLOOKUP(U74,$AC$2:$AD$17,2,FALSE),IF(AND(OR($E82={"a/b","b/c","b/a","c/b"}),S73="w"),VLOOKUP(U73,$AA$2:$AB$17,2,FALSE),IF(AND(OR($E82={"a/b","b/c","b/a","c/b"}),S73="l"),VLOOKUP(U73,$AC$2:$AD$17,2,FALSE),IF(AND(OR($E82={"a/b","b/c","b/a","c/b"}),S72="w"),VLOOKUP(U72,$AA$2:$AB$17,2,FALSE),IF(AND(OR($E82={"a/b","b/c","b/a","c/b"}),S72="l"),VLOOKUP(U72,$AC$2:$AD$17,2,FALSE),IF(OR($E82={"a/b","b/c","b/a","c/b"}),1,"")))))))))))))))))))))))</f>
        <v/>
      </c>
      <c r="V83" s="13" t="str">
        <f>IF(AND(W83="c",$A83&gt;=1,OR(X83={1,"2a","2b",3,"5a","5b","10a","10b","20a","20b","40a","40b","80a","80b","160a","160b"})),"w",IF(AND(W83="",$A83&gt;=1,OR(X83={1,"2a","2b",3,"5a","5b","10a","10b","20a","20b","40a","40b","80a","80b","160a","160b"})),"l",""))</f>
        <v>l</v>
      </c>
      <c r="W83" s="7" t="str">
        <f>IF(OR($A83={3,6,9,12,15,18,21,24,27,30,33,36}),"c","")</f>
        <v/>
      </c>
      <c r="X83" s="14">
        <f>IF(AND(OR($E82={"a/c","b/c","c/a","c/b"}),V82="w"),VLOOKUP(X82,$AA$2:$AB$17,2,FALSE),IF(AND(OR($E82={"a/c","b/c","c/a","c/b"}),V82="l"),VLOOKUP(X82,$AC$2:$AD$17,2,FALSE),IF(AND(OR($E82={"a/c","b/c","c/a","c/b"}),V81="w"),VLOOKUP(X81,$AA$2:$AB$17,2,FALSE),IF(AND(OR($E82={"a/c","b/c","c/a","c/b"}),V81="l"),VLOOKUP(X81,$AC$2:$AD$17,2,FALSE),IF(AND(OR($E82={"a/c","b/c","c/a","c/b"}),V80="w"),VLOOKUP(X80,$AA$2:$AB$17,2,FALSE),IF(AND(OR($E82={"a/c","b/c","c/a","c/b"}),V80="l"),VLOOKUP(X80,$AC$2:$AD$17,2,FALSE),IF(AND(OR($E82={"a/c","b/c","c/a","c/b"}),V79="w"),VLOOKUP(X79,$AA$2:$AB$17,2,FALSE),IF(AND(OR($E82={"a/c","b/c","c/a","c/b"}),V79="l"),VLOOKUP(X79,$AC$2:$AD$17,2,FALSE),IF(AND(OR($E82={"a/c","b/c","c/a","c/b"}),V78="w"),VLOOKUP(X78,$AA$2:$AB$17,2,FALSE),IF(AND(OR($E82={"a/c","b/c","c/a","c/b"}),V78="l"),VLOOKUP(X78,$AC$2:$AD$17,2,FALSE),IF(AND(OR($E82={"a/c","b/c","c/a","c/b"}),V77="w"),VLOOKUP(X77,$AA$2:$AB$17,2,FALSE),IF(AND(OR($E82={"a/c","b/c","c/a","c/b"}),V77="l"),VLOOKUP(X77,$AC$2:$AD$17,2,FALSE),IF(AND(OR($E82={"a/c","b/c","c/a","c/b"}),V76="w"),VLOOKUP(X76,$AA$2:$AB$17,2,FALSE),IF(AND(OR($E82={"a/c","b/c","c/a","c/b"}),V76="l"),VLOOKUP(X76,$AC$2:$AD$17,2,FALSE),IF(AND(OR($E82={"a/c","b/c","c/a","c/b"}),V75="w"),VLOOKUP(X75,$AA$2:$AB$17,2,FALSE),IF(AND(OR($E82={"a/c","b/c","c/a","c/b"}),V75="l"),VLOOKUP(X75,$AC$2:$AD$17,2,FALSE),IF(AND(OR($E82={"a/c","b/c","c/a","c/b"}),V74="w"),VLOOKUP(X74,$AA$2:$AB$17,2,FALSE),IF(AND(OR($E82={"a/c","b/c","c/a","c/b"}),V74="l"),VLOOKUP(X74,$AC$2:$AD$17,2,FALSE),IF(AND(OR($E82={"a/c","b/c","c/a","c/b"}),V73="w"),VLOOKUP(X73,$AA$2:$AB$17,2,FALSE),IF(AND(OR($E82={"a/c","b/c","c/a","c/b"}),V73="l"),VLOOKUP(X73,$AC$2:$AD$17,2,FALSE),IF(AND(OR($E82={"a/c","b/c","c/a","c/b"}),V72="w"),VLOOKUP(X72,$AA$2:$AB$17,2,FALSE),IF(AND(OR($E82={"a/c","b/c","c/a","c/b"}),V72="l"),VLOOKUP(X72,$AC$2:$AD$17,2,FALSE),IF(OR($E82={"a/c","b/c","c/a","c/b"}),1,"")))))))))))))))))))))))</f>
        <v>3</v>
      </c>
      <c r="Y83" s="12">
        <f t="shared" si="6"/>
        <v>-4</v>
      </c>
      <c r="Z83" s="27">
        <f t="shared" si="7"/>
        <v>-3</v>
      </c>
    </row>
    <row r="84" spans="1:26">
      <c r="A84" s="9">
        <v>1</v>
      </c>
      <c r="B84" s="9">
        <f>IF(OR($A84={1,2,3,4,5,6,7,8,9,10,11,12}),1,IF(OR($A84={13,14,15,16,17,18,19,20,21,22,23,24}),2,IF(OR($A84={25,26,27,28,29,30,31,32,33,34,35,36}),3,"")))</f>
        <v>1</v>
      </c>
      <c r="C84" s="9" t="str">
        <f>IF(OR($A84={1,4,7,10,13,16,19,22,25,28,31,34}),"A",IF(OR($A84={2,5,8,11,14,17,20,23,26,29,32,35}),"B",IF(OR($A84={3,6,9,12,15,18,21,24,27,30,33,36}),"C","")))</f>
        <v>A</v>
      </c>
      <c r="D84" t="str">
        <f t="shared" si="10"/>
        <v>3/1</v>
      </c>
      <c r="E84" t="str">
        <f t="shared" si="11"/>
        <v>B/A</v>
      </c>
      <c r="F84" s="13" t="str">
        <f>IF(AND(G84="d",$A84&gt;=1,OR(H84={1,"2a","2b",3,"5a","5b","10a","10b","20a","20b","40a","40b","80a","80b","160a","160b"})),"w",IF(AND(G84="",$A84&gt;=1,OR(H84={1,"2a","2b",3,"5a","5b","10a","10b","20a","20b","40a","40b","80a","80b","160a","160b"})),"l",""))</f>
        <v/>
      </c>
      <c r="G84" s="7" t="str">
        <f>IF(OR($A84={1,2,3,4,5,6,7,8,9,10,11,12}),"d","")</f>
        <v>d</v>
      </c>
      <c r="H84" s="14" t="str">
        <f>IF(AND(OR($D83={"1/2","1/3","2/1","3/1"}),F83="w"),VLOOKUP(H83,$AA$2:$AB$17,2,FALSE),IF(AND(OR($D83={"1/2","1/3","2/1","3/1"}),F83="l"),VLOOKUP(H83,$AC$2:$AD$17,2,FALSE),IF(AND(OR($D83={"1/2","1/3","2/1","3/1"}),F82="w"),VLOOKUP(H82,$AA$2:$AB$17,2,FALSE),IF(AND(OR($D83={"1/2","1/3","2/1","3/1"}),F82="l"),VLOOKUP(H82,$AC$2:$AD$17,2,FALSE),IF(AND(OR($D83={"1/2","1/3","2/1","3/1"}),F81="w"),VLOOKUP(H81,$AA$2:$AB$17,2,FALSE),IF(AND(OR($D83={"1/2","1/3","2/1","3/1"}),F81="l"),VLOOKUP(H81,$AC$2:$AD$17,2,FALSE),IF(AND(OR($D83={"1/2","1/3","2/1","3/1"}),F80="w"),VLOOKUP(H80,$AA$2:$AB$17,2,FALSE),IF(AND(OR($D83={"1/2","1/3","2/1","3/1"}),F80="l"),VLOOKUP(H80,$AC$2:$AD$17,2,FALSE),IF(AND(OR($D83={"1/2","1/3","2/1","3/1"}),F79="w"),VLOOKUP(H79,$AA$2:$AB$17,2,FALSE),IF(AND(OR($D83={"1/2","1/3","2/1","3/1"}),F79="l"),VLOOKUP(H79,$AC$2:$AD$17,2,FALSE),IF(AND(OR($D83={"1/2","1/3","2/1","3/1"}),F78="w"),VLOOKUP(H78,$AA$2:$AB$17,2,FALSE),IF(AND(OR($D83={"1/2","1/3","2/1","3/1"}),F78="l"),VLOOKUP(H78,$AC$2:$AD$17,2,FALSE),IF(AND(OR($D83={"1/2","1/3","2/1","3/1"}),F77="w"),VLOOKUP(H77,$AA$2:$AB$17,2,FALSE),IF(AND(OR($D83={"1/2","1/3","2/1","3/1"}),F77="l"),VLOOKUP(H77,$AC$2:$AD$17,2,FALSE),IF(AND(OR($D83={"1/2","1/3","2/1","3/1"}),F76="w"),VLOOKUP(H76,$AA$2:$AB$17,2,FALSE),IF(AND(OR($D83={"1/2","1/3","2/1","3/1"}),F76="l"),VLOOKUP(H76,$AC$2:$AD$17,2,FALSE),IF(AND(OR($D83={"1/2","1/3","2/1","3/1"}),F75="w"),VLOOKUP(H75,$AA$2:$AB$17,2,FALSE),IF(AND(OR($D83={"1/2","1/3","2/1","3/1"}),F75="l"),VLOOKUP(H75,$AC$2:$AD$17,2,FALSE),IF(AND(OR($D83={"1/2","1/3","2/1","3/1"}),F74="w"),VLOOKUP(H74,$AA$2:$AB$17,2,FALSE),IF(AND(OR($D83={"1/2","1/3","2/1","3/1"}),F74="l"),VLOOKUP(H74,$AC$2:$AD$17,2,FALSE),IF(AND(OR($D83={"1/2","1/3","2/1","3/1"}),F73="w"),VLOOKUP(H73,$AA$2:$AB$17,2,FALSE),IF(AND(OR($D83={"1/2","1/3","2/1","3/1"}),F73="l"),VLOOKUP(H73,$AC$2:$AD$17,2,FALSE),IF(OR($D83={"1/2","1/3","2/1","3/1"}),1,"")))))))))))))))))))))))</f>
        <v/>
      </c>
      <c r="I84" s="13" t="str">
        <f>IF(AND(J84="d",$A84&gt;=1,OR(K84={1,"2a","2b",3,"5a","5b","10a","10b","20a","20b","40a","40b","80a","80b","160a","160b"})),"w",IF(AND(J84="",$A84&gt;=1,OR(K84={1,"2a","2b",3,"5a","5b","10a","10b","20a","20b","40a","40b","80a","80b","160a","160b"})),"l",""))</f>
        <v>l</v>
      </c>
      <c r="J84" s="7" t="str">
        <f>IF(OR($A84={13,14,15,16,17,18,19,20,21,22,23,24}),"d","")</f>
        <v/>
      </c>
      <c r="K84" s="14" t="str">
        <f>IF(AND(OR($D83={"1/2","2/3","2/1","3/2"}),I83="w"),VLOOKUP(K83,$AA$2:$AB$17,2,FALSE),IF(AND(OR($D83={"1/2","2/3","2/1","3/2"}),I83="l"),VLOOKUP(K83,$AC$2:$AD$17,2,FALSE),IF(AND(OR($D83={"1/2","2/3","2/1","3/2"}),I82="w"),VLOOKUP(K82,$AA$2:$AB$17,2,FALSE),IF(AND(OR($D83={"1/2","2/3","2/1","3/2"}),I82="l"),VLOOKUP(K82,$AC$2:$AD$17,2,FALSE),IF(AND(OR($D83={"1/2","2/3","2/1","3/2"}),I81="w"),VLOOKUP(K81,$AA$2:$AB$17,2,FALSE),IF(AND(OR($D83={"1/2","2/3","2/1","3/2"}),I81="l"),VLOOKUP(K81,$AC$2:$AD$17,2,FALSE),IF(AND(OR($D83={"1/2","2/3","2/1","3/2"}),I80="w"),VLOOKUP(K80,$AA$2:$AB$17,2,FALSE),IF(AND(OR($D83={"1/2","2/3","2/1","3/2"}),I80="l"),VLOOKUP(K80,$AC$2:$AD$17,2,FALSE),IF(AND(OR($D83={"1/2","2/3","2/1","3/2"}),I79="w"),VLOOKUP(K79,$AA$2:$AB$17,2,FALSE),IF(AND(OR($D83={"1/2","2/3","2/1","3/2"}),I79="l"),VLOOKUP(K79,$AC$2:$AD$17,2,FALSE),IF(AND(OR($D83={"1/2","2/3","2/1","3/2"}),I78="w"),VLOOKUP(K78,$AA$2:$AB$17,2,FALSE),IF(AND(OR($D83={"1/2","2/3","2/1","3/2"}),I78="l"),VLOOKUP(K78,$AC$2:$AD$17,2,FALSE),IF(AND(OR($D83={"1/2","2/3","2/1","3/2"}),I77="w"),VLOOKUP(K77,$AA$2:$AB$17,2,FALSE),IF(AND(OR($D83={"1/2","2/3","2/1","3/2"}),I77="l"),VLOOKUP(K77,$AC$2:$AD$17,2,FALSE),IF(AND(OR($D83={"1/2","2/3","2/1","3/2"}),I76="w"),VLOOKUP(K76,$AA$2:$AB$17,2,FALSE),IF(AND(OR($D83={"1/2","2/3","2/1","3/2"}),I76="l"),VLOOKUP(K76,$AC$2:$AD$17,2,FALSE),IF(AND(OR($D83={"1/2","2/3","2/1","3/2"}),I75="w"),VLOOKUP(K75,$AA$2:$AB$17,2,FALSE),IF(AND(OR($D83={"1/2","2/3","2/1","3/2"}),I75="l"),VLOOKUP(K75,$AC$2:$AD$17,2,FALSE),IF(AND(OR($D83={"1/2","2/3","2/1","3/2"}),I74="w"),VLOOKUP(K74,$AA$2:$AB$17,2,FALSE),IF(AND(OR($D83={"1/2","2/3","2/1","3/2"}),I74="l"),VLOOKUP(K74,$AC$2:$AD$17,2,FALSE),IF(AND(OR($D83={"1/2","2/3","2/1","3/2"}),I73="w"),VLOOKUP(K73,$AA$2:$AB$17,2,FALSE),IF(AND(OR($D83={"1/2","2/3","2/1","3/2"}),I73="l"),VLOOKUP(K73,$AC$2:$AD$17,2,FALSE),IF(OR($D83={"1/2","2/3","2/1","3/2"}),1,"")))))))))))))))))))))))</f>
        <v>5a</v>
      </c>
      <c r="L84" s="13" t="str">
        <f>IF(AND(M84="d",$A84&gt;=1,OR(N84={1,"2a","2b",3,"5a","5b","10a","10b","20a","20b","40a","40b","80a","80b","160a","160b"})),"w",IF(AND(M84="",$A84&gt;=1,OR(N84={1,"2a","2b",3,"5a","5b","10a","10b","20a","20b","40a","40b","80a","80b","160a","160b"})),"l",""))</f>
        <v>l</v>
      </c>
      <c r="M84" s="7" t="str">
        <f>IF(OR($A84={25,26,27,28,29,30,31,32,33,34,35,36}),"d","")</f>
        <v/>
      </c>
      <c r="N84" s="14">
        <f>IF(AND(OR($D83={"1/3","2/3","3/1","3/2"}),L83="w"),VLOOKUP(N83,$AA$2:$AB$17,2,FALSE),IF(AND(OR($D83={"1/3","2/3","3/1","3/2"}),L83="l"),VLOOKUP(N83,$AC$2:$AD$17,2,FALSE),IF(AND(OR($D83={"1/3","2/3","3/1","3/2"}),L82="w"),VLOOKUP(N82,$AA$2:$AB$17,2,FALSE),IF(AND(OR($D83={"1/3","2/3","3/1","3/2"}),L82="l"),VLOOKUP(N82,$AC$2:$AD$17,2,FALSE),IF(AND(OR($D83={"1/3","2/3","3/1","3/2"}),L81="w"),VLOOKUP(N81,$AA$2:$AB$17,2,FALSE),IF(AND(OR($D83={"1/3","2/3","3/1","3/2"}),L81="l"),VLOOKUP(N81,$AC$2:$AD$17,2,FALSE),IF(AND(OR($D83={"1/3","2/3","3/1","3/2"}),L80="w"),VLOOKUP(N80,$AA$2:$AB$17,2,FALSE),IF(AND(OR($D83={"1/3","2/3","3/1","3/2"}),L80="l"),VLOOKUP(N80,$AC$2:$AD$17,2,FALSE),IF(AND(OR($D83={"1/3","2/3","3/1","3/2"}),L79="w"),VLOOKUP(N79,$AA$2:$AB$17,2,FALSE),IF(AND(OR($D83={"1/3","2/3","3/1","3/2"}),L79="l"),VLOOKUP(N79,$AC$2:$AD$17,2,FALSE),IF(AND(OR($D83={"1/3","2/3","3/1","3/2"}),L78="w"),VLOOKUP(N78,$AA$2:$AB$17,2,FALSE),IF(AND(OR($D83={"1/3","2/3","3/1","3/2"}),L78="l"),VLOOKUP(N78,$AC$2:$AD$17,2,FALSE),IF(AND(OR($D83={"1/3","2/3","3/1","3/2"}),L77="w"),VLOOKUP(N77,$AA$2:$AB$17,2,FALSE),IF(AND(OR($D83={"1/3","2/3","3/1","3/2"}),L77="l"),VLOOKUP(N77,$AC$2:$AD$17,2,FALSE),IF(AND(OR($D83={"1/3","2/3","3/1","3/2"}),L76="w"),VLOOKUP(N76,$AA$2:$AB$17,2,FALSE),IF(AND(OR($D83={"1/3","2/3","3/1","3/2"}),L76="l"),VLOOKUP(N76,$AC$2:$AD$17,2,FALSE),IF(AND(OR($D83={"1/3","2/3","3/1","3/2"}),L75="w"),VLOOKUP(N75,$AA$2:$AB$17,2,FALSE),IF(AND(OR($D83={"1/3","2/3","3/1","3/2"}),L75="l"),VLOOKUP(N75,$AC$2:$AD$17,2,FALSE),IF(AND(OR($D83={"1/3","2/3","3/1","3/2"}),L74="w"),VLOOKUP(N74,$AA$2:$AB$17,2,FALSE),IF(AND(OR($D83={"1/3","2/3","3/1","3/2"}),L74="l"),VLOOKUP(N74,$AC$2:$AD$17,2,FALSE),IF(AND(OR($D83={"1/3","2/3","3/1","3/2"}),L73="w"),VLOOKUP(N73,$AA$2:$AB$17,2,FALSE),IF(AND(OR($D83={"1/3","2/3","3/1","3/2"}),L73="l"),VLOOKUP(N73,$AC$2:$AD$17,2,FALSE),IF(OR($D83={"1/3","2/3","3/1","3/2"}),1,"")))))))))))))))))))))))</f>
        <v>1</v>
      </c>
      <c r="O84" s="12">
        <f t="shared" si="5"/>
        <v>-6</v>
      </c>
      <c r="P84" s="13" t="str">
        <f>IF(AND(Q84="c",$A84&gt;=1,OR(R84={1,"2a","2b",3,"5a","5b","10a","10b","20a","20b","40a","40b","80a","80b","160a","160b"})),"w",IF(AND(Q84="",$A84&gt;=1,OR(R84={1,"2a","2b",3,"5a","5b","10a","10b","20a","20b","40a","40b","80a","80b","160a","160b"})),"l",""))</f>
        <v>w</v>
      </c>
      <c r="Q84" s="7" t="str">
        <f>IF(OR($A84={1,4,7,10,13,16,19,22,25,28,31,34}),"c","")</f>
        <v>c</v>
      </c>
      <c r="R84" s="14" t="str">
        <f>IF(AND(OR($E83={"a/b","a/c","b/a","c/a"}),P83="w"),VLOOKUP(R83,$AA$2:$AB$17,2,FALSE),IF(AND(OR($E83={"a/b","a/c","b/a","c/a"}),P83="l"),VLOOKUP(R83,$AC$2:$AD$17,2,FALSE),IF(AND(OR($E83={"a/b","a/c","b/a","c/a"}),P82="w"),VLOOKUP(R82,$AA$2:$AB$17,2,FALSE),IF(AND(OR($E83={"a/b","a/c","b/a","c/a"}),P82="l"),VLOOKUP(R82,$AC$2:$AD$17,2,FALSE),IF(AND(OR($E83={"a/b","a/c","b/a","c/a"}),P81="w"),VLOOKUP(R81,$AA$2:$AB$17,2,FALSE),IF(AND(OR($E83={"a/b","a/c","b/a","c/a"}),P81="l"),VLOOKUP(R81,$AC$2:$AD$17,2,FALSE),IF(AND(OR($E83={"a/b","a/c","b/a","c/a"}),P80="w"),VLOOKUP(R80,$AA$2:$AB$17,2,FALSE),IF(AND(OR($E83={"a/b","a/c","b/a","c/a"}),P80="l"),VLOOKUP(R80,$AC$2:$AD$17,2,FALSE),IF(AND(OR($E83={"a/b","a/c","b/a","c/a"}),P79="w"),VLOOKUP(R79,$AA$2:$AB$17,2,FALSE),IF(AND(OR($E83={"a/b","a/c","b/a","c/a"}),P79="l"),VLOOKUP(R79,$AC$2:$AD$17,2,FALSE),IF(AND(OR($E83={"a/b","a/c","b/a","c/a"}),P78="w"),VLOOKUP(R78,$AA$2:$AB$17,2,FALSE),IF(AND(OR($E83={"a/b","a/c","b/a","c/a"}),P78="l"),VLOOKUP(R78,$AC$2:$AD$17,2,FALSE),IF(AND(OR($E83={"a/b","a/c","b/a","c/a"}),P77="w"),VLOOKUP(R77,$AA$2:$AB$17,2,FALSE),IF(AND(OR($E83={"a/b","a/c","b/a","c/a"}),P77="l"),VLOOKUP(R77,$AC$2:$AD$17,2,FALSE),IF(AND(OR($E83={"a/b","a/c","b/a","c/a"}),P76="w"),VLOOKUP(R76,$AA$2:$AB$17,2,FALSE),IF(AND(OR($E83={"a/b","a/c","b/a","c/a"}),P76="l"),VLOOKUP(R76,$AC$2:$AD$17,2,FALSE),IF(AND(OR($E83={"a/b","a/c","b/a","c/a"}),P75="w"),VLOOKUP(R75,$AA$2:$AB$17,2,FALSE),IF(AND(OR($E83={"a/b","a/c","b/a","c/a"}),P75="l"),VLOOKUP(R75,$AC$2:$AD$17,2,FALSE),IF(AND(OR($E83={"a/b","a/c","b/a","c/a"}),P74="w"),VLOOKUP(R74,$AA$2:$AB$17,2,FALSE),IF(AND(OR($E83={"a/b","a/c","b/a","c/a"}),P74="l"),VLOOKUP(R74,$AC$2:$AD$17,2,FALSE),IF(AND(OR($E83={"a/b","a/c","b/a","c/a"}),P73="w"),VLOOKUP(R73,$AA$2:$AB$17,2,FALSE),IF(AND(OR($E83={"a/b","a/c","b/a","c/a"}),P73="l"),VLOOKUP(R73,$AC$2:$AD$17,2,FALSE),IF(OR($E83={"a/b","a/c","b/a","c/a"}),1,"")))))))))))))))))))))))</f>
        <v>2a</v>
      </c>
      <c r="S84" s="13" t="str">
        <f>IF(AND(T84="c",$A84&gt;=1,OR(U84={1,"2a","2b",3,"5a","5b","10a","10b","20a","20b","40a","40b","80a","80b","160a","160b"})),"w",IF(AND(T84="",$A84&gt;=1,OR(U84={1,"2a","2b",3,"5a","5b","10a","10b","20a","20b","40a","40b","80a","80b","160a","160b"})),"l",""))</f>
        <v>l</v>
      </c>
      <c r="T84" s="7" t="str">
        <f>IF(OR($A84={2,5,8,11,14,17,20,23,26,29,32,35}),"c","")</f>
        <v/>
      </c>
      <c r="U84" s="14" t="str">
        <f>IF(AND(OR($E83={"a/b","b/c","b/a","c/b"}),S83="w"),VLOOKUP(U83,$AA$2:$AB$17,2,FALSE),IF(AND(OR($E83={"a/b","b/c","b/a","c/b"}),S83="l"),VLOOKUP(U83,$AC$2:$AD$17,2,FALSE),IF(AND(OR($E83={"a/b","b/c","b/a","c/b"}),S82="w"),VLOOKUP(U82,$AA$2:$AB$17,2,FALSE),IF(AND(OR($E83={"a/b","b/c","b/a","c/b"}),S82="l"),VLOOKUP(U82,$AC$2:$AD$17,2,FALSE),IF(AND(OR($E83={"a/b","b/c","b/a","c/b"}),S81="w"),VLOOKUP(U81,$AA$2:$AB$17,2,FALSE),IF(AND(OR($E83={"a/b","b/c","b/a","c/b"}),S81="l"),VLOOKUP(U81,$AC$2:$AD$17,2,FALSE),IF(AND(OR($E83={"a/b","b/c","b/a","c/b"}),S80="w"),VLOOKUP(U80,$AA$2:$AB$17,2,FALSE),IF(AND(OR($E83={"a/b","b/c","b/a","c/b"}),S80="l"),VLOOKUP(U80,$AC$2:$AD$17,2,FALSE),IF(AND(OR($E83={"a/b","b/c","b/a","c/b"}),S79="w"),VLOOKUP(U79,$AA$2:$AB$17,2,FALSE),IF(AND(OR($E83={"a/b","b/c","b/a","c/b"}),S79="l"),VLOOKUP(U79,$AC$2:$AD$17,2,FALSE),IF(AND(OR($E83={"a/b","b/c","b/a","c/b"}),S78="w"),VLOOKUP(U78,$AA$2:$AB$17,2,FALSE),IF(AND(OR($E83={"a/b","b/c","b/a","c/b"}),S78="l"),VLOOKUP(U78,$AC$2:$AD$17,2,FALSE),IF(AND(OR($E83={"a/b","b/c","b/a","c/b"}),S77="w"),VLOOKUP(U77,$AA$2:$AB$17,2,FALSE),IF(AND(OR($E83={"a/b","b/c","b/a","c/b"}),S77="l"),VLOOKUP(U77,$AC$2:$AD$17,2,FALSE),IF(AND(OR($E83={"a/b","b/c","b/a","c/b"}),S76="w"),VLOOKUP(U76,$AA$2:$AB$17,2,FALSE),IF(AND(OR($E83={"a/b","b/c","b/a","c/b"}),S76="l"),VLOOKUP(U76,$AC$2:$AD$17,2,FALSE),IF(AND(OR($E83={"a/b","b/c","b/a","c/b"}),S75="w"),VLOOKUP(U75,$AA$2:$AB$17,2,FALSE),IF(AND(OR($E83={"a/b","b/c","b/a","c/b"}),S75="l"),VLOOKUP(U75,$AC$2:$AD$17,2,FALSE),IF(AND(OR($E83={"a/b","b/c","b/a","c/b"}),S74="w"),VLOOKUP(U74,$AA$2:$AB$17,2,FALSE),IF(AND(OR($E83={"a/b","b/c","b/a","c/b"}),S74="l"),VLOOKUP(U74,$AC$2:$AD$17,2,FALSE),IF(AND(OR($E83={"a/b","b/c","b/a","c/b"}),S73="w"),VLOOKUP(U73,$AA$2:$AB$17,2,FALSE),IF(AND(OR($E83={"a/b","b/c","b/a","c/b"}),S73="l"),VLOOKUP(U73,$AC$2:$AD$17,2,FALSE),IF(OR($E83={"a/b","b/c","b/a","c/b"}),1,"")))))))))))))))))))))))</f>
        <v>20a</v>
      </c>
      <c r="V84" s="13" t="str">
        <f>IF(AND(W84="c",$A84&gt;=1,OR(X84={1,"2a","2b",3,"5a","5b","10a","10b","20a","20b","40a","40b","80a","80b","160a","160b"})),"w",IF(AND(W84="",$A84&gt;=1,OR(X84={1,"2a","2b",3,"5a","5b","10a","10b","20a","20b","40a","40b","80a","80b","160a","160b"})),"l",""))</f>
        <v/>
      </c>
      <c r="W84" s="7" t="str">
        <f>IF(OR($A84={3,6,9,12,15,18,21,24,27,30,33,36}),"c","")</f>
        <v/>
      </c>
      <c r="X84" s="14" t="str">
        <f>IF(AND(OR($E83={"a/c","b/c","c/a","c/b"}),V83="w"),VLOOKUP(X83,$AA$2:$AB$17,2,FALSE),IF(AND(OR($E83={"a/c","b/c","c/a","c/b"}),V83="l"),VLOOKUP(X83,$AC$2:$AD$17,2,FALSE),IF(AND(OR($E83={"a/c","b/c","c/a","c/b"}),V82="w"),VLOOKUP(X82,$AA$2:$AB$17,2,FALSE),IF(AND(OR($E83={"a/c","b/c","c/a","c/b"}),V82="l"),VLOOKUP(X82,$AC$2:$AD$17,2,FALSE),IF(AND(OR($E83={"a/c","b/c","c/a","c/b"}),V81="w"),VLOOKUP(X81,$AA$2:$AB$17,2,FALSE),IF(AND(OR($E83={"a/c","b/c","c/a","c/b"}),V81="l"),VLOOKUP(X81,$AC$2:$AD$17,2,FALSE),IF(AND(OR($E83={"a/c","b/c","c/a","c/b"}),V80="w"),VLOOKUP(X80,$AA$2:$AB$17,2,FALSE),IF(AND(OR($E83={"a/c","b/c","c/a","c/b"}),V80="l"),VLOOKUP(X80,$AC$2:$AD$17,2,FALSE),IF(AND(OR($E83={"a/c","b/c","c/a","c/b"}),V79="w"),VLOOKUP(X79,$AA$2:$AB$17,2,FALSE),IF(AND(OR($E83={"a/c","b/c","c/a","c/b"}),V79="l"),VLOOKUP(X79,$AC$2:$AD$17,2,FALSE),IF(AND(OR($E83={"a/c","b/c","c/a","c/b"}),V78="w"),VLOOKUP(X78,$AA$2:$AB$17,2,FALSE),IF(AND(OR($E83={"a/c","b/c","c/a","c/b"}),V78="l"),VLOOKUP(X78,$AC$2:$AD$17,2,FALSE),IF(AND(OR($E83={"a/c","b/c","c/a","c/b"}),V77="w"),VLOOKUP(X77,$AA$2:$AB$17,2,FALSE),IF(AND(OR($E83={"a/c","b/c","c/a","c/b"}),V77="l"),VLOOKUP(X77,$AC$2:$AD$17,2,FALSE),IF(AND(OR($E83={"a/c","b/c","c/a","c/b"}),V76="w"),VLOOKUP(X76,$AA$2:$AB$17,2,FALSE),IF(AND(OR($E83={"a/c","b/c","c/a","c/b"}),V76="l"),VLOOKUP(X76,$AC$2:$AD$17,2,FALSE),IF(AND(OR($E83={"a/c","b/c","c/a","c/b"}),V75="w"),VLOOKUP(X75,$AA$2:$AB$17,2,FALSE),IF(AND(OR($E83={"a/c","b/c","c/a","c/b"}),V75="l"),VLOOKUP(X75,$AC$2:$AD$17,2,FALSE),IF(AND(OR($E83={"a/c","b/c","c/a","c/b"}),V74="w"),VLOOKUP(X74,$AA$2:$AB$17,2,FALSE),IF(AND(OR($E83={"a/c","b/c","c/a","c/b"}),V74="l"),VLOOKUP(X74,$AC$2:$AD$17,2,FALSE),IF(AND(OR($E83={"a/c","b/c","c/a","c/b"}),V73="w"),VLOOKUP(X73,$AA$2:$AB$17,2,FALSE),IF(AND(OR($E83={"a/c","b/c","c/a","c/b"}),V73="l"),VLOOKUP(X73,$AC$2:$AD$17,2,FALSE),IF(OR($E83={"a/c","b/c","c/a","c/b"}),1,"")))))))))))))))))))))))</f>
        <v/>
      </c>
      <c r="Y84" s="12">
        <f t="shared" si="6"/>
        <v>-16</v>
      </c>
      <c r="Z84" s="27">
        <f t="shared" si="7"/>
        <v>-22</v>
      </c>
    </row>
    <row r="85" spans="1:26">
      <c r="A85" s="9">
        <v>3</v>
      </c>
      <c r="B85" s="9">
        <f>IF(OR($A85={1,2,3,4,5,6,7,8,9,10,11,12}),1,IF(OR($A85={13,14,15,16,17,18,19,20,21,22,23,24}),2,IF(OR($A85={25,26,27,28,29,30,31,32,33,34,35,36}),3,"")))</f>
        <v>1</v>
      </c>
      <c r="C85" s="9" t="str">
        <f>IF(OR($A85={1,4,7,10,13,16,19,22,25,28,31,34}),"A",IF(OR($A85={2,5,8,11,14,17,20,23,26,29,32,35}),"B",IF(OR($A85={3,6,9,12,15,18,21,24,27,30,33,36}),"C","")))</f>
        <v>C</v>
      </c>
      <c r="D85" t="str">
        <f t="shared" si="10"/>
        <v>3/1</v>
      </c>
      <c r="E85" t="str">
        <f t="shared" si="11"/>
        <v>A/C</v>
      </c>
      <c r="F85" s="13" t="str">
        <f>IF(AND(G85="d",$A85&gt;=1,OR(H85={1,"2a","2b",3,"5a","5b","10a","10b","20a","20b","40a","40b","80a","80b","160a","160b"})),"w",IF(AND(G85="",$A85&gt;=1,OR(H85={1,"2a","2b",3,"5a","5b","10a","10b","20a","20b","40a","40b","80a","80b","160a","160b"})),"l",""))</f>
        <v>w</v>
      </c>
      <c r="G85" s="7" t="str">
        <f>IF(OR($A85={1,2,3,4,5,6,7,8,9,10,11,12}),"d","")</f>
        <v>d</v>
      </c>
      <c r="H85" s="14">
        <f>IF(AND(OR($D84={"1/2","1/3","2/1","3/1"}),F84="w"),VLOOKUP(H84,$AA$2:$AB$17,2,FALSE),IF(AND(OR($D84={"1/2","1/3","2/1","3/1"}),F84="l"),VLOOKUP(H84,$AC$2:$AD$17,2,FALSE),IF(AND(OR($D84={"1/2","1/3","2/1","3/1"}),F83="w"),VLOOKUP(H83,$AA$2:$AB$17,2,FALSE),IF(AND(OR($D84={"1/2","1/3","2/1","3/1"}),F83="l"),VLOOKUP(H83,$AC$2:$AD$17,2,FALSE),IF(AND(OR($D84={"1/2","1/3","2/1","3/1"}),F82="w"),VLOOKUP(H82,$AA$2:$AB$17,2,FALSE),IF(AND(OR($D84={"1/2","1/3","2/1","3/1"}),F82="l"),VLOOKUP(H82,$AC$2:$AD$17,2,FALSE),IF(AND(OR($D84={"1/2","1/3","2/1","3/1"}),F81="w"),VLOOKUP(H81,$AA$2:$AB$17,2,FALSE),IF(AND(OR($D84={"1/2","1/3","2/1","3/1"}),F81="l"),VLOOKUP(H81,$AC$2:$AD$17,2,FALSE),IF(AND(OR($D84={"1/2","1/3","2/1","3/1"}),F80="w"),VLOOKUP(H80,$AA$2:$AB$17,2,FALSE),IF(AND(OR($D84={"1/2","1/3","2/1","3/1"}),F80="l"),VLOOKUP(H80,$AC$2:$AD$17,2,FALSE),IF(AND(OR($D84={"1/2","1/3","2/1","3/1"}),F79="w"),VLOOKUP(H79,$AA$2:$AB$17,2,FALSE),IF(AND(OR($D84={"1/2","1/3","2/1","3/1"}),F79="l"),VLOOKUP(H79,$AC$2:$AD$17,2,FALSE),IF(AND(OR($D84={"1/2","1/3","2/1","3/1"}),F78="w"),VLOOKUP(H78,$AA$2:$AB$17,2,FALSE),IF(AND(OR($D84={"1/2","1/3","2/1","3/1"}),F78="l"),VLOOKUP(H78,$AC$2:$AD$17,2,FALSE),IF(AND(OR($D84={"1/2","1/3","2/1","3/1"}),F77="w"),VLOOKUP(H77,$AA$2:$AB$17,2,FALSE),IF(AND(OR($D84={"1/2","1/3","2/1","3/1"}),F77="l"),VLOOKUP(H77,$AC$2:$AD$17,2,FALSE),IF(AND(OR($D84={"1/2","1/3","2/1","3/1"}),F76="w"),VLOOKUP(H76,$AA$2:$AB$17,2,FALSE),IF(AND(OR($D84={"1/2","1/3","2/1","3/1"}),F76="l"),VLOOKUP(H76,$AC$2:$AD$17,2,FALSE),IF(AND(OR($D84={"1/2","1/3","2/1","3/1"}),F75="w"),VLOOKUP(H75,$AA$2:$AB$17,2,FALSE),IF(AND(OR($D84={"1/2","1/3","2/1","3/1"}),F75="l"),VLOOKUP(H75,$AC$2:$AD$17,2,FALSE),IF(AND(OR($D84={"1/2","1/3","2/1","3/1"}),F74="w"),VLOOKUP(H74,$AA$2:$AB$17,2,FALSE),IF(AND(OR($D84={"1/2","1/3","2/1","3/1"}),F74="l"),VLOOKUP(H74,$AC$2:$AD$17,2,FALSE),IF(OR($D84={"1/2","1/3","2/1","3/1"}),1,"")))))))))))))))))))))))</f>
        <v>3</v>
      </c>
      <c r="I85" s="13" t="str">
        <f>IF(AND(J85="d",$A85&gt;=1,OR(K85={1,"2a","2b",3,"5a","5b","10a","10b","20a","20b","40a","40b","80a","80b","160a","160b"})),"w",IF(AND(J85="",$A85&gt;=1,OR(K85={1,"2a","2b",3,"5a","5b","10a","10b","20a","20b","40a","40b","80a","80b","160a","160b"})),"l",""))</f>
        <v/>
      </c>
      <c r="J85" s="7" t="str">
        <f>IF(OR($A85={13,14,15,16,17,18,19,20,21,22,23,24}),"d","")</f>
        <v/>
      </c>
      <c r="K85" s="14" t="str">
        <f>IF(AND(OR($D84={"1/2","2/3","2/1","3/2"}),I84="w"),VLOOKUP(K84,$AA$2:$AB$17,2,FALSE),IF(AND(OR($D84={"1/2","2/3","2/1","3/2"}),I84="l"),VLOOKUP(K84,$AC$2:$AD$17,2,FALSE),IF(AND(OR($D84={"1/2","2/3","2/1","3/2"}),I83="w"),VLOOKUP(K83,$AA$2:$AB$17,2,FALSE),IF(AND(OR($D84={"1/2","2/3","2/1","3/2"}),I83="l"),VLOOKUP(K83,$AC$2:$AD$17,2,FALSE),IF(AND(OR($D84={"1/2","2/3","2/1","3/2"}),I82="w"),VLOOKUP(K82,$AA$2:$AB$17,2,FALSE),IF(AND(OR($D84={"1/2","2/3","2/1","3/2"}),I82="l"),VLOOKUP(K82,$AC$2:$AD$17,2,FALSE),IF(AND(OR($D84={"1/2","2/3","2/1","3/2"}),I81="w"),VLOOKUP(K81,$AA$2:$AB$17,2,FALSE),IF(AND(OR($D84={"1/2","2/3","2/1","3/2"}),I81="l"),VLOOKUP(K81,$AC$2:$AD$17,2,FALSE),IF(AND(OR($D84={"1/2","2/3","2/1","3/2"}),I80="w"),VLOOKUP(K80,$AA$2:$AB$17,2,FALSE),IF(AND(OR($D84={"1/2","2/3","2/1","3/2"}),I80="l"),VLOOKUP(K80,$AC$2:$AD$17,2,FALSE),IF(AND(OR($D84={"1/2","2/3","2/1","3/2"}),I79="w"),VLOOKUP(K79,$AA$2:$AB$17,2,FALSE),IF(AND(OR($D84={"1/2","2/3","2/1","3/2"}),I79="l"),VLOOKUP(K79,$AC$2:$AD$17,2,FALSE),IF(AND(OR($D84={"1/2","2/3","2/1","3/2"}),I78="w"),VLOOKUP(K78,$AA$2:$AB$17,2,FALSE),IF(AND(OR($D84={"1/2","2/3","2/1","3/2"}),I78="l"),VLOOKUP(K78,$AC$2:$AD$17,2,FALSE),IF(AND(OR($D84={"1/2","2/3","2/1","3/2"}),I77="w"),VLOOKUP(K77,$AA$2:$AB$17,2,FALSE),IF(AND(OR($D84={"1/2","2/3","2/1","3/2"}),I77="l"),VLOOKUP(K77,$AC$2:$AD$17,2,FALSE),IF(AND(OR($D84={"1/2","2/3","2/1","3/2"}),I76="w"),VLOOKUP(K76,$AA$2:$AB$17,2,FALSE),IF(AND(OR($D84={"1/2","2/3","2/1","3/2"}),I76="l"),VLOOKUP(K76,$AC$2:$AD$17,2,FALSE),IF(AND(OR($D84={"1/2","2/3","2/1","3/2"}),I75="w"),VLOOKUP(K75,$AA$2:$AB$17,2,FALSE),IF(AND(OR($D84={"1/2","2/3","2/1","3/2"}),I75="l"),VLOOKUP(K75,$AC$2:$AD$17,2,FALSE),IF(AND(OR($D84={"1/2","2/3","2/1","3/2"}),I74="w"),VLOOKUP(K74,$AA$2:$AB$17,2,FALSE),IF(AND(OR($D84={"1/2","2/3","2/1","3/2"}),I74="l"),VLOOKUP(K74,$AC$2:$AD$17,2,FALSE),IF(OR($D84={"1/2","2/3","2/1","3/2"}),1,"")))))))))))))))))))))))</f>
        <v/>
      </c>
      <c r="L85" s="13" t="str">
        <f>IF(AND(M85="d",$A85&gt;=1,OR(N85={1,"2a","2b",3,"5a","5b","10a","10b","20a","20b","40a","40b","80a","80b","160a","160b"})),"w",IF(AND(M85="",$A85&gt;=1,OR(N85={1,"2a","2b",3,"5a","5b","10a","10b","20a","20b","40a","40b","80a","80b","160a","160b"})),"l",""))</f>
        <v>l</v>
      </c>
      <c r="M85" s="7" t="str">
        <f>IF(OR($A85={25,26,27,28,29,30,31,32,33,34,35,36}),"d","")</f>
        <v/>
      </c>
      <c r="N85" s="14" t="str">
        <f>IF(AND(OR($D84={"1/3","2/3","3/1","3/2"}),L84="w"),VLOOKUP(N84,$AA$2:$AB$17,2,FALSE),IF(AND(OR($D84={"1/3","2/3","3/1","3/2"}),L84="l"),VLOOKUP(N84,$AC$2:$AD$17,2,FALSE),IF(AND(OR($D84={"1/3","2/3","3/1","3/2"}),L83="w"),VLOOKUP(N83,$AA$2:$AB$17,2,FALSE),IF(AND(OR($D84={"1/3","2/3","3/1","3/2"}),L83="l"),VLOOKUP(N83,$AC$2:$AD$17,2,FALSE),IF(AND(OR($D84={"1/3","2/3","3/1","3/2"}),L82="w"),VLOOKUP(N82,$AA$2:$AB$17,2,FALSE),IF(AND(OR($D84={"1/3","2/3","3/1","3/2"}),L82="l"),VLOOKUP(N82,$AC$2:$AD$17,2,FALSE),IF(AND(OR($D84={"1/3","2/3","3/1","3/2"}),L81="w"),VLOOKUP(N81,$AA$2:$AB$17,2,FALSE),IF(AND(OR($D84={"1/3","2/3","3/1","3/2"}),L81="l"),VLOOKUP(N81,$AC$2:$AD$17,2,FALSE),IF(AND(OR($D84={"1/3","2/3","3/1","3/2"}),L80="w"),VLOOKUP(N80,$AA$2:$AB$17,2,FALSE),IF(AND(OR($D84={"1/3","2/3","3/1","3/2"}),L80="l"),VLOOKUP(N80,$AC$2:$AD$17,2,FALSE),IF(AND(OR($D84={"1/3","2/3","3/1","3/2"}),L79="w"),VLOOKUP(N79,$AA$2:$AB$17,2,FALSE),IF(AND(OR($D84={"1/3","2/3","3/1","3/2"}),L79="l"),VLOOKUP(N79,$AC$2:$AD$17,2,FALSE),IF(AND(OR($D84={"1/3","2/3","3/1","3/2"}),L78="w"),VLOOKUP(N78,$AA$2:$AB$17,2,FALSE),IF(AND(OR($D84={"1/3","2/3","3/1","3/2"}),L78="l"),VLOOKUP(N78,$AC$2:$AD$17,2,FALSE),IF(AND(OR($D84={"1/3","2/3","3/1","3/2"}),L77="w"),VLOOKUP(N77,$AA$2:$AB$17,2,FALSE),IF(AND(OR($D84={"1/3","2/3","3/1","3/2"}),L77="l"),VLOOKUP(N77,$AC$2:$AD$17,2,FALSE),IF(AND(OR($D84={"1/3","2/3","3/1","3/2"}),L76="w"),VLOOKUP(N76,$AA$2:$AB$17,2,FALSE),IF(AND(OR($D84={"1/3","2/3","3/1","3/2"}),L76="l"),VLOOKUP(N76,$AC$2:$AD$17,2,FALSE),IF(AND(OR($D84={"1/3","2/3","3/1","3/2"}),L75="w"),VLOOKUP(N75,$AA$2:$AB$17,2,FALSE),IF(AND(OR($D84={"1/3","2/3","3/1","3/2"}),L75="l"),VLOOKUP(N75,$AC$2:$AD$17,2,FALSE),IF(AND(OR($D84={"1/3","2/3","3/1","3/2"}),L74="w"),VLOOKUP(N74,$AA$2:$AB$17,2,FALSE),IF(AND(OR($D84={"1/3","2/3","3/1","3/2"}),L74="l"),VLOOKUP(N74,$AC$2:$AD$17,2,FALSE),IF(OR($D84={"1/3","2/3","3/1","3/2"}),1,"")))))))))))))))))))))))</f>
        <v>2a</v>
      </c>
      <c r="O85" s="12">
        <f t="shared" si="5"/>
        <v>4</v>
      </c>
      <c r="P85" s="13" t="str">
        <f>IF(AND(Q85="c",$A85&gt;=1,OR(R85={1,"2a","2b",3,"5a","5b","10a","10b","20a","20b","40a","40b","80a","80b","160a","160b"})),"w",IF(AND(Q85="",$A85&gt;=1,OR(R85={1,"2a","2b",3,"5a","5b","10a","10b","20a","20b","40a","40b","80a","80b","160a","160b"})),"l",""))</f>
        <v>l</v>
      </c>
      <c r="Q85" s="7" t="str">
        <f>IF(OR($A85={1,4,7,10,13,16,19,22,25,28,31,34}),"c","")</f>
        <v/>
      </c>
      <c r="R85" s="14">
        <f>IF(AND(OR($E84={"a/b","a/c","b/a","c/a"}),P84="w"),VLOOKUP(R84,$AA$2:$AB$17,2,FALSE),IF(AND(OR($E84={"a/b","a/c","b/a","c/a"}),P84="l"),VLOOKUP(R84,$AC$2:$AD$17,2,FALSE),IF(AND(OR($E84={"a/b","a/c","b/a","c/a"}),P83="w"),VLOOKUP(R83,$AA$2:$AB$17,2,FALSE),IF(AND(OR($E84={"a/b","a/c","b/a","c/a"}),P83="l"),VLOOKUP(R83,$AC$2:$AD$17,2,FALSE),IF(AND(OR($E84={"a/b","a/c","b/a","c/a"}),P82="w"),VLOOKUP(R82,$AA$2:$AB$17,2,FALSE),IF(AND(OR($E84={"a/b","a/c","b/a","c/a"}),P82="l"),VLOOKUP(R82,$AC$2:$AD$17,2,FALSE),IF(AND(OR($E84={"a/b","a/c","b/a","c/a"}),P81="w"),VLOOKUP(R81,$AA$2:$AB$17,2,FALSE),IF(AND(OR($E84={"a/b","a/c","b/a","c/a"}),P81="l"),VLOOKUP(R81,$AC$2:$AD$17,2,FALSE),IF(AND(OR($E84={"a/b","a/c","b/a","c/a"}),P80="w"),VLOOKUP(R80,$AA$2:$AB$17,2,FALSE),IF(AND(OR($E84={"a/b","a/c","b/a","c/a"}),P80="l"),VLOOKUP(R80,$AC$2:$AD$17,2,FALSE),IF(AND(OR($E84={"a/b","a/c","b/a","c/a"}),P79="w"),VLOOKUP(R79,$AA$2:$AB$17,2,FALSE),IF(AND(OR($E84={"a/b","a/c","b/a","c/a"}),P79="l"),VLOOKUP(R79,$AC$2:$AD$17,2,FALSE),IF(AND(OR($E84={"a/b","a/c","b/a","c/a"}),P78="w"),VLOOKUP(R78,$AA$2:$AB$17,2,FALSE),IF(AND(OR($E84={"a/b","a/c","b/a","c/a"}),P78="l"),VLOOKUP(R78,$AC$2:$AD$17,2,FALSE),IF(AND(OR($E84={"a/b","a/c","b/a","c/a"}),P77="w"),VLOOKUP(R77,$AA$2:$AB$17,2,FALSE),IF(AND(OR($E84={"a/b","a/c","b/a","c/a"}),P77="l"),VLOOKUP(R77,$AC$2:$AD$17,2,FALSE),IF(AND(OR($E84={"a/b","a/c","b/a","c/a"}),P76="w"),VLOOKUP(R76,$AA$2:$AB$17,2,FALSE),IF(AND(OR($E84={"a/b","a/c","b/a","c/a"}),P76="l"),VLOOKUP(R76,$AC$2:$AD$17,2,FALSE),IF(AND(OR($E84={"a/b","a/c","b/a","c/a"}),P75="w"),VLOOKUP(R75,$AA$2:$AB$17,2,FALSE),IF(AND(OR($E84={"a/b","a/c","b/a","c/a"}),P75="l"),VLOOKUP(R75,$AC$2:$AD$17,2,FALSE),IF(AND(OR($E84={"a/b","a/c","b/a","c/a"}),P74="w"),VLOOKUP(R74,$AA$2:$AB$17,2,FALSE),IF(AND(OR($E84={"a/b","a/c","b/a","c/a"}),P74="l"),VLOOKUP(R74,$AC$2:$AD$17,2,FALSE),IF(OR($E84={"a/b","a/c","b/a","c/a"}),1,"")))))))))))))))))))))))</f>
        <v>1</v>
      </c>
      <c r="S85" s="13" t="str">
        <f>IF(AND(T85="c",$A85&gt;=1,OR(U85={1,"2a","2b",3,"5a","5b","10a","10b","20a","20b","40a","40b","80a","80b","160a","160b"})),"w",IF(AND(T85="",$A85&gt;=1,OR(U85={1,"2a","2b",3,"5a","5b","10a","10b","20a","20b","40a","40b","80a","80b","160a","160b"})),"l",""))</f>
        <v>l</v>
      </c>
      <c r="T85" s="7" t="str">
        <f>IF(OR($A85={2,5,8,11,14,17,20,23,26,29,32,35}),"c","")</f>
        <v/>
      </c>
      <c r="U85" s="14" t="str">
        <f>IF(AND(OR($E84={"a/b","b/c","b/a","c/b"}),S84="w"),VLOOKUP(U84,$AA$2:$AB$17,2,FALSE),IF(AND(OR($E84={"a/b","b/c","b/a","c/b"}),S84="l"),VLOOKUP(U84,$AC$2:$AD$17,2,FALSE),IF(AND(OR($E84={"a/b","b/c","b/a","c/b"}),S83="w"),VLOOKUP(U83,$AA$2:$AB$17,2,FALSE),IF(AND(OR($E84={"a/b","b/c","b/a","c/b"}),S83="l"),VLOOKUP(U83,$AC$2:$AD$17,2,FALSE),IF(AND(OR($E84={"a/b","b/c","b/a","c/b"}),S82="w"),VLOOKUP(U82,$AA$2:$AB$17,2,FALSE),IF(AND(OR($E84={"a/b","b/c","b/a","c/b"}),S82="l"),VLOOKUP(U82,$AC$2:$AD$17,2,FALSE),IF(AND(OR($E84={"a/b","b/c","b/a","c/b"}),S81="w"),VLOOKUP(U81,$AA$2:$AB$17,2,FALSE),IF(AND(OR($E84={"a/b","b/c","b/a","c/b"}),S81="l"),VLOOKUP(U81,$AC$2:$AD$17,2,FALSE),IF(AND(OR($E84={"a/b","b/c","b/a","c/b"}),S80="w"),VLOOKUP(U80,$AA$2:$AB$17,2,FALSE),IF(AND(OR($E84={"a/b","b/c","b/a","c/b"}),S80="l"),VLOOKUP(U80,$AC$2:$AD$17,2,FALSE),IF(AND(OR($E84={"a/b","b/c","b/a","c/b"}),S79="w"),VLOOKUP(U79,$AA$2:$AB$17,2,FALSE),IF(AND(OR($E84={"a/b","b/c","b/a","c/b"}),S79="l"),VLOOKUP(U79,$AC$2:$AD$17,2,FALSE),IF(AND(OR($E84={"a/b","b/c","b/a","c/b"}),S78="w"),VLOOKUP(U78,$AA$2:$AB$17,2,FALSE),IF(AND(OR($E84={"a/b","b/c","b/a","c/b"}),S78="l"),VLOOKUP(U78,$AC$2:$AD$17,2,FALSE),IF(AND(OR($E84={"a/b","b/c","b/a","c/b"}),S77="w"),VLOOKUP(U77,$AA$2:$AB$17,2,FALSE),IF(AND(OR($E84={"a/b","b/c","b/a","c/b"}),S77="l"),VLOOKUP(U77,$AC$2:$AD$17,2,FALSE),IF(AND(OR($E84={"a/b","b/c","b/a","c/b"}),S76="w"),VLOOKUP(U76,$AA$2:$AB$17,2,FALSE),IF(AND(OR($E84={"a/b","b/c","b/a","c/b"}),S76="l"),VLOOKUP(U76,$AC$2:$AD$17,2,FALSE),IF(AND(OR($E84={"a/b","b/c","b/a","c/b"}),S75="w"),VLOOKUP(U75,$AA$2:$AB$17,2,FALSE),IF(AND(OR($E84={"a/b","b/c","b/a","c/b"}),S75="l"),VLOOKUP(U75,$AC$2:$AD$17,2,FALSE),IF(AND(OR($E84={"a/b","b/c","b/a","c/b"}),S74="w"),VLOOKUP(U74,$AA$2:$AB$17,2,FALSE),IF(AND(OR($E84={"a/b","b/c","b/a","c/b"}),S74="l"),VLOOKUP(U74,$AC$2:$AD$17,2,FALSE),IF(OR($E84={"a/b","b/c","b/a","c/b"}),1,"")))))))))))))))))))))))</f>
        <v>20b</v>
      </c>
      <c r="V85" s="13" t="str">
        <f>IF(AND(W85="c",$A85&gt;=1,OR(X85={1,"2a","2b",3,"5a","5b","10a","10b","20a","20b","40a","40b","80a","80b","160a","160b"})),"w",IF(AND(W85="",$A85&gt;=1,OR(X85={1,"2a","2b",3,"5a","5b","10a","10b","20a","20b","40a","40b","80a","80b","160a","160b"})),"l",""))</f>
        <v/>
      </c>
      <c r="W85" s="7" t="str">
        <f>IF(OR($A85={3,6,9,12,15,18,21,24,27,30,33,36}),"c","")</f>
        <v>c</v>
      </c>
      <c r="X85" s="14" t="str">
        <f>IF(AND(OR($E84={"a/c","b/c","c/a","c/b"}),V84="w"),VLOOKUP(X84,$AA$2:$AB$17,2,FALSE),IF(AND(OR($E84={"a/c","b/c","c/a","c/b"}),V84="l"),VLOOKUP(X84,$AC$2:$AD$17,2,FALSE),IF(AND(OR($E84={"a/c","b/c","c/a","c/b"}),V83="w"),VLOOKUP(X83,$AA$2:$AB$17,2,FALSE),IF(AND(OR($E84={"a/c","b/c","c/a","c/b"}),V83="l"),VLOOKUP(X83,$AC$2:$AD$17,2,FALSE),IF(AND(OR($E84={"a/c","b/c","c/a","c/b"}),V82="w"),VLOOKUP(X82,$AA$2:$AB$17,2,FALSE),IF(AND(OR($E84={"a/c","b/c","c/a","c/b"}),V82="l"),VLOOKUP(X82,$AC$2:$AD$17,2,FALSE),IF(AND(OR($E84={"a/c","b/c","c/a","c/b"}),V81="w"),VLOOKUP(X81,$AA$2:$AB$17,2,FALSE),IF(AND(OR($E84={"a/c","b/c","c/a","c/b"}),V81="l"),VLOOKUP(X81,$AC$2:$AD$17,2,FALSE),IF(AND(OR($E84={"a/c","b/c","c/a","c/b"}),V80="w"),VLOOKUP(X80,$AA$2:$AB$17,2,FALSE),IF(AND(OR($E84={"a/c","b/c","c/a","c/b"}),V80="l"),VLOOKUP(X80,$AC$2:$AD$17,2,FALSE),IF(AND(OR($E84={"a/c","b/c","c/a","c/b"}),V79="w"),VLOOKUP(X79,$AA$2:$AB$17,2,FALSE),IF(AND(OR($E84={"a/c","b/c","c/a","c/b"}),V79="l"),VLOOKUP(X79,$AC$2:$AD$17,2,FALSE),IF(AND(OR($E84={"a/c","b/c","c/a","c/b"}),V78="w"),VLOOKUP(X78,$AA$2:$AB$17,2,FALSE),IF(AND(OR($E84={"a/c","b/c","c/a","c/b"}),V78="l"),VLOOKUP(X78,$AC$2:$AD$17,2,FALSE),IF(AND(OR($E84={"a/c","b/c","c/a","c/b"}),V77="w"),VLOOKUP(X77,$AA$2:$AB$17,2,FALSE),IF(AND(OR($E84={"a/c","b/c","c/a","c/b"}),V77="l"),VLOOKUP(X77,$AC$2:$AD$17,2,FALSE),IF(AND(OR($E84={"a/c","b/c","c/a","c/b"}),V76="w"),VLOOKUP(X76,$AA$2:$AB$17,2,FALSE),IF(AND(OR($E84={"a/c","b/c","c/a","c/b"}),V76="l"),VLOOKUP(X76,$AC$2:$AD$17,2,FALSE),IF(AND(OR($E84={"a/c","b/c","c/a","c/b"}),V75="w"),VLOOKUP(X75,$AA$2:$AB$17,2,FALSE),IF(AND(OR($E84={"a/c","b/c","c/a","c/b"}),V75="l"),VLOOKUP(X75,$AC$2:$AD$17,2,FALSE),IF(AND(OR($E84={"a/c","b/c","c/a","c/b"}),V74="w"),VLOOKUP(X74,$AA$2:$AB$17,2,FALSE),IF(AND(OR($E84={"a/c","b/c","c/a","c/b"}),V74="l"),VLOOKUP(X74,$AC$2:$AD$17,2,FALSE),IF(OR($E84={"a/c","b/c","c/a","c/b"}),1,"")))))))))))))))))))))))</f>
        <v/>
      </c>
      <c r="Y85" s="12">
        <f t="shared" si="6"/>
        <v>-21</v>
      </c>
      <c r="Z85" s="27">
        <f t="shared" si="7"/>
        <v>-17</v>
      </c>
    </row>
    <row r="86" spans="1:26">
      <c r="A86" s="9" t="s">
        <v>33</v>
      </c>
      <c r="B86" s="9" t="str">
        <f>IF(OR($A86={1,2,3,4,5,6,7,8,9,10,11,12}),1,IF(OR($A86={13,14,15,16,17,18,19,20,21,22,23,24}),2,IF(OR($A86={25,26,27,28,29,30,31,32,33,34,35,36}),3,"")))</f>
        <v/>
      </c>
      <c r="C86" s="9" t="str">
        <f>IF(OR($A86={1,4,7,10,13,16,19,22,25,28,31,34}),"A",IF(OR($A86={2,5,8,11,14,17,20,23,26,29,32,35}),"B",IF(OR($A86={3,6,9,12,15,18,21,24,27,30,33,36}),"C","")))</f>
        <v/>
      </c>
      <c r="D86" t="str">
        <f t="shared" si="10"/>
        <v>3/1</v>
      </c>
      <c r="E86" t="str">
        <f t="shared" si="11"/>
        <v>A/C</v>
      </c>
      <c r="F86" s="13" t="str">
        <f>IF(AND(G86="d",$A86&gt;=1,OR(H86={1,"2a","2b",3,"5a","5b","10a","10b","20a","20b","40a","40b","80a","80b","160a","160b"})),"w",IF(AND(G86="",$A86&gt;=1,OR(H86={1,"2a","2b",3,"5a","5b","10a","10b","20a","20b","40a","40b","80a","80b","160a","160b"})),"l",""))</f>
        <v>l</v>
      </c>
      <c r="G86" s="7" t="str">
        <f>IF(OR($A86={1,2,3,4,5,6,7,8,9,10,11,12}),"d","")</f>
        <v/>
      </c>
      <c r="H86" s="14">
        <f>IF(AND(OR($D85={"1/2","1/3","2/1","3/1"}),F85="w"),VLOOKUP(H85,$AA$2:$AB$17,2,FALSE),IF(AND(OR($D85={"1/2","1/3","2/1","3/1"}),F85="l"),VLOOKUP(H85,$AC$2:$AD$17,2,FALSE),IF(AND(OR($D85={"1/2","1/3","2/1","3/1"}),F84="w"),VLOOKUP(H84,$AA$2:$AB$17,2,FALSE),IF(AND(OR($D85={"1/2","1/3","2/1","3/1"}),F84="l"),VLOOKUP(H84,$AC$2:$AD$17,2,FALSE),IF(AND(OR($D85={"1/2","1/3","2/1","3/1"}),F83="w"),VLOOKUP(H83,$AA$2:$AB$17,2,FALSE),IF(AND(OR($D85={"1/2","1/3","2/1","3/1"}),F83="l"),VLOOKUP(H83,$AC$2:$AD$17,2,FALSE),IF(AND(OR($D85={"1/2","1/3","2/1","3/1"}),F82="w"),VLOOKUP(H82,$AA$2:$AB$17,2,FALSE),IF(AND(OR($D85={"1/2","1/3","2/1","3/1"}),F82="l"),VLOOKUP(H82,$AC$2:$AD$17,2,FALSE),IF(AND(OR($D85={"1/2","1/3","2/1","3/1"}),F81="w"),VLOOKUP(H81,$AA$2:$AB$17,2,FALSE),IF(AND(OR($D85={"1/2","1/3","2/1","3/1"}),F81="l"),VLOOKUP(H81,$AC$2:$AD$17,2,FALSE),IF(AND(OR($D85={"1/2","1/3","2/1","3/1"}),F80="w"),VLOOKUP(H80,$AA$2:$AB$17,2,FALSE),IF(AND(OR($D85={"1/2","1/3","2/1","3/1"}),F80="l"),VLOOKUP(H80,$AC$2:$AD$17,2,FALSE),IF(AND(OR($D85={"1/2","1/3","2/1","3/1"}),F79="w"),VLOOKUP(H79,$AA$2:$AB$17,2,FALSE),IF(AND(OR($D85={"1/2","1/3","2/1","3/1"}),F79="l"),VLOOKUP(H79,$AC$2:$AD$17,2,FALSE),IF(AND(OR($D85={"1/2","1/3","2/1","3/1"}),F78="w"),VLOOKUP(H78,$AA$2:$AB$17,2,FALSE),IF(AND(OR($D85={"1/2","1/3","2/1","3/1"}),F78="l"),VLOOKUP(H78,$AC$2:$AD$17,2,FALSE),IF(AND(OR($D85={"1/2","1/3","2/1","3/1"}),F77="w"),VLOOKUP(H77,$AA$2:$AB$17,2,FALSE),IF(AND(OR($D85={"1/2","1/3","2/1","3/1"}),F77="l"),VLOOKUP(H77,$AC$2:$AD$17,2,FALSE),IF(AND(OR($D85={"1/2","1/3","2/1","3/1"}),F76="w"),VLOOKUP(H76,$AA$2:$AB$17,2,FALSE),IF(AND(OR($D85={"1/2","1/3","2/1","3/1"}),F76="l"),VLOOKUP(H76,$AC$2:$AD$17,2,FALSE),IF(AND(OR($D85={"1/2","1/3","2/1","3/1"}),F75="w"),VLOOKUP(H75,$AA$2:$AB$17,2,FALSE),IF(AND(OR($D85={"1/2","1/3","2/1","3/1"}),F75="l"),VLOOKUP(H75,$AC$2:$AD$17,2,FALSE),IF(OR($D85={"1/2","1/3","2/1","3/1"}),1,"")))))))))))))))))))))))</f>
        <v>1</v>
      </c>
      <c r="I86" s="13" t="str">
        <f>IF(AND(J86="d",$A86&gt;=1,OR(K86={1,"2a","2b",3,"5a","5b","10a","10b","20a","20b","40a","40b","80a","80b","160a","160b"})),"w",IF(AND(J86="",$A86&gt;=1,OR(K86={1,"2a","2b",3,"5a","5b","10a","10b","20a","20b","40a","40b","80a","80b","160a","160b"})),"l",""))</f>
        <v/>
      </c>
      <c r="J86" s="7" t="str">
        <f>IF(OR($A86={13,14,15,16,17,18,19,20,21,22,23,24}),"d","")</f>
        <v/>
      </c>
      <c r="K86" s="14" t="str">
        <f>IF(AND(OR($D85={"1/2","2/3","2/1","3/2"}),I85="w"),VLOOKUP(K85,$AA$2:$AB$17,2,FALSE),IF(AND(OR($D85={"1/2","2/3","2/1","3/2"}),I85="l"),VLOOKUP(K85,$AC$2:$AD$17,2,FALSE),IF(AND(OR($D85={"1/2","2/3","2/1","3/2"}),I84="w"),VLOOKUP(K84,$AA$2:$AB$17,2,FALSE),IF(AND(OR($D85={"1/2","2/3","2/1","3/2"}),I84="l"),VLOOKUP(K84,$AC$2:$AD$17,2,FALSE),IF(AND(OR($D85={"1/2","2/3","2/1","3/2"}),I83="w"),VLOOKUP(K83,$AA$2:$AB$17,2,FALSE),IF(AND(OR($D85={"1/2","2/3","2/1","3/2"}),I83="l"),VLOOKUP(K83,$AC$2:$AD$17,2,FALSE),IF(AND(OR($D85={"1/2","2/3","2/1","3/2"}),I82="w"),VLOOKUP(K82,$AA$2:$AB$17,2,FALSE),IF(AND(OR($D85={"1/2","2/3","2/1","3/2"}),I82="l"),VLOOKUP(K82,$AC$2:$AD$17,2,FALSE),IF(AND(OR($D85={"1/2","2/3","2/1","3/2"}),I81="w"),VLOOKUP(K81,$AA$2:$AB$17,2,FALSE),IF(AND(OR($D85={"1/2","2/3","2/1","3/2"}),I81="l"),VLOOKUP(K81,$AC$2:$AD$17,2,FALSE),IF(AND(OR($D85={"1/2","2/3","2/1","3/2"}),I80="w"),VLOOKUP(K80,$AA$2:$AB$17,2,FALSE),IF(AND(OR($D85={"1/2","2/3","2/1","3/2"}),I80="l"),VLOOKUP(K80,$AC$2:$AD$17,2,FALSE),IF(AND(OR($D85={"1/2","2/3","2/1","3/2"}),I79="w"),VLOOKUP(K79,$AA$2:$AB$17,2,FALSE),IF(AND(OR($D85={"1/2","2/3","2/1","3/2"}),I79="l"),VLOOKUP(K79,$AC$2:$AD$17,2,FALSE),IF(AND(OR($D85={"1/2","2/3","2/1","3/2"}),I78="w"),VLOOKUP(K78,$AA$2:$AB$17,2,FALSE),IF(AND(OR($D85={"1/2","2/3","2/1","3/2"}),I78="l"),VLOOKUP(K78,$AC$2:$AD$17,2,FALSE),IF(AND(OR($D85={"1/2","2/3","2/1","3/2"}),I77="w"),VLOOKUP(K77,$AA$2:$AB$17,2,FALSE),IF(AND(OR($D85={"1/2","2/3","2/1","3/2"}),I77="l"),VLOOKUP(K77,$AC$2:$AD$17,2,FALSE),IF(AND(OR($D85={"1/2","2/3","2/1","3/2"}),I76="w"),VLOOKUP(K76,$AA$2:$AB$17,2,FALSE),IF(AND(OR($D85={"1/2","2/3","2/1","3/2"}),I76="l"),VLOOKUP(K76,$AC$2:$AD$17,2,FALSE),IF(AND(OR($D85={"1/2","2/3","2/1","3/2"}),I75="w"),VLOOKUP(K75,$AA$2:$AB$17,2,FALSE),IF(AND(OR($D85={"1/2","2/3","2/1","3/2"}),I75="l"),VLOOKUP(K75,$AC$2:$AD$17,2,FALSE),IF(OR($D85={"1/2","2/3","2/1","3/2"}),1,"")))))))))))))))))))))))</f>
        <v/>
      </c>
      <c r="L86" s="13" t="str">
        <f>IF(AND(M86="d",$A86&gt;=1,OR(N86={1,"2a","2b",3,"5a","5b","10a","10b","20a","20b","40a","40b","80a","80b","160a","160b"})),"w",IF(AND(M86="",$A86&gt;=1,OR(N86={1,"2a","2b",3,"5a","5b","10a","10b","20a","20b","40a","40b","80a","80b","160a","160b"})),"l",""))</f>
        <v>l</v>
      </c>
      <c r="M86" s="7" t="str">
        <f>IF(OR($A86={25,26,27,28,29,30,31,32,33,34,35,36}),"d","")</f>
        <v/>
      </c>
      <c r="N86" s="14" t="str">
        <f>IF(AND(OR($D85={"1/3","2/3","3/1","3/2"}),L85="w"),VLOOKUP(N85,$AA$2:$AB$17,2,FALSE),IF(AND(OR($D85={"1/3","2/3","3/1","3/2"}),L85="l"),VLOOKUP(N85,$AC$2:$AD$17,2,FALSE),IF(AND(OR($D85={"1/3","2/3","3/1","3/2"}),L84="w"),VLOOKUP(N84,$AA$2:$AB$17,2,FALSE),IF(AND(OR($D85={"1/3","2/3","3/1","3/2"}),L84="l"),VLOOKUP(N84,$AC$2:$AD$17,2,FALSE),IF(AND(OR($D85={"1/3","2/3","3/1","3/2"}),L83="w"),VLOOKUP(N83,$AA$2:$AB$17,2,FALSE),IF(AND(OR($D85={"1/3","2/3","3/1","3/2"}),L83="l"),VLOOKUP(N83,$AC$2:$AD$17,2,FALSE),IF(AND(OR($D85={"1/3","2/3","3/1","3/2"}),L82="w"),VLOOKUP(N82,$AA$2:$AB$17,2,FALSE),IF(AND(OR($D85={"1/3","2/3","3/1","3/2"}),L82="l"),VLOOKUP(N82,$AC$2:$AD$17,2,FALSE),IF(AND(OR($D85={"1/3","2/3","3/1","3/2"}),L81="w"),VLOOKUP(N81,$AA$2:$AB$17,2,FALSE),IF(AND(OR($D85={"1/3","2/3","3/1","3/2"}),L81="l"),VLOOKUP(N81,$AC$2:$AD$17,2,FALSE),IF(AND(OR($D85={"1/3","2/3","3/1","3/2"}),L80="w"),VLOOKUP(N80,$AA$2:$AB$17,2,FALSE),IF(AND(OR($D85={"1/3","2/3","3/1","3/2"}),L80="l"),VLOOKUP(N80,$AC$2:$AD$17,2,FALSE),IF(AND(OR($D85={"1/3","2/3","3/1","3/2"}),L79="w"),VLOOKUP(N79,$AA$2:$AB$17,2,FALSE),IF(AND(OR($D85={"1/3","2/3","3/1","3/2"}),L79="l"),VLOOKUP(N79,$AC$2:$AD$17,2,FALSE),IF(AND(OR($D85={"1/3","2/3","3/1","3/2"}),L78="w"),VLOOKUP(N78,$AA$2:$AB$17,2,FALSE),IF(AND(OR($D85={"1/3","2/3","3/1","3/2"}),L78="l"),VLOOKUP(N78,$AC$2:$AD$17,2,FALSE),IF(AND(OR($D85={"1/3","2/3","3/1","3/2"}),L77="w"),VLOOKUP(N77,$AA$2:$AB$17,2,FALSE),IF(AND(OR($D85={"1/3","2/3","3/1","3/2"}),L77="l"),VLOOKUP(N77,$AC$2:$AD$17,2,FALSE),IF(AND(OR($D85={"1/3","2/3","3/1","3/2"}),L76="w"),VLOOKUP(N76,$AA$2:$AB$17,2,FALSE),IF(AND(OR($D85={"1/3","2/3","3/1","3/2"}),L76="l"),VLOOKUP(N76,$AC$2:$AD$17,2,FALSE),IF(AND(OR($D85={"1/3","2/3","3/1","3/2"}),L75="w"),VLOOKUP(N75,$AA$2:$AB$17,2,FALSE),IF(AND(OR($D85={"1/3","2/3","3/1","3/2"}),L75="l"),VLOOKUP(N75,$AC$2:$AD$17,2,FALSE),IF(OR($D85={"1/3","2/3","3/1","3/2"}),1,"")))))))))))))))))))))))</f>
        <v>2b</v>
      </c>
      <c r="O86" s="12">
        <f t="shared" si="5"/>
        <v>-3</v>
      </c>
      <c r="P86" s="13" t="str">
        <f>IF(AND(Q86="c",$A86&gt;=1,OR(R86={1,"2a","2b",3,"5a","5b","10a","10b","20a","20b","40a","40b","80a","80b","160a","160b"})),"w",IF(AND(Q86="",$A86&gt;=1,OR(R86={1,"2a","2b",3,"5a","5b","10a","10b","20a","20b","40a","40b","80a","80b","160a","160b"})),"l",""))</f>
        <v>l</v>
      </c>
      <c r="Q86" s="7" t="str">
        <f>IF(OR($A86={1,4,7,10,13,16,19,22,25,28,31,34}),"c","")</f>
        <v/>
      </c>
      <c r="R86" s="14" t="str">
        <f>IF(AND(OR($E85={"a/b","a/c","b/a","c/a"}),P85="w"),VLOOKUP(R85,$AA$2:$AB$17,2,FALSE),IF(AND(OR($E85={"a/b","a/c","b/a","c/a"}),P85="l"),VLOOKUP(R85,$AC$2:$AD$17,2,FALSE),IF(AND(OR($E85={"a/b","a/c","b/a","c/a"}),P84="w"),VLOOKUP(R84,$AA$2:$AB$17,2,FALSE),IF(AND(OR($E85={"a/b","a/c","b/a","c/a"}),P84="l"),VLOOKUP(R84,$AC$2:$AD$17,2,FALSE),IF(AND(OR($E85={"a/b","a/c","b/a","c/a"}),P83="w"),VLOOKUP(R83,$AA$2:$AB$17,2,FALSE),IF(AND(OR($E85={"a/b","a/c","b/a","c/a"}),P83="l"),VLOOKUP(R83,$AC$2:$AD$17,2,FALSE),IF(AND(OR($E85={"a/b","a/c","b/a","c/a"}),P82="w"),VLOOKUP(R82,$AA$2:$AB$17,2,FALSE),IF(AND(OR($E85={"a/b","a/c","b/a","c/a"}),P82="l"),VLOOKUP(R82,$AC$2:$AD$17,2,FALSE),IF(AND(OR($E85={"a/b","a/c","b/a","c/a"}),P81="w"),VLOOKUP(R81,$AA$2:$AB$17,2,FALSE),IF(AND(OR($E85={"a/b","a/c","b/a","c/a"}),P81="l"),VLOOKUP(R81,$AC$2:$AD$17,2,FALSE),IF(AND(OR($E85={"a/b","a/c","b/a","c/a"}),P80="w"),VLOOKUP(R80,$AA$2:$AB$17,2,FALSE),IF(AND(OR($E85={"a/b","a/c","b/a","c/a"}),P80="l"),VLOOKUP(R80,$AC$2:$AD$17,2,FALSE),IF(AND(OR($E85={"a/b","a/c","b/a","c/a"}),P79="w"),VLOOKUP(R79,$AA$2:$AB$17,2,FALSE),IF(AND(OR($E85={"a/b","a/c","b/a","c/a"}),P79="l"),VLOOKUP(R79,$AC$2:$AD$17,2,FALSE),IF(AND(OR($E85={"a/b","a/c","b/a","c/a"}),P78="w"),VLOOKUP(R78,$AA$2:$AB$17,2,FALSE),IF(AND(OR($E85={"a/b","a/c","b/a","c/a"}),P78="l"),VLOOKUP(R78,$AC$2:$AD$17,2,FALSE),IF(AND(OR($E85={"a/b","a/c","b/a","c/a"}),P77="w"),VLOOKUP(R77,$AA$2:$AB$17,2,FALSE),IF(AND(OR($E85={"a/b","a/c","b/a","c/a"}),P77="l"),VLOOKUP(R77,$AC$2:$AD$17,2,FALSE),IF(AND(OR($E85={"a/b","a/c","b/a","c/a"}),P76="w"),VLOOKUP(R76,$AA$2:$AB$17,2,FALSE),IF(AND(OR($E85={"a/b","a/c","b/a","c/a"}),P76="l"),VLOOKUP(R76,$AC$2:$AD$17,2,FALSE),IF(AND(OR($E85={"a/b","a/c","b/a","c/a"}),P75="w"),VLOOKUP(R75,$AA$2:$AB$17,2,FALSE),IF(AND(OR($E85={"a/b","a/c","b/a","c/a"}),P75="l"),VLOOKUP(R75,$AC$2:$AD$17,2,FALSE),IF(OR($E85={"a/b","a/c","b/a","c/a"}),1,"")))))))))))))))))))))))</f>
        <v>2a</v>
      </c>
      <c r="S86" s="13" t="str">
        <f>IF(AND(T86="c",$A86&gt;=1,OR(U86={1,"2a","2b",3,"5a","5b","10a","10b","20a","20b","40a","40b","80a","80b","160a","160b"})),"w",IF(AND(T86="",$A86&gt;=1,OR(U86={1,"2a","2b",3,"5a","5b","10a","10b","20a","20b","40a","40b","80a","80b","160a","160b"})),"l",""))</f>
        <v/>
      </c>
      <c r="T86" s="7" t="str">
        <f>IF(OR($A86={2,5,8,11,14,17,20,23,26,29,32,35}),"c","")</f>
        <v/>
      </c>
      <c r="U86" s="14" t="str">
        <f>IF(AND(OR($E85={"a/b","b/c","b/a","c/b"}),S85="w"),VLOOKUP(U85,$AA$2:$AB$17,2,FALSE),IF(AND(OR($E85={"a/b","b/c","b/a","c/b"}),S85="l"),VLOOKUP(U85,$AC$2:$AD$17,2,FALSE),IF(AND(OR($E85={"a/b","b/c","b/a","c/b"}),S84="w"),VLOOKUP(U84,$AA$2:$AB$17,2,FALSE),IF(AND(OR($E85={"a/b","b/c","b/a","c/b"}),S84="l"),VLOOKUP(U84,$AC$2:$AD$17,2,FALSE),IF(AND(OR($E85={"a/b","b/c","b/a","c/b"}),S83="w"),VLOOKUP(U83,$AA$2:$AB$17,2,FALSE),IF(AND(OR($E85={"a/b","b/c","b/a","c/b"}),S83="l"),VLOOKUP(U83,$AC$2:$AD$17,2,FALSE),IF(AND(OR($E85={"a/b","b/c","b/a","c/b"}),S82="w"),VLOOKUP(U82,$AA$2:$AB$17,2,FALSE),IF(AND(OR($E85={"a/b","b/c","b/a","c/b"}),S82="l"),VLOOKUP(U82,$AC$2:$AD$17,2,FALSE),IF(AND(OR($E85={"a/b","b/c","b/a","c/b"}),S81="w"),VLOOKUP(U81,$AA$2:$AB$17,2,FALSE),IF(AND(OR($E85={"a/b","b/c","b/a","c/b"}),S81="l"),VLOOKUP(U81,$AC$2:$AD$17,2,FALSE),IF(AND(OR($E85={"a/b","b/c","b/a","c/b"}),S80="w"),VLOOKUP(U80,$AA$2:$AB$17,2,FALSE),IF(AND(OR($E85={"a/b","b/c","b/a","c/b"}),S80="l"),VLOOKUP(U80,$AC$2:$AD$17,2,FALSE),IF(AND(OR($E85={"a/b","b/c","b/a","c/b"}),S79="w"),VLOOKUP(U79,$AA$2:$AB$17,2,FALSE),IF(AND(OR($E85={"a/b","b/c","b/a","c/b"}),S79="l"),VLOOKUP(U79,$AC$2:$AD$17,2,FALSE),IF(AND(OR($E85={"a/b","b/c","b/a","c/b"}),S78="w"),VLOOKUP(U78,$AA$2:$AB$17,2,FALSE),IF(AND(OR($E85={"a/b","b/c","b/a","c/b"}),S78="l"),VLOOKUP(U78,$AC$2:$AD$17,2,FALSE),IF(AND(OR($E85={"a/b","b/c","b/a","c/b"}),S77="w"),VLOOKUP(U77,$AA$2:$AB$17,2,FALSE),IF(AND(OR($E85={"a/b","b/c","b/a","c/b"}),S77="l"),VLOOKUP(U77,$AC$2:$AD$17,2,FALSE),IF(AND(OR($E85={"a/b","b/c","b/a","c/b"}),S76="w"),VLOOKUP(U76,$AA$2:$AB$17,2,FALSE),IF(AND(OR($E85={"a/b","b/c","b/a","c/b"}),S76="l"),VLOOKUP(U76,$AC$2:$AD$17,2,FALSE),IF(AND(OR($E85={"a/b","b/c","b/a","c/b"}),S75="w"),VLOOKUP(U75,$AA$2:$AB$17,2,FALSE),IF(AND(OR($E85={"a/b","b/c","b/a","c/b"}),S75="l"),VLOOKUP(U75,$AC$2:$AD$17,2,FALSE),IF(OR($E85={"a/b","b/c","b/a","c/b"}),1,"")))))))))))))))))))))))</f>
        <v/>
      </c>
      <c r="V86" s="13" t="str">
        <f>IF(AND(W86="c",$A86&gt;=1,OR(X86={1,"2a","2b",3,"5a","5b","10a","10b","20a","20b","40a","40b","80a","80b","160a","160b"})),"w",IF(AND(W86="",$A86&gt;=1,OR(X86={1,"2a","2b",3,"5a","5b","10a","10b","20a","20b","40a","40b","80a","80b","160a","160b"})),"l",""))</f>
        <v>l</v>
      </c>
      <c r="W86" s="7" t="str">
        <f>IF(OR($A86={3,6,9,12,15,18,21,24,27,30,33,36}),"c","")</f>
        <v/>
      </c>
      <c r="X86" s="14" t="str">
        <f>IF(AND(OR($E85={"a/c","b/c","c/a","c/b"}),V85="w"),VLOOKUP(X85,$AA$2:$AB$17,2,FALSE),IF(AND(OR($E85={"a/c","b/c","c/a","c/b"}),V85="l"),VLOOKUP(X85,$AC$2:$AD$17,2,FALSE),IF(AND(OR($E85={"a/c","b/c","c/a","c/b"}),V84="w"),VLOOKUP(X84,$AA$2:$AB$17,2,FALSE),IF(AND(OR($E85={"a/c","b/c","c/a","c/b"}),V84="l"),VLOOKUP(X84,$AC$2:$AD$17,2,FALSE),IF(AND(OR($E85={"a/c","b/c","c/a","c/b"}),V83="w"),VLOOKUP(X83,$AA$2:$AB$17,2,FALSE),IF(AND(OR($E85={"a/c","b/c","c/a","c/b"}),V83="l"),VLOOKUP(X83,$AC$2:$AD$17,2,FALSE),IF(AND(OR($E85={"a/c","b/c","c/a","c/b"}),V82="w"),VLOOKUP(X82,$AA$2:$AB$17,2,FALSE),IF(AND(OR($E85={"a/c","b/c","c/a","c/b"}),V82="l"),VLOOKUP(X82,$AC$2:$AD$17,2,FALSE),IF(AND(OR($E85={"a/c","b/c","c/a","c/b"}),V81="w"),VLOOKUP(X81,$AA$2:$AB$17,2,FALSE),IF(AND(OR($E85={"a/c","b/c","c/a","c/b"}),V81="l"),VLOOKUP(X81,$AC$2:$AD$17,2,FALSE),IF(AND(OR($E85={"a/c","b/c","c/a","c/b"}),V80="w"),VLOOKUP(X80,$AA$2:$AB$17,2,FALSE),IF(AND(OR($E85={"a/c","b/c","c/a","c/b"}),V80="l"),VLOOKUP(X80,$AC$2:$AD$17,2,FALSE),IF(AND(OR($E85={"a/c","b/c","c/a","c/b"}),V79="w"),VLOOKUP(X79,$AA$2:$AB$17,2,FALSE),IF(AND(OR($E85={"a/c","b/c","c/a","c/b"}),V79="l"),VLOOKUP(X79,$AC$2:$AD$17,2,FALSE),IF(AND(OR($E85={"a/c","b/c","c/a","c/b"}),V78="w"),VLOOKUP(X78,$AA$2:$AB$17,2,FALSE),IF(AND(OR($E85={"a/c","b/c","c/a","c/b"}),V78="l"),VLOOKUP(X78,$AC$2:$AD$17,2,FALSE),IF(AND(OR($E85={"a/c","b/c","c/a","c/b"}),V77="w"),VLOOKUP(X77,$AA$2:$AB$17,2,FALSE),IF(AND(OR($E85={"a/c","b/c","c/a","c/b"}),V77="l"),VLOOKUP(X77,$AC$2:$AD$17,2,FALSE),IF(AND(OR($E85={"a/c","b/c","c/a","c/b"}),V76="w"),VLOOKUP(X76,$AA$2:$AB$17,2,FALSE),IF(AND(OR($E85={"a/c","b/c","c/a","c/b"}),V76="l"),VLOOKUP(X76,$AC$2:$AD$17,2,FALSE),IF(AND(OR($E85={"a/c","b/c","c/a","c/b"}),V75="w"),VLOOKUP(X75,$AA$2:$AB$17,2,FALSE),IF(AND(OR($E85={"a/c","b/c","c/a","c/b"}),V75="l"),VLOOKUP(X75,$AC$2:$AD$17,2,FALSE),IF(OR($E85={"a/c","b/c","c/a","c/b"}),1,"")))))))))))))))))))))))</f>
        <v>5a</v>
      </c>
      <c r="Y86" s="12">
        <f t="shared" si="6"/>
        <v>-7</v>
      </c>
      <c r="Z86" s="27">
        <f t="shared" si="7"/>
        <v>-10</v>
      </c>
    </row>
    <row r="87" spans="1:26">
      <c r="A87" s="9">
        <v>4</v>
      </c>
      <c r="B87" s="9">
        <f>IF(OR($A87={1,2,3,4,5,6,7,8,9,10,11,12}),1,IF(OR($A87={13,14,15,16,17,18,19,20,21,22,23,24}),2,IF(OR($A87={25,26,27,28,29,30,31,32,33,34,35,36}),3,"")))</f>
        <v>1</v>
      </c>
      <c r="C87" s="9" t="str">
        <f>IF(OR($A87={1,4,7,10,13,16,19,22,25,28,31,34}),"A",IF(OR($A87={2,5,8,11,14,17,20,23,26,29,32,35}),"B",IF(OR($A87={3,6,9,12,15,18,21,24,27,30,33,36}),"C","")))</f>
        <v>A</v>
      </c>
      <c r="D87" t="str">
        <f t="shared" si="10"/>
        <v>3/1</v>
      </c>
      <c r="E87" t="str">
        <f t="shared" si="11"/>
        <v>A/C</v>
      </c>
      <c r="F87" s="13" t="str">
        <f>IF(AND(G87="d",$A87&gt;=1,OR(H87={1,"2a","2b",3,"5a","5b","10a","10b","20a","20b","40a","40b","80a","80b","160a","160b"})),"w",IF(AND(G87="",$A87&gt;=1,OR(H87={1,"2a","2b",3,"5a","5b","10a","10b","20a","20b","40a","40b","80a","80b","160a","160b"})),"l",""))</f>
        <v>w</v>
      </c>
      <c r="G87" s="7" t="str">
        <f>IF(OR($A87={1,2,3,4,5,6,7,8,9,10,11,12}),"d","")</f>
        <v>d</v>
      </c>
      <c r="H87" s="14" t="str">
        <f>IF(AND(OR($D86={"1/2","1/3","2/1","3/1"}),F86="w"),VLOOKUP(H86,$AA$2:$AB$17,2,FALSE),IF(AND(OR($D86={"1/2","1/3","2/1","3/1"}),F86="l"),VLOOKUP(H86,$AC$2:$AD$17,2,FALSE),IF(AND(OR($D86={"1/2","1/3","2/1","3/1"}),F85="w"),VLOOKUP(H85,$AA$2:$AB$17,2,FALSE),IF(AND(OR($D86={"1/2","1/3","2/1","3/1"}),F85="l"),VLOOKUP(H85,$AC$2:$AD$17,2,FALSE),IF(AND(OR($D86={"1/2","1/3","2/1","3/1"}),F84="w"),VLOOKUP(H84,$AA$2:$AB$17,2,FALSE),IF(AND(OR($D86={"1/2","1/3","2/1","3/1"}),F84="l"),VLOOKUP(H84,$AC$2:$AD$17,2,FALSE),IF(AND(OR($D86={"1/2","1/3","2/1","3/1"}),F83="w"),VLOOKUP(H83,$AA$2:$AB$17,2,FALSE),IF(AND(OR($D86={"1/2","1/3","2/1","3/1"}),F83="l"),VLOOKUP(H83,$AC$2:$AD$17,2,FALSE),IF(AND(OR($D86={"1/2","1/3","2/1","3/1"}),F82="w"),VLOOKUP(H82,$AA$2:$AB$17,2,FALSE),IF(AND(OR($D86={"1/2","1/3","2/1","3/1"}),F82="l"),VLOOKUP(H82,$AC$2:$AD$17,2,FALSE),IF(AND(OR($D86={"1/2","1/3","2/1","3/1"}),F81="w"),VLOOKUP(H81,$AA$2:$AB$17,2,FALSE),IF(AND(OR($D86={"1/2","1/3","2/1","3/1"}),F81="l"),VLOOKUP(H81,$AC$2:$AD$17,2,FALSE),IF(AND(OR($D86={"1/2","1/3","2/1","3/1"}),F80="w"),VLOOKUP(H80,$AA$2:$AB$17,2,FALSE),IF(AND(OR($D86={"1/2","1/3","2/1","3/1"}),F80="l"),VLOOKUP(H80,$AC$2:$AD$17,2,FALSE),IF(AND(OR($D86={"1/2","1/3","2/1","3/1"}),F79="w"),VLOOKUP(H79,$AA$2:$AB$17,2,FALSE),IF(AND(OR($D86={"1/2","1/3","2/1","3/1"}),F79="l"),VLOOKUP(H79,$AC$2:$AD$17,2,FALSE),IF(AND(OR($D86={"1/2","1/3","2/1","3/1"}),F78="w"),VLOOKUP(H78,$AA$2:$AB$17,2,FALSE),IF(AND(OR($D86={"1/2","1/3","2/1","3/1"}),F78="l"),VLOOKUP(H78,$AC$2:$AD$17,2,FALSE),IF(AND(OR($D86={"1/2","1/3","2/1","3/1"}),F77="w"),VLOOKUP(H77,$AA$2:$AB$17,2,FALSE),IF(AND(OR($D86={"1/2","1/3","2/1","3/1"}),F77="l"),VLOOKUP(H77,$AC$2:$AD$17,2,FALSE),IF(AND(OR($D86={"1/2","1/3","2/1","3/1"}),F76="w"),VLOOKUP(H76,$AA$2:$AB$17,2,FALSE),IF(AND(OR($D86={"1/2","1/3","2/1","3/1"}),F76="l"),VLOOKUP(H76,$AC$2:$AD$17,2,FALSE),IF(OR($D86={"1/2","1/3","2/1","3/1"}),1,"")))))))))))))))))))))))</f>
        <v>2a</v>
      </c>
      <c r="I87" s="13" t="str">
        <f>IF(AND(J87="d",$A87&gt;=1,OR(K87={1,"2a","2b",3,"5a","5b","10a","10b","20a","20b","40a","40b","80a","80b","160a","160b"})),"w",IF(AND(J87="",$A87&gt;=1,OR(K87={1,"2a","2b",3,"5a","5b","10a","10b","20a","20b","40a","40b","80a","80b","160a","160b"})),"l",""))</f>
        <v/>
      </c>
      <c r="J87" s="7" t="str">
        <f>IF(OR($A87={13,14,15,16,17,18,19,20,21,22,23,24}),"d","")</f>
        <v/>
      </c>
      <c r="K87" s="14" t="str">
        <f>IF(AND(OR($D86={"1/2","2/3","2/1","3/2"}),I86="w"),VLOOKUP(K86,$AA$2:$AB$17,2,FALSE),IF(AND(OR($D86={"1/2","2/3","2/1","3/2"}),I86="l"),VLOOKUP(K86,$AC$2:$AD$17,2,FALSE),IF(AND(OR($D86={"1/2","2/3","2/1","3/2"}),I85="w"),VLOOKUP(K85,$AA$2:$AB$17,2,FALSE),IF(AND(OR($D86={"1/2","2/3","2/1","3/2"}),I85="l"),VLOOKUP(K85,$AC$2:$AD$17,2,FALSE),IF(AND(OR($D86={"1/2","2/3","2/1","3/2"}),I84="w"),VLOOKUP(K84,$AA$2:$AB$17,2,FALSE),IF(AND(OR($D86={"1/2","2/3","2/1","3/2"}),I84="l"),VLOOKUP(K84,$AC$2:$AD$17,2,FALSE),IF(AND(OR($D86={"1/2","2/3","2/1","3/2"}),I83="w"),VLOOKUP(K83,$AA$2:$AB$17,2,FALSE),IF(AND(OR($D86={"1/2","2/3","2/1","3/2"}),I83="l"),VLOOKUP(K83,$AC$2:$AD$17,2,FALSE),IF(AND(OR($D86={"1/2","2/3","2/1","3/2"}),I82="w"),VLOOKUP(K82,$AA$2:$AB$17,2,FALSE),IF(AND(OR($D86={"1/2","2/3","2/1","3/2"}),I82="l"),VLOOKUP(K82,$AC$2:$AD$17,2,FALSE),IF(AND(OR($D86={"1/2","2/3","2/1","3/2"}),I81="w"),VLOOKUP(K81,$AA$2:$AB$17,2,FALSE),IF(AND(OR($D86={"1/2","2/3","2/1","3/2"}),I81="l"),VLOOKUP(K81,$AC$2:$AD$17,2,FALSE),IF(AND(OR($D86={"1/2","2/3","2/1","3/2"}),I80="w"),VLOOKUP(K80,$AA$2:$AB$17,2,FALSE),IF(AND(OR($D86={"1/2","2/3","2/1","3/2"}),I80="l"),VLOOKUP(K80,$AC$2:$AD$17,2,FALSE),IF(AND(OR($D86={"1/2","2/3","2/1","3/2"}),I79="w"),VLOOKUP(K79,$AA$2:$AB$17,2,FALSE),IF(AND(OR($D86={"1/2","2/3","2/1","3/2"}),I79="l"),VLOOKUP(K79,$AC$2:$AD$17,2,FALSE),IF(AND(OR($D86={"1/2","2/3","2/1","3/2"}),I78="w"),VLOOKUP(K78,$AA$2:$AB$17,2,FALSE),IF(AND(OR($D86={"1/2","2/3","2/1","3/2"}),I78="l"),VLOOKUP(K78,$AC$2:$AD$17,2,FALSE),IF(AND(OR($D86={"1/2","2/3","2/1","3/2"}),I77="w"),VLOOKUP(K77,$AA$2:$AB$17,2,FALSE),IF(AND(OR($D86={"1/2","2/3","2/1","3/2"}),I77="l"),VLOOKUP(K77,$AC$2:$AD$17,2,FALSE),IF(AND(OR($D86={"1/2","2/3","2/1","3/2"}),I76="w"),VLOOKUP(K76,$AA$2:$AB$17,2,FALSE),IF(AND(OR($D86={"1/2","2/3","2/1","3/2"}),I76="l"),VLOOKUP(K76,$AC$2:$AD$17,2,FALSE),IF(OR($D86={"1/2","2/3","2/1","3/2"}),1,"")))))))))))))))))))))))</f>
        <v/>
      </c>
      <c r="L87" s="13" t="str">
        <f>IF(AND(M87="d",$A87&gt;=1,OR(N87={1,"2a","2b",3,"5a","5b","10a","10b","20a","20b","40a","40b","80a","80b","160a","160b"})),"w",IF(AND(M87="",$A87&gt;=1,OR(N87={1,"2a","2b",3,"5a","5b","10a","10b","20a","20b","40a","40b","80a","80b","160a","160b"})),"l",""))</f>
        <v>l</v>
      </c>
      <c r="M87" s="7" t="str">
        <f>IF(OR($A87={25,26,27,28,29,30,31,32,33,34,35,36}),"d","")</f>
        <v/>
      </c>
      <c r="N87" s="14">
        <f>IF(AND(OR($D86={"1/3","2/3","3/1","3/2"}),L86="w"),VLOOKUP(N86,$AA$2:$AB$17,2,FALSE),IF(AND(OR($D86={"1/3","2/3","3/1","3/2"}),L86="l"),VLOOKUP(N86,$AC$2:$AD$17,2,FALSE),IF(AND(OR($D86={"1/3","2/3","3/1","3/2"}),L85="w"),VLOOKUP(N85,$AA$2:$AB$17,2,FALSE),IF(AND(OR($D86={"1/3","2/3","3/1","3/2"}),L85="l"),VLOOKUP(N85,$AC$2:$AD$17,2,FALSE),IF(AND(OR($D86={"1/3","2/3","3/1","3/2"}),L84="w"),VLOOKUP(N84,$AA$2:$AB$17,2,FALSE),IF(AND(OR($D86={"1/3","2/3","3/1","3/2"}),L84="l"),VLOOKUP(N84,$AC$2:$AD$17,2,FALSE),IF(AND(OR($D86={"1/3","2/3","3/1","3/2"}),L83="w"),VLOOKUP(N83,$AA$2:$AB$17,2,FALSE),IF(AND(OR($D86={"1/3","2/3","3/1","3/2"}),L83="l"),VLOOKUP(N83,$AC$2:$AD$17,2,FALSE),IF(AND(OR($D86={"1/3","2/3","3/1","3/2"}),L82="w"),VLOOKUP(N82,$AA$2:$AB$17,2,FALSE),IF(AND(OR($D86={"1/3","2/3","3/1","3/2"}),L82="l"),VLOOKUP(N82,$AC$2:$AD$17,2,FALSE),IF(AND(OR($D86={"1/3","2/3","3/1","3/2"}),L81="w"),VLOOKUP(N81,$AA$2:$AB$17,2,FALSE),IF(AND(OR($D86={"1/3","2/3","3/1","3/2"}),L81="l"),VLOOKUP(N81,$AC$2:$AD$17,2,FALSE),IF(AND(OR($D86={"1/3","2/3","3/1","3/2"}),L80="w"),VLOOKUP(N80,$AA$2:$AB$17,2,FALSE),IF(AND(OR($D86={"1/3","2/3","3/1","3/2"}),L80="l"),VLOOKUP(N80,$AC$2:$AD$17,2,FALSE),IF(AND(OR($D86={"1/3","2/3","3/1","3/2"}),L79="w"),VLOOKUP(N79,$AA$2:$AB$17,2,FALSE),IF(AND(OR($D86={"1/3","2/3","3/1","3/2"}),L79="l"),VLOOKUP(N79,$AC$2:$AD$17,2,FALSE),IF(AND(OR($D86={"1/3","2/3","3/1","3/2"}),L78="w"),VLOOKUP(N78,$AA$2:$AB$17,2,FALSE),IF(AND(OR($D86={"1/3","2/3","3/1","3/2"}),L78="l"),VLOOKUP(N78,$AC$2:$AD$17,2,FALSE),IF(AND(OR($D86={"1/3","2/3","3/1","3/2"}),L77="w"),VLOOKUP(N77,$AA$2:$AB$17,2,FALSE),IF(AND(OR($D86={"1/3","2/3","3/1","3/2"}),L77="l"),VLOOKUP(N77,$AC$2:$AD$17,2,FALSE),IF(AND(OR($D86={"1/3","2/3","3/1","3/2"}),L76="w"),VLOOKUP(N76,$AA$2:$AB$17,2,FALSE),IF(AND(OR($D86={"1/3","2/3","3/1","3/2"}),L76="l"),VLOOKUP(N76,$AC$2:$AD$17,2,FALSE),IF(OR($D86={"1/3","2/3","3/1","3/2"}),1,"")))))))))))))))))))))))</f>
        <v>3</v>
      </c>
      <c r="O87" s="12">
        <f t="shared" si="5"/>
        <v>1</v>
      </c>
      <c r="P87" s="13" t="str">
        <f>IF(AND(Q87="c",$A87&gt;=1,OR(R87={1,"2a","2b",3,"5a","5b","10a","10b","20a","20b","40a","40b","80a","80b","160a","160b"})),"w",IF(AND(Q87="",$A87&gt;=1,OR(R87={1,"2a","2b",3,"5a","5b","10a","10b","20a","20b","40a","40b","80a","80b","160a","160b"})),"l",""))</f>
        <v>w</v>
      </c>
      <c r="Q87" s="7" t="str">
        <f>IF(OR($A87={1,4,7,10,13,16,19,22,25,28,31,34}),"c","")</f>
        <v>c</v>
      </c>
      <c r="R87" s="14" t="str">
        <f>IF(AND(OR($E86={"a/b","a/c","b/a","c/a"}),P86="w"),VLOOKUP(R86,$AA$2:$AB$17,2,FALSE),IF(AND(OR($E86={"a/b","a/c","b/a","c/a"}),P86="l"),VLOOKUP(R86,$AC$2:$AD$17,2,FALSE),IF(AND(OR($E86={"a/b","a/c","b/a","c/a"}),P85="w"),VLOOKUP(R85,$AA$2:$AB$17,2,FALSE),IF(AND(OR($E86={"a/b","a/c","b/a","c/a"}),P85="l"),VLOOKUP(R85,$AC$2:$AD$17,2,FALSE),IF(AND(OR($E86={"a/b","a/c","b/a","c/a"}),P84="w"),VLOOKUP(R84,$AA$2:$AB$17,2,FALSE),IF(AND(OR($E86={"a/b","a/c","b/a","c/a"}),P84="l"),VLOOKUP(R84,$AC$2:$AD$17,2,FALSE),IF(AND(OR($E86={"a/b","a/c","b/a","c/a"}),P83="w"),VLOOKUP(R83,$AA$2:$AB$17,2,FALSE),IF(AND(OR($E86={"a/b","a/c","b/a","c/a"}),P83="l"),VLOOKUP(R83,$AC$2:$AD$17,2,FALSE),IF(AND(OR($E86={"a/b","a/c","b/a","c/a"}),P82="w"),VLOOKUP(R82,$AA$2:$AB$17,2,FALSE),IF(AND(OR($E86={"a/b","a/c","b/a","c/a"}),P82="l"),VLOOKUP(R82,$AC$2:$AD$17,2,FALSE),IF(AND(OR($E86={"a/b","a/c","b/a","c/a"}),P81="w"),VLOOKUP(R81,$AA$2:$AB$17,2,FALSE),IF(AND(OR($E86={"a/b","a/c","b/a","c/a"}),P81="l"),VLOOKUP(R81,$AC$2:$AD$17,2,FALSE),IF(AND(OR($E86={"a/b","a/c","b/a","c/a"}),P80="w"),VLOOKUP(R80,$AA$2:$AB$17,2,FALSE),IF(AND(OR($E86={"a/b","a/c","b/a","c/a"}),P80="l"),VLOOKUP(R80,$AC$2:$AD$17,2,FALSE),IF(AND(OR($E86={"a/b","a/c","b/a","c/a"}),P79="w"),VLOOKUP(R79,$AA$2:$AB$17,2,FALSE),IF(AND(OR($E86={"a/b","a/c","b/a","c/a"}),P79="l"),VLOOKUP(R79,$AC$2:$AD$17,2,FALSE),IF(AND(OR($E86={"a/b","a/c","b/a","c/a"}),P78="w"),VLOOKUP(R78,$AA$2:$AB$17,2,FALSE),IF(AND(OR($E86={"a/b","a/c","b/a","c/a"}),P78="l"),VLOOKUP(R78,$AC$2:$AD$17,2,FALSE),IF(AND(OR($E86={"a/b","a/c","b/a","c/a"}),P77="w"),VLOOKUP(R77,$AA$2:$AB$17,2,FALSE),IF(AND(OR($E86={"a/b","a/c","b/a","c/a"}),P77="l"),VLOOKUP(R77,$AC$2:$AD$17,2,FALSE),IF(AND(OR($E86={"a/b","a/c","b/a","c/a"}),P76="w"),VLOOKUP(R76,$AA$2:$AB$17,2,FALSE),IF(AND(OR($E86={"a/b","a/c","b/a","c/a"}),P76="l"),VLOOKUP(R76,$AC$2:$AD$17,2,FALSE),IF(OR($E86={"a/b","a/c","b/a","c/a"}),1,"")))))))))))))))))))))))</f>
        <v>2b</v>
      </c>
      <c r="S87" s="13" t="str">
        <f>IF(AND(T87="c",$A87&gt;=1,OR(U87={1,"2a","2b",3,"5a","5b","10a","10b","20a","20b","40a","40b","80a","80b","160a","160b"})),"w",IF(AND(T87="",$A87&gt;=1,OR(U87={1,"2a","2b",3,"5a","5b","10a","10b","20a","20b","40a","40b","80a","80b","160a","160b"})),"l",""))</f>
        <v/>
      </c>
      <c r="T87" s="7" t="str">
        <f>IF(OR($A87={2,5,8,11,14,17,20,23,26,29,32,35}),"c","")</f>
        <v/>
      </c>
      <c r="U87" s="14" t="str">
        <f>IF(AND(OR($E86={"a/b","b/c","b/a","c/b"}),S86="w"),VLOOKUP(U86,$AA$2:$AB$17,2,FALSE),IF(AND(OR($E86={"a/b","b/c","b/a","c/b"}),S86="l"),VLOOKUP(U86,$AC$2:$AD$17,2,FALSE),IF(AND(OR($E86={"a/b","b/c","b/a","c/b"}),S85="w"),VLOOKUP(U85,$AA$2:$AB$17,2,FALSE),IF(AND(OR($E86={"a/b","b/c","b/a","c/b"}),S85="l"),VLOOKUP(U85,$AC$2:$AD$17,2,FALSE),IF(AND(OR($E86={"a/b","b/c","b/a","c/b"}),S84="w"),VLOOKUP(U84,$AA$2:$AB$17,2,FALSE),IF(AND(OR($E86={"a/b","b/c","b/a","c/b"}),S84="l"),VLOOKUP(U84,$AC$2:$AD$17,2,FALSE),IF(AND(OR($E86={"a/b","b/c","b/a","c/b"}),S83="w"),VLOOKUP(U83,$AA$2:$AB$17,2,FALSE),IF(AND(OR($E86={"a/b","b/c","b/a","c/b"}),S83="l"),VLOOKUP(U83,$AC$2:$AD$17,2,FALSE),IF(AND(OR($E86={"a/b","b/c","b/a","c/b"}),S82="w"),VLOOKUP(U82,$AA$2:$AB$17,2,FALSE),IF(AND(OR($E86={"a/b","b/c","b/a","c/b"}),S82="l"),VLOOKUP(U82,$AC$2:$AD$17,2,FALSE),IF(AND(OR($E86={"a/b","b/c","b/a","c/b"}),S81="w"),VLOOKUP(U81,$AA$2:$AB$17,2,FALSE),IF(AND(OR($E86={"a/b","b/c","b/a","c/b"}),S81="l"),VLOOKUP(U81,$AC$2:$AD$17,2,FALSE),IF(AND(OR($E86={"a/b","b/c","b/a","c/b"}),S80="w"),VLOOKUP(U80,$AA$2:$AB$17,2,FALSE),IF(AND(OR($E86={"a/b","b/c","b/a","c/b"}),S80="l"),VLOOKUP(U80,$AC$2:$AD$17,2,FALSE),IF(AND(OR($E86={"a/b","b/c","b/a","c/b"}),S79="w"),VLOOKUP(U79,$AA$2:$AB$17,2,FALSE),IF(AND(OR($E86={"a/b","b/c","b/a","c/b"}),S79="l"),VLOOKUP(U79,$AC$2:$AD$17,2,FALSE),IF(AND(OR($E86={"a/b","b/c","b/a","c/b"}),S78="w"),VLOOKUP(U78,$AA$2:$AB$17,2,FALSE),IF(AND(OR($E86={"a/b","b/c","b/a","c/b"}),S78="l"),VLOOKUP(U78,$AC$2:$AD$17,2,FALSE),IF(AND(OR($E86={"a/b","b/c","b/a","c/b"}),S77="w"),VLOOKUP(U77,$AA$2:$AB$17,2,FALSE),IF(AND(OR($E86={"a/b","b/c","b/a","c/b"}),S77="l"),VLOOKUP(U77,$AC$2:$AD$17,2,FALSE),IF(AND(OR($E86={"a/b","b/c","b/a","c/b"}),S76="w"),VLOOKUP(U76,$AA$2:$AB$17,2,FALSE),IF(AND(OR($E86={"a/b","b/c","b/a","c/b"}),S76="l"),VLOOKUP(U76,$AC$2:$AD$17,2,FALSE),IF(OR($E86={"a/b","b/c","b/a","c/b"}),1,"")))))))))))))))))))))))</f>
        <v/>
      </c>
      <c r="V87" s="13" t="str">
        <f>IF(AND(W87="c",$A87&gt;=1,OR(X87={1,"2a","2b",3,"5a","5b","10a","10b","20a","20b","40a","40b","80a","80b","160a","160b"})),"w",IF(AND(W87="",$A87&gt;=1,OR(X87={1,"2a","2b",3,"5a","5b","10a","10b","20a","20b","40a","40b","80a","80b","160a","160b"})),"l",""))</f>
        <v>l</v>
      </c>
      <c r="W87" s="7" t="str">
        <f>IF(OR($A87={3,6,9,12,15,18,21,24,27,30,33,36}),"c","")</f>
        <v/>
      </c>
      <c r="X87" s="14" t="str">
        <f>IF(AND(OR($E86={"a/c","b/c","c/a","c/b"}),V86="w"),VLOOKUP(X86,$AA$2:$AB$17,2,FALSE),IF(AND(OR($E86={"a/c","b/c","c/a","c/b"}),V86="l"),VLOOKUP(X86,$AC$2:$AD$17,2,FALSE),IF(AND(OR($E86={"a/c","b/c","c/a","c/b"}),V85="w"),VLOOKUP(X85,$AA$2:$AB$17,2,FALSE),IF(AND(OR($E86={"a/c","b/c","c/a","c/b"}),V85="l"),VLOOKUP(X85,$AC$2:$AD$17,2,FALSE),IF(AND(OR($E86={"a/c","b/c","c/a","c/b"}),V84="w"),VLOOKUP(X84,$AA$2:$AB$17,2,FALSE),IF(AND(OR($E86={"a/c","b/c","c/a","c/b"}),V84="l"),VLOOKUP(X84,$AC$2:$AD$17,2,FALSE),IF(AND(OR($E86={"a/c","b/c","c/a","c/b"}),V83="w"),VLOOKUP(X83,$AA$2:$AB$17,2,FALSE),IF(AND(OR($E86={"a/c","b/c","c/a","c/b"}),V83="l"),VLOOKUP(X83,$AC$2:$AD$17,2,FALSE),IF(AND(OR($E86={"a/c","b/c","c/a","c/b"}),V82="w"),VLOOKUP(X82,$AA$2:$AB$17,2,FALSE),IF(AND(OR($E86={"a/c","b/c","c/a","c/b"}),V82="l"),VLOOKUP(X82,$AC$2:$AD$17,2,FALSE),IF(AND(OR($E86={"a/c","b/c","c/a","c/b"}),V81="w"),VLOOKUP(X81,$AA$2:$AB$17,2,FALSE),IF(AND(OR($E86={"a/c","b/c","c/a","c/b"}),V81="l"),VLOOKUP(X81,$AC$2:$AD$17,2,FALSE),IF(AND(OR($E86={"a/c","b/c","c/a","c/b"}),V80="w"),VLOOKUP(X80,$AA$2:$AB$17,2,FALSE),IF(AND(OR($E86={"a/c","b/c","c/a","c/b"}),V80="l"),VLOOKUP(X80,$AC$2:$AD$17,2,FALSE),IF(AND(OR($E86={"a/c","b/c","c/a","c/b"}),V79="w"),VLOOKUP(X79,$AA$2:$AB$17,2,FALSE),IF(AND(OR($E86={"a/c","b/c","c/a","c/b"}),V79="l"),VLOOKUP(X79,$AC$2:$AD$17,2,FALSE),IF(AND(OR($E86={"a/c","b/c","c/a","c/b"}),V78="w"),VLOOKUP(X78,$AA$2:$AB$17,2,FALSE),IF(AND(OR($E86={"a/c","b/c","c/a","c/b"}),V78="l"),VLOOKUP(X78,$AC$2:$AD$17,2,FALSE),IF(AND(OR($E86={"a/c","b/c","c/a","c/b"}),V77="w"),VLOOKUP(X77,$AA$2:$AB$17,2,FALSE),IF(AND(OR($E86={"a/c","b/c","c/a","c/b"}),V77="l"),VLOOKUP(X77,$AC$2:$AD$17,2,FALSE),IF(AND(OR($E86={"a/c","b/c","c/a","c/b"}),V76="w"),VLOOKUP(X76,$AA$2:$AB$17,2,FALSE),IF(AND(OR($E86={"a/c","b/c","c/a","c/b"}),V76="l"),VLOOKUP(X76,$AC$2:$AD$17,2,FALSE),IF(OR($E86={"a/c","b/c","c/a","c/b"}),1,"")))))))))))))))))))))))</f>
        <v>5b</v>
      </c>
      <c r="Y87" s="12">
        <f t="shared" si="6"/>
        <v>-1</v>
      </c>
      <c r="Z87" s="27">
        <f t="shared" si="7"/>
        <v>0</v>
      </c>
    </row>
    <row r="88" spans="1:26">
      <c r="A88" s="9">
        <v>12</v>
      </c>
      <c r="B88" s="9">
        <f>IF(OR($A88={1,2,3,4,5,6,7,8,9,10,11,12}),1,IF(OR($A88={13,14,15,16,17,18,19,20,21,22,23,24}),2,IF(OR($A88={25,26,27,28,29,30,31,32,33,34,35,36}),3,"")))</f>
        <v>1</v>
      </c>
      <c r="C88" s="9" t="str">
        <f>IF(OR($A88={1,4,7,10,13,16,19,22,25,28,31,34}),"A",IF(OR($A88={2,5,8,11,14,17,20,23,26,29,32,35}),"B",IF(OR($A88={3,6,9,12,15,18,21,24,27,30,33,36}),"C","")))</f>
        <v>C</v>
      </c>
      <c r="D88" t="str">
        <f t="shared" si="10"/>
        <v>3/1</v>
      </c>
      <c r="E88" t="str">
        <f t="shared" si="11"/>
        <v>A/C</v>
      </c>
      <c r="F88" s="13" t="str">
        <f>IF(AND(G88="d",$A88&gt;=1,OR(H88={1,"2a","2b",3,"5a","5b","10a","10b","20a","20b","40a","40b","80a","80b","160a","160b"})),"w",IF(AND(G88="",$A88&gt;=1,OR(H88={1,"2a","2b",3,"5a","5b","10a","10b","20a","20b","40a","40b","80a","80b","160a","160b"})),"l",""))</f>
        <v>w</v>
      </c>
      <c r="G88" s="7" t="str">
        <f>IF(OR($A88={1,2,3,4,5,6,7,8,9,10,11,12}),"d","")</f>
        <v>d</v>
      </c>
      <c r="H88" s="14">
        <f>IF(AND(OR($D87={"1/2","1/3","2/1","3/1"}),F87="w"),VLOOKUP(H87,$AA$2:$AB$17,2,FALSE),IF(AND(OR($D87={"1/2","1/3","2/1","3/1"}),F87="l"),VLOOKUP(H87,$AC$2:$AD$17,2,FALSE),IF(AND(OR($D87={"1/2","1/3","2/1","3/1"}),F86="w"),VLOOKUP(H86,$AA$2:$AB$17,2,FALSE),IF(AND(OR($D87={"1/2","1/3","2/1","3/1"}),F86="l"),VLOOKUP(H86,$AC$2:$AD$17,2,FALSE),IF(AND(OR($D87={"1/2","1/3","2/1","3/1"}),F85="w"),VLOOKUP(H85,$AA$2:$AB$17,2,FALSE),IF(AND(OR($D87={"1/2","1/3","2/1","3/1"}),F85="l"),VLOOKUP(H85,$AC$2:$AD$17,2,FALSE),IF(AND(OR($D87={"1/2","1/3","2/1","3/1"}),F84="w"),VLOOKUP(H84,$AA$2:$AB$17,2,FALSE),IF(AND(OR($D87={"1/2","1/3","2/1","3/1"}),F84="l"),VLOOKUP(H84,$AC$2:$AD$17,2,FALSE),IF(AND(OR($D87={"1/2","1/3","2/1","3/1"}),F83="w"),VLOOKUP(H83,$AA$2:$AB$17,2,FALSE),IF(AND(OR($D87={"1/2","1/3","2/1","3/1"}),F83="l"),VLOOKUP(H83,$AC$2:$AD$17,2,FALSE),IF(AND(OR($D87={"1/2","1/3","2/1","3/1"}),F82="w"),VLOOKUP(H82,$AA$2:$AB$17,2,FALSE),IF(AND(OR($D87={"1/2","1/3","2/1","3/1"}),F82="l"),VLOOKUP(H82,$AC$2:$AD$17,2,FALSE),IF(AND(OR($D87={"1/2","1/3","2/1","3/1"}),F81="w"),VLOOKUP(H81,$AA$2:$AB$17,2,FALSE),IF(AND(OR($D87={"1/2","1/3","2/1","3/1"}),F81="l"),VLOOKUP(H81,$AC$2:$AD$17,2,FALSE),IF(AND(OR($D87={"1/2","1/3","2/1","3/1"}),F80="w"),VLOOKUP(H80,$AA$2:$AB$17,2,FALSE),IF(AND(OR($D87={"1/2","1/3","2/1","3/1"}),F80="l"),VLOOKUP(H80,$AC$2:$AD$17,2,FALSE),IF(AND(OR($D87={"1/2","1/3","2/1","3/1"}),F79="w"),VLOOKUP(H79,$AA$2:$AB$17,2,FALSE),IF(AND(OR($D87={"1/2","1/3","2/1","3/1"}),F79="l"),VLOOKUP(H79,$AC$2:$AD$17,2,FALSE),IF(AND(OR($D87={"1/2","1/3","2/1","3/1"}),F78="w"),VLOOKUP(H78,$AA$2:$AB$17,2,FALSE),IF(AND(OR($D87={"1/2","1/3","2/1","3/1"}),F78="l"),VLOOKUP(H78,$AC$2:$AD$17,2,FALSE),IF(AND(OR($D87={"1/2","1/3","2/1","3/1"}),F77="w"),VLOOKUP(H77,$AA$2:$AB$17,2,FALSE),IF(AND(OR($D87={"1/2","1/3","2/1","3/1"}),F77="l"),VLOOKUP(H77,$AC$2:$AD$17,2,FALSE),IF(OR($D87={"1/2","1/3","2/1","3/1"}),1,"")))))))))))))))))))))))</f>
        <v>1</v>
      </c>
      <c r="I88" s="13" t="str">
        <f>IF(AND(J88="d",$A88&gt;=1,OR(K88={1,"2a","2b",3,"5a","5b","10a","10b","20a","20b","40a","40b","80a","80b","160a","160b"})),"w",IF(AND(J88="",$A88&gt;=1,OR(K88={1,"2a","2b",3,"5a","5b","10a","10b","20a","20b","40a","40b","80a","80b","160a","160b"})),"l",""))</f>
        <v/>
      </c>
      <c r="J88" s="7" t="str">
        <f>IF(OR($A88={13,14,15,16,17,18,19,20,21,22,23,24}),"d","")</f>
        <v/>
      </c>
      <c r="K88" s="14" t="str">
        <f>IF(AND(OR($D87={"1/2","2/3","2/1","3/2"}),I87="w"),VLOOKUP(K87,$AA$2:$AB$17,2,FALSE),IF(AND(OR($D87={"1/2","2/3","2/1","3/2"}),I87="l"),VLOOKUP(K87,$AC$2:$AD$17,2,FALSE),IF(AND(OR($D87={"1/2","2/3","2/1","3/2"}),I86="w"),VLOOKUP(K86,$AA$2:$AB$17,2,FALSE),IF(AND(OR($D87={"1/2","2/3","2/1","3/2"}),I86="l"),VLOOKUP(K86,$AC$2:$AD$17,2,FALSE),IF(AND(OR($D87={"1/2","2/3","2/1","3/2"}),I85="w"),VLOOKUP(K85,$AA$2:$AB$17,2,FALSE),IF(AND(OR($D87={"1/2","2/3","2/1","3/2"}),I85="l"),VLOOKUP(K85,$AC$2:$AD$17,2,FALSE),IF(AND(OR($D87={"1/2","2/3","2/1","3/2"}),I84="w"),VLOOKUP(K84,$AA$2:$AB$17,2,FALSE),IF(AND(OR($D87={"1/2","2/3","2/1","3/2"}),I84="l"),VLOOKUP(K84,$AC$2:$AD$17,2,FALSE),IF(AND(OR($D87={"1/2","2/3","2/1","3/2"}),I83="w"),VLOOKUP(K83,$AA$2:$AB$17,2,FALSE),IF(AND(OR($D87={"1/2","2/3","2/1","3/2"}),I83="l"),VLOOKUP(K83,$AC$2:$AD$17,2,FALSE),IF(AND(OR($D87={"1/2","2/3","2/1","3/2"}),I82="w"),VLOOKUP(K82,$AA$2:$AB$17,2,FALSE),IF(AND(OR($D87={"1/2","2/3","2/1","3/2"}),I82="l"),VLOOKUP(K82,$AC$2:$AD$17,2,FALSE),IF(AND(OR($D87={"1/2","2/3","2/1","3/2"}),I81="w"),VLOOKUP(K81,$AA$2:$AB$17,2,FALSE),IF(AND(OR($D87={"1/2","2/3","2/1","3/2"}),I81="l"),VLOOKUP(K81,$AC$2:$AD$17,2,FALSE),IF(AND(OR($D87={"1/2","2/3","2/1","3/2"}),I80="w"),VLOOKUP(K80,$AA$2:$AB$17,2,FALSE),IF(AND(OR($D87={"1/2","2/3","2/1","3/2"}),I80="l"),VLOOKUP(K80,$AC$2:$AD$17,2,FALSE),IF(AND(OR($D87={"1/2","2/3","2/1","3/2"}),I79="w"),VLOOKUP(K79,$AA$2:$AB$17,2,FALSE),IF(AND(OR($D87={"1/2","2/3","2/1","3/2"}),I79="l"),VLOOKUP(K79,$AC$2:$AD$17,2,FALSE),IF(AND(OR($D87={"1/2","2/3","2/1","3/2"}),I78="w"),VLOOKUP(K78,$AA$2:$AB$17,2,FALSE),IF(AND(OR($D87={"1/2","2/3","2/1","3/2"}),I78="l"),VLOOKUP(K78,$AC$2:$AD$17,2,FALSE),IF(AND(OR($D87={"1/2","2/3","2/1","3/2"}),I77="w"),VLOOKUP(K77,$AA$2:$AB$17,2,FALSE),IF(AND(OR($D87={"1/2","2/3","2/1","3/2"}),I77="l"),VLOOKUP(K77,$AC$2:$AD$17,2,FALSE),IF(OR($D87={"1/2","2/3","2/1","3/2"}),1,"")))))))))))))))))))))))</f>
        <v/>
      </c>
      <c r="L88" s="13" t="str">
        <f>IF(AND(M88="d",$A88&gt;=1,OR(N88={1,"2a","2b",3,"5a","5b","10a","10b","20a","20b","40a","40b","80a","80b","160a","160b"})),"w",IF(AND(M88="",$A88&gt;=1,OR(N88={1,"2a","2b",3,"5a","5b","10a","10b","20a","20b","40a","40b","80a","80b","160a","160b"})),"l",""))</f>
        <v>l</v>
      </c>
      <c r="M88" s="7" t="str">
        <f>IF(OR($A88={25,26,27,28,29,30,31,32,33,34,35,36}),"d","")</f>
        <v/>
      </c>
      <c r="N88" s="14" t="str">
        <f>IF(AND(OR($D87={"1/3","2/3","3/1","3/2"}),L87="w"),VLOOKUP(N87,$AA$2:$AB$17,2,FALSE),IF(AND(OR($D87={"1/3","2/3","3/1","3/2"}),L87="l"),VLOOKUP(N87,$AC$2:$AD$17,2,FALSE),IF(AND(OR($D87={"1/3","2/3","3/1","3/2"}),L86="w"),VLOOKUP(N86,$AA$2:$AB$17,2,FALSE),IF(AND(OR($D87={"1/3","2/3","3/1","3/2"}),L86="l"),VLOOKUP(N86,$AC$2:$AD$17,2,FALSE),IF(AND(OR($D87={"1/3","2/3","3/1","3/2"}),L85="w"),VLOOKUP(N85,$AA$2:$AB$17,2,FALSE),IF(AND(OR($D87={"1/3","2/3","3/1","3/2"}),L85="l"),VLOOKUP(N85,$AC$2:$AD$17,2,FALSE),IF(AND(OR($D87={"1/3","2/3","3/1","3/2"}),L84="w"),VLOOKUP(N84,$AA$2:$AB$17,2,FALSE),IF(AND(OR($D87={"1/3","2/3","3/1","3/2"}),L84="l"),VLOOKUP(N84,$AC$2:$AD$17,2,FALSE),IF(AND(OR($D87={"1/3","2/3","3/1","3/2"}),L83="w"),VLOOKUP(N83,$AA$2:$AB$17,2,FALSE),IF(AND(OR($D87={"1/3","2/3","3/1","3/2"}),L83="l"),VLOOKUP(N83,$AC$2:$AD$17,2,FALSE),IF(AND(OR($D87={"1/3","2/3","3/1","3/2"}),L82="w"),VLOOKUP(N82,$AA$2:$AB$17,2,FALSE),IF(AND(OR($D87={"1/3","2/3","3/1","3/2"}),L82="l"),VLOOKUP(N82,$AC$2:$AD$17,2,FALSE),IF(AND(OR($D87={"1/3","2/3","3/1","3/2"}),L81="w"),VLOOKUP(N81,$AA$2:$AB$17,2,FALSE),IF(AND(OR($D87={"1/3","2/3","3/1","3/2"}),L81="l"),VLOOKUP(N81,$AC$2:$AD$17,2,FALSE),IF(AND(OR($D87={"1/3","2/3","3/1","3/2"}),L80="w"),VLOOKUP(N80,$AA$2:$AB$17,2,FALSE),IF(AND(OR($D87={"1/3","2/3","3/1","3/2"}),L80="l"),VLOOKUP(N80,$AC$2:$AD$17,2,FALSE),IF(AND(OR($D87={"1/3","2/3","3/1","3/2"}),L79="w"),VLOOKUP(N79,$AA$2:$AB$17,2,FALSE),IF(AND(OR($D87={"1/3","2/3","3/1","3/2"}),L79="l"),VLOOKUP(N79,$AC$2:$AD$17,2,FALSE),IF(AND(OR($D87={"1/3","2/3","3/1","3/2"}),L78="w"),VLOOKUP(N78,$AA$2:$AB$17,2,FALSE),IF(AND(OR($D87={"1/3","2/3","3/1","3/2"}),L78="l"),VLOOKUP(N78,$AC$2:$AD$17,2,FALSE),IF(AND(OR($D87={"1/3","2/3","3/1","3/2"}),L77="w"),VLOOKUP(N77,$AA$2:$AB$17,2,FALSE),IF(AND(OR($D87={"1/3","2/3","3/1","3/2"}),L77="l"),VLOOKUP(N77,$AC$2:$AD$17,2,FALSE),IF(OR($D87={"1/3","2/3","3/1","3/2"}),1,"")))))))))))))))))))))))</f>
        <v>5a</v>
      </c>
      <c r="O88" s="12">
        <f t="shared" si="5"/>
        <v>-3</v>
      </c>
      <c r="P88" s="13" t="str">
        <f>IF(AND(Q88="c",$A88&gt;=1,OR(R88={1,"2a","2b",3,"5a","5b","10a","10b","20a","20b","40a","40b","80a","80b","160a","160b"})),"w",IF(AND(Q88="",$A88&gt;=1,OR(R88={1,"2a","2b",3,"5a","5b","10a","10b","20a","20b","40a","40b","80a","80b","160a","160b"})),"l",""))</f>
        <v>l</v>
      </c>
      <c r="Q88" s="7" t="str">
        <f>IF(OR($A88={1,4,7,10,13,16,19,22,25,28,31,34}),"c","")</f>
        <v/>
      </c>
      <c r="R88" s="14">
        <f>IF(AND(OR($E87={"a/b","a/c","b/a","c/a"}),P87="w"),VLOOKUP(R87,$AA$2:$AB$17,2,FALSE),IF(AND(OR($E87={"a/b","a/c","b/a","c/a"}),P87="l"),VLOOKUP(R87,$AC$2:$AD$17,2,FALSE),IF(AND(OR($E87={"a/b","a/c","b/a","c/a"}),P86="w"),VLOOKUP(R86,$AA$2:$AB$17,2,FALSE),IF(AND(OR($E87={"a/b","a/c","b/a","c/a"}),P86="l"),VLOOKUP(R86,$AC$2:$AD$17,2,FALSE),IF(AND(OR($E87={"a/b","a/c","b/a","c/a"}),P85="w"),VLOOKUP(R85,$AA$2:$AB$17,2,FALSE),IF(AND(OR($E87={"a/b","a/c","b/a","c/a"}),P85="l"),VLOOKUP(R85,$AC$2:$AD$17,2,FALSE),IF(AND(OR($E87={"a/b","a/c","b/a","c/a"}),P84="w"),VLOOKUP(R84,$AA$2:$AB$17,2,FALSE),IF(AND(OR($E87={"a/b","a/c","b/a","c/a"}),P84="l"),VLOOKUP(R84,$AC$2:$AD$17,2,FALSE),IF(AND(OR($E87={"a/b","a/c","b/a","c/a"}),P83="w"),VLOOKUP(R83,$AA$2:$AB$17,2,FALSE),IF(AND(OR($E87={"a/b","a/c","b/a","c/a"}),P83="l"),VLOOKUP(R83,$AC$2:$AD$17,2,FALSE),IF(AND(OR($E87={"a/b","a/c","b/a","c/a"}),P82="w"),VLOOKUP(R82,$AA$2:$AB$17,2,FALSE),IF(AND(OR($E87={"a/b","a/c","b/a","c/a"}),P82="l"),VLOOKUP(R82,$AC$2:$AD$17,2,FALSE),IF(AND(OR($E87={"a/b","a/c","b/a","c/a"}),P81="w"),VLOOKUP(R81,$AA$2:$AB$17,2,FALSE),IF(AND(OR($E87={"a/b","a/c","b/a","c/a"}),P81="l"),VLOOKUP(R81,$AC$2:$AD$17,2,FALSE),IF(AND(OR($E87={"a/b","a/c","b/a","c/a"}),P80="w"),VLOOKUP(R80,$AA$2:$AB$17,2,FALSE),IF(AND(OR($E87={"a/b","a/c","b/a","c/a"}),P80="l"),VLOOKUP(R80,$AC$2:$AD$17,2,FALSE),IF(AND(OR($E87={"a/b","a/c","b/a","c/a"}),P79="w"),VLOOKUP(R79,$AA$2:$AB$17,2,FALSE),IF(AND(OR($E87={"a/b","a/c","b/a","c/a"}),P79="l"),VLOOKUP(R79,$AC$2:$AD$17,2,FALSE),IF(AND(OR($E87={"a/b","a/c","b/a","c/a"}),P78="w"),VLOOKUP(R78,$AA$2:$AB$17,2,FALSE),IF(AND(OR($E87={"a/b","a/c","b/a","c/a"}),P78="l"),VLOOKUP(R78,$AC$2:$AD$17,2,FALSE),IF(AND(OR($E87={"a/b","a/c","b/a","c/a"}),P77="w"),VLOOKUP(R77,$AA$2:$AB$17,2,FALSE),IF(AND(OR($E87={"a/b","a/c","b/a","c/a"}),P77="l"),VLOOKUP(R77,$AC$2:$AD$17,2,FALSE),IF(OR($E87={"a/b","a/c","b/a","c/a"}),1,"")))))))))))))))))))))))</f>
        <v>1</v>
      </c>
      <c r="S88" s="13" t="str">
        <f>IF(AND(T88="c",$A88&gt;=1,OR(U88={1,"2a","2b",3,"5a","5b","10a","10b","20a","20b","40a","40b","80a","80b","160a","160b"})),"w",IF(AND(T88="",$A88&gt;=1,OR(U88={1,"2a","2b",3,"5a","5b","10a","10b","20a","20b","40a","40b","80a","80b","160a","160b"})),"l",""))</f>
        <v/>
      </c>
      <c r="T88" s="7" t="str">
        <f>IF(OR($A88={2,5,8,11,14,17,20,23,26,29,32,35}),"c","")</f>
        <v/>
      </c>
      <c r="U88" s="14" t="str">
        <f>IF(AND(OR($E87={"a/b","b/c","b/a","c/b"}),S87="w"),VLOOKUP(U87,$AA$2:$AB$17,2,FALSE),IF(AND(OR($E87={"a/b","b/c","b/a","c/b"}),S87="l"),VLOOKUP(U87,$AC$2:$AD$17,2,FALSE),IF(AND(OR($E87={"a/b","b/c","b/a","c/b"}),S86="w"),VLOOKUP(U86,$AA$2:$AB$17,2,FALSE),IF(AND(OR($E87={"a/b","b/c","b/a","c/b"}),S86="l"),VLOOKUP(U86,$AC$2:$AD$17,2,FALSE),IF(AND(OR($E87={"a/b","b/c","b/a","c/b"}),S85="w"),VLOOKUP(U85,$AA$2:$AB$17,2,FALSE),IF(AND(OR($E87={"a/b","b/c","b/a","c/b"}),S85="l"),VLOOKUP(U85,$AC$2:$AD$17,2,FALSE),IF(AND(OR($E87={"a/b","b/c","b/a","c/b"}),S84="w"),VLOOKUP(U84,$AA$2:$AB$17,2,FALSE),IF(AND(OR($E87={"a/b","b/c","b/a","c/b"}),S84="l"),VLOOKUP(U84,$AC$2:$AD$17,2,FALSE),IF(AND(OR($E87={"a/b","b/c","b/a","c/b"}),S83="w"),VLOOKUP(U83,$AA$2:$AB$17,2,FALSE),IF(AND(OR($E87={"a/b","b/c","b/a","c/b"}),S83="l"),VLOOKUP(U83,$AC$2:$AD$17,2,FALSE),IF(AND(OR($E87={"a/b","b/c","b/a","c/b"}),S82="w"),VLOOKUP(U82,$AA$2:$AB$17,2,FALSE),IF(AND(OR($E87={"a/b","b/c","b/a","c/b"}),S82="l"),VLOOKUP(U82,$AC$2:$AD$17,2,FALSE),IF(AND(OR($E87={"a/b","b/c","b/a","c/b"}),S81="w"),VLOOKUP(U81,$AA$2:$AB$17,2,FALSE),IF(AND(OR($E87={"a/b","b/c","b/a","c/b"}),S81="l"),VLOOKUP(U81,$AC$2:$AD$17,2,FALSE),IF(AND(OR($E87={"a/b","b/c","b/a","c/b"}),S80="w"),VLOOKUP(U80,$AA$2:$AB$17,2,FALSE),IF(AND(OR($E87={"a/b","b/c","b/a","c/b"}),S80="l"),VLOOKUP(U80,$AC$2:$AD$17,2,FALSE),IF(AND(OR($E87={"a/b","b/c","b/a","c/b"}),S79="w"),VLOOKUP(U79,$AA$2:$AB$17,2,FALSE),IF(AND(OR($E87={"a/b","b/c","b/a","c/b"}),S79="l"),VLOOKUP(U79,$AC$2:$AD$17,2,FALSE),IF(AND(OR($E87={"a/b","b/c","b/a","c/b"}),S78="w"),VLOOKUP(U78,$AA$2:$AB$17,2,FALSE),IF(AND(OR($E87={"a/b","b/c","b/a","c/b"}),S78="l"),VLOOKUP(U78,$AC$2:$AD$17,2,FALSE),IF(AND(OR($E87={"a/b","b/c","b/a","c/b"}),S77="w"),VLOOKUP(U77,$AA$2:$AB$17,2,FALSE),IF(AND(OR($E87={"a/b","b/c","b/a","c/b"}),S77="l"),VLOOKUP(U77,$AC$2:$AD$17,2,FALSE),IF(OR($E87={"a/b","b/c","b/a","c/b"}),1,"")))))))))))))))))))))))</f>
        <v/>
      </c>
      <c r="V88" s="13" t="str">
        <f>IF(AND(W88="c",$A88&gt;=1,OR(X88={1,"2a","2b",3,"5a","5b","10a","10b","20a","20b","40a","40b","80a","80b","160a","160b"})),"w",IF(AND(W88="",$A88&gt;=1,OR(X88={1,"2a","2b",3,"5a","5b","10a","10b","20a","20b","40a","40b","80a","80b","160a","160b"})),"l",""))</f>
        <v>w</v>
      </c>
      <c r="W88" s="7" t="str">
        <f>IF(OR($A88={3,6,9,12,15,18,21,24,27,30,33,36}),"c","")</f>
        <v>c</v>
      </c>
      <c r="X88" s="14" t="str">
        <f>IF(AND(OR($E87={"a/c","b/c","c/a","c/b"}),V87="w"),VLOOKUP(X87,$AA$2:$AB$17,2,FALSE),IF(AND(OR($E87={"a/c","b/c","c/a","c/b"}),V87="l"),VLOOKUP(X87,$AC$2:$AD$17,2,FALSE),IF(AND(OR($E87={"a/c","b/c","c/a","c/b"}),V86="w"),VLOOKUP(X86,$AA$2:$AB$17,2,FALSE),IF(AND(OR($E87={"a/c","b/c","c/a","c/b"}),V86="l"),VLOOKUP(X86,$AC$2:$AD$17,2,FALSE),IF(AND(OR($E87={"a/c","b/c","c/a","c/b"}),V85="w"),VLOOKUP(X85,$AA$2:$AB$17,2,FALSE),IF(AND(OR($E87={"a/c","b/c","c/a","c/b"}),V85="l"),VLOOKUP(X85,$AC$2:$AD$17,2,FALSE),IF(AND(OR($E87={"a/c","b/c","c/a","c/b"}),V84="w"),VLOOKUP(X84,$AA$2:$AB$17,2,FALSE),IF(AND(OR($E87={"a/c","b/c","c/a","c/b"}),V84="l"),VLOOKUP(X84,$AC$2:$AD$17,2,FALSE),IF(AND(OR($E87={"a/c","b/c","c/a","c/b"}),V83="w"),VLOOKUP(X83,$AA$2:$AB$17,2,FALSE),IF(AND(OR($E87={"a/c","b/c","c/a","c/b"}),V83="l"),VLOOKUP(X83,$AC$2:$AD$17,2,FALSE),IF(AND(OR($E87={"a/c","b/c","c/a","c/b"}),V82="w"),VLOOKUP(X82,$AA$2:$AB$17,2,FALSE),IF(AND(OR($E87={"a/c","b/c","c/a","c/b"}),V82="l"),VLOOKUP(X82,$AC$2:$AD$17,2,FALSE),IF(AND(OR($E87={"a/c","b/c","c/a","c/b"}),V81="w"),VLOOKUP(X81,$AA$2:$AB$17,2,FALSE),IF(AND(OR($E87={"a/c","b/c","c/a","c/b"}),V81="l"),VLOOKUP(X81,$AC$2:$AD$17,2,FALSE),IF(AND(OR($E87={"a/c","b/c","c/a","c/b"}),V80="w"),VLOOKUP(X80,$AA$2:$AB$17,2,FALSE),IF(AND(OR($E87={"a/c","b/c","c/a","c/b"}),V80="l"),VLOOKUP(X80,$AC$2:$AD$17,2,FALSE),IF(AND(OR($E87={"a/c","b/c","c/a","c/b"}),V79="w"),VLOOKUP(X79,$AA$2:$AB$17,2,FALSE),IF(AND(OR($E87={"a/c","b/c","c/a","c/b"}),V79="l"),VLOOKUP(X79,$AC$2:$AD$17,2,FALSE),IF(AND(OR($E87={"a/c","b/c","c/a","c/b"}),V78="w"),VLOOKUP(X78,$AA$2:$AB$17,2,FALSE),IF(AND(OR($E87={"a/c","b/c","c/a","c/b"}),V78="l"),VLOOKUP(X78,$AC$2:$AD$17,2,FALSE),IF(AND(OR($E87={"a/c","b/c","c/a","c/b"}),V77="w"),VLOOKUP(X77,$AA$2:$AB$17,2,FALSE),IF(AND(OR($E87={"a/c","b/c","c/a","c/b"}),V77="l"),VLOOKUP(X77,$AC$2:$AD$17,2,FALSE),IF(OR($E87={"a/c","b/c","c/a","c/b"}),1,"")))))))))))))))))))))))</f>
        <v>10a</v>
      </c>
      <c r="Y88" s="12">
        <f t="shared" si="6"/>
        <v>19</v>
      </c>
      <c r="Z88" s="27">
        <f t="shared" si="7"/>
        <v>16</v>
      </c>
    </row>
    <row r="89" spans="1:26">
      <c r="A89" s="9">
        <v>2</v>
      </c>
      <c r="B89" s="9">
        <f>IF(OR($A89={1,2,3,4,5,6,7,8,9,10,11,12}),1,IF(OR($A89={13,14,15,16,17,18,19,20,21,22,23,24}),2,IF(OR($A89={25,26,27,28,29,30,31,32,33,34,35,36}),3,"")))</f>
        <v>1</v>
      </c>
      <c r="C89" s="9" t="str">
        <f>IF(OR($A89={1,4,7,10,13,16,19,22,25,28,31,34}),"A",IF(OR($A89={2,5,8,11,14,17,20,23,26,29,32,35}),"B",IF(OR($A89={3,6,9,12,15,18,21,24,27,30,33,36}),"C","")))</f>
        <v>B</v>
      </c>
      <c r="D89" t="str">
        <f t="shared" si="10"/>
        <v>3/1</v>
      </c>
      <c r="E89" t="str">
        <f t="shared" si="11"/>
        <v>C/B</v>
      </c>
      <c r="F89" s="13" t="str">
        <f>IF(AND(G89="d",$A89&gt;=1,OR(H89={1,"2a","2b",3,"5a","5b","10a","10b","20a","20b","40a","40b","80a","80b","160a","160b"})),"w",IF(AND(G89="",$A89&gt;=1,OR(H89={1,"2a","2b",3,"5a","5b","10a","10b","20a","20b","40a","40b","80a","80b","160a","160b"})),"l",""))</f>
        <v>w</v>
      </c>
      <c r="G89" s="7" t="str">
        <f>IF(OR($A89={1,2,3,4,5,6,7,8,9,10,11,12}),"d","")</f>
        <v>d</v>
      </c>
      <c r="H89" s="14">
        <f>IF(AND(OR($D88={"1/2","1/3","2/1","3/1"}),F88="w"),VLOOKUP(H88,$AA$2:$AB$17,2,FALSE),IF(AND(OR($D88={"1/2","1/3","2/1","3/1"}),F88="l"),VLOOKUP(H88,$AC$2:$AD$17,2,FALSE),IF(AND(OR($D88={"1/2","1/3","2/1","3/1"}),F87="w"),VLOOKUP(H87,$AA$2:$AB$17,2,FALSE),IF(AND(OR($D88={"1/2","1/3","2/1","3/1"}),F87="l"),VLOOKUP(H87,$AC$2:$AD$17,2,FALSE),IF(AND(OR($D88={"1/2","1/3","2/1","3/1"}),F86="w"),VLOOKUP(H86,$AA$2:$AB$17,2,FALSE),IF(AND(OR($D88={"1/2","1/3","2/1","3/1"}),F86="l"),VLOOKUP(H86,$AC$2:$AD$17,2,FALSE),IF(AND(OR($D88={"1/2","1/3","2/1","3/1"}),F85="w"),VLOOKUP(H85,$AA$2:$AB$17,2,FALSE),IF(AND(OR($D88={"1/2","1/3","2/1","3/1"}),F85="l"),VLOOKUP(H85,$AC$2:$AD$17,2,FALSE),IF(AND(OR($D88={"1/2","1/3","2/1","3/1"}),F84="w"),VLOOKUP(H84,$AA$2:$AB$17,2,FALSE),IF(AND(OR($D88={"1/2","1/3","2/1","3/1"}),F84="l"),VLOOKUP(H84,$AC$2:$AD$17,2,FALSE),IF(AND(OR($D88={"1/2","1/3","2/1","3/1"}),F83="w"),VLOOKUP(H83,$AA$2:$AB$17,2,FALSE),IF(AND(OR($D88={"1/2","1/3","2/1","3/1"}),F83="l"),VLOOKUP(H83,$AC$2:$AD$17,2,FALSE),IF(AND(OR($D88={"1/2","1/3","2/1","3/1"}),F82="w"),VLOOKUP(H82,$AA$2:$AB$17,2,FALSE),IF(AND(OR($D88={"1/2","1/3","2/1","3/1"}),F82="l"),VLOOKUP(H82,$AC$2:$AD$17,2,FALSE),IF(AND(OR($D88={"1/2","1/3","2/1","3/1"}),F81="w"),VLOOKUP(H81,$AA$2:$AB$17,2,FALSE),IF(AND(OR($D88={"1/2","1/3","2/1","3/1"}),F81="l"),VLOOKUP(H81,$AC$2:$AD$17,2,FALSE),IF(AND(OR($D88={"1/2","1/3","2/1","3/1"}),F80="w"),VLOOKUP(H80,$AA$2:$AB$17,2,FALSE),IF(AND(OR($D88={"1/2","1/3","2/1","3/1"}),F80="l"),VLOOKUP(H80,$AC$2:$AD$17,2,FALSE),IF(AND(OR($D88={"1/2","1/3","2/1","3/1"}),F79="w"),VLOOKUP(H79,$AA$2:$AB$17,2,FALSE),IF(AND(OR($D88={"1/2","1/3","2/1","3/1"}),F79="l"),VLOOKUP(H79,$AC$2:$AD$17,2,FALSE),IF(AND(OR($D88={"1/2","1/3","2/1","3/1"}),F78="w"),VLOOKUP(H78,$AA$2:$AB$17,2,FALSE),IF(AND(OR($D88={"1/2","1/3","2/1","3/1"}),F78="l"),VLOOKUP(H78,$AC$2:$AD$17,2,FALSE),IF(OR($D88={"1/2","1/3","2/1","3/1"}),1,"")))))))))))))))))))))))</f>
        <v>1</v>
      </c>
      <c r="I89" s="13" t="str">
        <f>IF(AND(J89="d",$A89&gt;=1,OR(K89={1,"2a","2b",3,"5a","5b","10a","10b","20a","20b","40a","40b","80a","80b","160a","160b"})),"w",IF(AND(J89="",$A89&gt;=1,OR(K89={1,"2a","2b",3,"5a","5b","10a","10b","20a","20b","40a","40b","80a","80b","160a","160b"})),"l",""))</f>
        <v/>
      </c>
      <c r="J89" s="7" t="str">
        <f>IF(OR($A89={13,14,15,16,17,18,19,20,21,22,23,24}),"d","")</f>
        <v/>
      </c>
      <c r="K89" s="14" t="str">
        <f>IF(AND(OR($D88={"1/2","2/3","2/1","3/2"}),I88="w"),VLOOKUP(K88,$AA$2:$AB$17,2,FALSE),IF(AND(OR($D88={"1/2","2/3","2/1","3/2"}),I88="l"),VLOOKUP(K88,$AC$2:$AD$17,2,FALSE),IF(AND(OR($D88={"1/2","2/3","2/1","3/2"}),I87="w"),VLOOKUP(K87,$AA$2:$AB$17,2,FALSE),IF(AND(OR($D88={"1/2","2/3","2/1","3/2"}),I87="l"),VLOOKUP(K87,$AC$2:$AD$17,2,FALSE),IF(AND(OR($D88={"1/2","2/3","2/1","3/2"}),I86="w"),VLOOKUP(K86,$AA$2:$AB$17,2,FALSE),IF(AND(OR($D88={"1/2","2/3","2/1","3/2"}),I86="l"),VLOOKUP(K86,$AC$2:$AD$17,2,FALSE),IF(AND(OR($D88={"1/2","2/3","2/1","3/2"}),I85="w"),VLOOKUP(K85,$AA$2:$AB$17,2,FALSE),IF(AND(OR($D88={"1/2","2/3","2/1","3/2"}),I85="l"),VLOOKUP(K85,$AC$2:$AD$17,2,FALSE),IF(AND(OR($D88={"1/2","2/3","2/1","3/2"}),I84="w"),VLOOKUP(K84,$AA$2:$AB$17,2,FALSE),IF(AND(OR($D88={"1/2","2/3","2/1","3/2"}),I84="l"),VLOOKUP(K84,$AC$2:$AD$17,2,FALSE),IF(AND(OR($D88={"1/2","2/3","2/1","3/2"}),I83="w"),VLOOKUP(K83,$AA$2:$AB$17,2,FALSE),IF(AND(OR($D88={"1/2","2/3","2/1","3/2"}),I83="l"),VLOOKUP(K83,$AC$2:$AD$17,2,FALSE),IF(AND(OR($D88={"1/2","2/3","2/1","3/2"}),I82="w"),VLOOKUP(K82,$AA$2:$AB$17,2,FALSE),IF(AND(OR($D88={"1/2","2/3","2/1","3/2"}),I82="l"),VLOOKUP(K82,$AC$2:$AD$17,2,FALSE),IF(AND(OR($D88={"1/2","2/3","2/1","3/2"}),I81="w"),VLOOKUP(K81,$AA$2:$AB$17,2,FALSE),IF(AND(OR($D88={"1/2","2/3","2/1","3/2"}),I81="l"),VLOOKUP(K81,$AC$2:$AD$17,2,FALSE),IF(AND(OR($D88={"1/2","2/3","2/1","3/2"}),I80="w"),VLOOKUP(K80,$AA$2:$AB$17,2,FALSE),IF(AND(OR($D88={"1/2","2/3","2/1","3/2"}),I80="l"),VLOOKUP(K80,$AC$2:$AD$17,2,FALSE),IF(AND(OR($D88={"1/2","2/3","2/1","3/2"}),I79="w"),VLOOKUP(K79,$AA$2:$AB$17,2,FALSE),IF(AND(OR($D88={"1/2","2/3","2/1","3/2"}),I79="l"),VLOOKUP(K79,$AC$2:$AD$17,2,FALSE),IF(AND(OR($D88={"1/2","2/3","2/1","3/2"}),I78="w"),VLOOKUP(K78,$AA$2:$AB$17,2,FALSE),IF(AND(OR($D88={"1/2","2/3","2/1","3/2"}),I78="l"),VLOOKUP(K78,$AC$2:$AD$17,2,FALSE),IF(OR($D88={"1/2","2/3","2/1","3/2"}),1,"")))))))))))))))))))))))</f>
        <v/>
      </c>
      <c r="L89" s="13" t="str">
        <f>IF(AND(M89="d",$A89&gt;=1,OR(N89={1,"2a","2b",3,"5a","5b","10a","10b","20a","20b","40a","40b","80a","80b","160a","160b"})),"w",IF(AND(M89="",$A89&gt;=1,OR(N89={1,"2a","2b",3,"5a","5b","10a","10b","20a","20b","40a","40b","80a","80b","160a","160b"})),"l",""))</f>
        <v>l</v>
      </c>
      <c r="M89" s="7" t="str">
        <f>IF(OR($A89={25,26,27,28,29,30,31,32,33,34,35,36}),"d","")</f>
        <v/>
      </c>
      <c r="N89" s="14" t="str">
        <f>IF(AND(OR($D88={"1/3","2/3","3/1","3/2"}),L88="w"),VLOOKUP(N88,$AA$2:$AB$17,2,FALSE),IF(AND(OR($D88={"1/3","2/3","3/1","3/2"}),L88="l"),VLOOKUP(N88,$AC$2:$AD$17,2,FALSE),IF(AND(OR($D88={"1/3","2/3","3/1","3/2"}),L87="w"),VLOOKUP(N87,$AA$2:$AB$17,2,FALSE),IF(AND(OR($D88={"1/3","2/3","3/1","3/2"}),L87="l"),VLOOKUP(N87,$AC$2:$AD$17,2,FALSE),IF(AND(OR($D88={"1/3","2/3","3/1","3/2"}),L86="w"),VLOOKUP(N86,$AA$2:$AB$17,2,FALSE),IF(AND(OR($D88={"1/3","2/3","3/1","3/2"}),L86="l"),VLOOKUP(N86,$AC$2:$AD$17,2,FALSE),IF(AND(OR($D88={"1/3","2/3","3/1","3/2"}),L85="w"),VLOOKUP(N85,$AA$2:$AB$17,2,FALSE),IF(AND(OR($D88={"1/3","2/3","3/1","3/2"}),L85="l"),VLOOKUP(N85,$AC$2:$AD$17,2,FALSE),IF(AND(OR($D88={"1/3","2/3","3/1","3/2"}),L84="w"),VLOOKUP(N84,$AA$2:$AB$17,2,FALSE),IF(AND(OR($D88={"1/3","2/3","3/1","3/2"}),L84="l"),VLOOKUP(N84,$AC$2:$AD$17,2,FALSE),IF(AND(OR($D88={"1/3","2/3","3/1","3/2"}),L83="w"),VLOOKUP(N83,$AA$2:$AB$17,2,FALSE),IF(AND(OR($D88={"1/3","2/3","3/1","3/2"}),L83="l"),VLOOKUP(N83,$AC$2:$AD$17,2,FALSE),IF(AND(OR($D88={"1/3","2/3","3/1","3/2"}),L82="w"),VLOOKUP(N82,$AA$2:$AB$17,2,FALSE),IF(AND(OR($D88={"1/3","2/3","3/1","3/2"}),L82="l"),VLOOKUP(N82,$AC$2:$AD$17,2,FALSE),IF(AND(OR($D88={"1/3","2/3","3/1","3/2"}),L81="w"),VLOOKUP(N81,$AA$2:$AB$17,2,FALSE),IF(AND(OR($D88={"1/3","2/3","3/1","3/2"}),L81="l"),VLOOKUP(N81,$AC$2:$AD$17,2,FALSE),IF(AND(OR($D88={"1/3","2/3","3/1","3/2"}),L80="w"),VLOOKUP(N80,$AA$2:$AB$17,2,FALSE),IF(AND(OR($D88={"1/3","2/3","3/1","3/2"}),L80="l"),VLOOKUP(N80,$AC$2:$AD$17,2,FALSE),IF(AND(OR($D88={"1/3","2/3","3/1","3/2"}),L79="w"),VLOOKUP(N79,$AA$2:$AB$17,2,FALSE),IF(AND(OR($D88={"1/3","2/3","3/1","3/2"}),L79="l"),VLOOKUP(N79,$AC$2:$AD$17,2,FALSE),IF(AND(OR($D88={"1/3","2/3","3/1","3/2"}),L78="w"),VLOOKUP(N78,$AA$2:$AB$17,2,FALSE),IF(AND(OR($D88={"1/3","2/3","3/1","3/2"}),L78="l"),VLOOKUP(N78,$AC$2:$AD$17,2,FALSE),IF(OR($D88={"1/3","2/3","3/1","3/2"}),1,"")))))))))))))))))))))))</f>
        <v>5b</v>
      </c>
      <c r="O89" s="12">
        <f t="shared" si="5"/>
        <v>-3</v>
      </c>
      <c r="P89" s="13" t="str">
        <f>IF(AND(Q89="c",$A89&gt;=1,OR(R89={1,"2a","2b",3,"5a","5b","10a","10b","20a","20b","40a","40b","80a","80b","160a","160b"})),"w",IF(AND(Q89="",$A89&gt;=1,OR(R89={1,"2a","2b",3,"5a","5b","10a","10b","20a","20b","40a","40b","80a","80b","160a","160b"})),"l",""))</f>
        <v>l</v>
      </c>
      <c r="Q89" s="7" t="str">
        <f>IF(OR($A89={1,4,7,10,13,16,19,22,25,28,31,34}),"c","")</f>
        <v/>
      </c>
      <c r="R89" s="14" t="str">
        <f>IF(AND(OR($E88={"a/b","a/c","b/a","c/a"}),P88="w"),VLOOKUP(R88,$AA$2:$AB$17,2,FALSE),IF(AND(OR($E88={"a/b","a/c","b/a","c/a"}),P88="l"),VLOOKUP(R88,$AC$2:$AD$17,2,FALSE),IF(AND(OR($E88={"a/b","a/c","b/a","c/a"}),P87="w"),VLOOKUP(R87,$AA$2:$AB$17,2,FALSE),IF(AND(OR($E88={"a/b","a/c","b/a","c/a"}),P87="l"),VLOOKUP(R87,$AC$2:$AD$17,2,FALSE),IF(AND(OR($E88={"a/b","a/c","b/a","c/a"}),P86="w"),VLOOKUP(R86,$AA$2:$AB$17,2,FALSE),IF(AND(OR($E88={"a/b","a/c","b/a","c/a"}),P86="l"),VLOOKUP(R86,$AC$2:$AD$17,2,FALSE),IF(AND(OR($E88={"a/b","a/c","b/a","c/a"}),P85="w"),VLOOKUP(R85,$AA$2:$AB$17,2,FALSE),IF(AND(OR($E88={"a/b","a/c","b/a","c/a"}),P85="l"),VLOOKUP(R85,$AC$2:$AD$17,2,FALSE),IF(AND(OR($E88={"a/b","a/c","b/a","c/a"}),P84="w"),VLOOKUP(R84,$AA$2:$AB$17,2,FALSE),IF(AND(OR($E88={"a/b","a/c","b/a","c/a"}),P84="l"),VLOOKUP(R84,$AC$2:$AD$17,2,FALSE),IF(AND(OR($E88={"a/b","a/c","b/a","c/a"}),P83="w"),VLOOKUP(R83,$AA$2:$AB$17,2,FALSE),IF(AND(OR($E88={"a/b","a/c","b/a","c/a"}),P83="l"),VLOOKUP(R83,$AC$2:$AD$17,2,FALSE),IF(AND(OR($E88={"a/b","a/c","b/a","c/a"}),P82="w"),VLOOKUP(R82,$AA$2:$AB$17,2,FALSE),IF(AND(OR($E88={"a/b","a/c","b/a","c/a"}),P82="l"),VLOOKUP(R82,$AC$2:$AD$17,2,FALSE),IF(AND(OR($E88={"a/b","a/c","b/a","c/a"}),P81="w"),VLOOKUP(R81,$AA$2:$AB$17,2,FALSE),IF(AND(OR($E88={"a/b","a/c","b/a","c/a"}),P81="l"),VLOOKUP(R81,$AC$2:$AD$17,2,FALSE),IF(AND(OR($E88={"a/b","a/c","b/a","c/a"}),P80="w"),VLOOKUP(R80,$AA$2:$AB$17,2,FALSE),IF(AND(OR($E88={"a/b","a/c","b/a","c/a"}),P80="l"),VLOOKUP(R80,$AC$2:$AD$17,2,FALSE),IF(AND(OR($E88={"a/b","a/c","b/a","c/a"}),P79="w"),VLOOKUP(R79,$AA$2:$AB$17,2,FALSE),IF(AND(OR($E88={"a/b","a/c","b/a","c/a"}),P79="l"),VLOOKUP(R79,$AC$2:$AD$17,2,FALSE),IF(AND(OR($E88={"a/b","a/c","b/a","c/a"}),P78="w"),VLOOKUP(R78,$AA$2:$AB$17,2,FALSE),IF(AND(OR($E88={"a/b","a/c","b/a","c/a"}),P78="l"),VLOOKUP(R78,$AC$2:$AD$17,2,FALSE),IF(OR($E88={"a/b","a/c","b/a","c/a"}),1,"")))))))))))))))))))))))</f>
        <v>2a</v>
      </c>
      <c r="S89" s="13" t="str">
        <f>IF(AND(T89="c",$A89&gt;=1,OR(U89={1,"2a","2b",3,"5a","5b","10a","10b","20a","20b","40a","40b","80a","80b","160a","160b"})),"w",IF(AND(T89="",$A89&gt;=1,OR(U89={1,"2a","2b",3,"5a","5b","10a","10b","20a","20b","40a","40b","80a","80b","160a","160b"})),"l",""))</f>
        <v/>
      </c>
      <c r="T89" s="7" t="str">
        <f>IF(OR($A89={2,5,8,11,14,17,20,23,26,29,32,35}),"c","")</f>
        <v>c</v>
      </c>
      <c r="U89" s="14" t="str">
        <f>IF(AND(OR($E88={"a/b","b/c","b/a","c/b"}),S88="w"),VLOOKUP(U88,$AA$2:$AB$17,2,FALSE),IF(AND(OR($E88={"a/b","b/c","b/a","c/b"}),S88="l"),VLOOKUP(U88,$AC$2:$AD$17,2,FALSE),IF(AND(OR($E88={"a/b","b/c","b/a","c/b"}),S87="w"),VLOOKUP(U87,$AA$2:$AB$17,2,FALSE),IF(AND(OR($E88={"a/b","b/c","b/a","c/b"}),S87="l"),VLOOKUP(U87,$AC$2:$AD$17,2,FALSE),IF(AND(OR($E88={"a/b","b/c","b/a","c/b"}),S86="w"),VLOOKUP(U86,$AA$2:$AB$17,2,FALSE),IF(AND(OR($E88={"a/b","b/c","b/a","c/b"}),S86="l"),VLOOKUP(U86,$AC$2:$AD$17,2,FALSE),IF(AND(OR($E88={"a/b","b/c","b/a","c/b"}),S85="w"),VLOOKUP(U85,$AA$2:$AB$17,2,FALSE),IF(AND(OR($E88={"a/b","b/c","b/a","c/b"}),S85="l"),VLOOKUP(U85,$AC$2:$AD$17,2,FALSE),IF(AND(OR($E88={"a/b","b/c","b/a","c/b"}),S84="w"),VLOOKUP(U84,$AA$2:$AB$17,2,FALSE),IF(AND(OR($E88={"a/b","b/c","b/a","c/b"}),S84="l"),VLOOKUP(U84,$AC$2:$AD$17,2,FALSE),IF(AND(OR($E88={"a/b","b/c","b/a","c/b"}),S83="w"),VLOOKUP(U83,$AA$2:$AB$17,2,FALSE),IF(AND(OR($E88={"a/b","b/c","b/a","c/b"}),S83="l"),VLOOKUP(U83,$AC$2:$AD$17,2,FALSE),IF(AND(OR($E88={"a/b","b/c","b/a","c/b"}),S82="w"),VLOOKUP(U82,$AA$2:$AB$17,2,FALSE),IF(AND(OR($E88={"a/b","b/c","b/a","c/b"}),S82="l"),VLOOKUP(U82,$AC$2:$AD$17,2,FALSE),IF(AND(OR($E88={"a/b","b/c","b/a","c/b"}),S81="w"),VLOOKUP(U81,$AA$2:$AB$17,2,FALSE),IF(AND(OR($E88={"a/b","b/c","b/a","c/b"}),S81="l"),VLOOKUP(U81,$AC$2:$AD$17,2,FALSE),IF(AND(OR($E88={"a/b","b/c","b/a","c/b"}),S80="w"),VLOOKUP(U80,$AA$2:$AB$17,2,FALSE),IF(AND(OR($E88={"a/b","b/c","b/a","c/b"}),S80="l"),VLOOKUP(U80,$AC$2:$AD$17,2,FALSE),IF(AND(OR($E88={"a/b","b/c","b/a","c/b"}),S79="w"),VLOOKUP(U79,$AA$2:$AB$17,2,FALSE),IF(AND(OR($E88={"a/b","b/c","b/a","c/b"}),S79="l"),VLOOKUP(U79,$AC$2:$AD$17,2,FALSE),IF(AND(OR($E88={"a/b","b/c","b/a","c/b"}),S78="w"),VLOOKUP(U78,$AA$2:$AB$17,2,FALSE),IF(AND(OR($E88={"a/b","b/c","b/a","c/b"}),S78="l"),VLOOKUP(U78,$AC$2:$AD$17,2,FALSE),IF(OR($E88={"a/b","b/c","b/a","c/b"}),1,"")))))))))))))))))))))))</f>
        <v/>
      </c>
      <c r="V89" s="13" t="str">
        <f>IF(AND(W89="c",$A89&gt;=1,OR(X89={1,"2a","2b",3,"5a","5b","10a","10b","20a","20b","40a","40b","80a","80b","160a","160b"})),"w",IF(AND(W89="",$A89&gt;=1,OR(X89={1,"2a","2b",3,"5a","5b","10a","10b","20a","20b","40a","40b","80a","80b","160a","160b"})),"l",""))</f>
        <v>l</v>
      </c>
      <c r="W89" s="7" t="str">
        <f>IF(OR($A89={3,6,9,12,15,18,21,24,27,30,33,36}),"c","")</f>
        <v/>
      </c>
      <c r="X89" s="14">
        <f>IF(AND(OR($E88={"a/c","b/c","c/a","c/b"}),V88="w"),VLOOKUP(X88,$AA$2:$AB$17,2,FALSE),IF(AND(OR($E88={"a/c","b/c","c/a","c/b"}),V88="l"),VLOOKUP(X88,$AC$2:$AD$17,2,FALSE),IF(AND(OR($E88={"a/c","b/c","c/a","c/b"}),V87="w"),VLOOKUP(X87,$AA$2:$AB$17,2,FALSE),IF(AND(OR($E88={"a/c","b/c","c/a","c/b"}),V87="l"),VLOOKUP(X87,$AC$2:$AD$17,2,FALSE),IF(AND(OR($E88={"a/c","b/c","c/a","c/b"}),V86="w"),VLOOKUP(X86,$AA$2:$AB$17,2,FALSE),IF(AND(OR($E88={"a/c","b/c","c/a","c/b"}),V86="l"),VLOOKUP(X86,$AC$2:$AD$17,2,FALSE),IF(AND(OR($E88={"a/c","b/c","c/a","c/b"}),V85="w"),VLOOKUP(X85,$AA$2:$AB$17,2,FALSE),IF(AND(OR($E88={"a/c","b/c","c/a","c/b"}),V85="l"),VLOOKUP(X85,$AC$2:$AD$17,2,FALSE),IF(AND(OR($E88={"a/c","b/c","c/a","c/b"}),V84="w"),VLOOKUP(X84,$AA$2:$AB$17,2,FALSE),IF(AND(OR($E88={"a/c","b/c","c/a","c/b"}),V84="l"),VLOOKUP(X84,$AC$2:$AD$17,2,FALSE),IF(AND(OR($E88={"a/c","b/c","c/a","c/b"}),V83="w"),VLOOKUP(X83,$AA$2:$AB$17,2,FALSE),IF(AND(OR($E88={"a/c","b/c","c/a","c/b"}),V83="l"),VLOOKUP(X83,$AC$2:$AD$17,2,FALSE),IF(AND(OR($E88={"a/c","b/c","c/a","c/b"}),V82="w"),VLOOKUP(X82,$AA$2:$AB$17,2,FALSE),IF(AND(OR($E88={"a/c","b/c","c/a","c/b"}),V82="l"),VLOOKUP(X82,$AC$2:$AD$17,2,FALSE),IF(AND(OR($E88={"a/c","b/c","c/a","c/b"}),V81="w"),VLOOKUP(X81,$AA$2:$AB$17,2,FALSE),IF(AND(OR($E88={"a/c","b/c","c/a","c/b"}),V81="l"),VLOOKUP(X81,$AC$2:$AD$17,2,FALSE),IF(AND(OR($E88={"a/c","b/c","c/a","c/b"}),V80="w"),VLOOKUP(X80,$AA$2:$AB$17,2,FALSE),IF(AND(OR($E88={"a/c","b/c","c/a","c/b"}),V80="l"),VLOOKUP(X80,$AC$2:$AD$17,2,FALSE),IF(AND(OR($E88={"a/c","b/c","c/a","c/b"}),V79="w"),VLOOKUP(X79,$AA$2:$AB$17,2,FALSE),IF(AND(OR($E88={"a/c","b/c","c/a","c/b"}),V79="l"),VLOOKUP(X79,$AC$2:$AD$17,2,FALSE),IF(AND(OR($E88={"a/c","b/c","c/a","c/b"}),V78="w"),VLOOKUP(X78,$AA$2:$AB$17,2,FALSE),IF(AND(OR($E88={"a/c","b/c","c/a","c/b"}),V78="l"),VLOOKUP(X78,$AC$2:$AD$17,2,FALSE),IF(OR($E88={"a/c","b/c","c/a","c/b"}),1,"")))))))))))))))))))))))</f>
        <v>1</v>
      </c>
      <c r="Y89" s="12">
        <f t="shared" si="6"/>
        <v>-3</v>
      </c>
      <c r="Z89" s="27">
        <f t="shared" si="7"/>
        <v>-6</v>
      </c>
    </row>
    <row r="90" spans="1:26">
      <c r="A90" s="9">
        <v>8</v>
      </c>
      <c r="B90" s="9">
        <f>IF(OR($A90={1,2,3,4,5,6,7,8,9,10,11,12}),1,IF(OR($A90={13,14,15,16,17,18,19,20,21,22,23,24}),2,IF(OR($A90={25,26,27,28,29,30,31,32,33,34,35,36}),3,"")))</f>
        <v>1</v>
      </c>
      <c r="C90" s="9" t="str">
        <f>IF(OR($A90={1,4,7,10,13,16,19,22,25,28,31,34}),"A",IF(OR($A90={2,5,8,11,14,17,20,23,26,29,32,35}),"B",IF(OR($A90={3,6,9,12,15,18,21,24,27,30,33,36}),"C","")))</f>
        <v>B</v>
      </c>
      <c r="D90" t="str">
        <f t="shared" si="10"/>
        <v>3/1</v>
      </c>
      <c r="E90" t="str">
        <f t="shared" si="11"/>
        <v>C/B</v>
      </c>
      <c r="F90" s="13" t="str">
        <f>IF(AND(G90="d",$A90&gt;=1,OR(H90={1,"2a","2b",3,"5a","5b","10a","10b","20a","20b","40a","40b","80a","80b","160a","160b"})),"w",IF(AND(G90="",$A90&gt;=1,OR(H90={1,"2a","2b",3,"5a","5b","10a","10b","20a","20b","40a","40b","80a","80b","160a","160b"})),"l",""))</f>
        <v>w</v>
      </c>
      <c r="G90" s="7" t="str">
        <f>IF(OR($A90={1,2,3,4,5,6,7,8,9,10,11,12}),"d","")</f>
        <v>d</v>
      </c>
      <c r="H90" s="14">
        <f>IF(AND(OR($D89={"1/2","1/3","2/1","3/1"}),F89="w"),VLOOKUP(H89,$AA$2:$AB$17,2,FALSE),IF(AND(OR($D89={"1/2","1/3","2/1","3/1"}),F89="l"),VLOOKUP(H89,$AC$2:$AD$17,2,FALSE),IF(AND(OR($D89={"1/2","1/3","2/1","3/1"}),F88="w"),VLOOKUP(H88,$AA$2:$AB$17,2,FALSE),IF(AND(OR($D89={"1/2","1/3","2/1","3/1"}),F88="l"),VLOOKUP(H88,$AC$2:$AD$17,2,FALSE),IF(AND(OR($D89={"1/2","1/3","2/1","3/1"}),F87="w"),VLOOKUP(H87,$AA$2:$AB$17,2,FALSE),IF(AND(OR($D89={"1/2","1/3","2/1","3/1"}),F87="l"),VLOOKUP(H87,$AC$2:$AD$17,2,FALSE),IF(AND(OR($D89={"1/2","1/3","2/1","3/1"}),F86="w"),VLOOKUP(H86,$AA$2:$AB$17,2,FALSE),IF(AND(OR($D89={"1/2","1/3","2/1","3/1"}),F86="l"),VLOOKUP(H86,$AC$2:$AD$17,2,FALSE),IF(AND(OR($D89={"1/2","1/3","2/1","3/1"}),F85="w"),VLOOKUP(H85,$AA$2:$AB$17,2,FALSE),IF(AND(OR($D89={"1/2","1/3","2/1","3/1"}),F85="l"),VLOOKUP(H85,$AC$2:$AD$17,2,FALSE),IF(AND(OR($D89={"1/2","1/3","2/1","3/1"}),F84="w"),VLOOKUP(H84,$AA$2:$AB$17,2,FALSE),IF(AND(OR($D89={"1/2","1/3","2/1","3/1"}),F84="l"),VLOOKUP(H84,$AC$2:$AD$17,2,FALSE),IF(AND(OR($D89={"1/2","1/3","2/1","3/1"}),F83="w"),VLOOKUP(H83,$AA$2:$AB$17,2,FALSE),IF(AND(OR($D89={"1/2","1/3","2/1","3/1"}),F83="l"),VLOOKUP(H83,$AC$2:$AD$17,2,FALSE),IF(AND(OR($D89={"1/2","1/3","2/1","3/1"}),F82="w"),VLOOKUP(H82,$AA$2:$AB$17,2,FALSE),IF(AND(OR($D89={"1/2","1/3","2/1","3/1"}),F82="l"),VLOOKUP(H82,$AC$2:$AD$17,2,FALSE),IF(AND(OR($D89={"1/2","1/3","2/1","3/1"}),F81="w"),VLOOKUP(H81,$AA$2:$AB$17,2,FALSE),IF(AND(OR($D89={"1/2","1/3","2/1","3/1"}),F81="l"),VLOOKUP(H81,$AC$2:$AD$17,2,FALSE),IF(AND(OR($D89={"1/2","1/3","2/1","3/1"}),F80="w"),VLOOKUP(H80,$AA$2:$AB$17,2,FALSE),IF(AND(OR($D89={"1/2","1/3","2/1","3/1"}),F80="l"),VLOOKUP(H80,$AC$2:$AD$17,2,FALSE),IF(AND(OR($D89={"1/2","1/3","2/1","3/1"}),F79="w"),VLOOKUP(H79,$AA$2:$AB$17,2,FALSE),IF(AND(OR($D89={"1/2","1/3","2/1","3/1"}),F79="l"),VLOOKUP(H79,$AC$2:$AD$17,2,FALSE),IF(OR($D89={"1/2","1/3","2/1","3/1"}),1,"")))))))))))))))))))))))</f>
        <v>1</v>
      </c>
      <c r="I90" s="13" t="str">
        <f>IF(AND(J90="d",$A90&gt;=1,OR(K90={1,"2a","2b",3,"5a","5b","10a","10b","20a","20b","40a","40b","80a","80b","160a","160b"})),"w",IF(AND(J90="",$A90&gt;=1,OR(K90={1,"2a","2b",3,"5a","5b","10a","10b","20a","20b","40a","40b","80a","80b","160a","160b"})),"l",""))</f>
        <v/>
      </c>
      <c r="J90" s="7" t="str">
        <f>IF(OR($A90={13,14,15,16,17,18,19,20,21,22,23,24}),"d","")</f>
        <v/>
      </c>
      <c r="K90" s="14" t="str">
        <f>IF(AND(OR($D89={"1/2","2/3","2/1","3/2"}),I89="w"),VLOOKUP(K89,$AA$2:$AB$17,2,FALSE),IF(AND(OR($D89={"1/2","2/3","2/1","3/2"}),I89="l"),VLOOKUP(K89,$AC$2:$AD$17,2,FALSE),IF(AND(OR($D89={"1/2","2/3","2/1","3/2"}),I88="w"),VLOOKUP(K88,$AA$2:$AB$17,2,FALSE),IF(AND(OR($D89={"1/2","2/3","2/1","3/2"}),I88="l"),VLOOKUP(K88,$AC$2:$AD$17,2,FALSE),IF(AND(OR($D89={"1/2","2/3","2/1","3/2"}),I87="w"),VLOOKUP(K87,$AA$2:$AB$17,2,FALSE),IF(AND(OR($D89={"1/2","2/3","2/1","3/2"}),I87="l"),VLOOKUP(K87,$AC$2:$AD$17,2,FALSE),IF(AND(OR($D89={"1/2","2/3","2/1","3/2"}),I86="w"),VLOOKUP(K86,$AA$2:$AB$17,2,FALSE),IF(AND(OR($D89={"1/2","2/3","2/1","3/2"}),I86="l"),VLOOKUP(K86,$AC$2:$AD$17,2,FALSE),IF(AND(OR($D89={"1/2","2/3","2/1","3/2"}),I85="w"),VLOOKUP(K85,$AA$2:$AB$17,2,FALSE),IF(AND(OR($D89={"1/2","2/3","2/1","3/2"}),I85="l"),VLOOKUP(K85,$AC$2:$AD$17,2,FALSE),IF(AND(OR($D89={"1/2","2/3","2/1","3/2"}),I84="w"),VLOOKUP(K84,$AA$2:$AB$17,2,FALSE),IF(AND(OR($D89={"1/2","2/3","2/1","3/2"}),I84="l"),VLOOKUP(K84,$AC$2:$AD$17,2,FALSE),IF(AND(OR($D89={"1/2","2/3","2/1","3/2"}),I83="w"),VLOOKUP(K83,$AA$2:$AB$17,2,FALSE),IF(AND(OR($D89={"1/2","2/3","2/1","3/2"}),I83="l"),VLOOKUP(K83,$AC$2:$AD$17,2,FALSE),IF(AND(OR($D89={"1/2","2/3","2/1","3/2"}),I82="w"),VLOOKUP(K82,$AA$2:$AB$17,2,FALSE),IF(AND(OR($D89={"1/2","2/3","2/1","3/2"}),I82="l"),VLOOKUP(K82,$AC$2:$AD$17,2,FALSE),IF(AND(OR($D89={"1/2","2/3","2/1","3/2"}),I81="w"),VLOOKUP(K81,$AA$2:$AB$17,2,FALSE),IF(AND(OR($D89={"1/2","2/3","2/1","3/2"}),I81="l"),VLOOKUP(K81,$AC$2:$AD$17,2,FALSE),IF(AND(OR($D89={"1/2","2/3","2/1","3/2"}),I80="w"),VLOOKUP(K80,$AA$2:$AB$17,2,FALSE),IF(AND(OR($D89={"1/2","2/3","2/1","3/2"}),I80="l"),VLOOKUP(K80,$AC$2:$AD$17,2,FALSE),IF(AND(OR($D89={"1/2","2/3","2/1","3/2"}),I79="w"),VLOOKUP(K79,$AA$2:$AB$17,2,FALSE),IF(AND(OR($D89={"1/2","2/3","2/1","3/2"}),I79="l"),VLOOKUP(K79,$AC$2:$AD$17,2,FALSE),IF(OR($D89={"1/2","2/3","2/1","3/2"}),1,"")))))))))))))))))))))))</f>
        <v/>
      </c>
      <c r="L90" s="13" t="str">
        <f>IF(AND(M90="d",$A90&gt;=1,OR(N90={1,"2a","2b",3,"5a","5b","10a","10b","20a","20b","40a","40b","80a","80b","160a","160b"})),"w",IF(AND(M90="",$A90&gt;=1,OR(N90={1,"2a","2b",3,"5a","5b","10a","10b","20a","20b","40a","40b","80a","80b","160a","160b"})),"l",""))</f>
        <v>l</v>
      </c>
      <c r="M90" s="7" t="str">
        <f>IF(OR($A90={25,26,27,28,29,30,31,32,33,34,35,36}),"d","")</f>
        <v/>
      </c>
      <c r="N90" s="14" t="str">
        <f>IF(AND(OR($D89={"1/3","2/3","3/1","3/2"}),L89="w"),VLOOKUP(N89,$AA$2:$AB$17,2,FALSE),IF(AND(OR($D89={"1/3","2/3","3/1","3/2"}),L89="l"),VLOOKUP(N89,$AC$2:$AD$17,2,FALSE),IF(AND(OR($D89={"1/3","2/3","3/1","3/2"}),L88="w"),VLOOKUP(N88,$AA$2:$AB$17,2,FALSE),IF(AND(OR($D89={"1/3","2/3","3/1","3/2"}),L88="l"),VLOOKUP(N88,$AC$2:$AD$17,2,FALSE),IF(AND(OR($D89={"1/3","2/3","3/1","3/2"}),L87="w"),VLOOKUP(N87,$AA$2:$AB$17,2,FALSE),IF(AND(OR($D89={"1/3","2/3","3/1","3/2"}),L87="l"),VLOOKUP(N87,$AC$2:$AD$17,2,FALSE),IF(AND(OR($D89={"1/3","2/3","3/1","3/2"}),L86="w"),VLOOKUP(N86,$AA$2:$AB$17,2,FALSE),IF(AND(OR($D89={"1/3","2/3","3/1","3/2"}),L86="l"),VLOOKUP(N86,$AC$2:$AD$17,2,FALSE),IF(AND(OR($D89={"1/3","2/3","3/1","3/2"}),L85="w"),VLOOKUP(N85,$AA$2:$AB$17,2,FALSE),IF(AND(OR($D89={"1/3","2/3","3/1","3/2"}),L85="l"),VLOOKUP(N85,$AC$2:$AD$17,2,FALSE),IF(AND(OR($D89={"1/3","2/3","3/1","3/2"}),L84="w"),VLOOKUP(N84,$AA$2:$AB$17,2,FALSE),IF(AND(OR($D89={"1/3","2/3","3/1","3/2"}),L84="l"),VLOOKUP(N84,$AC$2:$AD$17,2,FALSE),IF(AND(OR($D89={"1/3","2/3","3/1","3/2"}),L83="w"),VLOOKUP(N83,$AA$2:$AB$17,2,FALSE),IF(AND(OR($D89={"1/3","2/3","3/1","3/2"}),L83="l"),VLOOKUP(N83,$AC$2:$AD$17,2,FALSE),IF(AND(OR($D89={"1/3","2/3","3/1","3/2"}),L82="w"),VLOOKUP(N82,$AA$2:$AB$17,2,FALSE),IF(AND(OR($D89={"1/3","2/3","3/1","3/2"}),L82="l"),VLOOKUP(N82,$AC$2:$AD$17,2,FALSE),IF(AND(OR($D89={"1/3","2/3","3/1","3/2"}),L81="w"),VLOOKUP(N81,$AA$2:$AB$17,2,FALSE),IF(AND(OR($D89={"1/3","2/3","3/1","3/2"}),L81="l"),VLOOKUP(N81,$AC$2:$AD$17,2,FALSE),IF(AND(OR($D89={"1/3","2/3","3/1","3/2"}),L80="w"),VLOOKUP(N80,$AA$2:$AB$17,2,FALSE),IF(AND(OR($D89={"1/3","2/3","3/1","3/2"}),L80="l"),VLOOKUP(N80,$AC$2:$AD$17,2,FALSE),IF(AND(OR($D89={"1/3","2/3","3/1","3/2"}),L79="w"),VLOOKUP(N79,$AA$2:$AB$17,2,FALSE),IF(AND(OR($D89={"1/3","2/3","3/1","3/2"}),L79="l"),VLOOKUP(N79,$AC$2:$AD$17,2,FALSE),IF(OR($D89={"1/3","2/3","3/1","3/2"}),1,"")))))))))))))))))))))))</f>
        <v>10a</v>
      </c>
      <c r="O90" s="12">
        <f t="shared" ref="O90:O153" si="12">SUM(IF(F90="","0",IF(F90="w",VLOOKUP(H90,$AE$2:$AF$17,2,FALSE),IF(F90="l",VLOOKUP(H90,$AG$2:$AH$17,2,FALSE)))))+IF(I90="","0",IF(I90="w",VLOOKUP(K90,$AE$2:$AF$17,2,FALSE),IF(I90="l",VLOOKUP(K90,$AG$2:$AH$17,2,FALSE))))+IF(L90="","0",IF(L90="w",VLOOKUP(N90,$AE$2:$AF$17,2,FALSE),IF(L90="l",VLOOKUP(N90,$AG$2:$AH$17,2,FALSE))))</f>
        <v>-8</v>
      </c>
      <c r="P90" s="13" t="str">
        <f>IF(AND(Q90="c",$A90&gt;=1,OR(R90={1,"2a","2b",3,"5a","5b","10a","10b","20a","20b","40a","40b","80a","80b","160a","160b"})),"w",IF(AND(Q90="",$A90&gt;=1,OR(R90={1,"2a","2b",3,"5a","5b","10a","10b","20a","20b","40a","40b","80a","80b","160a","160b"})),"l",""))</f>
        <v/>
      </c>
      <c r="Q90" s="7" t="str">
        <f>IF(OR($A90={1,4,7,10,13,16,19,22,25,28,31,34}),"c","")</f>
        <v/>
      </c>
      <c r="R90" s="14" t="str">
        <f>IF(AND(OR($E89={"a/b","a/c","b/a","c/a"}),P89="w"),VLOOKUP(R89,$AA$2:$AB$17,2,FALSE),IF(AND(OR($E89={"a/b","a/c","b/a","c/a"}),P89="l"),VLOOKUP(R89,$AC$2:$AD$17,2,FALSE),IF(AND(OR($E89={"a/b","a/c","b/a","c/a"}),P88="w"),VLOOKUP(R88,$AA$2:$AB$17,2,FALSE),IF(AND(OR($E89={"a/b","a/c","b/a","c/a"}),P88="l"),VLOOKUP(R88,$AC$2:$AD$17,2,FALSE),IF(AND(OR($E89={"a/b","a/c","b/a","c/a"}),P87="w"),VLOOKUP(R87,$AA$2:$AB$17,2,FALSE),IF(AND(OR($E89={"a/b","a/c","b/a","c/a"}),P87="l"),VLOOKUP(R87,$AC$2:$AD$17,2,FALSE),IF(AND(OR($E89={"a/b","a/c","b/a","c/a"}),P86="w"),VLOOKUP(R86,$AA$2:$AB$17,2,FALSE),IF(AND(OR($E89={"a/b","a/c","b/a","c/a"}),P86="l"),VLOOKUP(R86,$AC$2:$AD$17,2,FALSE),IF(AND(OR($E89={"a/b","a/c","b/a","c/a"}),P85="w"),VLOOKUP(R85,$AA$2:$AB$17,2,FALSE),IF(AND(OR($E89={"a/b","a/c","b/a","c/a"}),P85="l"),VLOOKUP(R85,$AC$2:$AD$17,2,FALSE),IF(AND(OR($E89={"a/b","a/c","b/a","c/a"}),P84="w"),VLOOKUP(R84,$AA$2:$AB$17,2,FALSE),IF(AND(OR($E89={"a/b","a/c","b/a","c/a"}),P84="l"),VLOOKUP(R84,$AC$2:$AD$17,2,FALSE),IF(AND(OR($E89={"a/b","a/c","b/a","c/a"}),P83="w"),VLOOKUP(R83,$AA$2:$AB$17,2,FALSE),IF(AND(OR($E89={"a/b","a/c","b/a","c/a"}),P83="l"),VLOOKUP(R83,$AC$2:$AD$17,2,FALSE),IF(AND(OR($E89={"a/b","a/c","b/a","c/a"}),P82="w"),VLOOKUP(R82,$AA$2:$AB$17,2,FALSE),IF(AND(OR($E89={"a/b","a/c","b/a","c/a"}),P82="l"),VLOOKUP(R82,$AC$2:$AD$17,2,FALSE),IF(AND(OR($E89={"a/b","a/c","b/a","c/a"}),P81="w"),VLOOKUP(R81,$AA$2:$AB$17,2,FALSE),IF(AND(OR($E89={"a/b","a/c","b/a","c/a"}),P81="l"),VLOOKUP(R81,$AC$2:$AD$17,2,FALSE),IF(AND(OR($E89={"a/b","a/c","b/a","c/a"}),P80="w"),VLOOKUP(R80,$AA$2:$AB$17,2,FALSE),IF(AND(OR($E89={"a/b","a/c","b/a","c/a"}),P80="l"),VLOOKUP(R80,$AC$2:$AD$17,2,FALSE),IF(AND(OR($E89={"a/b","a/c","b/a","c/a"}),P79="w"),VLOOKUP(R79,$AA$2:$AB$17,2,FALSE),IF(AND(OR($E89={"a/b","a/c","b/a","c/a"}),P79="l"),VLOOKUP(R79,$AC$2:$AD$17,2,FALSE),IF(OR($E89={"a/b","a/c","b/a","c/a"}),1,"")))))))))))))))))))))))</f>
        <v/>
      </c>
      <c r="S90" s="13" t="str">
        <f>IF(AND(T90="c",$A90&gt;=1,OR(U90={1,"2a","2b",3,"5a","5b","10a","10b","20a","20b","40a","40b","80a","80b","160a","160b"})),"w",IF(AND(T90="",$A90&gt;=1,OR(U90={1,"2a","2b",3,"5a","5b","10a","10b","20a","20b","40a","40b","80a","80b","160a","160b"})),"l",""))</f>
        <v>w</v>
      </c>
      <c r="T90" s="7" t="str">
        <f>IF(OR($A90={2,5,8,11,14,17,20,23,26,29,32,35}),"c","")</f>
        <v>c</v>
      </c>
      <c r="U90" s="14" t="str">
        <f>IF(AND(OR($E89={"a/b","b/c","b/a","c/b"}),S89="w"),VLOOKUP(U89,$AA$2:$AB$17,2,FALSE),IF(AND(OR($E89={"a/b","b/c","b/a","c/b"}),S89="l"),VLOOKUP(U89,$AC$2:$AD$17,2,FALSE),IF(AND(OR($E89={"a/b","b/c","b/a","c/b"}),S88="w"),VLOOKUP(U88,$AA$2:$AB$17,2,FALSE),IF(AND(OR($E89={"a/b","b/c","b/a","c/b"}),S88="l"),VLOOKUP(U88,$AC$2:$AD$17,2,FALSE),IF(AND(OR($E89={"a/b","b/c","b/a","c/b"}),S87="w"),VLOOKUP(U87,$AA$2:$AB$17,2,FALSE),IF(AND(OR($E89={"a/b","b/c","b/a","c/b"}),S87="l"),VLOOKUP(U87,$AC$2:$AD$17,2,FALSE),IF(AND(OR($E89={"a/b","b/c","b/a","c/b"}),S86="w"),VLOOKUP(U86,$AA$2:$AB$17,2,FALSE),IF(AND(OR($E89={"a/b","b/c","b/a","c/b"}),S86="l"),VLOOKUP(U86,$AC$2:$AD$17,2,FALSE),IF(AND(OR($E89={"a/b","b/c","b/a","c/b"}),S85="w"),VLOOKUP(U85,$AA$2:$AB$17,2,FALSE),IF(AND(OR($E89={"a/b","b/c","b/a","c/b"}),S85="l"),VLOOKUP(U85,$AC$2:$AD$17,2,FALSE),IF(AND(OR($E89={"a/b","b/c","b/a","c/b"}),S84="w"),VLOOKUP(U84,$AA$2:$AB$17,2,FALSE),IF(AND(OR($E89={"a/b","b/c","b/a","c/b"}),S84="l"),VLOOKUP(U84,$AC$2:$AD$17,2,FALSE),IF(AND(OR($E89={"a/b","b/c","b/a","c/b"}),S83="w"),VLOOKUP(U83,$AA$2:$AB$17,2,FALSE),IF(AND(OR($E89={"a/b","b/c","b/a","c/b"}),S83="l"),VLOOKUP(U83,$AC$2:$AD$17,2,FALSE),IF(AND(OR($E89={"a/b","b/c","b/a","c/b"}),S82="w"),VLOOKUP(U82,$AA$2:$AB$17,2,FALSE),IF(AND(OR($E89={"a/b","b/c","b/a","c/b"}),S82="l"),VLOOKUP(U82,$AC$2:$AD$17,2,FALSE),IF(AND(OR($E89={"a/b","b/c","b/a","c/b"}),S81="w"),VLOOKUP(U81,$AA$2:$AB$17,2,FALSE),IF(AND(OR($E89={"a/b","b/c","b/a","c/b"}),S81="l"),VLOOKUP(U81,$AC$2:$AD$17,2,FALSE),IF(AND(OR($E89={"a/b","b/c","b/a","c/b"}),S80="w"),VLOOKUP(U80,$AA$2:$AB$17,2,FALSE),IF(AND(OR($E89={"a/b","b/c","b/a","c/b"}),S80="l"),VLOOKUP(U80,$AC$2:$AD$17,2,FALSE),IF(AND(OR($E89={"a/b","b/c","b/a","c/b"}),S79="w"),VLOOKUP(U79,$AA$2:$AB$17,2,FALSE),IF(AND(OR($E89={"a/b","b/c","b/a","c/b"}),S79="l"),VLOOKUP(U79,$AC$2:$AD$17,2,FALSE),IF(OR($E89={"a/b","b/c","b/a","c/b"}),1,"")))))))))))))))))))))))</f>
        <v>40a</v>
      </c>
      <c r="V90" s="13" t="str">
        <f>IF(AND(W90="c",$A90&gt;=1,OR(X90={1,"2a","2b",3,"5a","5b","10a","10b","20a","20b","40a","40b","80a","80b","160a","160b"})),"w",IF(AND(W90="",$A90&gt;=1,OR(X90={1,"2a","2b",3,"5a","5b","10a","10b","20a","20b","40a","40b","80a","80b","160a","160b"})),"l",""))</f>
        <v>l</v>
      </c>
      <c r="W90" s="7" t="str">
        <f>IF(OR($A90={3,6,9,12,15,18,21,24,27,30,33,36}),"c","")</f>
        <v/>
      </c>
      <c r="X90" s="14" t="str">
        <f>IF(AND(OR($E89={"a/c","b/c","c/a","c/b"}),V89="w"),VLOOKUP(X89,$AA$2:$AB$17,2,FALSE),IF(AND(OR($E89={"a/c","b/c","c/a","c/b"}),V89="l"),VLOOKUP(X89,$AC$2:$AD$17,2,FALSE),IF(AND(OR($E89={"a/c","b/c","c/a","c/b"}),V88="w"),VLOOKUP(X88,$AA$2:$AB$17,2,FALSE),IF(AND(OR($E89={"a/c","b/c","c/a","c/b"}),V88="l"),VLOOKUP(X88,$AC$2:$AD$17,2,FALSE),IF(AND(OR($E89={"a/c","b/c","c/a","c/b"}),V87="w"),VLOOKUP(X87,$AA$2:$AB$17,2,FALSE),IF(AND(OR($E89={"a/c","b/c","c/a","c/b"}),V87="l"),VLOOKUP(X87,$AC$2:$AD$17,2,FALSE),IF(AND(OR($E89={"a/c","b/c","c/a","c/b"}),V86="w"),VLOOKUP(X86,$AA$2:$AB$17,2,FALSE),IF(AND(OR($E89={"a/c","b/c","c/a","c/b"}),V86="l"),VLOOKUP(X86,$AC$2:$AD$17,2,FALSE),IF(AND(OR($E89={"a/c","b/c","c/a","c/b"}),V85="w"),VLOOKUP(X85,$AA$2:$AB$17,2,FALSE),IF(AND(OR($E89={"a/c","b/c","c/a","c/b"}),V85="l"),VLOOKUP(X85,$AC$2:$AD$17,2,FALSE),IF(AND(OR($E89={"a/c","b/c","c/a","c/b"}),V84="w"),VLOOKUP(X84,$AA$2:$AB$17,2,FALSE),IF(AND(OR($E89={"a/c","b/c","c/a","c/b"}),V84="l"),VLOOKUP(X84,$AC$2:$AD$17,2,FALSE),IF(AND(OR($E89={"a/c","b/c","c/a","c/b"}),V83="w"),VLOOKUP(X83,$AA$2:$AB$17,2,FALSE),IF(AND(OR($E89={"a/c","b/c","c/a","c/b"}),V83="l"),VLOOKUP(X83,$AC$2:$AD$17,2,FALSE),IF(AND(OR($E89={"a/c","b/c","c/a","c/b"}),V82="w"),VLOOKUP(X82,$AA$2:$AB$17,2,FALSE),IF(AND(OR($E89={"a/c","b/c","c/a","c/b"}),V82="l"),VLOOKUP(X82,$AC$2:$AD$17,2,FALSE),IF(AND(OR($E89={"a/c","b/c","c/a","c/b"}),V81="w"),VLOOKUP(X81,$AA$2:$AB$17,2,FALSE),IF(AND(OR($E89={"a/c","b/c","c/a","c/b"}),V81="l"),VLOOKUP(X81,$AC$2:$AD$17,2,FALSE),IF(AND(OR($E89={"a/c","b/c","c/a","c/b"}),V80="w"),VLOOKUP(X80,$AA$2:$AB$17,2,FALSE),IF(AND(OR($E89={"a/c","b/c","c/a","c/b"}),V80="l"),VLOOKUP(X80,$AC$2:$AD$17,2,FALSE),IF(AND(OR($E89={"a/c","b/c","c/a","c/b"}),V79="w"),VLOOKUP(X79,$AA$2:$AB$17,2,FALSE),IF(AND(OR($E89={"a/c","b/c","c/a","c/b"}),V79="l"),VLOOKUP(X79,$AC$2:$AD$17,2,FALSE),IF(OR($E89={"a/c","b/c","c/a","c/b"}),1,"")))))))))))))))))))))))</f>
        <v>2a</v>
      </c>
      <c r="Y90" s="12">
        <f t="shared" ref="Y90:Y153" si="13">SUM(IF(P90="","0",IF(P90="w",VLOOKUP(R90,$AE$2:$AF$17,2,FALSE),IF(P90="l",VLOOKUP(R90,$AG$2:$AH$17,2,FALSE)))))+IF(S90="","0",IF(S90="w",VLOOKUP(U90,$AE$2:$AF$17,2,FALSE),IF(S90="l",VLOOKUP(U90,$AG$2:$AH$17,2,FALSE))))+IF(V90="","0",IF(V90="w",VLOOKUP(X90,$AE$2:$AF$17,2,FALSE),IF(V90="l",VLOOKUP(X90,$AG$2:$AH$17,2,FALSE))))</f>
        <v>78</v>
      </c>
      <c r="Z90" s="27">
        <f t="shared" ref="Z90:Z153" si="14">SUM(O90,Y90)</f>
        <v>70</v>
      </c>
    </row>
    <row r="91" spans="1:26">
      <c r="A91" s="9">
        <v>31</v>
      </c>
      <c r="B91" s="9">
        <f>IF(OR($A91={1,2,3,4,5,6,7,8,9,10,11,12}),1,IF(OR($A91={13,14,15,16,17,18,19,20,21,22,23,24}),2,IF(OR($A91={25,26,27,28,29,30,31,32,33,34,35,36}),3,"")))</f>
        <v>3</v>
      </c>
      <c r="C91" s="9" t="str">
        <f>IF(OR($A91={1,4,7,10,13,16,19,22,25,28,31,34}),"A",IF(OR($A91={2,5,8,11,14,17,20,23,26,29,32,35}),"B",IF(OR($A91={3,6,9,12,15,18,21,24,27,30,33,36}),"C","")))</f>
        <v>A</v>
      </c>
      <c r="D91" t="str">
        <f t="shared" si="10"/>
        <v>1/3</v>
      </c>
      <c r="E91" t="str">
        <f t="shared" si="11"/>
        <v>B/A</v>
      </c>
      <c r="F91" s="13" t="str">
        <f>IF(AND(G91="d",$A91&gt;=1,OR(H91={1,"2a","2b",3,"5a","5b","10a","10b","20a","20b","40a","40b","80a","80b","160a","160b"})),"w",IF(AND(G91="",$A91&gt;=1,OR(H91={1,"2a","2b",3,"5a","5b","10a","10b","20a","20b","40a","40b","80a","80b","160a","160b"})),"l",""))</f>
        <v>l</v>
      </c>
      <c r="G91" s="7" t="str">
        <f>IF(OR($A91={1,2,3,4,5,6,7,8,9,10,11,12}),"d","")</f>
        <v/>
      </c>
      <c r="H91" s="14">
        <f>IF(AND(OR($D90={"1/2","1/3","2/1","3/1"}),F90="w"),VLOOKUP(H90,$AA$2:$AB$17,2,FALSE),IF(AND(OR($D90={"1/2","1/3","2/1","3/1"}),F90="l"),VLOOKUP(H90,$AC$2:$AD$17,2,FALSE),IF(AND(OR($D90={"1/2","1/3","2/1","3/1"}),F89="w"),VLOOKUP(H89,$AA$2:$AB$17,2,FALSE),IF(AND(OR($D90={"1/2","1/3","2/1","3/1"}),F89="l"),VLOOKUP(H89,$AC$2:$AD$17,2,FALSE),IF(AND(OR($D90={"1/2","1/3","2/1","3/1"}),F88="w"),VLOOKUP(H88,$AA$2:$AB$17,2,FALSE),IF(AND(OR($D90={"1/2","1/3","2/1","3/1"}),F88="l"),VLOOKUP(H88,$AC$2:$AD$17,2,FALSE),IF(AND(OR($D90={"1/2","1/3","2/1","3/1"}),F87="w"),VLOOKUP(H87,$AA$2:$AB$17,2,FALSE),IF(AND(OR($D90={"1/2","1/3","2/1","3/1"}),F87="l"),VLOOKUP(H87,$AC$2:$AD$17,2,FALSE),IF(AND(OR($D90={"1/2","1/3","2/1","3/1"}),F86="w"),VLOOKUP(H86,$AA$2:$AB$17,2,FALSE),IF(AND(OR($D90={"1/2","1/3","2/1","3/1"}),F86="l"),VLOOKUP(H86,$AC$2:$AD$17,2,FALSE),IF(AND(OR($D90={"1/2","1/3","2/1","3/1"}),F85="w"),VLOOKUP(H85,$AA$2:$AB$17,2,FALSE),IF(AND(OR($D90={"1/2","1/3","2/1","3/1"}),F85="l"),VLOOKUP(H85,$AC$2:$AD$17,2,FALSE),IF(AND(OR($D90={"1/2","1/3","2/1","3/1"}),F84="w"),VLOOKUP(H84,$AA$2:$AB$17,2,FALSE),IF(AND(OR($D90={"1/2","1/3","2/1","3/1"}),F84="l"),VLOOKUP(H84,$AC$2:$AD$17,2,FALSE),IF(AND(OR($D90={"1/2","1/3","2/1","3/1"}),F83="w"),VLOOKUP(H83,$AA$2:$AB$17,2,FALSE),IF(AND(OR($D90={"1/2","1/3","2/1","3/1"}),F83="l"),VLOOKUP(H83,$AC$2:$AD$17,2,FALSE),IF(AND(OR($D90={"1/2","1/3","2/1","3/1"}),F82="w"),VLOOKUP(H82,$AA$2:$AB$17,2,FALSE),IF(AND(OR($D90={"1/2","1/3","2/1","3/1"}),F82="l"),VLOOKUP(H82,$AC$2:$AD$17,2,FALSE),IF(AND(OR($D90={"1/2","1/3","2/1","3/1"}),F81="w"),VLOOKUP(H81,$AA$2:$AB$17,2,FALSE),IF(AND(OR($D90={"1/2","1/3","2/1","3/1"}),F81="l"),VLOOKUP(H81,$AC$2:$AD$17,2,FALSE),IF(AND(OR($D90={"1/2","1/3","2/1","3/1"}),F80="w"),VLOOKUP(H80,$AA$2:$AB$17,2,FALSE),IF(AND(OR($D90={"1/2","1/3","2/1","3/1"}),F80="l"),VLOOKUP(H80,$AC$2:$AD$17,2,FALSE),IF(OR($D90={"1/2","1/3","2/1","3/1"}),1,"")))))))))))))))))))))))</f>
        <v>1</v>
      </c>
      <c r="I91" s="13" t="str">
        <f>IF(AND(J91="d",$A91&gt;=1,OR(K91={1,"2a","2b",3,"5a","5b","10a","10b","20a","20b","40a","40b","80a","80b","160a","160b"})),"w",IF(AND(J91="",$A91&gt;=1,OR(K91={1,"2a","2b",3,"5a","5b","10a","10b","20a","20b","40a","40b","80a","80b","160a","160b"})),"l",""))</f>
        <v/>
      </c>
      <c r="J91" s="7" t="str">
        <f>IF(OR($A91={13,14,15,16,17,18,19,20,21,22,23,24}),"d","")</f>
        <v/>
      </c>
      <c r="K91" s="14" t="str">
        <f>IF(AND(OR($D90={"1/2","2/3","2/1","3/2"}),I90="w"),VLOOKUP(K90,$AA$2:$AB$17,2,FALSE),IF(AND(OR($D90={"1/2","2/3","2/1","3/2"}),I90="l"),VLOOKUP(K90,$AC$2:$AD$17,2,FALSE),IF(AND(OR($D90={"1/2","2/3","2/1","3/2"}),I89="w"),VLOOKUP(K89,$AA$2:$AB$17,2,FALSE),IF(AND(OR($D90={"1/2","2/3","2/1","3/2"}),I89="l"),VLOOKUP(K89,$AC$2:$AD$17,2,FALSE),IF(AND(OR($D90={"1/2","2/3","2/1","3/2"}),I88="w"),VLOOKUP(K88,$AA$2:$AB$17,2,FALSE),IF(AND(OR($D90={"1/2","2/3","2/1","3/2"}),I88="l"),VLOOKUP(K88,$AC$2:$AD$17,2,FALSE),IF(AND(OR($D90={"1/2","2/3","2/1","3/2"}),I87="w"),VLOOKUP(K87,$AA$2:$AB$17,2,FALSE),IF(AND(OR($D90={"1/2","2/3","2/1","3/2"}),I87="l"),VLOOKUP(K87,$AC$2:$AD$17,2,FALSE),IF(AND(OR($D90={"1/2","2/3","2/1","3/2"}),I86="w"),VLOOKUP(K86,$AA$2:$AB$17,2,FALSE),IF(AND(OR($D90={"1/2","2/3","2/1","3/2"}),I86="l"),VLOOKUP(K86,$AC$2:$AD$17,2,FALSE),IF(AND(OR($D90={"1/2","2/3","2/1","3/2"}),I85="w"),VLOOKUP(K85,$AA$2:$AB$17,2,FALSE),IF(AND(OR($D90={"1/2","2/3","2/1","3/2"}),I85="l"),VLOOKUP(K85,$AC$2:$AD$17,2,FALSE),IF(AND(OR($D90={"1/2","2/3","2/1","3/2"}),I84="w"),VLOOKUP(K84,$AA$2:$AB$17,2,FALSE),IF(AND(OR($D90={"1/2","2/3","2/1","3/2"}),I84="l"),VLOOKUP(K84,$AC$2:$AD$17,2,FALSE),IF(AND(OR($D90={"1/2","2/3","2/1","3/2"}),I83="w"),VLOOKUP(K83,$AA$2:$AB$17,2,FALSE),IF(AND(OR($D90={"1/2","2/3","2/1","3/2"}),I83="l"),VLOOKUP(K83,$AC$2:$AD$17,2,FALSE),IF(AND(OR($D90={"1/2","2/3","2/1","3/2"}),I82="w"),VLOOKUP(K82,$AA$2:$AB$17,2,FALSE),IF(AND(OR($D90={"1/2","2/3","2/1","3/2"}),I82="l"),VLOOKUP(K82,$AC$2:$AD$17,2,FALSE),IF(AND(OR($D90={"1/2","2/3","2/1","3/2"}),I81="w"),VLOOKUP(K81,$AA$2:$AB$17,2,FALSE),IF(AND(OR($D90={"1/2","2/3","2/1","3/2"}),I81="l"),VLOOKUP(K81,$AC$2:$AD$17,2,FALSE),IF(AND(OR($D90={"1/2","2/3","2/1","3/2"}),I80="w"),VLOOKUP(K80,$AA$2:$AB$17,2,FALSE),IF(AND(OR($D90={"1/2","2/3","2/1","3/2"}),I80="l"),VLOOKUP(K80,$AC$2:$AD$17,2,FALSE),IF(OR($D90={"1/2","2/3","2/1","3/2"}),1,"")))))))))))))))))))))))</f>
        <v/>
      </c>
      <c r="L91" s="13" t="str">
        <f>IF(AND(M91="d",$A91&gt;=1,OR(N91={1,"2a","2b",3,"5a","5b","10a","10b","20a","20b","40a","40b","80a","80b","160a","160b"})),"w",IF(AND(M91="",$A91&gt;=1,OR(N91={1,"2a","2b",3,"5a","5b","10a","10b","20a","20b","40a","40b","80a","80b","160a","160b"})),"l",""))</f>
        <v>w</v>
      </c>
      <c r="M91" s="7" t="str">
        <f>IF(OR($A91={25,26,27,28,29,30,31,32,33,34,35,36}),"d","")</f>
        <v>d</v>
      </c>
      <c r="N91" s="14" t="str">
        <f>IF(AND(OR($D90={"1/3","2/3","3/1","3/2"}),L90="w"),VLOOKUP(N90,$AA$2:$AB$17,2,FALSE),IF(AND(OR($D90={"1/3","2/3","3/1","3/2"}),L90="l"),VLOOKUP(N90,$AC$2:$AD$17,2,FALSE),IF(AND(OR($D90={"1/3","2/3","3/1","3/2"}),L89="w"),VLOOKUP(N89,$AA$2:$AB$17,2,FALSE),IF(AND(OR($D90={"1/3","2/3","3/1","3/2"}),L89="l"),VLOOKUP(N89,$AC$2:$AD$17,2,FALSE),IF(AND(OR($D90={"1/3","2/3","3/1","3/2"}),L88="w"),VLOOKUP(N88,$AA$2:$AB$17,2,FALSE),IF(AND(OR($D90={"1/3","2/3","3/1","3/2"}),L88="l"),VLOOKUP(N88,$AC$2:$AD$17,2,FALSE),IF(AND(OR($D90={"1/3","2/3","3/1","3/2"}),L87="w"),VLOOKUP(N87,$AA$2:$AB$17,2,FALSE),IF(AND(OR($D90={"1/3","2/3","3/1","3/2"}),L87="l"),VLOOKUP(N87,$AC$2:$AD$17,2,FALSE),IF(AND(OR($D90={"1/3","2/3","3/1","3/2"}),L86="w"),VLOOKUP(N86,$AA$2:$AB$17,2,FALSE),IF(AND(OR($D90={"1/3","2/3","3/1","3/2"}),L86="l"),VLOOKUP(N86,$AC$2:$AD$17,2,FALSE),IF(AND(OR($D90={"1/3","2/3","3/1","3/2"}),L85="w"),VLOOKUP(N85,$AA$2:$AB$17,2,FALSE),IF(AND(OR($D90={"1/3","2/3","3/1","3/2"}),L85="l"),VLOOKUP(N85,$AC$2:$AD$17,2,FALSE),IF(AND(OR($D90={"1/3","2/3","3/1","3/2"}),L84="w"),VLOOKUP(N84,$AA$2:$AB$17,2,FALSE),IF(AND(OR($D90={"1/3","2/3","3/1","3/2"}),L84="l"),VLOOKUP(N84,$AC$2:$AD$17,2,FALSE),IF(AND(OR($D90={"1/3","2/3","3/1","3/2"}),L83="w"),VLOOKUP(N83,$AA$2:$AB$17,2,FALSE),IF(AND(OR($D90={"1/3","2/3","3/1","3/2"}),L83="l"),VLOOKUP(N83,$AC$2:$AD$17,2,FALSE),IF(AND(OR($D90={"1/3","2/3","3/1","3/2"}),L82="w"),VLOOKUP(N82,$AA$2:$AB$17,2,FALSE),IF(AND(OR($D90={"1/3","2/3","3/1","3/2"}),L82="l"),VLOOKUP(N82,$AC$2:$AD$17,2,FALSE),IF(AND(OR($D90={"1/3","2/3","3/1","3/2"}),L81="w"),VLOOKUP(N81,$AA$2:$AB$17,2,FALSE),IF(AND(OR($D90={"1/3","2/3","3/1","3/2"}),L81="l"),VLOOKUP(N81,$AC$2:$AD$17,2,FALSE),IF(AND(OR($D90={"1/3","2/3","3/1","3/2"}),L80="w"),VLOOKUP(N80,$AA$2:$AB$17,2,FALSE),IF(AND(OR($D90={"1/3","2/3","3/1","3/2"}),L80="l"),VLOOKUP(N80,$AC$2:$AD$17,2,FALSE),IF(OR($D90={"1/3","2/3","3/1","3/2"}),1,"")))))))))))))))))))))))</f>
        <v>10b</v>
      </c>
      <c r="O91" s="12">
        <f t="shared" si="12"/>
        <v>19</v>
      </c>
      <c r="P91" s="13" t="str">
        <f>IF(AND(Q91="c",$A91&gt;=1,OR(R91={1,"2a","2b",3,"5a","5b","10a","10b","20a","20b","40a","40b","80a","80b","160a","160b"})),"w",IF(AND(Q91="",$A91&gt;=1,OR(R91={1,"2a","2b",3,"5a","5b","10a","10b","20a","20b","40a","40b","80a","80b","160a","160b"})),"l",""))</f>
        <v/>
      </c>
      <c r="Q91" s="7" t="str">
        <f>IF(OR($A91={1,4,7,10,13,16,19,22,25,28,31,34}),"c","")</f>
        <v>c</v>
      </c>
      <c r="R91" s="14" t="str">
        <f>IF(AND(OR($E90={"a/b","a/c","b/a","c/a"}),P90="w"),VLOOKUP(R90,$AA$2:$AB$17,2,FALSE),IF(AND(OR($E90={"a/b","a/c","b/a","c/a"}),P90="l"),VLOOKUP(R90,$AC$2:$AD$17,2,FALSE),IF(AND(OR($E90={"a/b","a/c","b/a","c/a"}),P89="w"),VLOOKUP(R89,$AA$2:$AB$17,2,FALSE),IF(AND(OR($E90={"a/b","a/c","b/a","c/a"}),P89="l"),VLOOKUP(R89,$AC$2:$AD$17,2,FALSE),IF(AND(OR($E90={"a/b","a/c","b/a","c/a"}),P88="w"),VLOOKUP(R88,$AA$2:$AB$17,2,FALSE),IF(AND(OR($E90={"a/b","a/c","b/a","c/a"}),P88="l"),VLOOKUP(R88,$AC$2:$AD$17,2,FALSE),IF(AND(OR($E90={"a/b","a/c","b/a","c/a"}),P87="w"),VLOOKUP(R87,$AA$2:$AB$17,2,FALSE),IF(AND(OR($E90={"a/b","a/c","b/a","c/a"}),P87="l"),VLOOKUP(R87,$AC$2:$AD$17,2,FALSE),IF(AND(OR($E90={"a/b","a/c","b/a","c/a"}),P86="w"),VLOOKUP(R86,$AA$2:$AB$17,2,FALSE),IF(AND(OR($E90={"a/b","a/c","b/a","c/a"}),P86="l"),VLOOKUP(R86,$AC$2:$AD$17,2,FALSE),IF(AND(OR($E90={"a/b","a/c","b/a","c/a"}),P85="w"),VLOOKUP(R85,$AA$2:$AB$17,2,FALSE),IF(AND(OR($E90={"a/b","a/c","b/a","c/a"}),P85="l"),VLOOKUP(R85,$AC$2:$AD$17,2,FALSE),IF(AND(OR($E90={"a/b","a/c","b/a","c/a"}),P84="w"),VLOOKUP(R84,$AA$2:$AB$17,2,FALSE),IF(AND(OR($E90={"a/b","a/c","b/a","c/a"}),P84="l"),VLOOKUP(R84,$AC$2:$AD$17,2,FALSE),IF(AND(OR($E90={"a/b","a/c","b/a","c/a"}),P83="w"),VLOOKUP(R83,$AA$2:$AB$17,2,FALSE),IF(AND(OR($E90={"a/b","a/c","b/a","c/a"}),P83="l"),VLOOKUP(R83,$AC$2:$AD$17,2,FALSE),IF(AND(OR($E90={"a/b","a/c","b/a","c/a"}),P82="w"),VLOOKUP(R82,$AA$2:$AB$17,2,FALSE),IF(AND(OR($E90={"a/b","a/c","b/a","c/a"}),P82="l"),VLOOKUP(R82,$AC$2:$AD$17,2,FALSE),IF(AND(OR($E90={"a/b","a/c","b/a","c/a"}),P81="w"),VLOOKUP(R81,$AA$2:$AB$17,2,FALSE),IF(AND(OR($E90={"a/b","a/c","b/a","c/a"}),P81="l"),VLOOKUP(R81,$AC$2:$AD$17,2,FALSE),IF(AND(OR($E90={"a/b","a/c","b/a","c/a"}),P80="w"),VLOOKUP(R80,$AA$2:$AB$17,2,FALSE),IF(AND(OR($E90={"a/b","a/c","b/a","c/a"}),P80="l"),VLOOKUP(R80,$AC$2:$AD$17,2,FALSE),IF(OR($E90={"a/b","a/c","b/a","c/a"}),1,"")))))))))))))))))))))))</f>
        <v/>
      </c>
      <c r="S91" s="13" t="str">
        <f>IF(AND(T91="c",$A91&gt;=1,OR(U91={1,"2a","2b",3,"5a","5b","10a","10b","20a","20b","40a","40b","80a","80b","160a","160b"})),"w",IF(AND(T91="",$A91&gt;=1,OR(U91={1,"2a","2b",3,"5a","5b","10a","10b","20a","20b","40a","40b","80a","80b","160a","160b"})),"l",""))</f>
        <v>l</v>
      </c>
      <c r="T91" s="7" t="str">
        <f>IF(OR($A91={2,5,8,11,14,17,20,23,26,29,32,35}),"c","")</f>
        <v/>
      </c>
      <c r="U91" s="14">
        <f>IF(AND(OR($E90={"a/b","b/c","b/a","c/b"}),S90="w"),VLOOKUP(U90,$AA$2:$AB$17,2,FALSE),IF(AND(OR($E90={"a/b","b/c","b/a","c/b"}),S90="l"),VLOOKUP(U90,$AC$2:$AD$17,2,FALSE),IF(AND(OR($E90={"a/b","b/c","b/a","c/b"}),S89="w"),VLOOKUP(U89,$AA$2:$AB$17,2,FALSE),IF(AND(OR($E90={"a/b","b/c","b/a","c/b"}),S89="l"),VLOOKUP(U89,$AC$2:$AD$17,2,FALSE),IF(AND(OR($E90={"a/b","b/c","b/a","c/b"}),S88="w"),VLOOKUP(U88,$AA$2:$AB$17,2,FALSE),IF(AND(OR($E90={"a/b","b/c","b/a","c/b"}),S88="l"),VLOOKUP(U88,$AC$2:$AD$17,2,FALSE),IF(AND(OR($E90={"a/b","b/c","b/a","c/b"}),S87="w"),VLOOKUP(U87,$AA$2:$AB$17,2,FALSE),IF(AND(OR($E90={"a/b","b/c","b/a","c/b"}),S87="l"),VLOOKUP(U87,$AC$2:$AD$17,2,FALSE),IF(AND(OR($E90={"a/b","b/c","b/a","c/b"}),S86="w"),VLOOKUP(U86,$AA$2:$AB$17,2,FALSE),IF(AND(OR($E90={"a/b","b/c","b/a","c/b"}),S86="l"),VLOOKUP(U86,$AC$2:$AD$17,2,FALSE),IF(AND(OR($E90={"a/b","b/c","b/a","c/b"}),S85="w"),VLOOKUP(U85,$AA$2:$AB$17,2,FALSE),IF(AND(OR($E90={"a/b","b/c","b/a","c/b"}),S85="l"),VLOOKUP(U85,$AC$2:$AD$17,2,FALSE),IF(AND(OR($E90={"a/b","b/c","b/a","c/b"}),S84="w"),VLOOKUP(U84,$AA$2:$AB$17,2,FALSE),IF(AND(OR($E90={"a/b","b/c","b/a","c/b"}),S84="l"),VLOOKUP(U84,$AC$2:$AD$17,2,FALSE),IF(AND(OR($E90={"a/b","b/c","b/a","c/b"}),S83="w"),VLOOKUP(U83,$AA$2:$AB$17,2,FALSE),IF(AND(OR($E90={"a/b","b/c","b/a","c/b"}),S83="l"),VLOOKUP(U83,$AC$2:$AD$17,2,FALSE),IF(AND(OR($E90={"a/b","b/c","b/a","c/b"}),S82="w"),VLOOKUP(U82,$AA$2:$AB$17,2,FALSE),IF(AND(OR($E90={"a/b","b/c","b/a","c/b"}),S82="l"),VLOOKUP(U82,$AC$2:$AD$17,2,FALSE),IF(AND(OR($E90={"a/b","b/c","b/a","c/b"}),S81="w"),VLOOKUP(U81,$AA$2:$AB$17,2,FALSE),IF(AND(OR($E90={"a/b","b/c","b/a","c/b"}),S81="l"),VLOOKUP(U81,$AC$2:$AD$17,2,FALSE),IF(AND(OR($E90={"a/b","b/c","b/a","c/b"}),S80="w"),VLOOKUP(U80,$AA$2:$AB$17,2,FALSE),IF(AND(OR($E90={"a/b","b/c","b/a","c/b"}),S80="l"),VLOOKUP(U80,$AC$2:$AD$17,2,FALSE),IF(OR($E90={"a/b","b/c","b/a","c/b"}),1,"")))))))))))))))))))))))</f>
        <v>1</v>
      </c>
      <c r="V91" s="13" t="str">
        <f>IF(AND(W91="c",$A91&gt;=1,OR(X91={1,"2a","2b",3,"5a","5b","10a","10b","20a","20b","40a","40b","80a","80b","160a","160b"})),"w",IF(AND(W91="",$A91&gt;=1,OR(X91={1,"2a","2b",3,"5a","5b","10a","10b","20a","20b","40a","40b","80a","80b","160a","160b"})),"l",""))</f>
        <v>l</v>
      </c>
      <c r="W91" s="7" t="str">
        <f>IF(OR($A91={3,6,9,12,15,18,21,24,27,30,33,36}),"c","")</f>
        <v/>
      </c>
      <c r="X91" s="14" t="str">
        <f>IF(AND(OR($E90={"a/c","b/c","c/a","c/b"}),V90="w"),VLOOKUP(X90,$AA$2:$AB$17,2,FALSE),IF(AND(OR($E90={"a/c","b/c","c/a","c/b"}),V90="l"),VLOOKUP(X90,$AC$2:$AD$17,2,FALSE),IF(AND(OR($E90={"a/c","b/c","c/a","c/b"}),V89="w"),VLOOKUP(X89,$AA$2:$AB$17,2,FALSE),IF(AND(OR($E90={"a/c","b/c","c/a","c/b"}),V89="l"),VLOOKUP(X89,$AC$2:$AD$17,2,FALSE),IF(AND(OR($E90={"a/c","b/c","c/a","c/b"}),V88="w"),VLOOKUP(X88,$AA$2:$AB$17,2,FALSE),IF(AND(OR($E90={"a/c","b/c","c/a","c/b"}),V88="l"),VLOOKUP(X88,$AC$2:$AD$17,2,FALSE),IF(AND(OR($E90={"a/c","b/c","c/a","c/b"}),V87="w"),VLOOKUP(X87,$AA$2:$AB$17,2,FALSE),IF(AND(OR($E90={"a/c","b/c","c/a","c/b"}),V87="l"),VLOOKUP(X87,$AC$2:$AD$17,2,FALSE),IF(AND(OR($E90={"a/c","b/c","c/a","c/b"}),V86="w"),VLOOKUP(X86,$AA$2:$AB$17,2,FALSE),IF(AND(OR($E90={"a/c","b/c","c/a","c/b"}),V86="l"),VLOOKUP(X86,$AC$2:$AD$17,2,FALSE),IF(AND(OR($E90={"a/c","b/c","c/a","c/b"}),V85="w"),VLOOKUP(X85,$AA$2:$AB$17,2,FALSE),IF(AND(OR($E90={"a/c","b/c","c/a","c/b"}),V85="l"),VLOOKUP(X85,$AC$2:$AD$17,2,FALSE),IF(AND(OR($E90={"a/c","b/c","c/a","c/b"}),V84="w"),VLOOKUP(X84,$AA$2:$AB$17,2,FALSE),IF(AND(OR($E90={"a/c","b/c","c/a","c/b"}),V84="l"),VLOOKUP(X84,$AC$2:$AD$17,2,FALSE),IF(AND(OR($E90={"a/c","b/c","c/a","c/b"}),V83="w"),VLOOKUP(X83,$AA$2:$AB$17,2,FALSE),IF(AND(OR($E90={"a/c","b/c","c/a","c/b"}),V83="l"),VLOOKUP(X83,$AC$2:$AD$17,2,FALSE),IF(AND(OR($E90={"a/c","b/c","c/a","c/b"}),V82="w"),VLOOKUP(X82,$AA$2:$AB$17,2,FALSE),IF(AND(OR($E90={"a/c","b/c","c/a","c/b"}),V82="l"),VLOOKUP(X82,$AC$2:$AD$17,2,FALSE),IF(AND(OR($E90={"a/c","b/c","c/a","c/b"}),V81="w"),VLOOKUP(X81,$AA$2:$AB$17,2,FALSE),IF(AND(OR($E90={"a/c","b/c","c/a","c/b"}),V81="l"),VLOOKUP(X81,$AC$2:$AD$17,2,FALSE),IF(AND(OR($E90={"a/c","b/c","c/a","c/b"}),V80="w"),VLOOKUP(X80,$AA$2:$AB$17,2,FALSE),IF(AND(OR($E90={"a/c","b/c","c/a","c/b"}),V80="l"),VLOOKUP(X80,$AC$2:$AD$17,2,FALSE),IF(OR($E90={"a/c","b/c","c/a","c/b"}),1,"")))))))))))))))))))))))</f>
        <v>2b</v>
      </c>
      <c r="Y91" s="12">
        <f t="shared" si="13"/>
        <v>-3</v>
      </c>
      <c r="Z91" s="27">
        <f t="shared" si="14"/>
        <v>16</v>
      </c>
    </row>
    <row r="92" spans="1:26">
      <c r="A92" s="9">
        <v>18</v>
      </c>
      <c r="B92" s="9">
        <f>IF(OR($A92={1,2,3,4,5,6,7,8,9,10,11,12}),1,IF(OR($A92={13,14,15,16,17,18,19,20,21,22,23,24}),2,IF(OR($A92={25,26,27,28,29,30,31,32,33,34,35,36}),3,"")))</f>
        <v>2</v>
      </c>
      <c r="C92" s="9" t="str">
        <f>IF(OR($A92={1,4,7,10,13,16,19,22,25,28,31,34}),"A",IF(OR($A92={2,5,8,11,14,17,20,23,26,29,32,35}),"B",IF(OR($A92={3,6,9,12,15,18,21,24,27,30,33,36}),"C","")))</f>
        <v>C</v>
      </c>
      <c r="D92" t="str">
        <f t="shared" si="10"/>
        <v>3/2</v>
      </c>
      <c r="E92" t="str">
        <f t="shared" si="11"/>
        <v>A/C</v>
      </c>
      <c r="F92" s="13" t="str">
        <f>IF(AND(G92="d",$A92&gt;=1,OR(H92={1,"2a","2b",3,"5a","5b","10a","10b","20a","20b","40a","40b","80a","80b","160a","160b"})),"w",IF(AND(G92="",$A92&gt;=1,OR(H92={1,"2a","2b",3,"5a","5b","10a","10b","20a","20b","40a","40b","80a","80b","160a","160b"})),"l",""))</f>
        <v>l</v>
      </c>
      <c r="G92" s="7" t="str">
        <f>IF(OR($A92={1,2,3,4,5,6,7,8,9,10,11,12}),"d","")</f>
        <v/>
      </c>
      <c r="H92" s="14" t="str">
        <f>IF(AND(OR($D91={"1/2","1/3","2/1","3/1"}),F91="w"),VLOOKUP(H91,$AA$2:$AB$17,2,FALSE),IF(AND(OR($D91={"1/2","1/3","2/1","3/1"}),F91="l"),VLOOKUP(H91,$AC$2:$AD$17,2,FALSE),IF(AND(OR($D91={"1/2","1/3","2/1","3/1"}),F90="w"),VLOOKUP(H90,$AA$2:$AB$17,2,FALSE),IF(AND(OR($D91={"1/2","1/3","2/1","3/1"}),F90="l"),VLOOKUP(H90,$AC$2:$AD$17,2,FALSE),IF(AND(OR($D91={"1/2","1/3","2/1","3/1"}),F89="w"),VLOOKUP(H89,$AA$2:$AB$17,2,FALSE),IF(AND(OR($D91={"1/2","1/3","2/1","3/1"}),F89="l"),VLOOKUP(H89,$AC$2:$AD$17,2,FALSE),IF(AND(OR($D91={"1/2","1/3","2/1","3/1"}),F88="w"),VLOOKUP(H88,$AA$2:$AB$17,2,FALSE),IF(AND(OR($D91={"1/2","1/3","2/1","3/1"}),F88="l"),VLOOKUP(H88,$AC$2:$AD$17,2,FALSE),IF(AND(OR($D91={"1/2","1/3","2/1","3/1"}),F87="w"),VLOOKUP(H87,$AA$2:$AB$17,2,FALSE),IF(AND(OR($D91={"1/2","1/3","2/1","3/1"}),F87="l"),VLOOKUP(H87,$AC$2:$AD$17,2,FALSE),IF(AND(OR($D91={"1/2","1/3","2/1","3/1"}),F86="w"),VLOOKUP(H86,$AA$2:$AB$17,2,FALSE),IF(AND(OR($D91={"1/2","1/3","2/1","3/1"}),F86="l"),VLOOKUP(H86,$AC$2:$AD$17,2,FALSE),IF(AND(OR($D91={"1/2","1/3","2/1","3/1"}),F85="w"),VLOOKUP(H85,$AA$2:$AB$17,2,FALSE),IF(AND(OR($D91={"1/2","1/3","2/1","3/1"}),F85="l"),VLOOKUP(H85,$AC$2:$AD$17,2,FALSE),IF(AND(OR($D91={"1/2","1/3","2/1","3/1"}),F84="w"),VLOOKUP(H84,$AA$2:$AB$17,2,FALSE),IF(AND(OR($D91={"1/2","1/3","2/1","3/1"}),F84="l"),VLOOKUP(H84,$AC$2:$AD$17,2,FALSE),IF(AND(OR($D91={"1/2","1/3","2/1","3/1"}),F83="w"),VLOOKUP(H83,$AA$2:$AB$17,2,FALSE),IF(AND(OR($D91={"1/2","1/3","2/1","3/1"}),F83="l"),VLOOKUP(H83,$AC$2:$AD$17,2,FALSE),IF(AND(OR($D91={"1/2","1/3","2/1","3/1"}),F82="w"),VLOOKUP(H82,$AA$2:$AB$17,2,FALSE),IF(AND(OR($D91={"1/2","1/3","2/1","3/1"}),F82="l"),VLOOKUP(H82,$AC$2:$AD$17,2,FALSE),IF(AND(OR($D91={"1/2","1/3","2/1","3/1"}),F81="w"),VLOOKUP(H81,$AA$2:$AB$17,2,FALSE),IF(AND(OR($D91={"1/2","1/3","2/1","3/1"}),F81="l"),VLOOKUP(H81,$AC$2:$AD$17,2,FALSE),IF(OR($D91={"1/2","1/3","2/1","3/1"}),1,"")))))))))))))))))))))))</f>
        <v>2a</v>
      </c>
      <c r="I92" s="13" t="str">
        <f>IF(AND(J92="d",$A92&gt;=1,OR(K92={1,"2a","2b",3,"5a","5b","10a","10b","20a","20b","40a","40b","80a","80b","160a","160b"})),"w",IF(AND(J92="",$A92&gt;=1,OR(K92={1,"2a","2b",3,"5a","5b","10a","10b","20a","20b","40a","40b","80a","80b","160a","160b"})),"l",""))</f>
        <v/>
      </c>
      <c r="J92" s="7" t="str">
        <f>IF(OR($A92={13,14,15,16,17,18,19,20,21,22,23,24}),"d","")</f>
        <v>d</v>
      </c>
      <c r="K92" s="14" t="str">
        <f>IF(AND(OR($D91={"1/2","2/3","2/1","3/2"}),I91="w"),VLOOKUP(K91,$AA$2:$AB$17,2,FALSE),IF(AND(OR($D91={"1/2","2/3","2/1","3/2"}),I91="l"),VLOOKUP(K91,$AC$2:$AD$17,2,FALSE),IF(AND(OR($D91={"1/2","2/3","2/1","3/2"}),I90="w"),VLOOKUP(K90,$AA$2:$AB$17,2,FALSE),IF(AND(OR($D91={"1/2","2/3","2/1","3/2"}),I90="l"),VLOOKUP(K90,$AC$2:$AD$17,2,FALSE),IF(AND(OR($D91={"1/2","2/3","2/1","3/2"}),I89="w"),VLOOKUP(K89,$AA$2:$AB$17,2,FALSE),IF(AND(OR($D91={"1/2","2/3","2/1","3/2"}),I89="l"),VLOOKUP(K89,$AC$2:$AD$17,2,FALSE),IF(AND(OR($D91={"1/2","2/3","2/1","3/2"}),I88="w"),VLOOKUP(K88,$AA$2:$AB$17,2,FALSE),IF(AND(OR($D91={"1/2","2/3","2/1","3/2"}),I88="l"),VLOOKUP(K88,$AC$2:$AD$17,2,FALSE),IF(AND(OR($D91={"1/2","2/3","2/1","3/2"}),I87="w"),VLOOKUP(K87,$AA$2:$AB$17,2,FALSE),IF(AND(OR($D91={"1/2","2/3","2/1","3/2"}),I87="l"),VLOOKUP(K87,$AC$2:$AD$17,2,FALSE),IF(AND(OR($D91={"1/2","2/3","2/1","3/2"}),I86="w"),VLOOKUP(K86,$AA$2:$AB$17,2,FALSE),IF(AND(OR($D91={"1/2","2/3","2/1","3/2"}),I86="l"),VLOOKUP(K86,$AC$2:$AD$17,2,FALSE),IF(AND(OR($D91={"1/2","2/3","2/1","3/2"}),I85="w"),VLOOKUP(K85,$AA$2:$AB$17,2,FALSE),IF(AND(OR($D91={"1/2","2/3","2/1","3/2"}),I85="l"),VLOOKUP(K85,$AC$2:$AD$17,2,FALSE),IF(AND(OR($D91={"1/2","2/3","2/1","3/2"}),I84="w"),VLOOKUP(K84,$AA$2:$AB$17,2,FALSE),IF(AND(OR($D91={"1/2","2/3","2/1","3/2"}),I84="l"),VLOOKUP(K84,$AC$2:$AD$17,2,FALSE),IF(AND(OR($D91={"1/2","2/3","2/1","3/2"}),I83="w"),VLOOKUP(K83,$AA$2:$AB$17,2,FALSE),IF(AND(OR($D91={"1/2","2/3","2/1","3/2"}),I83="l"),VLOOKUP(K83,$AC$2:$AD$17,2,FALSE),IF(AND(OR($D91={"1/2","2/3","2/1","3/2"}),I82="w"),VLOOKUP(K82,$AA$2:$AB$17,2,FALSE),IF(AND(OR($D91={"1/2","2/3","2/1","3/2"}),I82="l"),VLOOKUP(K82,$AC$2:$AD$17,2,FALSE),IF(AND(OR($D91={"1/2","2/3","2/1","3/2"}),I81="w"),VLOOKUP(K81,$AA$2:$AB$17,2,FALSE),IF(AND(OR($D91={"1/2","2/3","2/1","3/2"}),I81="l"),VLOOKUP(K81,$AC$2:$AD$17,2,FALSE),IF(OR($D91={"1/2","2/3","2/1","3/2"}),1,"")))))))))))))))))))))))</f>
        <v/>
      </c>
      <c r="L92" s="13" t="str">
        <f>IF(AND(M92="d",$A92&gt;=1,OR(N92={1,"2a","2b",3,"5a","5b","10a","10b","20a","20b","40a","40b","80a","80b","160a","160b"})),"w",IF(AND(M92="",$A92&gt;=1,OR(N92={1,"2a","2b",3,"5a","5b","10a","10b","20a","20b","40a","40b","80a","80b","160a","160b"})),"l",""))</f>
        <v>l</v>
      </c>
      <c r="M92" s="7" t="str">
        <f>IF(OR($A92={25,26,27,28,29,30,31,32,33,34,35,36}),"d","")</f>
        <v/>
      </c>
      <c r="N92" s="14" t="str">
        <f>IF(AND(OR($D91={"1/3","2/3","3/1","3/2"}),L91="w"),VLOOKUP(N91,$AA$2:$AB$17,2,FALSE),IF(AND(OR($D91={"1/3","2/3","3/1","3/2"}),L91="l"),VLOOKUP(N91,$AC$2:$AD$17,2,FALSE),IF(AND(OR($D91={"1/3","2/3","3/1","3/2"}),L90="w"),VLOOKUP(N90,$AA$2:$AB$17,2,FALSE),IF(AND(OR($D91={"1/3","2/3","3/1","3/2"}),L90="l"),VLOOKUP(N90,$AC$2:$AD$17,2,FALSE),IF(AND(OR($D91={"1/3","2/3","3/1","3/2"}),L89="w"),VLOOKUP(N89,$AA$2:$AB$17,2,FALSE),IF(AND(OR($D91={"1/3","2/3","3/1","3/2"}),L89="l"),VLOOKUP(N89,$AC$2:$AD$17,2,FALSE),IF(AND(OR($D91={"1/3","2/3","3/1","3/2"}),L88="w"),VLOOKUP(N88,$AA$2:$AB$17,2,FALSE),IF(AND(OR($D91={"1/3","2/3","3/1","3/2"}),L88="l"),VLOOKUP(N88,$AC$2:$AD$17,2,FALSE),IF(AND(OR($D91={"1/3","2/3","3/1","3/2"}),L87="w"),VLOOKUP(N87,$AA$2:$AB$17,2,FALSE),IF(AND(OR($D91={"1/3","2/3","3/1","3/2"}),L87="l"),VLOOKUP(N87,$AC$2:$AD$17,2,FALSE),IF(AND(OR($D91={"1/3","2/3","3/1","3/2"}),L86="w"),VLOOKUP(N86,$AA$2:$AB$17,2,FALSE),IF(AND(OR($D91={"1/3","2/3","3/1","3/2"}),L86="l"),VLOOKUP(N86,$AC$2:$AD$17,2,FALSE),IF(AND(OR($D91={"1/3","2/3","3/1","3/2"}),L85="w"),VLOOKUP(N85,$AA$2:$AB$17,2,FALSE),IF(AND(OR($D91={"1/3","2/3","3/1","3/2"}),L85="l"),VLOOKUP(N85,$AC$2:$AD$17,2,FALSE),IF(AND(OR($D91={"1/3","2/3","3/1","3/2"}),L84="w"),VLOOKUP(N84,$AA$2:$AB$17,2,FALSE),IF(AND(OR($D91={"1/3","2/3","3/1","3/2"}),L84="l"),VLOOKUP(N84,$AC$2:$AD$17,2,FALSE),IF(AND(OR($D91={"1/3","2/3","3/1","3/2"}),L83="w"),VLOOKUP(N83,$AA$2:$AB$17,2,FALSE),IF(AND(OR($D91={"1/3","2/3","3/1","3/2"}),L83="l"),VLOOKUP(N83,$AC$2:$AD$17,2,FALSE),IF(AND(OR($D91={"1/3","2/3","3/1","3/2"}),L82="w"),VLOOKUP(N82,$AA$2:$AB$17,2,FALSE),IF(AND(OR($D91={"1/3","2/3","3/1","3/2"}),L82="l"),VLOOKUP(N82,$AC$2:$AD$17,2,FALSE),IF(AND(OR($D91={"1/3","2/3","3/1","3/2"}),L81="w"),VLOOKUP(N81,$AA$2:$AB$17,2,FALSE),IF(AND(OR($D91={"1/3","2/3","3/1","3/2"}),L81="l"),VLOOKUP(N81,$AC$2:$AD$17,2,FALSE),IF(OR($D91={"1/3","2/3","3/1","3/2"}),1,"")))))))))))))))))))))))</f>
        <v>5a</v>
      </c>
      <c r="O92" s="12">
        <f t="shared" si="12"/>
        <v>-7</v>
      </c>
      <c r="P92" s="13" t="str">
        <f>IF(AND(Q92="c",$A92&gt;=1,OR(R92={1,"2a","2b",3,"5a","5b","10a","10b","20a","20b","40a","40b","80a","80b","160a","160b"})),"w",IF(AND(Q92="",$A92&gt;=1,OR(R92={1,"2a","2b",3,"5a","5b","10a","10b","20a","20b","40a","40b","80a","80b","160a","160b"})),"l",""))</f>
        <v>l</v>
      </c>
      <c r="Q92" s="7" t="str">
        <f>IF(OR($A92={1,4,7,10,13,16,19,22,25,28,31,34}),"c","")</f>
        <v/>
      </c>
      <c r="R92" s="14" t="str">
        <f>IF(AND(OR($E91={"a/b","a/c","b/a","c/a"}),P91="w"),VLOOKUP(R91,$AA$2:$AB$17,2,FALSE),IF(AND(OR($E91={"a/b","a/c","b/a","c/a"}),P91="l"),VLOOKUP(R91,$AC$2:$AD$17,2,FALSE),IF(AND(OR($E91={"a/b","a/c","b/a","c/a"}),P90="w"),VLOOKUP(R90,$AA$2:$AB$17,2,FALSE),IF(AND(OR($E91={"a/b","a/c","b/a","c/a"}),P90="l"),VLOOKUP(R90,$AC$2:$AD$17,2,FALSE),IF(AND(OR($E91={"a/b","a/c","b/a","c/a"}),P89="w"),VLOOKUP(R89,$AA$2:$AB$17,2,FALSE),IF(AND(OR($E91={"a/b","a/c","b/a","c/a"}),P89="l"),VLOOKUP(R89,$AC$2:$AD$17,2,FALSE),IF(AND(OR($E91={"a/b","a/c","b/a","c/a"}),P88="w"),VLOOKUP(R88,$AA$2:$AB$17,2,FALSE),IF(AND(OR($E91={"a/b","a/c","b/a","c/a"}),P88="l"),VLOOKUP(R88,$AC$2:$AD$17,2,FALSE),IF(AND(OR($E91={"a/b","a/c","b/a","c/a"}),P87="w"),VLOOKUP(R87,$AA$2:$AB$17,2,FALSE),IF(AND(OR($E91={"a/b","a/c","b/a","c/a"}),P87="l"),VLOOKUP(R87,$AC$2:$AD$17,2,FALSE),IF(AND(OR($E91={"a/b","a/c","b/a","c/a"}),P86="w"),VLOOKUP(R86,$AA$2:$AB$17,2,FALSE),IF(AND(OR($E91={"a/b","a/c","b/a","c/a"}),P86="l"),VLOOKUP(R86,$AC$2:$AD$17,2,FALSE),IF(AND(OR($E91={"a/b","a/c","b/a","c/a"}),P85="w"),VLOOKUP(R85,$AA$2:$AB$17,2,FALSE),IF(AND(OR($E91={"a/b","a/c","b/a","c/a"}),P85="l"),VLOOKUP(R85,$AC$2:$AD$17,2,FALSE),IF(AND(OR($E91={"a/b","a/c","b/a","c/a"}),P84="w"),VLOOKUP(R84,$AA$2:$AB$17,2,FALSE),IF(AND(OR($E91={"a/b","a/c","b/a","c/a"}),P84="l"),VLOOKUP(R84,$AC$2:$AD$17,2,FALSE),IF(AND(OR($E91={"a/b","a/c","b/a","c/a"}),P83="w"),VLOOKUP(R83,$AA$2:$AB$17,2,FALSE),IF(AND(OR($E91={"a/b","a/c","b/a","c/a"}),P83="l"),VLOOKUP(R83,$AC$2:$AD$17,2,FALSE),IF(AND(OR($E91={"a/b","a/c","b/a","c/a"}),P82="w"),VLOOKUP(R82,$AA$2:$AB$17,2,FALSE),IF(AND(OR($E91={"a/b","a/c","b/a","c/a"}),P82="l"),VLOOKUP(R82,$AC$2:$AD$17,2,FALSE),IF(AND(OR($E91={"a/b","a/c","b/a","c/a"}),P81="w"),VLOOKUP(R81,$AA$2:$AB$17,2,FALSE),IF(AND(OR($E91={"a/b","a/c","b/a","c/a"}),P81="l"),VLOOKUP(R81,$AC$2:$AD$17,2,FALSE),IF(OR($E91={"a/b","a/c","b/a","c/a"}),1,"")))))))))))))))))))))))</f>
        <v>2b</v>
      </c>
      <c r="S92" s="13" t="str">
        <f>IF(AND(T92="c",$A92&gt;=1,OR(U92={1,"2a","2b",3,"5a","5b","10a","10b","20a","20b","40a","40b","80a","80b","160a","160b"})),"w",IF(AND(T92="",$A92&gt;=1,OR(U92={1,"2a","2b",3,"5a","5b","10a","10b","20a","20b","40a","40b","80a","80b","160a","160b"})),"l",""))</f>
        <v>l</v>
      </c>
      <c r="T92" s="7" t="str">
        <f>IF(OR($A92={2,5,8,11,14,17,20,23,26,29,32,35}),"c","")</f>
        <v/>
      </c>
      <c r="U92" s="14" t="str">
        <f>IF(AND(OR($E91={"a/b","b/c","b/a","c/b"}),S91="w"),VLOOKUP(U91,$AA$2:$AB$17,2,FALSE),IF(AND(OR($E91={"a/b","b/c","b/a","c/b"}),S91="l"),VLOOKUP(U91,$AC$2:$AD$17,2,FALSE),IF(AND(OR($E91={"a/b","b/c","b/a","c/b"}),S90="w"),VLOOKUP(U90,$AA$2:$AB$17,2,FALSE),IF(AND(OR($E91={"a/b","b/c","b/a","c/b"}),S90="l"),VLOOKUP(U90,$AC$2:$AD$17,2,FALSE),IF(AND(OR($E91={"a/b","b/c","b/a","c/b"}),S89="w"),VLOOKUP(U89,$AA$2:$AB$17,2,FALSE),IF(AND(OR($E91={"a/b","b/c","b/a","c/b"}),S89="l"),VLOOKUP(U89,$AC$2:$AD$17,2,FALSE),IF(AND(OR($E91={"a/b","b/c","b/a","c/b"}),S88="w"),VLOOKUP(U88,$AA$2:$AB$17,2,FALSE),IF(AND(OR($E91={"a/b","b/c","b/a","c/b"}),S88="l"),VLOOKUP(U88,$AC$2:$AD$17,2,FALSE),IF(AND(OR($E91={"a/b","b/c","b/a","c/b"}),S87="w"),VLOOKUP(U87,$AA$2:$AB$17,2,FALSE),IF(AND(OR($E91={"a/b","b/c","b/a","c/b"}),S87="l"),VLOOKUP(U87,$AC$2:$AD$17,2,FALSE),IF(AND(OR($E91={"a/b","b/c","b/a","c/b"}),S86="w"),VLOOKUP(U86,$AA$2:$AB$17,2,FALSE),IF(AND(OR($E91={"a/b","b/c","b/a","c/b"}),S86="l"),VLOOKUP(U86,$AC$2:$AD$17,2,FALSE),IF(AND(OR($E91={"a/b","b/c","b/a","c/b"}),S85="w"),VLOOKUP(U85,$AA$2:$AB$17,2,FALSE),IF(AND(OR($E91={"a/b","b/c","b/a","c/b"}),S85="l"),VLOOKUP(U85,$AC$2:$AD$17,2,FALSE),IF(AND(OR($E91={"a/b","b/c","b/a","c/b"}),S84="w"),VLOOKUP(U84,$AA$2:$AB$17,2,FALSE),IF(AND(OR($E91={"a/b","b/c","b/a","c/b"}),S84="l"),VLOOKUP(U84,$AC$2:$AD$17,2,FALSE),IF(AND(OR($E91={"a/b","b/c","b/a","c/b"}),S83="w"),VLOOKUP(U83,$AA$2:$AB$17,2,FALSE),IF(AND(OR($E91={"a/b","b/c","b/a","c/b"}),S83="l"),VLOOKUP(U83,$AC$2:$AD$17,2,FALSE),IF(AND(OR($E91={"a/b","b/c","b/a","c/b"}),S82="w"),VLOOKUP(U82,$AA$2:$AB$17,2,FALSE),IF(AND(OR($E91={"a/b","b/c","b/a","c/b"}),S82="l"),VLOOKUP(U82,$AC$2:$AD$17,2,FALSE),IF(AND(OR($E91={"a/b","b/c","b/a","c/b"}),S81="w"),VLOOKUP(U81,$AA$2:$AB$17,2,FALSE),IF(AND(OR($E91={"a/b","b/c","b/a","c/b"}),S81="l"),VLOOKUP(U81,$AC$2:$AD$17,2,FALSE),IF(OR($E91={"a/b","b/c","b/a","c/b"}),1,"")))))))))))))))))))))))</f>
        <v>2a</v>
      </c>
      <c r="V92" s="13" t="str">
        <f>IF(AND(W92="c",$A92&gt;=1,OR(X92={1,"2a","2b",3,"5a","5b","10a","10b","20a","20b","40a","40b","80a","80b","160a","160b"})),"w",IF(AND(W92="",$A92&gt;=1,OR(X92={1,"2a","2b",3,"5a","5b","10a","10b","20a","20b","40a","40b","80a","80b","160a","160b"})),"l",""))</f>
        <v/>
      </c>
      <c r="W92" s="7" t="str">
        <f>IF(OR($A92={3,6,9,12,15,18,21,24,27,30,33,36}),"c","")</f>
        <v>c</v>
      </c>
      <c r="X92" s="14" t="str">
        <f>IF(AND(OR($E91={"a/c","b/c","c/a","c/b"}),V91="w"),VLOOKUP(X91,$AA$2:$AB$17,2,FALSE),IF(AND(OR($E91={"a/c","b/c","c/a","c/b"}),V91="l"),VLOOKUP(X91,$AC$2:$AD$17,2,FALSE),IF(AND(OR($E91={"a/c","b/c","c/a","c/b"}),V90="w"),VLOOKUP(X90,$AA$2:$AB$17,2,FALSE),IF(AND(OR($E91={"a/c","b/c","c/a","c/b"}),V90="l"),VLOOKUP(X90,$AC$2:$AD$17,2,FALSE),IF(AND(OR($E91={"a/c","b/c","c/a","c/b"}),V89="w"),VLOOKUP(X89,$AA$2:$AB$17,2,FALSE),IF(AND(OR($E91={"a/c","b/c","c/a","c/b"}),V89="l"),VLOOKUP(X89,$AC$2:$AD$17,2,FALSE),IF(AND(OR($E91={"a/c","b/c","c/a","c/b"}),V88="w"),VLOOKUP(X88,$AA$2:$AB$17,2,FALSE),IF(AND(OR($E91={"a/c","b/c","c/a","c/b"}),V88="l"),VLOOKUP(X88,$AC$2:$AD$17,2,FALSE),IF(AND(OR($E91={"a/c","b/c","c/a","c/b"}),V87="w"),VLOOKUP(X87,$AA$2:$AB$17,2,FALSE),IF(AND(OR($E91={"a/c","b/c","c/a","c/b"}),V87="l"),VLOOKUP(X87,$AC$2:$AD$17,2,FALSE),IF(AND(OR($E91={"a/c","b/c","c/a","c/b"}),V86="w"),VLOOKUP(X86,$AA$2:$AB$17,2,FALSE),IF(AND(OR($E91={"a/c","b/c","c/a","c/b"}),V86="l"),VLOOKUP(X86,$AC$2:$AD$17,2,FALSE),IF(AND(OR($E91={"a/c","b/c","c/a","c/b"}),V85="w"),VLOOKUP(X85,$AA$2:$AB$17,2,FALSE),IF(AND(OR($E91={"a/c","b/c","c/a","c/b"}),V85="l"),VLOOKUP(X85,$AC$2:$AD$17,2,FALSE),IF(AND(OR($E91={"a/c","b/c","c/a","c/b"}),V84="w"),VLOOKUP(X84,$AA$2:$AB$17,2,FALSE),IF(AND(OR($E91={"a/c","b/c","c/a","c/b"}),V84="l"),VLOOKUP(X84,$AC$2:$AD$17,2,FALSE),IF(AND(OR($E91={"a/c","b/c","c/a","c/b"}),V83="w"),VLOOKUP(X83,$AA$2:$AB$17,2,FALSE),IF(AND(OR($E91={"a/c","b/c","c/a","c/b"}),V83="l"),VLOOKUP(X83,$AC$2:$AD$17,2,FALSE),IF(AND(OR($E91={"a/c","b/c","c/a","c/b"}),V82="w"),VLOOKUP(X82,$AA$2:$AB$17,2,FALSE),IF(AND(OR($E91={"a/c","b/c","c/a","c/b"}),V82="l"),VLOOKUP(X82,$AC$2:$AD$17,2,FALSE),IF(AND(OR($E91={"a/c","b/c","c/a","c/b"}),V81="w"),VLOOKUP(X81,$AA$2:$AB$17,2,FALSE),IF(AND(OR($E91={"a/c","b/c","c/a","c/b"}),V81="l"),VLOOKUP(X81,$AC$2:$AD$17,2,FALSE),IF(OR($E91={"a/c","b/c","c/a","c/b"}),1,"")))))))))))))))))))))))</f>
        <v/>
      </c>
      <c r="Y92" s="12">
        <f t="shared" si="13"/>
        <v>-4</v>
      </c>
      <c r="Z92" s="27">
        <f t="shared" si="14"/>
        <v>-11</v>
      </c>
    </row>
    <row r="93" spans="1:26">
      <c r="A93" s="9">
        <v>16</v>
      </c>
      <c r="B93" s="9">
        <f>IF(OR($A93={1,2,3,4,5,6,7,8,9,10,11,12}),1,IF(OR($A93={13,14,15,16,17,18,19,20,21,22,23,24}),2,IF(OR($A93={25,26,27,28,29,30,31,32,33,34,35,36}),3,"")))</f>
        <v>2</v>
      </c>
      <c r="C93" s="9" t="str">
        <f>IF(OR($A93={1,4,7,10,13,16,19,22,25,28,31,34}),"A",IF(OR($A93={2,5,8,11,14,17,20,23,26,29,32,35}),"B",IF(OR($A93={3,6,9,12,15,18,21,24,27,30,33,36}),"C","")))</f>
        <v>A</v>
      </c>
      <c r="D93" t="str">
        <f t="shared" si="10"/>
        <v>3/2</v>
      </c>
      <c r="E93" t="str">
        <f t="shared" si="11"/>
        <v>C/A</v>
      </c>
      <c r="F93" s="13" t="str">
        <f>IF(AND(G93="d",$A93&gt;=1,OR(H93={1,"2a","2b",3,"5a","5b","10a","10b","20a","20b","40a","40b","80a","80b","160a","160b"})),"w",IF(AND(G93="",$A93&gt;=1,OR(H93={1,"2a","2b",3,"5a","5b","10a","10b","20a","20b","40a","40b","80a","80b","160a","160b"})),"l",""))</f>
        <v/>
      </c>
      <c r="G93" s="7" t="str">
        <f>IF(OR($A93={1,2,3,4,5,6,7,8,9,10,11,12}),"d","")</f>
        <v/>
      </c>
      <c r="H93" s="14" t="str">
        <f>IF(AND(OR($D92={"1/2","1/3","2/1","3/1"}),F92="w"),VLOOKUP(H92,$AA$2:$AB$17,2,FALSE),IF(AND(OR($D92={"1/2","1/3","2/1","3/1"}),F92="l"),VLOOKUP(H92,$AC$2:$AD$17,2,FALSE),IF(AND(OR($D92={"1/2","1/3","2/1","3/1"}),F91="w"),VLOOKUP(H91,$AA$2:$AB$17,2,FALSE),IF(AND(OR($D92={"1/2","1/3","2/1","3/1"}),F91="l"),VLOOKUP(H91,$AC$2:$AD$17,2,FALSE),IF(AND(OR($D92={"1/2","1/3","2/1","3/1"}),F90="w"),VLOOKUP(H90,$AA$2:$AB$17,2,FALSE),IF(AND(OR($D92={"1/2","1/3","2/1","3/1"}),F90="l"),VLOOKUP(H90,$AC$2:$AD$17,2,FALSE),IF(AND(OR($D92={"1/2","1/3","2/1","3/1"}),F89="w"),VLOOKUP(H89,$AA$2:$AB$17,2,FALSE),IF(AND(OR($D92={"1/2","1/3","2/1","3/1"}),F89="l"),VLOOKUP(H89,$AC$2:$AD$17,2,FALSE),IF(AND(OR($D92={"1/2","1/3","2/1","3/1"}),F88="w"),VLOOKUP(H88,$AA$2:$AB$17,2,FALSE),IF(AND(OR($D92={"1/2","1/3","2/1","3/1"}),F88="l"),VLOOKUP(H88,$AC$2:$AD$17,2,FALSE),IF(AND(OR($D92={"1/2","1/3","2/1","3/1"}),F87="w"),VLOOKUP(H87,$AA$2:$AB$17,2,FALSE),IF(AND(OR($D92={"1/2","1/3","2/1","3/1"}),F87="l"),VLOOKUP(H87,$AC$2:$AD$17,2,FALSE),IF(AND(OR($D92={"1/2","1/3","2/1","3/1"}),F86="w"),VLOOKUP(H86,$AA$2:$AB$17,2,FALSE),IF(AND(OR($D92={"1/2","1/3","2/1","3/1"}),F86="l"),VLOOKUP(H86,$AC$2:$AD$17,2,FALSE),IF(AND(OR($D92={"1/2","1/3","2/1","3/1"}),F85="w"),VLOOKUP(H85,$AA$2:$AB$17,2,FALSE),IF(AND(OR($D92={"1/2","1/3","2/1","3/1"}),F85="l"),VLOOKUP(H85,$AC$2:$AD$17,2,FALSE),IF(AND(OR($D92={"1/2","1/3","2/1","3/1"}),F84="w"),VLOOKUP(H84,$AA$2:$AB$17,2,FALSE),IF(AND(OR($D92={"1/2","1/3","2/1","3/1"}),F84="l"),VLOOKUP(H84,$AC$2:$AD$17,2,FALSE),IF(AND(OR($D92={"1/2","1/3","2/1","3/1"}),F83="w"),VLOOKUP(H83,$AA$2:$AB$17,2,FALSE),IF(AND(OR($D92={"1/2","1/3","2/1","3/1"}),F83="l"),VLOOKUP(H83,$AC$2:$AD$17,2,FALSE),IF(AND(OR($D92={"1/2","1/3","2/1","3/1"}),F82="w"),VLOOKUP(H82,$AA$2:$AB$17,2,FALSE),IF(AND(OR($D92={"1/2","1/3","2/1","3/1"}),F82="l"),VLOOKUP(H82,$AC$2:$AD$17,2,FALSE),IF(OR($D92={"1/2","1/3","2/1","3/1"}),1,"")))))))))))))))))))))))</f>
        <v/>
      </c>
      <c r="I93" s="13" t="str">
        <f>IF(AND(J93="d",$A93&gt;=1,OR(K93={1,"2a","2b",3,"5a","5b","10a","10b","20a","20b","40a","40b","80a","80b","160a","160b"})),"w",IF(AND(J93="",$A93&gt;=1,OR(K93={1,"2a","2b",3,"5a","5b","10a","10b","20a","20b","40a","40b","80a","80b","160a","160b"})),"l",""))</f>
        <v>w</v>
      </c>
      <c r="J93" s="7" t="str">
        <f>IF(OR($A93={13,14,15,16,17,18,19,20,21,22,23,24}),"d","")</f>
        <v>d</v>
      </c>
      <c r="K93" s="14" t="str">
        <f>IF(AND(OR($D92={"1/2","2/3","2/1","3/2"}),I92="w"),VLOOKUP(K92,$AA$2:$AB$17,2,FALSE),IF(AND(OR($D92={"1/2","2/3","2/1","3/2"}),I92="l"),VLOOKUP(K92,$AC$2:$AD$17,2,FALSE),IF(AND(OR($D92={"1/2","2/3","2/1","3/2"}),I91="w"),VLOOKUP(K91,$AA$2:$AB$17,2,FALSE),IF(AND(OR($D92={"1/2","2/3","2/1","3/2"}),I91="l"),VLOOKUP(K91,$AC$2:$AD$17,2,FALSE),IF(AND(OR($D92={"1/2","2/3","2/1","3/2"}),I90="w"),VLOOKUP(K90,$AA$2:$AB$17,2,FALSE),IF(AND(OR($D92={"1/2","2/3","2/1","3/2"}),I90="l"),VLOOKUP(K90,$AC$2:$AD$17,2,FALSE),IF(AND(OR($D92={"1/2","2/3","2/1","3/2"}),I89="w"),VLOOKUP(K89,$AA$2:$AB$17,2,FALSE),IF(AND(OR($D92={"1/2","2/3","2/1","3/2"}),I89="l"),VLOOKUP(K89,$AC$2:$AD$17,2,FALSE),IF(AND(OR($D92={"1/2","2/3","2/1","3/2"}),I88="w"),VLOOKUP(K88,$AA$2:$AB$17,2,FALSE),IF(AND(OR($D92={"1/2","2/3","2/1","3/2"}),I88="l"),VLOOKUP(K88,$AC$2:$AD$17,2,FALSE),IF(AND(OR($D92={"1/2","2/3","2/1","3/2"}),I87="w"),VLOOKUP(K87,$AA$2:$AB$17,2,FALSE),IF(AND(OR($D92={"1/2","2/3","2/1","3/2"}),I87="l"),VLOOKUP(K87,$AC$2:$AD$17,2,FALSE),IF(AND(OR($D92={"1/2","2/3","2/1","3/2"}),I86="w"),VLOOKUP(K86,$AA$2:$AB$17,2,FALSE),IF(AND(OR($D92={"1/2","2/3","2/1","3/2"}),I86="l"),VLOOKUP(K86,$AC$2:$AD$17,2,FALSE),IF(AND(OR($D92={"1/2","2/3","2/1","3/2"}),I85="w"),VLOOKUP(K85,$AA$2:$AB$17,2,FALSE),IF(AND(OR($D92={"1/2","2/3","2/1","3/2"}),I85="l"),VLOOKUP(K85,$AC$2:$AD$17,2,FALSE),IF(AND(OR($D92={"1/2","2/3","2/1","3/2"}),I84="w"),VLOOKUP(K84,$AA$2:$AB$17,2,FALSE),IF(AND(OR($D92={"1/2","2/3","2/1","3/2"}),I84="l"),VLOOKUP(K84,$AC$2:$AD$17,2,FALSE),IF(AND(OR($D92={"1/2","2/3","2/1","3/2"}),I83="w"),VLOOKUP(K83,$AA$2:$AB$17,2,FALSE),IF(AND(OR($D92={"1/2","2/3","2/1","3/2"}),I83="l"),VLOOKUP(K83,$AC$2:$AD$17,2,FALSE),IF(AND(OR($D92={"1/2","2/3","2/1","3/2"}),I82="w"),VLOOKUP(K82,$AA$2:$AB$17,2,FALSE),IF(AND(OR($D92={"1/2","2/3","2/1","3/2"}),I82="l"),VLOOKUP(K82,$AC$2:$AD$17,2,FALSE),IF(OR($D92={"1/2","2/3","2/1","3/2"}),1,"")))))))))))))))))))))))</f>
        <v>5b</v>
      </c>
      <c r="L93" s="13" t="str">
        <f>IF(AND(M93="d",$A93&gt;=1,OR(N93={1,"2a","2b",3,"5a","5b","10a","10b","20a","20b","40a","40b","80a","80b","160a","160b"})),"w",IF(AND(M93="",$A93&gt;=1,OR(N93={1,"2a","2b",3,"5a","5b","10a","10b","20a","20b","40a","40b","80a","80b","160a","160b"})),"l",""))</f>
        <v>l</v>
      </c>
      <c r="M93" s="7" t="str">
        <f>IF(OR($A93={25,26,27,28,29,30,31,32,33,34,35,36}),"d","")</f>
        <v/>
      </c>
      <c r="N93" s="14" t="str">
        <f>IF(AND(OR($D92={"1/3","2/3","3/1","3/2"}),L92="w"),VLOOKUP(N92,$AA$2:$AB$17,2,FALSE),IF(AND(OR($D92={"1/3","2/3","3/1","3/2"}),L92="l"),VLOOKUP(N92,$AC$2:$AD$17,2,FALSE),IF(AND(OR($D92={"1/3","2/3","3/1","3/2"}),L91="w"),VLOOKUP(N91,$AA$2:$AB$17,2,FALSE),IF(AND(OR($D92={"1/3","2/3","3/1","3/2"}),L91="l"),VLOOKUP(N91,$AC$2:$AD$17,2,FALSE),IF(AND(OR($D92={"1/3","2/3","3/1","3/2"}),L90="w"),VLOOKUP(N90,$AA$2:$AB$17,2,FALSE),IF(AND(OR($D92={"1/3","2/3","3/1","3/2"}),L90="l"),VLOOKUP(N90,$AC$2:$AD$17,2,FALSE),IF(AND(OR($D92={"1/3","2/3","3/1","3/2"}),L89="w"),VLOOKUP(N89,$AA$2:$AB$17,2,FALSE),IF(AND(OR($D92={"1/3","2/3","3/1","3/2"}),L89="l"),VLOOKUP(N89,$AC$2:$AD$17,2,FALSE),IF(AND(OR($D92={"1/3","2/3","3/1","3/2"}),L88="w"),VLOOKUP(N88,$AA$2:$AB$17,2,FALSE),IF(AND(OR($D92={"1/3","2/3","3/1","3/2"}),L88="l"),VLOOKUP(N88,$AC$2:$AD$17,2,FALSE),IF(AND(OR($D92={"1/3","2/3","3/1","3/2"}),L87="w"),VLOOKUP(N87,$AA$2:$AB$17,2,FALSE),IF(AND(OR($D92={"1/3","2/3","3/1","3/2"}),L87="l"),VLOOKUP(N87,$AC$2:$AD$17,2,FALSE),IF(AND(OR($D92={"1/3","2/3","3/1","3/2"}),L86="w"),VLOOKUP(N86,$AA$2:$AB$17,2,FALSE),IF(AND(OR($D92={"1/3","2/3","3/1","3/2"}),L86="l"),VLOOKUP(N86,$AC$2:$AD$17,2,FALSE),IF(AND(OR($D92={"1/3","2/3","3/1","3/2"}),L85="w"),VLOOKUP(N85,$AA$2:$AB$17,2,FALSE),IF(AND(OR($D92={"1/3","2/3","3/1","3/2"}),L85="l"),VLOOKUP(N85,$AC$2:$AD$17,2,FALSE),IF(AND(OR($D92={"1/3","2/3","3/1","3/2"}),L84="w"),VLOOKUP(N84,$AA$2:$AB$17,2,FALSE),IF(AND(OR($D92={"1/3","2/3","3/1","3/2"}),L84="l"),VLOOKUP(N84,$AC$2:$AD$17,2,FALSE),IF(AND(OR($D92={"1/3","2/3","3/1","3/2"}),L83="w"),VLOOKUP(N83,$AA$2:$AB$17,2,FALSE),IF(AND(OR($D92={"1/3","2/3","3/1","3/2"}),L83="l"),VLOOKUP(N83,$AC$2:$AD$17,2,FALSE),IF(AND(OR($D92={"1/3","2/3","3/1","3/2"}),L82="w"),VLOOKUP(N82,$AA$2:$AB$17,2,FALSE),IF(AND(OR($D92={"1/3","2/3","3/1","3/2"}),L82="l"),VLOOKUP(N82,$AC$2:$AD$17,2,FALSE),IF(OR($D92={"1/3","2/3","3/1","3/2"}),1,"")))))))))))))))))))))))</f>
        <v>5b</v>
      </c>
      <c r="O93" s="12">
        <f t="shared" si="12"/>
        <v>5</v>
      </c>
      <c r="P93" s="13" t="str">
        <f>IF(AND(Q93="c",$A93&gt;=1,OR(R93={1,"2a","2b",3,"5a","5b","10a","10b","20a","20b","40a","40b","80a","80b","160a","160b"})),"w",IF(AND(Q93="",$A93&gt;=1,OR(R93={1,"2a","2b",3,"5a","5b","10a","10b","20a","20b","40a","40b","80a","80b","160a","160b"})),"l",""))</f>
        <v>w</v>
      </c>
      <c r="Q93" s="7" t="str">
        <f>IF(OR($A93={1,4,7,10,13,16,19,22,25,28,31,34}),"c","")</f>
        <v>c</v>
      </c>
      <c r="R93" s="14">
        <f>IF(AND(OR($E92={"a/b","a/c","b/a","c/a"}),P92="w"),VLOOKUP(R92,$AA$2:$AB$17,2,FALSE),IF(AND(OR($E92={"a/b","a/c","b/a","c/a"}),P92="l"),VLOOKUP(R92,$AC$2:$AD$17,2,FALSE),IF(AND(OR($E92={"a/b","a/c","b/a","c/a"}),P91="w"),VLOOKUP(R91,$AA$2:$AB$17,2,FALSE),IF(AND(OR($E92={"a/b","a/c","b/a","c/a"}),P91="l"),VLOOKUP(R91,$AC$2:$AD$17,2,FALSE),IF(AND(OR($E92={"a/b","a/c","b/a","c/a"}),P90="w"),VLOOKUP(R90,$AA$2:$AB$17,2,FALSE),IF(AND(OR($E92={"a/b","a/c","b/a","c/a"}),P90="l"),VLOOKUP(R90,$AC$2:$AD$17,2,FALSE),IF(AND(OR($E92={"a/b","a/c","b/a","c/a"}),P89="w"),VLOOKUP(R89,$AA$2:$AB$17,2,FALSE),IF(AND(OR($E92={"a/b","a/c","b/a","c/a"}),P89="l"),VLOOKUP(R89,$AC$2:$AD$17,2,FALSE),IF(AND(OR($E92={"a/b","a/c","b/a","c/a"}),P88="w"),VLOOKUP(R88,$AA$2:$AB$17,2,FALSE),IF(AND(OR($E92={"a/b","a/c","b/a","c/a"}),P88="l"),VLOOKUP(R88,$AC$2:$AD$17,2,FALSE),IF(AND(OR($E92={"a/b","a/c","b/a","c/a"}),P87="w"),VLOOKUP(R87,$AA$2:$AB$17,2,FALSE),IF(AND(OR($E92={"a/b","a/c","b/a","c/a"}),P87="l"),VLOOKUP(R87,$AC$2:$AD$17,2,FALSE),IF(AND(OR($E92={"a/b","a/c","b/a","c/a"}),P86="w"),VLOOKUP(R86,$AA$2:$AB$17,2,FALSE),IF(AND(OR($E92={"a/b","a/c","b/a","c/a"}),P86="l"),VLOOKUP(R86,$AC$2:$AD$17,2,FALSE),IF(AND(OR($E92={"a/b","a/c","b/a","c/a"}),P85="w"),VLOOKUP(R85,$AA$2:$AB$17,2,FALSE),IF(AND(OR($E92={"a/b","a/c","b/a","c/a"}),P85="l"),VLOOKUP(R85,$AC$2:$AD$17,2,FALSE),IF(AND(OR($E92={"a/b","a/c","b/a","c/a"}),P84="w"),VLOOKUP(R84,$AA$2:$AB$17,2,FALSE),IF(AND(OR($E92={"a/b","a/c","b/a","c/a"}),P84="l"),VLOOKUP(R84,$AC$2:$AD$17,2,FALSE),IF(AND(OR($E92={"a/b","a/c","b/a","c/a"}),P83="w"),VLOOKUP(R83,$AA$2:$AB$17,2,FALSE),IF(AND(OR($E92={"a/b","a/c","b/a","c/a"}),P83="l"),VLOOKUP(R83,$AC$2:$AD$17,2,FALSE),IF(AND(OR($E92={"a/b","a/c","b/a","c/a"}),P82="w"),VLOOKUP(R82,$AA$2:$AB$17,2,FALSE),IF(AND(OR($E92={"a/b","a/c","b/a","c/a"}),P82="l"),VLOOKUP(R82,$AC$2:$AD$17,2,FALSE),IF(OR($E92={"a/b","a/c","b/a","c/a"}),1,"")))))))))))))))))))))))</f>
        <v>3</v>
      </c>
      <c r="S93" s="13" t="str">
        <f>IF(AND(T93="c",$A93&gt;=1,OR(U93={1,"2a","2b",3,"5a","5b","10a","10b","20a","20b","40a","40b","80a","80b","160a","160b"})),"w",IF(AND(T93="",$A93&gt;=1,OR(U93={1,"2a","2b",3,"5a","5b","10a","10b","20a","20b","40a","40b","80a","80b","160a","160b"})),"l",""))</f>
        <v/>
      </c>
      <c r="T93" s="7" t="str">
        <f>IF(OR($A93={2,5,8,11,14,17,20,23,26,29,32,35}),"c","")</f>
        <v/>
      </c>
      <c r="U93" s="14" t="str">
        <f>IF(AND(OR($E92={"a/b","b/c","b/a","c/b"}),S92="w"),VLOOKUP(U92,$AA$2:$AB$17,2,FALSE),IF(AND(OR($E92={"a/b","b/c","b/a","c/b"}),S92="l"),VLOOKUP(U92,$AC$2:$AD$17,2,FALSE),IF(AND(OR($E92={"a/b","b/c","b/a","c/b"}),S91="w"),VLOOKUP(U91,$AA$2:$AB$17,2,FALSE),IF(AND(OR($E92={"a/b","b/c","b/a","c/b"}),S91="l"),VLOOKUP(U91,$AC$2:$AD$17,2,FALSE),IF(AND(OR($E92={"a/b","b/c","b/a","c/b"}),S90="w"),VLOOKUP(U90,$AA$2:$AB$17,2,FALSE),IF(AND(OR($E92={"a/b","b/c","b/a","c/b"}),S90="l"),VLOOKUP(U90,$AC$2:$AD$17,2,FALSE),IF(AND(OR($E92={"a/b","b/c","b/a","c/b"}),S89="w"),VLOOKUP(U89,$AA$2:$AB$17,2,FALSE),IF(AND(OR($E92={"a/b","b/c","b/a","c/b"}),S89="l"),VLOOKUP(U89,$AC$2:$AD$17,2,FALSE),IF(AND(OR($E92={"a/b","b/c","b/a","c/b"}),S88="w"),VLOOKUP(U88,$AA$2:$AB$17,2,FALSE),IF(AND(OR($E92={"a/b","b/c","b/a","c/b"}),S88="l"),VLOOKUP(U88,$AC$2:$AD$17,2,FALSE),IF(AND(OR($E92={"a/b","b/c","b/a","c/b"}),S87="w"),VLOOKUP(U87,$AA$2:$AB$17,2,FALSE),IF(AND(OR($E92={"a/b","b/c","b/a","c/b"}),S87="l"),VLOOKUP(U87,$AC$2:$AD$17,2,FALSE),IF(AND(OR($E92={"a/b","b/c","b/a","c/b"}),S86="w"),VLOOKUP(U86,$AA$2:$AB$17,2,FALSE),IF(AND(OR($E92={"a/b","b/c","b/a","c/b"}),S86="l"),VLOOKUP(U86,$AC$2:$AD$17,2,FALSE),IF(AND(OR($E92={"a/b","b/c","b/a","c/b"}),S85="w"),VLOOKUP(U85,$AA$2:$AB$17,2,FALSE),IF(AND(OR($E92={"a/b","b/c","b/a","c/b"}),S85="l"),VLOOKUP(U85,$AC$2:$AD$17,2,FALSE),IF(AND(OR($E92={"a/b","b/c","b/a","c/b"}),S84="w"),VLOOKUP(U84,$AA$2:$AB$17,2,FALSE),IF(AND(OR($E92={"a/b","b/c","b/a","c/b"}),S84="l"),VLOOKUP(U84,$AC$2:$AD$17,2,FALSE),IF(AND(OR($E92={"a/b","b/c","b/a","c/b"}),S83="w"),VLOOKUP(U83,$AA$2:$AB$17,2,FALSE),IF(AND(OR($E92={"a/b","b/c","b/a","c/b"}),S83="l"),VLOOKUP(U83,$AC$2:$AD$17,2,FALSE),IF(AND(OR($E92={"a/b","b/c","b/a","c/b"}),S82="w"),VLOOKUP(U82,$AA$2:$AB$17,2,FALSE),IF(AND(OR($E92={"a/b","b/c","b/a","c/b"}),S82="l"),VLOOKUP(U82,$AC$2:$AD$17,2,FALSE),IF(OR($E92={"a/b","b/c","b/a","c/b"}),1,"")))))))))))))))))))))))</f>
        <v/>
      </c>
      <c r="V93" s="13" t="str">
        <f>IF(AND(W93="c",$A93&gt;=1,OR(X93={1,"2a","2b",3,"5a","5b","10a","10b","20a","20b","40a","40b","80a","80b","160a","160b"})),"w",IF(AND(W93="",$A93&gt;=1,OR(X93={1,"2a","2b",3,"5a","5b","10a","10b","20a","20b","40a","40b","80a","80b","160a","160b"})),"l",""))</f>
        <v>l</v>
      </c>
      <c r="W93" s="7" t="str">
        <f>IF(OR($A93={3,6,9,12,15,18,21,24,27,30,33,36}),"c","")</f>
        <v/>
      </c>
      <c r="X93" s="14">
        <f>IF(AND(OR($E92={"a/c","b/c","c/a","c/b"}),V92="w"),VLOOKUP(X92,$AA$2:$AB$17,2,FALSE),IF(AND(OR($E92={"a/c","b/c","c/a","c/b"}),V92="l"),VLOOKUP(X92,$AC$2:$AD$17,2,FALSE),IF(AND(OR($E92={"a/c","b/c","c/a","c/b"}),V91="w"),VLOOKUP(X91,$AA$2:$AB$17,2,FALSE),IF(AND(OR($E92={"a/c","b/c","c/a","c/b"}),V91="l"),VLOOKUP(X91,$AC$2:$AD$17,2,FALSE),IF(AND(OR($E92={"a/c","b/c","c/a","c/b"}),V90="w"),VLOOKUP(X90,$AA$2:$AB$17,2,FALSE),IF(AND(OR($E92={"a/c","b/c","c/a","c/b"}),V90="l"),VLOOKUP(X90,$AC$2:$AD$17,2,FALSE),IF(AND(OR($E92={"a/c","b/c","c/a","c/b"}),V89="w"),VLOOKUP(X89,$AA$2:$AB$17,2,FALSE),IF(AND(OR($E92={"a/c","b/c","c/a","c/b"}),V89="l"),VLOOKUP(X89,$AC$2:$AD$17,2,FALSE),IF(AND(OR($E92={"a/c","b/c","c/a","c/b"}),V88="w"),VLOOKUP(X88,$AA$2:$AB$17,2,FALSE),IF(AND(OR($E92={"a/c","b/c","c/a","c/b"}),V88="l"),VLOOKUP(X88,$AC$2:$AD$17,2,FALSE),IF(AND(OR($E92={"a/c","b/c","c/a","c/b"}),V87="w"),VLOOKUP(X87,$AA$2:$AB$17,2,FALSE),IF(AND(OR($E92={"a/c","b/c","c/a","c/b"}),V87="l"),VLOOKUP(X87,$AC$2:$AD$17,2,FALSE),IF(AND(OR($E92={"a/c","b/c","c/a","c/b"}),V86="w"),VLOOKUP(X86,$AA$2:$AB$17,2,FALSE),IF(AND(OR($E92={"a/c","b/c","c/a","c/b"}),V86="l"),VLOOKUP(X86,$AC$2:$AD$17,2,FALSE),IF(AND(OR($E92={"a/c","b/c","c/a","c/b"}),V85="w"),VLOOKUP(X85,$AA$2:$AB$17,2,FALSE),IF(AND(OR($E92={"a/c","b/c","c/a","c/b"}),V85="l"),VLOOKUP(X85,$AC$2:$AD$17,2,FALSE),IF(AND(OR($E92={"a/c","b/c","c/a","c/b"}),V84="w"),VLOOKUP(X84,$AA$2:$AB$17,2,FALSE),IF(AND(OR($E92={"a/c","b/c","c/a","c/b"}),V84="l"),VLOOKUP(X84,$AC$2:$AD$17,2,FALSE),IF(AND(OR($E92={"a/c","b/c","c/a","c/b"}),V83="w"),VLOOKUP(X83,$AA$2:$AB$17,2,FALSE),IF(AND(OR($E92={"a/c","b/c","c/a","c/b"}),V83="l"),VLOOKUP(X83,$AC$2:$AD$17,2,FALSE),IF(AND(OR($E92={"a/c","b/c","c/a","c/b"}),V82="w"),VLOOKUP(X82,$AA$2:$AB$17,2,FALSE),IF(AND(OR($E92={"a/c","b/c","c/a","c/b"}),V82="l"),VLOOKUP(X82,$AC$2:$AD$17,2,FALSE),IF(OR($E92={"a/c","b/c","c/a","c/b"}),1,"")))))))))))))))))))))))</f>
        <v>3</v>
      </c>
      <c r="Y93" s="12">
        <f t="shared" si="13"/>
        <v>3</v>
      </c>
      <c r="Z93" s="27">
        <f t="shared" si="14"/>
        <v>8</v>
      </c>
    </row>
    <row r="94" spans="1:26">
      <c r="A94" s="9">
        <v>7</v>
      </c>
      <c r="B94" s="9">
        <f>IF(OR($A94={1,2,3,4,5,6,7,8,9,10,11,12}),1,IF(OR($A94={13,14,15,16,17,18,19,20,21,22,23,24}),2,IF(OR($A94={25,26,27,28,29,30,31,32,33,34,35,36}),3,"")))</f>
        <v>1</v>
      </c>
      <c r="C94" s="9" t="str">
        <f>IF(OR($A94={1,4,7,10,13,16,19,22,25,28,31,34}),"A",IF(OR($A94={2,5,8,11,14,17,20,23,26,29,32,35}),"B",IF(OR($A94={3,6,9,12,15,18,21,24,27,30,33,36}),"C","")))</f>
        <v>A</v>
      </c>
      <c r="D94" t="str">
        <f t="shared" ref="D94:D157" si="15">IF($A94="","",IF($B93=$B94,$D93,IF(OR($A93="z",$A94="z"),$D93,CONCATENATE($B93,"/",$B94))))</f>
        <v>2/1</v>
      </c>
      <c r="E94" t="str">
        <f t="shared" ref="E94:E157" si="16">IF($A94="","",IF($C93=$C94,$E93,IF(OR($A93="z",$A94="z"),$E93,CONCATENATE($C93,"/",$C94))))</f>
        <v>C/A</v>
      </c>
      <c r="F94" s="13" t="str">
        <f>IF(AND(G94="d",$A94&gt;=1,OR(H94={1,"2a","2b",3,"5a","5b","10a","10b","20a","20b","40a","40b","80a","80b","160a","160b"})),"w",IF(AND(G94="",$A94&gt;=1,OR(H94={1,"2a","2b",3,"5a","5b","10a","10b","20a","20b","40a","40b","80a","80b","160a","160b"})),"l",""))</f>
        <v/>
      </c>
      <c r="G94" s="7" t="str">
        <f>IF(OR($A94={1,2,3,4,5,6,7,8,9,10,11,12}),"d","")</f>
        <v>d</v>
      </c>
      <c r="H94" s="14" t="str">
        <f>IF(AND(OR($D93={"1/2","1/3","2/1","3/1"}),F93="w"),VLOOKUP(H93,$AA$2:$AB$17,2,FALSE),IF(AND(OR($D93={"1/2","1/3","2/1","3/1"}),F93="l"),VLOOKUP(H93,$AC$2:$AD$17,2,FALSE),IF(AND(OR($D93={"1/2","1/3","2/1","3/1"}),F92="w"),VLOOKUP(H92,$AA$2:$AB$17,2,FALSE),IF(AND(OR($D93={"1/2","1/3","2/1","3/1"}),F92="l"),VLOOKUP(H92,$AC$2:$AD$17,2,FALSE),IF(AND(OR($D93={"1/2","1/3","2/1","3/1"}),F91="w"),VLOOKUP(H91,$AA$2:$AB$17,2,FALSE),IF(AND(OR($D93={"1/2","1/3","2/1","3/1"}),F91="l"),VLOOKUP(H91,$AC$2:$AD$17,2,FALSE),IF(AND(OR($D93={"1/2","1/3","2/1","3/1"}),F90="w"),VLOOKUP(H90,$AA$2:$AB$17,2,FALSE),IF(AND(OR($D93={"1/2","1/3","2/1","3/1"}),F90="l"),VLOOKUP(H90,$AC$2:$AD$17,2,FALSE),IF(AND(OR($D93={"1/2","1/3","2/1","3/1"}),F89="w"),VLOOKUP(H89,$AA$2:$AB$17,2,FALSE),IF(AND(OR($D93={"1/2","1/3","2/1","3/1"}),F89="l"),VLOOKUP(H89,$AC$2:$AD$17,2,FALSE),IF(AND(OR($D93={"1/2","1/3","2/1","3/1"}),F88="w"),VLOOKUP(H88,$AA$2:$AB$17,2,FALSE),IF(AND(OR($D93={"1/2","1/3","2/1","3/1"}),F88="l"),VLOOKUP(H88,$AC$2:$AD$17,2,FALSE),IF(AND(OR($D93={"1/2","1/3","2/1","3/1"}),F87="w"),VLOOKUP(H87,$AA$2:$AB$17,2,FALSE),IF(AND(OR($D93={"1/2","1/3","2/1","3/1"}),F87="l"),VLOOKUP(H87,$AC$2:$AD$17,2,FALSE),IF(AND(OR($D93={"1/2","1/3","2/1","3/1"}),F86="w"),VLOOKUP(H86,$AA$2:$AB$17,2,FALSE),IF(AND(OR($D93={"1/2","1/3","2/1","3/1"}),F86="l"),VLOOKUP(H86,$AC$2:$AD$17,2,FALSE),IF(AND(OR($D93={"1/2","1/3","2/1","3/1"}),F85="w"),VLOOKUP(H85,$AA$2:$AB$17,2,FALSE),IF(AND(OR($D93={"1/2","1/3","2/1","3/1"}),F85="l"),VLOOKUP(H85,$AC$2:$AD$17,2,FALSE),IF(AND(OR($D93={"1/2","1/3","2/1","3/1"}),F84="w"),VLOOKUP(H84,$AA$2:$AB$17,2,FALSE),IF(AND(OR($D93={"1/2","1/3","2/1","3/1"}),F84="l"),VLOOKUP(H84,$AC$2:$AD$17,2,FALSE),IF(AND(OR($D93={"1/2","1/3","2/1","3/1"}),F83="w"),VLOOKUP(H83,$AA$2:$AB$17,2,FALSE),IF(AND(OR($D93={"1/2","1/3","2/1","3/1"}),F83="l"),VLOOKUP(H83,$AC$2:$AD$17,2,FALSE),IF(OR($D93={"1/2","1/3","2/1","3/1"}),1,"")))))))))))))))))))))))</f>
        <v/>
      </c>
      <c r="I94" s="13" t="str">
        <f>IF(AND(J94="d",$A94&gt;=1,OR(K94={1,"2a","2b",3,"5a","5b","10a","10b","20a","20b","40a","40b","80a","80b","160a","160b"})),"w",IF(AND(J94="",$A94&gt;=1,OR(K94={1,"2a","2b",3,"5a","5b","10a","10b","20a","20b","40a","40b","80a","80b","160a","160b"})),"l",""))</f>
        <v>l</v>
      </c>
      <c r="J94" s="7" t="str">
        <f>IF(OR($A94={13,14,15,16,17,18,19,20,21,22,23,24}),"d","")</f>
        <v/>
      </c>
      <c r="K94" s="14" t="str">
        <f>IF(AND(OR($D93={"1/2","2/3","2/1","3/2"}),I93="w"),VLOOKUP(K93,$AA$2:$AB$17,2,FALSE),IF(AND(OR($D93={"1/2","2/3","2/1","3/2"}),I93="l"),VLOOKUP(K93,$AC$2:$AD$17,2,FALSE),IF(AND(OR($D93={"1/2","2/3","2/1","3/2"}),I92="w"),VLOOKUP(K92,$AA$2:$AB$17,2,FALSE),IF(AND(OR($D93={"1/2","2/3","2/1","3/2"}),I92="l"),VLOOKUP(K92,$AC$2:$AD$17,2,FALSE),IF(AND(OR($D93={"1/2","2/3","2/1","3/2"}),I91="w"),VLOOKUP(K91,$AA$2:$AB$17,2,FALSE),IF(AND(OR($D93={"1/2","2/3","2/1","3/2"}),I91="l"),VLOOKUP(K91,$AC$2:$AD$17,2,FALSE),IF(AND(OR($D93={"1/2","2/3","2/1","3/2"}),I90="w"),VLOOKUP(K90,$AA$2:$AB$17,2,FALSE),IF(AND(OR($D93={"1/2","2/3","2/1","3/2"}),I90="l"),VLOOKUP(K90,$AC$2:$AD$17,2,FALSE),IF(AND(OR($D93={"1/2","2/3","2/1","3/2"}),I89="w"),VLOOKUP(K89,$AA$2:$AB$17,2,FALSE),IF(AND(OR($D93={"1/2","2/3","2/1","3/2"}),I89="l"),VLOOKUP(K89,$AC$2:$AD$17,2,FALSE),IF(AND(OR($D93={"1/2","2/3","2/1","3/2"}),I88="w"),VLOOKUP(K88,$AA$2:$AB$17,2,FALSE),IF(AND(OR($D93={"1/2","2/3","2/1","3/2"}),I88="l"),VLOOKUP(K88,$AC$2:$AD$17,2,FALSE),IF(AND(OR($D93={"1/2","2/3","2/1","3/2"}),I87="w"),VLOOKUP(K87,$AA$2:$AB$17,2,FALSE),IF(AND(OR($D93={"1/2","2/3","2/1","3/2"}),I87="l"),VLOOKUP(K87,$AC$2:$AD$17,2,FALSE),IF(AND(OR($D93={"1/2","2/3","2/1","3/2"}),I86="w"),VLOOKUP(K86,$AA$2:$AB$17,2,FALSE),IF(AND(OR($D93={"1/2","2/3","2/1","3/2"}),I86="l"),VLOOKUP(K86,$AC$2:$AD$17,2,FALSE),IF(AND(OR($D93={"1/2","2/3","2/1","3/2"}),I85="w"),VLOOKUP(K85,$AA$2:$AB$17,2,FALSE),IF(AND(OR($D93={"1/2","2/3","2/1","3/2"}),I85="l"),VLOOKUP(K85,$AC$2:$AD$17,2,FALSE),IF(AND(OR($D93={"1/2","2/3","2/1","3/2"}),I84="w"),VLOOKUP(K84,$AA$2:$AB$17,2,FALSE),IF(AND(OR($D93={"1/2","2/3","2/1","3/2"}),I84="l"),VLOOKUP(K84,$AC$2:$AD$17,2,FALSE),IF(AND(OR($D93={"1/2","2/3","2/1","3/2"}),I83="w"),VLOOKUP(K83,$AA$2:$AB$17,2,FALSE),IF(AND(OR($D93={"1/2","2/3","2/1","3/2"}),I83="l"),VLOOKUP(K83,$AC$2:$AD$17,2,FALSE),IF(OR($D93={"1/2","2/3","2/1","3/2"}),1,"")))))))))))))))))))))))</f>
        <v>2b</v>
      </c>
      <c r="L94" s="13" t="str">
        <f>IF(AND(M94="d",$A94&gt;=1,OR(N94={1,"2a","2b",3,"5a","5b","10a","10b","20a","20b","40a","40b","80a","80b","160a","160b"})),"w",IF(AND(M94="",$A94&gt;=1,OR(N94={1,"2a","2b",3,"5a","5b","10a","10b","20a","20b","40a","40b","80a","80b","160a","160b"})),"l",""))</f>
        <v>l</v>
      </c>
      <c r="M94" s="7" t="str">
        <f>IF(OR($A94={25,26,27,28,29,30,31,32,33,34,35,36}),"d","")</f>
        <v/>
      </c>
      <c r="N94" s="14" t="str">
        <f>IF(AND(OR($D93={"1/3","2/3","3/1","3/2"}),L93="w"),VLOOKUP(N93,$AA$2:$AB$17,2,FALSE),IF(AND(OR($D93={"1/3","2/3","3/1","3/2"}),L93="l"),VLOOKUP(N93,$AC$2:$AD$17,2,FALSE),IF(AND(OR($D93={"1/3","2/3","3/1","3/2"}),L92="w"),VLOOKUP(N92,$AA$2:$AB$17,2,FALSE),IF(AND(OR($D93={"1/3","2/3","3/1","3/2"}),L92="l"),VLOOKUP(N92,$AC$2:$AD$17,2,FALSE),IF(AND(OR($D93={"1/3","2/3","3/1","3/2"}),L91="w"),VLOOKUP(N91,$AA$2:$AB$17,2,FALSE),IF(AND(OR($D93={"1/3","2/3","3/1","3/2"}),L91="l"),VLOOKUP(N91,$AC$2:$AD$17,2,FALSE),IF(AND(OR($D93={"1/3","2/3","3/1","3/2"}),L90="w"),VLOOKUP(N90,$AA$2:$AB$17,2,FALSE),IF(AND(OR($D93={"1/3","2/3","3/1","3/2"}),L90="l"),VLOOKUP(N90,$AC$2:$AD$17,2,FALSE),IF(AND(OR($D93={"1/3","2/3","3/1","3/2"}),L89="w"),VLOOKUP(N89,$AA$2:$AB$17,2,FALSE),IF(AND(OR($D93={"1/3","2/3","3/1","3/2"}),L89="l"),VLOOKUP(N89,$AC$2:$AD$17,2,FALSE),IF(AND(OR($D93={"1/3","2/3","3/1","3/2"}),L88="w"),VLOOKUP(N88,$AA$2:$AB$17,2,FALSE),IF(AND(OR($D93={"1/3","2/3","3/1","3/2"}),L88="l"),VLOOKUP(N88,$AC$2:$AD$17,2,FALSE),IF(AND(OR($D93={"1/3","2/3","3/1","3/2"}),L87="w"),VLOOKUP(N87,$AA$2:$AB$17,2,FALSE),IF(AND(OR($D93={"1/3","2/3","3/1","3/2"}),L87="l"),VLOOKUP(N87,$AC$2:$AD$17,2,FALSE),IF(AND(OR($D93={"1/3","2/3","3/1","3/2"}),L86="w"),VLOOKUP(N86,$AA$2:$AB$17,2,FALSE),IF(AND(OR($D93={"1/3","2/3","3/1","3/2"}),L86="l"),VLOOKUP(N86,$AC$2:$AD$17,2,FALSE),IF(AND(OR($D93={"1/3","2/3","3/1","3/2"}),L85="w"),VLOOKUP(N85,$AA$2:$AB$17,2,FALSE),IF(AND(OR($D93={"1/3","2/3","3/1","3/2"}),L85="l"),VLOOKUP(N85,$AC$2:$AD$17,2,FALSE),IF(AND(OR($D93={"1/3","2/3","3/1","3/2"}),L84="w"),VLOOKUP(N84,$AA$2:$AB$17,2,FALSE),IF(AND(OR($D93={"1/3","2/3","3/1","3/2"}),L84="l"),VLOOKUP(N84,$AC$2:$AD$17,2,FALSE),IF(AND(OR($D93={"1/3","2/3","3/1","3/2"}),L83="w"),VLOOKUP(N83,$AA$2:$AB$17,2,FALSE),IF(AND(OR($D93={"1/3","2/3","3/1","3/2"}),L83="l"),VLOOKUP(N83,$AC$2:$AD$17,2,FALSE),IF(OR($D93={"1/3","2/3","3/1","3/2"}),1,"")))))))))))))))))))))))</f>
        <v>10a</v>
      </c>
      <c r="O94" s="12">
        <f t="shared" si="12"/>
        <v>-12</v>
      </c>
      <c r="P94" s="13" t="str">
        <f>IF(AND(Q94="c",$A94&gt;=1,OR(R94={1,"2a","2b",3,"5a","5b","10a","10b","20a","20b","40a","40b","80a","80b","160a","160b"})),"w",IF(AND(Q94="",$A94&gt;=1,OR(R94={1,"2a","2b",3,"5a","5b","10a","10b","20a","20b","40a","40b","80a","80b","160a","160b"})),"l",""))</f>
        <v>w</v>
      </c>
      <c r="Q94" s="7" t="str">
        <f>IF(OR($A94={1,4,7,10,13,16,19,22,25,28,31,34}),"c","")</f>
        <v>c</v>
      </c>
      <c r="R94" s="14">
        <f>IF(AND(OR($E93={"a/b","a/c","b/a","c/a"}),P93="w"),VLOOKUP(R93,$AA$2:$AB$17,2,FALSE),IF(AND(OR($E93={"a/b","a/c","b/a","c/a"}),P93="l"),VLOOKUP(R93,$AC$2:$AD$17,2,FALSE),IF(AND(OR($E93={"a/b","a/c","b/a","c/a"}),P92="w"),VLOOKUP(R92,$AA$2:$AB$17,2,FALSE),IF(AND(OR($E93={"a/b","a/c","b/a","c/a"}),P92="l"),VLOOKUP(R92,$AC$2:$AD$17,2,FALSE),IF(AND(OR($E93={"a/b","a/c","b/a","c/a"}),P91="w"),VLOOKUP(R91,$AA$2:$AB$17,2,FALSE),IF(AND(OR($E93={"a/b","a/c","b/a","c/a"}),P91="l"),VLOOKUP(R91,$AC$2:$AD$17,2,FALSE),IF(AND(OR($E93={"a/b","a/c","b/a","c/a"}),P90="w"),VLOOKUP(R90,$AA$2:$AB$17,2,FALSE),IF(AND(OR($E93={"a/b","a/c","b/a","c/a"}),P90="l"),VLOOKUP(R90,$AC$2:$AD$17,2,FALSE),IF(AND(OR($E93={"a/b","a/c","b/a","c/a"}),P89="w"),VLOOKUP(R89,$AA$2:$AB$17,2,FALSE),IF(AND(OR($E93={"a/b","a/c","b/a","c/a"}),P89="l"),VLOOKUP(R89,$AC$2:$AD$17,2,FALSE),IF(AND(OR($E93={"a/b","a/c","b/a","c/a"}),P88="w"),VLOOKUP(R88,$AA$2:$AB$17,2,FALSE),IF(AND(OR($E93={"a/b","a/c","b/a","c/a"}),P88="l"),VLOOKUP(R88,$AC$2:$AD$17,2,FALSE),IF(AND(OR($E93={"a/b","a/c","b/a","c/a"}),P87="w"),VLOOKUP(R87,$AA$2:$AB$17,2,FALSE),IF(AND(OR($E93={"a/b","a/c","b/a","c/a"}),P87="l"),VLOOKUP(R87,$AC$2:$AD$17,2,FALSE),IF(AND(OR($E93={"a/b","a/c","b/a","c/a"}),P86="w"),VLOOKUP(R86,$AA$2:$AB$17,2,FALSE),IF(AND(OR($E93={"a/b","a/c","b/a","c/a"}),P86="l"),VLOOKUP(R86,$AC$2:$AD$17,2,FALSE),IF(AND(OR($E93={"a/b","a/c","b/a","c/a"}),P85="w"),VLOOKUP(R85,$AA$2:$AB$17,2,FALSE),IF(AND(OR($E93={"a/b","a/c","b/a","c/a"}),P85="l"),VLOOKUP(R85,$AC$2:$AD$17,2,FALSE),IF(AND(OR($E93={"a/b","a/c","b/a","c/a"}),P84="w"),VLOOKUP(R84,$AA$2:$AB$17,2,FALSE),IF(AND(OR($E93={"a/b","a/c","b/a","c/a"}),P84="l"),VLOOKUP(R84,$AC$2:$AD$17,2,FALSE),IF(AND(OR($E93={"a/b","a/c","b/a","c/a"}),P83="w"),VLOOKUP(R83,$AA$2:$AB$17,2,FALSE),IF(AND(OR($E93={"a/b","a/c","b/a","c/a"}),P83="l"),VLOOKUP(R83,$AC$2:$AD$17,2,FALSE),IF(OR($E93={"a/b","a/c","b/a","c/a"}),1,"")))))))))))))))))))))))</f>
        <v>1</v>
      </c>
      <c r="S94" s="13" t="str">
        <f>IF(AND(T94="c",$A94&gt;=1,OR(U94={1,"2a","2b",3,"5a","5b","10a","10b","20a","20b","40a","40b","80a","80b","160a","160b"})),"w",IF(AND(T94="",$A94&gt;=1,OR(U94={1,"2a","2b",3,"5a","5b","10a","10b","20a","20b","40a","40b","80a","80b","160a","160b"})),"l",""))</f>
        <v/>
      </c>
      <c r="T94" s="7" t="str">
        <f>IF(OR($A94={2,5,8,11,14,17,20,23,26,29,32,35}),"c","")</f>
        <v/>
      </c>
      <c r="U94" s="14" t="str">
        <f>IF(AND(OR($E93={"a/b","b/c","b/a","c/b"}),S93="w"),VLOOKUP(U93,$AA$2:$AB$17,2,FALSE),IF(AND(OR($E93={"a/b","b/c","b/a","c/b"}),S93="l"),VLOOKUP(U93,$AC$2:$AD$17,2,FALSE),IF(AND(OR($E93={"a/b","b/c","b/a","c/b"}),S92="w"),VLOOKUP(U92,$AA$2:$AB$17,2,FALSE),IF(AND(OR($E93={"a/b","b/c","b/a","c/b"}),S92="l"),VLOOKUP(U92,$AC$2:$AD$17,2,FALSE),IF(AND(OR($E93={"a/b","b/c","b/a","c/b"}),S91="w"),VLOOKUP(U91,$AA$2:$AB$17,2,FALSE),IF(AND(OR($E93={"a/b","b/c","b/a","c/b"}),S91="l"),VLOOKUP(U91,$AC$2:$AD$17,2,FALSE),IF(AND(OR($E93={"a/b","b/c","b/a","c/b"}),S90="w"),VLOOKUP(U90,$AA$2:$AB$17,2,FALSE),IF(AND(OR($E93={"a/b","b/c","b/a","c/b"}),S90="l"),VLOOKUP(U90,$AC$2:$AD$17,2,FALSE),IF(AND(OR($E93={"a/b","b/c","b/a","c/b"}),S89="w"),VLOOKUP(U89,$AA$2:$AB$17,2,FALSE),IF(AND(OR($E93={"a/b","b/c","b/a","c/b"}),S89="l"),VLOOKUP(U89,$AC$2:$AD$17,2,FALSE),IF(AND(OR($E93={"a/b","b/c","b/a","c/b"}),S88="w"),VLOOKUP(U88,$AA$2:$AB$17,2,FALSE),IF(AND(OR($E93={"a/b","b/c","b/a","c/b"}),S88="l"),VLOOKUP(U88,$AC$2:$AD$17,2,FALSE),IF(AND(OR($E93={"a/b","b/c","b/a","c/b"}),S87="w"),VLOOKUP(U87,$AA$2:$AB$17,2,FALSE),IF(AND(OR($E93={"a/b","b/c","b/a","c/b"}),S87="l"),VLOOKUP(U87,$AC$2:$AD$17,2,FALSE),IF(AND(OR($E93={"a/b","b/c","b/a","c/b"}),S86="w"),VLOOKUP(U86,$AA$2:$AB$17,2,FALSE),IF(AND(OR($E93={"a/b","b/c","b/a","c/b"}),S86="l"),VLOOKUP(U86,$AC$2:$AD$17,2,FALSE),IF(AND(OR($E93={"a/b","b/c","b/a","c/b"}),S85="w"),VLOOKUP(U85,$AA$2:$AB$17,2,FALSE),IF(AND(OR($E93={"a/b","b/c","b/a","c/b"}),S85="l"),VLOOKUP(U85,$AC$2:$AD$17,2,FALSE),IF(AND(OR($E93={"a/b","b/c","b/a","c/b"}),S84="w"),VLOOKUP(U84,$AA$2:$AB$17,2,FALSE),IF(AND(OR($E93={"a/b","b/c","b/a","c/b"}),S84="l"),VLOOKUP(U84,$AC$2:$AD$17,2,FALSE),IF(AND(OR($E93={"a/b","b/c","b/a","c/b"}),S83="w"),VLOOKUP(U83,$AA$2:$AB$17,2,FALSE),IF(AND(OR($E93={"a/b","b/c","b/a","c/b"}),S83="l"),VLOOKUP(U83,$AC$2:$AD$17,2,FALSE),IF(OR($E93={"a/b","b/c","b/a","c/b"}),1,"")))))))))))))))))))))))</f>
        <v/>
      </c>
      <c r="V94" s="13" t="str">
        <f>IF(AND(W94="c",$A94&gt;=1,OR(X94={1,"2a","2b",3,"5a","5b","10a","10b","20a","20b","40a","40b","80a","80b","160a","160b"})),"w",IF(AND(W94="",$A94&gt;=1,OR(X94={1,"2a","2b",3,"5a","5b","10a","10b","20a","20b","40a","40b","80a","80b","160a","160b"})),"l",""))</f>
        <v>l</v>
      </c>
      <c r="W94" s="7" t="str">
        <f>IF(OR($A94={3,6,9,12,15,18,21,24,27,30,33,36}),"c","")</f>
        <v/>
      </c>
      <c r="X94" s="14" t="str">
        <f>IF(AND(OR($E93={"a/c","b/c","c/a","c/b"}),V93="w"),VLOOKUP(X93,$AA$2:$AB$17,2,FALSE),IF(AND(OR($E93={"a/c","b/c","c/a","c/b"}),V93="l"),VLOOKUP(X93,$AC$2:$AD$17,2,FALSE),IF(AND(OR($E93={"a/c","b/c","c/a","c/b"}),V92="w"),VLOOKUP(X92,$AA$2:$AB$17,2,FALSE),IF(AND(OR($E93={"a/c","b/c","c/a","c/b"}),V92="l"),VLOOKUP(X92,$AC$2:$AD$17,2,FALSE),IF(AND(OR($E93={"a/c","b/c","c/a","c/b"}),V91="w"),VLOOKUP(X91,$AA$2:$AB$17,2,FALSE),IF(AND(OR($E93={"a/c","b/c","c/a","c/b"}),V91="l"),VLOOKUP(X91,$AC$2:$AD$17,2,FALSE),IF(AND(OR($E93={"a/c","b/c","c/a","c/b"}),V90="w"),VLOOKUP(X90,$AA$2:$AB$17,2,FALSE),IF(AND(OR($E93={"a/c","b/c","c/a","c/b"}),V90="l"),VLOOKUP(X90,$AC$2:$AD$17,2,FALSE),IF(AND(OR($E93={"a/c","b/c","c/a","c/b"}),V89="w"),VLOOKUP(X89,$AA$2:$AB$17,2,FALSE),IF(AND(OR($E93={"a/c","b/c","c/a","c/b"}),V89="l"),VLOOKUP(X89,$AC$2:$AD$17,2,FALSE),IF(AND(OR($E93={"a/c","b/c","c/a","c/b"}),V88="w"),VLOOKUP(X88,$AA$2:$AB$17,2,FALSE),IF(AND(OR($E93={"a/c","b/c","c/a","c/b"}),V88="l"),VLOOKUP(X88,$AC$2:$AD$17,2,FALSE),IF(AND(OR($E93={"a/c","b/c","c/a","c/b"}),V87="w"),VLOOKUP(X87,$AA$2:$AB$17,2,FALSE),IF(AND(OR($E93={"a/c","b/c","c/a","c/b"}),V87="l"),VLOOKUP(X87,$AC$2:$AD$17,2,FALSE),IF(AND(OR($E93={"a/c","b/c","c/a","c/b"}),V86="w"),VLOOKUP(X86,$AA$2:$AB$17,2,FALSE),IF(AND(OR($E93={"a/c","b/c","c/a","c/b"}),V86="l"),VLOOKUP(X86,$AC$2:$AD$17,2,FALSE),IF(AND(OR($E93={"a/c","b/c","c/a","c/b"}),V85="w"),VLOOKUP(X85,$AA$2:$AB$17,2,FALSE),IF(AND(OR($E93={"a/c","b/c","c/a","c/b"}),V85="l"),VLOOKUP(X85,$AC$2:$AD$17,2,FALSE),IF(AND(OR($E93={"a/c","b/c","c/a","c/b"}),V84="w"),VLOOKUP(X84,$AA$2:$AB$17,2,FALSE),IF(AND(OR($E93={"a/c","b/c","c/a","c/b"}),V84="l"),VLOOKUP(X84,$AC$2:$AD$17,2,FALSE),IF(AND(OR($E93={"a/c","b/c","c/a","c/b"}),V83="w"),VLOOKUP(X83,$AA$2:$AB$17,2,FALSE),IF(AND(OR($E93={"a/c","b/c","c/a","c/b"}),V83="l"),VLOOKUP(X83,$AC$2:$AD$17,2,FALSE),IF(OR($E93={"a/c","b/c","c/a","c/b"}),1,"")))))))))))))))))))))))</f>
        <v>5a</v>
      </c>
      <c r="Y94" s="12">
        <f t="shared" si="13"/>
        <v>-3</v>
      </c>
      <c r="Z94" s="27">
        <f t="shared" si="14"/>
        <v>-15</v>
      </c>
    </row>
    <row r="95" spans="1:26">
      <c r="A95" s="9">
        <v>12</v>
      </c>
      <c r="B95" s="9">
        <f>IF(OR($A95={1,2,3,4,5,6,7,8,9,10,11,12}),1,IF(OR($A95={13,14,15,16,17,18,19,20,21,22,23,24}),2,IF(OR($A95={25,26,27,28,29,30,31,32,33,34,35,36}),3,"")))</f>
        <v>1</v>
      </c>
      <c r="C95" s="9" t="str">
        <f>IF(OR($A95={1,4,7,10,13,16,19,22,25,28,31,34}),"A",IF(OR($A95={2,5,8,11,14,17,20,23,26,29,32,35}),"B",IF(OR($A95={3,6,9,12,15,18,21,24,27,30,33,36}),"C","")))</f>
        <v>C</v>
      </c>
      <c r="D95" t="str">
        <f t="shared" si="15"/>
        <v>2/1</v>
      </c>
      <c r="E95" t="str">
        <f t="shared" si="16"/>
        <v>A/C</v>
      </c>
      <c r="F95" s="13" t="str">
        <f>IF(AND(G95="d",$A95&gt;=1,OR(H95={1,"2a","2b",3,"5a","5b","10a","10b","20a","20b","40a","40b","80a","80b","160a","160b"})),"w",IF(AND(G95="",$A95&gt;=1,OR(H95={1,"2a","2b",3,"5a","5b","10a","10b","20a","20b","40a","40b","80a","80b","160a","160b"})),"l",""))</f>
        <v>w</v>
      </c>
      <c r="G95" s="7" t="str">
        <f>IF(OR($A95={1,2,3,4,5,6,7,8,9,10,11,12}),"d","")</f>
        <v>d</v>
      </c>
      <c r="H95" s="14" t="str">
        <f>IF(AND(OR($D94={"1/2","1/3","2/1","3/1"}),F94="w"),VLOOKUP(H94,$AA$2:$AB$17,2,FALSE),IF(AND(OR($D94={"1/2","1/3","2/1","3/1"}),F94="l"),VLOOKUP(H94,$AC$2:$AD$17,2,FALSE),IF(AND(OR($D94={"1/2","1/3","2/1","3/1"}),F93="w"),VLOOKUP(H93,$AA$2:$AB$17,2,FALSE),IF(AND(OR($D94={"1/2","1/3","2/1","3/1"}),F93="l"),VLOOKUP(H93,$AC$2:$AD$17,2,FALSE),IF(AND(OR($D94={"1/2","1/3","2/1","3/1"}),F92="w"),VLOOKUP(H92,$AA$2:$AB$17,2,FALSE),IF(AND(OR($D94={"1/2","1/3","2/1","3/1"}),F92="l"),VLOOKUP(H92,$AC$2:$AD$17,2,FALSE),IF(AND(OR($D94={"1/2","1/3","2/1","3/1"}),F91="w"),VLOOKUP(H91,$AA$2:$AB$17,2,FALSE),IF(AND(OR($D94={"1/2","1/3","2/1","3/1"}),F91="l"),VLOOKUP(H91,$AC$2:$AD$17,2,FALSE),IF(AND(OR($D94={"1/2","1/3","2/1","3/1"}),F90="w"),VLOOKUP(H90,$AA$2:$AB$17,2,FALSE),IF(AND(OR($D94={"1/2","1/3","2/1","3/1"}),F90="l"),VLOOKUP(H90,$AC$2:$AD$17,2,FALSE),IF(AND(OR($D94={"1/2","1/3","2/1","3/1"}),F89="w"),VLOOKUP(H89,$AA$2:$AB$17,2,FALSE),IF(AND(OR($D94={"1/2","1/3","2/1","3/1"}),F89="l"),VLOOKUP(H89,$AC$2:$AD$17,2,FALSE),IF(AND(OR($D94={"1/2","1/3","2/1","3/1"}),F88="w"),VLOOKUP(H88,$AA$2:$AB$17,2,FALSE),IF(AND(OR($D94={"1/2","1/3","2/1","3/1"}),F88="l"),VLOOKUP(H88,$AC$2:$AD$17,2,FALSE),IF(AND(OR($D94={"1/2","1/3","2/1","3/1"}),F87="w"),VLOOKUP(H87,$AA$2:$AB$17,2,FALSE),IF(AND(OR($D94={"1/2","1/3","2/1","3/1"}),F87="l"),VLOOKUP(H87,$AC$2:$AD$17,2,FALSE),IF(AND(OR($D94={"1/2","1/3","2/1","3/1"}),F86="w"),VLOOKUP(H86,$AA$2:$AB$17,2,FALSE),IF(AND(OR($D94={"1/2","1/3","2/1","3/1"}),F86="l"),VLOOKUP(H86,$AC$2:$AD$17,2,FALSE),IF(AND(OR($D94={"1/2","1/3","2/1","3/1"}),F85="w"),VLOOKUP(H85,$AA$2:$AB$17,2,FALSE),IF(AND(OR($D94={"1/2","1/3","2/1","3/1"}),F85="l"),VLOOKUP(H85,$AC$2:$AD$17,2,FALSE),IF(AND(OR($D94={"1/2","1/3","2/1","3/1"}),F84="w"),VLOOKUP(H84,$AA$2:$AB$17,2,FALSE),IF(AND(OR($D94={"1/2","1/3","2/1","3/1"}),F84="l"),VLOOKUP(H84,$AC$2:$AD$17,2,FALSE),IF(OR($D94={"1/2","1/3","2/1","3/1"}),1,"")))))))))))))))))))))))</f>
        <v>2b</v>
      </c>
      <c r="I95" s="13" t="str">
        <f>IF(AND(J95="d",$A95&gt;=1,OR(K95={1,"2a","2b",3,"5a","5b","10a","10b","20a","20b","40a","40b","80a","80b","160a","160b"})),"w",IF(AND(J95="",$A95&gt;=1,OR(K95={1,"2a","2b",3,"5a","5b","10a","10b","20a","20b","40a","40b","80a","80b","160a","160b"})),"l",""))</f>
        <v>l</v>
      </c>
      <c r="J95" s="7" t="str">
        <f>IF(OR($A95={13,14,15,16,17,18,19,20,21,22,23,24}),"d","")</f>
        <v/>
      </c>
      <c r="K95" s="14">
        <f>IF(AND(OR($D94={"1/2","2/3","2/1","3/2"}),I94="w"),VLOOKUP(K94,$AA$2:$AB$17,2,FALSE),IF(AND(OR($D94={"1/2","2/3","2/1","3/2"}),I94="l"),VLOOKUP(K94,$AC$2:$AD$17,2,FALSE),IF(AND(OR($D94={"1/2","2/3","2/1","3/2"}),I93="w"),VLOOKUP(K93,$AA$2:$AB$17,2,FALSE),IF(AND(OR($D94={"1/2","2/3","2/1","3/2"}),I93="l"),VLOOKUP(K93,$AC$2:$AD$17,2,FALSE),IF(AND(OR($D94={"1/2","2/3","2/1","3/2"}),I92="w"),VLOOKUP(K92,$AA$2:$AB$17,2,FALSE),IF(AND(OR($D94={"1/2","2/3","2/1","3/2"}),I92="l"),VLOOKUP(K92,$AC$2:$AD$17,2,FALSE),IF(AND(OR($D94={"1/2","2/3","2/1","3/2"}),I91="w"),VLOOKUP(K91,$AA$2:$AB$17,2,FALSE),IF(AND(OR($D94={"1/2","2/3","2/1","3/2"}),I91="l"),VLOOKUP(K91,$AC$2:$AD$17,2,FALSE),IF(AND(OR($D94={"1/2","2/3","2/1","3/2"}),I90="w"),VLOOKUP(K90,$AA$2:$AB$17,2,FALSE),IF(AND(OR($D94={"1/2","2/3","2/1","3/2"}),I90="l"),VLOOKUP(K90,$AC$2:$AD$17,2,FALSE),IF(AND(OR($D94={"1/2","2/3","2/1","3/2"}),I89="w"),VLOOKUP(K89,$AA$2:$AB$17,2,FALSE),IF(AND(OR($D94={"1/2","2/3","2/1","3/2"}),I89="l"),VLOOKUP(K89,$AC$2:$AD$17,2,FALSE),IF(AND(OR($D94={"1/2","2/3","2/1","3/2"}),I88="w"),VLOOKUP(K88,$AA$2:$AB$17,2,FALSE),IF(AND(OR($D94={"1/2","2/3","2/1","3/2"}),I88="l"),VLOOKUP(K88,$AC$2:$AD$17,2,FALSE),IF(AND(OR($D94={"1/2","2/3","2/1","3/2"}),I87="w"),VLOOKUP(K87,$AA$2:$AB$17,2,FALSE),IF(AND(OR($D94={"1/2","2/3","2/1","3/2"}),I87="l"),VLOOKUP(K87,$AC$2:$AD$17,2,FALSE),IF(AND(OR($D94={"1/2","2/3","2/1","3/2"}),I86="w"),VLOOKUP(K86,$AA$2:$AB$17,2,FALSE),IF(AND(OR($D94={"1/2","2/3","2/1","3/2"}),I86="l"),VLOOKUP(K86,$AC$2:$AD$17,2,FALSE),IF(AND(OR($D94={"1/2","2/3","2/1","3/2"}),I85="w"),VLOOKUP(K85,$AA$2:$AB$17,2,FALSE),IF(AND(OR($D94={"1/2","2/3","2/1","3/2"}),I85="l"),VLOOKUP(K85,$AC$2:$AD$17,2,FALSE),IF(AND(OR($D94={"1/2","2/3","2/1","3/2"}),I84="w"),VLOOKUP(K84,$AA$2:$AB$17,2,FALSE),IF(AND(OR($D94={"1/2","2/3","2/1","3/2"}),I84="l"),VLOOKUP(K84,$AC$2:$AD$17,2,FALSE),IF(OR($D94={"1/2","2/3","2/1","3/2"}),1,"")))))))))))))))))))))))</f>
        <v>3</v>
      </c>
      <c r="L95" s="13" t="str">
        <f>IF(AND(M95="d",$A95&gt;=1,OR(N95={1,"2a","2b",3,"5a","5b","10a","10b","20a","20b","40a","40b","80a","80b","160a","160b"})),"w",IF(AND(M95="",$A95&gt;=1,OR(N95={1,"2a","2b",3,"5a","5b","10a","10b","20a","20b","40a","40b","80a","80b","160a","160b"})),"l",""))</f>
        <v/>
      </c>
      <c r="M95" s="7" t="str">
        <f>IF(OR($A95={25,26,27,28,29,30,31,32,33,34,35,36}),"d","")</f>
        <v/>
      </c>
      <c r="N95" s="14" t="str">
        <f>IF(AND(OR($D94={"1/3","2/3","3/1","3/2"}),L94="w"),VLOOKUP(N94,$AA$2:$AB$17,2,FALSE),IF(AND(OR($D94={"1/3","2/3","3/1","3/2"}),L94="l"),VLOOKUP(N94,$AC$2:$AD$17,2,FALSE),IF(AND(OR($D94={"1/3","2/3","3/1","3/2"}),L93="w"),VLOOKUP(N93,$AA$2:$AB$17,2,FALSE),IF(AND(OR($D94={"1/3","2/3","3/1","3/2"}),L93="l"),VLOOKUP(N93,$AC$2:$AD$17,2,FALSE),IF(AND(OR($D94={"1/3","2/3","3/1","3/2"}),L92="w"),VLOOKUP(N92,$AA$2:$AB$17,2,FALSE),IF(AND(OR($D94={"1/3","2/3","3/1","3/2"}),L92="l"),VLOOKUP(N92,$AC$2:$AD$17,2,FALSE),IF(AND(OR($D94={"1/3","2/3","3/1","3/2"}),L91="w"),VLOOKUP(N91,$AA$2:$AB$17,2,FALSE),IF(AND(OR($D94={"1/3","2/3","3/1","3/2"}),L91="l"),VLOOKUP(N91,$AC$2:$AD$17,2,FALSE),IF(AND(OR($D94={"1/3","2/3","3/1","3/2"}),L90="w"),VLOOKUP(N90,$AA$2:$AB$17,2,FALSE),IF(AND(OR($D94={"1/3","2/3","3/1","3/2"}),L90="l"),VLOOKUP(N90,$AC$2:$AD$17,2,FALSE),IF(AND(OR($D94={"1/3","2/3","3/1","3/2"}),L89="w"),VLOOKUP(N89,$AA$2:$AB$17,2,FALSE),IF(AND(OR($D94={"1/3","2/3","3/1","3/2"}),L89="l"),VLOOKUP(N89,$AC$2:$AD$17,2,FALSE),IF(AND(OR($D94={"1/3","2/3","3/1","3/2"}),L88="w"),VLOOKUP(N88,$AA$2:$AB$17,2,FALSE),IF(AND(OR($D94={"1/3","2/3","3/1","3/2"}),L88="l"),VLOOKUP(N88,$AC$2:$AD$17,2,FALSE),IF(AND(OR($D94={"1/3","2/3","3/1","3/2"}),L87="w"),VLOOKUP(N87,$AA$2:$AB$17,2,FALSE),IF(AND(OR($D94={"1/3","2/3","3/1","3/2"}),L87="l"),VLOOKUP(N87,$AC$2:$AD$17,2,FALSE),IF(AND(OR($D94={"1/3","2/3","3/1","3/2"}),L86="w"),VLOOKUP(N86,$AA$2:$AB$17,2,FALSE),IF(AND(OR($D94={"1/3","2/3","3/1","3/2"}),L86="l"),VLOOKUP(N86,$AC$2:$AD$17,2,FALSE),IF(AND(OR($D94={"1/3","2/3","3/1","3/2"}),L85="w"),VLOOKUP(N85,$AA$2:$AB$17,2,FALSE),IF(AND(OR($D94={"1/3","2/3","3/1","3/2"}),L85="l"),VLOOKUP(N85,$AC$2:$AD$17,2,FALSE),IF(AND(OR($D94={"1/3","2/3","3/1","3/2"}),L84="w"),VLOOKUP(N84,$AA$2:$AB$17,2,FALSE),IF(AND(OR($D94={"1/3","2/3","3/1","3/2"}),L84="l"),VLOOKUP(N84,$AC$2:$AD$17,2,FALSE),IF(OR($D94={"1/3","2/3","3/1","3/2"}),1,"")))))))))))))))))))))))</f>
        <v/>
      </c>
      <c r="O95" s="12">
        <f t="shared" si="12"/>
        <v>1</v>
      </c>
      <c r="P95" s="13" t="str">
        <f>IF(AND(Q95="c",$A95&gt;=1,OR(R95={1,"2a","2b",3,"5a","5b","10a","10b","20a","20b","40a","40b","80a","80b","160a","160b"})),"w",IF(AND(Q95="",$A95&gt;=1,OR(R95={1,"2a","2b",3,"5a","5b","10a","10b","20a","20b","40a","40b","80a","80b","160a","160b"})),"l",""))</f>
        <v>l</v>
      </c>
      <c r="Q95" s="7" t="str">
        <f>IF(OR($A95={1,4,7,10,13,16,19,22,25,28,31,34}),"c","")</f>
        <v/>
      </c>
      <c r="R95" s="14">
        <f>IF(AND(OR($E94={"a/b","a/c","b/a","c/a"}),P94="w"),VLOOKUP(R94,$AA$2:$AB$17,2,FALSE),IF(AND(OR($E94={"a/b","a/c","b/a","c/a"}),P94="l"),VLOOKUP(R94,$AC$2:$AD$17,2,FALSE),IF(AND(OR($E94={"a/b","a/c","b/a","c/a"}),P93="w"),VLOOKUP(R93,$AA$2:$AB$17,2,FALSE),IF(AND(OR($E94={"a/b","a/c","b/a","c/a"}),P93="l"),VLOOKUP(R93,$AC$2:$AD$17,2,FALSE),IF(AND(OR($E94={"a/b","a/c","b/a","c/a"}),P92="w"),VLOOKUP(R92,$AA$2:$AB$17,2,FALSE),IF(AND(OR($E94={"a/b","a/c","b/a","c/a"}),P92="l"),VLOOKUP(R92,$AC$2:$AD$17,2,FALSE),IF(AND(OR($E94={"a/b","a/c","b/a","c/a"}),P91="w"),VLOOKUP(R91,$AA$2:$AB$17,2,FALSE),IF(AND(OR($E94={"a/b","a/c","b/a","c/a"}),P91="l"),VLOOKUP(R91,$AC$2:$AD$17,2,FALSE),IF(AND(OR($E94={"a/b","a/c","b/a","c/a"}),P90="w"),VLOOKUP(R90,$AA$2:$AB$17,2,FALSE),IF(AND(OR($E94={"a/b","a/c","b/a","c/a"}),P90="l"),VLOOKUP(R90,$AC$2:$AD$17,2,FALSE),IF(AND(OR($E94={"a/b","a/c","b/a","c/a"}),P89="w"),VLOOKUP(R89,$AA$2:$AB$17,2,FALSE),IF(AND(OR($E94={"a/b","a/c","b/a","c/a"}),P89="l"),VLOOKUP(R89,$AC$2:$AD$17,2,FALSE),IF(AND(OR($E94={"a/b","a/c","b/a","c/a"}),P88="w"),VLOOKUP(R88,$AA$2:$AB$17,2,FALSE),IF(AND(OR($E94={"a/b","a/c","b/a","c/a"}),P88="l"),VLOOKUP(R88,$AC$2:$AD$17,2,FALSE),IF(AND(OR($E94={"a/b","a/c","b/a","c/a"}),P87="w"),VLOOKUP(R87,$AA$2:$AB$17,2,FALSE),IF(AND(OR($E94={"a/b","a/c","b/a","c/a"}),P87="l"),VLOOKUP(R87,$AC$2:$AD$17,2,FALSE),IF(AND(OR($E94={"a/b","a/c","b/a","c/a"}),P86="w"),VLOOKUP(R86,$AA$2:$AB$17,2,FALSE),IF(AND(OR($E94={"a/b","a/c","b/a","c/a"}),P86="l"),VLOOKUP(R86,$AC$2:$AD$17,2,FALSE),IF(AND(OR($E94={"a/b","a/c","b/a","c/a"}),P85="w"),VLOOKUP(R85,$AA$2:$AB$17,2,FALSE),IF(AND(OR($E94={"a/b","a/c","b/a","c/a"}),P85="l"),VLOOKUP(R85,$AC$2:$AD$17,2,FALSE),IF(AND(OR($E94={"a/b","a/c","b/a","c/a"}),P84="w"),VLOOKUP(R84,$AA$2:$AB$17,2,FALSE),IF(AND(OR($E94={"a/b","a/c","b/a","c/a"}),P84="l"),VLOOKUP(R84,$AC$2:$AD$17,2,FALSE),IF(OR($E94={"a/b","a/c","b/a","c/a"}),1,"")))))))))))))))))))))))</f>
        <v>1</v>
      </c>
      <c r="S95" s="13" t="str">
        <f>IF(AND(T95="c",$A95&gt;=1,OR(U95={1,"2a","2b",3,"5a","5b","10a","10b","20a","20b","40a","40b","80a","80b","160a","160b"})),"w",IF(AND(T95="",$A95&gt;=1,OR(U95={1,"2a","2b",3,"5a","5b","10a","10b","20a","20b","40a","40b","80a","80b","160a","160b"})),"l",""))</f>
        <v/>
      </c>
      <c r="T95" s="7" t="str">
        <f>IF(OR($A95={2,5,8,11,14,17,20,23,26,29,32,35}),"c","")</f>
        <v/>
      </c>
      <c r="U95" s="14" t="str">
        <f>IF(AND(OR($E94={"a/b","b/c","b/a","c/b"}),S94="w"),VLOOKUP(U94,$AA$2:$AB$17,2,FALSE),IF(AND(OR($E94={"a/b","b/c","b/a","c/b"}),S94="l"),VLOOKUP(U94,$AC$2:$AD$17,2,FALSE),IF(AND(OR($E94={"a/b","b/c","b/a","c/b"}),S93="w"),VLOOKUP(U93,$AA$2:$AB$17,2,FALSE),IF(AND(OR($E94={"a/b","b/c","b/a","c/b"}),S93="l"),VLOOKUP(U93,$AC$2:$AD$17,2,FALSE),IF(AND(OR($E94={"a/b","b/c","b/a","c/b"}),S92="w"),VLOOKUP(U92,$AA$2:$AB$17,2,FALSE),IF(AND(OR($E94={"a/b","b/c","b/a","c/b"}),S92="l"),VLOOKUP(U92,$AC$2:$AD$17,2,FALSE),IF(AND(OR($E94={"a/b","b/c","b/a","c/b"}),S91="w"),VLOOKUP(U91,$AA$2:$AB$17,2,FALSE),IF(AND(OR($E94={"a/b","b/c","b/a","c/b"}),S91="l"),VLOOKUP(U91,$AC$2:$AD$17,2,FALSE),IF(AND(OR($E94={"a/b","b/c","b/a","c/b"}),S90="w"),VLOOKUP(U90,$AA$2:$AB$17,2,FALSE),IF(AND(OR($E94={"a/b","b/c","b/a","c/b"}),S90="l"),VLOOKUP(U90,$AC$2:$AD$17,2,FALSE),IF(AND(OR($E94={"a/b","b/c","b/a","c/b"}),S89="w"),VLOOKUP(U89,$AA$2:$AB$17,2,FALSE),IF(AND(OR($E94={"a/b","b/c","b/a","c/b"}),S89="l"),VLOOKUP(U89,$AC$2:$AD$17,2,FALSE),IF(AND(OR($E94={"a/b","b/c","b/a","c/b"}),S88="w"),VLOOKUP(U88,$AA$2:$AB$17,2,FALSE),IF(AND(OR($E94={"a/b","b/c","b/a","c/b"}),S88="l"),VLOOKUP(U88,$AC$2:$AD$17,2,FALSE),IF(AND(OR($E94={"a/b","b/c","b/a","c/b"}),S87="w"),VLOOKUP(U87,$AA$2:$AB$17,2,FALSE),IF(AND(OR($E94={"a/b","b/c","b/a","c/b"}),S87="l"),VLOOKUP(U87,$AC$2:$AD$17,2,FALSE),IF(AND(OR($E94={"a/b","b/c","b/a","c/b"}),S86="w"),VLOOKUP(U86,$AA$2:$AB$17,2,FALSE),IF(AND(OR($E94={"a/b","b/c","b/a","c/b"}),S86="l"),VLOOKUP(U86,$AC$2:$AD$17,2,FALSE),IF(AND(OR($E94={"a/b","b/c","b/a","c/b"}),S85="w"),VLOOKUP(U85,$AA$2:$AB$17,2,FALSE),IF(AND(OR($E94={"a/b","b/c","b/a","c/b"}),S85="l"),VLOOKUP(U85,$AC$2:$AD$17,2,FALSE),IF(AND(OR($E94={"a/b","b/c","b/a","c/b"}),S84="w"),VLOOKUP(U84,$AA$2:$AB$17,2,FALSE),IF(AND(OR($E94={"a/b","b/c","b/a","c/b"}),S84="l"),VLOOKUP(U84,$AC$2:$AD$17,2,FALSE),IF(OR($E94={"a/b","b/c","b/a","c/b"}),1,"")))))))))))))))))))))))</f>
        <v/>
      </c>
      <c r="V95" s="13" t="str">
        <f>IF(AND(W95="c",$A95&gt;=1,OR(X95={1,"2a","2b",3,"5a","5b","10a","10b","20a","20b","40a","40b","80a","80b","160a","160b"})),"w",IF(AND(W95="",$A95&gt;=1,OR(X95={1,"2a","2b",3,"5a","5b","10a","10b","20a","20b","40a","40b","80a","80b","160a","160b"})),"l",""))</f>
        <v>w</v>
      </c>
      <c r="W95" s="7" t="str">
        <f>IF(OR($A95={3,6,9,12,15,18,21,24,27,30,33,36}),"c","")</f>
        <v>c</v>
      </c>
      <c r="X95" s="14" t="str">
        <f>IF(AND(OR($E94={"a/c","b/c","c/a","c/b"}),V94="w"),VLOOKUP(X94,$AA$2:$AB$17,2,FALSE),IF(AND(OR($E94={"a/c","b/c","c/a","c/b"}),V94="l"),VLOOKUP(X94,$AC$2:$AD$17,2,FALSE),IF(AND(OR($E94={"a/c","b/c","c/a","c/b"}),V93="w"),VLOOKUP(X93,$AA$2:$AB$17,2,FALSE),IF(AND(OR($E94={"a/c","b/c","c/a","c/b"}),V93="l"),VLOOKUP(X93,$AC$2:$AD$17,2,FALSE),IF(AND(OR($E94={"a/c","b/c","c/a","c/b"}),V92="w"),VLOOKUP(X92,$AA$2:$AB$17,2,FALSE),IF(AND(OR($E94={"a/c","b/c","c/a","c/b"}),V92="l"),VLOOKUP(X92,$AC$2:$AD$17,2,FALSE),IF(AND(OR($E94={"a/c","b/c","c/a","c/b"}),V91="w"),VLOOKUP(X91,$AA$2:$AB$17,2,FALSE),IF(AND(OR($E94={"a/c","b/c","c/a","c/b"}),V91="l"),VLOOKUP(X91,$AC$2:$AD$17,2,FALSE),IF(AND(OR($E94={"a/c","b/c","c/a","c/b"}),V90="w"),VLOOKUP(X90,$AA$2:$AB$17,2,FALSE),IF(AND(OR($E94={"a/c","b/c","c/a","c/b"}),V90="l"),VLOOKUP(X90,$AC$2:$AD$17,2,FALSE),IF(AND(OR($E94={"a/c","b/c","c/a","c/b"}),V89="w"),VLOOKUP(X89,$AA$2:$AB$17,2,FALSE),IF(AND(OR($E94={"a/c","b/c","c/a","c/b"}),V89="l"),VLOOKUP(X89,$AC$2:$AD$17,2,FALSE),IF(AND(OR($E94={"a/c","b/c","c/a","c/b"}),V88="w"),VLOOKUP(X88,$AA$2:$AB$17,2,FALSE),IF(AND(OR($E94={"a/c","b/c","c/a","c/b"}),V88="l"),VLOOKUP(X88,$AC$2:$AD$17,2,FALSE),IF(AND(OR($E94={"a/c","b/c","c/a","c/b"}),V87="w"),VLOOKUP(X87,$AA$2:$AB$17,2,FALSE),IF(AND(OR($E94={"a/c","b/c","c/a","c/b"}),V87="l"),VLOOKUP(X87,$AC$2:$AD$17,2,FALSE),IF(AND(OR($E94={"a/c","b/c","c/a","c/b"}),V86="w"),VLOOKUP(X86,$AA$2:$AB$17,2,FALSE),IF(AND(OR($E94={"a/c","b/c","c/a","c/b"}),V86="l"),VLOOKUP(X86,$AC$2:$AD$17,2,FALSE),IF(AND(OR($E94={"a/c","b/c","c/a","c/b"}),V85="w"),VLOOKUP(X85,$AA$2:$AB$17,2,FALSE),IF(AND(OR($E94={"a/c","b/c","c/a","c/b"}),V85="l"),VLOOKUP(X85,$AC$2:$AD$17,2,FALSE),IF(AND(OR($E94={"a/c","b/c","c/a","c/b"}),V84="w"),VLOOKUP(X84,$AA$2:$AB$17,2,FALSE),IF(AND(OR($E94={"a/c","b/c","c/a","c/b"}),V84="l"),VLOOKUP(X84,$AC$2:$AD$17,2,FALSE),IF(OR($E94={"a/c","b/c","c/a","c/b"}),1,"")))))))))))))))))))))))</f>
        <v>5b</v>
      </c>
      <c r="Y95" s="12">
        <f t="shared" si="13"/>
        <v>9</v>
      </c>
      <c r="Z95" s="27">
        <f t="shared" si="14"/>
        <v>10</v>
      </c>
    </row>
    <row r="96" spans="1:26">
      <c r="A96" s="9">
        <v>5</v>
      </c>
      <c r="B96" s="9">
        <f>IF(OR($A96={1,2,3,4,5,6,7,8,9,10,11,12}),1,IF(OR($A96={13,14,15,16,17,18,19,20,21,22,23,24}),2,IF(OR($A96={25,26,27,28,29,30,31,32,33,34,35,36}),3,"")))</f>
        <v>1</v>
      </c>
      <c r="C96" s="9" t="str">
        <f>IF(OR($A96={1,4,7,10,13,16,19,22,25,28,31,34}),"A",IF(OR($A96={2,5,8,11,14,17,20,23,26,29,32,35}),"B",IF(OR($A96={3,6,9,12,15,18,21,24,27,30,33,36}),"C","")))</f>
        <v>B</v>
      </c>
      <c r="D96" t="str">
        <f t="shared" si="15"/>
        <v>2/1</v>
      </c>
      <c r="E96" t="str">
        <f t="shared" si="16"/>
        <v>C/B</v>
      </c>
      <c r="F96" s="13" t="str">
        <f>IF(AND(G96="d",$A96&gt;=1,OR(H96={1,"2a","2b",3,"5a","5b","10a","10b","20a","20b","40a","40b","80a","80b","160a","160b"})),"w",IF(AND(G96="",$A96&gt;=1,OR(H96={1,"2a","2b",3,"5a","5b","10a","10b","20a","20b","40a","40b","80a","80b","160a","160b"})),"l",""))</f>
        <v>w</v>
      </c>
      <c r="G96" s="7" t="str">
        <f>IF(OR($A96={1,2,3,4,5,6,7,8,9,10,11,12}),"d","")</f>
        <v>d</v>
      </c>
      <c r="H96" s="14">
        <f>IF(AND(OR($D95={"1/2","1/3","2/1","3/1"}),F95="w"),VLOOKUP(H95,$AA$2:$AB$17,2,FALSE),IF(AND(OR($D95={"1/2","1/3","2/1","3/1"}),F95="l"),VLOOKUP(H95,$AC$2:$AD$17,2,FALSE),IF(AND(OR($D95={"1/2","1/3","2/1","3/1"}),F94="w"),VLOOKUP(H94,$AA$2:$AB$17,2,FALSE),IF(AND(OR($D95={"1/2","1/3","2/1","3/1"}),F94="l"),VLOOKUP(H94,$AC$2:$AD$17,2,FALSE),IF(AND(OR($D95={"1/2","1/3","2/1","3/1"}),F93="w"),VLOOKUP(H93,$AA$2:$AB$17,2,FALSE),IF(AND(OR($D95={"1/2","1/3","2/1","3/1"}),F93="l"),VLOOKUP(H93,$AC$2:$AD$17,2,FALSE),IF(AND(OR($D95={"1/2","1/3","2/1","3/1"}),F92="w"),VLOOKUP(H92,$AA$2:$AB$17,2,FALSE),IF(AND(OR($D95={"1/2","1/3","2/1","3/1"}),F92="l"),VLOOKUP(H92,$AC$2:$AD$17,2,FALSE),IF(AND(OR($D95={"1/2","1/3","2/1","3/1"}),F91="w"),VLOOKUP(H91,$AA$2:$AB$17,2,FALSE),IF(AND(OR($D95={"1/2","1/3","2/1","3/1"}),F91="l"),VLOOKUP(H91,$AC$2:$AD$17,2,FALSE),IF(AND(OR($D95={"1/2","1/3","2/1","3/1"}),F90="w"),VLOOKUP(H90,$AA$2:$AB$17,2,FALSE),IF(AND(OR($D95={"1/2","1/3","2/1","3/1"}),F90="l"),VLOOKUP(H90,$AC$2:$AD$17,2,FALSE),IF(AND(OR($D95={"1/2","1/3","2/1","3/1"}),F89="w"),VLOOKUP(H89,$AA$2:$AB$17,2,FALSE),IF(AND(OR($D95={"1/2","1/3","2/1","3/1"}),F89="l"),VLOOKUP(H89,$AC$2:$AD$17,2,FALSE),IF(AND(OR($D95={"1/2","1/3","2/1","3/1"}),F88="w"),VLOOKUP(H88,$AA$2:$AB$17,2,FALSE),IF(AND(OR($D95={"1/2","1/3","2/1","3/1"}),F88="l"),VLOOKUP(H88,$AC$2:$AD$17,2,FALSE),IF(AND(OR($D95={"1/2","1/3","2/1","3/1"}),F87="w"),VLOOKUP(H87,$AA$2:$AB$17,2,FALSE),IF(AND(OR($D95={"1/2","1/3","2/1","3/1"}),F87="l"),VLOOKUP(H87,$AC$2:$AD$17,2,FALSE),IF(AND(OR($D95={"1/2","1/3","2/1","3/1"}),F86="w"),VLOOKUP(H86,$AA$2:$AB$17,2,FALSE),IF(AND(OR($D95={"1/2","1/3","2/1","3/1"}),F86="l"),VLOOKUP(H86,$AC$2:$AD$17,2,FALSE),IF(AND(OR($D95={"1/2","1/3","2/1","3/1"}),F85="w"),VLOOKUP(H85,$AA$2:$AB$17,2,FALSE),IF(AND(OR($D95={"1/2","1/3","2/1","3/1"}),F85="l"),VLOOKUP(H85,$AC$2:$AD$17,2,FALSE),IF(OR($D95={"1/2","1/3","2/1","3/1"}),1,"")))))))))))))))))))))))</f>
        <v>1</v>
      </c>
      <c r="I96" s="13" t="str">
        <f>IF(AND(J96="d",$A96&gt;=1,OR(K96={1,"2a","2b",3,"5a","5b","10a","10b","20a","20b","40a","40b","80a","80b","160a","160b"})),"w",IF(AND(J96="",$A96&gt;=1,OR(K96={1,"2a","2b",3,"5a","5b","10a","10b","20a","20b","40a","40b","80a","80b","160a","160b"})),"l",""))</f>
        <v>l</v>
      </c>
      <c r="J96" s="7" t="str">
        <f>IF(OR($A96={13,14,15,16,17,18,19,20,21,22,23,24}),"d","")</f>
        <v/>
      </c>
      <c r="K96" s="14" t="str">
        <f>IF(AND(OR($D95={"1/2","2/3","2/1","3/2"}),I95="w"),VLOOKUP(K95,$AA$2:$AB$17,2,FALSE),IF(AND(OR($D95={"1/2","2/3","2/1","3/2"}),I95="l"),VLOOKUP(K95,$AC$2:$AD$17,2,FALSE),IF(AND(OR($D95={"1/2","2/3","2/1","3/2"}),I94="w"),VLOOKUP(K94,$AA$2:$AB$17,2,FALSE),IF(AND(OR($D95={"1/2","2/3","2/1","3/2"}),I94="l"),VLOOKUP(K94,$AC$2:$AD$17,2,FALSE),IF(AND(OR($D95={"1/2","2/3","2/1","3/2"}),I93="w"),VLOOKUP(K93,$AA$2:$AB$17,2,FALSE),IF(AND(OR($D95={"1/2","2/3","2/1","3/2"}),I93="l"),VLOOKUP(K93,$AC$2:$AD$17,2,FALSE),IF(AND(OR($D95={"1/2","2/3","2/1","3/2"}),I92="w"),VLOOKUP(K92,$AA$2:$AB$17,2,FALSE),IF(AND(OR($D95={"1/2","2/3","2/1","3/2"}),I92="l"),VLOOKUP(K92,$AC$2:$AD$17,2,FALSE),IF(AND(OR($D95={"1/2","2/3","2/1","3/2"}),I91="w"),VLOOKUP(K91,$AA$2:$AB$17,2,FALSE),IF(AND(OR($D95={"1/2","2/3","2/1","3/2"}),I91="l"),VLOOKUP(K91,$AC$2:$AD$17,2,FALSE),IF(AND(OR($D95={"1/2","2/3","2/1","3/2"}),I90="w"),VLOOKUP(K90,$AA$2:$AB$17,2,FALSE),IF(AND(OR($D95={"1/2","2/3","2/1","3/2"}),I90="l"),VLOOKUP(K90,$AC$2:$AD$17,2,FALSE),IF(AND(OR($D95={"1/2","2/3","2/1","3/2"}),I89="w"),VLOOKUP(K89,$AA$2:$AB$17,2,FALSE),IF(AND(OR($D95={"1/2","2/3","2/1","3/2"}),I89="l"),VLOOKUP(K89,$AC$2:$AD$17,2,FALSE),IF(AND(OR($D95={"1/2","2/3","2/1","3/2"}),I88="w"),VLOOKUP(K88,$AA$2:$AB$17,2,FALSE),IF(AND(OR($D95={"1/2","2/3","2/1","3/2"}),I88="l"),VLOOKUP(K88,$AC$2:$AD$17,2,FALSE),IF(AND(OR($D95={"1/2","2/3","2/1","3/2"}),I87="w"),VLOOKUP(K87,$AA$2:$AB$17,2,FALSE),IF(AND(OR($D95={"1/2","2/3","2/1","3/2"}),I87="l"),VLOOKUP(K87,$AC$2:$AD$17,2,FALSE),IF(AND(OR($D95={"1/2","2/3","2/1","3/2"}),I86="w"),VLOOKUP(K86,$AA$2:$AB$17,2,FALSE),IF(AND(OR($D95={"1/2","2/3","2/1","3/2"}),I86="l"),VLOOKUP(K86,$AC$2:$AD$17,2,FALSE),IF(AND(OR($D95={"1/2","2/3","2/1","3/2"}),I85="w"),VLOOKUP(K85,$AA$2:$AB$17,2,FALSE),IF(AND(OR($D95={"1/2","2/3","2/1","3/2"}),I85="l"),VLOOKUP(K85,$AC$2:$AD$17,2,FALSE),IF(OR($D95={"1/2","2/3","2/1","3/2"}),1,"")))))))))))))))))))))))</f>
        <v>5a</v>
      </c>
      <c r="L96" s="13" t="str">
        <f>IF(AND(M96="d",$A96&gt;=1,OR(N96={1,"2a","2b",3,"5a","5b","10a","10b","20a","20b","40a","40b","80a","80b","160a","160b"})),"w",IF(AND(M96="",$A96&gt;=1,OR(N96={1,"2a","2b",3,"5a","5b","10a","10b","20a","20b","40a","40b","80a","80b","160a","160b"})),"l",""))</f>
        <v/>
      </c>
      <c r="M96" s="7" t="str">
        <f>IF(OR($A96={25,26,27,28,29,30,31,32,33,34,35,36}),"d","")</f>
        <v/>
      </c>
      <c r="N96" s="14" t="str">
        <f>IF(AND(OR($D95={"1/3","2/3","3/1","3/2"}),L95="w"),VLOOKUP(N95,$AA$2:$AB$17,2,FALSE),IF(AND(OR($D95={"1/3","2/3","3/1","3/2"}),L95="l"),VLOOKUP(N95,$AC$2:$AD$17,2,FALSE),IF(AND(OR($D95={"1/3","2/3","3/1","3/2"}),L94="w"),VLOOKUP(N94,$AA$2:$AB$17,2,FALSE),IF(AND(OR($D95={"1/3","2/3","3/1","3/2"}),L94="l"),VLOOKUP(N94,$AC$2:$AD$17,2,FALSE),IF(AND(OR($D95={"1/3","2/3","3/1","3/2"}),L93="w"),VLOOKUP(N93,$AA$2:$AB$17,2,FALSE),IF(AND(OR($D95={"1/3","2/3","3/1","3/2"}),L93="l"),VLOOKUP(N93,$AC$2:$AD$17,2,FALSE),IF(AND(OR($D95={"1/3","2/3","3/1","3/2"}),L92="w"),VLOOKUP(N92,$AA$2:$AB$17,2,FALSE),IF(AND(OR($D95={"1/3","2/3","3/1","3/2"}),L92="l"),VLOOKUP(N92,$AC$2:$AD$17,2,FALSE),IF(AND(OR($D95={"1/3","2/3","3/1","3/2"}),L91="w"),VLOOKUP(N91,$AA$2:$AB$17,2,FALSE),IF(AND(OR($D95={"1/3","2/3","3/1","3/2"}),L91="l"),VLOOKUP(N91,$AC$2:$AD$17,2,FALSE),IF(AND(OR($D95={"1/3","2/3","3/1","3/2"}),L90="w"),VLOOKUP(N90,$AA$2:$AB$17,2,FALSE),IF(AND(OR($D95={"1/3","2/3","3/1","3/2"}),L90="l"),VLOOKUP(N90,$AC$2:$AD$17,2,FALSE),IF(AND(OR($D95={"1/3","2/3","3/1","3/2"}),L89="w"),VLOOKUP(N89,$AA$2:$AB$17,2,FALSE),IF(AND(OR($D95={"1/3","2/3","3/1","3/2"}),L89="l"),VLOOKUP(N89,$AC$2:$AD$17,2,FALSE),IF(AND(OR($D95={"1/3","2/3","3/1","3/2"}),L88="w"),VLOOKUP(N88,$AA$2:$AB$17,2,FALSE),IF(AND(OR($D95={"1/3","2/3","3/1","3/2"}),L88="l"),VLOOKUP(N88,$AC$2:$AD$17,2,FALSE),IF(AND(OR($D95={"1/3","2/3","3/1","3/2"}),L87="w"),VLOOKUP(N87,$AA$2:$AB$17,2,FALSE),IF(AND(OR($D95={"1/3","2/3","3/1","3/2"}),L87="l"),VLOOKUP(N87,$AC$2:$AD$17,2,FALSE),IF(AND(OR($D95={"1/3","2/3","3/1","3/2"}),L86="w"),VLOOKUP(N86,$AA$2:$AB$17,2,FALSE),IF(AND(OR($D95={"1/3","2/3","3/1","3/2"}),L86="l"),VLOOKUP(N86,$AC$2:$AD$17,2,FALSE),IF(AND(OR($D95={"1/3","2/3","3/1","3/2"}),L85="w"),VLOOKUP(N85,$AA$2:$AB$17,2,FALSE),IF(AND(OR($D95={"1/3","2/3","3/1","3/2"}),L85="l"),VLOOKUP(N85,$AC$2:$AD$17,2,FALSE),IF(OR($D95={"1/3","2/3","3/1","3/2"}),1,"")))))))))))))))))))))))</f>
        <v/>
      </c>
      <c r="O96" s="12">
        <f t="shared" si="12"/>
        <v>-3</v>
      </c>
      <c r="P96" s="13" t="str">
        <f>IF(AND(Q96="c",$A96&gt;=1,OR(R96={1,"2a","2b",3,"5a","5b","10a","10b","20a","20b","40a","40b","80a","80b","160a","160b"})),"w",IF(AND(Q96="",$A96&gt;=1,OR(R96={1,"2a","2b",3,"5a","5b","10a","10b","20a","20b","40a","40b","80a","80b","160a","160b"})),"l",""))</f>
        <v>l</v>
      </c>
      <c r="Q96" s="7" t="str">
        <f>IF(OR($A96={1,4,7,10,13,16,19,22,25,28,31,34}),"c","")</f>
        <v/>
      </c>
      <c r="R96" s="14" t="str">
        <f>IF(AND(OR($E95={"a/b","a/c","b/a","c/a"}),P95="w"),VLOOKUP(R95,$AA$2:$AB$17,2,FALSE),IF(AND(OR($E95={"a/b","a/c","b/a","c/a"}),P95="l"),VLOOKUP(R95,$AC$2:$AD$17,2,FALSE),IF(AND(OR($E95={"a/b","a/c","b/a","c/a"}),P94="w"),VLOOKUP(R94,$AA$2:$AB$17,2,FALSE),IF(AND(OR($E95={"a/b","a/c","b/a","c/a"}),P94="l"),VLOOKUP(R94,$AC$2:$AD$17,2,FALSE),IF(AND(OR($E95={"a/b","a/c","b/a","c/a"}),P93="w"),VLOOKUP(R93,$AA$2:$AB$17,2,FALSE),IF(AND(OR($E95={"a/b","a/c","b/a","c/a"}),P93="l"),VLOOKUP(R93,$AC$2:$AD$17,2,FALSE),IF(AND(OR($E95={"a/b","a/c","b/a","c/a"}),P92="w"),VLOOKUP(R92,$AA$2:$AB$17,2,FALSE),IF(AND(OR($E95={"a/b","a/c","b/a","c/a"}),P92="l"),VLOOKUP(R92,$AC$2:$AD$17,2,FALSE),IF(AND(OR($E95={"a/b","a/c","b/a","c/a"}),P91="w"),VLOOKUP(R91,$AA$2:$AB$17,2,FALSE),IF(AND(OR($E95={"a/b","a/c","b/a","c/a"}),P91="l"),VLOOKUP(R91,$AC$2:$AD$17,2,FALSE),IF(AND(OR($E95={"a/b","a/c","b/a","c/a"}),P90="w"),VLOOKUP(R90,$AA$2:$AB$17,2,FALSE),IF(AND(OR($E95={"a/b","a/c","b/a","c/a"}),P90="l"),VLOOKUP(R90,$AC$2:$AD$17,2,FALSE),IF(AND(OR($E95={"a/b","a/c","b/a","c/a"}),P89="w"),VLOOKUP(R89,$AA$2:$AB$17,2,FALSE),IF(AND(OR($E95={"a/b","a/c","b/a","c/a"}),P89="l"),VLOOKUP(R89,$AC$2:$AD$17,2,FALSE),IF(AND(OR($E95={"a/b","a/c","b/a","c/a"}),P88="w"),VLOOKUP(R88,$AA$2:$AB$17,2,FALSE),IF(AND(OR($E95={"a/b","a/c","b/a","c/a"}),P88="l"),VLOOKUP(R88,$AC$2:$AD$17,2,FALSE),IF(AND(OR($E95={"a/b","a/c","b/a","c/a"}),P87="w"),VLOOKUP(R87,$AA$2:$AB$17,2,FALSE),IF(AND(OR($E95={"a/b","a/c","b/a","c/a"}),P87="l"),VLOOKUP(R87,$AC$2:$AD$17,2,FALSE),IF(AND(OR($E95={"a/b","a/c","b/a","c/a"}),P86="w"),VLOOKUP(R86,$AA$2:$AB$17,2,FALSE),IF(AND(OR($E95={"a/b","a/c","b/a","c/a"}),P86="l"),VLOOKUP(R86,$AC$2:$AD$17,2,FALSE),IF(AND(OR($E95={"a/b","a/c","b/a","c/a"}),P85="w"),VLOOKUP(R85,$AA$2:$AB$17,2,FALSE),IF(AND(OR($E95={"a/b","a/c","b/a","c/a"}),P85="l"),VLOOKUP(R85,$AC$2:$AD$17,2,FALSE),IF(OR($E95={"a/b","a/c","b/a","c/a"}),1,"")))))))))))))))))))))))</f>
        <v>2a</v>
      </c>
      <c r="S96" s="13" t="str">
        <f>IF(AND(T96="c",$A96&gt;=1,OR(U96={1,"2a","2b",3,"5a","5b","10a","10b","20a","20b","40a","40b","80a","80b","160a","160b"})),"w",IF(AND(T96="",$A96&gt;=1,OR(U96={1,"2a","2b",3,"5a","5b","10a","10b","20a","20b","40a","40b","80a","80b","160a","160b"})),"l",""))</f>
        <v/>
      </c>
      <c r="T96" s="7" t="str">
        <f>IF(OR($A96={2,5,8,11,14,17,20,23,26,29,32,35}),"c","")</f>
        <v>c</v>
      </c>
      <c r="U96" s="14" t="str">
        <f>IF(AND(OR($E95={"a/b","b/c","b/a","c/b"}),S95="w"),VLOOKUP(U95,$AA$2:$AB$17,2,FALSE),IF(AND(OR($E95={"a/b","b/c","b/a","c/b"}),S95="l"),VLOOKUP(U95,$AC$2:$AD$17,2,FALSE),IF(AND(OR($E95={"a/b","b/c","b/a","c/b"}),S94="w"),VLOOKUP(U94,$AA$2:$AB$17,2,FALSE),IF(AND(OR($E95={"a/b","b/c","b/a","c/b"}),S94="l"),VLOOKUP(U94,$AC$2:$AD$17,2,FALSE),IF(AND(OR($E95={"a/b","b/c","b/a","c/b"}),S93="w"),VLOOKUP(U93,$AA$2:$AB$17,2,FALSE),IF(AND(OR($E95={"a/b","b/c","b/a","c/b"}),S93="l"),VLOOKUP(U93,$AC$2:$AD$17,2,FALSE),IF(AND(OR($E95={"a/b","b/c","b/a","c/b"}),S92="w"),VLOOKUP(U92,$AA$2:$AB$17,2,FALSE),IF(AND(OR($E95={"a/b","b/c","b/a","c/b"}),S92="l"),VLOOKUP(U92,$AC$2:$AD$17,2,FALSE),IF(AND(OR($E95={"a/b","b/c","b/a","c/b"}),S91="w"),VLOOKUP(U91,$AA$2:$AB$17,2,FALSE),IF(AND(OR($E95={"a/b","b/c","b/a","c/b"}),S91="l"),VLOOKUP(U91,$AC$2:$AD$17,2,FALSE),IF(AND(OR($E95={"a/b","b/c","b/a","c/b"}),S90="w"),VLOOKUP(U90,$AA$2:$AB$17,2,FALSE),IF(AND(OR($E95={"a/b","b/c","b/a","c/b"}),S90="l"),VLOOKUP(U90,$AC$2:$AD$17,2,FALSE),IF(AND(OR($E95={"a/b","b/c","b/a","c/b"}),S89="w"),VLOOKUP(U89,$AA$2:$AB$17,2,FALSE),IF(AND(OR($E95={"a/b","b/c","b/a","c/b"}),S89="l"),VLOOKUP(U89,$AC$2:$AD$17,2,FALSE),IF(AND(OR($E95={"a/b","b/c","b/a","c/b"}),S88="w"),VLOOKUP(U88,$AA$2:$AB$17,2,FALSE),IF(AND(OR($E95={"a/b","b/c","b/a","c/b"}),S88="l"),VLOOKUP(U88,$AC$2:$AD$17,2,FALSE),IF(AND(OR($E95={"a/b","b/c","b/a","c/b"}),S87="w"),VLOOKUP(U87,$AA$2:$AB$17,2,FALSE),IF(AND(OR($E95={"a/b","b/c","b/a","c/b"}),S87="l"),VLOOKUP(U87,$AC$2:$AD$17,2,FALSE),IF(AND(OR($E95={"a/b","b/c","b/a","c/b"}),S86="w"),VLOOKUP(U86,$AA$2:$AB$17,2,FALSE),IF(AND(OR($E95={"a/b","b/c","b/a","c/b"}),S86="l"),VLOOKUP(U86,$AC$2:$AD$17,2,FALSE),IF(AND(OR($E95={"a/b","b/c","b/a","c/b"}),S85="w"),VLOOKUP(U85,$AA$2:$AB$17,2,FALSE),IF(AND(OR($E95={"a/b","b/c","b/a","c/b"}),S85="l"),VLOOKUP(U85,$AC$2:$AD$17,2,FALSE),IF(OR($E95={"a/b","b/c","b/a","c/b"}),1,"")))))))))))))))))))))))</f>
        <v/>
      </c>
      <c r="V96" s="13" t="str">
        <f>IF(AND(W96="c",$A96&gt;=1,OR(X96={1,"2a","2b",3,"5a","5b","10a","10b","20a","20b","40a","40b","80a","80b","160a","160b"})),"w",IF(AND(W96="",$A96&gt;=1,OR(X96={1,"2a","2b",3,"5a","5b","10a","10b","20a","20b","40a","40b","80a","80b","160a","160b"})),"l",""))</f>
        <v>l</v>
      </c>
      <c r="W96" s="7" t="str">
        <f>IF(OR($A96={3,6,9,12,15,18,21,24,27,30,33,36}),"c","")</f>
        <v/>
      </c>
      <c r="X96" s="14" t="str">
        <f>IF(AND(OR($E95={"a/c","b/c","c/a","c/b"}),V95="w"),VLOOKUP(X95,$AA$2:$AB$17,2,FALSE),IF(AND(OR($E95={"a/c","b/c","c/a","c/b"}),V95="l"),VLOOKUP(X95,$AC$2:$AD$17,2,FALSE),IF(AND(OR($E95={"a/c","b/c","c/a","c/b"}),V94="w"),VLOOKUP(X94,$AA$2:$AB$17,2,FALSE),IF(AND(OR($E95={"a/c","b/c","c/a","c/b"}),V94="l"),VLOOKUP(X94,$AC$2:$AD$17,2,FALSE),IF(AND(OR($E95={"a/c","b/c","c/a","c/b"}),V93="w"),VLOOKUP(X93,$AA$2:$AB$17,2,FALSE),IF(AND(OR($E95={"a/c","b/c","c/a","c/b"}),V93="l"),VLOOKUP(X93,$AC$2:$AD$17,2,FALSE),IF(AND(OR($E95={"a/c","b/c","c/a","c/b"}),V92="w"),VLOOKUP(X92,$AA$2:$AB$17,2,FALSE),IF(AND(OR($E95={"a/c","b/c","c/a","c/b"}),V92="l"),VLOOKUP(X92,$AC$2:$AD$17,2,FALSE),IF(AND(OR($E95={"a/c","b/c","c/a","c/b"}),V91="w"),VLOOKUP(X91,$AA$2:$AB$17,2,FALSE),IF(AND(OR($E95={"a/c","b/c","c/a","c/b"}),V91="l"),VLOOKUP(X91,$AC$2:$AD$17,2,FALSE),IF(AND(OR($E95={"a/c","b/c","c/a","c/b"}),V90="w"),VLOOKUP(X90,$AA$2:$AB$17,2,FALSE),IF(AND(OR($E95={"a/c","b/c","c/a","c/b"}),V90="l"),VLOOKUP(X90,$AC$2:$AD$17,2,FALSE),IF(AND(OR($E95={"a/c","b/c","c/a","c/b"}),V89="w"),VLOOKUP(X89,$AA$2:$AB$17,2,FALSE),IF(AND(OR($E95={"a/c","b/c","c/a","c/b"}),V89="l"),VLOOKUP(X89,$AC$2:$AD$17,2,FALSE),IF(AND(OR($E95={"a/c","b/c","c/a","c/b"}),V88="w"),VLOOKUP(X88,$AA$2:$AB$17,2,FALSE),IF(AND(OR($E95={"a/c","b/c","c/a","c/b"}),V88="l"),VLOOKUP(X88,$AC$2:$AD$17,2,FALSE),IF(AND(OR($E95={"a/c","b/c","c/a","c/b"}),V87="w"),VLOOKUP(X87,$AA$2:$AB$17,2,FALSE),IF(AND(OR($E95={"a/c","b/c","c/a","c/b"}),V87="l"),VLOOKUP(X87,$AC$2:$AD$17,2,FALSE),IF(AND(OR($E95={"a/c","b/c","c/a","c/b"}),V86="w"),VLOOKUP(X86,$AA$2:$AB$17,2,FALSE),IF(AND(OR($E95={"a/c","b/c","c/a","c/b"}),V86="l"),VLOOKUP(X86,$AC$2:$AD$17,2,FALSE),IF(AND(OR($E95={"a/c","b/c","c/a","c/b"}),V85="w"),VLOOKUP(X85,$AA$2:$AB$17,2,FALSE),IF(AND(OR($E95={"a/c","b/c","c/a","c/b"}),V85="l"),VLOOKUP(X85,$AC$2:$AD$17,2,FALSE),IF(OR($E95={"a/c","b/c","c/a","c/b"}),1,"")))))))))))))))))))))))</f>
        <v>2b</v>
      </c>
      <c r="Y96" s="12">
        <f t="shared" si="13"/>
        <v>-4</v>
      </c>
      <c r="Z96" s="27">
        <f t="shared" si="14"/>
        <v>-7</v>
      </c>
    </row>
    <row r="97" spans="1:33">
      <c r="A97" s="9">
        <v>11</v>
      </c>
      <c r="B97" s="9">
        <f>IF(OR($A97={1,2,3,4,5,6,7,8,9,10,11,12}),1,IF(OR($A97={13,14,15,16,17,18,19,20,21,22,23,24}),2,IF(OR($A97={25,26,27,28,29,30,31,32,33,34,35,36}),3,"")))</f>
        <v>1</v>
      </c>
      <c r="C97" s="9" t="str">
        <f>IF(OR($A97={1,4,7,10,13,16,19,22,25,28,31,34}),"A",IF(OR($A97={2,5,8,11,14,17,20,23,26,29,32,35}),"B",IF(OR($A97={3,6,9,12,15,18,21,24,27,30,33,36}),"C","")))</f>
        <v>B</v>
      </c>
      <c r="D97" t="str">
        <f t="shared" si="15"/>
        <v>2/1</v>
      </c>
      <c r="E97" t="str">
        <f t="shared" si="16"/>
        <v>C/B</v>
      </c>
      <c r="F97" s="13" t="str">
        <f>IF(AND(G97="d",$A97&gt;=1,OR(H97={1,"2a","2b",3,"5a","5b","10a","10b","20a","20b","40a","40b","80a","80b","160a","160b"})),"w",IF(AND(G97="",$A97&gt;=1,OR(H97={1,"2a","2b",3,"5a","5b","10a","10b","20a","20b","40a","40b","80a","80b","160a","160b"})),"l",""))</f>
        <v>w</v>
      </c>
      <c r="G97" s="7" t="str">
        <f>IF(OR($A97={1,2,3,4,5,6,7,8,9,10,11,12}),"d","")</f>
        <v>d</v>
      </c>
      <c r="H97" s="14">
        <f>IF(AND(OR($D96={"1/2","1/3","2/1","3/1"}),F96="w"),VLOOKUP(H96,$AA$2:$AB$17,2,FALSE),IF(AND(OR($D96={"1/2","1/3","2/1","3/1"}),F96="l"),VLOOKUP(H96,$AC$2:$AD$17,2,FALSE),IF(AND(OR($D96={"1/2","1/3","2/1","3/1"}),F95="w"),VLOOKUP(H95,$AA$2:$AB$17,2,FALSE),IF(AND(OR($D96={"1/2","1/3","2/1","3/1"}),F95="l"),VLOOKUP(H95,$AC$2:$AD$17,2,FALSE),IF(AND(OR($D96={"1/2","1/3","2/1","3/1"}),F94="w"),VLOOKUP(H94,$AA$2:$AB$17,2,FALSE),IF(AND(OR($D96={"1/2","1/3","2/1","3/1"}),F94="l"),VLOOKUP(H94,$AC$2:$AD$17,2,FALSE),IF(AND(OR($D96={"1/2","1/3","2/1","3/1"}),F93="w"),VLOOKUP(H93,$AA$2:$AB$17,2,FALSE),IF(AND(OR($D96={"1/2","1/3","2/1","3/1"}),F93="l"),VLOOKUP(H93,$AC$2:$AD$17,2,FALSE),IF(AND(OR($D96={"1/2","1/3","2/1","3/1"}),F92="w"),VLOOKUP(H92,$AA$2:$AB$17,2,FALSE),IF(AND(OR($D96={"1/2","1/3","2/1","3/1"}),F92="l"),VLOOKUP(H92,$AC$2:$AD$17,2,FALSE),IF(AND(OR($D96={"1/2","1/3","2/1","3/1"}),F91="w"),VLOOKUP(H91,$AA$2:$AB$17,2,FALSE),IF(AND(OR($D96={"1/2","1/3","2/1","3/1"}),F91="l"),VLOOKUP(H91,$AC$2:$AD$17,2,FALSE),IF(AND(OR($D96={"1/2","1/3","2/1","3/1"}),F90="w"),VLOOKUP(H90,$AA$2:$AB$17,2,FALSE),IF(AND(OR($D96={"1/2","1/3","2/1","3/1"}),F90="l"),VLOOKUP(H90,$AC$2:$AD$17,2,FALSE),IF(AND(OR($D96={"1/2","1/3","2/1","3/1"}),F89="w"),VLOOKUP(H89,$AA$2:$AB$17,2,FALSE),IF(AND(OR($D96={"1/2","1/3","2/1","3/1"}),F89="l"),VLOOKUP(H89,$AC$2:$AD$17,2,FALSE),IF(AND(OR($D96={"1/2","1/3","2/1","3/1"}),F88="w"),VLOOKUP(H88,$AA$2:$AB$17,2,FALSE),IF(AND(OR($D96={"1/2","1/3","2/1","3/1"}),F88="l"),VLOOKUP(H88,$AC$2:$AD$17,2,FALSE),IF(AND(OR($D96={"1/2","1/3","2/1","3/1"}),F87="w"),VLOOKUP(H87,$AA$2:$AB$17,2,FALSE),IF(AND(OR($D96={"1/2","1/3","2/1","3/1"}),F87="l"),VLOOKUP(H87,$AC$2:$AD$17,2,FALSE),IF(AND(OR($D96={"1/2","1/3","2/1","3/1"}),F86="w"),VLOOKUP(H86,$AA$2:$AB$17,2,FALSE),IF(AND(OR($D96={"1/2","1/3","2/1","3/1"}),F86="l"),VLOOKUP(H86,$AC$2:$AD$17,2,FALSE),IF(OR($D96={"1/2","1/3","2/1","3/1"}),1,"")))))))))))))))))))))))</f>
        <v>1</v>
      </c>
      <c r="I97" s="13" t="str">
        <f>IF(AND(J97="d",$A97&gt;=1,OR(K97={1,"2a","2b",3,"5a","5b","10a","10b","20a","20b","40a","40b","80a","80b","160a","160b"})),"w",IF(AND(J97="",$A97&gt;=1,OR(K97={1,"2a","2b",3,"5a","5b","10a","10b","20a","20b","40a","40b","80a","80b","160a","160b"})),"l",""))</f>
        <v>l</v>
      </c>
      <c r="J97" s="7" t="str">
        <f>IF(OR($A97={13,14,15,16,17,18,19,20,21,22,23,24}),"d","")</f>
        <v/>
      </c>
      <c r="K97" s="14" t="str">
        <f>IF(AND(OR($D96={"1/2","2/3","2/1","3/2"}),I96="w"),VLOOKUP(K96,$AA$2:$AB$17,2,FALSE),IF(AND(OR($D96={"1/2","2/3","2/1","3/2"}),I96="l"),VLOOKUP(K96,$AC$2:$AD$17,2,FALSE),IF(AND(OR($D96={"1/2","2/3","2/1","3/2"}),I95="w"),VLOOKUP(K95,$AA$2:$AB$17,2,FALSE),IF(AND(OR($D96={"1/2","2/3","2/1","3/2"}),I95="l"),VLOOKUP(K95,$AC$2:$AD$17,2,FALSE),IF(AND(OR($D96={"1/2","2/3","2/1","3/2"}),I94="w"),VLOOKUP(K94,$AA$2:$AB$17,2,FALSE),IF(AND(OR($D96={"1/2","2/3","2/1","3/2"}),I94="l"),VLOOKUP(K94,$AC$2:$AD$17,2,FALSE),IF(AND(OR($D96={"1/2","2/3","2/1","3/2"}),I93="w"),VLOOKUP(K93,$AA$2:$AB$17,2,FALSE),IF(AND(OR($D96={"1/2","2/3","2/1","3/2"}),I93="l"),VLOOKUP(K93,$AC$2:$AD$17,2,FALSE),IF(AND(OR($D96={"1/2","2/3","2/1","3/2"}),I92="w"),VLOOKUP(K92,$AA$2:$AB$17,2,FALSE),IF(AND(OR($D96={"1/2","2/3","2/1","3/2"}),I92="l"),VLOOKUP(K92,$AC$2:$AD$17,2,FALSE),IF(AND(OR($D96={"1/2","2/3","2/1","3/2"}),I91="w"),VLOOKUP(K91,$AA$2:$AB$17,2,FALSE),IF(AND(OR($D96={"1/2","2/3","2/1","3/2"}),I91="l"),VLOOKUP(K91,$AC$2:$AD$17,2,FALSE),IF(AND(OR($D96={"1/2","2/3","2/1","3/2"}),I90="w"),VLOOKUP(K90,$AA$2:$AB$17,2,FALSE),IF(AND(OR($D96={"1/2","2/3","2/1","3/2"}),I90="l"),VLOOKUP(K90,$AC$2:$AD$17,2,FALSE),IF(AND(OR($D96={"1/2","2/3","2/1","3/2"}),I89="w"),VLOOKUP(K89,$AA$2:$AB$17,2,FALSE),IF(AND(OR($D96={"1/2","2/3","2/1","3/2"}),I89="l"),VLOOKUP(K89,$AC$2:$AD$17,2,FALSE),IF(AND(OR($D96={"1/2","2/3","2/1","3/2"}),I88="w"),VLOOKUP(K88,$AA$2:$AB$17,2,FALSE),IF(AND(OR($D96={"1/2","2/3","2/1","3/2"}),I88="l"),VLOOKUP(K88,$AC$2:$AD$17,2,FALSE),IF(AND(OR($D96={"1/2","2/3","2/1","3/2"}),I87="w"),VLOOKUP(K87,$AA$2:$AB$17,2,FALSE),IF(AND(OR($D96={"1/2","2/3","2/1","3/2"}),I87="l"),VLOOKUP(K87,$AC$2:$AD$17,2,FALSE),IF(AND(OR($D96={"1/2","2/3","2/1","3/2"}),I86="w"),VLOOKUP(K86,$AA$2:$AB$17,2,FALSE),IF(AND(OR($D96={"1/2","2/3","2/1","3/2"}),I86="l"),VLOOKUP(K86,$AC$2:$AD$17,2,FALSE),IF(OR($D96={"1/2","2/3","2/1","3/2"}),1,"")))))))))))))))))))))))</f>
        <v>5b</v>
      </c>
      <c r="L97" s="13" t="str">
        <f>IF(AND(M97="d",$A97&gt;=1,OR(N97={1,"2a","2b",3,"5a","5b","10a","10b","20a","20b","40a","40b","80a","80b","160a","160b"})),"w",IF(AND(M97="",$A97&gt;=1,OR(N97={1,"2a","2b",3,"5a","5b","10a","10b","20a","20b","40a","40b","80a","80b","160a","160b"})),"l",""))</f>
        <v/>
      </c>
      <c r="M97" s="7" t="str">
        <f>IF(OR($A97={25,26,27,28,29,30,31,32,33,34,35,36}),"d","")</f>
        <v/>
      </c>
      <c r="N97" s="14" t="str">
        <f>IF(AND(OR($D96={"1/3","2/3","3/1","3/2"}),L96="w"),VLOOKUP(N96,$AA$2:$AB$17,2,FALSE),IF(AND(OR($D96={"1/3","2/3","3/1","3/2"}),L96="l"),VLOOKUP(N96,$AC$2:$AD$17,2,FALSE),IF(AND(OR($D96={"1/3","2/3","3/1","3/2"}),L95="w"),VLOOKUP(N95,$AA$2:$AB$17,2,FALSE),IF(AND(OR($D96={"1/3","2/3","3/1","3/2"}),L95="l"),VLOOKUP(N95,$AC$2:$AD$17,2,FALSE),IF(AND(OR($D96={"1/3","2/3","3/1","3/2"}),L94="w"),VLOOKUP(N94,$AA$2:$AB$17,2,FALSE),IF(AND(OR($D96={"1/3","2/3","3/1","3/2"}),L94="l"),VLOOKUP(N94,$AC$2:$AD$17,2,FALSE),IF(AND(OR($D96={"1/3","2/3","3/1","3/2"}),L93="w"),VLOOKUP(N93,$AA$2:$AB$17,2,FALSE),IF(AND(OR($D96={"1/3","2/3","3/1","3/2"}),L93="l"),VLOOKUP(N93,$AC$2:$AD$17,2,FALSE),IF(AND(OR($D96={"1/3","2/3","3/1","3/2"}),L92="w"),VLOOKUP(N92,$AA$2:$AB$17,2,FALSE),IF(AND(OR($D96={"1/3","2/3","3/1","3/2"}),L92="l"),VLOOKUP(N92,$AC$2:$AD$17,2,FALSE),IF(AND(OR($D96={"1/3","2/3","3/1","3/2"}),L91="w"),VLOOKUP(N91,$AA$2:$AB$17,2,FALSE),IF(AND(OR($D96={"1/3","2/3","3/1","3/2"}),L91="l"),VLOOKUP(N91,$AC$2:$AD$17,2,FALSE),IF(AND(OR($D96={"1/3","2/3","3/1","3/2"}),L90="w"),VLOOKUP(N90,$AA$2:$AB$17,2,FALSE),IF(AND(OR($D96={"1/3","2/3","3/1","3/2"}),L90="l"),VLOOKUP(N90,$AC$2:$AD$17,2,FALSE),IF(AND(OR($D96={"1/3","2/3","3/1","3/2"}),L89="w"),VLOOKUP(N89,$AA$2:$AB$17,2,FALSE),IF(AND(OR($D96={"1/3","2/3","3/1","3/2"}),L89="l"),VLOOKUP(N89,$AC$2:$AD$17,2,FALSE),IF(AND(OR($D96={"1/3","2/3","3/1","3/2"}),L88="w"),VLOOKUP(N88,$AA$2:$AB$17,2,FALSE),IF(AND(OR($D96={"1/3","2/3","3/1","3/2"}),L88="l"),VLOOKUP(N88,$AC$2:$AD$17,2,FALSE),IF(AND(OR($D96={"1/3","2/3","3/1","3/2"}),L87="w"),VLOOKUP(N87,$AA$2:$AB$17,2,FALSE),IF(AND(OR($D96={"1/3","2/3","3/1","3/2"}),L87="l"),VLOOKUP(N87,$AC$2:$AD$17,2,FALSE),IF(AND(OR($D96={"1/3","2/3","3/1","3/2"}),L86="w"),VLOOKUP(N86,$AA$2:$AB$17,2,FALSE),IF(AND(OR($D96={"1/3","2/3","3/1","3/2"}),L86="l"),VLOOKUP(N86,$AC$2:$AD$17,2,FALSE),IF(OR($D96={"1/3","2/3","3/1","3/2"}),1,"")))))))))))))))))))))))</f>
        <v/>
      </c>
      <c r="O97" s="12">
        <f t="shared" si="12"/>
        <v>-3</v>
      </c>
      <c r="P97" s="13" t="str">
        <f>IF(AND(Q97="c",$A97&gt;=1,OR(R97={1,"2a","2b",3,"5a","5b","10a","10b","20a","20b","40a","40b","80a","80b","160a","160b"})),"w",IF(AND(Q97="",$A97&gt;=1,OR(R97={1,"2a","2b",3,"5a","5b","10a","10b","20a","20b","40a","40b","80a","80b","160a","160b"})),"l",""))</f>
        <v/>
      </c>
      <c r="Q97" s="7" t="str">
        <f>IF(OR($A97={1,4,7,10,13,16,19,22,25,28,31,34}),"c","")</f>
        <v/>
      </c>
      <c r="R97" s="14" t="str">
        <f>IF(AND(OR($E96={"a/b","a/c","b/a","c/a"}),P96="w"),VLOOKUP(R96,$AA$2:$AB$17,2,FALSE),IF(AND(OR($E96={"a/b","a/c","b/a","c/a"}),P96="l"),VLOOKUP(R96,$AC$2:$AD$17,2,FALSE),IF(AND(OR($E96={"a/b","a/c","b/a","c/a"}),P95="w"),VLOOKUP(R95,$AA$2:$AB$17,2,FALSE),IF(AND(OR($E96={"a/b","a/c","b/a","c/a"}),P95="l"),VLOOKUP(R95,$AC$2:$AD$17,2,FALSE),IF(AND(OR($E96={"a/b","a/c","b/a","c/a"}),P94="w"),VLOOKUP(R94,$AA$2:$AB$17,2,FALSE),IF(AND(OR($E96={"a/b","a/c","b/a","c/a"}),P94="l"),VLOOKUP(R94,$AC$2:$AD$17,2,FALSE),IF(AND(OR($E96={"a/b","a/c","b/a","c/a"}),P93="w"),VLOOKUP(R93,$AA$2:$AB$17,2,FALSE),IF(AND(OR($E96={"a/b","a/c","b/a","c/a"}),P93="l"),VLOOKUP(R93,$AC$2:$AD$17,2,FALSE),IF(AND(OR($E96={"a/b","a/c","b/a","c/a"}),P92="w"),VLOOKUP(R92,$AA$2:$AB$17,2,FALSE),IF(AND(OR($E96={"a/b","a/c","b/a","c/a"}),P92="l"),VLOOKUP(R92,$AC$2:$AD$17,2,FALSE),IF(AND(OR($E96={"a/b","a/c","b/a","c/a"}),P91="w"),VLOOKUP(R91,$AA$2:$AB$17,2,FALSE),IF(AND(OR($E96={"a/b","a/c","b/a","c/a"}),P91="l"),VLOOKUP(R91,$AC$2:$AD$17,2,FALSE),IF(AND(OR($E96={"a/b","a/c","b/a","c/a"}),P90="w"),VLOOKUP(R90,$AA$2:$AB$17,2,FALSE),IF(AND(OR($E96={"a/b","a/c","b/a","c/a"}),P90="l"),VLOOKUP(R90,$AC$2:$AD$17,2,FALSE),IF(AND(OR($E96={"a/b","a/c","b/a","c/a"}),P89="w"),VLOOKUP(R89,$AA$2:$AB$17,2,FALSE),IF(AND(OR($E96={"a/b","a/c","b/a","c/a"}),P89="l"),VLOOKUP(R89,$AC$2:$AD$17,2,FALSE),IF(AND(OR($E96={"a/b","a/c","b/a","c/a"}),P88="w"),VLOOKUP(R88,$AA$2:$AB$17,2,FALSE),IF(AND(OR($E96={"a/b","a/c","b/a","c/a"}),P88="l"),VLOOKUP(R88,$AC$2:$AD$17,2,FALSE),IF(AND(OR($E96={"a/b","a/c","b/a","c/a"}),P87="w"),VLOOKUP(R87,$AA$2:$AB$17,2,FALSE),IF(AND(OR($E96={"a/b","a/c","b/a","c/a"}),P87="l"),VLOOKUP(R87,$AC$2:$AD$17,2,FALSE),IF(AND(OR($E96={"a/b","a/c","b/a","c/a"}),P86="w"),VLOOKUP(R86,$AA$2:$AB$17,2,FALSE),IF(AND(OR($E96={"a/b","a/c","b/a","c/a"}),P86="l"),VLOOKUP(R86,$AC$2:$AD$17,2,FALSE),IF(OR($E96={"a/b","a/c","b/a","c/a"}),1,"")))))))))))))))))))))))</f>
        <v/>
      </c>
      <c r="S97" s="13" t="str">
        <f>IF(AND(T97="c",$A97&gt;=1,OR(U97={1,"2a","2b",3,"5a","5b","10a","10b","20a","20b","40a","40b","80a","80b","160a","160b"})),"w",IF(AND(T97="",$A97&gt;=1,OR(U97={1,"2a","2b",3,"5a","5b","10a","10b","20a","20b","40a","40b","80a","80b","160a","160b"})),"l",""))</f>
        <v>w</v>
      </c>
      <c r="T97" s="7" t="str">
        <f>IF(OR($A97={2,5,8,11,14,17,20,23,26,29,32,35}),"c","")</f>
        <v>c</v>
      </c>
      <c r="U97" s="14" t="str">
        <f>IF(AND(OR($E96={"a/b","b/c","b/a","c/b"}),S96="w"),VLOOKUP(U96,$AA$2:$AB$17,2,FALSE),IF(AND(OR($E96={"a/b","b/c","b/a","c/b"}),S96="l"),VLOOKUP(U96,$AC$2:$AD$17,2,FALSE),IF(AND(OR($E96={"a/b","b/c","b/a","c/b"}),S95="w"),VLOOKUP(U95,$AA$2:$AB$17,2,FALSE),IF(AND(OR($E96={"a/b","b/c","b/a","c/b"}),S95="l"),VLOOKUP(U95,$AC$2:$AD$17,2,FALSE),IF(AND(OR($E96={"a/b","b/c","b/a","c/b"}),S94="w"),VLOOKUP(U94,$AA$2:$AB$17,2,FALSE),IF(AND(OR($E96={"a/b","b/c","b/a","c/b"}),S94="l"),VLOOKUP(U94,$AC$2:$AD$17,2,FALSE),IF(AND(OR($E96={"a/b","b/c","b/a","c/b"}),S93="w"),VLOOKUP(U93,$AA$2:$AB$17,2,FALSE),IF(AND(OR($E96={"a/b","b/c","b/a","c/b"}),S93="l"),VLOOKUP(U93,$AC$2:$AD$17,2,FALSE),IF(AND(OR($E96={"a/b","b/c","b/a","c/b"}),S92="w"),VLOOKUP(U92,$AA$2:$AB$17,2,FALSE),IF(AND(OR($E96={"a/b","b/c","b/a","c/b"}),S92="l"),VLOOKUP(U92,$AC$2:$AD$17,2,FALSE),IF(AND(OR($E96={"a/b","b/c","b/a","c/b"}),S91="w"),VLOOKUP(U91,$AA$2:$AB$17,2,FALSE),IF(AND(OR($E96={"a/b","b/c","b/a","c/b"}),S91="l"),VLOOKUP(U91,$AC$2:$AD$17,2,FALSE),IF(AND(OR($E96={"a/b","b/c","b/a","c/b"}),S90="w"),VLOOKUP(U90,$AA$2:$AB$17,2,FALSE),IF(AND(OR($E96={"a/b","b/c","b/a","c/b"}),S90="l"),VLOOKUP(U90,$AC$2:$AD$17,2,FALSE),IF(AND(OR($E96={"a/b","b/c","b/a","c/b"}),S89="w"),VLOOKUP(U89,$AA$2:$AB$17,2,FALSE),IF(AND(OR($E96={"a/b","b/c","b/a","c/b"}),S89="l"),VLOOKUP(U89,$AC$2:$AD$17,2,FALSE),IF(AND(OR($E96={"a/b","b/c","b/a","c/b"}),S88="w"),VLOOKUP(U88,$AA$2:$AB$17,2,FALSE),IF(AND(OR($E96={"a/b","b/c","b/a","c/b"}),S88="l"),VLOOKUP(U88,$AC$2:$AD$17,2,FALSE),IF(AND(OR($E96={"a/b","b/c","b/a","c/b"}),S87="w"),VLOOKUP(U87,$AA$2:$AB$17,2,FALSE),IF(AND(OR($E96={"a/b","b/c","b/a","c/b"}),S87="l"),VLOOKUP(U87,$AC$2:$AD$17,2,FALSE),IF(AND(OR($E96={"a/b","b/c","b/a","c/b"}),S86="w"),VLOOKUP(U86,$AA$2:$AB$17,2,FALSE),IF(AND(OR($E96={"a/b","b/c","b/a","c/b"}),S86="l"),VLOOKUP(U86,$AC$2:$AD$17,2,FALSE),IF(OR($E96={"a/b","b/c","b/a","c/b"}),1,"")))))))))))))))))))))))</f>
        <v>2b</v>
      </c>
      <c r="V97" s="13" t="str">
        <f>IF(AND(W97="c",$A97&gt;=1,OR(X97={1,"2a","2b",3,"5a","5b","10a","10b","20a","20b","40a","40b","80a","80b","160a","160b"})),"w",IF(AND(W97="",$A97&gt;=1,OR(X97={1,"2a","2b",3,"5a","5b","10a","10b","20a","20b","40a","40b","80a","80b","160a","160b"})),"l",""))</f>
        <v>l</v>
      </c>
      <c r="W97" s="7" t="str">
        <f>IF(OR($A97={3,6,9,12,15,18,21,24,27,30,33,36}),"c","")</f>
        <v/>
      </c>
      <c r="X97" s="14">
        <f>IF(AND(OR($E96={"a/c","b/c","c/a","c/b"}),V96="w"),VLOOKUP(X96,$AA$2:$AB$17,2,FALSE),IF(AND(OR($E96={"a/c","b/c","c/a","c/b"}),V96="l"),VLOOKUP(X96,$AC$2:$AD$17,2,FALSE),IF(AND(OR($E96={"a/c","b/c","c/a","c/b"}),V95="w"),VLOOKUP(X95,$AA$2:$AB$17,2,FALSE),IF(AND(OR($E96={"a/c","b/c","c/a","c/b"}),V95="l"),VLOOKUP(X95,$AC$2:$AD$17,2,FALSE),IF(AND(OR($E96={"a/c","b/c","c/a","c/b"}),V94="w"),VLOOKUP(X94,$AA$2:$AB$17,2,FALSE),IF(AND(OR($E96={"a/c","b/c","c/a","c/b"}),V94="l"),VLOOKUP(X94,$AC$2:$AD$17,2,FALSE),IF(AND(OR($E96={"a/c","b/c","c/a","c/b"}),V93="w"),VLOOKUP(X93,$AA$2:$AB$17,2,FALSE),IF(AND(OR($E96={"a/c","b/c","c/a","c/b"}),V93="l"),VLOOKUP(X93,$AC$2:$AD$17,2,FALSE),IF(AND(OR($E96={"a/c","b/c","c/a","c/b"}),V92="w"),VLOOKUP(X92,$AA$2:$AB$17,2,FALSE),IF(AND(OR($E96={"a/c","b/c","c/a","c/b"}),V92="l"),VLOOKUP(X92,$AC$2:$AD$17,2,FALSE),IF(AND(OR($E96={"a/c","b/c","c/a","c/b"}),V91="w"),VLOOKUP(X91,$AA$2:$AB$17,2,FALSE),IF(AND(OR($E96={"a/c","b/c","c/a","c/b"}),V91="l"),VLOOKUP(X91,$AC$2:$AD$17,2,FALSE),IF(AND(OR($E96={"a/c","b/c","c/a","c/b"}),V90="w"),VLOOKUP(X90,$AA$2:$AB$17,2,FALSE),IF(AND(OR($E96={"a/c","b/c","c/a","c/b"}),V90="l"),VLOOKUP(X90,$AC$2:$AD$17,2,FALSE),IF(AND(OR($E96={"a/c","b/c","c/a","c/b"}),V89="w"),VLOOKUP(X89,$AA$2:$AB$17,2,FALSE),IF(AND(OR($E96={"a/c","b/c","c/a","c/b"}),V89="l"),VLOOKUP(X89,$AC$2:$AD$17,2,FALSE),IF(AND(OR($E96={"a/c","b/c","c/a","c/b"}),V88="w"),VLOOKUP(X88,$AA$2:$AB$17,2,FALSE),IF(AND(OR($E96={"a/c","b/c","c/a","c/b"}),V88="l"),VLOOKUP(X88,$AC$2:$AD$17,2,FALSE),IF(AND(OR($E96={"a/c","b/c","c/a","c/b"}),V87="w"),VLOOKUP(X87,$AA$2:$AB$17,2,FALSE),IF(AND(OR($E96={"a/c","b/c","c/a","c/b"}),V87="l"),VLOOKUP(X87,$AC$2:$AD$17,2,FALSE),IF(AND(OR($E96={"a/c","b/c","c/a","c/b"}),V86="w"),VLOOKUP(X86,$AA$2:$AB$17,2,FALSE),IF(AND(OR($E96={"a/c","b/c","c/a","c/b"}),V86="l"),VLOOKUP(X86,$AC$2:$AD$17,2,FALSE),IF(OR($E96={"a/c","b/c","c/a","c/b"}),1,"")))))))))))))))))))))))</f>
        <v>3</v>
      </c>
      <c r="Y97" s="12">
        <f t="shared" si="13"/>
        <v>1</v>
      </c>
      <c r="Z97" s="27">
        <f t="shared" si="14"/>
        <v>-2</v>
      </c>
    </row>
    <row r="98" spans="1:33">
      <c r="A98" s="9">
        <v>5</v>
      </c>
      <c r="B98" s="9">
        <f>IF(OR($A98={1,2,3,4,5,6,7,8,9,10,11,12}),1,IF(OR($A98={13,14,15,16,17,18,19,20,21,22,23,24}),2,IF(OR($A98={25,26,27,28,29,30,31,32,33,34,35,36}),3,"")))</f>
        <v>1</v>
      </c>
      <c r="C98" s="9" t="str">
        <f>IF(OR($A98={1,4,7,10,13,16,19,22,25,28,31,34}),"A",IF(OR($A98={2,5,8,11,14,17,20,23,26,29,32,35}),"B",IF(OR($A98={3,6,9,12,15,18,21,24,27,30,33,36}),"C","")))</f>
        <v>B</v>
      </c>
      <c r="D98" t="str">
        <f t="shared" si="15"/>
        <v>2/1</v>
      </c>
      <c r="E98" t="str">
        <f t="shared" si="16"/>
        <v>C/B</v>
      </c>
      <c r="F98" s="13" t="str">
        <f>IF(AND(G98="d",$A98&gt;=1,OR(H98={1,"2a","2b",3,"5a","5b","10a","10b","20a","20b","40a","40b","80a","80b","160a","160b"})),"w",IF(AND(G98="",$A98&gt;=1,OR(H98={1,"2a","2b",3,"5a","5b","10a","10b","20a","20b","40a","40b","80a","80b","160a","160b"})),"l",""))</f>
        <v>w</v>
      </c>
      <c r="G98" s="7" t="str">
        <f>IF(OR($A98={1,2,3,4,5,6,7,8,9,10,11,12}),"d","")</f>
        <v>d</v>
      </c>
      <c r="H98" s="14">
        <f>IF(AND(OR($D97={"1/2","1/3","2/1","3/1"}),F97="w"),VLOOKUP(H97,$AA$2:$AB$17,2,FALSE),IF(AND(OR($D97={"1/2","1/3","2/1","3/1"}),F97="l"),VLOOKUP(H97,$AC$2:$AD$17,2,FALSE),IF(AND(OR($D97={"1/2","1/3","2/1","3/1"}),F96="w"),VLOOKUP(H96,$AA$2:$AB$17,2,FALSE),IF(AND(OR($D97={"1/2","1/3","2/1","3/1"}),F96="l"),VLOOKUP(H96,$AC$2:$AD$17,2,FALSE),IF(AND(OR($D97={"1/2","1/3","2/1","3/1"}),F95="w"),VLOOKUP(H95,$AA$2:$AB$17,2,FALSE),IF(AND(OR($D97={"1/2","1/3","2/1","3/1"}),F95="l"),VLOOKUP(H95,$AC$2:$AD$17,2,FALSE),IF(AND(OR($D97={"1/2","1/3","2/1","3/1"}),F94="w"),VLOOKUP(H94,$AA$2:$AB$17,2,FALSE),IF(AND(OR($D97={"1/2","1/3","2/1","3/1"}),F94="l"),VLOOKUP(H94,$AC$2:$AD$17,2,FALSE),IF(AND(OR($D97={"1/2","1/3","2/1","3/1"}),F93="w"),VLOOKUP(H93,$AA$2:$AB$17,2,FALSE),IF(AND(OR($D97={"1/2","1/3","2/1","3/1"}),F93="l"),VLOOKUP(H93,$AC$2:$AD$17,2,FALSE),IF(AND(OR($D97={"1/2","1/3","2/1","3/1"}),F92="w"),VLOOKUP(H92,$AA$2:$AB$17,2,FALSE),IF(AND(OR($D97={"1/2","1/3","2/1","3/1"}),F92="l"),VLOOKUP(H92,$AC$2:$AD$17,2,FALSE),IF(AND(OR($D97={"1/2","1/3","2/1","3/1"}),F91="w"),VLOOKUP(H91,$AA$2:$AB$17,2,FALSE),IF(AND(OR($D97={"1/2","1/3","2/1","3/1"}),F91="l"),VLOOKUP(H91,$AC$2:$AD$17,2,FALSE),IF(AND(OR($D97={"1/2","1/3","2/1","3/1"}),F90="w"),VLOOKUP(H90,$AA$2:$AB$17,2,FALSE),IF(AND(OR($D97={"1/2","1/3","2/1","3/1"}),F90="l"),VLOOKUP(H90,$AC$2:$AD$17,2,FALSE),IF(AND(OR($D97={"1/2","1/3","2/1","3/1"}),F89="w"),VLOOKUP(H89,$AA$2:$AB$17,2,FALSE),IF(AND(OR($D97={"1/2","1/3","2/1","3/1"}),F89="l"),VLOOKUP(H89,$AC$2:$AD$17,2,FALSE),IF(AND(OR($D97={"1/2","1/3","2/1","3/1"}),F88="w"),VLOOKUP(H88,$AA$2:$AB$17,2,FALSE),IF(AND(OR($D97={"1/2","1/3","2/1","3/1"}),F88="l"),VLOOKUP(H88,$AC$2:$AD$17,2,FALSE),IF(AND(OR($D97={"1/2","1/3","2/1","3/1"}),F87="w"),VLOOKUP(H87,$AA$2:$AB$17,2,FALSE),IF(AND(OR($D97={"1/2","1/3","2/1","3/1"}),F87="l"),VLOOKUP(H87,$AC$2:$AD$17,2,FALSE),IF(OR($D97={"1/2","1/3","2/1","3/1"}),1,"")))))))))))))))))))))))</f>
        <v>1</v>
      </c>
      <c r="I98" s="13" t="str">
        <f>IF(AND(J98="d",$A98&gt;=1,OR(K98={1,"2a","2b",3,"5a","5b","10a","10b","20a","20b","40a","40b","80a","80b","160a","160b"})),"w",IF(AND(J98="",$A98&gt;=1,OR(K98={1,"2a","2b",3,"5a","5b","10a","10b","20a","20b","40a","40b","80a","80b","160a","160b"})),"l",""))</f>
        <v>l</v>
      </c>
      <c r="J98" s="7" t="str">
        <f>IF(OR($A98={13,14,15,16,17,18,19,20,21,22,23,24}),"d","")</f>
        <v/>
      </c>
      <c r="K98" s="14" t="str">
        <f>IF(AND(OR($D97={"1/2","2/3","2/1","3/2"}),I97="w"),VLOOKUP(K97,$AA$2:$AB$17,2,FALSE),IF(AND(OR($D97={"1/2","2/3","2/1","3/2"}),I97="l"),VLOOKUP(K97,$AC$2:$AD$17,2,FALSE),IF(AND(OR($D97={"1/2","2/3","2/1","3/2"}),I96="w"),VLOOKUP(K96,$AA$2:$AB$17,2,FALSE),IF(AND(OR($D97={"1/2","2/3","2/1","3/2"}),I96="l"),VLOOKUP(K96,$AC$2:$AD$17,2,FALSE),IF(AND(OR($D97={"1/2","2/3","2/1","3/2"}),I95="w"),VLOOKUP(K95,$AA$2:$AB$17,2,FALSE),IF(AND(OR($D97={"1/2","2/3","2/1","3/2"}),I95="l"),VLOOKUP(K95,$AC$2:$AD$17,2,FALSE),IF(AND(OR($D97={"1/2","2/3","2/1","3/2"}),I94="w"),VLOOKUP(K94,$AA$2:$AB$17,2,FALSE),IF(AND(OR($D97={"1/2","2/3","2/1","3/2"}),I94="l"),VLOOKUP(K94,$AC$2:$AD$17,2,FALSE),IF(AND(OR($D97={"1/2","2/3","2/1","3/2"}),I93="w"),VLOOKUP(K93,$AA$2:$AB$17,2,FALSE),IF(AND(OR($D97={"1/2","2/3","2/1","3/2"}),I93="l"),VLOOKUP(K93,$AC$2:$AD$17,2,FALSE),IF(AND(OR($D97={"1/2","2/3","2/1","3/2"}),I92="w"),VLOOKUP(K92,$AA$2:$AB$17,2,FALSE),IF(AND(OR($D97={"1/2","2/3","2/1","3/2"}),I92="l"),VLOOKUP(K92,$AC$2:$AD$17,2,FALSE),IF(AND(OR($D97={"1/2","2/3","2/1","3/2"}),I91="w"),VLOOKUP(K91,$AA$2:$AB$17,2,FALSE),IF(AND(OR($D97={"1/2","2/3","2/1","3/2"}),I91="l"),VLOOKUP(K91,$AC$2:$AD$17,2,FALSE),IF(AND(OR($D97={"1/2","2/3","2/1","3/2"}),I90="w"),VLOOKUP(K90,$AA$2:$AB$17,2,FALSE),IF(AND(OR($D97={"1/2","2/3","2/1","3/2"}),I90="l"),VLOOKUP(K90,$AC$2:$AD$17,2,FALSE),IF(AND(OR($D97={"1/2","2/3","2/1","3/2"}),I89="w"),VLOOKUP(K89,$AA$2:$AB$17,2,FALSE),IF(AND(OR($D97={"1/2","2/3","2/1","3/2"}),I89="l"),VLOOKUP(K89,$AC$2:$AD$17,2,FALSE),IF(AND(OR($D97={"1/2","2/3","2/1","3/2"}),I88="w"),VLOOKUP(K88,$AA$2:$AB$17,2,FALSE),IF(AND(OR($D97={"1/2","2/3","2/1","3/2"}),I88="l"),VLOOKUP(K88,$AC$2:$AD$17,2,FALSE),IF(AND(OR($D97={"1/2","2/3","2/1","3/2"}),I87="w"),VLOOKUP(K87,$AA$2:$AB$17,2,FALSE),IF(AND(OR($D97={"1/2","2/3","2/1","3/2"}),I87="l"),VLOOKUP(K87,$AC$2:$AD$17,2,FALSE),IF(OR($D97={"1/2","2/3","2/1","3/2"}),1,"")))))))))))))))))))))))</f>
        <v>10a</v>
      </c>
      <c r="L98" s="13" t="str">
        <f>IF(AND(M98="d",$A98&gt;=1,OR(N98={1,"2a","2b",3,"5a","5b","10a","10b","20a","20b","40a","40b","80a","80b","160a","160b"})),"w",IF(AND(M98="",$A98&gt;=1,OR(N98={1,"2a","2b",3,"5a","5b","10a","10b","20a","20b","40a","40b","80a","80b","160a","160b"})),"l",""))</f>
        <v/>
      </c>
      <c r="M98" s="7" t="str">
        <f>IF(OR($A98={25,26,27,28,29,30,31,32,33,34,35,36}),"d","")</f>
        <v/>
      </c>
      <c r="N98" s="14" t="str">
        <f>IF(AND(OR($D97={"1/3","2/3","3/1","3/2"}),L97="w"),VLOOKUP(N97,$AA$2:$AB$17,2,FALSE),IF(AND(OR($D97={"1/3","2/3","3/1","3/2"}),L97="l"),VLOOKUP(N97,$AC$2:$AD$17,2,FALSE),IF(AND(OR($D97={"1/3","2/3","3/1","3/2"}),L96="w"),VLOOKUP(N96,$AA$2:$AB$17,2,FALSE),IF(AND(OR($D97={"1/3","2/3","3/1","3/2"}),L96="l"),VLOOKUP(N96,$AC$2:$AD$17,2,FALSE),IF(AND(OR($D97={"1/3","2/3","3/1","3/2"}),L95="w"),VLOOKUP(N95,$AA$2:$AB$17,2,FALSE),IF(AND(OR($D97={"1/3","2/3","3/1","3/2"}),L95="l"),VLOOKUP(N95,$AC$2:$AD$17,2,FALSE),IF(AND(OR($D97={"1/3","2/3","3/1","3/2"}),L94="w"),VLOOKUP(N94,$AA$2:$AB$17,2,FALSE),IF(AND(OR($D97={"1/3","2/3","3/1","3/2"}),L94="l"),VLOOKUP(N94,$AC$2:$AD$17,2,FALSE),IF(AND(OR($D97={"1/3","2/3","3/1","3/2"}),L93="w"),VLOOKUP(N93,$AA$2:$AB$17,2,FALSE),IF(AND(OR($D97={"1/3","2/3","3/1","3/2"}),L93="l"),VLOOKUP(N93,$AC$2:$AD$17,2,FALSE),IF(AND(OR($D97={"1/3","2/3","3/1","3/2"}),L92="w"),VLOOKUP(N92,$AA$2:$AB$17,2,FALSE),IF(AND(OR($D97={"1/3","2/3","3/1","3/2"}),L92="l"),VLOOKUP(N92,$AC$2:$AD$17,2,FALSE),IF(AND(OR($D97={"1/3","2/3","3/1","3/2"}),L91="w"),VLOOKUP(N91,$AA$2:$AB$17,2,FALSE),IF(AND(OR($D97={"1/3","2/3","3/1","3/2"}),L91="l"),VLOOKUP(N91,$AC$2:$AD$17,2,FALSE),IF(AND(OR($D97={"1/3","2/3","3/1","3/2"}),L90="w"),VLOOKUP(N90,$AA$2:$AB$17,2,FALSE),IF(AND(OR($D97={"1/3","2/3","3/1","3/2"}),L90="l"),VLOOKUP(N90,$AC$2:$AD$17,2,FALSE),IF(AND(OR($D97={"1/3","2/3","3/1","3/2"}),L89="w"),VLOOKUP(N89,$AA$2:$AB$17,2,FALSE),IF(AND(OR($D97={"1/3","2/3","3/1","3/2"}),L89="l"),VLOOKUP(N89,$AC$2:$AD$17,2,FALSE),IF(AND(OR($D97={"1/3","2/3","3/1","3/2"}),L88="w"),VLOOKUP(N88,$AA$2:$AB$17,2,FALSE),IF(AND(OR($D97={"1/3","2/3","3/1","3/2"}),L88="l"),VLOOKUP(N88,$AC$2:$AD$17,2,FALSE),IF(AND(OR($D97={"1/3","2/3","3/1","3/2"}),L87="w"),VLOOKUP(N87,$AA$2:$AB$17,2,FALSE),IF(AND(OR($D97={"1/3","2/3","3/1","3/2"}),L87="l"),VLOOKUP(N87,$AC$2:$AD$17,2,FALSE),IF(OR($D97={"1/3","2/3","3/1","3/2"}),1,"")))))))))))))))))))))))</f>
        <v/>
      </c>
      <c r="O98" s="12">
        <f t="shared" si="12"/>
        <v>-8</v>
      </c>
      <c r="P98" s="13" t="str">
        <f>IF(AND(Q98="c",$A98&gt;=1,OR(R98={1,"2a","2b",3,"5a","5b","10a","10b","20a","20b","40a","40b","80a","80b","160a","160b"})),"w",IF(AND(Q98="",$A98&gt;=1,OR(R98={1,"2a","2b",3,"5a","5b","10a","10b","20a","20b","40a","40b","80a","80b","160a","160b"})),"l",""))</f>
        <v/>
      </c>
      <c r="Q98" s="7" t="str">
        <f>IF(OR($A98={1,4,7,10,13,16,19,22,25,28,31,34}),"c","")</f>
        <v/>
      </c>
      <c r="R98" s="14" t="str">
        <f>IF(AND(OR($E97={"a/b","a/c","b/a","c/a"}),P97="w"),VLOOKUP(R97,$AA$2:$AB$17,2,FALSE),IF(AND(OR($E97={"a/b","a/c","b/a","c/a"}),P97="l"),VLOOKUP(R97,$AC$2:$AD$17,2,FALSE),IF(AND(OR($E97={"a/b","a/c","b/a","c/a"}),P96="w"),VLOOKUP(R96,$AA$2:$AB$17,2,FALSE),IF(AND(OR($E97={"a/b","a/c","b/a","c/a"}),P96="l"),VLOOKUP(R96,$AC$2:$AD$17,2,FALSE),IF(AND(OR($E97={"a/b","a/c","b/a","c/a"}),P95="w"),VLOOKUP(R95,$AA$2:$AB$17,2,FALSE),IF(AND(OR($E97={"a/b","a/c","b/a","c/a"}),P95="l"),VLOOKUP(R95,$AC$2:$AD$17,2,FALSE),IF(AND(OR($E97={"a/b","a/c","b/a","c/a"}),P94="w"),VLOOKUP(R94,$AA$2:$AB$17,2,FALSE),IF(AND(OR($E97={"a/b","a/c","b/a","c/a"}),P94="l"),VLOOKUP(R94,$AC$2:$AD$17,2,FALSE),IF(AND(OR($E97={"a/b","a/c","b/a","c/a"}),P93="w"),VLOOKUP(R93,$AA$2:$AB$17,2,FALSE),IF(AND(OR($E97={"a/b","a/c","b/a","c/a"}),P93="l"),VLOOKUP(R93,$AC$2:$AD$17,2,FALSE),IF(AND(OR($E97={"a/b","a/c","b/a","c/a"}),P92="w"),VLOOKUP(R92,$AA$2:$AB$17,2,FALSE),IF(AND(OR($E97={"a/b","a/c","b/a","c/a"}),P92="l"),VLOOKUP(R92,$AC$2:$AD$17,2,FALSE),IF(AND(OR($E97={"a/b","a/c","b/a","c/a"}),P91="w"),VLOOKUP(R91,$AA$2:$AB$17,2,FALSE),IF(AND(OR($E97={"a/b","a/c","b/a","c/a"}),P91="l"),VLOOKUP(R91,$AC$2:$AD$17,2,FALSE),IF(AND(OR($E97={"a/b","a/c","b/a","c/a"}),P90="w"),VLOOKUP(R90,$AA$2:$AB$17,2,FALSE),IF(AND(OR($E97={"a/b","a/c","b/a","c/a"}),P90="l"),VLOOKUP(R90,$AC$2:$AD$17,2,FALSE),IF(AND(OR($E97={"a/b","a/c","b/a","c/a"}),P89="w"),VLOOKUP(R89,$AA$2:$AB$17,2,FALSE),IF(AND(OR($E97={"a/b","a/c","b/a","c/a"}),P89="l"),VLOOKUP(R89,$AC$2:$AD$17,2,FALSE),IF(AND(OR($E97={"a/b","a/c","b/a","c/a"}),P88="w"),VLOOKUP(R88,$AA$2:$AB$17,2,FALSE),IF(AND(OR($E97={"a/b","a/c","b/a","c/a"}),P88="l"),VLOOKUP(R88,$AC$2:$AD$17,2,FALSE),IF(AND(OR($E97={"a/b","a/c","b/a","c/a"}),P87="w"),VLOOKUP(R87,$AA$2:$AB$17,2,FALSE),IF(AND(OR($E97={"a/b","a/c","b/a","c/a"}),P87="l"),VLOOKUP(R87,$AC$2:$AD$17,2,FALSE),IF(OR($E97={"a/b","a/c","b/a","c/a"}),1,"")))))))))))))))))))))))</f>
        <v/>
      </c>
      <c r="S98" s="13" t="str">
        <f>IF(AND(T98="c",$A98&gt;=1,OR(U98={1,"2a","2b",3,"5a","5b","10a","10b","20a","20b","40a","40b","80a","80b","160a","160b"})),"w",IF(AND(T98="",$A98&gt;=1,OR(U98={1,"2a","2b",3,"5a","5b","10a","10b","20a","20b","40a","40b","80a","80b","160a","160b"})),"l",""))</f>
        <v>w</v>
      </c>
      <c r="T98" s="7" t="str">
        <f>IF(OR($A98={2,5,8,11,14,17,20,23,26,29,32,35}),"c","")</f>
        <v>c</v>
      </c>
      <c r="U98" s="14">
        <f>IF(AND(OR($E97={"a/b","b/c","b/a","c/b"}),S97="w"),VLOOKUP(U97,$AA$2:$AB$17,2,FALSE),IF(AND(OR($E97={"a/b","b/c","b/a","c/b"}),S97="l"),VLOOKUP(U97,$AC$2:$AD$17,2,FALSE),IF(AND(OR($E97={"a/b","b/c","b/a","c/b"}),S96="w"),VLOOKUP(U96,$AA$2:$AB$17,2,FALSE),IF(AND(OR($E97={"a/b","b/c","b/a","c/b"}),S96="l"),VLOOKUP(U96,$AC$2:$AD$17,2,FALSE),IF(AND(OR($E97={"a/b","b/c","b/a","c/b"}),S95="w"),VLOOKUP(U95,$AA$2:$AB$17,2,FALSE),IF(AND(OR($E97={"a/b","b/c","b/a","c/b"}),S95="l"),VLOOKUP(U95,$AC$2:$AD$17,2,FALSE),IF(AND(OR($E97={"a/b","b/c","b/a","c/b"}),S94="w"),VLOOKUP(U94,$AA$2:$AB$17,2,FALSE),IF(AND(OR($E97={"a/b","b/c","b/a","c/b"}),S94="l"),VLOOKUP(U94,$AC$2:$AD$17,2,FALSE),IF(AND(OR($E97={"a/b","b/c","b/a","c/b"}),S93="w"),VLOOKUP(U93,$AA$2:$AB$17,2,FALSE),IF(AND(OR($E97={"a/b","b/c","b/a","c/b"}),S93="l"),VLOOKUP(U93,$AC$2:$AD$17,2,FALSE),IF(AND(OR($E97={"a/b","b/c","b/a","c/b"}),S92="w"),VLOOKUP(U92,$AA$2:$AB$17,2,FALSE),IF(AND(OR($E97={"a/b","b/c","b/a","c/b"}),S92="l"),VLOOKUP(U92,$AC$2:$AD$17,2,FALSE),IF(AND(OR($E97={"a/b","b/c","b/a","c/b"}),S91="w"),VLOOKUP(U91,$AA$2:$AB$17,2,FALSE),IF(AND(OR($E97={"a/b","b/c","b/a","c/b"}),S91="l"),VLOOKUP(U91,$AC$2:$AD$17,2,FALSE),IF(AND(OR($E97={"a/b","b/c","b/a","c/b"}),S90="w"),VLOOKUP(U90,$AA$2:$AB$17,2,FALSE),IF(AND(OR($E97={"a/b","b/c","b/a","c/b"}),S90="l"),VLOOKUP(U90,$AC$2:$AD$17,2,FALSE),IF(AND(OR($E97={"a/b","b/c","b/a","c/b"}),S89="w"),VLOOKUP(U89,$AA$2:$AB$17,2,FALSE),IF(AND(OR($E97={"a/b","b/c","b/a","c/b"}),S89="l"),VLOOKUP(U89,$AC$2:$AD$17,2,FALSE),IF(AND(OR($E97={"a/b","b/c","b/a","c/b"}),S88="w"),VLOOKUP(U88,$AA$2:$AB$17,2,FALSE),IF(AND(OR($E97={"a/b","b/c","b/a","c/b"}),S88="l"),VLOOKUP(U88,$AC$2:$AD$17,2,FALSE),IF(AND(OR($E97={"a/b","b/c","b/a","c/b"}),S87="w"),VLOOKUP(U87,$AA$2:$AB$17,2,FALSE),IF(AND(OR($E97={"a/b","b/c","b/a","c/b"}),S87="l"),VLOOKUP(U87,$AC$2:$AD$17,2,FALSE),IF(OR($E97={"a/b","b/c","b/a","c/b"}),1,"")))))))))))))))))))))))</f>
        <v>1</v>
      </c>
      <c r="V98" s="13" t="str">
        <f>IF(AND(W98="c",$A98&gt;=1,OR(X98={1,"2a","2b",3,"5a","5b","10a","10b","20a","20b","40a","40b","80a","80b","160a","160b"})),"w",IF(AND(W98="",$A98&gt;=1,OR(X98={1,"2a","2b",3,"5a","5b","10a","10b","20a","20b","40a","40b","80a","80b","160a","160b"})),"l",""))</f>
        <v>l</v>
      </c>
      <c r="W98" s="7" t="str">
        <f>IF(OR($A98={3,6,9,12,15,18,21,24,27,30,33,36}),"c","")</f>
        <v/>
      </c>
      <c r="X98" s="14" t="str">
        <f>IF(AND(OR($E97={"a/c","b/c","c/a","c/b"}),V97="w"),VLOOKUP(X97,$AA$2:$AB$17,2,FALSE),IF(AND(OR($E97={"a/c","b/c","c/a","c/b"}),V97="l"),VLOOKUP(X97,$AC$2:$AD$17,2,FALSE),IF(AND(OR($E97={"a/c","b/c","c/a","c/b"}),V96="w"),VLOOKUP(X96,$AA$2:$AB$17,2,FALSE),IF(AND(OR($E97={"a/c","b/c","c/a","c/b"}),V96="l"),VLOOKUP(X96,$AC$2:$AD$17,2,FALSE),IF(AND(OR($E97={"a/c","b/c","c/a","c/b"}),V95="w"),VLOOKUP(X95,$AA$2:$AB$17,2,FALSE),IF(AND(OR($E97={"a/c","b/c","c/a","c/b"}),V95="l"),VLOOKUP(X95,$AC$2:$AD$17,2,FALSE),IF(AND(OR($E97={"a/c","b/c","c/a","c/b"}),V94="w"),VLOOKUP(X94,$AA$2:$AB$17,2,FALSE),IF(AND(OR($E97={"a/c","b/c","c/a","c/b"}),V94="l"),VLOOKUP(X94,$AC$2:$AD$17,2,FALSE),IF(AND(OR($E97={"a/c","b/c","c/a","c/b"}),V93="w"),VLOOKUP(X93,$AA$2:$AB$17,2,FALSE),IF(AND(OR($E97={"a/c","b/c","c/a","c/b"}),V93="l"),VLOOKUP(X93,$AC$2:$AD$17,2,FALSE),IF(AND(OR($E97={"a/c","b/c","c/a","c/b"}),V92="w"),VLOOKUP(X92,$AA$2:$AB$17,2,FALSE),IF(AND(OR($E97={"a/c","b/c","c/a","c/b"}),V92="l"),VLOOKUP(X92,$AC$2:$AD$17,2,FALSE),IF(AND(OR($E97={"a/c","b/c","c/a","c/b"}),V91="w"),VLOOKUP(X91,$AA$2:$AB$17,2,FALSE),IF(AND(OR($E97={"a/c","b/c","c/a","c/b"}),V91="l"),VLOOKUP(X91,$AC$2:$AD$17,2,FALSE),IF(AND(OR($E97={"a/c","b/c","c/a","c/b"}),V90="w"),VLOOKUP(X90,$AA$2:$AB$17,2,FALSE),IF(AND(OR($E97={"a/c","b/c","c/a","c/b"}),V90="l"),VLOOKUP(X90,$AC$2:$AD$17,2,FALSE),IF(AND(OR($E97={"a/c","b/c","c/a","c/b"}),V89="w"),VLOOKUP(X89,$AA$2:$AB$17,2,FALSE),IF(AND(OR($E97={"a/c","b/c","c/a","c/b"}),V89="l"),VLOOKUP(X89,$AC$2:$AD$17,2,FALSE),IF(AND(OR($E97={"a/c","b/c","c/a","c/b"}),V88="w"),VLOOKUP(X88,$AA$2:$AB$17,2,FALSE),IF(AND(OR($E97={"a/c","b/c","c/a","c/b"}),V88="l"),VLOOKUP(X88,$AC$2:$AD$17,2,FALSE),IF(AND(OR($E97={"a/c","b/c","c/a","c/b"}),V87="w"),VLOOKUP(X87,$AA$2:$AB$17,2,FALSE),IF(AND(OR($E97={"a/c","b/c","c/a","c/b"}),V87="l"),VLOOKUP(X87,$AC$2:$AD$17,2,FALSE),IF(OR($E97={"a/c","b/c","c/a","c/b"}),1,"")))))))))))))))))))))))</f>
        <v>5a</v>
      </c>
      <c r="Y98" s="12">
        <f t="shared" si="13"/>
        <v>-3</v>
      </c>
      <c r="Z98" s="27">
        <f t="shared" si="14"/>
        <v>-11</v>
      </c>
    </row>
    <row r="99" spans="1:33">
      <c r="A99" s="9">
        <v>19</v>
      </c>
      <c r="B99" s="9">
        <f>IF(OR($A99={1,2,3,4,5,6,7,8,9,10,11,12}),1,IF(OR($A99={13,14,15,16,17,18,19,20,21,22,23,24}),2,IF(OR($A99={25,26,27,28,29,30,31,32,33,34,35,36}),3,"")))</f>
        <v>2</v>
      </c>
      <c r="C99" s="9" t="str">
        <f>IF(OR($A99={1,4,7,10,13,16,19,22,25,28,31,34}),"A",IF(OR($A99={2,5,8,11,14,17,20,23,26,29,32,35}),"B",IF(OR($A99={3,6,9,12,15,18,21,24,27,30,33,36}),"C","")))</f>
        <v>A</v>
      </c>
      <c r="D99" t="str">
        <f t="shared" si="15"/>
        <v>1/2</v>
      </c>
      <c r="E99" t="str">
        <f t="shared" si="16"/>
        <v>B/A</v>
      </c>
      <c r="F99" s="13" t="str">
        <f>IF(AND(G99="d",$A99&gt;=1,OR(H99={1,"2a","2b",3,"5a","5b","10a","10b","20a","20b","40a","40b","80a","80b","160a","160b"})),"w",IF(AND(G99="",$A99&gt;=1,OR(H99={1,"2a","2b",3,"5a","5b","10a","10b","20a","20b","40a","40b","80a","80b","160a","160b"})),"l",""))</f>
        <v>l</v>
      </c>
      <c r="G99" s="7" t="str">
        <f>IF(OR($A99={1,2,3,4,5,6,7,8,9,10,11,12}),"d","")</f>
        <v/>
      </c>
      <c r="H99" s="14">
        <f>IF(AND(OR($D98={"1/2","1/3","2/1","3/1"}),F98="w"),VLOOKUP(H98,$AA$2:$AB$17,2,FALSE),IF(AND(OR($D98={"1/2","1/3","2/1","3/1"}),F98="l"),VLOOKUP(H98,$AC$2:$AD$17,2,FALSE),IF(AND(OR($D98={"1/2","1/3","2/1","3/1"}),F97="w"),VLOOKUP(H97,$AA$2:$AB$17,2,FALSE),IF(AND(OR($D98={"1/2","1/3","2/1","3/1"}),F97="l"),VLOOKUP(H97,$AC$2:$AD$17,2,FALSE),IF(AND(OR($D98={"1/2","1/3","2/1","3/1"}),F96="w"),VLOOKUP(H96,$AA$2:$AB$17,2,FALSE),IF(AND(OR($D98={"1/2","1/3","2/1","3/1"}),F96="l"),VLOOKUP(H96,$AC$2:$AD$17,2,FALSE),IF(AND(OR($D98={"1/2","1/3","2/1","3/1"}),F95="w"),VLOOKUP(H95,$AA$2:$AB$17,2,FALSE),IF(AND(OR($D98={"1/2","1/3","2/1","3/1"}),F95="l"),VLOOKUP(H95,$AC$2:$AD$17,2,FALSE),IF(AND(OR($D98={"1/2","1/3","2/1","3/1"}),F94="w"),VLOOKUP(H94,$AA$2:$AB$17,2,FALSE),IF(AND(OR($D98={"1/2","1/3","2/1","3/1"}),F94="l"),VLOOKUP(H94,$AC$2:$AD$17,2,FALSE),IF(AND(OR($D98={"1/2","1/3","2/1","3/1"}),F93="w"),VLOOKUP(H93,$AA$2:$AB$17,2,FALSE),IF(AND(OR($D98={"1/2","1/3","2/1","3/1"}),F93="l"),VLOOKUP(H93,$AC$2:$AD$17,2,FALSE),IF(AND(OR($D98={"1/2","1/3","2/1","3/1"}),F92="w"),VLOOKUP(H92,$AA$2:$AB$17,2,FALSE),IF(AND(OR($D98={"1/2","1/3","2/1","3/1"}),F92="l"),VLOOKUP(H92,$AC$2:$AD$17,2,FALSE),IF(AND(OR($D98={"1/2","1/3","2/1","3/1"}),F91="w"),VLOOKUP(H91,$AA$2:$AB$17,2,FALSE),IF(AND(OR($D98={"1/2","1/3","2/1","3/1"}),F91="l"),VLOOKUP(H91,$AC$2:$AD$17,2,FALSE),IF(AND(OR($D98={"1/2","1/3","2/1","3/1"}),F90="w"),VLOOKUP(H90,$AA$2:$AB$17,2,FALSE),IF(AND(OR($D98={"1/2","1/3","2/1","3/1"}),F90="l"),VLOOKUP(H90,$AC$2:$AD$17,2,FALSE),IF(AND(OR($D98={"1/2","1/3","2/1","3/1"}),F89="w"),VLOOKUP(H89,$AA$2:$AB$17,2,FALSE),IF(AND(OR($D98={"1/2","1/3","2/1","3/1"}),F89="l"),VLOOKUP(H89,$AC$2:$AD$17,2,FALSE),IF(AND(OR($D98={"1/2","1/3","2/1","3/1"}),F88="w"),VLOOKUP(H88,$AA$2:$AB$17,2,FALSE),IF(AND(OR($D98={"1/2","1/3","2/1","3/1"}),F88="l"),VLOOKUP(H88,$AC$2:$AD$17,2,FALSE),IF(OR($D98={"1/2","1/3","2/1","3/1"}),1,"")))))))))))))))))))))))</f>
        <v>1</v>
      </c>
      <c r="I99" s="13" t="str">
        <f>IF(AND(J99="d",$A99&gt;=1,OR(K99={1,"2a","2b",3,"5a","5b","10a","10b","20a","20b","40a","40b","80a","80b","160a","160b"})),"w",IF(AND(J99="",$A99&gt;=1,OR(K99={1,"2a","2b",3,"5a","5b","10a","10b","20a","20b","40a","40b","80a","80b","160a","160b"})),"l",""))</f>
        <v>w</v>
      </c>
      <c r="J99" s="7" t="str">
        <f>IF(OR($A99={13,14,15,16,17,18,19,20,21,22,23,24}),"d","")</f>
        <v>d</v>
      </c>
      <c r="K99" s="14" t="str">
        <f>IF(AND(OR($D98={"1/2","2/3","2/1","3/2"}),I98="w"),VLOOKUP(K98,$AA$2:$AB$17,2,FALSE),IF(AND(OR($D98={"1/2","2/3","2/1","3/2"}),I98="l"),VLOOKUP(K98,$AC$2:$AD$17,2,FALSE),IF(AND(OR($D98={"1/2","2/3","2/1","3/2"}),I97="w"),VLOOKUP(K97,$AA$2:$AB$17,2,FALSE),IF(AND(OR($D98={"1/2","2/3","2/1","3/2"}),I97="l"),VLOOKUP(K97,$AC$2:$AD$17,2,FALSE),IF(AND(OR($D98={"1/2","2/3","2/1","3/2"}),I96="w"),VLOOKUP(K96,$AA$2:$AB$17,2,FALSE),IF(AND(OR($D98={"1/2","2/3","2/1","3/2"}),I96="l"),VLOOKUP(K96,$AC$2:$AD$17,2,FALSE),IF(AND(OR($D98={"1/2","2/3","2/1","3/2"}),I95="w"),VLOOKUP(K95,$AA$2:$AB$17,2,FALSE),IF(AND(OR($D98={"1/2","2/3","2/1","3/2"}),I95="l"),VLOOKUP(K95,$AC$2:$AD$17,2,FALSE),IF(AND(OR($D98={"1/2","2/3","2/1","3/2"}),I94="w"),VLOOKUP(K94,$AA$2:$AB$17,2,FALSE),IF(AND(OR($D98={"1/2","2/3","2/1","3/2"}),I94="l"),VLOOKUP(K94,$AC$2:$AD$17,2,FALSE),IF(AND(OR($D98={"1/2","2/3","2/1","3/2"}),I93="w"),VLOOKUP(K93,$AA$2:$AB$17,2,FALSE),IF(AND(OR($D98={"1/2","2/3","2/1","3/2"}),I93="l"),VLOOKUP(K93,$AC$2:$AD$17,2,FALSE),IF(AND(OR($D98={"1/2","2/3","2/1","3/2"}),I92="w"),VLOOKUP(K92,$AA$2:$AB$17,2,FALSE),IF(AND(OR($D98={"1/2","2/3","2/1","3/2"}),I92="l"),VLOOKUP(K92,$AC$2:$AD$17,2,FALSE),IF(AND(OR($D98={"1/2","2/3","2/1","3/2"}),I91="w"),VLOOKUP(K91,$AA$2:$AB$17,2,FALSE),IF(AND(OR($D98={"1/2","2/3","2/1","3/2"}),I91="l"),VLOOKUP(K91,$AC$2:$AD$17,2,FALSE),IF(AND(OR($D98={"1/2","2/3","2/1","3/2"}),I90="w"),VLOOKUP(K90,$AA$2:$AB$17,2,FALSE),IF(AND(OR($D98={"1/2","2/3","2/1","3/2"}),I90="l"),VLOOKUP(K90,$AC$2:$AD$17,2,FALSE),IF(AND(OR($D98={"1/2","2/3","2/1","3/2"}),I89="w"),VLOOKUP(K89,$AA$2:$AB$17,2,FALSE),IF(AND(OR($D98={"1/2","2/3","2/1","3/2"}),I89="l"),VLOOKUP(K89,$AC$2:$AD$17,2,FALSE),IF(AND(OR($D98={"1/2","2/3","2/1","3/2"}),I88="w"),VLOOKUP(K88,$AA$2:$AB$17,2,FALSE),IF(AND(OR($D98={"1/2","2/3","2/1","3/2"}),I88="l"),VLOOKUP(K88,$AC$2:$AD$17,2,FALSE),IF(OR($D98={"1/2","2/3","2/1","3/2"}),1,"")))))))))))))))))))))))</f>
        <v>10b</v>
      </c>
      <c r="L99" s="13" t="str">
        <f>IF(AND(M99="d",$A99&gt;=1,OR(N99={1,"2a","2b",3,"5a","5b","10a","10b","20a","20b","40a","40b","80a","80b","160a","160b"})),"w",IF(AND(M99="",$A99&gt;=1,OR(N99={1,"2a","2b",3,"5a","5b","10a","10b","20a","20b","40a","40b","80a","80b","160a","160b"})),"l",""))</f>
        <v/>
      </c>
      <c r="M99" s="7" t="str">
        <f>IF(OR($A99={25,26,27,28,29,30,31,32,33,34,35,36}),"d","")</f>
        <v/>
      </c>
      <c r="N99" s="14" t="str">
        <f>IF(AND(OR($D98={"1/3","2/3","3/1","3/2"}),L98="w"),VLOOKUP(N98,$AA$2:$AB$17,2,FALSE),IF(AND(OR($D98={"1/3","2/3","3/1","3/2"}),L98="l"),VLOOKUP(N98,$AC$2:$AD$17,2,FALSE),IF(AND(OR($D98={"1/3","2/3","3/1","3/2"}),L97="w"),VLOOKUP(N97,$AA$2:$AB$17,2,FALSE),IF(AND(OR($D98={"1/3","2/3","3/1","3/2"}),L97="l"),VLOOKUP(N97,$AC$2:$AD$17,2,FALSE),IF(AND(OR($D98={"1/3","2/3","3/1","3/2"}),L96="w"),VLOOKUP(N96,$AA$2:$AB$17,2,FALSE),IF(AND(OR($D98={"1/3","2/3","3/1","3/2"}),L96="l"),VLOOKUP(N96,$AC$2:$AD$17,2,FALSE),IF(AND(OR($D98={"1/3","2/3","3/1","3/2"}),L95="w"),VLOOKUP(N95,$AA$2:$AB$17,2,FALSE),IF(AND(OR($D98={"1/3","2/3","3/1","3/2"}),L95="l"),VLOOKUP(N95,$AC$2:$AD$17,2,FALSE),IF(AND(OR($D98={"1/3","2/3","3/1","3/2"}),L94="w"),VLOOKUP(N94,$AA$2:$AB$17,2,FALSE),IF(AND(OR($D98={"1/3","2/3","3/1","3/2"}),L94="l"),VLOOKUP(N94,$AC$2:$AD$17,2,FALSE),IF(AND(OR($D98={"1/3","2/3","3/1","3/2"}),L93="w"),VLOOKUP(N93,$AA$2:$AB$17,2,FALSE),IF(AND(OR($D98={"1/3","2/3","3/1","3/2"}),L93="l"),VLOOKUP(N93,$AC$2:$AD$17,2,FALSE),IF(AND(OR($D98={"1/3","2/3","3/1","3/2"}),L92="w"),VLOOKUP(N92,$AA$2:$AB$17,2,FALSE),IF(AND(OR($D98={"1/3","2/3","3/1","3/2"}),L92="l"),VLOOKUP(N92,$AC$2:$AD$17,2,FALSE),IF(AND(OR($D98={"1/3","2/3","3/1","3/2"}),L91="w"),VLOOKUP(N91,$AA$2:$AB$17,2,FALSE),IF(AND(OR($D98={"1/3","2/3","3/1","3/2"}),L91="l"),VLOOKUP(N91,$AC$2:$AD$17,2,FALSE),IF(AND(OR($D98={"1/3","2/3","3/1","3/2"}),L90="w"),VLOOKUP(N90,$AA$2:$AB$17,2,FALSE),IF(AND(OR($D98={"1/3","2/3","3/1","3/2"}),L90="l"),VLOOKUP(N90,$AC$2:$AD$17,2,FALSE),IF(AND(OR($D98={"1/3","2/3","3/1","3/2"}),L89="w"),VLOOKUP(N89,$AA$2:$AB$17,2,FALSE),IF(AND(OR($D98={"1/3","2/3","3/1","3/2"}),L89="l"),VLOOKUP(N89,$AC$2:$AD$17,2,FALSE),IF(AND(OR($D98={"1/3","2/3","3/1","3/2"}),L88="w"),VLOOKUP(N88,$AA$2:$AB$17,2,FALSE),IF(AND(OR($D98={"1/3","2/3","3/1","3/2"}),L88="l"),VLOOKUP(N88,$AC$2:$AD$17,2,FALSE),IF(OR($D98={"1/3","2/3","3/1","3/2"}),1,"")))))))))))))))))))))))</f>
        <v/>
      </c>
      <c r="O99" s="12">
        <f t="shared" si="12"/>
        <v>19</v>
      </c>
      <c r="P99" s="13" t="str">
        <f>IF(AND(Q99="c",$A99&gt;=1,OR(R99={1,"2a","2b",3,"5a","5b","10a","10b","20a","20b","40a","40b","80a","80b","160a","160b"})),"w",IF(AND(Q99="",$A99&gt;=1,OR(R99={1,"2a","2b",3,"5a","5b","10a","10b","20a","20b","40a","40b","80a","80b","160a","160b"})),"l",""))</f>
        <v/>
      </c>
      <c r="Q99" s="7" t="str">
        <f>IF(OR($A99={1,4,7,10,13,16,19,22,25,28,31,34}),"c","")</f>
        <v>c</v>
      </c>
      <c r="R99" s="14" t="str">
        <f>IF(AND(OR($E98={"a/b","a/c","b/a","c/a"}),P98="w"),VLOOKUP(R98,$AA$2:$AB$17,2,FALSE),IF(AND(OR($E98={"a/b","a/c","b/a","c/a"}),P98="l"),VLOOKUP(R98,$AC$2:$AD$17,2,FALSE),IF(AND(OR($E98={"a/b","a/c","b/a","c/a"}),P97="w"),VLOOKUP(R97,$AA$2:$AB$17,2,FALSE),IF(AND(OR($E98={"a/b","a/c","b/a","c/a"}),P97="l"),VLOOKUP(R97,$AC$2:$AD$17,2,FALSE),IF(AND(OR($E98={"a/b","a/c","b/a","c/a"}),P96="w"),VLOOKUP(R96,$AA$2:$AB$17,2,FALSE),IF(AND(OR($E98={"a/b","a/c","b/a","c/a"}),P96="l"),VLOOKUP(R96,$AC$2:$AD$17,2,FALSE),IF(AND(OR($E98={"a/b","a/c","b/a","c/a"}),P95="w"),VLOOKUP(R95,$AA$2:$AB$17,2,FALSE),IF(AND(OR($E98={"a/b","a/c","b/a","c/a"}),P95="l"),VLOOKUP(R95,$AC$2:$AD$17,2,FALSE),IF(AND(OR($E98={"a/b","a/c","b/a","c/a"}),P94="w"),VLOOKUP(R94,$AA$2:$AB$17,2,FALSE),IF(AND(OR($E98={"a/b","a/c","b/a","c/a"}),P94="l"),VLOOKUP(R94,$AC$2:$AD$17,2,FALSE),IF(AND(OR($E98={"a/b","a/c","b/a","c/a"}),P93="w"),VLOOKUP(R93,$AA$2:$AB$17,2,FALSE),IF(AND(OR($E98={"a/b","a/c","b/a","c/a"}),P93="l"),VLOOKUP(R93,$AC$2:$AD$17,2,FALSE),IF(AND(OR($E98={"a/b","a/c","b/a","c/a"}),P92="w"),VLOOKUP(R92,$AA$2:$AB$17,2,FALSE),IF(AND(OR($E98={"a/b","a/c","b/a","c/a"}),P92="l"),VLOOKUP(R92,$AC$2:$AD$17,2,FALSE),IF(AND(OR($E98={"a/b","a/c","b/a","c/a"}),P91="w"),VLOOKUP(R91,$AA$2:$AB$17,2,FALSE),IF(AND(OR($E98={"a/b","a/c","b/a","c/a"}),P91="l"),VLOOKUP(R91,$AC$2:$AD$17,2,FALSE),IF(AND(OR($E98={"a/b","a/c","b/a","c/a"}),P90="w"),VLOOKUP(R90,$AA$2:$AB$17,2,FALSE),IF(AND(OR($E98={"a/b","a/c","b/a","c/a"}),P90="l"),VLOOKUP(R90,$AC$2:$AD$17,2,FALSE),IF(AND(OR($E98={"a/b","a/c","b/a","c/a"}),P89="w"),VLOOKUP(R89,$AA$2:$AB$17,2,FALSE),IF(AND(OR($E98={"a/b","a/c","b/a","c/a"}),P89="l"),VLOOKUP(R89,$AC$2:$AD$17,2,FALSE),IF(AND(OR($E98={"a/b","a/c","b/a","c/a"}),P88="w"),VLOOKUP(R88,$AA$2:$AB$17,2,FALSE),IF(AND(OR($E98={"a/b","a/c","b/a","c/a"}),P88="l"),VLOOKUP(R88,$AC$2:$AD$17,2,FALSE),IF(OR($E98={"a/b","a/c","b/a","c/a"}),1,"")))))))))))))))))))))))</f>
        <v/>
      </c>
      <c r="S99" s="13" t="str">
        <f>IF(AND(T99="c",$A99&gt;=1,OR(U99={1,"2a","2b",3,"5a","5b","10a","10b","20a","20b","40a","40b","80a","80b","160a","160b"})),"w",IF(AND(T99="",$A99&gt;=1,OR(U99={1,"2a","2b",3,"5a","5b","10a","10b","20a","20b","40a","40b","80a","80b","160a","160b"})),"l",""))</f>
        <v>l</v>
      </c>
      <c r="T99" s="7" t="str">
        <f>IF(OR($A99={2,5,8,11,14,17,20,23,26,29,32,35}),"c","")</f>
        <v/>
      </c>
      <c r="U99" s="14">
        <f>IF(AND(OR($E98={"a/b","b/c","b/a","c/b"}),S98="w"),VLOOKUP(U98,$AA$2:$AB$17,2,FALSE),IF(AND(OR($E98={"a/b","b/c","b/a","c/b"}),S98="l"),VLOOKUP(U98,$AC$2:$AD$17,2,FALSE),IF(AND(OR($E98={"a/b","b/c","b/a","c/b"}),S97="w"),VLOOKUP(U97,$AA$2:$AB$17,2,FALSE),IF(AND(OR($E98={"a/b","b/c","b/a","c/b"}),S97="l"),VLOOKUP(U97,$AC$2:$AD$17,2,FALSE),IF(AND(OR($E98={"a/b","b/c","b/a","c/b"}),S96="w"),VLOOKUP(U96,$AA$2:$AB$17,2,FALSE),IF(AND(OR($E98={"a/b","b/c","b/a","c/b"}),S96="l"),VLOOKUP(U96,$AC$2:$AD$17,2,FALSE),IF(AND(OR($E98={"a/b","b/c","b/a","c/b"}),S95="w"),VLOOKUP(U95,$AA$2:$AB$17,2,FALSE),IF(AND(OR($E98={"a/b","b/c","b/a","c/b"}),S95="l"),VLOOKUP(U95,$AC$2:$AD$17,2,FALSE),IF(AND(OR($E98={"a/b","b/c","b/a","c/b"}),S94="w"),VLOOKUP(U94,$AA$2:$AB$17,2,FALSE),IF(AND(OR($E98={"a/b","b/c","b/a","c/b"}),S94="l"),VLOOKUP(U94,$AC$2:$AD$17,2,FALSE),IF(AND(OR($E98={"a/b","b/c","b/a","c/b"}),S93="w"),VLOOKUP(U93,$AA$2:$AB$17,2,FALSE),IF(AND(OR($E98={"a/b","b/c","b/a","c/b"}),S93="l"),VLOOKUP(U93,$AC$2:$AD$17,2,FALSE),IF(AND(OR($E98={"a/b","b/c","b/a","c/b"}),S92="w"),VLOOKUP(U92,$AA$2:$AB$17,2,FALSE),IF(AND(OR($E98={"a/b","b/c","b/a","c/b"}),S92="l"),VLOOKUP(U92,$AC$2:$AD$17,2,FALSE),IF(AND(OR($E98={"a/b","b/c","b/a","c/b"}),S91="w"),VLOOKUP(U91,$AA$2:$AB$17,2,FALSE),IF(AND(OR($E98={"a/b","b/c","b/a","c/b"}),S91="l"),VLOOKUP(U91,$AC$2:$AD$17,2,FALSE),IF(AND(OR($E98={"a/b","b/c","b/a","c/b"}),S90="w"),VLOOKUP(U90,$AA$2:$AB$17,2,FALSE),IF(AND(OR($E98={"a/b","b/c","b/a","c/b"}),S90="l"),VLOOKUP(U90,$AC$2:$AD$17,2,FALSE),IF(AND(OR($E98={"a/b","b/c","b/a","c/b"}),S89="w"),VLOOKUP(U89,$AA$2:$AB$17,2,FALSE),IF(AND(OR($E98={"a/b","b/c","b/a","c/b"}),S89="l"),VLOOKUP(U89,$AC$2:$AD$17,2,FALSE),IF(AND(OR($E98={"a/b","b/c","b/a","c/b"}),S88="w"),VLOOKUP(U88,$AA$2:$AB$17,2,FALSE),IF(AND(OR($E98={"a/b","b/c","b/a","c/b"}),S88="l"),VLOOKUP(U88,$AC$2:$AD$17,2,FALSE),IF(OR($E98={"a/b","b/c","b/a","c/b"}),1,"")))))))))))))))))))))))</f>
        <v>1</v>
      </c>
      <c r="V99" s="13" t="str">
        <f>IF(AND(W99="c",$A99&gt;=1,OR(X99={1,"2a","2b",3,"5a","5b","10a","10b","20a","20b","40a","40b","80a","80b","160a","160b"})),"w",IF(AND(W99="",$A99&gt;=1,OR(X99={1,"2a","2b",3,"5a","5b","10a","10b","20a","20b","40a","40b","80a","80b","160a","160b"})),"l",""))</f>
        <v>l</v>
      </c>
      <c r="W99" s="7" t="str">
        <f>IF(OR($A99={3,6,9,12,15,18,21,24,27,30,33,36}),"c","")</f>
        <v/>
      </c>
      <c r="X99" s="14" t="str">
        <f>IF(AND(OR($E98={"a/c","b/c","c/a","c/b"}),V98="w"),VLOOKUP(X98,$AA$2:$AB$17,2,FALSE),IF(AND(OR($E98={"a/c","b/c","c/a","c/b"}),V98="l"),VLOOKUP(X98,$AC$2:$AD$17,2,FALSE),IF(AND(OR($E98={"a/c","b/c","c/a","c/b"}),V97="w"),VLOOKUP(X97,$AA$2:$AB$17,2,FALSE),IF(AND(OR($E98={"a/c","b/c","c/a","c/b"}),V97="l"),VLOOKUP(X97,$AC$2:$AD$17,2,FALSE),IF(AND(OR($E98={"a/c","b/c","c/a","c/b"}),V96="w"),VLOOKUP(X96,$AA$2:$AB$17,2,FALSE),IF(AND(OR($E98={"a/c","b/c","c/a","c/b"}),V96="l"),VLOOKUP(X96,$AC$2:$AD$17,2,FALSE),IF(AND(OR($E98={"a/c","b/c","c/a","c/b"}),V95="w"),VLOOKUP(X95,$AA$2:$AB$17,2,FALSE),IF(AND(OR($E98={"a/c","b/c","c/a","c/b"}),V95="l"),VLOOKUP(X95,$AC$2:$AD$17,2,FALSE),IF(AND(OR($E98={"a/c","b/c","c/a","c/b"}),V94="w"),VLOOKUP(X94,$AA$2:$AB$17,2,FALSE),IF(AND(OR($E98={"a/c","b/c","c/a","c/b"}),V94="l"),VLOOKUP(X94,$AC$2:$AD$17,2,FALSE),IF(AND(OR($E98={"a/c","b/c","c/a","c/b"}),V93="w"),VLOOKUP(X93,$AA$2:$AB$17,2,FALSE),IF(AND(OR($E98={"a/c","b/c","c/a","c/b"}),V93="l"),VLOOKUP(X93,$AC$2:$AD$17,2,FALSE),IF(AND(OR($E98={"a/c","b/c","c/a","c/b"}),V92="w"),VLOOKUP(X92,$AA$2:$AB$17,2,FALSE),IF(AND(OR($E98={"a/c","b/c","c/a","c/b"}),V92="l"),VLOOKUP(X92,$AC$2:$AD$17,2,FALSE),IF(AND(OR($E98={"a/c","b/c","c/a","c/b"}),V91="w"),VLOOKUP(X91,$AA$2:$AB$17,2,FALSE),IF(AND(OR($E98={"a/c","b/c","c/a","c/b"}),V91="l"),VLOOKUP(X91,$AC$2:$AD$17,2,FALSE),IF(AND(OR($E98={"a/c","b/c","c/a","c/b"}),V90="w"),VLOOKUP(X90,$AA$2:$AB$17,2,FALSE),IF(AND(OR($E98={"a/c","b/c","c/a","c/b"}),V90="l"),VLOOKUP(X90,$AC$2:$AD$17,2,FALSE),IF(AND(OR($E98={"a/c","b/c","c/a","c/b"}),V89="w"),VLOOKUP(X89,$AA$2:$AB$17,2,FALSE),IF(AND(OR($E98={"a/c","b/c","c/a","c/b"}),V89="l"),VLOOKUP(X89,$AC$2:$AD$17,2,FALSE),IF(AND(OR($E98={"a/c","b/c","c/a","c/b"}),V88="w"),VLOOKUP(X88,$AA$2:$AB$17,2,FALSE),IF(AND(OR($E98={"a/c","b/c","c/a","c/b"}),V88="l"),VLOOKUP(X88,$AC$2:$AD$17,2,FALSE),IF(OR($E98={"a/c","b/c","c/a","c/b"}),1,"")))))))))))))))))))))))</f>
        <v>5b</v>
      </c>
      <c r="Y99" s="12">
        <f t="shared" si="13"/>
        <v>-6</v>
      </c>
      <c r="Z99" s="27">
        <f t="shared" si="14"/>
        <v>13</v>
      </c>
    </row>
    <row r="100" spans="1:33">
      <c r="A100" s="9">
        <v>23</v>
      </c>
      <c r="B100" s="9">
        <f>IF(OR($A100={1,2,3,4,5,6,7,8,9,10,11,12}),1,IF(OR($A100={13,14,15,16,17,18,19,20,21,22,23,24}),2,IF(OR($A100={25,26,27,28,29,30,31,32,33,34,35,36}),3,"")))</f>
        <v>2</v>
      </c>
      <c r="C100" s="9" t="str">
        <f>IF(OR($A100={1,4,7,10,13,16,19,22,25,28,31,34}),"A",IF(OR($A100={2,5,8,11,14,17,20,23,26,29,32,35}),"B",IF(OR($A100={3,6,9,12,15,18,21,24,27,30,33,36}),"C","")))</f>
        <v>B</v>
      </c>
      <c r="D100" t="str">
        <f t="shared" si="15"/>
        <v>1/2</v>
      </c>
      <c r="E100" t="str">
        <f t="shared" si="16"/>
        <v>A/B</v>
      </c>
      <c r="F100" s="13" t="str">
        <f>IF(AND(G100="d",$A100&gt;=1,OR(H100={1,"2a","2b",3,"5a","5b","10a","10b","20a","20b","40a","40b","80a","80b","160a","160b"})),"w",IF(AND(G100="",$A100&gt;=1,OR(H100={1,"2a","2b",3,"5a","5b","10a","10b","20a","20b","40a","40b","80a","80b","160a","160b"})),"l",""))</f>
        <v>l</v>
      </c>
      <c r="G100" s="7" t="str">
        <f>IF(OR($A100={1,2,3,4,5,6,7,8,9,10,11,12}),"d","")</f>
        <v/>
      </c>
      <c r="H100" s="14" t="str">
        <f>IF(AND(OR($D99={"1/2","1/3","2/1","3/1"}),F99="w"),VLOOKUP(H99,$AA$2:$AB$17,2,FALSE),IF(AND(OR($D99={"1/2","1/3","2/1","3/1"}),F99="l"),VLOOKUP(H99,$AC$2:$AD$17,2,FALSE),IF(AND(OR($D99={"1/2","1/3","2/1","3/1"}),F98="w"),VLOOKUP(H98,$AA$2:$AB$17,2,FALSE),IF(AND(OR($D99={"1/2","1/3","2/1","3/1"}),F98="l"),VLOOKUP(H98,$AC$2:$AD$17,2,FALSE),IF(AND(OR($D99={"1/2","1/3","2/1","3/1"}),F97="w"),VLOOKUP(H97,$AA$2:$AB$17,2,FALSE),IF(AND(OR($D99={"1/2","1/3","2/1","3/1"}),F97="l"),VLOOKUP(H97,$AC$2:$AD$17,2,FALSE),IF(AND(OR($D99={"1/2","1/3","2/1","3/1"}),F96="w"),VLOOKUP(H96,$AA$2:$AB$17,2,FALSE),IF(AND(OR($D99={"1/2","1/3","2/1","3/1"}),F96="l"),VLOOKUP(H96,$AC$2:$AD$17,2,FALSE),IF(AND(OR($D99={"1/2","1/3","2/1","3/1"}),F95="w"),VLOOKUP(H95,$AA$2:$AB$17,2,FALSE),IF(AND(OR($D99={"1/2","1/3","2/1","3/1"}),F95="l"),VLOOKUP(H95,$AC$2:$AD$17,2,FALSE),IF(AND(OR($D99={"1/2","1/3","2/1","3/1"}),F94="w"),VLOOKUP(H94,$AA$2:$AB$17,2,FALSE),IF(AND(OR($D99={"1/2","1/3","2/1","3/1"}),F94="l"),VLOOKUP(H94,$AC$2:$AD$17,2,FALSE),IF(AND(OR($D99={"1/2","1/3","2/1","3/1"}),F93="w"),VLOOKUP(H93,$AA$2:$AB$17,2,FALSE),IF(AND(OR($D99={"1/2","1/3","2/1","3/1"}),F93="l"),VLOOKUP(H93,$AC$2:$AD$17,2,FALSE),IF(AND(OR($D99={"1/2","1/3","2/1","3/1"}),F92="w"),VLOOKUP(H92,$AA$2:$AB$17,2,FALSE),IF(AND(OR($D99={"1/2","1/3","2/1","3/1"}),F92="l"),VLOOKUP(H92,$AC$2:$AD$17,2,FALSE),IF(AND(OR($D99={"1/2","1/3","2/1","3/1"}),F91="w"),VLOOKUP(H91,$AA$2:$AB$17,2,FALSE),IF(AND(OR($D99={"1/2","1/3","2/1","3/1"}),F91="l"),VLOOKUP(H91,$AC$2:$AD$17,2,FALSE),IF(AND(OR($D99={"1/2","1/3","2/1","3/1"}),F90="w"),VLOOKUP(H90,$AA$2:$AB$17,2,FALSE),IF(AND(OR($D99={"1/2","1/3","2/1","3/1"}),F90="l"),VLOOKUP(H90,$AC$2:$AD$17,2,FALSE),IF(AND(OR($D99={"1/2","1/3","2/1","3/1"}),F89="w"),VLOOKUP(H89,$AA$2:$AB$17,2,FALSE),IF(AND(OR($D99={"1/2","1/3","2/1","3/1"}),F89="l"),VLOOKUP(H89,$AC$2:$AD$17,2,FALSE),IF(OR($D99={"1/2","1/3","2/1","3/1"}),1,"")))))))))))))))))))))))</f>
        <v>2a</v>
      </c>
      <c r="I100" s="13" t="str">
        <f>IF(AND(J100="d",$A100&gt;=1,OR(K100={1,"2a","2b",3,"5a","5b","10a","10b","20a","20b","40a","40b","80a","80b","160a","160b"})),"w",IF(AND(J100="",$A100&gt;=1,OR(K100={1,"2a","2b",3,"5a","5b","10a","10b","20a","20b","40a","40b","80a","80b","160a","160b"})),"l",""))</f>
        <v>w</v>
      </c>
      <c r="J100" s="7" t="str">
        <f>IF(OR($A100={13,14,15,16,17,18,19,20,21,22,23,24}),"d","")</f>
        <v>d</v>
      </c>
      <c r="K100" s="14" t="str">
        <f>IF(AND(OR($D99={"1/2","2/3","2/1","3/2"}),I99="w"),VLOOKUP(K99,$AA$2:$AB$17,2,FALSE),IF(AND(OR($D99={"1/2","2/3","2/1","3/2"}),I99="l"),VLOOKUP(K99,$AC$2:$AD$17,2,FALSE),IF(AND(OR($D99={"1/2","2/3","2/1","3/2"}),I98="w"),VLOOKUP(K98,$AA$2:$AB$17,2,FALSE),IF(AND(OR($D99={"1/2","2/3","2/1","3/2"}),I98="l"),VLOOKUP(K98,$AC$2:$AD$17,2,FALSE),IF(AND(OR($D99={"1/2","2/3","2/1","3/2"}),I97="w"),VLOOKUP(K97,$AA$2:$AB$17,2,FALSE),IF(AND(OR($D99={"1/2","2/3","2/1","3/2"}),I97="l"),VLOOKUP(K97,$AC$2:$AD$17,2,FALSE),IF(AND(OR($D99={"1/2","2/3","2/1","3/2"}),I96="w"),VLOOKUP(K96,$AA$2:$AB$17,2,FALSE),IF(AND(OR($D99={"1/2","2/3","2/1","3/2"}),I96="l"),VLOOKUP(K96,$AC$2:$AD$17,2,FALSE),IF(AND(OR($D99={"1/2","2/3","2/1","3/2"}),I95="w"),VLOOKUP(K95,$AA$2:$AB$17,2,FALSE),IF(AND(OR($D99={"1/2","2/3","2/1","3/2"}),I95="l"),VLOOKUP(K95,$AC$2:$AD$17,2,FALSE),IF(AND(OR($D99={"1/2","2/3","2/1","3/2"}),I94="w"),VLOOKUP(K94,$AA$2:$AB$17,2,FALSE),IF(AND(OR($D99={"1/2","2/3","2/1","3/2"}),I94="l"),VLOOKUP(K94,$AC$2:$AD$17,2,FALSE),IF(AND(OR($D99={"1/2","2/3","2/1","3/2"}),I93="w"),VLOOKUP(K93,$AA$2:$AB$17,2,FALSE),IF(AND(OR($D99={"1/2","2/3","2/1","3/2"}),I93="l"),VLOOKUP(K93,$AC$2:$AD$17,2,FALSE),IF(AND(OR($D99={"1/2","2/3","2/1","3/2"}),I92="w"),VLOOKUP(K92,$AA$2:$AB$17,2,FALSE),IF(AND(OR($D99={"1/2","2/3","2/1","3/2"}),I92="l"),VLOOKUP(K92,$AC$2:$AD$17,2,FALSE),IF(AND(OR($D99={"1/2","2/3","2/1","3/2"}),I91="w"),VLOOKUP(K91,$AA$2:$AB$17,2,FALSE),IF(AND(OR($D99={"1/2","2/3","2/1","3/2"}),I91="l"),VLOOKUP(K91,$AC$2:$AD$17,2,FALSE),IF(AND(OR($D99={"1/2","2/3","2/1","3/2"}),I90="w"),VLOOKUP(K90,$AA$2:$AB$17,2,FALSE),IF(AND(OR($D99={"1/2","2/3","2/1","3/2"}),I90="l"),VLOOKUP(K90,$AC$2:$AD$17,2,FALSE),IF(AND(OR($D99={"1/2","2/3","2/1","3/2"}),I89="w"),VLOOKUP(K89,$AA$2:$AB$17,2,FALSE),IF(AND(OR($D99={"1/2","2/3","2/1","3/2"}),I89="l"),VLOOKUP(K89,$AC$2:$AD$17,2,FALSE),IF(OR($D99={"1/2","2/3","2/1","3/2"}),1,"")))))))))))))))))))))))</f>
        <v>5a</v>
      </c>
      <c r="L100" s="13" t="str">
        <f>IF(AND(M100="d",$A100&gt;=1,OR(N100={1,"2a","2b",3,"5a","5b","10a","10b","20a","20b","40a","40b","80a","80b","160a","160b"})),"w",IF(AND(M100="",$A100&gt;=1,OR(N100={1,"2a","2b",3,"5a","5b","10a","10b","20a","20b","40a","40b","80a","80b","160a","160b"})),"l",""))</f>
        <v/>
      </c>
      <c r="M100" s="7" t="str">
        <f>IF(OR($A100={25,26,27,28,29,30,31,32,33,34,35,36}),"d","")</f>
        <v/>
      </c>
      <c r="N100" s="14" t="str">
        <f>IF(AND(OR($D99={"1/3","2/3","3/1","3/2"}),L99="w"),VLOOKUP(N99,$AA$2:$AB$17,2,FALSE),IF(AND(OR($D99={"1/3","2/3","3/1","3/2"}),L99="l"),VLOOKUP(N99,$AC$2:$AD$17,2,FALSE),IF(AND(OR($D99={"1/3","2/3","3/1","3/2"}),L98="w"),VLOOKUP(N98,$AA$2:$AB$17,2,FALSE),IF(AND(OR($D99={"1/3","2/3","3/1","3/2"}),L98="l"),VLOOKUP(N98,$AC$2:$AD$17,2,FALSE),IF(AND(OR($D99={"1/3","2/3","3/1","3/2"}),L97="w"),VLOOKUP(N97,$AA$2:$AB$17,2,FALSE),IF(AND(OR($D99={"1/3","2/3","3/1","3/2"}),L97="l"),VLOOKUP(N97,$AC$2:$AD$17,2,FALSE),IF(AND(OR($D99={"1/3","2/3","3/1","3/2"}),L96="w"),VLOOKUP(N96,$AA$2:$AB$17,2,FALSE),IF(AND(OR($D99={"1/3","2/3","3/1","3/2"}),L96="l"),VLOOKUP(N96,$AC$2:$AD$17,2,FALSE),IF(AND(OR($D99={"1/3","2/3","3/1","3/2"}),L95="w"),VLOOKUP(N95,$AA$2:$AB$17,2,FALSE),IF(AND(OR($D99={"1/3","2/3","3/1","3/2"}),L95="l"),VLOOKUP(N95,$AC$2:$AD$17,2,FALSE),IF(AND(OR($D99={"1/3","2/3","3/1","3/2"}),L94="w"),VLOOKUP(N94,$AA$2:$AB$17,2,FALSE),IF(AND(OR($D99={"1/3","2/3","3/1","3/2"}),L94="l"),VLOOKUP(N94,$AC$2:$AD$17,2,FALSE),IF(AND(OR($D99={"1/3","2/3","3/1","3/2"}),L93="w"),VLOOKUP(N93,$AA$2:$AB$17,2,FALSE),IF(AND(OR($D99={"1/3","2/3","3/1","3/2"}),L93="l"),VLOOKUP(N93,$AC$2:$AD$17,2,FALSE),IF(AND(OR($D99={"1/3","2/3","3/1","3/2"}),L92="w"),VLOOKUP(N92,$AA$2:$AB$17,2,FALSE),IF(AND(OR($D99={"1/3","2/3","3/1","3/2"}),L92="l"),VLOOKUP(N92,$AC$2:$AD$17,2,FALSE),IF(AND(OR($D99={"1/3","2/3","3/1","3/2"}),L91="w"),VLOOKUP(N91,$AA$2:$AB$17,2,FALSE),IF(AND(OR($D99={"1/3","2/3","3/1","3/2"}),L91="l"),VLOOKUP(N91,$AC$2:$AD$17,2,FALSE),IF(AND(OR($D99={"1/3","2/3","3/1","3/2"}),L90="w"),VLOOKUP(N90,$AA$2:$AB$17,2,FALSE),IF(AND(OR($D99={"1/3","2/3","3/1","3/2"}),L90="l"),VLOOKUP(N90,$AC$2:$AD$17,2,FALSE),IF(AND(OR($D99={"1/3","2/3","3/1","3/2"}),L89="w"),VLOOKUP(N89,$AA$2:$AB$17,2,FALSE),IF(AND(OR($D99={"1/3","2/3","3/1","3/2"}),L89="l"),VLOOKUP(N89,$AC$2:$AD$17,2,FALSE),IF(OR($D99={"1/3","2/3","3/1","3/2"}),1,"")))))))))))))))))))))))</f>
        <v/>
      </c>
      <c r="O100" s="12">
        <f t="shared" si="12"/>
        <v>8</v>
      </c>
      <c r="P100" s="13" t="str">
        <f>IF(AND(Q100="c",$A100&gt;=1,OR(R100={1,"2a","2b",3,"5a","5b","10a","10b","20a","20b","40a","40b","80a","80b","160a","160b"})),"w",IF(AND(Q100="",$A100&gt;=1,OR(R100={1,"2a","2b",3,"5a","5b","10a","10b","20a","20b","40a","40b","80a","80b","160a","160b"})),"l",""))</f>
        <v>l</v>
      </c>
      <c r="Q100" s="7" t="str">
        <f>IF(OR($A100={1,4,7,10,13,16,19,22,25,28,31,34}),"c","")</f>
        <v/>
      </c>
      <c r="R100" s="14" t="str">
        <f>IF(AND(OR($E99={"a/b","a/c","b/a","c/a"}),P99="w"),VLOOKUP(R99,$AA$2:$AB$17,2,FALSE),IF(AND(OR($E99={"a/b","a/c","b/a","c/a"}),P99="l"),VLOOKUP(R99,$AC$2:$AD$17,2,FALSE),IF(AND(OR($E99={"a/b","a/c","b/a","c/a"}),P98="w"),VLOOKUP(R98,$AA$2:$AB$17,2,FALSE),IF(AND(OR($E99={"a/b","a/c","b/a","c/a"}),P98="l"),VLOOKUP(R98,$AC$2:$AD$17,2,FALSE),IF(AND(OR($E99={"a/b","a/c","b/a","c/a"}),P97="w"),VLOOKUP(R97,$AA$2:$AB$17,2,FALSE),IF(AND(OR($E99={"a/b","a/c","b/a","c/a"}),P97="l"),VLOOKUP(R97,$AC$2:$AD$17,2,FALSE),IF(AND(OR($E99={"a/b","a/c","b/a","c/a"}),P96="w"),VLOOKUP(R96,$AA$2:$AB$17,2,FALSE),IF(AND(OR($E99={"a/b","a/c","b/a","c/a"}),P96="l"),VLOOKUP(R96,$AC$2:$AD$17,2,FALSE),IF(AND(OR($E99={"a/b","a/c","b/a","c/a"}),P95="w"),VLOOKUP(R95,$AA$2:$AB$17,2,FALSE),IF(AND(OR($E99={"a/b","a/c","b/a","c/a"}),P95="l"),VLOOKUP(R95,$AC$2:$AD$17,2,FALSE),IF(AND(OR($E99={"a/b","a/c","b/a","c/a"}),P94="w"),VLOOKUP(R94,$AA$2:$AB$17,2,FALSE),IF(AND(OR($E99={"a/b","a/c","b/a","c/a"}),P94="l"),VLOOKUP(R94,$AC$2:$AD$17,2,FALSE),IF(AND(OR($E99={"a/b","a/c","b/a","c/a"}),P93="w"),VLOOKUP(R93,$AA$2:$AB$17,2,FALSE),IF(AND(OR($E99={"a/b","a/c","b/a","c/a"}),P93="l"),VLOOKUP(R93,$AC$2:$AD$17,2,FALSE),IF(AND(OR($E99={"a/b","a/c","b/a","c/a"}),P92="w"),VLOOKUP(R92,$AA$2:$AB$17,2,FALSE),IF(AND(OR($E99={"a/b","a/c","b/a","c/a"}),P92="l"),VLOOKUP(R92,$AC$2:$AD$17,2,FALSE),IF(AND(OR($E99={"a/b","a/c","b/a","c/a"}),P91="w"),VLOOKUP(R91,$AA$2:$AB$17,2,FALSE),IF(AND(OR($E99={"a/b","a/c","b/a","c/a"}),P91="l"),VLOOKUP(R91,$AC$2:$AD$17,2,FALSE),IF(AND(OR($E99={"a/b","a/c","b/a","c/a"}),P90="w"),VLOOKUP(R90,$AA$2:$AB$17,2,FALSE),IF(AND(OR($E99={"a/b","a/c","b/a","c/a"}),P90="l"),VLOOKUP(R90,$AC$2:$AD$17,2,FALSE),IF(AND(OR($E99={"a/b","a/c","b/a","c/a"}),P89="w"),VLOOKUP(R89,$AA$2:$AB$17,2,FALSE),IF(AND(OR($E99={"a/b","a/c","b/a","c/a"}),P89="l"),VLOOKUP(R89,$AC$2:$AD$17,2,FALSE),IF(OR($E99={"a/b","a/c","b/a","c/a"}),1,"")))))))))))))))))))))))</f>
        <v>2b</v>
      </c>
      <c r="S100" s="13" t="str">
        <f>IF(AND(T100="c",$A100&gt;=1,OR(U100={1,"2a","2b",3,"5a","5b","10a","10b","20a","20b","40a","40b","80a","80b","160a","160b"})),"w",IF(AND(T100="",$A100&gt;=1,OR(U100={1,"2a","2b",3,"5a","5b","10a","10b","20a","20b","40a","40b","80a","80b","160a","160b"})),"l",""))</f>
        <v>w</v>
      </c>
      <c r="T100" s="7" t="str">
        <f>IF(OR($A100={2,5,8,11,14,17,20,23,26,29,32,35}),"c","")</f>
        <v>c</v>
      </c>
      <c r="U100" s="14" t="str">
        <f>IF(AND(OR($E99={"a/b","b/c","b/a","c/b"}),S99="w"),VLOOKUP(U99,$AA$2:$AB$17,2,FALSE),IF(AND(OR($E99={"a/b","b/c","b/a","c/b"}),S99="l"),VLOOKUP(U99,$AC$2:$AD$17,2,FALSE),IF(AND(OR($E99={"a/b","b/c","b/a","c/b"}),S98="w"),VLOOKUP(U98,$AA$2:$AB$17,2,FALSE),IF(AND(OR($E99={"a/b","b/c","b/a","c/b"}),S98="l"),VLOOKUP(U98,$AC$2:$AD$17,2,FALSE),IF(AND(OR($E99={"a/b","b/c","b/a","c/b"}),S97="w"),VLOOKUP(U97,$AA$2:$AB$17,2,FALSE),IF(AND(OR($E99={"a/b","b/c","b/a","c/b"}),S97="l"),VLOOKUP(U97,$AC$2:$AD$17,2,FALSE),IF(AND(OR($E99={"a/b","b/c","b/a","c/b"}),S96="w"),VLOOKUP(U96,$AA$2:$AB$17,2,FALSE),IF(AND(OR($E99={"a/b","b/c","b/a","c/b"}),S96="l"),VLOOKUP(U96,$AC$2:$AD$17,2,FALSE),IF(AND(OR($E99={"a/b","b/c","b/a","c/b"}),S95="w"),VLOOKUP(U95,$AA$2:$AB$17,2,FALSE),IF(AND(OR($E99={"a/b","b/c","b/a","c/b"}),S95="l"),VLOOKUP(U95,$AC$2:$AD$17,2,FALSE),IF(AND(OR($E99={"a/b","b/c","b/a","c/b"}),S94="w"),VLOOKUP(U94,$AA$2:$AB$17,2,FALSE),IF(AND(OR($E99={"a/b","b/c","b/a","c/b"}),S94="l"),VLOOKUP(U94,$AC$2:$AD$17,2,FALSE),IF(AND(OR($E99={"a/b","b/c","b/a","c/b"}),S93="w"),VLOOKUP(U93,$AA$2:$AB$17,2,FALSE),IF(AND(OR($E99={"a/b","b/c","b/a","c/b"}),S93="l"),VLOOKUP(U93,$AC$2:$AD$17,2,FALSE),IF(AND(OR($E99={"a/b","b/c","b/a","c/b"}),S92="w"),VLOOKUP(U92,$AA$2:$AB$17,2,FALSE),IF(AND(OR($E99={"a/b","b/c","b/a","c/b"}),S92="l"),VLOOKUP(U92,$AC$2:$AD$17,2,FALSE),IF(AND(OR($E99={"a/b","b/c","b/a","c/b"}),S91="w"),VLOOKUP(U91,$AA$2:$AB$17,2,FALSE),IF(AND(OR($E99={"a/b","b/c","b/a","c/b"}),S91="l"),VLOOKUP(U91,$AC$2:$AD$17,2,FALSE),IF(AND(OR($E99={"a/b","b/c","b/a","c/b"}),S90="w"),VLOOKUP(U90,$AA$2:$AB$17,2,FALSE),IF(AND(OR($E99={"a/b","b/c","b/a","c/b"}),S90="l"),VLOOKUP(U90,$AC$2:$AD$17,2,FALSE),IF(AND(OR($E99={"a/b","b/c","b/a","c/b"}),S89="w"),VLOOKUP(U89,$AA$2:$AB$17,2,FALSE),IF(AND(OR($E99={"a/b","b/c","b/a","c/b"}),S89="l"),VLOOKUP(U89,$AC$2:$AD$17,2,FALSE),IF(OR($E99={"a/b","b/c","b/a","c/b"}),1,"")))))))))))))))))))))))</f>
        <v>2a</v>
      </c>
      <c r="V100" s="13" t="str">
        <f>IF(AND(W100="c",$A100&gt;=1,OR(X100={1,"2a","2b",3,"5a","5b","10a","10b","20a","20b","40a","40b","80a","80b","160a","160b"})),"w",IF(AND(W100="",$A100&gt;=1,OR(X100={1,"2a","2b",3,"5a","5b","10a","10b","20a","20b","40a","40b","80a","80b","160a","160b"})),"l",""))</f>
        <v/>
      </c>
      <c r="W100" s="7" t="str">
        <f>IF(OR($A100={3,6,9,12,15,18,21,24,27,30,33,36}),"c","")</f>
        <v/>
      </c>
      <c r="X100" s="14" t="str">
        <f>IF(AND(OR($E99={"a/c","b/c","c/a","c/b"}),V99="w"),VLOOKUP(X99,$AA$2:$AB$17,2,FALSE),IF(AND(OR($E99={"a/c","b/c","c/a","c/b"}),V99="l"),VLOOKUP(X99,$AC$2:$AD$17,2,FALSE),IF(AND(OR($E99={"a/c","b/c","c/a","c/b"}),V98="w"),VLOOKUP(X98,$AA$2:$AB$17,2,FALSE),IF(AND(OR($E99={"a/c","b/c","c/a","c/b"}),V98="l"),VLOOKUP(X98,$AC$2:$AD$17,2,FALSE),IF(AND(OR($E99={"a/c","b/c","c/a","c/b"}),V97="w"),VLOOKUP(X97,$AA$2:$AB$17,2,FALSE),IF(AND(OR($E99={"a/c","b/c","c/a","c/b"}),V97="l"),VLOOKUP(X97,$AC$2:$AD$17,2,FALSE),IF(AND(OR($E99={"a/c","b/c","c/a","c/b"}),V96="w"),VLOOKUP(X96,$AA$2:$AB$17,2,FALSE),IF(AND(OR($E99={"a/c","b/c","c/a","c/b"}),V96="l"),VLOOKUP(X96,$AC$2:$AD$17,2,FALSE),IF(AND(OR($E99={"a/c","b/c","c/a","c/b"}),V95="w"),VLOOKUP(X95,$AA$2:$AB$17,2,FALSE),IF(AND(OR($E99={"a/c","b/c","c/a","c/b"}),V95="l"),VLOOKUP(X95,$AC$2:$AD$17,2,FALSE),IF(AND(OR($E99={"a/c","b/c","c/a","c/b"}),V94="w"),VLOOKUP(X94,$AA$2:$AB$17,2,FALSE),IF(AND(OR($E99={"a/c","b/c","c/a","c/b"}),V94="l"),VLOOKUP(X94,$AC$2:$AD$17,2,FALSE),IF(AND(OR($E99={"a/c","b/c","c/a","c/b"}),V93="w"),VLOOKUP(X93,$AA$2:$AB$17,2,FALSE),IF(AND(OR($E99={"a/c","b/c","c/a","c/b"}),V93="l"),VLOOKUP(X93,$AC$2:$AD$17,2,FALSE),IF(AND(OR($E99={"a/c","b/c","c/a","c/b"}),V92="w"),VLOOKUP(X92,$AA$2:$AB$17,2,FALSE),IF(AND(OR($E99={"a/c","b/c","c/a","c/b"}),V92="l"),VLOOKUP(X92,$AC$2:$AD$17,2,FALSE),IF(AND(OR($E99={"a/c","b/c","c/a","c/b"}),V91="w"),VLOOKUP(X91,$AA$2:$AB$17,2,FALSE),IF(AND(OR($E99={"a/c","b/c","c/a","c/b"}),V91="l"),VLOOKUP(X91,$AC$2:$AD$17,2,FALSE),IF(AND(OR($E99={"a/c","b/c","c/a","c/b"}),V90="w"),VLOOKUP(X90,$AA$2:$AB$17,2,FALSE),IF(AND(OR($E99={"a/c","b/c","c/a","c/b"}),V90="l"),VLOOKUP(X90,$AC$2:$AD$17,2,FALSE),IF(AND(OR($E99={"a/c","b/c","c/a","c/b"}),V89="w"),VLOOKUP(X89,$AA$2:$AB$17,2,FALSE),IF(AND(OR($E99={"a/c","b/c","c/a","c/b"}),V89="l"),VLOOKUP(X89,$AC$2:$AD$17,2,FALSE),IF(OR($E99={"a/c","b/c","c/a","c/b"}),1,"")))))))))))))))))))))))</f>
        <v/>
      </c>
      <c r="Y100" s="12">
        <f t="shared" si="13"/>
        <v>2</v>
      </c>
      <c r="Z100" s="27">
        <f t="shared" si="14"/>
        <v>10</v>
      </c>
      <c r="AB100" s="9">
        <f>SUM(O:O)</f>
        <v>375</v>
      </c>
      <c r="AC100" s="9">
        <f>SUM(Y:Y)</f>
        <v>240</v>
      </c>
      <c r="AD100" s="9">
        <f>SUM(O:O,Y:Y)</f>
        <v>615</v>
      </c>
      <c r="AE100">
        <f>SUM(Z:Z)</f>
        <v>615</v>
      </c>
      <c r="AG100">
        <v>466</v>
      </c>
    </row>
    <row r="101" spans="1:33">
      <c r="A101" s="9">
        <v>32</v>
      </c>
      <c r="B101" s="9">
        <f>IF(OR($A101={1,2,3,4,5,6,7,8,9,10,11,12}),1,IF(OR($A101={13,14,15,16,17,18,19,20,21,22,23,24}),2,IF(OR($A101={25,26,27,28,29,30,31,32,33,34,35,36}),3,"")))</f>
        <v>3</v>
      </c>
      <c r="C101" s="9" t="str">
        <f>IF(OR($A101={1,4,7,10,13,16,19,22,25,28,31,34}),"A",IF(OR($A101={2,5,8,11,14,17,20,23,26,29,32,35}),"B",IF(OR($A101={3,6,9,12,15,18,21,24,27,30,33,36}),"C","")))</f>
        <v>B</v>
      </c>
      <c r="D101" t="str">
        <f t="shared" si="15"/>
        <v>2/3</v>
      </c>
      <c r="E101" t="str">
        <f t="shared" si="16"/>
        <v>A/B</v>
      </c>
      <c r="F101" s="13" t="str">
        <f>IF(AND(G101="d",$A101&gt;=1,OR(H101={1,"2a","2b",3,"5a","5b","10a","10b","20a","20b","40a","40b","80a","80b","160a","160b"})),"w",IF(AND(G101="",$A101&gt;=1,OR(H101={1,"2a","2b",3,"5a","5b","10a","10b","20a","20b","40a","40b","80a","80b","160a","160b"})),"l",""))</f>
        <v>l</v>
      </c>
      <c r="G101" s="7" t="str">
        <f>IF(OR($A101={1,2,3,4,5,6,7,8,9,10,11,12}),"d","")</f>
        <v/>
      </c>
      <c r="H101" s="14" t="str">
        <f>IF(AND(OR($D100={"1/2","1/3","2/1","3/1"}),F100="w"),VLOOKUP(H100,$AA$2:$AB$17,2,FALSE),IF(AND(OR($D100={"1/2","1/3","2/1","3/1"}),F100="l"),VLOOKUP(H100,$AC$2:$AD$17,2,FALSE),IF(AND(OR($D100={"1/2","1/3","2/1","3/1"}),F99="w"),VLOOKUP(H99,$AA$2:$AB$17,2,FALSE),IF(AND(OR($D100={"1/2","1/3","2/1","3/1"}),F99="l"),VLOOKUP(H99,$AC$2:$AD$17,2,FALSE),IF(AND(OR($D100={"1/2","1/3","2/1","3/1"}),F98="w"),VLOOKUP(H98,$AA$2:$AB$17,2,FALSE),IF(AND(OR($D100={"1/2","1/3","2/1","3/1"}),F98="l"),VLOOKUP(H98,$AC$2:$AD$17,2,FALSE),IF(AND(OR($D100={"1/2","1/3","2/1","3/1"}),F97="w"),VLOOKUP(H97,$AA$2:$AB$17,2,FALSE),IF(AND(OR($D100={"1/2","1/3","2/1","3/1"}),F97="l"),VLOOKUP(H97,$AC$2:$AD$17,2,FALSE),IF(AND(OR($D100={"1/2","1/3","2/1","3/1"}),F96="w"),VLOOKUP(H96,$AA$2:$AB$17,2,FALSE),IF(AND(OR($D100={"1/2","1/3","2/1","3/1"}),F96="l"),VLOOKUP(H96,$AC$2:$AD$17,2,FALSE),IF(AND(OR($D100={"1/2","1/3","2/1","3/1"}),F95="w"),VLOOKUP(H95,$AA$2:$AB$17,2,FALSE),IF(AND(OR($D100={"1/2","1/3","2/1","3/1"}),F95="l"),VLOOKUP(H95,$AC$2:$AD$17,2,FALSE),IF(AND(OR($D100={"1/2","1/3","2/1","3/1"}),F94="w"),VLOOKUP(H94,$AA$2:$AB$17,2,FALSE),IF(AND(OR($D100={"1/2","1/3","2/1","3/1"}),F94="l"),VLOOKUP(H94,$AC$2:$AD$17,2,FALSE),IF(AND(OR($D100={"1/2","1/3","2/1","3/1"}),F93="w"),VLOOKUP(H93,$AA$2:$AB$17,2,FALSE),IF(AND(OR($D100={"1/2","1/3","2/1","3/1"}),F93="l"),VLOOKUP(H93,$AC$2:$AD$17,2,FALSE),IF(AND(OR($D100={"1/2","1/3","2/1","3/1"}),F92="w"),VLOOKUP(H92,$AA$2:$AB$17,2,FALSE),IF(AND(OR($D100={"1/2","1/3","2/1","3/1"}),F92="l"),VLOOKUP(H92,$AC$2:$AD$17,2,FALSE),IF(AND(OR($D100={"1/2","1/3","2/1","3/1"}),F91="w"),VLOOKUP(H91,$AA$2:$AB$17,2,FALSE),IF(AND(OR($D100={"1/2","1/3","2/1","3/1"}),F91="l"),VLOOKUP(H91,$AC$2:$AD$17,2,FALSE),IF(AND(OR($D100={"1/2","1/3","2/1","3/1"}),F90="w"),VLOOKUP(H90,$AA$2:$AB$17,2,FALSE),IF(AND(OR($D100={"1/2","1/3","2/1","3/1"}),F90="l"),VLOOKUP(H90,$AC$2:$AD$17,2,FALSE),IF(OR($D100={"1/2","1/3","2/1","3/1"}),1,"")))))))))))))))))))))))</f>
        <v>2b</v>
      </c>
      <c r="I101" s="13" t="str">
        <f>IF(AND(J101="d",$A101&gt;=1,OR(K101={1,"2a","2b",3,"5a","5b","10a","10b","20a","20b","40a","40b","80a","80b","160a","160b"})),"w",IF(AND(J101="",$A101&gt;=1,OR(K101={1,"2a","2b",3,"5a","5b","10a","10b","20a","20b","40a","40b","80a","80b","160a","160b"})),"l",""))</f>
        <v>l</v>
      </c>
      <c r="J101" s="7" t="str">
        <f>IF(OR($A101={13,14,15,16,17,18,19,20,21,22,23,24}),"d","")</f>
        <v/>
      </c>
      <c r="K101" s="14">
        <f>IF(AND(OR($D100={"1/2","2/3","2/1","3/2"}),I100="w"),VLOOKUP(K100,$AA$2:$AB$17,2,FALSE),IF(AND(OR($D100={"1/2","2/3","2/1","3/2"}),I100="l"),VLOOKUP(K100,$AC$2:$AD$17,2,FALSE),IF(AND(OR($D100={"1/2","2/3","2/1","3/2"}),I99="w"),VLOOKUP(K99,$AA$2:$AB$17,2,FALSE),IF(AND(OR($D100={"1/2","2/3","2/1","3/2"}),I99="l"),VLOOKUP(K99,$AC$2:$AD$17,2,FALSE),IF(AND(OR($D100={"1/2","2/3","2/1","3/2"}),I98="w"),VLOOKUP(K98,$AA$2:$AB$17,2,FALSE),IF(AND(OR($D100={"1/2","2/3","2/1","3/2"}),I98="l"),VLOOKUP(K98,$AC$2:$AD$17,2,FALSE),IF(AND(OR($D100={"1/2","2/3","2/1","3/2"}),I97="w"),VLOOKUP(K97,$AA$2:$AB$17,2,FALSE),IF(AND(OR($D100={"1/2","2/3","2/1","3/2"}),I97="l"),VLOOKUP(K97,$AC$2:$AD$17,2,FALSE),IF(AND(OR($D100={"1/2","2/3","2/1","3/2"}),I96="w"),VLOOKUP(K96,$AA$2:$AB$17,2,FALSE),IF(AND(OR($D100={"1/2","2/3","2/1","3/2"}),I96="l"),VLOOKUP(K96,$AC$2:$AD$17,2,FALSE),IF(AND(OR($D100={"1/2","2/3","2/1","3/2"}),I95="w"),VLOOKUP(K95,$AA$2:$AB$17,2,FALSE),IF(AND(OR($D100={"1/2","2/3","2/1","3/2"}),I95="l"),VLOOKUP(K95,$AC$2:$AD$17,2,FALSE),IF(AND(OR($D100={"1/2","2/3","2/1","3/2"}),I94="w"),VLOOKUP(K94,$AA$2:$AB$17,2,FALSE),IF(AND(OR($D100={"1/2","2/3","2/1","3/2"}),I94="l"),VLOOKUP(K94,$AC$2:$AD$17,2,FALSE),IF(AND(OR($D100={"1/2","2/3","2/1","3/2"}),I93="w"),VLOOKUP(K93,$AA$2:$AB$17,2,FALSE),IF(AND(OR($D100={"1/2","2/3","2/1","3/2"}),I93="l"),VLOOKUP(K93,$AC$2:$AD$17,2,FALSE),IF(AND(OR($D100={"1/2","2/3","2/1","3/2"}),I92="w"),VLOOKUP(K92,$AA$2:$AB$17,2,FALSE),IF(AND(OR($D100={"1/2","2/3","2/1","3/2"}),I92="l"),VLOOKUP(K92,$AC$2:$AD$17,2,FALSE),IF(AND(OR($D100={"1/2","2/3","2/1","3/2"}),I91="w"),VLOOKUP(K91,$AA$2:$AB$17,2,FALSE),IF(AND(OR($D100={"1/2","2/3","2/1","3/2"}),I91="l"),VLOOKUP(K91,$AC$2:$AD$17,2,FALSE),IF(AND(OR($D100={"1/2","2/3","2/1","3/2"}),I90="w"),VLOOKUP(K90,$AA$2:$AB$17,2,FALSE),IF(AND(OR($D100={"1/2","2/3","2/1","3/2"}),I90="l"),VLOOKUP(K90,$AC$2:$AD$17,2,FALSE),IF(OR($D100={"1/2","2/3","2/1","3/2"}),1,"")))))))))))))))))))))))</f>
        <v>1</v>
      </c>
      <c r="L101" s="13" t="str">
        <f>IF(AND(M101="d",$A101&gt;=1,OR(N101={1,"2a","2b",3,"5a","5b","10a","10b","20a","20b","40a","40b","80a","80b","160a","160b"})),"w",IF(AND(M101="",$A101&gt;=1,OR(N101={1,"2a","2b",3,"5a","5b","10a","10b","20a","20b","40a","40b","80a","80b","160a","160b"})),"l",""))</f>
        <v/>
      </c>
      <c r="M101" s="7" t="str">
        <f>IF(OR($A101={25,26,27,28,29,30,31,32,33,34,35,36}),"d","")</f>
        <v>d</v>
      </c>
      <c r="N101" s="14" t="str">
        <f>IF(AND(OR($D100={"1/3","2/3","3/1","3/2"}),L100="w"),VLOOKUP(N100,$AA$2:$AB$17,2,FALSE),IF(AND(OR($D100={"1/3","2/3","3/1","3/2"}),L100="l"),VLOOKUP(N100,$AC$2:$AD$17,2,FALSE),IF(AND(OR($D100={"1/3","2/3","3/1","3/2"}),L99="w"),VLOOKUP(N99,$AA$2:$AB$17,2,FALSE),IF(AND(OR($D100={"1/3","2/3","3/1","3/2"}),L99="l"),VLOOKUP(N99,$AC$2:$AD$17,2,FALSE),IF(AND(OR($D100={"1/3","2/3","3/1","3/2"}),L98="w"),VLOOKUP(N98,$AA$2:$AB$17,2,FALSE),IF(AND(OR($D100={"1/3","2/3","3/1","3/2"}),L98="l"),VLOOKUP(N98,$AC$2:$AD$17,2,FALSE),IF(AND(OR($D100={"1/3","2/3","3/1","3/2"}),L97="w"),VLOOKUP(N97,$AA$2:$AB$17,2,FALSE),IF(AND(OR($D100={"1/3","2/3","3/1","3/2"}),L97="l"),VLOOKUP(N97,$AC$2:$AD$17,2,FALSE),IF(AND(OR($D100={"1/3","2/3","3/1","3/2"}),L96="w"),VLOOKUP(N96,$AA$2:$AB$17,2,FALSE),IF(AND(OR($D100={"1/3","2/3","3/1","3/2"}),L96="l"),VLOOKUP(N96,$AC$2:$AD$17,2,FALSE),IF(AND(OR($D100={"1/3","2/3","3/1","3/2"}),L95="w"),VLOOKUP(N95,$AA$2:$AB$17,2,FALSE),IF(AND(OR($D100={"1/3","2/3","3/1","3/2"}),L95="l"),VLOOKUP(N95,$AC$2:$AD$17,2,FALSE),IF(AND(OR($D100={"1/3","2/3","3/1","3/2"}),L94="w"),VLOOKUP(N94,$AA$2:$AB$17,2,FALSE),IF(AND(OR($D100={"1/3","2/3","3/1","3/2"}),L94="l"),VLOOKUP(N94,$AC$2:$AD$17,2,FALSE),IF(AND(OR($D100={"1/3","2/3","3/1","3/2"}),L93="w"),VLOOKUP(N93,$AA$2:$AB$17,2,FALSE),IF(AND(OR($D100={"1/3","2/3","3/1","3/2"}),L93="l"),VLOOKUP(N93,$AC$2:$AD$17,2,FALSE),IF(AND(OR($D100={"1/3","2/3","3/1","3/2"}),L92="w"),VLOOKUP(N92,$AA$2:$AB$17,2,FALSE),IF(AND(OR($D100={"1/3","2/3","3/1","3/2"}),L92="l"),VLOOKUP(N92,$AC$2:$AD$17,2,FALSE),IF(AND(OR($D100={"1/3","2/3","3/1","3/2"}),L91="w"),VLOOKUP(N91,$AA$2:$AB$17,2,FALSE),IF(AND(OR($D100={"1/3","2/3","3/1","3/2"}),L91="l"),VLOOKUP(N91,$AC$2:$AD$17,2,FALSE),IF(AND(OR($D100={"1/3","2/3","3/1","3/2"}),L90="w"),VLOOKUP(N90,$AA$2:$AB$17,2,FALSE),IF(AND(OR($D100={"1/3","2/3","3/1","3/2"}),L90="l"),VLOOKUP(N90,$AC$2:$AD$17,2,FALSE),IF(OR($D100={"1/3","2/3","3/1","3/2"}),1,"")))))))))))))))))))))))</f>
        <v/>
      </c>
      <c r="O101" s="12">
        <f t="shared" si="12"/>
        <v>-3</v>
      </c>
      <c r="P101" s="13" t="str">
        <f>IF(AND(Q101="c",$A101&gt;=1,OR(R101={1,"2a","2b",3,"5a","5b","10a","10b","20a","20b","40a","40b","80a","80b","160a","160b"})),"w",IF(AND(Q101="",$A101&gt;=1,OR(R101={1,"2a","2b",3,"5a","5b","10a","10b","20a","20b","40a","40b","80a","80b","160a","160b"})),"l",""))</f>
        <v>l</v>
      </c>
      <c r="Q101" s="7" t="str">
        <f>IF(OR($A101={1,4,7,10,13,16,19,22,25,28,31,34}),"c","")</f>
        <v/>
      </c>
      <c r="R101" s="14">
        <f>IF(AND(OR($E100={"a/b","a/c","b/a","c/a"}),P100="w"),VLOOKUP(R100,$AA$2:$AB$17,2,FALSE),IF(AND(OR($E100={"a/b","a/c","b/a","c/a"}),P100="l"),VLOOKUP(R100,$AC$2:$AD$17,2,FALSE),IF(AND(OR($E100={"a/b","a/c","b/a","c/a"}),P99="w"),VLOOKUP(R99,$AA$2:$AB$17,2,FALSE),IF(AND(OR($E100={"a/b","a/c","b/a","c/a"}),P99="l"),VLOOKUP(R99,$AC$2:$AD$17,2,FALSE),IF(AND(OR($E100={"a/b","a/c","b/a","c/a"}),P98="w"),VLOOKUP(R98,$AA$2:$AB$17,2,FALSE),IF(AND(OR($E100={"a/b","a/c","b/a","c/a"}),P98="l"),VLOOKUP(R98,$AC$2:$AD$17,2,FALSE),IF(AND(OR($E100={"a/b","a/c","b/a","c/a"}),P97="w"),VLOOKUP(R97,$AA$2:$AB$17,2,FALSE),IF(AND(OR($E100={"a/b","a/c","b/a","c/a"}),P97="l"),VLOOKUP(R97,$AC$2:$AD$17,2,FALSE),IF(AND(OR($E100={"a/b","a/c","b/a","c/a"}),P96="w"),VLOOKUP(R96,$AA$2:$AB$17,2,FALSE),IF(AND(OR($E100={"a/b","a/c","b/a","c/a"}),P96="l"),VLOOKUP(R96,$AC$2:$AD$17,2,FALSE),IF(AND(OR($E100={"a/b","a/c","b/a","c/a"}),P95="w"),VLOOKUP(R95,$AA$2:$AB$17,2,FALSE),IF(AND(OR($E100={"a/b","a/c","b/a","c/a"}),P95="l"),VLOOKUP(R95,$AC$2:$AD$17,2,FALSE),IF(AND(OR($E100={"a/b","a/c","b/a","c/a"}),P94="w"),VLOOKUP(R94,$AA$2:$AB$17,2,FALSE),IF(AND(OR($E100={"a/b","a/c","b/a","c/a"}),P94="l"),VLOOKUP(R94,$AC$2:$AD$17,2,FALSE),IF(AND(OR($E100={"a/b","a/c","b/a","c/a"}),P93="w"),VLOOKUP(R93,$AA$2:$AB$17,2,FALSE),IF(AND(OR($E100={"a/b","a/c","b/a","c/a"}),P93="l"),VLOOKUP(R93,$AC$2:$AD$17,2,FALSE),IF(AND(OR($E100={"a/b","a/c","b/a","c/a"}),P92="w"),VLOOKUP(R92,$AA$2:$AB$17,2,FALSE),IF(AND(OR($E100={"a/b","a/c","b/a","c/a"}),P92="l"),VLOOKUP(R92,$AC$2:$AD$17,2,FALSE),IF(AND(OR($E100={"a/b","a/c","b/a","c/a"}),P91="w"),VLOOKUP(R91,$AA$2:$AB$17,2,FALSE),IF(AND(OR($E100={"a/b","a/c","b/a","c/a"}),P91="l"),VLOOKUP(R91,$AC$2:$AD$17,2,FALSE),IF(AND(OR($E100={"a/b","a/c","b/a","c/a"}),P90="w"),VLOOKUP(R90,$AA$2:$AB$17,2,FALSE),IF(AND(OR($E100={"a/b","a/c","b/a","c/a"}),P90="l"),VLOOKUP(R90,$AC$2:$AD$17,2,FALSE),IF(OR($E100={"a/b","a/c","b/a","c/a"}),1,"")))))))))))))))))))))))</f>
        <v>3</v>
      </c>
      <c r="S101" s="13" t="str">
        <f>IF(AND(T101="c",$A101&gt;=1,OR(U101={1,"2a","2b",3,"5a","5b","10a","10b","20a","20b","40a","40b","80a","80b","160a","160b"})),"w",IF(AND(T101="",$A101&gt;=1,OR(U101={1,"2a","2b",3,"5a","5b","10a","10b","20a","20b","40a","40b","80a","80b","160a","160b"})),"l",""))</f>
        <v>w</v>
      </c>
      <c r="T101" s="7" t="str">
        <f>IF(OR($A101={2,5,8,11,14,17,20,23,26,29,32,35}),"c","")</f>
        <v>c</v>
      </c>
      <c r="U101" s="14">
        <f>IF(AND(OR($E100={"a/b","b/c","b/a","c/b"}),S100="w"),VLOOKUP(U100,$AA$2:$AB$17,2,FALSE),IF(AND(OR($E100={"a/b","b/c","b/a","c/b"}),S100="l"),VLOOKUP(U100,$AC$2:$AD$17,2,FALSE),IF(AND(OR($E100={"a/b","b/c","b/a","c/b"}),S99="w"),VLOOKUP(U99,$AA$2:$AB$17,2,FALSE),IF(AND(OR($E100={"a/b","b/c","b/a","c/b"}),S99="l"),VLOOKUP(U99,$AC$2:$AD$17,2,FALSE),IF(AND(OR($E100={"a/b","b/c","b/a","c/b"}),S98="w"),VLOOKUP(U98,$AA$2:$AB$17,2,FALSE),IF(AND(OR($E100={"a/b","b/c","b/a","c/b"}),S98="l"),VLOOKUP(U98,$AC$2:$AD$17,2,FALSE),IF(AND(OR($E100={"a/b","b/c","b/a","c/b"}),S97="w"),VLOOKUP(U97,$AA$2:$AB$17,2,FALSE),IF(AND(OR($E100={"a/b","b/c","b/a","c/b"}),S97="l"),VLOOKUP(U97,$AC$2:$AD$17,2,FALSE),IF(AND(OR($E100={"a/b","b/c","b/a","c/b"}),S96="w"),VLOOKUP(U96,$AA$2:$AB$17,2,FALSE),IF(AND(OR($E100={"a/b","b/c","b/a","c/b"}),S96="l"),VLOOKUP(U96,$AC$2:$AD$17,2,FALSE),IF(AND(OR($E100={"a/b","b/c","b/a","c/b"}),S95="w"),VLOOKUP(U95,$AA$2:$AB$17,2,FALSE),IF(AND(OR($E100={"a/b","b/c","b/a","c/b"}),S95="l"),VLOOKUP(U95,$AC$2:$AD$17,2,FALSE),IF(AND(OR($E100={"a/b","b/c","b/a","c/b"}),S94="w"),VLOOKUP(U94,$AA$2:$AB$17,2,FALSE),IF(AND(OR($E100={"a/b","b/c","b/a","c/b"}),S94="l"),VLOOKUP(U94,$AC$2:$AD$17,2,FALSE),IF(AND(OR($E100={"a/b","b/c","b/a","c/b"}),S93="w"),VLOOKUP(U93,$AA$2:$AB$17,2,FALSE),IF(AND(OR($E100={"a/b","b/c","b/a","c/b"}),S93="l"),VLOOKUP(U93,$AC$2:$AD$17,2,FALSE),IF(AND(OR($E100={"a/b","b/c","b/a","c/b"}),S92="w"),VLOOKUP(U92,$AA$2:$AB$17,2,FALSE),IF(AND(OR($E100={"a/b","b/c","b/a","c/b"}),S92="l"),VLOOKUP(U92,$AC$2:$AD$17,2,FALSE),IF(AND(OR($E100={"a/b","b/c","b/a","c/b"}),S91="w"),VLOOKUP(U91,$AA$2:$AB$17,2,FALSE),IF(AND(OR($E100={"a/b","b/c","b/a","c/b"}),S91="l"),VLOOKUP(U91,$AC$2:$AD$17,2,FALSE),IF(AND(OR($E100={"a/b","b/c","b/a","c/b"}),S90="w"),VLOOKUP(U90,$AA$2:$AB$17,2,FALSE),IF(AND(OR($E100={"a/b","b/c","b/a","c/b"}),S90="l"),VLOOKUP(U90,$AC$2:$AD$17,2,FALSE),IF(OR($E100={"a/b","b/c","b/a","c/b"}),1,"")))))))))))))))))))))))</f>
        <v>1</v>
      </c>
      <c r="V101" s="13" t="str">
        <f>IF(AND(W101="c",$A101&gt;=1,OR(X101={1,"2a","2b",3,"5a","5b","10a","10b","20a","20b","40a","40b","80a","80b","160a","160b"})),"w",IF(AND(W101="",$A101&gt;=1,OR(X101={1,"2a","2b",3,"5a","5b","10a","10b","20a","20b","40a","40b","80a","80b","160a","160b"})),"l",""))</f>
        <v/>
      </c>
      <c r="W101" s="7" t="str">
        <f>IF(OR($A101={3,6,9,12,15,18,21,24,27,30,33,36}),"c","")</f>
        <v/>
      </c>
      <c r="X101" s="14" t="str">
        <f>IF(AND(OR($E100={"a/c","b/c","c/a","c/b"}),V100="w"),VLOOKUP(X100,$AA$2:$AB$17,2,FALSE),IF(AND(OR($E100={"a/c","b/c","c/a","c/b"}),V100="l"),VLOOKUP(X100,$AC$2:$AD$17,2,FALSE),IF(AND(OR($E100={"a/c","b/c","c/a","c/b"}),V99="w"),VLOOKUP(X99,$AA$2:$AB$17,2,FALSE),IF(AND(OR($E100={"a/c","b/c","c/a","c/b"}),V99="l"),VLOOKUP(X99,$AC$2:$AD$17,2,FALSE),IF(AND(OR($E100={"a/c","b/c","c/a","c/b"}),V98="w"),VLOOKUP(X98,$AA$2:$AB$17,2,FALSE),IF(AND(OR($E100={"a/c","b/c","c/a","c/b"}),V98="l"),VLOOKUP(X98,$AC$2:$AD$17,2,FALSE),IF(AND(OR($E100={"a/c","b/c","c/a","c/b"}),V97="w"),VLOOKUP(X97,$AA$2:$AB$17,2,FALSE),IF(AND(OR($E100={"a/c","b/c","c/a","c/b"}),V97="l"),VLOOKUP(X97,$AC$2:$AD$17,2,FALSE),IF(AND(OR($E100={"a/c","b/c","c/a","c/b"}),V96="w"),VLOOKUP(X96,$AA$2:$AB$17,2,FALSE),IF(AND(OR($E100={"a/c","b/c","c/a","c/b"}),V96="l"),VLOOKUP(X96,$AC$2:$AD$17,2,FALSE),IF(AND(OR($E100={"a/c","b/c","c/a","c/b"}),V95="w"),VLOOKUP(X95,$AA$2:$AB$17,2,FALSE),IF(AND(OR($E100={"a/c","b/c","c/a","c/b"}),V95="l"),VLOOKUP(X95,$AC$2:$AD$17,2,FALSE),IF(AND(OR($E100={"a/c","b/c","c/a","c/b"}),V94="w"),VLOOKUP(X94,$AA$2:$AB$17,2,FALSE),IF(AND(OR($E100={"a/c","b/c","c/a","c/b"}),V94="l"),VLOOKUP(X94,$AC$2:$AD$17,2,FALSE),IF(AND(OR($E100={"a/c","b/c","c/a","c/b"}),V93="w"),VLOOKUP(X93,$AA$2:$AB$17,2,FALSE),IF(AND(OR($E100={"a/c","b/c","c/a","c/b"}),V93="l"),VLOOKUP(X93,$AC$2:$AD$17,2,FALSE),IF(AND(OR($E100={"a/c","b/c","c/a","c/b"}),V92="w"),VLOOKUP(X92,$AA$2:$AB$17,2,FALSE),IF(AND(OR($E100={"a/c","b/c","c/a","c/b"}),V92="l"),VLOOKUP(X92,$AC$2:$AD$17,2,FALSE),IF(AND(OR($E100={"a/c","b/c","c/a","c/b"}),V91="w"),VLOOKUP(X91,$AA$2:$AB$17,2,FALSE),IF(AND(OR($E100={"a/c","b/c","c/a","c/b"}),V91="l"),VLOOKUP(X91,$AC$2:$AD$17,2,FALSE),IF(AND(OR($E100={"a/c","b/c","c/a","c/b"}),V90="w"),VLOOKUP(X90,$AA$2:$AB$17,2,FALSE),IF(AND(OR($E100={"a/c","b/c","c/a","c/b"}),V90="l"),VLOOKUP(X90,$AC$2:$AD$17,2,FALSE),IF(OR($E100={"a/c","b/c","c/a","c/b"}),1,"")))))))))))))))))))))))</f>
        <v/>
      </c>
      <c r="Y101" s="12">
        <f t="shared" si="13"/>
        <v>-1</v>
      </c>
      <c r="Z101" s="27">
        <f t="shared" si="14"/>
        <v>-4</v>
      </c>
    </row>
    <row r="102" spans="1:33">
      <c r="A102" s="9">
        <v>32</v>
      </c>
      <c r="B102" s="9">
        <f>IF(OR($A102={1,2,3,4,5,6,7,8,9,10,11,12}),1,IF(OR($A102={13,14,15,16,17,18,19,20,21,22,23,24}),2,IF(OR($A102={25,26,27,28,29,30,31,32,33,34,35,36}),3,"")))</f>
        <v>3</v>
      </c>
      <c r="C102" s="9" t="str">
        <f>IF(OR($A102={1,4,7,10,13,16,19,22,25,28,31,34}),"A",IF(OR($A102={2,5,8,11,14,17,20,23,26,29,32,35}),"B",IF(OR($A102={3,6,9,12,15,18,21,24,27,30,33,36}),"C","")))</f>
        <v>B</v>
      </c>
      <c r="D102" t="str">
        <f t="shared" si="15"/>
        <v>2/3</v>
      </c>
      <c r="E102" t="str">
        <f t="shared" si="16"/>
        <v>A/B</v>
      </c>
      <c r="F102" s="13" t="str">
        <f>IF(AND(G102="d",$A102&gt;=1,OR(H102={1,"2a","2b",3,"5a","5b","10a","10b","20a","20b","40a","40b","80a","80b","160a","160b"})),"w",IF(AND(G102="",$A102&gt;=1,OR(H102={1,"2a","2b",3,"5a","5b","10a","10b","20a","20b","40a","40b","80a","80b","160a","160b"})),"l",""))</f>
        <v/>
      </c>
      <c r="G102" s="7" t="str">
        <f>IF(OR($A102={1,2,3,4,5,6,7,8,9,10,11,12}),"d","")</f>
        <v/>
      </c>
      <c r="H102" s="14" t="str">
        <f>IF(AND(OR($D101={"1/2","1/3","2/1","3/1"}),F101="w"),VLOOKUP(H101,$AA$2:$AB$17,2,FALSE),IF(AND(OR($D101={"1/2","1/3","2/1","3/1"}),F101="l"),VLOOKUP(H101,$AC$2:$AD$17,2,FALSE),IF(AND(OR($D101={"1/2","1/3","2/1","3/1"}),F100="w"),VLOOKUP(H100,$AA$2:$AB$17,2,FALSE),IF(AND(OR($D101={"1/2","1/3","2/1","3/1"}),F100="l"),VLOOKUP(H100,$AC$2:$AD$17,2,FALSE),IF(AND(OR($D101={"1/2","1/3","2/1","3/1"}),F99="w"),VLOOKUP(H99,$AA$2:$AB$17,2,FALSE),IF(AND(OR($D101={"1/2","1/3","2/1","3/1"}),F99="l"),VLOOKUP(H99,$AC$2:$AD$17,2,FALSE),IF(AND(OR($D101={"1/2","1/3","2/1","3/1"}),F98="w"),VLOOKUP(H98,$AA$2:$AB$17,2,FALSE),IF(AND(OR($D101={"1/2","1/3","2/1","3/1"}),F98="l"),VLOOKUP(H98,$AC$2:$AD$17,2,FALSE),IF(AND(OR($D101={"1/2","1/3","2/1","3/1"}),F97="w"),VLOOKUP(H97,$AA$2:$AB$17,2,FALSE),IF(AND(OR($D101={"1/2","1/3","2/1","3/1"}),F97="l"),VLOOKUP(H97,$AC$2:$AD$17,2,FALSE),IF(AND(OR($D101={"1/2","1/3","2/1","3/1"}),F96="w"),VLOOKUP(H96,$AA$2:$AB$17,2,FALSE),IF(AND(OR($D101={"1/2","1/3","2/1","3/1"}),F96="l"),VLOOKUP(H96,$AC$2:$AD$17,2,FALSE),IF(AND(OR($D101={"1/2","1/3","2/1","3/1"}),F95="w"),VLOOKUP(H95,$AA$2:$AB$17,2,FALSE),IF(AND(OR($D101={"1/2","1/3","2/1","3/1"}),F95="l"),VLOOKUP(H95,$AC$2:$AD$17,2,FALSE),IF(AND(OR($D101={"1/2","1/3","2/1","3/1"}),F94="w"),VLOOKUP(H94,$AA$2:$AB$17,2,FALSE),IF(AND(OR($D101={"1/2","1/3","2/1","3/1"}),F94="l"),VLOOKUP(H94,$AC$2:$AD$17,2,FALSE),IF(AND(OR($D101={"1/2","1/3","2/1","3/1"}),F93="w"),VLOOKUP(H93,$AA$2:$AB$17,2,FALSE),IF(AND(OR($D101={"1/2","1/3","2/1","3/1"}),F93="l"),VLOOKUP(H93,$AC$2:$AD$17,2,FALSE),IF(AND(OR($D101={"1/2","1/3","2/1","3/1"}),F92="w"),VLOOKUP(H92,$AA$2:$AB$17,2,FALSE),IF(AND(OR($D101={"1/2","1/3","2/1","3/1"}),F92="l"),VLOOKUP(H92,$AC$2:$AD$17,2,FALSE),IF(AND(OR($D101={"1/2","1/3","2/1","3/1"}),F91="w"),VLOOKUP(H91,$AA$2:$AB$17,2,FALSE),IF(AND(OR($D101={"1/2","1/3","2/1","3/1"}),F91="l"),VLOOKUP(H91,$AC$2:$AD$17,2,FALSE),IF(OR($D101={"1/2","1/3","2/1","3/1"}),1,"")))))))))))))))))))))))</f>
        <v/>
      </c>
      <c r="I102" s="13" t="str">
        <f>IF(AND(J102="d",$A102&gt;=1,OR(K102={1,"2a","2b",3,"5a","5b","10a","10b","20a","20b","40a","40b","80a","80b","160a","160b"})),"w",IF(AND(J102="",$A102&gt;=1,OR(K102={1,"2a","2b",3,"5a","5b","10a","10b","20a","20b","40a","40b","80a","80b","160a","160b"})),"l",""))</f>
        <v>l</v>
      </c>
      <c r="J102" s="7" t="str">
        <f>IF(OR($A102={13,14,15,16,17,18,19,20,21,22,23,24}),"d","")</f>
        <v/>
      </c>
      <c r="K102" s="14" t="str">
        <f>IF(AND(OR($D101={"1/2","2/3","2/1","3/2"}),I101="w"),VLOOKUP(K101,$AA$2:$AB$17,2,FALSE),IF(AND(OR($D101={"1/2","2/3","2/1","3/2"}),I101="l"),VLOOKUP(K101,$AC$2:$AD$17,2,FALSE),IF(AND(OR($D101={"1/2","2/3","2/1","3/2"}),I100="w"),VLOOKUP(K100,$AA$2:$AB$17,2,FALSE),IF(AND(OR($D101={"1/2","2/3","2/1","3/2"}),I100="l"),VLOOKUP(K100,$AC$2:$AD$17,2,FALSE),IF(AND(OR($D101={"1/2","2/3","2/1","3/2"}),I99="w"),VLOOKUP(K99,$AA$2:$AB$17,2,FALSE),IF(AND(OR($D101={"1/2","2/3","2/1","3/2"}),I99="l"),VLOOKUP(K99,$AC$2:$AD$17,2,FALSE),IF(AND(OR($D101={"1/2","2/3","2/1","3/2"}),I98="w"),VLOOKUP(K98,$AA$2:$AB$17,2,FALSE),IF(AND(OR($D101={"1/2","2/3","2/1","3/2"}),I98="l"),VLOOKUP(K98,$AC$2:$AD$17,2,FALSE),IF(AND(OR($D101={"1/2","2/3","2/1","3/2"}),I97="w"),VLOOKUP(K97,$AA$2:$AB$17,2,FALSE),IF(AND(OR($D101={"1/2","2/3","2/1","3/2"}),I97="l"),VLOOKUP(K97,$AC$2:$AD$17,2,FALSE),IF(AND(OR($D101={"1/2","2/3","2/1","3/2"}),I96="w"),VLOOKUP(K96,$AA$2:$AB$17,2,FALSE),IF(AND(OR($D101={"1/2","2/3","2/1","3/2"}),I96="l"),VLOOKUP(K96,$AC$2:$AD$17,2,FALSE),IF(AND(OR($D101={"1/2","2/3","2/1","3/2"}),I95="w"),VLOOKUP(K95,$AA$2:$AB$17,2,FALSE),IF(AND(OR($D101={"1/2","2/3","2/1","3/2"}),I95="l"),VLOOKUP(K95,$AC$2:$AD$17,2,FALSE),IF(AND(OR($D101={"1/2","2/3","2/1","3/2"}),I94="w"),VLOOKUP(K94,$AA$2:$AB$17,2,FALSE),IF(AND(OR($D101={"1/2","2/3","2/1","3/2"}),I94="l"),VLOOKUP(K94,$AC$2:$AD$17,2,FALSE),IF(AND(OR($D101={"1/2","2/3","2/1","3/2"}),I93="w"),VLOOKUP(K93,$AA$2:$AB$17,2,FALSE),IF(AND(OR($D101={"1/2","2/3","2/1","3/2"}),I93="l"),VLOOKUP(K93,$AC$2:$AD$17,2,FALSE),IF(AND(OR($D101={"1/2","2/3","2/1","3/2"}),I92="w"),VLOOKUP(K92,$AA$2:$AB$17,2,FALSE),IF(AND(OR($D101={"1/2","2/3","2/1","3/2"}),I92="l"),VLOOKUP(K92,$AC$2:$AD$17,2,FALSE),IF(AND(OR($D101={"1/2","2/3","2/1","3/2"}),I91="w"),VLOOKUP(K91,$AA$2:$AB$17,2,FALSE),IF(AND(OR($D101={"1/2","2/3","2/1","3/2"}),I91="l"),VLOOKUP(K91,$AC$2:$AD$17,2,FALSE),IF(OR($D101={"1/2","2/3","2/1","3/2"}),1,"")))))))))))))))))))))))</f>
        <v>2a</v>
      </c>
      <c r="L102" s="13" t="str">
        <f>IF(AND(M102="d",$A102&gt;=1,OR(N102={1,"2a","2b",3,"5a","5b","10a","10b","20a","20b","40a","40b","80a","80b","160a","160b"})),"w",IF(AND(M102="",$A102&gt;=1,OR(N102={1,"2a","2b",3,"5a","5b","10a","10b","20a","20b","40a","40b","80a","80b","160a","160b"})),"l",""))</f>
        <v>w</v>
      </c>
      <c r="M102" s="7" t="str">
        <f>IF(OR($A102={25,26,27,28,29,30,31,32,33,34,35,36}),"d","")</f>
        <v>d</v>
      </c>
      <c r="N102" s="14" t="str">
        <f>IF(AND(OR($D101={"1/3","2/3","3/1","3/2"}),L101="w"),VLOOKUP(N101,$AA$2:$AB$17,2,FALSE),IF(AND(OR($D101={"1/3","2/3","3/1","3/2"}),L101="l"),VLOOKUP(N101,$AC$2:$AD$17,2,FALSE),IF(AND(OR($D101={"1/3","2/3","3/1","3/2"}),L100="w"),VLOOKUP(N100,$AA$2:$AB$17,2,FALSE),IF(AND(OR($D101={"1/3","2/3","3/1","3/2"}),L100="l"),VLOOKUP(N100,$AC$2:$AD$17,2,FALSE),IF(AND(OR($D101={"1/3","2/3","3/1","3/2"}),L99="w"),VLOOKUP(N99,$AA$2:$AB$17,2,FALSE),IF(AND(OR($D101={"1/3","2/3","3/1","3/2"}),L99="l"),VLOOKUP(N99,$AC$2:$AD$17,2,FALSE),IF(AND(OR($D101={"1/3","2/3","3/1","3/2"}),L98="w"),VLOOKUP(N98,$AA$2:$AB$17,2,FALSE),IF(AND(OR($D101={"1/3","2/3","3/1","3/2"}),L98="l"),VLOOKUP(N98,$AC$2:$AD$17,2,FALSE),IF(AND(OR($D101={"1/3","2/3","3/1","3/2"}),L97="w"),VLOOKUP(N97,$AA$2:$AB$17,2,FALSE),IF(AND(OR($D101={"1/3","2/3","3/1","3/2"}),L97="l"),VLOOKUP(N97,$AC$2:$AD$17,2,FALSE),IF(AND(OR($D101={"1/3","2/3","3/1","3/2"}),L96="w"),VLOOKUP(N96,$AA$2:$AB$17,2,FALSE),IF(AND(OR($D101={"1/3","2/3","3/1","3/2"}),L96="l"),VLOOKUP(N96,$AC$2:$AD$17,2,FALSE),IF(AND(OR($D101={"1/3","2/3","3/1","3/2"}),L95="w"),VLOOKUP(N95,$AA$2:$AB$17,2,FALSE),IF(AND(OR($D101={"1/3","2/3","3/1","3/2"}),L95="l"),VLOOKUP(N95,$AC$2:$AD$17,2,FALSE),IF(AND(OR($D101={"1/3","2/3","3/1","3/2"}),L94="w"),VLOOKUP(N94,$AA$2:$AB$17,2,FALSE),IF(AND(OR($D101={"1/3","2/3","3/1","3/2"}),L94="l"),VLOOKUP(N94,$AC$2:$AD$17,2,FALSE),IF(AND(OR($D101={"1/3","2/3","3/1","3/2"}),L93="w"),VLOOKUP(N93,$AA$2:$AB$17,2,FALSE),IF(AND(OR($D101={"1/3","2/3","3/1","3/2"}),L93="l"),VLOOKUP(N93,$AC$2:$AD$17,2,FALSE),IF(AND(OR($D101={"1/3","2/3","3/1","3/2"}),L92="w"),VLOOKUP(N92,$AA$2:$AB$17,2,FALSE),IF(AND(OR($D101={"1/3","2/3","3/1","3/2"}),L92="l"),VLOOKUP(N92,$AC$2:$AD$17,2,FALSE),IF(AND(OR($D101={"1/3","2/3","3/1","3/2"}),L91="w"),VLOOKUP(N91,$AA$2:$AB$17,2,FALSE),IF(AND(OR($D101={"1/3","2/3","3/1","3/2"}),L91="l"),VLOOKUP(N91,$AC$2:$AD$17,2,FALSE),IF(OR($D101={"1/3","2/3","3/1","3/2"}),1,"")))))))))))))))))))))))</f>
        <v>10b</v>
      </c>
      <c r="O102" s="12">
        <f t="shared" si="12"/>
        <v>18</v>
      </c>
      <c r="P102" s="13" t="str">
        <f>IF(AND(Q102="c",$A102&gt;=1,OR(R102={1,"2a","2b",3,"5a","5b","10a","10b","20a","20b","40a","40b","80a","80b","160a","160b"})),"w",IF(AND(Q102="",$A102&gt;=1,OR(R102={1,"2a","2b",3,"5a","5b","10a","10b","20a","20b","40a","40b","80a","80b","160a","160b"})),"l",""))</f>
        <v>l</v>
      </c>
      <c r="Q102" s="7" t="str">
        <f>IF(OR($A102={1,4,7,10,13,16,19,22,25,28,31,34}),"c","")</f>
        <v/>
      </c>
      <c r="R102" s="14" t="str">
        <f>IF(AND(OR($E101={"a/b","a/c","b/a","c/a"}),P101="w"),VLOOKUP(R101,$AA$2:$AB$17,2,FALSE),IF(AND(OR($E101={"a/b","a/c","b/a","c/a"}),P101="l"),VLOOKUP(R101,$AC$2:$AD$17,2,FALSE),IF(AND(OR($E101={"a/b","a/c","b/a","c/a"}),P100="w"),VLOOKUP(R100,$AA$2:$AB$17,2,FALSE),IF(AND(OR($E101={"a/b","a/c","b/a","c/a"}),P100="l"),VLOOKUP(R100,$AC$2:$AD$17,2,FALSE),IF(AND(OR($E101={"a/b","a/c","b/a","c/a"}),P99="w"),VLOOKUP(R99,$AA$2:$AB$17,2,FALSE),IF(AND(OR($E101={"a/b","a/c","b/a","c/a"}),P99="l"),VLOOKUP(R99,$AC$2:$AD$17,2,FALSE),IF(AND(OR($E101={"a/b","a/c","b/a","c/a"}),P98="w"),VLOOKUP(R98,$AA$2:$AB$17,2,FALSE),IF(AND(OR($E101={"a/b","a/c","b/a","c/a"}),P98="l"),VLOOKUP(R98,$AC$2:$AD$17,2,FALSE),IF(AND(OR($E101={"a/b","a/c","b/a","c/a"}),P97="w"),VLOOKUP(R97,$AA$2:$AB$17,2,FALSE),IF(AND(OR($E101={"a/b","a/c","b/a","c/a"}),P97="l"),VLOOKUP(R97,$AC$2:$AD$17,2,FALSE),IF(AND(OR($E101={"a/b","a/c","b/a","c/a"}),P96="w"),VLOOKUP(R96,$AA$2:$AB$17,2,FALSE),IF(AND(OR($E101={"a/b","a/c","b/a","c/a"}),P96="l"),VLOOKUP(R96,$AC$2:$AD$17,2,FALSE),IF(AND(OR($E101={"a/b","a/c","b/a","c/a"}),P95="w"),VLOOKUP(R95,$AA$2:$AB$17,2,FALSE),IF(AND(OR($E101={"a/b","a/c","b/a","c/a"}),P95="l"),VLOOKUP(R95,$AC$2:$AD$17,2,FALSE),IF(AND(OR($E101={"a/b","a/c","b/a","c/a"}),P94="w"),VLOOKUP(R94,$AA$2:$AB$17,2,FALSE),IF(AND(OR($E101={"a/b","a/c","b/a","c/a"}),P94="l"),VLOOKUP(R94,$AC$2:$AD$17,2,FALSE),IF(AND(OR($E101={"a/b","a/c","b/a","c/a"}),P93="w"),VLOOKUP(R93,$AA$2:$AB$17,2,FALSE),IF(AND(OR($E101={"a/b","a/c","b/a","c/a"}),P93="l"),VLOOKUP(R93,$AC$2:$AD$17,2,FALSE),IF(AND(OR($E101={"a/b","a/c","b/a","c/a"}),P92="w"),VLOOKUP(R92,$AA$2:$AB$17,2,FALSE),IF(AND(OR($E101={"a/b","a/c","b/a","c/a"}),P92="l"),VLOOKUP(R92,$AC$2:$AD$17,2,FALSE),IF(AND(OR($E101={"a/b","a/c","b/a","c/a"}),P91="w"),VLOOKUP(R91,$AA$2:$AB$17,2,FALSE),IF(AND(OR($E101={"a/b","a/c","b/a","c/a"}),P91="l"),VLOOKUP(R91,$AC$2:$AD$17,2,FALSE),IF(OR($E101={"a/b","a/c","b/a","c/a"}),1,"")))))))))))))))))))))))</f>
        <v>5a</v>
      </c>
      <c r="S102" s="13" t="str">
        <f>IF(AND(T102="c",$A102&gt;=1,OR(U102={1,"2a","2b",3,"5a","5b","10a","10b","20a","20b","40a","40b","80a","80b","160a","160b"})),"w",IF(AND(T102="",$A102&gt;=1,OR(U102={1,"2a","2b",3,"5a","5b","10a","10b","20a","20b","40a","40b","80a","80b","160a","160b"})),"l",""))</f>
        <v>w</v>
      </c>
      <c r="T102" s="7" t="str">
        <f>IF(OR($A102={2,5,8,11,14,17,20,23,26,29,32,35}),"c","")</f>
        <v>c</v>
      </c>
      <c r="U102" s="14">
        <f>IF(AND(OR($E101={"a/b","b/c","b/a","c/b"}),S101="w"),VLOOKUP(U101,$AA$2:$AB$17,2,FALSE),IF(AND(OR($E101={"a/b","b/c","b/a","c/b"}),S101="l"),VLOOKUP(U101,$AC$2:$AD$17,2,FALSE),IF(AND(OR($E101={"a/b","b/c","b/a","c/b"}),S100="w"),VLOOKUP(U100,$AA$2:$AB$17,2,FALSE),IF(AND(OR($E101={"a/b","b/c","b/a","c/b"}),S100="l"),VLOOKUP(U100,$AC$2:$AD$17,2,FALSE),IF(AND(OR($E101={"a/b","b/c","b/a","c/b"}),S99="w"),VLOOKUP(U99,$AA$2:$AB$17,2,FALSE),IF(AND(OR($E101={"a/b","b/c","b/a","c/b"}),S99="l"),VLOOKUP(U99,$AC$2:$AD$17,2,FALSE),IF(AND(OR($E101={"a/b","b/c","b/a","c/b"}),S98="w"),VLOOKUP(U98,$AA$2:$AB$17,2,FALSE),IF(AND(OR($E101={"a/b","b/c","b/a","c/b"}),S98="l"),VLOOKUP(U98,$AC$2:$AD$17,2,FALSE),IF(AND(OR($E101={"a/b","b/c","b/a","c/b"}),S97="w"),VLOOKUP(U97,$AA$2:$AB$17,2,FALSE),IF(AND(OR($E101={"a/b","b/c","b/a","c/b"}),S97="l"),VLOOKUP(U97,$AC$2:$AD$17,2,FALSE),IF(AND(OR($E101={"a/b","b/c","b/a","c/b"}),S96="w"),VLOOKUP(U96,$AA$2:$AB$17,2,FALSE),IF(AND(OR($E101={"a/b","b/c","b/a","c/b"}),S96="l"),VLOOKUP(U96,$AC$2:$AD$17,2,FALSE),IF(AND(OR($E101={"a/b","b/c","b/a","c/b"}),S95="w"),VLOOKUP(U95,$AA$2:$AB$17,2,FALSE),IF(AND(OR($E101={"a/b","b/c","b/a","c/b"}),S95="l"),VLOOKUP(U95,$AC$2:$AD$17,2,FALSE),IF(AND(OR($E101={"a/b","b/c","b/a","c/b"}),S94="w"),VLOOKUP(U94,$AA$2:$AB$17,2,FALSE),IF(AND(OR($E101={"a/b","b/c","b/a","c/b"}),S94="l"),VLOOKUP(U94,$AC$2:$AD$17,2,FALSE),IF(AND(OR($E101={"a/b","b/c","b/a","c/b"}),S93="w"),VLOOKUP(U93,$AA$2:$AB$17,2,FALSE),IF(AND(OR($E101={"a/b","b/c","b/a","c/b"}),S93="l"),VLOOKUP(U93,$AC$2:$AD$17,2,FALSE),IF(AND(OR($E101={"a/b","b/c","b/a","c/b"}),S92="w"),VLOOKUP(U92,$AA$2:$AB$17,2,FALSE),IF(AND(OR($E101={"a/b","b/c","b/a","c/b"}),S92="l"),VLOOKUP(U92,$AC$2:$AD$17,2,FALSE),IF(AND(OR($E101={"a/b","b/c","b/a","c/b"}),S91="w"),VLOOKUP(U91,$AA$2:$AB$17,2,FALSE),IF(AND(OR($E101={"a/b","b/c","b/a","c/b"}),S91="l"),VLOOKUP(U91,$AC$2:$AD$17,2,FALSE),IF(OR($E101={"a/b","b/c","b/a","c/b"}),1,"")))))))))))))))))))))))</f>
        <v>1</v>
      </c>
      <c r="V102" s="13" t="str">
        <f>IF(AND(W102="c",$A102&gt;=1,OR(X102={1,"2a","2b",3,"5a","5b","10a","10b","20a","20b","40a","40b","80a","80b","160a","160b"})),"w",IF(AND(W102="",$A102&gt;=1,OR(X102={1,"2a","2b",3,"5a","5b","10a","10b","20a","20b","40a","40b","80a","80b","160a","160b"})),"l",""))</f>
        <v/>
      </c>
      <c r="W102" s="7" t="str">
        <f>IF(OR($A102={3,6,9,12,15,18,21,24,27,30,33,36}),"c","")</f>
        <v/>
      </c>
      <c r="X102" s="14" t="str">
        <f>IF(AND(OR($E101={"a/c","b/c","c/a","c/b"}),V101="w"),VLOOKUP(X101,$AA$2:$AB$17,2,FALSE),IF(AND(OR($E101={"a/c","b/c","c/a","c/b"}),V101="l"),VLOOKUP(X101,$AC$2:$AD$17,2,FALSE),IF(AND(OR($E101={"a/c","b/c","c/a","c/b"}),V100="w"),VLOOKUP(X100,$AA$2:$AB$17,2,FALSE),IF(AND(OR($E101={"a/c","b/c","c/a","c/b"}),V100="l"),VLOOKUP(X100,$AC$2:$AD$17,2,FALSE),IF(AND(OR($E101={"a/c","b/c","c/a","c/b"}),V99="w"),VLOOKUP(X99,$AA$2:$AB$17,2,FALSE),IF(AND(OR($E101={"a/c","b/c","c/a","c/b"}),V99="l"),VLOOKUP(X99,$AC$2:$AD$17,2,FALSE),IF(AND(OR($E101={"a/c","b/c","c/a","c/b"}),V98="w"),VLOOKUP(X98,$AA$2:$AB$17,2,FALSE),IF(AND(OR($E101={"a/c","b/c","c/a","c/b"}),V98="l"),VLOOKUP(X98,$AC$2:$AD$17,2,FALSE),IF(AND(OR($E101={"a/c","b/c","c/a","c/b"}),V97="w"),VLOOKUP(X97,$AA$2:$AB$17,2,FALSE),IF(AND(OR($E101={"a/c","b/c","c/a","c/b"}),V97="l"),VLOOKUP(X97,$AC$2:$AD$17,2,FALSE),IF(AND(OR($E101={"a/c","b/c","c/a","c/b"}),V96="w"),VLOOKUP(X96,$AA$2:$AB$17,2,FALSE),IF(AND(OR($E101={"a/c","b/c","c/a","c/b"}),V96="l"),VLOOKUP(X96,$AC$2:$AD$17,2,FALSE),IF(AND(OR($E101={"a/c","b/c","c/a","c/b"}),V95="w"),VLOOKUP(X95,$AA$2:$AB$17,2,FALSE),IF(AND(OR($E101={"a/c","b/c","c/a","c/b"}),V95="l"),VLOOKUP(X95,$AC$2:$AD$17,2,FALSE),IF(AND(OR($E101={"a/c","b/c","c/a","c/b"}),V94="w"),VLOOKUP(X94,$AA$2:$AB$17,2,FALSE),IF(AND(OR($E101={"a/c","b/c","c/a","c/b"}),V94="l"),VLOOKUP(X94,$AC$2:$AD$17,2,FALSE),IF(AND(OR($E101={"a/c","b/c","c/a","c/b"}),V93="w"),VLOOKUP(X93,$AA$2:$AB$17,2,FALSE),IF(AND(OR($E101={"a/c","b/c","c/a","c/b"}),V93="l"),VLOOKUP(X93,$AC$2:$AD$17,2,FALSE),IF(AND(OR($E101={"a/c","b/c","c/a","c/b"}),V92="w"),VLOOKUP(X92,$AA$2:$AB$17,2,FALSE),IF(AND(OR($E101={"a/c","b/c","c/a","c/b"}),V92="l"),VLOOKUP(X92,$AC$2:$AD$17,2,FALSE),IF(AND(OR($E101={"a/c","b/c","c/a","c/b"}),V91="w"),VLOOKUP(X91,$AA$2:$AB$17,2,FALSE),IF(AND(OR($E101={"a/c","b/c","c/a","c/b"}),V91="l"),VLOOKUP(X91,$AC$2:$AD$17,2,FALSE),IF(OR($E101={"a/c","b/c","c/a","c/b"}),1,"")))))))))))))))))))))))</f>
        <v/>
      </c>
      <c r="Y102" s="12">
        <f t="shared" si="13"/>
        <v>-3</v>
      </c>
      <c r="Z102" s="27">
        <f t="shared" si="14"/>
        <v>15</v>
      </c>
    </row>
    <row r="103" spans="1:33">
      <c r="A103" s="9">
        <v>9</v>
      </c>
      <c r="B103" s="9">
        <f>IF(OR($A103={1,2,3,4,5,6,7,8,9,10,11,12}),1,IF(OR($A103={13,14,15,16,17,18,19,20,21,22,23,24}),2,IF(OR($A103={25,26,27,28,29,30,31,32,33,34,35,36}),3,"")))</f>
        <v>1</v>
      </c>
      <c r="C103" s="9" t="str">
        <f>IF(OR($A103={1,4,7,10,13,16,19,22,25,28,31,34}),"A",IF(OR($A103={2,5,8,11,14,17,20,23,26,29,32,35}),"B",IF(OR($A103={3,6,9,12,15,18,21,24,27,30,33,36}),"C","")))</f>
        <v>C</v>
      </c>
      <c r="D103" t="str">
        <f t="shared" si="15"/>
        <v>3/1</v>
      </c>
      <c r="E103" t="str">
        <f t="shared" si="16"/>
        <v>B/C</v>
      </c>
      <c r="F103" s="13" t="str">
        <f>IF(AND(G103="d",$A103&gt;=1,OR(H103={1,"2a","2b",3,"5a","5b","10a","10b","20a","20b","40a","40b","80a","80b","160a","160b"})),"w",IF(AND(G103="",$A103&gt;=1,OR(H103={1,"2a","2b",3,"5a","5b","10a","10b","20a","20b","40a","40b","80a","80b","160a","160b"})),"l",""))</f>
        <v/>
      </c>
      <c r="G103" s="7" t="str">
        <f>IF(OR($A103={1,2,3,4,5,6,7,8,9,10,11,12}),"d","")</f>
        <v>d</v>
      </c>
      <c r="H103" s="14" t="str">
        <f>IF(AND(OR($D102={"1/2","1/3","2/1","3/1"}),F102="w"),VLOOKUP(H102,$AA$2:$AB$17,2,FALSE),IF(AND(OR($D102={"1/2","1/3","2/1","3/1"}),F102="l"),VLOOKUP(H102,$AC$2:$AD$17,2,FALSE),IF(AND(OR($D102={"1/2","1/3","2/1","3/1"}),F101="w"),VLOOKUP(H101,$AA$2:$AB$17,2,FALSE),IF(AND(OR($D102={"1/2","1/3","2/1","3/1"}),F101="l"),VLOOKUP(H101,$AC$2:$AD$17,2,FALSE),IF(AND(OR($D102={"1/2","1/3","2/1","3/1"}),F100="w"),VLOOKUP(H100,$AA$2:$AB$17,2,FALSE),IF(AND(OR($D102={"1/2","1/3","2/1","3/1"}),F100="l"),VLOOKUP(H100,$AC$2:$AD$17,2,FALSE),IF(AND(OR($D102={"1/2","1/3","2/1","3/1"}),F99="w"),VLOOKUP(H99,$AA$2:$AB$17,2,FALSE),IF(AND(OR($D102={"1/2","1/3","2/1","3/1"}),F99="l"),VLOOKUP(H99,$AC$2:$AD$17,2,FALSE),IF(AND(OR($D102={"1/2","1/3","2/1","3/1"}),F98="w"),VLOOKUP(H98,$AA$2:$AB$17,2,FALSE),IF(AND(OR($D102={"1/2","1/3","2/1","3/1"}),F98="l"),VLOOKUP(H98,$AC$2:$AD$17,2,FALSE),IF(AND(OR($D102={"1/2","1/3","2/1","3/1"}),F97="w"),VLOOKUP(H97,$AA$2:$AB$17,2,FALSE),IF(AND(OR($D102={"1/2","1/3","2/1","3/1"}),F97="l"),VLOOKUP(H97,$AC$2:$AD$17,2,FALSE),IF(AND(OR($D102={"1/2","1/3","2/1","3/1"}),F96="w"),VLOOKUP(H96,$AA$2:$AB$17,2,FALSE),IF(AND(OR($D102={"1/2","1/3","2/1","3/1"}),F96="l"),VLOOKUP(H96,$AC$2:$AD$17,2,FALSE),IF(AND(OR($D102={"1/2","1/3","2/1","3/1"}),F95="w"),VLOOKUP(H95,$AA$2:$AB$17,2,FALSE),IF(AND(OR($D102={"1/2","1/3","2/1","3/1"}),F95="l"),VLOOKUP(H95,$AC$2:$AD$17,2,FALSE),IF(AND(OR($D102={"1/2","1/3","2/1","3/1"}),F94="w"),VLOOKUP(H94,$AA$2:$AB$17,2,FALSE),IF(AND(OR($D102={"1/2","1/3","2/1","3/1"}),F94="l"),VLOOKUP(H94,$AC$2:$AD$17,2,FALSE),IF(AND(OR($D102={"1/2","1/3","2/1","3/1"}),F93="w"),VLOOKUP(H93,$AA$2:$AB$17,2,FALSE),IF(AND(OR($D102={"1/2","1/3","2/1","3/1"}),F93="l"),VLOOKUP(H93,$AC$2:$AD$17,2,FALSE),IF(AND(OR($D102={"1/2","1/3","2/1","3/1"}),F92="w"),VLOOKUP(H92,$AA$2:$AB$17,2,FALSE),IF(AND(OR($D102={"1/2","1/3","2/1","3/1"}),F92="l"),VLOOKUP(H92,$AC$2:$AD$17,2,FALSE),IF(OR($D102={"1/2","1/3","2/1","3/1"}),1,"")))))))))))))))))))))))</f>
        <v/>
      </c>
      <c r="I103" s="13" t="str">
        <f>IF(AND(J103="d",$A103&gt;=1,OR(K103={1,"2a","2b",3,"5a","5b","10a","10b","20a","20b","40a","40b","80a","80b","160a","160b"})),"w",IF(AND(J103="",$A103&gt;=1,OR(K103={1,"2a","2b",3,"5a","5b","10a","10b","20a","20b","40a","40b","80a","80b","160a","160b"})),"l",""))</f>
        <v>l</v>
      </c>
      <c r="J103" s="7" t="str">
        <f>IF(OR($A103={13,14,15,16,17,18,19,20,21,22,23,24}),"d","")</f>
        <v/>
      </c>
      <c r="K103" s="14" t="str">
        <f>IF(AND(OR($D102={"1/2","2/3","2/1","3/2"}),I102="w"),VLOOKUP(K102,$AA$2:$AB$17,2,FALSE),IF(AND(OR($D102={"1/2","2/3","2/1","3/2"}),I102="l"),VLOOKUP(K102,$AC$2:$AD$17,2,FALSE),IF(AND(OR($D102={"1/2","2/3","2/1","3/2"}),I101="w"),VLOOKUP(K101,$AA$2:$AB$17,2,FALSE),IF(AND(OR($D102={"1/2","2/3","2/1","3/2"}),I101="l"),VLOOKUP(K101,$AC$2:$AD$17,2,FALSE),IF(AND(OR($D102={"1/2","2/3","2/1","3/2"}),I100="w"),VLOOKUP(K100,$AA$2:$AB$17,2,FALSE),IF(AND(OR($D102={"1/2","2/3","2/1","3/2"}),I100="l"),VLOOKUP(K100,$AC$2:$AD$17,2,FALSE),IF(AND(OR($D102={"1/2","2/3","2/1","3/2"}),I99="w"),VLOOKUP(K99,$AA$2:$AB$17,2,FALSE),IF(AND(OR($D102={"1/2","2/3","2/1","3/2"}),I99="l"),VLOOKUP(K99,$AC$2:$AD$17,2,FALSE),IF(AND(OR($D102={"1/2","2/3","2/1","3/2"}),I98="w"),VLOOKUP(K98,$AA$2:$AB$17,2,FALSE),IF(AND(OR($D102={"1/2","2/3","2/1","3/2"}),I98="l"),VLOOKUP(K98,$AC$2:$AD$17,2,FALSE),IF(AND(OR($D102={"1/2","2/3","2/1","3/2"}),I97="w"),VLOOKUP(K97,$AA$2:$AB$17,2,FALSE),IF(AND(OR($D102={"1/2","2/3","2/1","3/2"}),I97="l"),VLOOKUP(K97,$AC$2:$AD$17,2,FALSE),IF(AND(OR($D102={"1/2","2/3","2/1","3/2"}),I96="w"),VLOOKUP(K96,$AA$2:$AB$17,2,FALSE),IF(AND(OR($D102={"1/2","2/3","2/1","3/2"}),I96="l"),VLOOKUP(K96,$AC$2:$AD$17,2,FALSE),IF(AND(OR($D102={"1/2","2/3","2/1","3/2"}),I95="w"),VLOOKUP(K95,$AA$2:$AB$17,2,FALSE),IF(AND(OR($D102={"1/2","2/3","2/1","3/2"}),I95="l"),VLOOKUP(K95,$AC$2:$AD$17,2,FALSE),IF(AND(OR($D102={"1/2","2/3","2/1","3/2"}),I94="w"),VLOOKUP(K94,$AA$2:$AB$17,2,FALSE),IF(AND(OR($D102={"1/2","2/3","2/1","3/2"}),I94="l"),VLOOKUP(K94,$AC$2:$AD$17,2,FALSE),IF(AND(OR($D102={"1/2","2/3","2/1","3/2"}),I93="w"),VLOOKUP(K93,$AA$2:$AB$17,2,FALSE),IF(AND(OR($D102={"1/2","2/3","2/1","3/2"}),I93="l"),VLOOKUP(K93,$AC$2:$AD$17,2,FALSE),IF(AND(OR($D102={"1/2","2/3","2/1","3/2"}),I92="w"),VLOOKUP(K92,$AA$2:$AB$17,2,FALSE),IF(AND(OR($D102={"1/2","2/3","2/1","3/2"}),I92="l"),VLOOKUP(K92,$AC$2:$AD$17,2,FALSE),IF(OR($D102={"1/2","2/3","2/1","3/2"}),1,"")))))))))))))))))))))))</f>
        <v>2b</v>
      </c>
      <c r="L103" s="13" t="str">
        <f>IF(AND(M103="d",$A103&gt;=1,OR(N103={1,"2a","2b",3,"5a","5b","10a","10b","20a","20b","40a","40b","80a","80b","160a","160b"})),"w",IF(AND(M103="",$A103&gt;=1,OR(N103={1,"2a","2b",3,"5a","5b","10a","10b","20a","20b","40a","40b","80a","80b","160a","160b"})),"l",""))</f>
        <v>l</v>
      </c>
      <c r="M103" s="7" t="str">
        <f>IF(OR($A103={25,26,27,28,29,30,31,32,33,34,35,36}),"d","")</f>
        <v/>
      </c>
      <c r="N103" s="14" t="str">
        <f>IF(AND(OR($D102={"1/3","2/3","3/1","3/2"}),L102="w"),VLOOKUP(N102,$AA$2:$AB$17,2,FALSE),IF(AND(OR($D102={"1/3","2/3","3/1","3/2"}),L102="l"),VLOOKUP(N102,$AC$2:$AD$17,2,FALSE),IF(AND(OR($D102={"1/3","2/3","3/1","3/2"}),L101="w"),VLOOKUP(N101,$AA$2:$AB$17,2,FALSE),IF(AND(OR($D102={"1/3","2/3","3/1","3/2"}),L101="l"),VLOOKUP(N101,$AC$2:$AD$17,2,FALSE),IF(AND(OR($D102={"1/3","2/3","3/1","3/2"}),L100="w"),VLOOKUP(N100,$AA$2:$AB$17,2,FALSE),IF(AND(OR($D102={"1/3","2/3","3/1","3/2"}),L100="l"),VLOOKUP(N100,$AC$2:$AD$17,2,FALSE),IF(AND(OR($D102={"1/3","2/3","3/1","3/2"}),L99="w"),VLOOKUP(N99,$AA$2:$AB$17,2,FALSE),IF(AND(OR($D102={"1/3","2/3","3/1","3/2"}),L99="l"),VLOOKUP(N99,$AC$2:$AD$17,2,FALSE),IF(AND(OR($D102={"1/3","2/3","3/1","3/2"}),L98="w"),VLOOKUP(N98,$AA$2:$AB$17,2,FALSE),IF(AND(OR($D102={"1/3","2/3","3/1","3/2"}),L98="l"),VLOOKUP(N98,$AC$2:$AD$17,2,FALSE),IF(AND(OR($D102={"1/3","2/3","3/1","3/2"}),L97="w"),VLOOKUP(N97,$AA$2:$AB$17,2,FALSE),IF(AND(OR($D102={"1/3","2/3","3/1","3/2"}),L97="l"),VLOOKUP(N97,$AC$2:$AD$17,2,FALSE),IF(AND(OR($D102={"1/3","2/3","3/1","3/2"}),L96="w"),VLOOKUP(N96,$AA$2:$AB$17,2,FALSE),IF(AND(OR($D102={"1/3","2/3","3/1","3/2"}),L96="l"),VLOOKUP(N96,$AC$2:$AD$17,2,FALSE),IF(AND(OR($D102={"1/3","2/3","3/1","3/2"}),L95="w"),VLOOKUP(N95,$AA$2:$AB$17,2,FALSE),IF(AND(OR($D102={"1/3","2/3","3/1","3/2"}),L95="l"),VLOOKUP(N95,$AC$2:$AD$17,2,FALSE),IF(AND(OR($D102={"1/3","2/3","3/1","3/2"}),L94="w"),VLOOKUP(N94,$AA$2:$AB$17,2,FALSE),IF(AND(OR($D102={"1/3","2/3","3/1","3/2"}),L94="l"),VLOOKUP(N94,$AC$2:$AD$17,2,FALSE),IF(AND(OR($D102={"1/3","2/3","3/1","3/2"}),L93="w"),VLOOKUP(N93,$AA$2:$AB$17,2,FALSE),IF(AND(OR($D102={"1/3","2/3","3/1","3/2"}),L93="l"),VLOOKUP(N93,$AC$2:$AD$17,2,FALSE),IF(AND(OR($D102={"1/3","2/3","3/1","3/2"}),L92="w"),VLOOKUP(N92,$AA$2:$AB$17,2,FALSE),IF(AND(OR($D102={"1/3","2/3","3/1","3/2"}),L92="l"),VLOOKUP(N92,$AC$2:$AD$17,2,FALSE),IF(OR($D102={"1/3","2/3","3/1","3/2"}),1,"")))))))))))))))))))))))</f>
        <v>5a</v>
      </c>
      <c r="O103" s="12">
        <f t="shared" si="12"/>
        <v>-7</v>
      </c>
      <c r="P103" s="13" t="str">
        <f>IF(AND(Q103="c",$A103&gt;=1,OR(R103={1,"2a","2b",3,"5a","5b","10a","10b","20a","20b","40a","40b","80a","80b","160a","160b"})),"w",IF(AND(Q103="",$A103&gt;=1,OR(R103={1,"2a","2b",3,"5a","5b","10a","10b","20a","20b","40a","40b","80a","80b","160a","160b"})),"l",""))</f>
        <v>l</v>
      </c>
      <c r="Q103" s="7" t="str">
        <f>IF(OR($A103={1,4,7,10,13,16,19,22,25,28,31,34}),"c","")</f>
        <v/>
      </c>
      <c r="R103" s="14" t="str">
        <f>IF(AND(OR($E102={"a/b","a/c","b/a","c/a"}),P102="w"),VLOOKUP(R102,$AA$2:$AB$17,2,FALSE),IF(AND(OR($E102={"a/b","a/c","b/a","c/a"}),P102="l"),VLOOKUP(R102,$AC$2:$AD$17,2,FALSE),IF(AND(OR($E102={"a/b","a/c","b/a","c/a"}),P101="w"),VLOOKUP(R101,$AA$2:$AB$17,2,FALSE),IF(AND(OR($E102={"a/b","a/c","b/a","c/a"}),P101="l"),VLOOKUP(R101,$AC$2:$AD$17,2,FALSE),IF(AND(OR($E102={"a/b","a/c","b/a","c/a"}),P100="w"),VLOOKUP(R100,$AA$2:$AB$17,2,FALSE),IF(AND(OR($E102={"a/b","a/c","b/a","c/a"}),P100="l"),VLOOKUP(R100,$AC$2:$AD$17,2,FALSE),IF(AND(OR($E102={"a/b","a/c","b/a","c/a"}),P99="w"),VLOOKUP(R99,$AA$2:$AB$17,2,FALSE),IF(AND(OR($E102={"a/b","a/c","b/a","c/a"}),P99="l"),VLOOKUP(R99,$AC$2:$AD$17,2,FALSE),IF(AND(OR($E102={"a/b","a/c","b/a","c/a"}),P98="w"),VLOOKUP(R98,$AA$2:$AB$17,2,FALSE),IF(AND(OR($E102={"a/b","a/c","b/a","c/a"}),P98="l"),VLOOKUP(R98,$AC$2:$AD$17,2,FALSE),IF(AND(OR($E102={"a/b","a/c","b/a","c/a"}),P97="w"),VLOOKUP(R97,$AA$2:$AB$17,2,FALSE),IF(AND(OR($E102={"a/b","a/c","b/a","c/a"}),P97="l"),VLOOKUP(R97,$AC$2:$AD$17,2,FALSE),IF(AND(OR($E102={"a/b","a/c","b/a","c/a"}),P96="w"),VLOOKUP(R96,$AA$2:$AB$17,2,FALSE),IF(AND(OR($E102={"a/b","a/c","b/a","c/a"}),P96="l"),VLOOKUP(R96,$AC$2:$AD$17,2,FALSE),IF(AND(OR($E102={"a/b","a/c","b/a","c/a"}),P95="w"),VLOOKUP(R95,$AA$2:$AB$17,2,FALSE),IF(AND(OR($E102={"a/b","a/c","b/a","c/a"}),P95="l"),VLOOKUP(R95,$AC$2:$AD$17,2,FALSE),IF(AND(OR($E102={"a/b","a/c","b/a","c/a"}),P94="w"),VLOOKUP(R94,$AA$2:$AB$17,2,FALSE),IF(AND(OR($E102={"a/b","a/c","b/a","c/a"}),P94="l"),VLOOKUP(R94,$AC$2:$AD$17,2,FALSE),IF(AND(OR($E102={"a/b","a/c","b/a","c/a"}),P93="w"),VLOOKUP(R93,$AA$2:$AB$17,2,FALSE),IF(AND(OR($E102={"a/b","a/c","b/a","c/a"}),P93="l"),VLOOKUP(R93,$AC$2:$AD$17,2,FALSE),IF(AND(OR($E102={"a/b","a/c","b/a","c/a"}),P92="w"),VLOOKUP(R92,$AA$2:$AB$17,2,FALSE),IF(AND(OR($E102={"a/b","a/c","b/a","c/a"}),P92="l"),VLOOKUP(R92,$AC$2:$AD$17,2,FALSE),IF(OR($E102={"a/b","a/c","b/a","c/a"}),1,"")))))))))))))))))))))))</f>
        <v>5b</v>
      </c>
      <c r="S103" s="13" t="str">
        <f>IF(AND(T103="c",$A103&gt;=1,OR(U103={1,"2a","2b",3,"5a","5b","10a","10b","20a","20b","40a","40b","80a","80b","160a","160b"})),"w",IF(AND(T103="",$A103&gt;=1,OR(U103={1,"2a","2b",3,"5a","5b","10a","10b","20a","20b","40a","40b","80a","80b","160a","160b"})),"l",""))</f>
        <v>l</v>
      </c>
      <c r="T103" s="7" t="str">
        <f>IF(OR($A103={2,5,8,11,14,17,20,23,26,29,32,35}),"c","")</f>
        <v/>
      </c>
      <c r="U103" s="14">
        <f>IF(AND(OR($E102={"a/b","b/c","b/a","c/b"}),S102="w"),VLOOKUP(U102,$AA$2:$AB$17,2,FALSE),IF(AND(OR($E102={"a/b","b/c","b/a","c/b"}),S102="l"),VLOOKUP(U102,$AC$2:$AD$17,2,FALSE),IF(AND(OR($E102={"a/b","b/c","b/a","c/b"}),S101="w"),VLOOKUP(U101,$AA$2:$AB$17,2,FALSE),IF(AND(OR($E102={"a/b","b/c","b/a","c/b"}),S101="l"),VLOOKUP(U101,$AC$2:$AD$17,2,FALSE),IF(AND(OR($E102={"a/b","b/c","b/a","c/b"}),S100="w"),VLOOKUP(U100,$AA$2:$AB$17,2,FALSE),IF(AND(OR($E102={"a/b","b/c","b/a","c/b"}),S100="l"),VLOOKUP(U100,$AC$2:$AD$17,2,FALSE),IF(AND(OR($E102={"a/b","b/c","b/a","c/b"}),S99="w"),VLOOKUP(U99,$AA$2:$AB$17,2,FALSE),IF(AND(OR($E102={"a/b","b/c","b/a","c/b"}),S99="l"),VLOOKUP(U99,$AC$2:$AD$17,2,FALSE),IF(AND(OR($E102={"a/b","b/c","b/a","c/b"}),S98="w"),VLOOKUP(U98,$AA$2:$AB$17,2,FALSE),IF(AND(OR($E102={"a/b","b/c","b/a","c/b"}),S98="l"),VLOOKUP(U98,$AC$2:$AD$17,2,FALSE),IF(AND(OR($E102={"a/b","b/c","b/a","c/b"}),S97="w"),VLOOKUP(U97,$AA$2:$AB$17,2,FALSE),IF(AND(OR($E102={"a/b","b/c","b/a","c/b"}),S97="l"),VLOOKUP(U97,$AC$2:$AD$17,2,FALSE),IF(AND(OR($E102={"a/b","b/c","b/a","c/b"}),S96="w"),VLOOKUP(U96,$AA$2:$AB$17,2,FALSE),IF(AND(OR($E102={"a/b","b/c","b/a","c/b"}),S96="l"),VLOOKUP(U96,$AC$2:$AD$17,2,FALSE),IF(AND(OR($E102={"a/b","b/c","b/a","c/b"}),S95="w"),VLOOKUP(U95,$AA$2:$AB$17,2,FALSE),IF(AND(OR($E102={"a/b","b/c","b/a","c/b"}),S95="l"),VLOOKUP(U95,$AC$2:$AD$17,2,FALSE),IF(AND(OR($E102={"a/b","b/c","b/a","c/b"}),S94="w"),VLOOKUP(U94,$AA$2:$AB$17,2,FALSE),IF(AND(OR($E102={"a/b","b/c","b/a","c/b"}),S94="l"),VLOOKUP(U94,$AC$2:$AD$17,2,FALSE),IF(AND(OR($E102={"a/b","b/c","b/a","c/b"}),S93="w"),VLOOKUP(U93,$AA$2:$AB$17,2,FALSE),IF(AND(OR($E102={"a/b","b/c","b/a","c/b"}),S93="l"),VLOOKUP(U93,$AC$2:$AD$17,2,FALSE),IF(AND(OR($E102={"a/b","b/c","b/a","c/b"}),S92="w"),VLOOKUP(U92,$AA$2:$AB$17,2,FALSE),IF(AND(OR($E102={"a/b","b/c","b/a","c/b"}),S92="l"),VLOOKUP(U92,$AC$2:$AD$17,2,FALSE),IF(OR($E102={"a/b","b/c","b/a","c/b"}),1,"")))))))))))))))))))))))</f>
        <v>1</v>
      </c>
      <c r="V103" s="13" t="str">
        <f>IF(AND(W103="c",$A103&gt;=1,OR(X103={1,"2a","2b",3,"5a","5b","10a","10b","20a","20b","40a","40b","80a","80b","160a","160b"})),"w",IF(AND(W103="",$A103&gt;=1,OR(X103={1,"2a","2b",3,"5a","5b","10a","10b","20a","20b","40a","40b","80a","80b","160a","160b"})),"l",""))</f>
        <v/>
      </c>
      <c r="W103" s="7" t="str">
        <f>IF(OR($A103={3,6,9,12,15,18,21,24,27,30,33,36}),"c","")</f>
        <v>c</v>
      </c>
      <c r="X103" s="14" t="str">
        <f>IF(AND(OR($E102={"a/c","b/c","c/a","c/b"}),V102="w"),VLOOKUP(X102,$AA$2:$AB$17,2,FALSE),IF(AND(OR($E102={"a/c","b/c","c/a","c/b"}),V102="l"),VLOOKUP(X102,$AC$2:$AD$17,2,FALSE),IF(AND(OR($E102={"a/c","b/c","c/a","c/b"}),V101="w"),VLOOKUP(X101,$AA$2:$AB$17,2,FALSE),IF(AND(OR($E102={"a/c","b/c","c/a","c/b"}),V101="l"),VLOOKUP(X101,$AC$2:$AD$17,2,FALSE),IF(AND(OR($E102={"a/c","b/c","c/a","c/b"}),V100="w"),VLOOKUP(X100,$AA$2:$AB$17,2,FALSE),IF(AND(OR($E102={"a/c","b/c","c/a","c/b"}),V100="l"),VLOOKUP(X100,$AC$2:$AD$17,2,FALSE),IF(AND(OR($E102={"a/c","b/c","c/a","c/b"}),V99="w"),VLOOKUP(X99,$AA$2:$AB$17,2,FALSE),IF(AND(OR($E102={"a/c","b/c","c/a","c/b"}),V99="l"),VLOOKUP(X99,$AC$2:$AD$17,2,FALSE),IF(AND(OR($E102={"a/c","b/c","c/a","c/b"}),V98="w"),VLOOKUP(X98,$AA$2:$AB$17,2,FALSE),IF(AND(OR($E102={"a/c","b/c","c/a","c/b"}),V98="l"),VLOOKUP(X98,$AC$2:$AD$17,2,FALSE),IF(AND(OR($E102={"a/c","b/c","c/a","c/b"}),V97="w"),VLOOKUP(X97,$AA$2:$AB$17,2,FALSE),IF(AND(OR($E102={"a/c","b/c","c/a","c/b"}),V97="l"),VLOOKUP(X97,$AC$2:$AD$17,2,FALSE),IF(AND(OR($E102={"a/c","b/c","c/a","c/b"}),V96="w"),VLOOKUP(X96,$AA$2:$AB$17,2,FALSE),IF(AND(OR($E102={"a/c","b/c","c/a","c/b"}),V96="l"),VLOOKUP(X96,$AC$2:$AD$17,2,FALSE),IF(AND(OR($E102={"a/c","b/c","c/a","c/b"}),V95="w"),VLOOKUP(X95,$AA$2:$AB$17,2,FALSE),IF(AND(OR($E102={"a/c","b/c","c/a","c/b"}),V95="l"),VLOOKUP(X95,$AC$2:$AD$17,2,FALSE),IF(AND(OR($E102={"a/c","b/c","c/a","c/b"}),V94="w"),VLOOKUP(X94,$AA$2:$AB$17,2,FALSE),IF(AND(OR($E102={"a/c","b/c","c/a","c/b"}),V94="l"),VLOOKUP(X94,$AC$2:$AD$17,2,FALSE),IF(AND(OR($E102={"a/c","b/c","c/a","c/b"}),V93="w"),VLOOKUP(X93,$AA$2:$AB$17,2,FALSE),IF(AND(OR($E102={"a/c","b/c","c/a","c/b"}),V93="l"),VLOOKUP(X93,$AC$2:$AD$17,2,FALSE),IF(AND(OR($E102={"a/c","b/c","c/a","c/b"}),V92="w"),VLOOKUP(X92,$AA$2:$AB$17,2,FALSE),IF(AND(OR($E102={"a/c","b/c","c/a","c/b"}),V92="l"),VLOOKUP(X92,$AC$2:$AD$17,2,FALSE),IF(OR($E102={"a/c","b/c","c/a","c/b"}),1,"")))))))))))))))))))))))</f>
        <v/>
      </c>
      <c r="Y103" s="12">
        <f t="shared" si="13"/>
        <v>-6</v>
      </c>
      <c r="Z103" s="27">
        <f t="shared" si="14"/>
        <v>-13</v>
      </c>
    </row>
    <row r="104" spans="1:33">
      <c r="A104" s="9">
        <v>19</v>
      </c>
      <c r="B104" s="9">
        <f>IF(OR($A104={1,2,3,4,5,6,7,8,9,10,11,12}),1,IF(OR($A104={13,14,15,16,17,18,19,20,21,22,23,24}),2,IF(OR($A104={25,26,27,28,29,30,31,32,33,34,35,36}),3,"")))</f>
        <v>2</v>
      </c>
      <c r="C104" s="9" t="str">
        <f>IF(OR($A104={1,4,7,10,13,16,19,22,25,28,31,34}),"A",IF(OR($A104={2,5,8,11,14,17,20,23,26,29,32,35}),"B",IF(OR($A104={3,6,9,12,15,18,21,24,27,30,33,36}),"C","")))</f>
        <v>A</v>
      </c>
      <c r="D104" t="str">
        <f t="shared" si="15"/>
        <v>1/2</v>
      </c>
      <c r="E104" t="str">
        <f t="shared" si="16"/>
        <v>C/A</v>
      </c>
      <c r="F104" s="13" t="str">
        <f>IF(AND(G104="d",$A104&gt;=1,OR(H104={1,"2a","2b",3,"5a","5b","10a","10b","20a","20b","40a","40b","80a","80b","160a","160b"})),"w",IF(AND(G104="",$A104&gt;=1,OR(H104={1,"2a","2b",3,"5a","5b","10a","10b","20a","20b","40a","40b","80a","80b","160a","160b"})),"l",""))</f>
        <v>l</v>
      </c>
      <c r="G104" s="7" t="str">
        <f>IF(OR($A104={1,2,3,4,5,6,7,8,9,10,11,12}),"d","")</f>
        <v/>
      </c>
      <c r="H104" s="14">
        <f>IF(AND(OR($D103={"1/2","1/3","2/1","3/1"}),F103="w"),VLOOKUP(H103,$AA$2:$AB$17,2,FALSE),IF(AND(OR($D103={"1/2","1/3","2/1","3/1"}),F103="l"),VLOOKUP(H103,$AC$2:$AD$17,2,FALSE),IF(AND(OR($D103={"1/2","1/3","2/1","3/1"}),F102="w"),VLOOKUP(H102,$AA$2:$AB$17,2,FALSE),IF(AND(OR($D103={"1/2","1/3","2/1","3/1"}),F102="l"),VLOOKUP(H102,$AC$2:$AD$17,2,FALSE),IF(AND(OR($D103={"1/2","1/3","2/1","3/1"}),F101="w"),VLOOKUP(H101,$AA$2:$AB$17,2,FALSE),IF(AND(OR($D103={"1/2","1/3","2/1","3/1"}),F101="l"),VLOOKUP(H101,$AC$2:$AD$17,2,FALSE),IF(AND(OR($D103={"1/2","1/3","2/1","3/1"}),F100="w"),VLOOKUP(H100,$AA$2:$AB$17,2,FALSE),IF(AND(OR($D103={"1/2","1/3","2/1","3/1"}),F100="l"),VLOOKUP(H100,$AC$2:$AD$17,2,FALSE),IF(AND(OR($D103={"1/2","1/3","2/1","3/1"}),F99="w"),VLOOKUP(H99,$AA$2:$AB$17,2,FALSE),IF(AND(OR($D103={"1/2","1/3","2/1","3/1"}),F99="l"),VLOOKUP(H99,$AC$2:$AD$17,2,FALSE),IF(AND(OR($D103={"1/2","1/3","2/1","3/1"}),F98="w"),VLOOKUP(H98,$AA$2:$AB$17,2,FALSE),IF(AND(OR($D103={"1/2","1/3","2/1","3/1"}),F98="l"),VLOOKUP(H98,$AC$2:$AD$17,2,FALSE),IF(AND(OR($D103={"1/2","1/3","2/1","3/1"}),F97="w"),VLOOKUP(H97,$AA$2:$AB$17,2,FALSE),IF(AND(OR($D103={"1/2","1/3","2/1","3/1"}),F97="l"),VLOOKUP(H97,$AC$2:$AD$17,2,FALSE),IF(AND(OR($D103={"1/2","1/3","2/1","3/1"}),F96="w"),VLOOKUP(H96,$AA$2:$AB$17,2,FALSE),IF(AND(OR($D103={"1/2","1/3","2/1","3/1"}),F96="l"),VLOOKUP(H96,$AC$2:$AD$17,2,FALSE),IF(AND(OR($D103={"1/2","1/3","2/1","3/1"}),F95="w"),VLOOKUP(H95,$AA$2:$AB$17,2,FALSE),IF(AND(OR($D103={"1/2","1/3","2/1","3/1"}),F95="l"),VLOOKUP(H95,$AC$2:$AD$17,2,FALSE),IF(AND(OR($D103={"1/2","1/3","2/1","3/1"}),F94="w"),VLOOKUP(H94,$AA$2:$AB$17,2,FALSE),IF(AND(OR($D103={"1/2","1/3","2/1","3/1"}),F94="l"),VLOOKUP(H94,$AC$2:$AD$17,2,FALSE),IF(AND(OR($D103={"1/2","1/3","2/1","3/1"}),F93="w"),VLOOKUP(H93,$AA$2:$AB$17,2,FALSE),IF(AND(OR($D103={"1/2","1/3","2/1","3/1"}),F93="l"),VLOOKUP(H93,$AC$2:$AD$17,2,FALSE),IF(OR($D103={"1/2","1/3","2/1","3/1"}),1,"")))))))))))))))))))))))</f>
        <v>3</v>
      </c>
      <c r="I104" s="13" t="str">
        <f>IF(AND(J104="d",$A104&gt;=1,OR(K104={1,"2a","2b",3,"5a","5b","10a","10b","20a","20b","40a","40b","80a","80b","160a","160b"})),"w",IF(AND(J104="",$A104&gt;=1,OR(K104={1,"2a","2b",3,"5a","5b","10a","10b","20a","20b","40a","40b","80a","80b","160a","160b"})),"l",""))</f>
        <v/>
      </c>
      <c r="J104" s="7" t="str">
        <f>IF(OR($A104={13,14,15,16,17,18,19,20,21,22,23,24}),"d","")</f>
        <v>d</v>
      </c>
      <c r="K104" s="14" t="str">
        <f>IF(AND(OR($D103={"1/2","2/3","2/1","3/2"}),I103="w"),VLOOKUP(K103,$AA$2:$AB$17,2,FALSE),IF(AND(OR($D103={"1/2","2/3","2/1","3/2"}),I103="l"),VLOOKUP(K103,$AC$2:$AD$17,2,FALSE),IF(AND(OR($D103={"1/2","2/3","2/1","3/2"}),I102="w"),VLOOKUP(K102,$AA$2:$AB$17,2,FALSE),IF(AND(OR($D103={"1/2","2/3","2/1","3/2"}),I102="l"),VLOOKUP(K102,$AC$2:$AD$17,2,FALSE),IF(AND(OR($D103={"1/2","2/3","2/1","3/2"}),I101="w"),VLOOKUP(K101,$AA$2:$AB$17,2,FALSE),IF(AND(OR($D103={"1/2","2/3","2/1","3/2"}),I101="l"),VLOOKUP(K101,$AC$2:$AD$17,2,FALSE),IF(AND(OR($D103={"1/2","2/3","2/1","3/2"}),I100="w"),VLOOKUP(K100,$AA$2:$AB$17,2,FALSE),IF(AND(OR($D103={"1/2","2/3","2/1","3/2"}),I100="l"),VLOOKUP(K100,$AC$2:$AD$17,2,FALSE),IF(AND(OR($D103={"1/2","2/3","2/1","3/2"}),I99="w"),VLOOKUP(K99,$AA$2:$AB$17,2,FALSE),IF(AND(OR($D103={"1/2","2/3","2/1","3/2"}),I99="l"),VLOOKUP(K99,$AC$2:$AD$17,2,FALSE),IF(AND(OR($D103={"1/2","2/3","2/1","3/2"}),I98="w"),VLOOKUP(K98,$AA$2:$AB$17,2,FALSE),IF(AND(OR($D103={"1/2","2/3","2/1","3/2"}),I98="l"),VLOOKUP(K98,$AC$2:$AD$17,2,FALSE),IF(AND(OR($D103={"1/2","2/3","2/1","3/2"}),I97="w"),VLOOKUP(K97,$AA$2:$AB$17,2,FALSE),IF(AND(OR($D103={"1/2","2/3","2/1","3/2"}),I97="l"),VLOOKUP(K97,$AC$2:$AD$17,2,FALSE),IF(AND(OR($D103={"1/2","2/3","2/1","3/2"}),I96="w"),VLOOKUP(K96,$AA$2:$AB$17,2,FALSE),IF(AND(OR($D103={"1/2","2/3","2/1","3/2"}),I96="l"),VLOOKUP(K96,$AC$2:$AD$17,2,FALSE),IF(AND(OR($D103={"1/2","2/3","2/1","3/2"}),I95="w"),VLOOKUP(K95,$AA$2:$AB$17,2,FALSE),IF(AND(OR($D103={"1/2","2/3","2/1","3/2"}),I95="l"),VLOOKUP(K95,$AC$2:$AD$17,2,FALSE),IF(AND(OR($D103={"1/2","2/3","2/1","3/2"}),I94="w"),VLOOKUP(K94,$AA$2:$AB$17,2,FALSE),IF(AND(OR($D103={"1/2","2/3","2/1","3/2"}),I94="l"),VLOOKUP(K94,$AC$2:$AD$17,2,FALSE),IF(AND(OR($D103={"1/2","2/3","2/1","3/2"}),I93="w"),VLOOKUP(K93,$AA$2:$AB$17,2,FALSE),IF(AND(OR($D103={"1/2","2/3","2/1","3/2"}),I93="l"),VLOOKUP(K93,$AC$2:$AD$17,2,FALSE),IF(OR($D103={"1/2","2/3","2/1","3/2"}),1,"")))))))))))))))))))))))</f>
        <v/>
      </c>
      <c r="L104" s="13" t="str">
        <f>IF(AND(M104="d",$A104&gt;=1,OR(N104={1,"2a","2b",3,"5a","5b","10a","10b","20a","20b","40a","40b","80a","80b","160a","160b"})),"w",IF(AND(M104="",$A104&gt;=1,OR(N104={1,"2a","2b",3,"5a","5b","10a","10b","20a","20b","40a","40b","80a","80b","160a","160b"})),"l",""))</f>
        <v>l</v>
      </c>
      <c r="M104" s="7" t="str">
        <f>IF(OR($A104={25,26,27,28,29,30,31,32,33,34,35,36}),"d","")</f>
        <v/>
      </c>
      <c r="N104" s="14" t="str">
        <f>IF(AND(OR($D103={"1/3","2/3","3/1","3/2"}),L103="w"),VLOOKUP(N103,$AA$2:$AB$17,2,FALSE),IF(AND(OR($D103={"1/3","2/3","3/1","3/2"}),L103="l"),VLOOKUP(N103,$AC$2:$AD$17,2,FALSE),IF(AND(OR($D103={"1/3","2/3","3/1","3/2"}),L102="w"),VLOOKUP(N102,$AA$2:$AB$17,2,FALSE),IF(AND(OR($D103={"1/3","2/3","3/1","3/2"}),L102="l"),VLOOKUP(N102,$AC$2:$AD$17,2,FALSE),IF(AND(OR($D103={"1/3","2/3","3/1","3/2"}),L101="w"),VLOOKUP(N101,$AA$2:$AB$17,2,FALSE),IF(AND(OR($D103={"1/3","2/3","3/1","3/2"}),L101="l"),VLOOKUP(N101,$AC$2:$AD$17,2,FALSE),IF(AND(OR($D103={"1/3","2/3","3/1","3/2"}),L100="w"),VLOOKUP(N100,$AA$2:$AB$17,2,FALSE),IF(AND(OR($D103={"1/3","2/3","3/1","3/2"}),L100="l"),VLOOKUP(N100,$AC$2:$AD$17,2,FALSE),IF(AND(OR($D103={"1/3","2/3","3/1","3/2"}),L99="w"),VLOOKUP(N99,$AA$2:$AB$17,2,FALSE),IF(AND(OR($D103={"1/3","2/3","3/1","3/2"}),L99="l"),VLOOKUP(N99,$AC$2:$AD$17,2,FALSE),IF(AND(OR($D103={"1/3","2/3","3/1","3/2"}),L98="w"),VLOOKUP(N98,$AA$2:$AB$17,2,FALSE),IF(AND(OR($D103={"1/3","2/3","3/1","3/2"}),L98="l"),VLOOKUP(N98,$AC$2:$AD$17,2,FALSE),IF(AND(OR($D103={"1/3","2/3","3/1","3/2"}),L97="w"),VLOOKUP(N97,$AA$2:$AB$17,2,FALSE),IF(AND(OR($D103={"1/3","2/3","3/1","3/2"}),L97="l"),VLOOKUP(N97,$AC$2:$AD$17,2,FALSE),IF(AND(OR($D103={"1/3","2/3","3/1","3/2"}),L96="w"),VLOOKUP(N96,$AA$2:$AB$17,2,FALSE),IF(AND(OR($D103={"1/3","2/3","3/1","3/2"}),L96="l"),VLOOKUP(N96,$AC$2:$AD$17,2,FALSE),IF(AND(OR($D103={"1/3","2/3","3/1","3/2"}),L95="w"),VLOOKUP(N95,$AA$2:$AB$17,2,FALSE),IF(AND(OR($D103={"1/3","2/3","3/1","3/2"}),L95="l"),VLOOKUP(N95,$AC$2:$AD$17,2,FALSE),IF(AND(OR($D103={"1/3","2/3","3/1","3/2"}),L94="w"),VLOOKUP(N94,$AA$2:$AB$17,2,FALSE),IF(AND(OR($D103={"1/3","2/3","3/1","3/2"}),L94="l"),VLOOKUP(N94,$AC$2:$AD$17,2,FALSE),IF(AND(OR($D103={"1/3","2/3","3/1","3/2"}),L93="w"),VLOOKUP(N93,$AA$2:$AB$17,2,FALSE),IF(AND(OR($D103={"1/3","2/3","3/1","3/2"}),L93="l"),VLOOKUP(N93,$AC$2:$AD$17,2,FALSE),IF(OR($D103={"1/3","2/3","3/1","3/2"}),1,"")))))))))))))))))))))))</f>
        <v>5b</v>
      </c>
      <c r="O104" s="12">
        <f t="shared" si="12"/>
        <v>-8</v>
      </c>
      <c r="P104" s="13" t="str">
        <f>IF(AND(Q104="c",$A104&gt;=1,OR(R104={1,"2a","2b",3,"5a","5b","10a","10b","20a","20b","40a","40b","80a","80b","160a","160b"})),"w",IF(AND(Q104="",$A104&gt;=1,OR(R104={1,"2a","2b",3,"5a","5b","10a","10b","20a","20b","40a","40b","80a","80b","160a","160b"})),"l",""))</f>
        <v/>
      </c>
      <c r="Q104" s="7" t="str">
        <f>IF(OR($A104={1,4,7,10,13,16,19,22,25,28,31,34}),"c","")</f>
        <v>c</v>
      </c>
      <c r="R104" s="14" t="str">
        <f>IF(AND(OR($E103={"a/b","a/c","b/a","c/a"}),P103="w"),VLOOKUP(R103,$AA$2:$AB$17,2,FALSE),IF(AND(OR($E103={"a/b","a/c","b/a","c/a"}),P103="l"),VLOOKUP(R103,$AC$2:$AD$17,2,FALSE),IF(AND(OR($E103={"a/b","a/c","b/a","c/a"}),P102="w"),VLOOKUP(R102,$AA$2:$AB$17,2,FALSE),IF(AND(OR($E103={"a/b","a/c","b/a","c/a"}),P102="l"),VLOOKUP(R102,$AC$2:$AD$17,2,FALSE),IF(AND(OR($E103={"a/b","a/c","b/a","c/a"}),P101="w"),VLOOKUP(R101,$AA$2:$AB$17,2,FALSE),IF(AND(OR($E103={"a/b","a/c","b/a","c/a"}),P101="l"),VLOOKUP(R101,$AC$2:$AD$17,2,FALSE),IF(AND(OR($E103={"a/b","a/c","b/a","c/a"}),P100="w"),VLOOKUP(R100,$AA$2:$AB$17,2,FALSE),IF(AND(OR($E103={"a/b","a/c","b/a","c/a"}),P100="l"),VLOOKUP(R100,$AC$2:$AD$17,2,FALSE),IF(AND(OR($E103={"a/b","a/c","b/a","c/a"}),P99="w"),VLOOKUP(R99,$AA$2:$AB$17,2,FALSE),IF(AND(OR($E103={"a/b","a/c","b/a","c/a"}),P99="l"),VLOOKUP(R99,$AC$2:$AD$17,2,FALSE),IF(AND(OR($E103={"a/b","a/c","b/a","c/a"}),P98="w"),VLOOKUP(R98,$AA$2:$AB$17,2,FALSE),IF(AND(OR($E103={"a/b","a/c","b/a","c/a"}),P98="l"),VLOOKUP(R98,$AC$2:$AD$17,2,FALSE),IF(AND(OR($E103={"a/b","a/c","b/a","c/a"}),P97="w"),VLOOKUP(R97,$AA$2:$AB$17,2,FALSE),IF(AND(OR($E103={"a/b","a/c","b/a","c/a"}),P97="l"),VLOOKUP(R97,$AC$2:$AD$17,2,FALSE),IF(AND(OR($E103={"a/b","a/c","b/a","c/a"}),P96="w"),VLOOKUP(R96,$AA$2:$AB$17,2,FALSE),IF(AND(OR($E103={"a/b","a/c","b/a","c/a"}),P96="l"),VLOOKUP(R96,$AC$2:$AD$17,2,FALSE),IF(AND(OR($E103={"a/b","a/c","b/a","c/a"}),P95="w"),VLOOKUP(R95,$AA$2:$AB$17,2,FALSE),IF(AND(OR($E103={"a/b","a/c","b/a","c/a"}),P95="l"),VLOOKUP(R95,$AC$2:$AD$17,2,FALSE),IF(AND(OR($E103={"a/b","a/c","b/a","c/a"}),P94="w"),VLOOKUP(R94,$AA$2:$AB$17,2,FALSE),IF(AND(OR($E103={"a/b","a/c","b/a","c/a"}),P94="l"),VLOOKUP(R94,$AC$2:$AD$17,2,FALSE),IF(AND(OR($E103={"a/b","a/c","b/a","c/a"}),P93="w"),VLOOKUP(R93,$AA$2:$AB$17,2,FALSE),IF(AND(OR($E103={"a/b","a/c","b/a","c/a"}),P93="l"),VLOOKUP(R93,$AC$2:$AD$17,2,FALSE),IF(OR($E103={"a/b","a/c","b/a","c/a"}),1,"")))))))))))))))))))))))</f>
        <v/>
      </c>
      <c r="S104" s="13" t="str">
        <f>IF(AND(T104="c",$A104&gt;=1,OR(U104={1,"2a","2b",3,"5a","5b","10a","10b","20a","20b","40a","40b","80a","80b","160a","160b"})),"w",IF(AND(T104="",$A104&gt;=1,OR(U104={1,"2a","2b",3,"5a","5b","10a","10b","20a","20b","40a","40b","80a","80b","160a","160b"})),"l",""))</f>
        <v>l</v>
      </c>
      <c r="T104" s="7" t="str">
        <f>IF(OR($A104={2,5,8,11,14,17,20,23,26,29,32,35}),"c","")</f>
        <v/>
      </c>
      <c r="U104" s="14" t="str">
        <f>IF(AND(OR($E103={"a/b","b/c","b/a","c/b"}),S103="w"),VLOOKUP(U103,$AA$2:$AB$17,2,FALSE),IF(AND(OR($E103={"a/b","b/c","b/a","c/b"}),S103="l"),VLOOKUP(U103,$AC$2:$AD$17,2,FALSE),IF(AND(OR($E103={"a/b","b/c","b/a","c/b"}),S102="w"),VLOOKUP(U102,$AA$2:$AB$17,2,FALSE),IF(AND(OR($E103={"a/b","b/c","b/a","c/b"}),S102="l"),VLOOKUP(U102,$AC$2:$AD$17,2,FALSE),IF(AND(OR($E103={"a/b","b/c","b/a","c/b"}),S101="w"),VLOOKUP(U101,$AA$2:$AB$17,2,FALSE),IF(AND(OR($E103={"a/b","b/c","b/a","c/b"}),S101="l"),VLOOKUP(U101,$AC$2:$AD$17,2,FALSE),IF(AND(OR($E103={"a/b","b/c","b/a","c/b"}),S100="w"),VLOOKUP(U100,$AA$2:$AB$17,2,FALSE),IF(AND(OR($E103={"a/b","b/c","b/a","c/b"}),S100="l"),VLOOKUP(U100,$AC$2:$AD$17,2,FALSE),IF(AND(OR($E103={"a/b","b/c","b/a","c/b"}),S99="w"),VLOOKUP(U99,$AA$2:$AB$17,2,FALSE),IF(AND(OR($E103={"a/b","b/c","b/a","c/b"}),S99="l"),VLOOKUP(U99,$AC$2:$AD$17,2,FALSE),IF(AND(OR($E103={"a/b","b/c","b/a","c/b"}),S98="w"),VLOOKUP(U98,$AA$2:$AB$17,2,FALSE),IF(AND(OR($E103={"a/b","b/c","b/a","c/b"}),S98="l"),VLOOKUP(U98,$AC$2:$AD$17,2,FALSE),IF(AND(OR($E103={"a/b","b/c","b/a","c/b"}),S97="w"),VLOOKUP(U97,$AA$2:$AB$17,2,FALSE),IF(AND(OR($E103={"a/b","b/c","b/a","c/b"}),S97="l"),VLOOKUP(U97,$AC$2:$AD$17,2,FALSE),IF(AND(OR($E103={"a/b","b/c","b/a","c/b"}),S96="w"),VLOOKUP(U96,$AA$2:$AB$17,2,FALSE),IF(AND(OR($E103={"a/b","b/c","b/a","c/b"}),S96="l"),VLOOKUP(U96,$AC$2:$AD$17,2,FALSE),IF(AND(OR($E103={"a/b","b/c","b/a","c/b"}),S95="w"),VLOOKUP(U95,$AA$2:$AB$17,2,FALSE),IF(AND(OR($E103={"a/b","b/c","b/a","c/b"}),S95="l"),VLOOKUP(U95,$AC$2:$AD$17,2,FALSE),IF(AND(OR($E103={"a/b","b/c","b/a","c/b"}),S94="w"),VLOOKUP(U94,$AA$2:$AB$17,2,FALSE),IF(AND(OR($E103={"a/b","b/c","b/a","c/b"}),S94="l"),VLOOKUP(U94,$AC$2:$AD$17,2,FALSE),IF(AND(OR($E103={"a/b","b/c","b/a","c/b"}),S93="w"),VLOOKUP(U93,$AA$2:$AB$17,2,FALSE),IF(AND(OR($E103={"a/b","b/c","b/a","c/b"}),S93="l"),VLOOKUP(U93,$AC$2:$AD$17,2,FALSE),IF(OR($E103={"a/b","b/c","b/a","c/b"}),1,"")))))))))))))))))))))))</f>
        <v>2a</v>
      </c>
      <c r="V104" s="13" t="str">
        <f>IF(AND(W104="c",$A104&gt;=1,OR(X104={1,"2a","2b",3,"5a","5b","10a","10b","20a","20b","40a","40b","80a","80b","160a","160b"})),"w",IF(AND(W104="",$A104&gt;=1,OR(X104={1,"2a","2b",3,"5a","5b","10a","10b","20a","20b","40a","40b","80a","80b","160a","160b"})),"l",""))</f>
        <v>l</v>
      </c>
      <c r="W104" s="7" t="str">
        <f>IF(OR($A104={3,6,9,12,15,18,21,24,27,30,33,36}),"c","")</f>
        <v/>
      </c>
      <c r="X104" s="14" t="str">
        <f>IF(AND(OR($E103={"a/c","b/c","c/a","c/b"}),V103="w"),VLOOKUP(X103,$AA$2:$AB$17,2,FALSE),IF(AND(OR($E103={"a/c","b/c","c/a","c/b"}),V103="l"),VLOOKUP(X103,$AC$2:$AD$17,2,FALSE),IF(AND(OR($E103={"a/c","b/c","c/a","c/b"}),V102="w"),VLOOKUP(X102,$AA$2:$AB$17,2,FALSE),IF(AND(OR($E103={"a/c","b/c","c/a","c/b"}),V102="l"),VLOOKUP(X102,$AC$2:$AD$17,2,FALSE),IF(AND(OR($E103={"a/c","b/c","c/a","c/b"}),V101="w"),VLOOKUP(X101,$AA$2:$AB$17,2,FALSE),IF(AND(OR($E103={"a/c","b/c","c/a","c/b"}),V101="l"),VLOOKUP(X101,$AC$2:$AD$17,2,FALSE),IF(AND(OR($E103={"a/c","b/c","c/a","c/b"}),V100="w"),VLOOKUP(X100,$AA$2:$AB$17,2,FALSE),IF(AND(OR($E103={"a/c","b/c","c/a","c/b"}),V100="l"),VLOOKUP(X100,$AC$2:$AD$17,2,FALSE),IF(AND(OR($E103={"a/c","b/c","c/a","c/b"}),V99="w"),VLOOKUP(X99,$AA$2:$AB$17,2,FALSE),IF(AND(OR($E103={"a/c","b/c","c/a","c/b"}),V99="l"),VLOOKUP(X99,$AC$2:$AD$17,2,FALSE),IF(AND(OR($E103={"a/c","b/c","c/a","c/b"}),V98="w"),VLOOKUP(X98,$AA$2:$AB$17,2,FALSE),IF(AND(OR($E103={"a/c","b/c","c/a","c/b"}),V98="l"),VLOOKUP(X98,$AC$2:$AD$17,2,FALSE),IF(AND(OR($E103={"a/c","b/c","c/a","c/b"}),V97="w"),VLOOKUP(X97,$AA$2:$AB$17,2,FALSE),IF(AND(OR($E103={"a/c","b/c","c/a","c/b"}),V97="l"),VLOOKUP(X97,$AC$2:$AD$17,2,FALSE),IF(AND(OR($E103={"a/c","b/c","c/a","c/b"}),V96="w"),VLOOKUP(X96,$AA$2:$AB$17,2,FALSE),IF(AND(OR($E103={"a/c","b/c","c/a","c/b"}),V96="l"),VLOOKUP(X96,$AC$2:$AD$17,2,FALSE),IF(AND(OR($E103={"a/c","b/c","c/a","c/b"}),V95="w"),VLOOKUP(X95,$AA$2:$AB$17,2,FALSE),IF(AND(OR($E103={"a/c","b/c","c/a","c/b"}),V95="l"),VLOOKUP(X95,$AC$2:$AD$17,2,FALSE),IF(AND(OR($E103={"a/c","b/c","c/a","c/b"}),V94="w"),VLOOKUP(X94,$AA$2:$AB$17,2,FALSE),IF(AND(OR($E103={"a/c","b/c","c/a","c/b"}),V94="l"),VLOOKUP(X94,$AC$2:$AD$17,2,FALSE),IF(AND(OR($E103={"a/c","b/c","c/a","c/b"}),V93="w"),VLOOKUP(X93,$AA$2:$AB$17,2,FALSE),IF(AND(OR($E103={"a/c","b/c","c/a","c/b"}),V93="l"),VLOOKUP(X93,$AC$2:$AD$17,2,FALSE),IF(OR($E103={"a/c","b/c","c/a","c/b"}),1,"")))))))))))))))))))))))</f>
        <v>10a</v>
      </c>
      <c r="Y104" s="12">
        <f t="shared" si="13"/>
        <v>-12</v>
      </c>
      <c r="Z104" s="27">
        <f t="shared" si="14"/>
        <v>-20</v>
      </c>
    </row>
    <row r="105" spans="1:33">
      <c r="A105" s="9">
        <v>13</v>
      </c>
      <c r="B105" s="9">
        <f>IF(OR($A105={1,2,3,4,5,6,7,8,9,10,11,12}),1,IF(OR($A105={13,14,15,16,17,18,19,20,21,22,23,24}),2,IF(OR($A105={25,26,27,28,29,30,31,32,33,34,35,36}),3,"")))</f>
        <v>2</v>
      </c>
      <c r="C105" s="9" t="str">
        <f>IF(OR($A105={1,4,7,10,13,16,19,22,25,28,31,34}),"A",IF(OR($A105={2,5,8,11,14,17,20,23,26,29,32,35}),"B",IF(OR($A105={3,6,9,12,15,18,21,24,27,30,33,36}),"C","")))</f>
        <v>A</v>
      </c>
      <c r="D105" t="str">
        <f t="shared" si="15"/>
        <v>1/2</v>
      </c>
      <c r="E105" t="str">
        <f t="shared" si="16"/>
        <v>C/A</v>
      </c>
      <c r="F105" s="13" t="str">
        <f>IF(AND(G105="d",$A105&gt;=1,OR(H105={1,"2a","2b",3,"5a","5b","10a","10b","20a","20b","40a","40b","80a","80b","160a","160b"})),"w",IF(AND(G105="",$A105&gt;=1,OR(H105={1,"2a","2b",3,"5a","5b","10a","10b","20a","20b","40a","40b","80a","80b","160a","160b"})),"l",""))</f>
        <v>l</v>
      </c>
      <c r="G105" s="7" t="str">
        <f>IF(OR($A105={1,2,3,4,5,6,7,8,9,10,11,12}),"d","")</f>
        <v/>
      </c>
      <c r="H105" s="14" t="str">
        <f>IF(AND(OR($D104={"1/2","1/3","2/1","3/1"}),F104="w"),VLOOKUP(H104,$AA$2:$AB$17,2,FALSE),IF(AND(OR($D104={"1/2","1/3","2/1","3/1"}),F104="l"),VLOOKUP(H104,$AC$2:$AD$17,2,FALSE),IF(AND(OR($D104={"1/2","1/3","2/1","3/1"}),F103="w"),VLOOKUP(H103,$AA$2:$AB$17,2,FALSE),IF(AND(OR($D104={"1/2","1/3","2/1","3/1"}),F103="l"),VLOOKUP(H103,$AC$2:$AD$17,2,FALSE),IF(AND(OR($D104={"1/2","1/3","2/1","3/1"}),F102="w"),VLOOKUP(H102,$AA$2:$AB$17,2,FALSE),IF(AND(OR($D104={"1/2","1/3","2/1","3/1"}),F102="l"),VLOOKUP(H102,$AC$2:$AD$17,2,FALSE),IF(AND(OR($D104={"1/2","1/3","2/1","3/1"}),F101="w"),VLOOKUP(H101,$AA$2:$AB$17,2,FALSE),IF(AND(OR($D104={"1/2","1/3","2/1","3/1"}),F101="l"),VLOOKUP(H101,$AC$2:$AD$17,2,FALSE),IF(AND(OR($D104={"1/2","1/3","2/1","3/1"}),F100="w"),VLOOKUP(H100,$AA$2:$AB$17,2,FALSE),IF(AND(OR($D104={"1/2","1/3","2/1","3/1"}),F100="l"),VLOOKUP(H100,$AC$2:$AD$17,2,FALSE),IF(AND(OR($D104={"1/2","1/3","2/1","3/1"}),F99="w"),VLOOKUP(H99,$AA$2:$AB$17,2,FALSE),IF(AND(OR($D104={"1/2","1/3","2/1","3/1"}),F99="l"),VLOOKUP(H99,$AC$2:$AD$17,2,FALSE),IF(AND(OR($D104={"1/2","1/3","2/1","3/1"}),F98="w"),VLOOKUP(H98,$AA$2:$AB$17,2,FALSE),IF(AND(OR($D104={"1/2","1/3","2/1","3/1"}),F98="l"),VLOOKUP(H98,$AC$2:$AD$17,2,FALSE),IF(AND(OR($D104={"1/2","1/3","2/1","3/1"}),F97="w"),VLOOKUP(H97,$AA$2:$AB$17,2,FALSE),IF(AND(OR($D104={"1/2","1/3","2/1","3/1"}),F97="l"),VLOOKUP(H97,$AC$2:$AD$17,2,FALSE),IF(AND(OR($D104={"1/2","1/3","2/1","3/1"}),F96="w"),VLOOKUP(H96,$AA$2:$AB$17,2,FALSE),IF(AND(OR($D104={"1/2","1/3","2/1","3/1"}),F96="l"),VLOOKUP(H96,$AC$2:$AD$17,2,FALSE),IF(AND(OR($D104={"1/2","1/3","2/1","3/1"}),F95="w"),VLOOKUP(H95,$AA$2:$AB$17,2,FALSE),IF(AND(OR($D104={"1/2","1/3","2/1","3/1"}),F95="l"),VLOOKUP(H95,$AC$2:$AD$17,2,FALSE),IF(AND(OR($D104={"1/2","1/3","2/1","3/1"}),F94="w"),VLOOKUP(H94,$AA$2:$AB$17,2,FALSE),IF(AND(OR($D104={"1/2","1/3","2/1","3/1"}),F94="l"),VLOOKUP(H94,$AC$2:$AD$17,2,FALSE),IF(OR($D104={"1/2","1/3","2/1","3/1"}),1,"")))))))))))))))))))))))</f>
        <v>5a</v>
      </c>
      <c r="I105" s="13" t="str">
        <f>IF(AND(J105="d",$A105&gt;=1,OR(K105={1,"2a","2b",3,"5a","5b","10a","10b","20a","20b","40a","40b","80a","80b","160a","160b"})),"w",IF(AND(J105="",$A105&gt;=1,OR(K105={1,"2a","2b",3,"5a","5b","10a","10b","20a","20b","40a","40b","80a","80b","160a","160b"})),"l",""))</f>
        <v>w</v>
      </c>
      <c r="J105" s="7" t="str">
        <f>IF(OR($A105={13,14,15,16,17,18,19,20,21,22,23,24}),"d","")</f>
        <v>d</v>
      </c>
      <c r="K105" s="14">
        <f>IF(AND(OR($D104={"1/2","2/3","2/1","3/2"}),I104="w"),VLOOKUP(K104,$AA$2:$AB$17,2,FALSE),IF(AND(OR($D104={"1/2","2/3","2/1","3/2"}),I104="l"),VLOOKUP(K104,$AC$2:$AD$17,2,FALSE),IF(AND(OR($D104={"1/2","2/3","2/1","3/2"}),I103="w"),VLOOKUP(K103,$AA$2:$AB$17,2,FALSE),IF(AND(OR($D104={"1/2","2/3","2/1","3/2"}),I103="l"),VLOOKUP(K103,$AC$2:$AD$17,2,FALSE),IF(AND(OR($D104={"1/2","2/3","2/1","3/2"}),I102="w"),VLOOKUP(K102,$AA$2:$AB$17,2,FALSE),IF(AND(OR($D104={"1/2","2/3","2/1","3/2"}),I102="l"),VLOOKUP(K102,$AC$2:$AD$17,2,FALSE),IF(AND(OR($D104={"1/2","2/3","2/1","3/2"}),I101="w"),VLOOKUP(K101,$AA$2:$AB$17,2,FALSE),IF(AND(OR($D104={"1/2","2/3","2/1","3/2"}),I101="l"),VLOOKUP(K101,$AC$2:$AD$17,2,FALSE),IF(AND(OR($D104={"1/2","2/3","2/1","3/2"}),I100="w"),VLOOKUP(K100,$AA$2:$AB$17,2,FALSE),IF(AND(OR($D104={"1/2","2/3","2/1","3/2"}),I100="l"),VLOOKUP(K100,$AC$2:$AD$17,2,FALSE),IF(AND(OR($D104={"1/2","2/3","2/1","3/2"}),I99="w"),VLOOKUP(K99,$AA$2:$AB$17,2,FALSE),IF(AND(OR($D104={"1/2","2/3","2/1","3/2"}),I99="l"),VLOOKUP(K99,$AC$2:$AD$17,2,FALSE),IF(AND(OR($D104={"1/2","2/3","2/1","3/2"}),I98="w"),VLOOKUP(K98,$AA$2:$AB$17,2,FALSE),IF(AND(OR($D104={"1/2","2/3","2/1","3/2"}),I98="l"),VLOOKUP(K98,$AC$2:$AD$17,2,FALSE),IF(AND(OR($D104={"1/2","2/3","2/1","3/2"}),I97="w"),VLOOKUP(K97,$AA$2:$AB$17,2,FALSE),IF(AND(OR($D104={"1/2","2/3","2/1","3/2"}),I97="l"),VLOOKUP(K97,$AC$2:$AD$17,2,FALSE),IF(AND(OR($D104={"1/2","2/3","2/1","3/2"}),I96="w"),VLOOKUP(K96,$AA$2:$AB$17,2,FALSE),IF(AND(OR($D104={"1/2","2/3","2/1","3/2"}),I96="l"),VLOOKUP(K96,$AC$2:$AD$17,2,FALSE),IF(AND(OR($D104={"1/2","2/3","2/1","3/2"}),I95="w"),VLOOKUP(K95,$AA$2:$AB$17,2,FALSE),IF(AND(OR($D104={"1/2","2/3","2/1","3/2"}),I95="l"),VLOOKUP(K95,$AC$2:$AD$17,2,FALSE),IF(AND(OR($D104={"1/2","2/3","2/1","3/2"}),I94="w"),VLOOKUP(K94,$AA$2:$AB$17,2,FALSE),IF(AND(OR($D104={"1/2","2/3","2/1","3/2"}),I94="l"),VLOOKUP(K94,$AC$2:$AD$17,2,FALSE),IF(OR($D104={"1/2","2/3","2/1","3/2"}),1,"")))))))))))))))))))))))</f>
        <v>3</v>
      </c>
      <c r="L105" s="13" t="str">
        <f>IF(AND(M105="d",$A105&gt;=1,OR(N105={1,"2a","2b",3,"5a","5b","10a","10b","20a","20b","40a","40b","80a","80b","160a","160b"})),"w",IF(AND(M105="",$A105&gt;=1,OR(N105={1,"2a","2b",3,"5a","5b","10a","10b","20a","20b","40a","40b","80a","80b","160a","160b"})),"l",""))</f>
        <v/>
      </c>
      <c r="M105" s="7" t="str">
        <f>IF(OR($A105={25,26,27,28,29,30,31,32,33,34,35,36}),"d","")</f>
        <v/>
      </c>
      <c r="N105" s="14" t="str">
        <f>IF(AND(OR($D104={"1/3","2/3","3/1","3/2"}),L104="w"),VLOOKUP(N104,$AA$2:$AB$17,2,FALSE),IF(AND(OR($D104={"1/3","2/3","3/1","3/2"}),L104="l"),VLOOKUP(N104,$AC$2:$AD$17,2,FALSE),IF(AND(OR($D104={"1/3","2/3","3/1","3/2"}),L103="w"),VLOOKUP(N103,$AA$2:$AB$17,2,FALSE),IF(AND(OR($D104={"1/3","2/3","3/1","3/2"}),L103="l"),VLOOKUP(N103,$AC$2:$AD$17,2,FALSE),IF(AND(OR($D104={"1/3","2/3","3/1","3/2"}),L102="w"),VLOOKUP(N102,$AA$2:$AB$17,2,FALSE),IF(AND(OR($D104={"1/3","2/3","3/1","3/2"}),L102="l"),VLOOKUP(N102,$AC$2:$AD$17,2,FALSE),IF(AND(OR($D104={"1/3","2/3","3/1","3/2"}),L101="w"),VLOOKUP(N101,$AA$2:$AB$17,2,FALSE),IF(AND(OR($D104={"1/3","2/3","3/1","3/2"}),L101="l"),VLOOKUP(N101,$AC$2:$AD$17,2,FALSE),IF(AND(OR($D104={"1/3","2/3","3/1","3/2"}),L100="w"),VLOOKUP(N100,$AA$2:$AB$17,2,FALSE),IF(AND(OR($D104={"1/3","2/3","3/1","3/2"}),L100="l"),VLOOKUP(N100,$AC$2:$AD$17,2,FALSE),IF(AND(OR($D104={"1/3","2/3","3/1","3/2"}),L99="w"),VLOOKUP(N99,$AA$2:$AB$17,2,FALSE),IF(AND(OR($D104={"1/3","2/3","3/1","3/2"}),L99="l"),VLOOKUP(N99,$AC$2:$AD$17,2,FALSE),IF(AND(OR($D104={"1/3","2/3","3/1","3/2"}),L98="w"),VLOOKUP(N98,$AA$2:$AB$17,2,FALSE),IF(AND(OR($D104={"1/3","2/3","3/1","3/2"}),L98="l"),VLOOKUP(N98,$AC$2:$AD$17,2,FALSE),IF(AND(OR($D104={"1/3","2/3","3/1","3/2"}),L97="w"),VLOOKUP(N97,$AA$2:$AB$17,2,FALSE),IF(AND(OR($D104={"1/3","2/3","3/1","3/2"}),L97="l"),VLOOKUP(N97,$AC$2:$AD$17,2,FALSE),IF(AND(OR($D104={"1/3","2/3","3/1","3/2"}),L96="w"),VLOOKUP(N96,$AA$2:$AB$17,2,FALSE),IF(AND(OR($D104={"1/3","2/3","3/1","3/2"}),L96="l"),VLOOKUP(N96,$AC$2:$AD$17,2,FALSE),IF(AND(OR($D104={"1/3","2/3","3/1","3/2"}),L95="w"),VLOOKUP(N95,$AA$2:$AB$17,2,FALSE),IF(AND(OR($D104={"1/3","2/3","3/1","3/2"}),L95="l"),VLOOKUP(N95,$AC$2:$AD$17,2,FALSE),IF(AND(OR($D104={"1/3","2/3","3/1","3/2"}),L94="w"),VLOOKUP(N94,$AA$2:$AB$17,2,FALSE),IF(AND(OR($D104={"1/3","2/3","3/1","3/2"}),L94="l"),VLOOKUP(N94,$AC$2:$AD$17,2,FALSE),IF(OR($D104={"1/3","2/3","3/1","3/2"}),1,"")))))))))))))))))))))))</f>
        <v/>
      </c>
      <c r="O105" s="12">
        <f t="shared" si="12"/>
        <v>1</v>
      </c>
      <c r="P105" s="13" t="str">
        <f>IF(AND(Q105="c",$A105&gt;=1,OR(R105={1,"2a","2b",3,"5a","5b","10a","10b","20a","20b","40a","40b","80a","80b","160a","160b"})),"w",IF(AND(Q105="",$A105&gt;=1,OR(R105={1,"2a","2b",3,"5a","5b","10a","10b","20a","20b","40a","40b","80a","80b","160a","160b"})),"l",""))</f>
        <v>w</v>
      </c>
      <c r="Q105" s="7" t="str">
        <f>IF(OR($A105={1,4,7,10,13,16,19,22,25,28,31,34}),"c","")</f>
        <v>c</v>
      </c>
      <c r="R105" s="14" t="str">
        <f>IF(AND(OR($E104={"a/b","a/c","b/a","c/a"}),P104="w"),VLOOKUP(R104,$AA$2:$AB$17,2,FALSE),IF(AND(OR($E104={"a/b","a/c","b/a","c/a"}),P104="l"),VLOOKUP(R104,$AC$2:$AD$17,2,FALSE),IF(AND(OR($E104={"a/b","a/c","b/a","c/a"}),P103="w"),VLOOKUP(R103,$AA$2:$AB$17,2,FALSE),IF(AND(OR($E104={"a/b","a/c","b/a","c/a"}),P103="l"),VLOOKUP(R103,$AC$2:$AD$17,2,FALSE),IF(AND(OR($E104={"a/b","a/c","b/a","c/a"}),P102="w"),VLOOKUP(R102,$AA$2:$AB$17,2,FALSE),IF(AND(OR($E104={"a/b","a/c","b/a","c/a"}),P102="l"),VLOOKUP(R102,$AC$2:$AD$17,2,FALSE),IF(AND(OR($E104={"a/b","a/c","b/a","c/a"}),P101="w"),VLOOKUP(R101,$AA$2:$AB$17,2,FALSE),IF(AND(OR($E104={"a/b","a/c","b/a","c/a"}),P101="l"),VLOOKUP(R101,$AC$2:$AD$17,2,FALSE),IF(AND(OR($E104={"a/b","a/c","b/a","c/a"}),P100="w"),VLOOKUP(R100,$AA$2:$AB$17,2,FALSE),IF(AND(OR($E104={"a/b","a/c","b/a","c/a"}),P100="l"),VLOOKUP(R100,$AC$2:$AD$17,2,FALSE),IF(AND(OR($E104={"a/b","a/c","b/a","c/a"}),P99="w"),VLOOKUP(R99,$AA$2:$AB$17,2,FALSE),IF(AND(OR($E104={"a/b","a/c","b/a","c/a"}),P99="l"),VLOOKUP(R99,$AC$2:$AD$17,2,FALSE),IF(AND(OR($E104={"a/b","a/c","b/a","c/a"}),P98="w"),VLOOKUP(R98,$AA$2:$AB$17,2,FALSE),IF(AND(OR($E104={"a/b","a/c","b/a","c/a"}),P98="l"),VLOOKUP(R98,$AC$2:$AD$17,2,FALSE),IF(AND(OR($E104={"a/b","a/c","b/a","c/a"}),P97="w"),VLOOKUP(R97,$AA$2:$AB$17,2,FALSE),IF(AND(OR($E104={"a/b","a/c","b/a","c/a"}),P97="l"),VLOOKUP(R97,$AC$2:$AD$17,2,FALSE),IF(AND(OR($E104={"a/b","a/c","b/a","c/a"}),P96="w"),VLOOKUP(R96,$AA$2:$AB$17,2,FALSE),IF(AND(OR($E104={"a/b","a/c","b/a","c/a"}),P96="l"),VLOOKUP(R96,$AC$2:$AD$17,2,FALSE),IF(AND(OR($E104={"a/b","a/c","b/a","c/a"}),P95="w"),VLOOKUP(R95,$AA$2:$AB$17,2,FALSE),IF(AND(OR($E104={"a/b","a/c","b/a","c/a"}),P95="l"),VLOOKUP(R95,$AC$2:$AD$17,2,FALSE),IF(AND(OR($E104={"a/b","a/c","b/a","c/a"}),P94="w"),VLOOKUP(R94,$AA$2:$AB$17,2,FALSE),IF(AND(OR($E104={"a/b","a/c","b/a","c/a"}),P94="l"),VLOOKUP(R94,$AC$2:$AD$17,2,FALSE),IF(OR($E104={"a/b","a/c","b/a","c/a"}),1,"")))))))))))))))))))))))</f>
        <v>10a</v>
      </c>
      <c r="S105" s="13" t="str">
        <f>IF(AND(T105="c",$A105&gt;=1,OR(U105={1,"2a","2b",3,"5a","5b","10a","10b","20a","20b","40a","40b","80a","80b","160a","160b"})),"w",IF(AND(T105="",$A105&gt;=1,OR(U105={1,"2a","2b",3,"5a","5b","10a","10b","20a","20b","40a","40b","80a","80b","160a","160b"})),"l",""))</f>
        <v/>
      </c>
      <c r="T105" s="7" t="str">
        <f>IF(OR($A105={2,5,8,11,14,17,20,23,26,29,32,35}),"c","")</f>
        <v/>
      </c>
      <c r="U105" s="14" t="str">
        <f>IF(AND(OR($E104={"a/b","b/c","b/a","c/b"}),S104="w"),VLOOKUP(U104,$AA$2:$AB$17,2,FALSE),IF(AND(OR($E104={"a/b","b/c","b/a","c/b"}),S104="l"),VLOOKUP(U104,$AC$2:$AD$17,2,FALSE),IF(AND(OR($E104={"a/b","b/c","b/a","c/b"}),S103="w"),VLOOKUP(U103,$AA$2:$AB$17,2,FALSE),IF(AND(OR($E104={"a/b","b/c","b/a","c/b"}),S103="l"),VLOOKUP(U103,$AC$2:$AD$17,2,FALSE),IF(AND(OR($E104={"a/b","b/c","b/a","c/b"}),S102="w"),VLOOKUP(U102,$AA$2:$AB$17,2,FALSE),IF(AND(OR($E104={"a/b","b/c","b/a","c/b"}),S102="l"),VLOOKUP(U102,$AC$2:$AD$17,2,FALSE),IF(AND(OR($E104={"a/b","b/c","b/a","c/b"}),S101="w"),VLOOKUP(U101,$AA$2:$AB$17,2,FALSE),IF(AND(OR($E104={"a/b","b/c","b/a","c/b"}),S101="l"),VLOOKUP(U101,$AC$2:$AD$17,2,FALSE),IF(AND(OR($E104={"a/b","b/c","b/a","c/b"}),S100="w"),VLOOKUP(U100,$AA$2:$AB$17,2,FALSE),IF(AND(OR($E104={"a/b","b/c","b/a","c/b"}),S100="l"),VLOOKUP(U100,$AC$2:$AD$17,2,FALSE),IF(AND(OR($E104={"a/b","b/c","b/a","c/b"}),S99="w"),VLOOKUP(U99,$AA$2:$AB$17,2,FALSE),IF(AND(OR($E104={"a/b","b/c","b/a","c/b"}),S99="l"),VLOOKUP(U99,$AC$2:$AD$17,2,FALSE),IF(AND(OR($E104={"a/b","b/c","b/a","c/b"}),S98="w"),VLOOKUP(U98,$AA$2:$AB$17,2,FALSE),IF(AND(OR($E104={"a/b","b/c","b/a","c/b"}),S98="l"),VLOOKUP(U98,$AC$2:$AD$17,2,FALSE),IF(AND(OR($E104={"a/b","b/c","b/a","c/b"}),S97="w"),VLOOKUP(U97,$AA$2:$AB$17,2,FALSE),IF(AND(OR($E104={"a/b","b/c","b/a","c/b"}),S97="l"),VLOOKUP(U97,$AC$2:$AD$17,2,FALSE),IF(AND(OR($E104={"a/b","b/c","b/a","c/b"}),S96="w"),VLOOKUP(U96,$AA$2:$AB$17,2,FALSE),IF(AND(OR($E104={"a/b","b/c","b/a","c/b"}),S96="l"),VLOOKUP(U96,$AC$2:$AD$17,2,FALSE),IF(AND(OR($E104={"a/b","b/c","b/a","c/b"}),S95="w"),VLOOKUP(U95,$AA$2:$AB$17,2,FALSE),IF(AND(OR($E104={"a/b","b/c","b/a","c/b"}),S95="l"),VLOOKUP(U95,$AC$2:$AD$17,2,FALSE),IF(AND(OR($E104={"a/b","b/c","b/a","c/b"}),S94="w"),VLOOKUP(U94,$AA$2:$AB$17,2,FALSE),IF(AND(OR($E104={"a/b","b/c","b/a","c/b"}),S94="l"),VLOOKUP(U94,$AC$2:$AD$17,2,FALSE),IF(OR($E104={"a/b","b/c","b/a","c/b"}),1,"")))))))))))))))))))))))</f>
        <v/>
      </c>
      <c r="V105" s="13" t="str">
        <f>IF(AND(W105="c",$A105&gt;=1,OR(X105={1,"2a","2b",3,"5a","5b","10a","10b","20a","20b","40a","40b","80a","80b","160a","160b"})),"w",IF(AND(W105="",$A105&gt;=1,OR(X105={1,"2a","2b",3,"5a","5b","10a","10b","20a","20b","40a","40b","80a","80b","160a","160b"})),"l",""))</f>
        <v>l</v>
      </c>
      <c r="W105" s="7" t="str">
        <f>IF(OR($A105={3,6,9,12,15,18,21,24,27,30,33,36}),"c","")</f>
        <v/>
      </c>
      <c r="X105" s="14" t="str">
        <f>IF(AND(OR($E104={"a/c","b/c","c/a","c/b"}),V104="w"),VLOOKUP(X104,$AA$2:$AB$17,2,FALSE),IF(AND(OR($E104={"a/c","b/c","c/a","c/b"}),V104="l"),VLOOKUP(X104,$AC$2:$AD$17,2,FALSE),IF(AND(OR($E104={"a/c","b/c","c/a","c/b"}),V103="w"),VLOOKUP(X103,$AA$2:$AB$17,2,FALSE),IF(AND(OR($E104={"a/c","b/c","c/a","c/b"}),V103="l"),VLOOKUP(X103,$AC$2:$AD$17,2,FALSE),IF(AND(OR($E104={"a/c","b/c","c/a","c/b"}),V102="w"),VLOOKUP(X102,$AA$2:$AB$17,2,FALSE),IF(AND(OR($E104={"a/c","b/c","c/a","c/b"}),V102="l"),VLOOKUP(X102,$AC$2:$AD$17,2,FALSE),IF(AND(OR($E104={"a/c","b/c","c/a","c/b"}),V101="w"),VLOOKUP(X101,$AA$2:$AB$17,2,FALSE),IF(AND(OR($E104={"a/c","b/c","c/a","c/b"}),V101="l"),VLOOKUP(X101,$AC$2:$AD$17,2,FALSE),IF(AND(OR($E104={"a/c","b/c","c/a","c/b"}),V100="w"),VLOOKUP(X100,$AA$2:$AB$17,2,FALSE),IF(AND(OR($E104={"a/c","b/c","c/a","c/b"}),V100="l"),VLOOKUP(X100,$AC$2:$AD$17,2,FALSE),IF(AND(OR($E104={"a/c","b/c","c/a","c/b"}),V99="w"),VLOOKUP(X99,$AA$2:$AB$17,2,FALSE),IF(AND(OR($E104={"a/c","b/c","c/a","c/b"}),V99="l"),VLOOKUP(X99,$AC$2:$AD$17,2,FALSE),IF(AND(OR($E104={"a/c","b/c","c/a","c/b"}),V98="w"),VLOOKUP(X98,$AA$2:$AB$17,2,FALSE),IF(AND(OR($E104={"a/c","b/c","c/a","c/b"}),V98="l"),VLOOKUP(X98,$AC$2:$AD$17,2,FALSE),IF(AND(OR($E104={"a/c","b/c","c/a","c/b"}),V97="w"),VLOOKUP(X97,$AA$2:$AB$17,2,FALSE),IF(AND(OR($E104={"a/c","b/c","c/a","c/b"}),V97="l"),VLOOKUP(X97,$AC$2:$AD$17,2,FALSE),IF(AND(OR($E104={"a/c","b/c","c/a","c/b"}),V96="w"),VLOOKUP(X96,$AA$2:$AB$17,2,FALSE),IF(AND(OR($E104={"a/c","b/c","c/a","c/b"}),V96="l"),VLOOKUP(X96,$AC$2:$AD$17,2,FALSE),IF(AND(OR($E104={"a/c","b/c","c/a","c/b"}),V95="w"),VLOOKUP(X95,$AA$2:$AB$17,2,FALSE),IF(AND(OR($E104={"a/c","b/c","c/a","c/b"}),V95="l"),VLOOKUP(X95,$AC$2:$AD$17,2,FALSE),IF(AND(OR($E104={"a/c","b/c","c/a","c/b"}),V94="w"),VLOOKUP(X94,$AA$2:$AB$17,2,FALSE),IF(AND(OR($E104={"a/c","b/c","c/a","c/b"}),V94="l"),VLOOKUP(X94,$AC$2:$AD$17,2,FALSE),IF(OR($E104={"a/c","b/c","c/a","c/b"}),1,"")))))))))))))))))))))))</f>
        <v>10b</v>
      </c>
      <c r="Y105" s="12">
        <f t="shared" si="13"/>
        <v>10</v>
      </c>
      <c r="Z105" s="27">
        <f t="shared" si="14"/>
        <v>11</v>
      </c>
    </row>
    <row r="106" spans="1:33">
      <c r="A106" s="9">
        <v>33</v>
      </c>
      <c r="B106" s="9">
        <f>IF(OR($A106={1,2,3,4,5,6,7,8,9,10,11,12}),1,IF(OR($A106={13,14,15,16,17,18,19,20,21,22,23,24}),2,IF(OR($A106={25,26,27,28,29,30,31,32,33,34,35,36}),3,"")))</f>
        <v>3</v>
      </c>
      <c r="C106" s="9" t="str">
        <f>IF(OR($A106={1,4,7,10,13,16,19,22,25,28,31,34}),"A",IF(OR($A106={2,5,8,11,14,17,20,23,26,29,32,35}),"B",IF(OR($A106={3,6,9,12,15,18,21,24,27,30,33,36}),"C","")))</f>
        <v>C</v>
      </c>
      <c r="D106" t="str">
        <f t="shared" si="15"/>
        <v>2/3</v>
      </c>
      <c r="E106" t="str">
        <f t="shared" si="16"/>
        <v>A/C</v>
      </c>
      <c r="F106" s="13" t="str">
        <f>IF(AND(G106="d",$A106&gt;=1,OR(H106={1,"2a","2b",3,"5a","5b","10a","10b","20a","20b","40a","40b","80a","80b","160a","160b"})),"w",IF(AND(G106="",$A106&gt;=1,OR(H106={1,"2a","2b",3,"5a","5b","10a","10b","20a","20b","40a","40b","80a","80b","160a","160b"})),"l",""))</f>
        <v>l</v>
      </c>
      <c r="G106" s="7" t="str">
        <f>IF(OR($A106={1,2,3,4,5,6,7,8,9,10,11,12}),"d","")</f>
        <v/>
      </c>
      <c r="H106" s="14" t="str">
        <f>IF(AND(OR($D105={"1/2","1/3","2/1","3/1"}),F105="w"),VLOOKUP(H105,$AA$2:$AB$17,2,FALSE),IF(AND(OR($D105={"1/2","1/3","2/1","3/1"}),F105="l"),VLOOKUP(H105,$AC$2:$AD$17,2,FALSE),IF(AND(OR($D105={"1/2","1/3","2/1","3/1"}),F104="w"),VLOOKUP(H104,$AA$2:$AB$17,2,FALSE),IF(AND(OR($D105={"1/2","1/3","2/1","3/1"}),F104="l"),VLOOKUP(H104,$AC$2:$AD$17,2,FALSE),IF(AND(OR($D105={"1/2","1/3","2/1","3/1"}),F103="w"),VLOOKUP(H103,$AA$2:$AB$17,2,FALSE),IF(AND(OR($D105={"1/2","1/3","2/1","3/1"}),F103="l"),VLOOKUP(H103,$AC$2:$AD$17,2,FALSE),IF(AND(OR($D105={"1/2","1/3","2/1","3/1"}),F102="w"),VLOOKUP(H102,$AA$2:$AB$17,2,FALSE),IF(AND(OR($D105={"1/2","1/3","2/1","3/1"}),F102="l"),VLOOKUP(H102,$AC$2:$AD$17,2,FALSE),IF(AND(OR($D105={"1/2","1/3","2/1","3/1"}),F101="w"),VLOOKUP(H101,$AA$2:$AB$17,2,FALSE),IF(AND(OR($D105={"1/2","1/3","2/1","3/1"}),F101="l"),VLOOKUP(H101,$AC$2:$AD$17,2,FALSE),IF(AND(OR($D105={"1/2","1/3","2/1","3/1"}),F100="w"),VLOOKUP(H100,$AA$2:$AB$17,2,FALSE),IF(AND(OR($D105={"1/2","1/3","2/1","3/1"}),F100="l"),VLOOKUP(H100,$AC$2:$AD$17,2,FALSE),IF(AND(OR($D105={"1/2","1/3","2/1","3/1"}),F99="w"),VLOOKUP(H99,$AA$2:$AB$17,2,FALSE),IF(AND(OR($D105={"1/2","1/3","2/1","3/1"}),F99="l"),VLOOKUP(H99,$AC$2:$AD$17,2,FALSE),IF(AND(OR($D105={"1/2","1/3","2/1","3/1"}),F98="w"),VLOOKUP(H98,$AA$2:$AB$17,2,FALSE),IF(AND(OR($D105={"1/2","1/3","2/1","3/1"}),F98="l"),VLOOKUP(H98,$AC$2:$AD$17,2,FALSE),IF(AND(OR($D105={"1/2","1/3","2/1","3/1"}),F97="w"),VLOOKUP(H97,$AA$2:$AB$17,2,FALSE),IF(AND(OR($D105={"1/2","1/3","2/1","3/1"}),F97="l"),VLOOKUP(H97,$AC$2:$AD$17,2,FALSE),IF(AND(OR($D105={"1/2","1/3","2/1","3/1"}),F96="w"),VLOOKUP(H96,$AA$2:$AB$17,2,FALSE),IF(AND(OR($D105={"1/2","1/3","2/1","3/1"}),F96="l"),VLOOKUP(H96,$AC$2:$AD$17,2,FALSE),IF(AND(OR($D105={"1/2","1/3","2/1","3/1"}),F95="w"),VLOOKUP(H95,$AA$2:$AB$17,2,FALSE),IF(AND(OR($D105={"1/2","1/3","2/1","3/1"}),F95="l"),VLOOKUP(H95,$AC$2:$AD$17,2,FALSE),IF(OR($D105={"1/2","1/3","2/1","3/1"}),1,"")))))))))))))))))))))))</f>
        <v>5b</v>
      </c>
      <c r="I106" s="13" t="str">
        <f>IF(AND(J106="d",$A106&gt;=1,OR(K106={1,"2a","2b",3,"5a","5b","10a","10b","20a","20b","40a","40b","80a","80b","160a","160b"})),"w",IF(AND(J106="",$A106&gt;=1,OR(K106={1,"2a","2b",3,"5a","5b","10a","10b","20a","20b","40a","40b","80a","80b","160a","160b"})),"l",""))</f>
        <v>l</v>
      </c>
      <c r="J106" s="7" t="str">
        <f>IF(OR($A106={13,14,15,16,17,18,19,20,21,22,23,24}),"d","")</f>
        <v/>
      </c>
      <c r="K106" s="14">
        <f>IF(AND(OR($D105={"1/2","2/3","2/1","3/2"}),I105="w"),VLOOKUP(K105,$AA$2:$AB$17,2,FALSE),IF(AND(OR($D105={"1/2","2/3","2/1","3/2"}),I105="l"),VLOOKUP(K105,$AC$2:$AD$17,2,FALSE),IF(AND(OR($D105={"1/2","2/3","2/1","3/2"}),I104="w"),VLOOKUP(K104,$AA$2:$AB$17,2,FALSE),IF(AND(OR($D105={"1/2","2/3","2/1","3/2"}),I104="l"),VLOOKUP(K104,$AC$2:$AD$17,2,FALSE),IF(AND(OR($D105={"1/2","2/3","2/1","3/2"}),I103="w"),VLOOKUP(K103,$AA$2:$AB$17,2,FALSE),IF(AND(OR($D105={"1/2","2/3","2/1","3/2"}),I103="l"),VLOOKUP(K103,$AC$2:$AD$17,2,FALSE),IF(AND(OR($D105={"1/2","2/3","2/1","3/2"}),I102="w"),VLOOKUP(K102,$AA$2:$AB$17,2,FALSE),IF(AND(OR($D105={"1/2","2/3","2/1","3/2"}),I102="l"),VLOOKUP(K102,$AC$2:$AD$17,2,FALSE),IF(AND(OR($D105={"1/2","2/3","2/1","3/2"}),I101="w"),VLOOKUP(K101,$AA$2:$AB$17,2,FALSE),IF(AND(OR($D105={"1/2","2/3","2/1","3/2"}),I101="l"),VLOOKUP(K101,$AC$2:$AD$17,2,FALSE),IF(AND(OR($D105={"1/2","2/3","2/1","3/2"}),I100="w"),VLOOKUP(K100,$AA$2:$AB$17,2,FALSE),IF(AND(OR($D105={"1/2","2/3","2/1","3/2"}),I100="l"),VLOOKUP(K100,$AC$2:$AD$17,2,FALSE),IF(AND(OR($D105={"1/2","2/3","2/1","3/2"}),I99="w"),VLOOKUP(K99,$AA$2:$AB$17,2,FALSE),IF(AND(OR($D105={"1/2","2/3","2/1","3/2"}),I99="l"),VLOOKUP(K99,$AC$2:$AD$17,2,FALSE),IF(AND(OR($D105={"1/2","2/3","2/1","3/2"}),I98="w"),VLOOKUP(K98,$AA$2:$AB$17,2,FALSE),IF(AND(OR($D105={"1/2","2/3","2/1","3/2"}),I98="l"),VLOOKUP(K98,$AC$2:$AD$17,2,FALSE),IF(AND(OR($D105={"1/2","2/3","2/1","3/2"}),I97="w"),VLOOKUP(K97,$AA$2:$AB$17,2,FALSE),IF(AND(OR($D105={"1/2","2/3","2/1","3/2"}),I97="l"),VLOOKUP(K97,$AC$2:$AD$17,2,FALSE),IF(AND(OR($D105={"1/2","2/3","2/1","3/2"}),I96="w"),VLOOKUP(K96,$AA$2:$AB$17,2,FALSE),IF(AND(OR($D105={"1/2","2/3","2/1","3/2"}),I96="l"),VLOOKUP(K96,$AC$2:$AD$17,2,FALSE),IF(AND(OR($D105={"1/2","2/3","2/1","3/2"}),I95="w"),VLOOKUP(K95,$AA$2:$AB$17,2,FALSE),IF(AND(OR($D105={"1/2","2/3","2/1","3/2"}),I95="l"),VLOOKUP(K95,$AC$2:$AD$17,2,FALSE),IF(OR($D105={"1/2","2/3","2/1","3/2"}),1,"")))))))))))))))))))))))</f>
        <v>1</v>
      </c>
      <c r="L106" s="13" t="str">
        <f>IF(AND(M106="d",$A106&gt;=1,OR(N106={1,"2a","2b",3,"5a","5b","10a","10b","20a","20b","40a","40b","80a","80b","160a","160b"})),"w",IF(AND(M106="",$A106&gt;=1,OR(N106={1,"2a","2b",3,"5a","5b","10a","10b","20a","20b","40a","40b","80a","80b","160a","160b"})),"l",""))</f>
        <v/>
      </c>
      <c r="M106" s="7" t="str">
        <f>IF(OR($A106={25,26,27,28,29,30,31,32,33,34,35,36}),"d","")</f>
        <v>d</v>
      </c>
      <c r="N106" s="14" t="str">
        <f>IF(AND(OR($D105={"1/3","2/3","3/1","3/2"}),L105="w"),VLOOKUP(N105,$AA$2:$AB$17,2,FALSE),IF(AND(OR($D105={"1/3","2/3","3/1","3/2"}),L105="l"),VLOOKUP(N105,$AC$2:$AD$17,2,FALSE),IF(AND(OR($D105={"1/3","2/3","3/1","3/2"}),L104="w"),VLOOKUP(N104,$AA$2:$AB$17,2,FALSE),IF(AND(OR($D105={"1/3","2/3","3/1","3/2"}),L104="l"),VLOOKUP(N104,$AC$2:$AD$17,2,FALSE),IF(AND(OR($D105={"1/3","2/3","3/1","3/2"}),L103="w"),VLOOKUP(N103,$AA$2:$AB$17,2,FALSE),IF(AND(OR($D105={"1/3","2/3","3/1","3/2"}),L103="l"),VLOOKUP(N103,$AC$2:$AD$17,2,FALSE),IF(AND(OR($D105={"1/3","2/3","3/1","3/2"}),L102="w"),VLOOKUP(N102,$AA$2:$AB$17,2,FALSE),IF(AND(OR($D105={"1/3","2/3","3/1","3/2"}),L102="l"),VLOOKUP(N102,$AC$2:$AD$17,2,FALSE),IF(AND(OR($D105={"1/3","2/3","3/1","3/2"}),L101="w"),VLOOKUP(N101,$AA$2:$AB$17,2,FALSE),IF(AND(OR($D105={"1/3","2/3","3/1","3/2"}),L101="l"),VLOOKUP(N101,$AC$2:$AD$17,2,FALSE),IF(AND(OR($D105={"1/3","2/3","3/1","3/2"}),L100="w"),VLOOKUP(N100,$AA$2:$AB$17,2,FALSE),IF(AND(OR($D105={"1/3","2/3","3/1","3/2"}),L100="l"),VLOOKUP(N100,$AC$2:$AD$17,2,FALSE),IF(AND(OR($D105={"1/3","2/3","3/1","3/2"}),L99="w"),VLOOKUP(N99,$AA$2:$AB$17,2,FALSE),IF(AND(OR($D105={"1/3","2/3","3/1","3/2"}),L99="l"),VLOOKUP(N99,$AC$2:$AD$17,2,FALSE),IF(AND(OR($D105={"1/3","2/3","3/1","3/2"}),L98="w"),VLOOKUP(N98,$AA$2:$AB$17,2,FALSE),IF(AND(OR($D105={"1/3","2/3","3/1","3/2"}),L98="l"),VLOOKUP(N98,$AC$2:$AD$17,2,FALSE),IF(AND(OR($D105={"1/3","2/3","3/1","3/2"}),L97="w"),VLOOKUP(N97,$AA$2:$AB$17,2,FALSE),IF(AND(OR($D105={"1/3","2/3","3/1","3/2"}),L97="l"),VLOOKUP(N97,$AC$2:$AD$17,2,FALSE),IF(AND(OR($D105={"1/3","2/3","3/1","3/2"}),L96="w"),VLOOKUP(N96,$AA$2:$AB$17,2,FALSE),IF(AND(OR($D105={"1/3","2/3","3/1","3/2"}),L96="l"),VLOOKUP(N96,$AC$2:$AD$17,2,FALSE),IF(AND(OR($D105={"1/3","2/3","3/1","3/2"}),L95="w"),VLOOKUP(N95,$AA$2:$AB$17,2,FALSE),IF(AND(OR($D105={"1/3","2/3","3/1","3/2"}),L95="l"),VLOOKUP(N95,$AC$2:$AD$17,2,FALSE),IF(OR($D105={"1/3","2/3","3/1","3/2"}),1,"")))))))))))))))))))))))</f>
        <v/>
      </c>
      <c r="O106" s="12">
        <f t="shared" si="12"/>
        <v>-6</v>
      </c>
      <c r="P106" s="13" t="str">
        <f>IF(AND(Q106="c",$A106&gt;=1,OR(R106={1,"2a","2b",3,"5a","5b","10a","10b","20a","20b","40a","40b","80a","80b","160a","160b"})),"w",IF(AND(Q106="",$A106&gt;=1,OR(R106={1,"2a","2b",3,"5a","5b","10a","10b","20a","20b","40a","40b","80a","80b","160a","160b"})),"l",""))</f>
        <v>l</v>
      </c>
      <c r="Q106" s="7" t="str">
        <f>IF(OR($A106={1,4,7,10,13,16,19,22,25,28,31,34}),"c","")</f>
        <v/>
      </c>
      <c r="R106" s="14">
        <f>IF(AND(OR($E105={"a/b","a/c","b/a","c/a"}),P105="w"),VLOOKUP(R105,$AA$2:$AB$17,2,FALSE),IF(AND(OR($E105={"a/b","a/c","b/a","c/a"}),P105="l"),VLOOKUP(R105,$AC$2:$AD$17,2,FALSE),IF(AND(OR($E105={"a/b","a/c","b/a","c/a"}),P104="w"),VLOOKUP(R104,$AA$2:$AB$17,2,FALSE),IF(AND(OR($E105={"a/b","a/c","b/a","c/a"}),P104="l"),VLOOKUP(R104,$AC$2:$AD$17,2,FALSE),IF(AND(OR($E105={"a/b","a/c","b/a","c/a"}),P103="w"),VLOOKUP(R103,$AA$2:$AB$17,2,FALSE),IF(AND(OR($E105={"a/b","a/c","b/a","c/a"}),P103="l"),VLOOKUP(R103,$AC$2:$AD$17,2,FALSE),IF(AND(OR($E105={"a/b","a/c","b/a","c/a"}),P102="w"),VLOOKUP(R102,$AA$2:$AB$17,2,FALSE),IF(AND(OR($E105={"a/b","a/c","b/a","c/a"}),P102="l"),VLOOKUP(R102,$AC$2:$AD$17,2,FALSE),IF(AND(OR($E105={"a/b","a/c","b/a","c/a"}),P101="w"),VLOOKUP(R101,$AA$2:$AB$17,2,FALSE),IF(AND(OR($E105={"a/b","a/c","b/a","c/a"}),P101="l"),VLOOKUP(R101,$AC$2:$AD$17,2,FALSE),IF(AND(OR($E105={"a/b","a/c","b/a","c/a"}),P100="w"),VLOOKUP(R100,$AA$2:$AB$17,2,FALSE),IF(AND(OR($E105={"a/b","a/c","b/a","c/a"}),P100="l"),VLOOKUP(R100,$AC$2:$AD$17,2,FALSE),IF(AND(OR($E105={"a/b","a/c","b/a","c/a"}),P99="w"),VLOOKUP(R99,$AA$2:$AB$17,2,FALSE),IF(AND(OR($E105={"a/b","a/c","b/a","c/a"}),P99="l"),VLOOKUP(R99,$AC$2:$AD$17,2,FALSE),IF(AND(OR($E105={"a/b","a/c","b/a","c/a"}),P98="w"),VLOOKUP(R98,$AA$2:$AB$17,2,FALSE),IF(AND(OR($E105={"a/b","a/c","b/a","c/a"}),P98="l"),VLOOKUP(R98,$AC$2:$AD$17,2,FALSE),IF(AND(OR($E105={"a/b","a/c","b/a","c/a"}),P97="w"),VLOOKUP(R97,$AA$2:$AB$17,2,FALSE),IF(AND(OR($E105={"a/b","a/c","b/a","c/a"}),P97="l"),VLOOKUP(R97,$AC$2:$AD$17,2,FALSE),IF(AND(OR($E105={"a/b","a/c","b/a","c/a"}),P96="w"),VLOOKUP(R96,$AA$2:$AB$17,2,FALSE),IF(AND(OR($E105={"a/b","a/c","b/a","c/a"}),P96="l"),VLOOKUP(R96,$AC$2:$AD$17,2,FALSE),IF(AND(OR($E105={"a/b","a/c","b/a","c/a"}),P95="w"),VLOOKUP(R95,$AA$2:$AB$17,2,FALSE),IF(AND(OR($E105={"a/b","a/c","b/a","c/a"}),P95="l"),VLOOKUP(R95,$AC$2:$AD$17,2,FALSE),IF(OR($E105={"a/b","a/c","b/a","c/a"}),1,"")))))))))))))))))))))))</f>
        <v>1</v>
      </c>
      <c r="S106" s="13" t="str">
        <f>IF(AND(T106="c",$A106&gt;=1,OR(U106={1,"2a","2b",3,"5a","5b","10a","10b","20a","20b","40a","40b","80a","80b","160a","160b"})),"w",IF(AND(T106="",$A106&gt;=1,OR(U106={1,"2a","2b",3,"5a","5b","10a","10b","20a","20b","40a","40b","80a","80b","160a","160b"})),"l",""))</f>
        <v/>
      </c>
      <c r="T106" s="7" t="str">
        <f>IF(OR($A106={2,5,8,11,14,17,20,23,26,29,32,35}),"c","")</f>
        <v/>
      </c>
      <c r="U106" s="14" t="str">
        <f>IF(AND(OR($E105={"a/b","b/c","b/a","c/b"}),S105="w"),VLOOKUP(U105,$AA$2:$AB$17,2,FALSE),IF(AND(OR($E105={"a/b","b/c","b/a","c/b"}),S105="l"),VLOOKUP(U105,$AC$2:$AD$17,2,FALSE),IF(AND(OR($E105={"a/b","b/c","b/a","c/b"}),S104="w"),VLOOKUP(U104,$AA$2:$AB$17,2,FALSE),IF(AND(OR($E105={"a/b","b/c","b/a","c/b"}),S104="l"),VLOOKUP(U104,$AC$2:$AD$17,2,FALSE),IF(AND(OR($E105={"a/b","b/c","b/a","c/b"}),S103="w"),VLOOKUP(U103,$AA$2:$AB$17,2,FALSE),IF(AND(OR($E105={"a/b","b/c","b/a","c/b"}),S103="l"),VLOOKUP(U103,$AC$2:$AD$17,2,FALSE),IF(AND(OR($E105={"a/b","b/c","b/a","c/b"}),S102="w"),VLOOKUP(U102,$AA$2:$AB$17,2,FALSE),IF(AND(OR($E105={"a/b","b/c","b/a","c/b"}),S102="l"),VLOOKUP(U102,$AC$2:$AD$17,2,FALSE),IF(AND(OR($E105={"a/b","b/c","b/a","c/b"}),S101="w"),VLOOKUP(U101,$AA$2:$AB$17,2,FALSE),IF(AND(OR($E105={"a/b","b/c","b/a","c/b"}),S101="l"),VLOOKUP(U101,$AC$2:$AD$17,2,FALSE),IF(AND(OR($E105={"a/b","b/c","b/a","c/b"}),S100="w"),VLOOKUP(U100,$AA$2:$AB$17,2,FALSE),IF(AND(OR($E105={"a/b","b/c","b/a","c/b"}),S100="l"),VLOOKUP(U100,$AC$2:$AD$17,2,FALSE),IF(AND(OR($E105={"a/b","b/c","b/a","c/b"}),S99="w"),VLOOKUP(U99,$AA$2:$AB$17,2,FALSE),IF(AND(OR($E105={"a/b","b/c","b/a","c/b"}),S99="l"),VLOOKUP(U99,$AC$2:$AD$17,2,FALSE),IF(AND(OR($E105={"a/b","b/c","b/a","c/b"}),S98="w"),VLOOKUP(U98,$AA$2:$AB$17,2,FALSE),IF(AND(OR($E105={"a/b","b/c","b/a","c/b"}),S98="l"),VLOOKUP(U98,$AC$2:$AD$17,2,FALSE),IF(AND(OR($E105={"a/b","b/c","b/a","c/b"}),S97="w"),VLOOKUP(U97,$AA$2:$AB$17,2,FALSE),IF(AND(OR($E105={"a/b","b/c","b/a","c/b"}),S97="l"),VLOOKUP(U97,$AC$2:$AD$17,2,FALSE),IF(AND(OR($E105={"a/b","b/c","b/a","c/b"}),S96="w"),VLOOKUP(U96,$AA$2:$AB$17,2,FALSE),IF(AND(OR($E105={"a/b","b/c","b/a","c/b"}),S96="l"),VLOOKUP(U96,$AC$2:$AD$17,2,FALSE),IF(AND(OR($E105={"a/b","b/c","b/a","c/b"}),S95="w"),VLOOKUP(U95,$AA$2:$AB$17,2,FALSE),IF(AND(OR($E105={"a/b","b/c","b/a","c/b"}),S95="l"),VLOOKUP(U95,$AC$2:$AD$17,2,FALSE),IF(OR($E105={"a/b","b/c","b/a","c/b"}),1,"")))))))))))))))))))))))</f>
        <v/>
      </c>
      <c r="V106" s="13" t="str">
        <f>IF(AND(W106="c",$A106&gt;=1,OR(X106={1,"2a","2b",3,"5a","5b","10a","10b","20a","20b","40a","40b","80a","80b","160a","160b"})),"w",IF(AND(W106="",$A106&gt;=1,OR(X106={1,"2a","2b",3,"5a","5b","10a","10b","20a","20b","40a","40b","80a","80b","160a","160b"})),"l",""))</f>
        <v>w</v>
      </c>
      <c r="W106" s="7" t="str">
        <f>IF(OR($A106={3,6,9,12,15,18,21,24,27,30,33,36}),"c","")</f>
        <v>c</v>
      </c>
      <c r="X106" s="14" t="str">
        <f>IF(AND(OR($E105={"a/c","b/c","c/a","c/b"}),V105="w"),VLOOKUP(X105,$AA$2:$AB$17,2,FALSE),IF(AND(OR($E105={"a/c","b/c","c/a","c/b"}),V105="l"),VLOOKUP(X105,$AC$2:$AD$17,2,FALSE),IF(AND(OR($E105={"a/c","b/c","c/a","c/b"}),V104="w"),VLOOKUP(X104,$AA$2:$AB$17,2,FALSE),IF(AND(OR($E105={"a/c","b/c","c/a","c/b"}),V104="l"),VLOOKUP(X104,$AC$2:$AD$17,2,FALSE),IF(AND(OR($E105={"a/c","b/c","c/a","c/b"}),V103="w"),VLOOKUP(X103,$AA$2:$AB$17,2,FALSE),IF(AND(OR($E105={"a/c","b/c","c/a","c/b"}),V103="l"),VLOOKUP(X103,$AC$2:$AD$17,2,FALSE),IF(AND(OR($E105={"a/c","b/c","c/a","c/b"}),V102="w"),VLOOKUP(X102,$AA$2:$AB$17,2,FALSE),IF(AND(OR($E105={"a/c","b/c","c/a","c/b"}),V102="l"),VLOOKUP(X102,$AC$2:$AD$17,2,FALSE),IF(AND(OR($E105={"a/c","b/c","c/a","c/b"}),V101="w"),VLOOKUP(X101,$AA$2:$AB$17,2,FALSE),IF(AND(OR($E105={"a/c","b/c","c/a","c/b"}),V101="l"),VLOOKUP(X101,$AC$2:$AD$17,2,FALSE),IF(AND(OR($E105={"a/c","b/c","c/a","c/b"}),V100="w"),VLOOKUP(X100,$AA$2:$AB$17,2,FALSE),IF(AND(OR($E105={"a/c","b/c","c/a","c/b"}),V100="l"),VLOOKUP(X100,$AC$2:$AD$17,2,FALSE),IF(AND(OR($E105={"a/c","b/c","c/a","c/b"}),V99="w"),VLOOKUP(X99,$AA$2:$AB$17,2,FALSE),IF(AND(OR($E105={"a/c","b/c","c/a","c/b"}),V99="l"),VLOOKUP(X99,$AC$2:$AD$17,2,FALSE),IF(AND(OR($E105={"a/c","b/c","c/a","c/b"}),V98="w"),VLOOKUP(X98,$AA$2:$AB$17,2,FALSE),IF(AND(OR($E105={"a/c","b/c","c/a","c/b"}),V98="l"),VLOOKUP(X98,$AC$2:$AD$17,2,FALSE),IF(AND(OR($E105={"a/c","b/c","c/a","c/b"}),V97="w"),VLOOKUP(X97,$AA$2:$AB$17,2,FALSE),IF(AND(OR($E105={"a/c","b/c","c/a","c/b"}),V97="l"),VLOOKUP(X97,$AC$2:$AD$17,2,FALSE),IF(AND(OR($E105={"a/c","b/c","c/a","c/b"}),V96="w"),VLOOKUP(X96,$AA$2:$AB$17,2,FALSE),IF(AND(OR($E105={"a/c","b/c","c/a","c/b"}),V96="l"),VLOOKUP(X96,$AC$2:$AD$17,2,FALSE),IF(AND(OR($E105={"a/c","b/c","c/a","c/b"}),V95="w"),VLOOKUP(X95,$AA$2:$AB$17,2,FALSE),IF(AND(OR($E105={"a/c","b/c","c/a","c/b"}),V95="l"),VLOOKUP(X95,$AC$2:$AD$17,2,FALSE),IF(OR($E105={"a/c","b/c","c/a","c/b"}),1,"")))))))))))))))))))))))</f>
        <v>20a</v>
      </c>
      <c r="Y106" s="12">
        <f t="shared" si="13"/>
        <v>39</v>
      </c>
      <c r="Z106" s="27">
        <f t="shared" si="14"/>
        <v>33</v>
      </c>
    </row>
    <row r="107" spans="1:33">
      <c r="A107" s="9">
        <v>3</v>
      </c>
      <c r="B107" s="9">
        <f>IF(OR($A107={1,2,3,4,5,6,7,8,9,10,11,12}),1,IF(OR($A107={13,14,15,16,17,18,19,20,21,22,23,24}),2,IF(OR($A107={25,26,27,28,29,30,31,32,33,34,35,36}),3,"")))</f>
        <v>1</v>
      </c>
      <c r="C107" s="9" t="str">
        <f>IF(OR($A107={1,4,7,10,13,16,19,22,25,28,31,34}),"A",IF(OR($A107={2,5,8,11,14,17,20,23,26,29,32,35}),"B",IF(OR($A107={3,6,9,12,15,18,21,24,27,30,33,36}),"C","")))</f>
        <v>C</v>
      </c>
      <c r="D107" t="str">
        <f t="shared" si="15"/>
        <v>3/1</v>
      </c>
      <c r="E107" t="str">
        <f t="shared" si="16"/>
        <v>A/C</v>
      </c>
      <c r="F107" s="13" t="str">
        <f>IF(AND(G107="d",$A107&gt;=1,OR(H107={1,"2a","2b",3,"5a","5b","10a","10b","20a","20b","40a","40b","80a","80b","160a","160b"})),"w",IF(AND(G107="",$A107&gt;=1,OR(H107={1,"2a","2b",3,"5a","5b","10a","10b","20a","20b","40a","40b","80a","80b","160a","160b"})),"l",""))</f>
        <v/>
      </c>
      <c r="G107" s="7" t="str">
        <f>IF(OR($A107={1,2,3,4,5,6,7,8,9,10,11,12}),"d","")</f>
        <v>d</v>
      </c>
      <c r="H107" s="14" t="str">
        <f>IF(AND(OR($D106={"1/2","1/3","2/1","3/1"}),F106="w"),VLOOKUP(H106,$AA$2:$AB$17,2,FALSE),IF(AND(OR($D106={"1/2","1/3","2/1","3/1"}),F106="l"),VLOOKUP(H106,$AC$2:$AD$17,2,FALSE),IF(AND(OR($D106={"1/2","1/3","2/1","3/1"}),F105="w"),VLOOKUP(H105,$AA$2:$AB$17,2,FALSE),IF(AND(OR($D106={"1/2","1/3","2/1","3/1"}),F105="l"),VLOOKUP(H105,$AC$2:$AD$17,2,FALSE),IF(AND(OR($D106={"1/2","1/3","2/1","3/1"}),F104="w"),VLOOKUP(H104,$AA$2:$AB$17,2,FALSE),IF(AND(OR($D106={"1/2","1/3","2/1","3/1"}),F104="l"),VLOOKUP(H104,$AC$2:$AD$17,2,FALSE),IF(AND(OR($D106={"1/2","1/3","2/1","3/1"}),F103="w"),VLOOKUP(H103,$AA$2:$AB$17,2,FALSE),IF(AND(OR($D106={"1/2","1/3","2/1","3/1"}),F103="l"),VLOOKUP(H103,$AC$2:$AD$17,2,FALSE),IF(AND(OR($D106={"1/2","1/3","2/1","3/1"}),F102="w"),VLOOKUP(H102,$AA$2:$AB$17,2,FALSE),IF(AND(OR($D106={"1/2","1/3","2/1","3/1"}),F102="l"),VLOOKUP(H102,$AC$2:$AD$17,2,FALSE),IF(AND(OR($D106={"1/2","1/3","2/1","3/1"}),F101="w"),VLOOKUP(H101,$AA$2:$AB$17,2,FALSE),IF(AND(OR($D106={"1/2","1/3","2/1","3/1"}),F101="l"),VLOOKUP(H101,$AC$2:$AD$17,2,FALSE),IF(AND(OR($D106={"1/2","1/3","2/1","3/1"}),F100="w"),VLOOKUP(H100,$AA$2:$AB$17,2,FALSE),IF(AND(OR($D106={"1/2","1/3","2/1","3/1"}),F100="l"),VLOOKUP(H100,$AC$2:$AD$17,2,FALSE),IF(AND(OR($D106={"1/2","1/3","2/1","3/1"}),F99="w"),VLOOKUP(H99,$AA$2:$AB$17,2,FALSE),IF(AND(OR($D106={"1/2","1/3","2/1","3/1"}),F99="l"),VLOOKUP(H99,$AC$2:$AD$17,2,FALSE),IF(AND(OR($D106={"1/2","1/3","2/1","3/1"}),F98="w"),VLOOKUP(H98,$AA$2:$AB$17,2,FALSE),IF(AND(OR($D106={"1/2","1/3","2/1","3/1"}),F98="l"),VLOOKUP(H98,$AC$2:$AD$17,2,FALSE),IF(AND(OR($D106={"1/2","1/3","2/1","3/1"}),F97="w"),VLOOKUP(H97,$AA$2:$AB$17,2,FALSE),IF(AND(OR($D106={"1/2","1/3","2/1","3/1"}),F97="l"),VLOOKUP(H97,$AC$2:$AD$17,2,FALSE),IF(AND(OR($D106={"1/2","1/3","2/1","3/1"}),F96="w"),VLOOKUP(H96,$AA$2:$AB$17,2,FALSE),IF(AND(OR($D106={"1/2","1/3","2/1","3/1"}),F96="l"),VLOOKUP(H96,$AC$2:$AD$17,2,FALSE),IF(OR($D106={"1/2","1/3","2/1","3/1"}),1,"")))))))))))))))))))))))</f>
        <v/>
      </c>
      <c r="I107" s="13" t="str">
        <f>IF(AND(J107="d",$A107&gt;=1,OR(K107={1,"2a","2b",3,"5a","5b","10a","10b","20a","20b","40a","40b","80a","80b","160a","160b"})),"w",IF(AND(J107="",$A107&gt;=1,OR(K107={1,"2a","2b",3,"5a","5b","10a","10b","20a","20b","40a","40b","80a","80b","160a","160b"})),"l",""))</f>
        <v>l</v>
      </c>
      <c r="J107" s="7" t="str">
        <f>IF(OR($A107={13,14,15,16,17,18,19,20,21,22,23,24}),"d","")</f>
        <v/>
      </c>
      <c r="K107" s="14" t="str">
        <f>IF(AND(OR($D106={"1/2","2/3","2/1","3/2"}),I106="w"),VLOOKUP(K106,$AA$2:$AB$17,2,FALSE),IF(AND(OR($D106={"1/2","2/3","2/1","3/2"}),I106="l"),VLOOKUP(K106,$AC$2:$AD$17,2,FALSE),IF(AND(OR($D106={"1/2","2/3","2/1","3/2"}),I105="w"),VLOOKUP(K105,$AA$2:$AB$17,2,FALSE),IF(AND(OR($D106={"1/2","2/3","2/1","3/2"}),I105="l"),VLOOKUP(K105,$AC$2:$AD$17,2,FALSE),IF(AND(OR($D106={"1/2","2/3","2/1","3/2"}),I104="w"),VLOOKUP(K104,$AA$2:$AB$17,2,FALSE),IF(AND(OR($D106={"1/2","2/3","2/1","3/2"}),I104="l"),VLOOKUP(K104,$AC$2:$AD$17,2,FALSE),IF(AND(OR($D106={"1/2","2/3","2/1","3/2"}),I103="w"),VLOOKUP(K103,$AA$2:$AB$17,2,FALSE),IF(AND(OR($D106={"1/2","2/3","2/1","3/2"}),I103="l"),VLOOKUP(K103,$AC$2:$AD$17,2,FALSE),IF(AND(OR($D106={"1/2","2/3","2/1","3/2"}),I102="w"),VLOOKUP(K102,$AA$2:$AB$17,2,FALSE),IF(AND(OR($D106={"1/2","2/3","2/1","3/2"}),I102="l"),VLOOKUP(K102,$AC$2:$AD$17,2,FALSE),IF(AND(OR($D106={"1/2","2/3","2/1","3/2"}),I101="w"),VLOOKUP(K101,$AA$2:$AB$17,2,FALSE),IF(AND(OR($D106={"1/2","2/3","2/1","3/2"}),I101="l"),VLOOKUP(K101,$AC$2:$AD$17,2,FALSE),IF(AND(OR($D106={"1/2","2/3","2/1","3/2"}),I100="w"),VLOOKUP(K100,$AA$2:$AB$17,2,FALSE),IF(AND(OR($D106={"1/2","2/3","2/1","3/2"}),I100="l"),VLOOKUP(K100,$AC$2:$AD$17,2,FALSE),IF(AND(OR($D106={"1/2","2/3","2/1","3/2"}),I99="w"),VLOOKUP(K99,$AA$2:$AB$17,2,FALSE),IF(AND(OR($D106={"1/2","2/3","2/1","3/2"}),I99="l"),VLOOKUP(K99,$AC$2:$AD$17,2,FALSE),IF(AND(OR($D106={"1/2","2/3","2/1","3/2"}),I98="w"),VLOOKUP(K98,$AA$2:$AB$17,2,FALSE),IF(AND(OR($D106={"1/2","2/3","2/1","3/2"}),I98="l"),VLOOKUP(K98,$AC$2:$AD$17,2,FALSE),IF(AND(OR($D106={"1/2","2/3","2/1","3/2"}),I97="w"),VLOOKUP(K97,$AA$2:$AB$17,2,FALSE),IF(AND(OR($D106={"1/2","2/3","2/1","3/2"}),I97="l"),VLOOKUP(K97,$AC$2:$AD$17,2,FALSE),IF(AND(OR($D106={"1/2","2/3","2/1","3/2"}),I96="w"),VLOOKUP(K96,$AA$2:$AB$17,2,FALSE),IF(AND(OR($D106={"1/2","2/3","2/1","3/2"}),I96="l"),VLOOKUP(K96,$AC$2:$AD$17,2,FALSE),IF(OR($D106={"1/2","2/3","2/1","3/2"}),1,"")))))))))))))))))))))))</f>
        <v>2a</v>
      </c>
      <c r="L107" s="13" t="str">
        <f>IF(AND(M107="d",$A107&gt;=1,OR(N107={1,"2a","2b",3,"5a","5b","10a","10b","20a","20b","40a","40b","80a","80b","160a","160b"})),"w",IF(AND(M107="",$A107&gt;=1,OR(N107={1,"2a","2b",3,"5a","5b","10a","10b","20a","20b","40a","40b","80a","80b","160a","160b"})),"l",""))</f>
        <v>l</v>
      </c>
      <c r="M107" s="7" t="str">
        <f>IF(OR($A107={25,26,27,28,29,30,31,32,33,34,35,36}),"d","")</f>
        <v/>
      </c>
      <c r="N107" s="14" t="str">
        <f>IF(AND(OR($D106={"1/3","2/3","3/1","3/2"}),L106="w"),VLOOKUP(N106,$AA$2:$AB$17,2,FALSE),IF(AND(OR($D106={"1/3","2/3","3/1","3/2"}),L106="l"),VLOOKUP(N106,$AC$2:$AD$17,2,FALSE),IF(AND(OR($D106={"1/3","2/3","3/1","3/2"}),L105="w"),VLOOKUP(N105,$AA$2:$AB$17,2,FALSE),IF(AND(OR($D106={"1/3","2/3","3/1","3/2"}),L105="l"),VLOOKUP(N105,$AC$2:$AD$17,2,FALSE),IF(AND(OR($D106={"1/3","2/3","3/1","3/2"}),L104="w"),VLOOKUP(N104,$AA$2:$AB$17,2,FALSE),IF(AND(OR($D106={"1/3","2/3","3/1","3/2"}),L104="l"),VLOOKUP(N104,$AC$2:$AD$17,2,FALSE),IF(AND(OR($D106={"1/3","2/3","3/1","3/2"}),L103="w"),VLOOKUP(N103,$AA$2:$AB$17,2,FALSE),IF(AND(OR($D106={"1/3","2/3","3/1","3/2"}),L103="l"),VLOOKUP(N103,$AC$2:$AD$17,2,FALSE),IF(AND(OR($D106={"1/3","2/3","3/1","3/2"}),L102="w"),VLOOKUP(N102,$AA$2:$AB$17,2,FALSE),IF(AND(OR($D106={"1/3","2/3","3/1","3/2"}),L102="l"),VLOOKUP(N102,$AC$2:$AD$17,2,FALSE),IF(AND(OR($D106={"1/3","2/3","3/1","3/2"}),L101="w"),VLOOKUP(N101,$AA$2:$AB$17,2,FALSE),IF(AND(OR($D106={"1/3","2/3","3/1","3/2"}),L101="l"),VLOOKUP(N101,$AC$2:$AD$17,2,FALSE),IF(AND(OR($D106={"1/3","2/3","3/1","3/2"}),L100="w"),VLOOKUP(N100,$AA$2:$AB$17,2,FALSE),IF(AND(OR($D106={"1/3","2/3","3/1","3/2"}),L100="l"),VLOOKUP(N100,$AC$2:$AD$17,2,FALSE),IF(AND(OR($D106={"1/3","2/3","3/1","3/2"}),L99="w"),VLOOKUP(N99,$AA$2:$AB$17,2,FALSE),IF(AND(OR($D106={"1/3","2/3","3/1","3/2"}),L99="l"),VLOOKUP(N99,$AC$2:$AD$17,2,FALSE),IF(AND(OR($D106={"1/3","2/3","3/1","3/2"}),L98="w"),VLOOKUP(N98,$AA$2:$AB$17,2,FALSE),IF(AND(OR($D106={"1/3","2/3","3/1","3/2"}),L98="l"),VLOOKUP(N98,$AC$2:$AD$17,2,FALSE),IF(AND(OR($D106={"1/3","2/3","3/1","3/2"}),L97="w"),VLOOKUP(N97,$AA$2:$AB$17,2,FALSE),IF(AND(OR($D106={"1/3","2/3","3/1","3/2"}),L97="l"),VLOOKUP(N97,$AC$2:$AD$17,2,FALSE),IF(AND(OR($D106={"1/3","2/3","3/1","3/2"}),L96="w"),VLOOKUP(N96,$AA$2:$AB$17,2,FALSE),IF(AND(OR($D106={"1/3","2/3","3/1","3/2"}),L96="l"),VLOOKUP(N96,$AC$2:$AD$17,2,FALSE),IF(OR($D106={"1/3","2/3","3/1","3/2"}),1,"")))))))))))))))))))))))</f>
        <v>10a</v>
      </c>
      <c r="O107" s="12">
        <f t="shared" si="12"/>
        <v>-12</v>
      </c>
      <c r="P107" s="13" t="str">
        <f>IF(AND(Q107="c",$A107&gt;=1,OR(R107={1,"2a","2b",3,"5a","5b","10a","10b","20a","20b","40a","40b","80a","80b","160a","160b"})),"w",IF(AND(Q107="",$A107&gt;=1,OR(R107={1,"2a","2b",3,"5a","5b","10a","10b","20a","20b","40a","40b","80a","80b","160a","160b"})),"l",""))</f>
        <v>l</v>
      </c>
      <c r="Q107" s="7" t="str">
        <f>IF(OR($A107={1,4,7,10,13,16,19,22,25,28,31,34}),"c","")</f>
        <v/>
      </c>
      <c r="R107" s="14" t="str">
        <f>IF(AND(OR($E106={"a/b","a/c","b/a","c/a"}),P106="w"),VLOOKUP(R106,$AA$2:$AB$17,2,FALSE),IF(AND(OR($E106={"a/b","a/c","b/a","c/a"}),P106="l"),VLOOKUP(R106,$AC$2:$AD$17,2,FALSE),IF(AND(OR($E106={"a/b","a/c","b/a","c/a"}),P105="w"),VLOOKUP(R105,$AA$2:$AB$17,2,FALSE),IF(AND(OR($E106={"a/b","a/c","b/a","c/a"}),P105="l"),VLOOKUP(R105,$AC$2:$AD$17,2,FALSE),IF(AND(OR($E106={"a/b","a/c","b/a","c/a"}),P104="w"),VLOOKUP(R104,$AA$2:$AB$17,2,FALSE),IF(AND(OR($E106={"a/b","a/c","b/a","c/a"}),P104="l"),VLOOKUP(R104,$AC$2:$AD$17,2,FALSE),IF(AND(OR($E106={"a/b","a/c","b/a","c/a"}),P103="w"),VLOOKUP(R103,$AA$2:$AB$17,2,FALSE),IF(AND(OR($E106={"a/b","a/c","b/a","c/a"}),P103="l"),VLOOKUP(R103,$AC$2:$AD$17,2,FALSE),IF(AND(OR($E106={"a/b","a/c","b/a","c/a"}),P102="w"),VLOOKUP(R102,$AA$2:$AB$17,2,FALSE),IF(AND(OR($E106={"a/b","a/c","b/a","c/a"}),P102="l"),VLOOKUP(R102,$AC$2:$AD$17,2,FALSE),IF(AND(OR($E106={"a/b","a/c","b/a","c/a"}),P101="w"),VLOOKUP(R101,$AA$2:$AB$17,2,FALSE),IF(AND(OR($E106={"a/b","a/c","b/a","c/a"}),P101="l"),VLOOKUP(R101,$AC$2:$AD$17,2,FALSE),IF(AND(OR($E106={"a/b","a/c","b/a","c/a"}),P100="w"),VLOOKUP(R100,$AA$2:$AB$17,2,FALSE),IF(AND(OR($E106={"a/b","a/c","b/a","c/a"}),P100="l"),VLOOKUP(R100,$AC$2:$AD$17,2,FALSE),IF(AND(OR($E106={"a/b","a/c","b/a","c/a"}),P99="w"),VLOOKUP(R99,$AA$2:$AB$17,2,FALSE),IF(AND(OR($E106={"a/b","a/c","b/a","c/a"}),P99="l"),VLOOKUP(R99,$AC$2:$AD$17,2,FALSE),IF(AND(OR($E106={"a/b","a/c","b/a","c/a"}),P98="w"),VLOOKUP(R98,$AA$2:$AB$17,2,FALSE),IF(AND(OR($E106={"a/b","a/c","b/a","c/a"}),P98="l"),VLOOKUP(R98,$AC$2:$AD$17,2,FALSE),IF(AND(OR($E106={"a/b","a/c","b/a","c/a"}),P97="w"),VLOOKUP(R97,$AA$2:$AB$17,2,FALSE),IF(AND(OR($E106={"a/b","a/c","b/a","c/a"}),P97="l"),VLOOKUP(R97,$AC$2:$AD$17,2,FALSE),IF(AND(OR($E106={"a/b","a/c","b/a","c/a"}),P96="w"),VLOOKUP(R96,$AA$2:$AB$17,2,FALSE),IF(AND(OR($E106={"a/b","a/c","b/a","c/a"}),P96="l"),VLOOKUP(R96,$AC$2:$AD$17,2,FALSE),IF(OR($E106={"a/b","a/c","b/a","c/a"}),1,"")))))))))))))))))))))))</f>
        <v>2a</v>
      </c>
      <c r="S107" s="13" t="str">
        <f>IF(AND(T107="c",$A107&gt;=1,OR(U107={1,"2a","2b",3,"5a","5b","10a","10b","20a","20b","40a","40b","80a","80b","160a","160b"})),"w",IF(AND(T107="",$A107&gt;=1,OR(U107={1,"2a","2b",3,"5a","5b","10a","10b","20a","20b","40a","40b","80a","80b","160a","160b"})),"l",""))</f>
        <v/>
      </c>
      <c r="T107" s="7" t="str">
        <f>IF(OR($A107={2,5,8,11,14,17,20,23,26,29,32,35}),"c","")</f>
        <v/>
      </c>
      <c r="U107" s="14" t="str">
        <f>IF(AND(OR($E106={"a/b","b/c","b/a","c/b"}),S106="w"),VLOOKUP(U106,$AA$2:$AB$17,2,FALSE),IF(AND(OR($E106={"a/b","b/c","b/a","c/b"}),S106="l"),VLOOKUP(U106,$AC$2:$AD$17,2,FALSE),IF(AND(OR($E106={"a/b","b/c","b/a","c/b"}),S105="w"),VLOOKUP(U105,$AA$2:$AB$17,2,FALSE),IF(AND(OR($E106={"a/b","b/c","b/a","c/b"}),S105="l"),VLOOKUP(U105,$AC$2:$AD$17,2,FALSE),IF(AND(OR($E106={"a/b","b/c","b/a","c/b"}),S104="w"),VLOOKUP(U104,$AA$2:$AB$17,2,FALSE),IF(AND(OR($E106={"a/b","b/c","b/a","c/b"}),S104="l"),VLOOKUP(U104,$AC$2:$AD$17,2,FALSE),IF(AND(OR($E106={"a/b","b/c","b/a","c/b"}),S103="w"),VLOOKUP(U103,$AA$2:$AB$17,2,FALSE),IF(AND(OR($E106={"a/b","b/c","b/a","c/b"}),S103="l"),VLOOKUP(U103,$AC$2:$AD$17,2,FALSE),IF(AND(OR($E106={"a/b","b/c","b/a","c/b"}),S102="w"),VLOOKUP(U102,$AA$2:$AB$17,2,FALSE),IF(AND(OR($E106={"a/b","b/c","b/a","c/b"}),S102="l"),VLOOKUP(U102,$AC$2:$AD$17,2,FALSE),IF(AND(OR($E106={"a/b","b/c","b/a","c/b"}),S101="w"),VLOOKUP(U101,$AA$2:$AB$17,2,FALSE),IF(AND(OR($E106={"a/b","b/c","b/a","c/b"}),S101="l"),VLOOKUP(U101,$AC$2:$AD$17,2,FALSE),IF(AND(OR($E106={"a/b","b/c","b/a","c/b"}),S100="w"),VLOOKUP(U100,$AA$2:$AB$17,2,FALSE),IF(AND(OR($E106={"a/b","b/c","b/a","c/b"}),S100="l"),VLOOKUP(U100,$AC$2:$AD$17,2,FALSE),IF(AND(OR($E106={"a/b","b/c","b/a","c/b"}),S99="w"),VLOOKUP(U99,$AA$2:$AB$17,2,FALSE),IF(AND(OR($E106={"a/b","b/c","b/a","c/b"}),S99="l"),VLOOKUP(U99,$AC$2:$AD$17,2,FALSE),IF(AND(OR($E106={"a/b","b/c","b/a","c/b"}),S98="w"),VLOOKUP(U98,$AA$2:$AB$17,2,FALSE),IF(AND(OR($E106={"a/b","b/c","b/a","c/b"}),S98="l"),VLOOKUP(U98,$AC$2:$AD$17,2,FALSE),IF(AND(OR($E106={"a/b","b/c","b/a","c/b"}),S97="w"),VLOOKUP(U97,$AA$2:$AB$17,2,FALSE),IF(AND(OR($E106={"a/b","b/c","b/a","c/b"}),S97="l"),VLOOKUP(U97,$AC$2:$AD$17,2,FALSE),IF(AND(OR($E106={"a/b","b/c","b/a","c/b"}),S96="w"),VLOOKUP(U96,$AA$2:$AB$17,2,FALSE),IF(AND(OR($E106={"a/b","b/c","b/a","c/b"}),S96="l"),VLOOKUP(U96,$AC$2:$AD$17,2,FALSE),IF(OR($E106={"a/b","b/c","b/a","c/b"}),1,"")))))))))))))))))))))))</f>
        <v/>
      </c>
      <c r="V107" s="13" t="str">
        <f>IF(AND(W107="c",$A107&gt;=1,OR(X107={1,"2a","2b",3,"5a","5b","10a","10b","20a","20b","40a","40b","80a","80b","160a","160b"})),"w",IF(AND(W107="",$A107&gt;=1,OR(X107={1,"2a","2b",3,"5a","5b","10a","10b","20a","20b","40a","40b","80a","80b","160a","160b"})),"l",""))</f>
        <v>w</v>
      </c>
      <c r="W107" s="7" t="str">
        <f>IF(OR($A107={3,6,9,12,15,18,21,24,27,30,33,36}),"c","")</f>
        <v>c</v>
      </c>
      <c r="X107" s="14">
        <f>IF(AND(OR($E106={"a/c","b/c","c/a","c/b"}),V106="w"),VLOOKUP(X106,$AA$2:$AB$17,2,FALSE),IF(AND(OR($E106={"a/c","b/c","c/a","c/b"}),V106="l"),VLOOKUP(X106,$AC$2:$AD$17,2,FALSE),IF(AND(OR($E106={"a/c","b/c","c/a","c/b"}),V105="w"),VLOOKUP(X105,$AA$2:$AB$17,2,FALSE),IF(AND(OR($E106={"a/c","b/c","c/a","c/b"}),V105="l"),VLOOKUP(X105,$AC$2:$AD$17,2,FALSE),IF(AND(OR($E106={"a/c","b/c","c/a","c/b"}),V104="w"),VLOOKUP(X104,$AA$2:$AB$17,2,FALSE),IF(AND(OR($E106={"a/c","b/c","c/a","c/b"}),V104="l"),VLOOKUP(X104,$AC$2:$AD$17,2,FALSE),IF(AND(OR($E106={"a/c","b/c","c/a","c/b"}),V103="w"),VLOOKUP(X103,$AA$2:$AB$17,2,FALSE),IF(AND(OR($E106={"a/c","b/c","c/a","c/b"}),V103="l"),VLOOKUP(X103,$AC$2:$AD$17,2,FALSE),IF(AND(OR($E106={"a/c","b/c","c/a","c/b"}),V102="w"),VLOOKUP(X102,$AA$2:$AB$17,2,FALSE),IF(AND(OR($E106={"a/c","b/c","c/a","c/b"}),V102="l"),VLOOKUP(X102,$AC$2:$AD$17,2,FALSE),IF(AND(OR($E106={"a/c","b/c","c/a","c/b"}),V101="w"),VLOOKUP(X101,$AA$2:$AB$17,2,FALSE),IF(AND(OR($E106={"a/c","b/c","c/a","c/b"}),V101="l"),VLOOKUP(X101,$AC$2:$AD$17,2,FALSE),IF(AND(OR($E106={"a/c","b/c","c/a","c/b"}),V100="w"),VLOOKUP(X100,$AA$2:$AB$17,2,FALSE),IF(AND(OR($E106={"a/c","b/c","c/a","c/b"}),V100="l"),VLOOKUP(X100,$AC$2:$AD$17,2,FALSE),IF(AND(OR($E106={"a/c","b/c","c/a","c/b"}),V99="w"),VLOOKUP(X99,$AA$2:$AB$17,2,FALSE),IF(AND(OR($E106={"a/c","b/c","c/a","c/b"}),V99="l"),VLOOKUP(X99,$AC$2:$AD$17,2,FALSE),IF(AND(OR($E106={"a/c","b/c","c/a","c/b"}),V98="w"),VLOOKUP(X98,$AA$2:$AB$17,2,FALSE),IF(AND(OR($E106={"a/c","b/c","c/a","c/b"}),V98="l"),VLOOKUP(X98,$AC$2:$AD$17,2,FALSE),IF(AND(OR($E106={"a/c","b/c","c/a","c/b"}),V97="w"),VLOOKUP(X97,$AA$2:$AB$17,2,FALSE),IF(AND(OR($E106={"a/c","b/c","c/a","c/b"}),V97="l"),VLOOKUP(X97,$AC$2:$AD$17,2,FALSE),IF(AND(OR($E106={"a/c","b/c","c/a","c/b"}),V96="w"),VLOOKUP(X96,$AA$2:$AB$17,2,FALSE),IF(AND(OR($E106={"a/c","b/c","c/a","c/b"}),V96="l"),VLOOKUP(X96,$AC$2:$AD$17,2,FALSE),IF(OR($E106={"a/c","b/c","c/a","c/b"}),1,"")))))))))))))))))))))))</f>
        <v>1</v>
      </c>
      <c r="Y107" s="12">
        <f t="shared" si="13"/>
        <v>0</v>
      </c>
      <c r="Z107" s="27">
        <f t="shared" si="14"/>
        <v>-12</v>
      </c>
    </row>
    <row r="108" spans="1:33">
      <c r="A108" s="9" t="s">
        <v>33</v>
      </c>
      <c r="B108" s="9" t="str">
        <f>IF(OR($A108={1,2,3,4,5,6,7,8,9,10,11,12}),1,IF(OR($A108={13,14,15,16,17,18,19,20,21,22,23,24}),2,IF(OR($A108={25,26,27,28,29,30,31,32,33,34,35,36}),3,"")))</f>
        <v/>
      </c>
      <c r="C108" s="9" t="str">
        <f>IF(OR($A108={1,4,7,10,13,16,19,22,25,28,31,34}),"A",IF(OR($A108={2,5,8,11,14,17,20,23,26,29,32,35}),"B",IF(OR($A108={3,6,9,12,15,18,21,24,27,30,33,36}),"C","")))</f>
        <v/>
      </c>
      <c r="D108" t="str">
        <f t="shared" si="15"/>
        <v>3/1</v>
      </c>
      <c r="E108" t="str">
        <f t="shared" si="16"/>
        <v>A/C</v>
      </c>
      <c r="F108" s="13" t="str">
        <f>IF(AND(G108="d",$A108&gt;=1,OR(H108={1,"2a","2b",3,"5a","5b","10a","10b","20a","20b","40a","40b","80a","80b","160a","160b"})),"w",IF(AND(G108="",$A108&gt;=1,OR(H108={1,"2a","2b",3,"5a","5b","10a","10b","20a","20b","40a","40b","80a","80b","160a","160b"})),"l",""))</f>
        <v>l</v>
      </c>
      <c r="G108" s="7" t="str">
        <f>IF(OR($A108={1,2,3,4,5,6,7,8,9,10,11,12}),"d","")</f>
        <v/>
      </c>
      <c r="H108" s="14" t="str">
        <f>IF(AND(OR($D107={"1/2","1/3","2/1","3/1"}),F107="w"),VLOOKUP(H107,$AA$2:$AB$17,2,FALSE),IF(AND(OR($D107={"1/2","1/3","2/1","3/1"}),F107="l"),VLOOKUP(H107,$AC$2:$AD$17,2,FALSE),IF(AND(OR($D107={"1/2","1/3","2/1","3/1"}),F106="w"),VLOOKUP(H106,$AA$2:$AB$17,2,FALSE),IF(AND(OR($D107={"1/2","1/3","2/1","3/1"}),F106="l"),VLOOKUP(H106,$AC$2:$AD$17,2,FALSE),IF(AND(OR($D107={"1/2","1/3","2/1","3/1"}),F105="w"),VLOOKUP(H105,$AA$2:$AB$17,2,FALSE),IF(AND(OR($D107={"1/2","1/3","2/1","3/1"}),F105="l"),VLOOKUP(H105,$AC$2:$AD$17,2,FALSE),IF(AND(OR($D107={"1/2","1/3","2/1","3/1"}),F104="w"),VLOOKUP(H104,$AA$2:$AB$17,2,FALSE),IF(AND(OR($D107={"1/2","1/3","2/1","3/1"}),F104="l"),VLOOKUP(H104,$AC$2:$AD$17,2,FALSE),IF(AND(OR($D107={"1/2","1/3","2/1","3/1"}),F103="w"),VLOOKUP(H103,$AA$2:$AB$17,2,FALSE),IF(AND(OR($D107={"1/2","1/3","2/1","3/1"}),F103="l"),VLOOKUP(H103,$AC$2:$AD$17,2,FALSE),IF(AND(OR($D107={"1/2","1/3","2/1","3/1"}),F102="w"),VLOOKUP(H102,$AA$2:$AB$17,2,FALSE),IF(AND(OR($D107={"1/2","1/3","2/1","3/1"}),F102="l"),VLOOKUP(H102,$AC$2:$AD$17,2,FALSE),IF(AND(OR($D107={"1/2","1/3","2/1","3/1"}),F101="w"),VLOOKUP(H101,$AA$2:$AB$17,2,FALSE),IF(AND(OR($D107={"1/2","1/3","2/1","3/1"}),F101="l"),VLOOKUP(H101,$AC$2:$AD$17,2,FALSE),IF(AND(OR($D107={"1/2","1/3","2/1","3/1"}),F100="w"),VLOOKUP(H100,$AA$2:$AB$17,2,FALSE),IF(AND(OR($D107={"1/2","1/3","2/1","3/1"}),F100="l"),VLOOKUP(H100,$AC$2:$AD$17,2,FALSE),IF(AND(OR($D107={"1/2","1/3","2/1","3/1"}),F99="w"),VLOOKUP(H99,$AA$2:$AB$17,2,FALSE),IF(AND(OR($D107={"1/2","1/3","2/1","3/1"}),F99="l"),VLOOKUP(H99,$AC$2:$AD$17,2,FALSE),IF(AND(OR($D107={"1/2","1/3","2/1","3/1"}),F98="w"),VLOOKUP(H98,$AA$2:$AB$17,2,FALSE),IF(AND(OR($D107={"1/2","1/3","2/1","3/1"}),F98="l"),VLOOKUP(H98,$AC$2:$AD$17,2,FALSE),IF(AND(OR($D107={"1/2","1/3","2/1","3/1"}),F97="w"),VLOOKUP(H97,$AA$2:$AB$17,2,FALSE),IF(AND(OR($D107={"1/2","1/3","2/1","3/1"}),F97="l"),VLOOKUP(H97,$AC$2:$AD$17,2,FALSE),IF(OR($D107={"1/2","1/3","2/1","3/1"}),1,"")))))))))))))))))))))))</f>
        <v>10a</v>
      </c>
      <c r="I108" s="13" t="str">
        <f>IF(AND(J108="d",$A108&gt;=1,OR(K108={1,"2a","2b",3,"5a","5b","10a","10b","20a","20b","40a","40b","80a","80b","160a","160b"})),"w",IF(AND(J108="",$A108&gt;=1,OR(K108={1,"2a","2b",3,"5a","5b","10a","10b","20a","20b","40a","40b","80a","80b","160a","160b"})),"l",""))</f>
        <v/>
      </c>
      <c r="J108" s="7" t="str">
        <f>IF(OR($A108={13,14,15,16,17,18,19,20,21,22,23,24}),"d","")</f>
        <v/>
      </c>
      <c r="K108" s="14" t="str">
        <f>IF(AND(OR($D107={"1/2","2/3","2/1","3/2"}),I107="w"),VLOOKUP(K107,$AA$2:$AB$17,2,FALSE),IF(AND(OR($D107={"1/2","2/3","2/1","3/2"}),I107="l"),VLOOKUP(K107,$AC$2:$AD$17,2,FALSE),IF(AND(OR($D107={"1/2","2/3","2/1","3/2"}),I106="w"),VLOOKUP(K106,$AA$2:$AB$17,2,FALSE),IF(AND(OR($D107={"1/2","2/3","2/1","3/2"}),I106="l"),VLOOKUP(K106,$AC$2:$AD$17,2,FALSE),IF(AND(OR($D107={"1/2","2/3","2/1","3/2"}),I105="w"),VLOOKUP(K105,$AA$2:$AB$17,2,FALSE),IF(AND(OR($D107={"1/2","2/3","2/1","3/2"}),I105="l"),VLOOKUP(K105,$AC$2:$AD$17,2,FALSE),IF(AND(OR($D107={"1/2","2/3","2/1","3/2"}),I104="w"),VLOOKUP(K104,$AA$2:$AB$17,2,FALSE),IF(AND(OR($D107={"1/2","2/3","2/1","3/2"}),I104="l"),VLOOKUP(K104,$AC$2:$AD$17,2,FALSE),IF(AND(OR($D107={"1/2","2/3","2/1","3/2"}),I103="w"),VLOOKUP(K103,$AA$2:$AB$17,2,FALSE),IF(AND(OR($D107={"1/2","2/3","2/1","3/2"}),I103="l"),VLOOKUP(K103,$AC$2:$AD$17,2,FALSE),IF(AND(OR($D107={"1/2","2/3","2/1","3/2"}),I102="w"),VLOOKUP(K102,$AA$2:$AB$17,2,FALSE),IF(AND(OR($D107={"1/2","2/3","2/1","3/2"}),I102="l"),VLOOKUP(K102,$AC$2:$AD$17,2,FALSE),IF(AND(OR($D107={"1/2","2/3","2/1","3/2"}),I101="w"),VLOOKUP(K101,$AA$2:$AB$17,2,FALSE),IF(AND(OR($D107={"1/2","2/3","2/1","3/2"}),I101="l"),VLOOKUP(K101,$AC$2:$AD$17,2,FALSE),IF(AND(OR($D107={"1/2","2/3","2/1","3/2"}),I100="w"),VLOOKUP(K100,$AA$2:$AB$17,2,FALSE),IF(AND(OR($D107={"1/2","2/3","2/1","3/2"}),I100="l"),VLOOKUP(K100,$AC$2:$AD$17,2,FALSE),IF(AND(OR($D107={"1/2","2/3","2/1","3/2"}),I99="w"),VLOOKUP(K99,$AA$2:$AB$17,2,FALSE),IF(AND(OR($D107={"1/2","2/3","2/1","3/2"}),I99="l"),VLOOKUP(K99,$AC$2:$AD$17,2,FALSE),IF(AND(OR($D107={"1/2","2/3","2/1","3/2"}),I98="w"),VLOOKUP(K98,$AA$2:$AB$17,2,FALSE),IF(AND(OR($D107={"1/2","2/3","2/1","3/2"}),I98="l"),VLOOKUP(K98,$AC$2:$AD$17,2,FALSE),IF(AND(OR($D107={"1/2","2/3","2/1","3/2"}),I97="w"),VLOOKUP(K97,$AA$2:$AB$17,2,FALSE),IF(AND(OR($D107={"1/2","2/3","2/1","3/2"}),I97="l"),VLOOKUP(K97,$AC$2:$AD$17,2,FALSE),IF(OR($D107={"1/2","2/3","2/1","3/2"}),1,"")))))))))))))))))))))))</f>
        <v/>
      </c>
      <c r="L108" s="13" t="str">
        <f>IF(AND(M108="d",$A108&gt;=1,OR(N108={1,"2a","2b",3,"5a","5b","10a","10b","20a","20b","40a","40b","80a","80b","160a","160b"})),"w",IF(AND(M108="",$A108&gt;=1,OR(N108={1,"2a","2b",3,"5a","5b","10a","10b","20a","20b","40a","40b","80a","80b","160a","160b"})),"l",""))</f>
        <v>l</v>
      </c>
      <c r="M108" s="7" t="str">
        <f>IF(OR($A108={25,26,27,28,29,30,31,32,33,34,35,36}),"d","")</f>
        <v/>
      </c>
      <c r="N108" s="14" t="str">
        <f>IF(AND(OR($D107={"1/3","2/3","3/1","3/2"}),L107="w"),VLOOKUP(N107,$AA$2:$AB$17,2,FALSE),IF(AND(OR($D107={"1/3","2/3","3/1","3/2"}),L107="l"),VLOOKUP(N107,$AC$2:$AD$17,2,FALSE),IF(AND(OR($D107={"1/3","2/3","3/1","3/2"}),L106="w"),VLOOKUP(N106,$AA$2:$AB$17,2,FALSE),IF(AND(OR($D107={"1/3","2/3","3/1","3/2"}),L106="l"),VLOOKUP(N106,$AC$2:$AD$17,2,FALSE),IF(AND(OR($D107={"1/3","2/3","3/1","3/2"}),L105="w"),VLOOKUP(N105,$AA$2:$AB$17,2,FALSE),IF(AND(OR($D107={"1/3","2/3","3/1","3/2"}),L105="l"),VLOOKUP(N105,$AC$2:$AD$17,2,FALSE),IF(AND(OR($D107={"1/3","2/3","3/1","3/2"}),L104="w"),VLOOKUP(N104,$AA$2:$AB$17,2,FALSE),IF(AND(OR($D107={"1/3","2/3","3/1","3/2"}),L104="l"),VLOOKUP(N104,$AC$2:$AD$17,2,FALSE),IF(AND(OR($D107={"1/3","2/3","3/1","3/2"}),L103="w"),VLOOKUP(N103,$AA$2:$AB$17,2,FALSE),IF(AND(OR($D107={"1/3","2/3","3/1","3/2"}),L103="l"),VLOOKUP(N103,$AC$2:$AD$17,2,FALSE),IF(AND(OR($D107={"1/3","2/3","3/1","3/2"}),L102="w"),VLOOKUP(N102,$AA$2:$AB$17,2,FALSE),IF(AND(OR($D107={"1/3","2/3","3/1","3/2"}),L102="l"),VLOOKUP(N102,$AC$2:$AD$17,2,FALSE),IF(AND(OR($D107={"1/3","2/3","3/1","3/2"}),L101="w"),VLOOKUP(N101,$AA$2:$AB$17,2,FALSE),IF(AND(OR($D107={"1/3","2/3","3/1","3/2"}),L101="l"),VLOOKUP(N101,$AC$2:$AD$17,2,FALSE),IF(AND(OR($D107={"1/3","2/3","3/1","3/2"}),L100="w"),VLOOKUP(N100,$AA$2:$AB$17,2,FALSE),IF(AND(OR($D107={"1/3","2/3","3/1","3/2"}),L100="l"),VLOOKUP(N100,$AC$2:$AD$17,2,FALSE),IF(AND(OR($D107={"1/3","2/3","3/1","3/2"}),L99="w"),VLOOKUP(N99,$AA$2:$AB$17,2,FALSE),IF(AND(OR($D107={"1/3","2/3","3/1","3/2"}),L99="l"),VLOOKUP(N99,$AC$2:$AD$17,2,FALSE),IF(AND(OR($D107={"1/3","2/3","3/1","3/2"}),L98="w"),VLOOKUP(N98,$AA$2:$AB$17,2,FALSE),IF(AND(OR($D107={"1/3","2/3","3/1","3/2"}),L98="l"),VLOOKUP(N98,$AC$2:$AD$17,2,FALSE),IF(AND(OR($D107={"1/3","2/3","3/1","3/2"}),L97="w"),VLOOKUP(N97,$AA$2:$AB$17,2,FALSE),IF(AND(OR($D107={"1/3","2/3","3/1","3/2"}),L97="l"),VLOOKUP(N97,$AC$2:$AD$17,2,FALSE),IF(OR($D107={"1/3","2/3","3/1","3/2"}),1,"")))))))))))))))))))))))</f>
        <v>10b</v>
      </c>
      <c r="O108" s="12">
        <f t="shared" si="12"/>
        <v>-20</v>
      </c>
      <c r="P108" s="13" t="str">
        <f>IF(AND(Q108="c",$A108&gt;=1,OR(R108={1,"2a","2b",3,"5a","5b","10a","10b","20a","20b","40a","40b","80a","80b","160a","160b"})),"w",IF(AND(Q108="",$A108&gt;=1,OR(R108={1,"2a","2b",3,"5a","5b","10a","10b","20a","20b","40a","40b","80a","80b","160a","160b"})),"l",""))</f>
        <v>l</v>
      </c>
      <c r="Q108" s="7" t="str">
        <f>IF(OR($A108={1,4,7,10,13,16,19,22,25,28,31,34}),"c","")</f>
        <v/>
      </c>
      <c r="R108" s="14" t="str">
        <f>IF(AND(OR($E107={"a/b","a/c","b/a","c/a"}),P107="w"),VLOOKUP(R107,$AA$2:$AB$17,2,FALSE),IF(AND(OR($E107={"a/b","a/c","b/a","c/a"}),P107="l"),VLOOKUP(R107,$AC$2:$AD$17,2,FALSE),IF(AND(OR($E107={"a/b","a/c","b/a","c/a"}),P106="w"),VLOOKUP(R106,$AA$2:$AB$17,2,FALSE),IF(AND(OR($E107={"a/b","a/c","b/a","c/a"}),P106="l"),VLOOKUP(R106,$AC$2:$AD$17,2,FALSE),IF(AND(OR($E107={"a/b","a/c","b/a","c/a"}),P105="w"),VLOOKUP(R105,$AA$2:$AB$17,2,FALSE),IF(AND(OR($E107={"a/b","a/c","b/a","c/a"}),P105="l"),VLOOKUP(R105,$AC$2:$AD$17,2,FALSE),IF(AND(OR($E107={"a/b","a/c","b/a","c/a"}),P104="w"),VLOOKUP(R104,$AA$2:$AB$17,2,FALSE),IF(AND(OR($E107={"a/b","a/c","b/a","c/a"}),P104="l"),VLOOKUP(R104,$AC$2:$AD$17,2,FALSE),IF(AND(OR($E107={"a/b","a/c","b/a","c/a"}),P103="w"),VLOOKUP(R103,$AA$2:$AB$17,2,FALSE),IF(AND(OR($E107={"a/b","a/c","b/a","c/a"}),P103="l"),VLOOKUP(R103,$AC$2:$AD$17,2,FALSE),IF(AND(OR($E107={"a/b","a/c","b/a","c/a"}),P102="w"),VLOOKUP(R102,$AA$2:$AB$17,2,FALSE),IF(AND(OR($E107={"a/b","a/c","b/a","c/a"}),P102="l"),VLOOKUP(R102,$AC$2:$AD$17,2,FALSE),IF(AND(OR($E107={"a/b","a/c","b/a","c/a"}),P101="w"),VLOOKUP(R101,$AA$2:$AB$17,2,FALSE),IF(AND(OR($E107={"a/b","a/c","b/a","c/a"}),P101="l"),VLOOKUP(R101,$AC$2:$AD$17,2,FALSE),IF(AND(OR($E107={"a/b","a/c","b/a","c/a"}),P100="w"),VLOOKUP(R100,$AA$2:$AB$17,2,FALSE),IF(AND(OR($E107={"a/b","a/c","b/a","c/a"}),P100="l"),VLOOKUP(R100,$AC$2:$AD$17,2,FALSE),IF(AND(OR($E107={"a/b","a/c","b/a","c/a"}),P99="w"),VLOOKUP(R99,$AA$2:$AB$17,2,FALSE),IF(AND(OR($E107={"a/b","a/c","b/a","c/a"}),P99="l"),VLOOKUP(R99,$AC$2:$AD$17,2,FALSE),IF(AND(OR($E107={"a/b","a/c","b/a","c/a"}),P98="w"),VLOOKUP(R98,$AA$2:$AB$17,2,FALSE),IF(AND(OR($E107={"a/b","a/c","b/a","c/a"}),P98="l"),VLOOKUP(R98,$AC$2:$AD$17,2,FALSE),IF(AND(OR($E107={"a/b","a/c","b/a","c/a"}),P97="w"),VLOOKUP(R97,$AA$2:$AB$17,2,FALSE),IF(AND(OR($E107={"a/b","a/c","b/a","c/a"}),P97="l"),VLOOKUP(R97,$AC$2:$AD$17,2,FALSE),IF(OR($E107={"a/b","a/c","b/a","c/a"}),1,"")))))))))))))))))))))))</f>
        <v>2b</v>
      </c>
      <c r="S108" s="13" t="str">
        <f>IF(AND(T108="c",$A108&gt;=1,OR(U108={1,"2a","2b",3,"5a","5b","10a","10b","20a","20b","40a","40b","80a","80b","160a","160b"})),"w",IF(AND(T108="",$A108&gt;=1,OR(U108={1,"2a","2b",3,"5a","5b","10a","10b","20a","20b","40a","40b","80a","80b","160a","160b"})),"l",""))</f>
        <v/>
      </c>
      <c r="T108" s="7" t="str">
        <f>IF(OR($A108={2,5,8,11,14,17,20,23,26,29,32,35}),"c","")</f>
        <v/>
      </c>
      <c r="U108" s="14" t="str">
        <f>IF(AND(OR($E107={"a/b","b/c","b/a","c/b"}),S107="w"),VLOOKUP(U107,$AA$2:$AB$17,2,FALSE),IF(AND(OR($E107={"a/b","b/c","b/a","c/b"}),S107="l"),VLOOKUP(U107,$AC$2:$AD$17,2,FALSE),IF(AND(OR($E107={"a/b","b/c","b/a","c/b"}),S106="w"),VLOOKUP(U106,$AA$2:$AB$17,2,FALSE),IF(AND(OR($E107={"a/b","b/c","b/a","c/b"}),S106="l"),VLOOKUP(U106,$AC$2:$AD$17,2,FALSE),IF(AND(OR($E107={"a/b","b/c","b/a","c/b"}),S105="w"),VLOOKUP(U105,$AA$2:$AB$17,2,FALSE),IF(AND(OR($E107={"a/b","b/c","b/a","c/b"}),S105="l"),VLOOKUP(U105,$AC$2:$AD$17,2,FALSE),IF(AND(OR($E107={"a/b","b/c","b/a","c/b"}),S104="w"),VLOOKUP(U104,$AA$2:$AB$17,2,FALSE),IF(AND(OR($E107={"a/b","b/c","b/a","c/b"}),S104="l"),VLOOKUP(U104,$AC$2:$AD$17,2,FALSE),IF(AND(OR($E107={"a/b","b/c","b/a","c/b"}),S103="w"),VLOOKUP(U103,$AA$2:$AB$17,2,FALSE),IF(AND(OR($E107={"a/b","b/c","b/a","c/b"}),S103="l"),VLOOKUP(U103,$AC$2:$AD$17,2,FALSE),IF(AND(OR($E107={"a/b","b/c","b/a","c/b"}),S102="w"),VLOOKUP(U102,$AA$2:$AB$17,2,FALSE),IF(AND(OR($E107={"a/b","b/c","b/a","c/b"}),S102="l"),VLOOKUP(U102,$AC$2:$AD$17,2,FALSE),IF(AND(OR($E107={"a/b","b/c","b/a","c/b"}),S101="w"),VLOOKUP(U101,$AA$2:$AB$17,2,FALSE),IF(AND(OR($E107={"a/b","b/c","b/a","c/b"}),S101="l"),VLOOKUP(U101,$AC$2:$AD$17,2,FALSE),IF(AND(OR($E107={"a/b","b/c","b/a","c/b"}),S100="w"),VLOOKUP(U100,$AA$2:$AB$17,2,FALSE),IF(AND(OR($E107={"a/b","b/c","b/a","c/b"}),S100="l"),VLOOKUP(U100,$AC$2:$AD$17,2,FALSE),IF(AND(OR($E107={"a/b","b/c","b/a","c/b"}),S99="w"),VLOOKUP(U99,$AA$2:$AB$17,2,FALSE),IF(AND(OR($E107={"a/b","b/c","b/a","c/b"}),S99="l"),VLOOKUP(U99,$AC$2:$AD$17,2,FALSE),IF(AND(OR($E107={"a/b","b/c","b/a","c/b"}),S98="w"),VLOOKUP(U98,$AA$2:$AB$17,2,FALSE),IF(AND(OR($E107={"a/b","b/c","b/a","c/b"}),S98="l"),VLOOKUP(U98,$AC$2:$AD$17,2,FALSE),IF(AND(OR($E107={"a/b","b/c","b/a","c/b"}),S97="w"),VLOOKUP(U97,$AA$2:$AB$17,2,FALSE),IF(AND(OR($E107={"a/b","b/c","b/a","c/b"}),S97="l"),VLOOKUP(U97,$AC$2:$AD$17,2,FALSE),IF(OR($E107={"a/b","b/c","b/a","c/b"}),1,"")))))))))))))))))))))))</f>
        <v/>
      </c>
      <c r="V108" s="13" t="str">
        <f>IF(AND(W108="c",$A108&gt;=1,OR(X108={1,"2a","2b",3,"5a","5b","10a","10b","20a","20b","40a","40b","80a","80b","160a","160b"})),"w",IF(AND(W108="",$A108&gt;=1,OR(X108={1,"2a","2b",3,"5a","5b","10a","10b","20a","20b","40a","40b","80a","80b","160a","160b"})),"l",""))</f>
        <v>l</v>
      </c>
      <c r="W108" s="7" t="str">
        <f>IF(OR($A108={3,6,9,12,15,18,21,24,27,30,33,36}),"c","")</f>
        <v/>
      </c>
      <c r="X108" s="14">
        <f>IF(AND(OR($E107={"a/c","b/c","c/a","c/b"}),V107="w"),VLOOKUP(X107,$AA$2:$AB$17,2,FALSE),IF(AND(OR($E107={"a/c","b/c","c/a","c/b"}),V107="l"),VLOOKUP(X107,$AC$2:$AD$17,2,FALSE),IF(AND(OR($E107={"a/c","b/c","c/a","c/b"}),V106="w"),VLOOKUP(X106,$AA$2:$AB$17,2,FALSE),IF(AND(OR($E107={"a/c","b/c","c/a","c/b"}),V106="l"),VLOOKUP(X106,$AC$2:$AD$17,2,FALSE),IF(AND(OR($E107={"a/c","b/c","c/a","c/b"}),V105="w"),VLOOKUP(X105,$AA$2:$AB$17,2,FALSE),IF(AND(OR($E107={"a/c","b/c","c/a","c/b"}),V105="l"),VLOOKUP(X105,$AC$2:$AD$17,2,FALSE),IF(AND(OR($E107={"a/c","b/c","c/a","c/b"}),V104="w"),VLOOKUP(X104,$AA$2:$AB$17,2,FALSE),IF(AND(OR($E107={"a/c","b/c","c/a","c/b"}),V104="l"),VLOOKUP(X104,$AC$2:$AD$17,2,FALSE),IF(AND(OR($E107={"a/c","b/c","c/a","c/b"}),V103="w"),VLOOKUP(X103,$AA$2:$AB$17,2,FALSE),IF(AND(OR($E107={"a/c","b/c","c/a","c/b"}),V103="l"),VLOOKUP(X103,$AC$2:$AD$17,2,FALSE),IF(AND(OR($E107={"a/c","b/c","c/a","c/b"}),V102="w"),VLOOKUP(X102,$AA$2:$AB$17,2,FALSE),IF(AND(OR($E107={"a/c","b/c","c/a","c/b"}),V102="l"),VLOOKUP(X102,$AC$2:$AD$17,2,FALSE),IF(AND(OR($E107={"a/c","b/c","c/a","c/b"}),V101="w"),VLOOKUP(X101,$AA$2:$AB$17,2,FALSE),IF(AND(OR($E107={"a/c","b/c","c/a","c/b"}),V101="l"),VLOOKUP(X101,$AC$2:$AD$17,2,FALSE),IF(AND(OR($E107={"a/c","b/c","c/a","c/b"}),V100="w"),VLOOKUP(X100,$AA$2:$AB$17,2,FALSE),IF(AND(OR($E107={"a/c","b/c","c/a","c/b"}),V100="l"),VLOOKUP(X100,$AC$2:$AD$17,2,FALSE),IF(AND(OR($E107={"a/c","b/c","c/a","c/b"}),V99="w"),VLOOKUP(X99,$AA$2:$AB$17,2,FALSE),IF(AND(OR($E107={"a/c","b/c","c/a","c/b"}),V99="l"),VLOOKUP(X99,$AC$2:$AD$17,2,FALSE),IF(AND(OR($E107={"a/c","b/c","c/a","c/b"}),V98="w"),VLOOKUP(X98,$AA$2:$AB$17,2,FALSE),IF(AND(OR($E107={"a/c","b/c","c/a","c/b"}),V98="l"),VLOOKUP(X98,$AC$2:$AD$17,2,FALSE),IF(AND(OR($E107={"a/c","b/c","c/a","c/b"}),V97="w"),VLOOKUP(X97,$AA$2:$AB$17,2,FALSE),IF(AND(OR($E107={"a/c","b/c","c/a","c/b"}),V97="l"),VLOOKUP(X97,$AC$2:$AD$17,2,FALSE),IF(OR($E107={"a/c","b/c","c/a","c/b"}),1,"")))))))))))))))))))))))</f>
        <v>1</v>
      </c>
      <c r="Y108" s="12">
        <f t="shared" si="13"/>
        <v>-3</v>
      </c>
      <c r="Z108" s="27">
        <f t="shared" si="14"/>
        <v>-23</v>
      </c>
    </row>
    <row r="109" spans="1:33">
      <c r="A109" s="9">
        <v>14</v>
      </c>
      <c r="B109" s="9">
        <f>IF(OR($A109={1,2,3,4,5,6,7,8,9,10,11,12}),1,IF(OR($A109={13,14,15,16,17,18,19,20,21,22,23,24}),2,IF(OR($A109={25,26,27,28,29,30,31,32,33,34,35,36}),3,"")))</f>
        <v>2</v>
      </c>
      <c r="C109" s="9" t="str">
        <f>IF(OR($A109={1,4,7,10,13,16,19,22,25,28,31,34}),"A",IF(OR($A109={2,5,8,11,14,17,20,23,26,29,32,35}),"B",IF(OR($A109={3,6,9,12,15,18,21,24,27,30,33,36}),"C","")))</f>
        <v>B</v>
      </c>
      <c r="D109" t="str">
        <f t="shared" si="15"/>
        <v>3/1</v>
      </c>
      <c r="E109" t="str">
        <f t="shared" si="16"/>
        <v>A/C</v>
      </c>
      <c r="F109" s="13" t="str">
        <f>IF(AND(G109="d",$A109&gt;=1,OR(H109={1,"2a","2b",3,"5a","5b","10a","10b","20a","20b","40a","40b","80a","80b","160a","160b"})),"w",IF(AND(G109="",$A109&gt;=1,OR(H109={1,"2a","2b",3,"5a","5b","10a","10b","20a","20b","40a","40b","80a","80b","160a","160b"})),"l",""))</f>
        <v>l</v>
      </c>
      <c r="G109" s="7" t="str">
        <f>IF(OR($A109={1,2,3,4,5,6,7,8,9,10,11,12}),"d","")</f>
        <v/>
      </c>
      <c r="H109" s="14" t="str">
        <f>IF(AND(OR($D108={"1/2","1/3","2/1","3/1"}),F108="w"),VLOOKUP(H108,$AA$2:$AB$17,2,FALSE),IF(AND(OR($D108={"1/2","1/3","2/1","3/1"}),F108="l"),VLOOKUP(H108,$AC$2:$AD$17,2,FALSE),IF(AND(OR($D108={"1/2","1/3","2/1","3/1"}),F107="w"),VLOOKUP(H107,$AA$2:$AB$17,2,FALSE),IF(AND(OR($D108={"1/2","1/3","2/1","3/1"}),F107="l"),VLOOKUP(H107,$AC$2:$AD$17,2,FALSE),IF(AND(OR($D108={"1/2","1/3","2/1","3/1"}),F106="w"),VLOOKUP(H106,$AA$2:$AB$17,2,FALSE),IF(AND(OR($D108={"1/2","1/3","2/1","3/1"}),F106="l"),VLOOKUP(H106,$AC$2:$AD$17,2,FALSE),IF(AND(OR($D108={"1/2","1/3","2/1","3/1"}),F105="w"),VLOOKUP(H105,$AA$2:$AB$17,2,FALSE),IF(AND(OR($D108={"1/2","1/3","2/1","3/1"}),F105="l"),VLOOKUP(H105,$AC$2:$AD$17,2,FALSE),IF(AND(OR($D108={"1/2","1/3","2/1","3/1"}),F104="w"),VLOOKUP(H104,$AA$2:$AB$17,2,FALSE),IF(AND(OR($D108={"1/2","1/3","2/1","3/1"}),F104="l"),VLOOKUP(H104,$AC$2:$AD$17,2,FALSE),IF(AND(OR($D108={"1/2","1/3","2/1","3/1"}),F103="w"),VLOOKUP(H103,$AA$2:$AB$17,2,FALSE),IF(AND(OR($D108={"1/2","1/3","2/1","3/1"}),F103="l"),VLOOKUP(H103,$AC$2:$AD$17,2,FALSE),IF(AND(OR($D108={"1/2","1/3","2/1","3/1"}),F102="w"),VLOOKUP(H102,$AA$2:$AB$17,2,FALSE),IF(AND(OR($D108={"1/2","1/3","2/1","3/1"}),F102="l"),VLOOKUP(H102,$AC$2:$AD$17,2,FALSE),IF(AND(OR($D108={"1/2","1/3","2/1","3/1"}),F101="w"),VLOOKUP(H101,$AA$2:$AB$17,2,FALSE),IF(AND(OR($D108={"1/2","1/3","2/1","3/1"}),F101="l"),VLOOKUP(H101,$AC$2:$AD$17,2,FALSE),IF(AND(OR($D108={"1/2","1/3","2/1","3/1"}),F100="w"),VLOOKUP(H100,$AA$2:$AB$17,2,FALSE),IF(AND(OR($D108={"1/2","1/3","2/1","3/1"}),F100="l"),VLOOKUP(H100,$AC$2:$AD$17,2,FALSE),IF(AND(OR($D108={"1/2","1/3","2/1","3/1"}),F99="w"),VLOOKUP(H99,$AA$2:$AB$17,2,FALSE),IF(AND(OR($D108={"1/2","1/3","2/1","3/1"}),F99="l"),VLOOKUP(H99,$AC$2:$AD$17,2,FALSE),IF(AND(OR($D108={"1/2","1/3","2/1","3/1"}),F98="w"),VLOOKUP(H98,$AA$2:$AB$17,2,FALSE),IF(AND(OR($D108={"1/2","1/3","2/1","3/1"}),F98="l"),VLOOKUP(H98,$AC$2:$AD$17,2,FALSE),IF(OR($D108={"1/2","1/3","2/1","3/1"}),1,"")))))))))))))))))))))))</f>
        <v>10b</v>
      </c>
      <c r="I109" s="13" t="str">
        <f>IF(AND(J109="d",$A109&gt;=1,OR(K109={1,"2a","2b",3,"5a","5b","10a","10b","20a","20b","40a","40b","80a","80b","160a","160b"})),"w",IF(AND(J109="",$A109&gt;=1,OR(K109={1,"2a","2b",3,"5a","5b","10a","10b","20a","20b","40a","40b","80a","80b","160a","160b"})),"l",""))</f>
        <v/>
      </c>
      <c r="J109" s="7" t="str">
        <f>IF(OR($A109={13,14,15,16,17,18,19,20,21,22,23,24}),"d","")</f>
        <v>d</v>
      </c>
      <c r="K109" s="14" t="str">
        <f>IF(AND(OR($D108={"1/2","2/3","2/1","3/2"}),I108="w"),VLOOKUP(K108,$AA$2:$AB$17,2,FALSE),IF(AND(OR($D108={"1/2","2/3","2/1","3/2"}),I108="l"),VLOOKUP(K108,$AC$2:$AD$17,2,FALSE),IF(AND(OR($D108={"1/2","2/3","2/1","3/2"}),I107="w"),VLOOKUP(K107,$AA$2:$AB$17,2,FALSE),IF(AND(OR($D108={"1/2","2/3","2/1","3/2"}),I107="l"),VLOOKUP(K107,$AC$2:$AD$17,2,FALSE),IF(AND(OR($D108={"1/2","2/3","2/1","3/2"}),I106="w"),VLOOKUP(K106,$AA$2:$AB$17,2,FALSE),IF(AND(OR($D108={"1/2","2/3","2/1","3/2"}),I106="l"),VLOOKUP(K106,$AC$2:$AD$17,2,FALSE),IF(AND(OR($D108={"1/2","2/3","2/1","3/2"}),I105="w"),VLOOKUP(K105,$AA$2:$AB$17,2,FALSE),IF(AND(OR($D108={"1/2","2/3","2/1","3/2"}),I105="l"),VLOOKUP(K105,$AC$2:$AD$17,2,FALSE),IF(AND(OR($D108={"1/2","2/3","2/1","3/2"}),I104="w"),VLOOKUP(K104,$AA$2:$AB$17,2,FALSE),IF(AND(OR($D108={"1/2","2/3","2/1","3/2"}),I104="l"),VLOOKUP(K104,$AC$2:$AD$17,2,FALSE),IF(AND(OR($D108={"1/2","2/3","2/1","3/2"}),I103="w"),VLOOKUP(K103,$AA$2:$AB$17,2,FALSE),IF(AND(OR($D108={"1/2","2/3","2/1","3/2"}),I103="l"),VLOOKUP(K103,$AC$2:$AD$17,2,FALSE),IF(AND(OR($D108={"1/2","2/3","2/1","3/2"}),I102="w"),VLOOKUP(K102,$AA$2:$AB$17,2,FALSE),IF(AND(OR($D108={"1/2","2/3","2/1","3/2"}),I102="l"),VLOOKUP(K102,$AC$2:$AD$17,2,FALSE),IF(AND(OR($D108={"1/2","2/3","2/1","3/2"}),I101="w"),VLOOKUP(K101,$AA$2:$AB$17,2,FALSE),IF(AND(OR($D108={"1/2","2/3","2/1","3/2"}),I101="l"),VLOOKUP(K101,$AC$2:$AD$17,2,FALSE),IF(AND(OR($D108={"1/2","2/3","2/1","3/2"}),I100="w"),VLOOKUP(K100,$AA$2:$AB$17,2,FALSE),IF(AND(OR($D108={"1/2","2/3","2/1","3/2"}),I100="l"),VLOOKUP(K100,$AC$2:$AD$17,2,FALSE),IF(AND(OR($D108={"1/2","2/3","2/1","3/2"}),I99="w"),VLOOKUP(K99,$AA$2:$AB$17,2,FALSE),IF(AND(OR($D108={"1/2","2/3","2/1","3/2"}),I99="l"),VLOOKUP(K99,$AC$2:$AD$17,2,FALSE),IF(AND(OR($D108={"1/2","2/3","2/1","3/2"}),I98="w"),VLOOKUP(K98,$AA$2:$AB$17,2,FALSE),IF(AND(OR($D108={"1/2","2/3","2/1","3/2"}),I98="l"),VLOOKUP(K98,$AC$2:$AD$17,2,FALSE),IF(OR($D108={"1/2","2/3","2/1","3/2"}),1,"")))))))))))))))))))))))</f>
        <v/>
      </c>
      <c r="L109" s="13" t="str">
        <f>IF(AND(M109="d",$A109&gt;=1,OR(N109={1,"2a","2b",3,"5a","5b","10a","10b","20a","20b","40a","40b","80a","80b","160a","160b"})),"w",IF(AND(M109="",$A109&gt;=1,OR(N109={1,"2a","2b",3,"5a","5b","10a","10b","20a","20b","40a","40b","80a","80b","160a","160b"})),"l",""))</f>
        <v>l</v>
      </c>
      <c r="M109" s="7" t="str">
        <f>IF(OR($A109={25,26,27,28,29,30,31,32,33,34,35,36}),"d","")</f>
        <v/>
      </c>
      <c r="N109" s="14" t="str">
        <f>IF(AND(OR($D108={"1/3","2/3","3/1","3/2"}),L108="w"),VLOOKUP(N108,$AA$2:$AB$17,2,FALSE),IF(AND(OR($D108={"1/3","2/3","3/1","3/2"}),L108="l"),VLOOKUP(N108,$AC$2:$AD$17,2,FALSE),IF(AND(OR($D108={"1/3","2/3","3/1","3/2"}),L107="w"),VLOOKUP(N107,$AA$2:$AB$17,2,FALSE),IF(AND(OR($D108={"1/3","2/3","3/1","3/2"}),L107="l"),VLOOKUP(N107,$AC$2:$AD$17,2,FALSE),IF(AND(OR($D108={"1/3","2/3","3/1","3/2"}),L106="w"),VLOOKUP(N106,$AA$2:$AB$17,2,FALSE),IF(AND(OR($D108={"1/3","2/3","3/1","3/2"}),L106="l"),VLOOKUP(N106,$AC$2:$AD$17,2,FALSE),IF(AND(OR($D108={"1/3","2/3","3/1","3/2"}),L105="w"),VLOOKUP(N105,$AA$2:$AB$17,2,FALSE),IF(AND(OR($D108={"1/3","2/3","3/1","3/2"}),L105="l"),VLOOKUP(N105,$AC$2:$AD$17,2,FALSE),IF(AND(OR($D108={"1/3","2/3","3/1","3/2"}),L104="w"),VLOOKUP(N104,$AA$2:$AB$17,2,FALSE),IF(AND(OR($D108={"1/3","2/3","3/1","3/2"}),L104="l"),VLOOKUP(N104,$AC$2:$AD$17,2,FALSE),IF(AND(OR($D108={"1/3","2/3","3/1","3/2"}),L103="w"),VLOOKUP(N103,$AA$2:$AB$17,2,FALSE),IF(AND(OR($D108={"1/3","2/3","3/1","3/2"}),L103="l"),VLOOKUP(N103,$AC$2:$AD$17,2,FALSE),IF(AND(OR($D108={"1/3","2/3","3/1","3/2"}),L102="w"),VLOOKUP(N102,$AA$2:$AB$17,2,FALSE),IF(AND(OR($D108={"1/3","2/3","3/1","3/2"}),L102="l"),VLOOKUP(N102,$AC$2:$AD$17,2,FALSE),IF(AND(OR($D108={"1/3","2/3","3/1","3/2"}),L101="w"),VLOOKUP(N101,$AA$2:$AB$17,2,FALSE),IF(AND(OR($D108={"1/3","2/3","3/1","3/2"}),L101="l"),VLOOKUP(N101,$AC$2:$AD$17,2,FALSE),IF(AND(OR($D108={"1/3","2/3","3/1","3/2"}),L100="w"),VLOOKUP(N100,$AA$2:$AB$17,2,FALSE),IF(AND(OR($D108={"1/3","2/3","3/1","3/2"}),L100="l"),VLOOKUP(N100,$AC$2:$AD$17,2,FALSE),IF(AND(OR($D108={"1/3","2/3","3/1","3/2"}),L99="w"),VLOOKUP(N99,$AA$2:$AB$17,2,FALSE),IF(AND(OR($D108={"1/3","2/3","3/1","3/2"}),L99="l"),VLOOKUP(N99,$AC$2:$AD$17,2,FALSE),IF(AND(OR($D108={"1/3","2/3","3/1","3/2"}),L98="w"),VLOOKUP(N98,$AA$2:$AB$17,2,FALSE),IF(AND(OR($D108={"1/3","2/3","3/1","3/2"}),L98="l"),VLOOKUP(N98,$AC$2:$AD$17,2,FALSE),IF(OR($D108={"1/3","2/3","3/1","3/2"}),1,"")))))))))))))))))))))))</f>
        <v>20a</v>
      </c>
      <c r="O109" s="12">
        <f t="shared" si="12"/>
        <v>-30</v>
      </c>
      <c r="P109" s="13" t="str">
        <f>IF(AND(Q109="c",$A109&gt;=1,OR(R109={1,"2a","2b",3,"5a","5b","10a","10b","20a","20b","40a","40b","80a","80b","160a","160b"})),"w",IF(AND(Q109="",$A109&gt;=1,OR(R109={1,"2a","2b",3,"5a","5b","10a","10b","20a","20b","40a","40b","80a","80b","160a","160b"})),"l",""))</f>
        <v>l</v>
      </c>
      <c r="Q109" s="7" t="str">
        <f>IF(OR($A109={1,4,7,10,13,16,19,22,25,28,31,34}),"c","")</f>
        <v/>
      </c>
      <c r="R109" s="14">
        <f>IF(AND(OR($E108={"a/b","a/c","b/a","c/a"}),P108="w"),VLOOKUP(R108,$AA$2:$AB$17,2,FALSE),IF(AND(OR($E108={"a/b","a/c","b/a","c/a"}),P108="l"),VLOOKUP(R108,$AC$2:$AD$17,2,FALSE),IF(AND(OR($E108={"a/b","a/c","b/a","c/a"}),P107="w"),VLOOKUP(R107,$AA$2:$AB$17,2,FALSE),IF(AND(OR($E108={"a/b","a/c","b/a","c/a"}),P107="l"),VLOOKUP(R107,$AC$2:$AD$17,2,FALSE),IF(AND(OR($E108={"a/b","a/c","b/a","c/a"}),P106="w"),VLOOKUP(R106,$AA$2:$AB$17,2,FALSE),IF(AND(OR($E108={"a/b","a/c","b/a","c/a"}),P106="l"),VLOOKUP(R106,$AC$2:$AD$17,2,FALSE),IF(AND(OR($E108={"a/b","a/c","b/a","c/a"}),P105="w"),VLOOKUP(R105,$AA$2:$AB$17,2,FALSE),IF(AND(OR($E108={"a/b","a/c","b/a","c/a"}),P105="l"),VLOOKUP(R105,$AC$2:$AD$17,2,FALSE),IF(AND(OR($E108={"a/b","a/c","b/a","c/a"}),P104="w"),VLOOKUP(R104,$AA$2:$AB$17,2,FALSE),IF(AND(OR($E108={"a/b","a/c","b/a","c/a"}),P104="l"),VLOOKUP(R104,$AC$2:$AD$17,2,FALSE),IF(AND(OR($E108={"a/b","a/c","b/a","c/a"}),P103="w"),VLOOKUP(R103,$AA$2:$AB$17,2,FALSE),IF(AND(OR($E108={"a/b","a/c","b/a","c/a"}),P103="l"),VLOOKUP(R103,$AC$2:$AD$17,2,FALSE),IF(AND(OR($E108={"a/b","a/c","b/a","c/a"}),P102="w"),VLOOKUP(R102,$AA$2:$AB$17,2,FALSE),IF(AND(OR($E108={"a/b","a/c","b/a","c/a"}),P102="l"),VLOOKUP(R102,$AC$2:$AD$17,2,FALSE),IF(AND(OR($E108={"a/b","a/c","b/a","c/a"}),P101="w"),VLOOKUP(R101,$AA$2:$AB$17,2,FALSE),IF(AND(OR($E108={"a/b","a/c","b/a","c/a"}),P101="l"),VLOOKUP(R101,$AC$2:$AD$17,2,FALSE),IF(AND(OR($E108={"a/b","a/c","b/a","c/a"}),P100="w"),VLOOKUP(R100,$AA$2:$AB$17,2,FALSE),IF(AND(OR($E108={"a/b","a/c","b/a","c/a"}),P100="l"),VLOOKUP(R100,$AC$2:$AD$17,2,FALSE),IF(AND(OR($E108={"a/b","a/c","b/a","c/a"}),P99="w"),VLOOKUP(R99,$AA$2:$AB$17,2,FALSE),IF(AND(OR($E108={"a/b","a/c","b/a","c/a"}),P99="l"),VLOOKUP(R99,$AC$2:$AD$17,2,FALSE),IF(AND(OR($E108={"a/b","a/c","b/a","c/a"}),P98="w"),VLOOKUP(R98,$AA$2:$AB$17,2,FALSE),IF(AND(OR($E108={"a/b","a/c","b/a","c/a"}),P98="l"),VLOOKUP(R98,$AC$2:$AD$17,2,FALSE),IF(OR($E108={"a/b","a/c","b/a","c/a"}),1,"")))))))))))))))))))))))</f>
        <v>3</v>
      </c>
      <c r="S109" s="13" t="str">
        <f>IF(AND(T109="c",$A109&gt;=1,OR(U109={1,"2a","2b",3,"5a","5b","10a","10b","20a","20b","40a","40b","80a","80b","160a","160b"})),"w",IF(AND(T109="",$A109&gt;=1,OR(U109={1,"2a","2b",3,"5a","5b","10a","10b","20a","20b","40a","40b","80a","80b","160a","160b"})),"l",""))</f>
        <v/>
      </c>
      <c r="T109" s="7" t="str">
        <f>IF(OR($A109={2,5,8,11,14,17,20,23,26,29,32,35}),"c","")</f>
        <v>c</v>
      </c>
      <c r="U109" s="14" t="str">
        <f>IF(AND(OR($E108={"a/b","b/c","b/a","c/b"}),S108="w"),VLOOKUP(U108,$AA$2:$AB$17,2,FALSE),IF(AND(OR($E108={"a/b","b/c","b/a","c/b"}),S108="l"),VLOOKUP(U108,$AC$2:$AD$17,2,FALSE),IF(AND(OR($E108={"a/b","b/c","b/a","c/b"}),S107="w"),VLOOKUP(U107,$AA$2:$AB$17,2,FALSE),IF(AND(OR($E108={"a/b","b/c","b/a","c/b"}),S107="l"),VLOOKUP(U107,$AC$2:$AD$17,2,FALSE),IF(AND(OR($E108={"a/b","b/c","b/a","c/b"}),S106="w"),VLOOKUP(U106,$AA$2:$AB$17,2,FALSE),IF(AND(OR($E108={"a/b","b/c","b/a","c/b"}),S106="l"),VLOOKUP(U106,$AC$2:$AD$17,2,FALSE),IF(AND(OR($E108={"a/b","b/c","b/a","c/b"}),S105="w"),VLOOKUP(U105,$AA$2:$AB$17,2,FALSE),IF(AND(OR($E108={"a/b","b/c","b/a","c/b"}),S105="l"),VLOOKUP(U105,$AC$2:$AD$17,2,FALSE),IF(AND(OR($E108={"a/b","b/c","b/a","c/b"}),S104="w"),VLOOKUP(U104,$AA$2:$AB$17,2,FALSE),IF(AND(OR($E108={"a/b","b/c","b/a","c/b"}),S104="l"),VLOOKUP(U104,$AC$2:$AD$17,2,FALSE),IF(AND(OR($E108={"a/b","b/c","b/a","c/b"}),S103="w"),VLOOKUP(U103,$AA$2:$AB$17,2,FALSE),IF(AND(OR($E108={"a/b","b/c","b/a","c/b"}),S103="l"),VLOOKUP(U103,$AC$2:$AD$17,2,FALSE),IF(AND(OR($E108={"a/b","b/c","b/a","c/b"}),S102="w"),VLOOKUP(U102,$AA$2:$AB$17,2,FALSE),IF(AND(OR($E108={"a/b","b/c","b/a","c/b"}),S102="l"),VLOOKUP(U102,$AC$2:$AD$17,2,FALSE),IF(AND(OR($E108={"a/b","b/c","b/a","c/b"}),S101="w"),VLOOKUP(U101,$AA$2:$AB$17,2,FALSE),IF(AND(OR($E108={"a/b","b/c","b/a","c/b"}),S101="l"),VLOOKUP(U101,$AC$2:$AD$17,2,FALSE),IF(AND(OR($E108={"a/b","b/c","b/a","c/b"}),S100="w"),VLOOKUP(U100,$AA$2:$AB$17,2,FALSE),IF(AND(OR($E108={"a/b","b/c","b/a","c/b"}),S100="l"),VLOOKUP(U100,$AC$2:$AD$17,2,FALSE),IF(AND(OR($E108={"a/b","b/c","b/a","c/b"}),S99="w"),VLOOKUP(U99,$AA$2:$AB$17,2,FALSE),IF(AND(OR($E108={"a/b","b/c","b/a","c/b"}),S99="l"),VLOOKUP(U99,$AC$2:$AD$17,2,FALSE),IF(AND(OR($E108={"a/b","b/c","b/a","c/b"}),S98="w"),VLOOKUP(U98,$AA$2:$AB$17,2,FALSE),IF(AND(OR($E108={"a/b","b/c","b/a","c/b"}),S98="l"),VLOOKUP(U98,$AC$2:$AD$17,2,FALSE),IF(OR($E108={"a/b","b/c","b/a","c/b"}),1,"")))))))))))))))))))))))</f>
        <v/>
      </c>
      <c r="V109" s="13" t="str">
        <f>IF(AND(W109="c",$A109&gt;=1,OR(X109={1,"2a","2b",3,"5a","5b","10a","10b","20a","20b","40a","40b","80a","80b","160a","160b"})),"w",IF(AND(W109="",$A109&gt;=1,OR(X109={1,"2a","2b",3,"5a","5b","10a","10b","20a","20b","40a","40b","80a","80b","160a","160b"})),"l",""))</f>
        <v>l</v>
      </c>
      <c r="W109" s="7" t="str">
        <f>IF(OR($A109={3,6,9,12,15,18,21,24,27,30,33,36}),"c","")</f>
        <v/>
      </c>
      <c r="X109" s="14" t="str">
        <f>IF(AND(OR($E108={"a/c","b/c","c/a","c/b"}),V108="w"),VLOOKUP(X108,$AA$2:$AB$17,2,FALSE),IF(AND(OR($E108={"a/c","b/c","c/a","c/b"}),V108="l"),VLOOKUP(X108,$AC$2:$AD$17,2,FALSE),IF(AND(OR($E108={"a/c","b/c","c/a","c/b"}),V107="w"),VLOOKUP(X107,$AA$2:$AB$17,2,FALSE),IF(AND(OR($E108={"a/c","b/c","c/a","c/b"}),V107="l"),VLOOKUP(X107,$AC$2:$AD$17,2,FALSE),IF(AND(OR($E108={"a/c","b/c","c/a","c/b"}),V106="w"),VLOOKUP(X106,$AA$2:$AB$17,2,FALSE),IF(AND(OR($E108={"a/c","b/c","c/a","c/b"}),V106="l"),VLOOKUP(X106,$AC$2:$AD$17,2,FALSE),IF(AND(OR($E108={"a/c","b/c","c/a","c/b"}),V105="w"),VLOOKUP(X105,$AA$2:$AB$17,2,FALSE),IF(AND(OR($E108={"a/c","b/c","c/a","c/b"}),V105="l"),VLOOKUP(X105,$AC$2:$AD$17,2,FALSE),IF(AND(OR($E108={"a/c","b/c","c/a","c/b"}),V104="w"),VLOOKUP(X104,$AA$2:$AB$17,2,FALSE),IF(AND(OR($E108={"a/c","b/c","c/a","c/b"}),V104="l"),VLOOKUP(X104,$AC$2:$AD$17,2,FALSE),IF(AND(OR($E108={"a/c","b/c","c/a","c/b"}),V103="w"),VLOOKUP(X103,$AA$2:$AB$17,2,FALSE),IF(AND(OR($E108={"a/c","b/c","c/a","c/b"}),V103="l"),VLOOKUP(X103,$AC$2:$AD$17,2,FALSE),IF(AND(OR($E108={"a/c","b/c","c/a","c/b"}),V102="w"),VLOOKUP(X102,$AA$2:$AB$17,2,FALSE),IF(AND(OR($E108={"a/c","b/c","c/a","c/b"}),V102="l"),VLOOKUP(X102,$AC$2:$AD$17,2,FALSE),IF(AND(OR($E108={"a/c","b/c","c/a","c/b"}),V101="w"),VLOOKUP(X101,$AA$2:$AB$17,2,FALSE),IF(AND(OR($E108={"a/c","b/c","c/a","c/b"}),V101="l"),VLOOKUP(X101,$AC$2:$AD$17,2,FALSE),IF(AND(OR($E108={"a/c","b/c","c/a","c/b"}),V100="w"),VLOOKUP(X100,$AA$2:$AB$17,2,FALSE),IF(AND(OR($E108={"a/c","b/c","c/a","c/b"}),V100="l"),VLOOKUP(X100,$AC$2:$AD$17,2,FALSE),IF(AND(OR($E108={"a/c","b/c","c/a","c/b"}),V99="w"),VLOOKUP(X99,$AA$2:$AB$17,2,FALSE),IF(AND(OR($E108={"a/c","b/c","c/a","c/b"}),V99="l"),VLOOKUP(X99,$AC$2:$AD$17,2,FALSE),IF(AND(OR($E108={"a/c","b/c","c/a","c/b"}),V98="w"),VLOOKUP(X98,$AA$2:$AB$17,2,FALSE),IF(AND(OR($E108={"a/c","b/c","c/a","c/b"}),V98="l"),VLOOKUP(X98,$AC$2:$AD$17,2,FALSE),IF(OR($E108={"a/c","b/c","c/a","c/b"}),1,"")))))))))))))))))))))))</f>
        <v>2a</v>
      </c>
      <c r="Y109" s="12">
        <f t="shared" si="13"/>
        <v>-5</v>
      </c>
      <c r="Z109" s="27">
        <f t="shared" si="14"/>
        <v>-35</v>
      </c>
    </row>
    <row r="110" spans="1:33">
      <c r="A110" s="9">
        <v>32</v>
      </c>
      <c r="B110" s="9">
        <f>IF(OR($A110={1,2,3,4,5,6,7,8,9,10,11,12}),1,IF(OR($A110={13,14,15,16,17,18,19,20,21,22,23,24}),2,IF(OR($A110={25,26,27,28,29,30,31,32,33,34,35,36}),3,"")))</f>
        <v>3</v>
      </c>
      <c r="C110" s="9" t="str">
        <f>IF(OR($A110={1,4,7,10,13,16,19,22,25,28,31,34}),"A",IF(OR($A110={2,5,8,11,14,17,20,23,26,29,32,35}),"B",IF(OR($A110={3,6,9,12,15,18,21,24,27,30,33,36}),"C","")))</f>
        <v>B</v>
      </c>
      <c r="D110" t="str">
        <f t="shared" si="15"/>
        <v>2/3</v>
      </c>
      <c r="E110" t="str">
        <f t="shared" si="16"/>
        <v>A/C</v>
      </c>
      <c r="F110" s="13" t="str">
        <f>IF(AND(G110="d",$A110&gt;=1,OR(H110={1,"2a","2b",3,"5a","5b","10a","10b","20a","20b","40a","40b","80a","80b","160a","160b"})),"w",IF(AND(G110="",$A110&gt;=1,OR(H110={1,"2a","2b",3,"5a","5b","10a","10b","20a","20b","40a","40b","80a","80b","160a","160b"})),"l",""))</f>
        <v>l</v>
      </c>
      <c r="G110" s="7" t="str">
        <f>IF(OR($A110={1,2,3,4,5,6,7,8,9,10,11,12}),"d","")</f>
        <v/>
      </c>
      <c r="H110" s="14" t="str">
        <f>IF(AND(OR($D109={"1/2","1/3","2/1","3/1"}),F109="w"),VLOOKUP(H109,$AA$2:$AB$17,2,FALSE),IF(AND(OR($D109={"1/2","1/3","2/1","3/1"}),F109="l"),VLOOKUP(H109,$AC$2:$AD$17,2,FALSE),IF(AND(OR($D109={"1/2","1/3","2/1","3/1"}),F108="w"),VLOOKUP(H108,$AA$2:$AB$17,2,FALSE),IF(AND(OR($D109={"1/2","1/3","2/1","3/1"}),F108="l"),VLOOKUP(H108,$AC$2:$AD$17,2,FALSE),IF(AND(OR($D109={"1/2","1/3","2/1","3/1"}),F107="w"),VLOOKUP(H107,$AA$2:$AB$17,2,FALSE),IF(AND(OR($D109={"1/2","1/3","2/1","3/1"}),F107="l"),VLOOKUP(H107,$AC$2:$AD$17,2,FALSE),IF(AND(OR($D109={"1/2","1/3","2/1","3/1"}),F106="w"),VLOOKUP(H106,$AA$2:$AB$17,2,FALSE),IF(AND(OR($D109={"1/2","1/3","2/1","3/1"}),F106="l"),VLOOKUP(H106,$AC$2:$AD$17,2,FALSE),IF(AND(OR($D109={"1/2","1/3","2/1","3/1"}),F105="w"),VLOOKUP(H105,$AA$2:$AB$17,2,FALSE),IF(AND(OR($D109={"1/2","1/3","2/1","3/1"}),F105="l"),VLOOKUP(H105,$AC$2:$AD$17,2,FALSE),IF(AND(OR($D109={"1/2","1/3","2/1","3/1"}),F104="w"),VLOOKUP(H104,$AA$2:$AB$17,2,FALSE),IF(AND(OR($D109={"1/2","1/3","2/1","3/1"}),F104="l"),VLOOKUP(H104,$AC$2:$AD$17,2,FALSE),IF(AND(OR($D109={"1/2","1/3","2/1","3/1"}),F103="w"),VLOOKUP(H103,$AA$2:$AB$17,2,FALSE),IF(AND(OR($D109={"1/2","1/3","2/1","3/1"}),F103="l"),VLOOKUP(H103,$AC$2:$AD$17,2,FALSE),IF(AND(OR($D109={"1/2","1/3","2/1","3/1"}),F102="w"),VLOOKUP(H102,$AA$2:$AB$17,2,FALSE),IF(AND(OR($D109={"1/2","1/3","2/1","3/1"}),F102="l"),VLOOKUP(H102,$AC$2:$AD$17,2,FALSE),IF(AND(OR($D109={"1/2","1/3","2/1","3/1"}),F101="w"),VLOOKUP(H101,$AA$2:$AB$17,2,FALSE),IF(AND(OR($D109={"1/2","1/3","2/1","3/1"}),F101="l"),VLOOKUP(H101,$AC$2:$AD$17,2,FALSE),IF(AND(OR($D109={"1/2","1/3","2/1","3/1"}),F100="w"),VLOOKUP(H100,$AA$2:$AB$17,2,FALSE),IF(AND(OR($D109={"1/2","1/3","2/1","3/1"}),F100="l"),VLOOKUP(H100,$AC$2:$AD$17,2,FALSE),IF(AND(OR($D109={"1/2","1/3","2/1","3/1"}),F99="w"),VLOOKUP(H99,$AA$2:$AB$17,2,FALSE),IF(AND(OR($D109={"1/2","1/3","2/1","3/1"}),F99="l"),VLOOKUP(H99,$AC$2:$AD$17,2,FALSE),IF(OR($D109={"1/2","1/3","2/1","3/1"}),1,"")))))))))))))))))))))))</f>
        <v>20a</v>
      </c>
      <c r="I110" s="13" t="str">
        <f>IF(AND(J110="d",$A110&gt;=1,OR(K110={1,"2a","2b",3,"5a","5b","10a","10b","20a","20b","40a","40b","80a","80b","160a","160b"})),"w",IF(AND(J110="",$A110&gt;=1,OR(K110={1,"2a","2b",3,"5a","5b","10a","10b","20a","20b","40a","40b","80a","80b","160a","160b"})),"l",""))</f>
        <v/>
      </c>
      <c r="J110" s="7" t="str">
        <f>IF(OR($A110={13,14,15,16,17,18,19,20,21,22,23,24}),"d","")</f>
        <v/>
      </c>
      <c r="K110" s="14" t="str">
        <f>IF(AND(OR($D109={"1/2","2/3","2/1","3/2"}),I109="w"),VLOOKUP(K109,$AA$2:$AB$17,2,FALSE),IF(AND(OR($D109={"1/2","2/3","2/1","3/2"}),I109="l"),VLOOKUP(K109,$AC$2:$AD$17,2,FALSE),IF(AND(OR($D109={"1/2","2/3","2/1","3/2"}),I108="w"),VLOOKUP(K108,$AA$2:$AB$17,2,FALSE),IF(AND(OR($D109={"1/2","2/3","2/1","3/2"}),I108="l"),VLOOKUP(K108,$AC$2:$AD$17,2,FALSE),IF(AND(OR($D109={"1/2","2/3","2/1","3/2"}),I107="w"),VLOOKUP(K107,$AA$2:$AB$17,2,FALSE),IF(AND(OR($D109={"1/2","2/3","2/1","3/2"}),I107="l"),VLOOKUP(K107,$AC$2:$AD$17,2,FALSE),IF(AND(OR($D109={"1/2","2/3","2/1","3/2"}),I106="w"),VLOOKUP(K106,$AA$2:$AB$17,2,FALSE),IF(AND(OR($D109={"1/2","2/3","2/1","3/2"}),I106="l"),VLOOKUP(K106,$AC$2:$AD$17,2,FALSE),IF(AND(OR($D109={"1/2","2/3","2/1","3/2"}),I105="w"),VLOOKUP(K105,$AA$2:$AB$17,2,FALSE),IF(AND(OR($D109={"1/2","2/3","2/1","3/2"}),I105="l"),VLOOKUP(K105,$AC$2:$AD$17,2,FALSE),IF(AND(OR($D109={"1/2","2/3","2/1","3/2"}),I104="w"),VLOOKUP(K104,$AA$2:$AB$17,2,FALSE),IF(AND(OR($D109={"1/2","2/3","2/1","3/2"}),I104="l"),VLOOKUP(K104,$AC$2:$AD$17,2,FALSE),IF(AND(OR($D109={"1/2","2/3","2/1","3/2"}),I103="w"),VLOOKUP(K103,$AA$2:$AB$17,2,FALSE),IF(AND(OR($D109={"1/2","2/3","2/1","3/2"}),I103="l"),VLOOKUP(K103,$AC$2:$AD$17,2,FALSE),IF(AND(OR($D109={"1/2","2/3","2/1","3/2"}),I102="w"),VLOOKUP(K102,$AA$2:$AB$17,2,FALSE),IF(AND(OR($D109={"1/2","2/3","2/1","3/2"}),I102="l"),VLOOKUP(K102,$AC$2:$AD$17,2,FALSE),IF(AND(OR($D109={"1/2","2/3","2/1","3/2"}),I101="w"),VLOOKUP(K101,$AA$2:$AB$17,2,FALSE),IF(AND(OR($D109={"1/2","2/3","2/1","3/2"}),I101="l"),VLOOKUP(K101,$AC$2:$AD$17,2,FALSE),IF(AND(OR($D109={"1/2","2/3","2/1","3/2"}),I100="w"),VLOOKUP(K100,$AA$2:$AB$17,2,FALSE),IF(AND(OR($D109={"1/2","2/3","2/1","3/2"}),I100="l"),VLOOKUP(K100,$AC$2:$AD$17,2,FALSE),IF(AND(OR($D109={"1/2","2/3","2/1","3/2"}),I99="w"),VLOOKUP(K99,$AA$2:$AB$17,2,FALSE),IF(AND(OR($D109={"1/2","2/3","2/1","3/2"}),I99="l"),VLOOKUP(K99,$AC$2:$AD$17,2,FALSE),IF(OR($D109={"1/2","2/3","2/1","3/2"}),1,"")))))))))))))))))))))))</f>
        <v/>
      </c>
      <c r="L110" s="13" t="str">
        <f>IF(AND(M110="d",$A110&gt;=1,OR(N110={1,"2a","2b",3,"5a","5b","10a","10b","20a","20b","40a","40b","80a","80b","160a","160b"})),"w",IF(AND(M110="",$A110&gt;=1,OR(N110={1,"2a","2b",3,"5a","5b","10a","10b","20a","20b","40a","40b","80a","80b","160a","160b"})),"l",""))</f>
        <v>w</v>
      </c>
      <c r="M110" s="7" t="str">
        <f>IF(OR($A110={25,26,27,28,29,30,31,32,33,34,35,36}),"d","")</f>
        <v>d</v>
      </c>
      <c r="N110" s="14" t="str">
        <f>IF(AND(OR($D109={"1/3","2/3","3/1","3/2"}),L109="w"),VLOOKUP(N109,$AA$2:$AB$17,2,FALSE),IF(AND(OR($D109={"1/3","2/3","3/1","3/2"}),L109="l"),VLOOKUP(N109,$AC$2:$AD$17,2,FALSE),IF(AND(OR($D109={"1/3","2/3","3/1","3/2"}),L108="w"),VLOOKUP(N108,$AA$2:$AB$17,2,FALSE),IF(AND(OR($D109={"1/3","2/3","3/1","3/2"}),L108="l"),VLOOKUP(N108,$AC$2:$AD$17,2,FALSE),IF(AND(OR($D109={"1/3","2/3","3/1","3/2"}),L107="w"),VLOOKUP(N107,$AA$2:$AB$17,2,FALSE),IF(AND(OR($D109={"1/3","2/3","3/1","3/2"}),L107="l"),VLOOKUP(N107,$AC$2:$AD$17,2,FALSE),IF(AND(OR($D109={"1/3","2/3","3/1","3/2"}),L106="w"),VLOOKUP(N106,$AA$2:$AB$17,2,FALSE),IF(AND(OR($D109={"1/3","2/3","3/1","3/2"}),L106="l"),VLOOKUP(N106,$AC$2:$AD$17,2,FALSE),IF(AND(OR($D109={"1/3","2/3","3/1","3/2"}),L105="w"),VLOOKUP(N105,$AA$2:$AB$17,2,FALSE),IF(AND(OR($D109={"1/3","2/3","3/1","3/2"}),L105="l"),VLOOKUP(N105,$AC$2:$AD$17,2,FALSE),IF(AND(OR($D109={"1/3","2/3","3/1","3/2"}),L104="w"),VLOOKUP(N104,$AA$2:$AB$17,2,FALSE),IF(AND(OR($D109={"1/3","2/3","3/1","3/2"}),L104="l"),VLOOKUP(N104,$AC$2:$AD$17,2,FALSE),IF(AND(OR($D109={"1/3","2/3","3/1","3/2"}),L103="w"),VLOOKUP(N103,$AA$2:$AB$17,2,FALSE),IF(AND(OR($D109={"1/3","2/3","3/1","3/2"}),L103="l"),VLOOKUP(N103,$AC$2:$AD$17,2,FALSE),IF(AND(OR($D109={"1/3","2/3","3/1","3/2"}),L102="w"),VLOOKUP(N102,$AA$2:$AB$17,2,FALSE),IF(AND(OR($D109={"1/3","2/3","3/1","3/2"}),L102="l"),VLOOKUP(N102,$AC$2:$AD$17,2,FALSE),IF(AND(OR($D109={"1/3","2/3","3/1","3/2"}),L101="w"),VLOOKUP(N101,$AA$2:$AB$17,2,FALSE),IF(AND(OR($D109={"1/3","2/3","3/1","3/2"}),L101="l"),VLOOKUP(N101,$AC$2:$AD$17,2,FALSE),IF(AND(OR($D109={"1/3","2/3","3/1","3/2"}),L100="w"),VLOOKUP(N100,$AA$2:$AB$17,2,FALSE),IF(AND(OR($D109={"1/3","2/3","3/1","3/2"}),L100="l"),VLOOKUP(N100,$AC$2:$AD$17,2,FALSE),IF(AND(OR($D109={"1/3","2/3","3/1","3/2"}),L99="w"),VLOOKUP(N99,$AA$2:$AB$17,2,FALSE),IF(AND(OR($D109={"1/3","2/3","3/1","3/2"}),L99="l"),VLOOKUP(N99,$AC$2:$AD$17,2,FALSE),IF(OR($D109={"1/3","2/3","3/1","3/2"}),1,"")))))))))))))))))))))))</f>
        <v>20b</v>
      </c>
      <c r="O110" s="12">
        <f t="shared" si="12"/>
        <v>20</v>
      </c>
      <c r="P110" s="13" t="str">
        <f>IF(AND(Q110="c",$A110&gt;=1,OR(R110={1,"2a","2b",3,"5a","5b","10a","10b","20a","20b","40a","40b","80a","80b","160a","160b"})),"w",IF(AND(Q110="",$A110&gt;=1,OR(R110={1,"2a","2b",3,"5a","5b","10a","10b","20a","20b","40a","40b","80a","80b","160a","160b"})),"l",""))</f>
        <v>l</v>
      </c>
      <c r="Q110" s="7" t="str">
        <f>IF(OR($A110={1,4,7,10,13,16,19,22,25,28,31,34}),"c","")</f>
        <v/>
      </c>
      <c r="R110" s="14" t="str">
        <f>IF(AND(OR($E109={"a/b","a/c","b/a","c/a"}),P109="w"),VLOOKUP(R109,$AA$2:$AB$17,2,FALSE),IF(AND(OR($E109={"a/b","a/c","b/a","c/a"}),P109="l"),VLOOKUP(R109,$AC$2:$AD$17,2,FALSE),IF(AND(OR($E109={"a/b","a/c","b/a","c/a"}),P108="w"),VLOOKUP(R108,$AA$2:$AB$17,2,FALSE),IF(AND(OR($E109={"a/b","a/c","b/a","c/a"}),P108="l"),VLOOKUP(R108,$AC$2:$AD$17,2,FALSE),IF(AND(OR($E109={"a/b","a/c","b/a","c/a"}),P107="w"),VLOOKUP(R107,$AA$2:$AB$17,2,FALSE),IF(AND(OR($E109={"a/b","a/c","b/a","c/a"}),P107="l"),VLOOKUP(R107,$AC$2:$AD$17,2,FALSE),IF(AND(OR($E109={"a/b","a/c","b/a","c/a"}),P106="w"),VLOOKUP(R106,$AA$2:$AB$17,2,FALSE),IF(AND(OR($E109={"a/b","a/c","b/a","c/a"}),P106="l"),VLOOKUP(R106,$AC$2:$AD$17,2,FALSE),IF(AND(OR($E109={"a/b","a/c","b/a","c/a"}),P105="w"),VLOOKUP(R105,$AA$2:$AB$17,2,FALSE),IF(AND(OR($E109={"a/b","a/c","b/a","c/a"}),P105="l"),VLOOKUP(R105,$AC$2:$AD$17,2,FALSE),IF(AND(OR($E109={"a/b","a/c","b/a","c/a"}),P104="w"),VLOOKUP(R104,$AA$2:$AB$17,2,FALSE),IF(AND(OR($E109={"a/b","a/c","b/a","c/a"}),P104="l"),VLOOKUP(R104,$AC$2:$AD$17,2,FALSE),IF(AND(OR($E109={"a/b","a/c","b/a","c/a"}),P103="w"),VLOOKUP(R103,$AA$2:$AB$17,2,FALSE),IF(AND(OR($E109={"a/b","a/c","b/a","c/a"}),P103="l"),VLOOKUP(R103,$AC$2:$AD$17,2,FALSE),IF(AND(OR($E109={"a/b","a/c","b/a","c/a"}),P102="w"),VLOOKUP(R102,$AA$2:$AB$17,2,FALSE),IF(AND(OR($E109={"a/b","a/c","b/a","c/a"}),P102="l"),VLOOKUP(R102,$AC$2:$AD$17,2,FALSE),IF(AND(OR($E109={"a/b","a/c","b/a","c/a"}),P101="w"),VLOOKUP(R101,$AA$2:$AB$17,2,FALSE),IF(AND(OR($E109={"a/b","a/c","b/a","c/a"}),P101="l"),VLOOKUP(R101,$AC$2:$AD$17,2,FALSE),IF(AND(OR($E109={"a/b","a/c","b/a","c/a"}),P100="w"),VLOOKUP(R100,$AA$2:$AB$17,2,FALSE),IF(AND(OR($E109={"a/b","a/c","b/a","c/a"}),P100="l"),VLOOKUP(R100,$AC$2:$AD$17,2,FALSE),IF(AND(OR($E109={"a/b","a/c","b/a","c/a"}),P99="w"),VLOOKUP(R99,$AA$2:$AB$17,2,FALSE),IF(AND(OR($E109={"a/b","a/c","b/a","c/a"}),P99="l"),VLOOKUP(R99,$AC$2:$AD$17,2,FALSE),IF(OR($E109={"a/b","a/c","b/a","c/a"}),1,"")))))))))))))))))))))))</f>
        <v>5a</v>
      </c>
      <c r="S110" s="13" t="str">
        <f>IF(AND(T110="c",$A110&gt;=1,OR(U110={1,"2a","2b",3,"5a","5b","10a","10b","20a","20b","40a","40b","80a","80b","160a","160b"})),"w",IF(AND(T110="",$A110&gt;=1,OR(U110={1,"2a","2b",3,"5a","5b","10a","10b","20a","20b","40a","40b","80a","80b","160a","160b"})),"l",""))</f>
        <v/>
      </c>
      <c r="T110" s="7" t="str">
        <f>IF(OR($A110={2,5,8,11,14,17,20,23,26,29,32,35}),"c","")</f>
        <v>c</v>
      </c>
      <c r="U110" s="14" t="str">
        <f>IF(AND(OR($E109={"a/b","b/c","b/a","c/b"}),S109="w"),VLOOKUP(U109,$AA$2:$AB$17,2,FALSE),IF(AND(OR($E109={"a/b","b/c","b/a","c/b"}),S109="l"),VLOOKUP(U109,$AC$2:$AD$17,2,FALSE),IF(AND(OR($E109={"a/b","b/c","b/a","c/b"}),S108="w"),VLOOKUP(U108,$AA$2:$AB$17,2,FALSE),IF(AND(OR($E109={"a/b","b/c","b/a","c/b"}),S108="l"),VLOOKUP(U108,$AC$2:$AD$17,2,FALSE),IF(AND(OR($E109={"a/b","b/c","b/a","c/b"}),S107="w"),VLOOKUP(U107,$AA$2:$AB$17,2,FALSE),IF(AND(OR($E109={"a/b","b/c","b/a","c/b"}),S107="l"),VLOOKUP(U107,$AC$2:$AD$17,2,FALSE),IF(AND(OR($E109={"a/b","b/c","b/a","c/b"}),S106="w"),VLOOKUP(U106,$AA$2:$AB$17,2,FALSE),IF(AND(OR($E109={"a/b","b/c","b/a","c/b"}),S106="l"),VLOOKUP(U106,$AC$2:$AD$17,2,FALSE),IF(AND(OR($E109={"a/b","b/c","b/a","c/b"}),S105="w"),VLOOKUP(U105,$AA$2:$AB$17,2,FALSE),IF(AND(OR($E109={"a/b","b/c","b/a","c/b"}),S105="l"),VLOOKUP(U105,$AC$2:$AD$17,2,FALSE),IF(AND(OR($E109={"a/b","b/c","b/a","c/b"}),S104="w"),VLOOKUP(U104,$AA$2:$AB$17,2,FALSE),IF(AND(OR($E109={"a/b","b/c","b/a","c/b"}),S104="l"),VLOOKUP(U104,$AC$2:$AD$17,2,FALSE),IF(AND(OR($E109={"a/b","b/c","b/a","c/b"}),S103="w"),VLOOKUP(U103,$AA$2:$AB$17,2,FALSE),IF(AND(OR($E109={"a/b","b/c","b/a","c/b"}),S103="l"),VLOOKUP(U103,$AC$2:$AD$17,2,FALSE),IF(AND(OR($E109={"a/b","b/c","b/a","c/b"}),S102="w"),VLOOKUP(U102,$AA$2:$AB$17,2,FALSE),IF(AND(OR($E109={"a/b","b/c","b/a","c/b"}),S102="l"),VLOOKUP(U102,$AC$2:$AD$17,2,FALSE),IF(AND(OR($E109={"a/b","b/c","b/a","c/b"}),S101="w"),VLOOKUP(U101,$AA$2:$AB$17,2,FALSE),IF(AND(OR($E109={"a/b","b/c","b/a","c/b"}),S101="l"),VLOOKUP(U101,$AC$2:$AD$17,2,FALSE),IF(AND(OR($E109={"a/b","b/c","b/a","c/b"}),S100="w"),VLOOKUP(U100,$AA$2:$AB$17,2,FALSE),IF(AND(OR($E109={"a/b","b/c","b/a","c/b"}),S100="l"),VLOOKUP(U100,$AC$2:$AD$17,2,FALSE),IF(AND(OR($E109={"a/b","b/c","b/a","c/b"}),S99="w"),VLOOKUP(U99,$AA$2:$AB$17,2,FALSE),IF(AND(OR($E109={"a/b","b/c","b/a","c/b"}),S99="l"),VLOOKUP(U99,$AC$2:$AD$17,2,FALSE),IF(OR($E109={"a/b","b/c","b/a","c/b"}),1,"")))))))))))))))))))))))</f>
        <v/>
      </c>
      <c r="V110" s="13" t="str">
        <f>IF(AND(W110="c",$A110&gt;=1,OR(X110={1,"2a","2b",3,"5a","5b","10a","10b","20a","20b","40a","40b","80a","80b","160a","160b"})),"w",IF(AND(W110="",$A110&gt;=1,OR(X110={1,"2a","2b",3,"5a","5b","10a","10b","20a","20b","40a","40b","80a","80b","160a","160b"})),"l",""))</f>
        <v>l</v>
      </c>
      <c r="W110" s="7" t="str">
        <f>IF(OR($A110={3,6,9,12,15,18,21,24,27,30,33,36}),"c","")</f>
        <v/>
      </c>
      <c r="X110" s="14" t="str">
        <f>IF(AND(OR($E109={"a/c","b/c","c/a","c/b"}),V109="w"),VLOOKUP(X109,$AA$2:$AB$17,2,FALSE),IF(AND(OR($E109={"a/c","b/c","c/a","c/b"}),V109="l"),VLOOKUP(X109,$AC$2:$AD$17,2,FALSE),IF(AND(OR($E109={"a/c","b/c","c/a","c/b"}),V108="w"),VLOOKUP(X108,$AA$2:$AB$17,2,FALSE),IF(AND(OR($E109={"a/c","b/c","c/a","c/b"}),V108="l"),VLOOKUP(X108,$AC$2:$AD$17,2,FALSE),IF(AND(OR($E109={"a/c","b/c","c/a","c/b"}),V107="w"),VLOOKUP(X107,$AA$2:$AB$17,2,FALSE),IF(AND(OR($E109={"a/c","b/c","c/a","c/b"}),V107="l"),VLOOKUP(X107,$AC$2:$AD$17,2,FALSE),IF(AND(OR($E109={"a/c","b/c","c/a","c/b"}),V106="w"),VLOOKUP(X106,$AA$2:$AB$17,2,FALSE),IF(AND(OR($E109={"a/c","b/c","c/a","c/b"}),V106="l"),VLOOKUP(X106,$AC$2:$AD$17,2,FALSE),IF(AND(OR($E109={"a/c","b/c","c/a","c/b"}),V105="w"),VLOOKUP(X105,$AA$2:$AB$17,2,FALSE),IF(AND(OR($E109={"a/c","b/c","c/a","c/b"}),V105="l"),VLOOKUP(X105,$AC$2:$AD$17,2,FALSE),IF(AND(OR($E109={"a/c","b/c","c/a","c/b"}),V104="w"),VLOOKUP(X104,$AA$2:$AB$17,2,FALSE),IF(AND(OR($E109={"a/c","b/c","c/a","c/b"}),V104="l"),VLOOKUP(X104,$AC$2:$AD$17,2,FALSE),IF(AND(OR($E109={"a/c","b/c","c/a","c/b"}),V103="w"),VLOOKUP(X103,$AA$2:$AB$17,2,FALSE),IF(AND(OR($E109={"a/c","b/c","c/a","c/b"}),V103="l"),VLOOKUP(X103,$AC$2:$AD$17,2,FALSE),IF(AND(OR($E109={"a/c","b/c","c/a","c/b"}),V102="w"),VLOOKUP(X102,$AA$2:$AB$17,2,FALSE),IF(AND(OR($E109={"a/c","b/c","c/a","c/b"}),V102="l"),VLOOKUP(X102,$AC$2:$AD$17,2,FALSE),IF(AND(OR($E109={"a/c","b/c","c/a","c/b"}),V101="w"),VLOOKUP(X101,$AA$2:$AB$17,2,FALSE),IF(AND(OR($E109={"a/c","b/c","c/a","c/b"}),V101="l"),VLOOKUP(X101,$AC$2:$AD$17,2,FALSE),IF(AND(OR($E109={"a/c","b/c","c/a","c/b"}),V100="w"),VLOOKUP(X100,$AA$2:$AB$17,2,FALSE),IF(AND(OR($E109={"a/c","b/c","c/a","c/b"}),V100="l"),VLOOKUP(X100,$AC$2:$AD$17,2,FALSE),IF(AND(OR($E109={"a/c","b/c","c/a","c/b"}),V99="w"),VLOOKUP(X99,$AA$2:$AB$17,2,FALSE),IF(AND(OR($E109={"a/c","b/c","c/a","c/b"}),V99="l"),VLOOKUP(X99,$AC$2:$AD$17,2,FALSE),IF(OR($E109={"a/c","b/c","c/a","c/b"}),1,"")))))))))))))))))))))))</f>
        <v>2b</v>
      </c>
      <c r="Y110" s="12">
        <f t="shared" si="13"/>
        <v>-7</v>
      </c>
      <c r="Z110" s="27">
        <f t="shared" si="14"/>
        <v>13</v>
      </c>
    </row>
    <row r="111" spans="1:33">
      <c r="A111" s="9">
        <v>18</v>
      </c>
      <c r="B111" s="9">
        <f>IF(OR($A111={1,2,3,4,5,6,7,8,9,10,11,12}),1,IF(OR($A111={13,14,15,16,17,18,19,20,21,22,23,24}),2,IF(OR($A111={25,26,27,28,29,30,31,32,33,34,35,36}),3,"")))</f>
        <v>2</v>
      </c>
      <c r="C111" s="9" t="str">
        <f>IF(OR($A111={1,4,7,10,13,16,19,22,25,28,31,34}),"A",IF(OR($A111={2,5,8,11,14,17,20,23,26,29,32,35}),"B",IF(OR($A111={3,6,9,12,15,18,21,24,27,30,33,36}),"C","")))</f>
        <v>C</v>
      </c>
      <c r="D111" t="str">
        <f t="shared" si="15"/>
        <v>3/2</v>
      </c>
      <c r="E111" t="str">
        <f t="shared" si="16"/>
        <v>B/C</v>
      </c>
      <c r="F111" s="13" t="str">
        <f>IF(AND(G111="d",$A111&gt;=1,OR(H111={1,"2a","2b",3,"5a","5b","10a","10b","20a","20b","40a","40b","80a","80b","160a","160b"})),"w",IF(AND(G111="",$A111&gt;=1,OR(H111={1,"2a","2b",3,"5a","5b","10a","10b","20a","20b","40a","40b","80a","80b","160a","160b"})),"l",""))</f>
        <v/>
      </c>
      <c r="G111" s="7" t="str">
        <f>IF(OR($A111={1,2,3,4,5,6,7,8,9,10,11,12}),"d","")</f>
        <v/>
      </c>
      <c r="H111" s="14" t="str">
        <f>IF(AND(OR($D110={"1/2","1/3","2/1","3/1"}),F110="w"),VLOOKUP(H110,$AA$2:$AB$17,2,FALSE),IF(AND(OR($D110={"1/2","1/3","2/1","3/1"}),F110="l"),VLOOKUP(H110,$AC$2:$AD$17,2,FALSE),IF(AND(OR($D110={"1/2","1/3","2/1","3/1"}),F109="w"),VLOOKUP(H109,$AA$2:$AB$17,2,FALSE),IF(AND(OR($D110={"1/2","1/3","2/1","3/1"}),F109="l"),VLOOKUP(H109,$AC$2:$AD$17,2,FALSE),IF(AND(OR($D110={"1/2","1/3","2/1","3/1"}),F108="w"),VLOOKUP(H108,$AA$2:$AB$17,2,FALSE),IF(AND(OR($D110={"1/2","1/3","2/1","3/1"}),F108="l"),VLOOKUP(H108,$AC$2:$AD$17,2,FALSE),IF(AND(OR($D110={"1/2","1/3","2/1","3/1"}),F107="w"),VLOOKUP(H107,$AA$2:$AB$17,2,FALSE),IF(AND(OR($D110={"1/2","1/3","2/1","3/1"}),F107="l"),VLOOKUP(H107,$AC$2:$AD$17,2,FALSE),IF(AND(OR($D110={"1/2","1/3","2/1","3/1"}),F106="w"),VLOOKUP(H106,$AA$2:$AB$17,2,FALSE),IF(AND(OR($D110={"1/2","1/3","2/1","3/1"}),F106="l"),VLOOKUP(H106,$AC$2:$AD$17,2,FALSE),IF(AND(OR($D110={"1/2","1/3","2/1","3/1"}),F105="w"),VLOOKUP(H105,$AA$2:$AB$17,2,FALSE),IF(AND(OR($D110={"1/2","1/3","2/1","3/1"}),F105="l"),VLOOKUP(H105,$AC$2:$AD$17,2,FALSE),IF(AND(OR($D110={"1/2","1/3","2/1","3/1"}),F104="w"),VLOOKUP(H104,$AA$2:$AB$17,2,FALSE),IF(AND(OR($D110={"1/2","1/3","2/1","3/1"}),F104="l"),VLOOKUP(H104,$AC$2:$AD$17,2,FALSE),IF(AND(OR($D110={"1/2","1/3","2/1","3/1"}),F103="w"),VLOOKUP(H103,$AA$2:$AB$17,2,FALSE),IF(AND(OR($D110={"1/2","1/3","2/1","3/1"}),F103="l"),VLOOKUP(H103,$AC$2:$AD$17,2,FALSE),IF(AND(OR($D110={"1/2","1/3","2/1","3/1"}),F102="w"),VLOOKUP(H102,$AA$2:$AB$17,2,FALSE),IF(AND(OR($D110={"1/2","1/3","2/1","3/1"}),F102="l"),VLOOKUP(H102,$AC$2:$AD$17,2,FALSE),IF(AND(OR($D110={"1/2","1/3","2/1","3/1"}),F101="w"),VLOOKUP(H101,$AA$2:$AB$17,2,FALSE),IF(AND(OR($D110={"1/2","1/3","2/1","3/1"}),F101="l"),VLOOKUP(H101,$AC$2:$AD$17,2,FALSE),IF(AND(OR($D110={"1/2","1/3","2/1","3/1"}),F100="w"),VLOOKUP(H100,$AA$2:$AB$17,2,FALSE),IF(AND(OR($D110={"1/2","1/3","2/1","3/1"}),F100="l"),VLOOKUP(H100,$AC$2:$AD$17,2,FALSE),IF(OR($D110={"1/2","1/3","2/1","3/1"}),1,"")))))))))))))))))))))))</f>
        <v/>
      </c>
      <c r="I111" s="13" t="str">
        <f>IF(AND(J111="d",$A111&gt;=1,OR(K111={1,"2a","2b",3,"5a","5b","10a","10b","20a","20b","40a","40b","80a","80b","160a","160b"})),"w",IF(AND(J111="",$A111&gt;=1,OR(K111={1,"2a","2b",3,"5a","5b","10a","10b","20a","20b","40a","40b","80a","80b","160a","160b"})),"l",""))</f>
        <v>w</v>
      </c>
      <c r="J111" s="7" t="str">
        <f>IF(OR($A111={13,14,15,16,17,18,19,20,21,22,23,24}),"d","")</f>
        <v>d</v>
      </c>
      <c r="K111" s="14" t="str">
        <f>IF(AND(OR($D110={"1/2","2/3","2/1","3/2"}),I110="w"),VLOOKUP(K110,$AA$2:$AB$17,2,FALSE),IF(AND(OR($D110={"1/2","2/3","2/1","3/2"}),I110="l"),VLOOKUP(K110,$AC$2:$AD$17,2,FALSE),IF(AND(OR($D110={"1/2","2/3","2/1","3/2"}),I109="w"),VLOOKUP(K109,$AA$2:$AB$17,2,FALSE),IF(AND(OR($D110={"1/2","2/3","2/1","3/2"}),I109="l"),VLOOKUP(K109,$AC$2:$AD$17,2,FALSE),IF(AND(OR($D110={"1/2","2/3","2/1","3/2"}),I108="w"),VLOOKUP(K108,$AA$2:$AB$17,2,FALSE),IF(AND(OR($D110={"1/2","2/3","2/1","3/2"}),I108="l"),VLOOKUP(K108,$AC$2:$AD$17,2,FALSE),IF(AND(OR($D110={"1/2","2/3","2/1","3/2"}),I107="w"),VLOOKUP(K107,$AA$2:$AB$17,2,FALSE),IF(AND(OR($D110={"1/2","2/3","2/1","3/2"}),I107="l"),VLOOKUP(K107,$AC$2:$AD$17,2,FALSE),IF(AND(OR($D110={"1/2","2/3","2/1","3/2"}),I106="w"),VLOOKUP(K106,$AA$2:$AB$17,2,FALSE),IF(AND(OR($D110={"1/2","2/3","2/1","3/2"}),I106="l"),VLOOKUP(K106,$AC$2:$AD$17,2,FALSE),IF(AND(OR($D110={"1/2","2/3","2/1","3/2"}),I105="w"),VLOOKUP(K105,$AA$2:$AB$17,2,FALSE),IF(AND(OR($D110={"1/2","2/3","2/1","3/2"}),I105="l"),VLOOKUP(K105,$AC$2:$AD$17,2,FALSE),IF(AND(OR($D110={"1/2","2/3","2/1","3/2"}),I104="w"),VLOOKUP(K104,$AA$2:$AB$17,2,FALSE),IF(AND(OR($D110={"1/2","2/3","2/1","3/2"}),I104="l"),VLOOKUP(K104,$AC$2:$AD$17,2,FALSE),IF(AND(OR($D110={"1/2","2/3","2/1","3/2"}),I103="w"),VLOOKUP(K103,$AA$2:$AB$17,2,FALSE),IF(AND(OR($D110={"1/2","2/3","2/1","3/2"}),I103="l"),VLOOKUP(K103,$AC$2:$AD$17,2,FALSE),IF(AND(OR($D110={"1/2","2/3","2/1","3/2"}),I102="w"),VLOOKUP(K102,$AA$2:$AB$17,2,FALSE),IF(AND(OR($D110={"1/2","2/3","2/1","3/2"}),I102="l"),VLOOKUP(K102,$AC$2:$AD$17,2,FALSE),IF(AND(OR($D110={"1/2","2/3","2/1","3/2"}),I101="w"),VLOOKUP(K101,$AA$2:$AB$17,2,FALSE),IF(AND(OR($D110={"1/2","2/3","2/1","3/2"}),I101="l"),VLOOKUP(K101,$AC$2:$AD$17,2,FALSE),IF(AND(OR($D110={"1/2","2/3","2/1","3/2"}),I100="w"),VLOOKUP(K100,$AA$2:$AB$17,2,FALSE),IF(AND(OR($D110={"1/2","2/3","2/1","3/2"}),I100="l"),VLOOKUP(K100,$AC$2:$AD$17,2,FALSE),IF(OR($D110={"1/2","2/3","2/1","3/2"}),1,"")))))))))))))))))))))))</f>
        <v>2b</v>
      </c>
      <c r="L111" s="13" t="str">
        <f>IF(AND(M111="d",$A111&gt;=1,OR(N111={1,"2a","2b",3,"5a","5b","10a","10b","20a","20b","40a","40b","80a","80b","160a","160b"})),"w",IF(AND(M111="",$A111&gt;=1,OR(N111={1,"2a","2b",3,"5a","5b","10a","10b","20a","20b","40a","40b","80a","80b","160a","160b"})),"l",""))</f>
        <v>l</v>
      </c>
      <c r="M111" s="7" t="str">
        <f>IF(OR($A111={25,26,27,28,29,30,31,32,33,34,35,36}),"d","")</f>
        <v/>
      </c>
      <c r="N111" s="14" t="str">
        <f>IF(AND(OR($D110={"1/3","2/3","3/1","3/2"}),L110="w"),VLOOKUP(N110,$AA$2:$AB$17,2,FALSE),IF(AND(OR($D110={"1/3","2/3","3/1","3/2"}),L110="l"),VLOOKUP(N110,$AC$2:$AD$17,2,FALSE),IF(AND(OR($D110={"1/3","2/3","3/1","3/2"}),L109="w"),VLOOKUP(N109,$AA$2:$AB$17,2,FALSE),IF(AND(OR($D110={"1/3","2/3","3/1","3/2"}),L109="l"),VLOOKUP(N109,$AC$2:$AD$17,2,FALSE),IF(AND(OR($D110={"1/3","2/3","3/1","3/2"}),L108="w"),VLOOKUP(N108,$AA$2:$AB$17,2,FALSE),IF(AND(OR($D110={"1/3","2/3","3/1","3/2"}),L108="l"),VLOOKUP(N108,$AC$2:$AD$17,2,FALSE),IF(AND(OR($D110={"1/3","2/3","3/1","3/2"}),L107="w"),VLOOKUP(N107,$AA$2:$AB$17,2,FALSE),IF(AND(OR($D110={"1/3","2/3","3/1","3/2"}),L107="l"),VLOOKUP(N107,$AC$2:$AD$17,2,FALSE),IF(AND(OR($D110={"1/3","2/3","3/1","3/2"}),L106="w"),VLOOKUP(N106,$AA$2:$AB$17,2,FALSE),IF(AND(OR($D110={"1/3","2/3","3/1","3/2"}),L106="l"),VLOOKUP(N106,$AC$2:$AD$17,2,FALSE),IF(AND(OR($D110={"1/3","2/3","3/1","3/2"}),L105="w"),VLOOKUP(N105,$AA$2:$AB$17,2,FALSE),IF(AND(OR($D110={"1/3","2/3","3/1","3/2"}),L105="l"),VLOOKUP(N105,$AC$2:$AD$17,2,FALSE),IF(AND(OR($D110={"1/3","2/3","3/1","3/2"}),L104="w"),VLOOKUP(N104,$AA$2:$AB$17,2,FALSE),IF(AND(OR($D110={"1/3","2/3","3/1","3/2"}),L104="l"),VLOOKUP(N104,$AC$2:$AD$17,2,FALSE),IF(AND(OR($D110={"1/3","2/3","3/1","3/2"}),L103="w"),VLOOKUP(N103,$AA$2:$AB$17,2,FALSE),IF(AND(OR($D110={"1/3","2/3","3/1","3/2"}),L103="l"),VLOOKUP(N103,$AC$2:$AD$17,2,FALSE),IF(AND(OR($D110={"1/3","2/3","3/1","3/2"}),L102="w"),VLOOKUP(N102,$AA$2:$AB$17,2,FALSE),IF(AND(OR($D110={"1/3","2/3","3/1","3/2"}),L102="l"),VLOOKUP(N102,$AC$2:$AD$17,2,FALSE),IF(AND(OR($D110={"1/3","2/3","3/1","3/2"}),L101="w"),VLOOKUP(N101,$AA$2:$AB$17,2,FALSE),IF(AND(OR($D110={"1/3","2/3","3/1","3/2"}),L101="l"),VLOOKUP(N101,$AC$2:$AD$17,2,FALSE),IF(AND(OR($D110={"1/3","2/3","3/1","3/2"}),L100="w"),VLOOKUP(N100,$AA$2:$AB$17,2,FALSE),IF(AND(OR($D110={"1/3","2/3","3/1","3/2"}),L100="l"),VLOOKUP(N100,$AC$2:$AD$17,2,FALSE),IF(OR($D110={"1/3","2/3","3/1","3/2"}),1,"")))))))))))))))))))))))</f>
        <v>10a</v>
      </c>
      <c r="O111" s="12">
        <f t="shared" si="12"/>
        <v>-6</v>
      </c>
      <c r="P111" s="13" t="str">
        <f>IF(AND(Q111="c",$A111&gt;=1,OR(R111={1,"2a","2b",3,"5a","5b","10a","10b","20a","20b","40a","40b","80a","80b","160a","160b"})),"w",IF(AND(Q111="",$A111&gt;=1,OR(R111={1,"2a","2b",3,"5a","5b","10a","10b","20a","20b","40a","40b","80a","80b","160a","160b"})),"l",""))</f>
        <v>l</v>
      </c>
      <c r="Q111" s="7" t="str">
        <f>IF(OR($A111={1,4,7,10,13,16,19,22,25,28,31,34}),"c","")</f>
        <v/>
      </c>
      <c r="R111" s="14" t="str">
        <f>IF(AND(OR($E110={"a/b","a/c","b/a","c/a"}),P110="w"),VLOOKUP(R110,$AA$2:$AB$17,2,FALSE),IF(AND(OR($E110={"a/b","a/c","b/a","c/a"}),P110="l"),VLOOKUP(R110,$AC$2:$AD$17,2,FALSE),IF(AND(OR($E110={"a/b","a/c","b/a","c/a"}),P109="w"),VLOOKUP(R109,$AA$2:$AB$17,2,FALSE),IF(AND(OR($E110={"a/b","a/c","b/a","c/a"}),P109="l"),VLOOKUP(R109,$AC$2:$AD$17,2,FALSE),IF(AND(OR($E110={"a/b","a/c","b/a","c/a"}),P108="w"),VLOOKUP(R108,$AA$2:$AB$17,2,FALSE),IF(AND(OR($E110={"a/b","a/c","b/a","c/a"}),P108="l"),VLOOKUP(R108,$AC$2:$AD$17,2,FALSE),IF(AND(OR($E110={"a/b","a/c","b/a","c/a"}),P107="w"),VLOOKUP(R107,$AA$2:$AB$17,2,FALSE),IF(AND(OR($E110={"a/b","a/c","b/a","c/a"}),P107="l"),VLOOKUP(R107,$AC$2:$AD$17,2,FALSE),IF(AND(OR($E110={"a/b","a/c","b/a","c/a"}),P106="w"),VLOOKUP(R106,$AA$2:$AB$17,2,FALSE),IF(AND(OR($E110={"a/b","a/c","b/a","c/a"}),P106="l"),VLOOKUP(R106,$AC$2:$AD$17,2,FALSE),IF(AND(OR($E110={"a/b","a/c","b/a","c/a"}),P105="w"),VLOOKUP(R105,$AA$2:$AB$17,2,FALSE),IF(AND(OR($E110={"a/b","a/c","b/a","c/a"}),P105="l"),VLOOKUP(R105,$AC$2:$AD$17,2,FALSE),IF(AND(OR($E110={"a/b","a/c","b/a","c/a"}),P104="w"),VLOOKUP(R104,$AA$2:$AB$17,2,FALSE),IF(AND(OR($E110={"a/b","a/c","b/a","c/a"}),P104="l"),VLOOKUP(R104,$AC$2:$AD$17,2,FALSE),IF(AND(OR($E110={"a/b","a/c","b/a","c/a"}),P103="w"),VLOOKUP(R103,$AA$2:$AB$17,2,FALSE),IF(AND(OR($E110={"a/b","a/c","b/a","c/a"}),P103="l"),VLOOKUP(R103,$AC$2:$AD$17,2,FALSE),IF(AND(OR($E110={"a/b","a/c","b/a","c/a"}),P102="w"),VLOOKUP(R102,$AA$2:$AB$17,2,FALSE),IF(AND(OR($E110={"a/b","a/c","b/a","c/a"}),P102="l"),VLOOKUP(R102,$AC$2:$AD$17,2,FALSE),IF(AND(OR($E110={"a/b","a/c","b/a","c/a"}),P101="w"),VLOOKUP(R101,$AA$2:$AB$17,2,FALSE),IF(AND(OR($E110={"a/b","a/c","b/a","c/a"}),P101="l"),VLOOKUP(R101,$AC$2:$AD$17,2,FALSE),IF(AND(OR($E110={"a/b","a/c","b/a","c/a"}),P100="w"),VLOOKUP(R100,$AA$2:$AB$17,2,FALSE),IF(AND(OR($E110={"a/b","a/c","b/a","c/a"}),P100="l"),VLOOKUP(R100,$AC$2:$AD$17,2,FALSE),IF(OR($E110={"a/b","a/c","b/a","c/a"}),1,"")))))))))))))))))))))))</f>
        <v>5b</v>
      </c>
      <c r="S111" s="13" t="str">
        <f>IF(AND(T111="c",$A111&gt;=1,OR(U111={1,"2a","2b",3,"5a","5b","10a","10b","20a","20b","40a","40b","80a","80b","160a","160b"})),"w",IF(AND(T111="",$A111&gt;=1,OR(U111={1,"2a","2b",3,"5a","5b","10a","10b","20a","20b","40a","40b","80a","80b","160a","160b"})),"l",""))</f>
        <v/>
      </c>
      <c r="T111" s="7" t="str">
        <f>IF(OR($A111={2,5,8,11,14,17,20,23,26,29,32,35}),"c","")</f>
        <v/>
      </c>
      <c r="U111" s="14" t="str">
        <f>IF(AND(OR($E110={"a/b","b/c","b/a","c/b"}),S110="w"),VLOOKUP(U110,$AA$2:$AB$17,2,FALSE),IF(AND(OR($E110={"a/b","b/c","b/a","c/b"}),S110="l"),VLOOKUP(U110,$AC$2:$AD$17,2,FALSE),IF(AND(OR($E110={"a/b","b/c","b/a","c/b"}),S109="w"),VLOOKUP(U109,$AA$2:$AB$17,2,FALSE),IF(AND(OR($E110={"a/b","b/c","b/a","c/b"}),S109="l"),VLOOKUP(U109,$AC$2:$AD$17,2,FALSE),IF(AND(OR($E110={"a/b","b/c","b/a","c/b"}),S108="w"),VLOOKUP(U108,$AA$2:$AB$17,2,FALSE),IF(AND(OR($E110={"a/b","b/c","b/a","c/b"}),S108="l"),VLOOKUP(U108,$AC$2:$AD$17,2,FALSE),IF(AND(OR($E110={"a/b","b/c","b/a","c/b"}),S107="w"),VLOOKUP(U107,$AA$2:$AB$17,2,FALSE),IF(AND(OR($E110={"a/b","b/c","b/a","c/b"}),S107="l"),VLOOKUP(U107,$AC$2:$AD$17,2,FALSE),IF(AND(OR($E110={"a/b","b/c","b/a","c/b"}),S106="w"),VLOOKUP(U106,$AA$2:$AB$17,2,FALSE),IF(AND(OR($E110={"a/b","b/c","b/a","c/b"}),S106="l"),VLOOKUP(U106,$AC$2:$AD$17,2,FALSE),IF(AND(OR($E110={"a/b","b/c","b/a","c/b"}),S105="w"),VLOOKUP(U105,$AA$2:$AB$17,2,FALSE),IF(AND(OR($E110={"a/b","b/c","b/a","c/b"}),S105="l"),VLOOKUP(U105,$AC$2:$AD$17,2,FALSE),IF(AND(OR($E110={"a/b","b/c","b/a","c/b"}),S104="w"),VLOOKUP(U104,$AA$2:$AB$17,2,FALSE),IF(AND(OR($E110={"a/b","b/c","b/a","c/b"}),S104="l"),VLOOKUP(U104,$AC$2:$AD$17,2,FALSE),IF(AND(OR($E110={"a/b","b/c","b/a","c/b"}),S103="w"),VLOOKUP(U103,$AA$2:$AB$17,2,FALSE),IF(AND(OR($E110={"a/b","b/c","b/a","c/b"}),S103="l"),VLOOKUP(U103,$AC$2:$AD$17,2,FALSE),IF(AND(OR($E110={"a/b","b/c","b/a","c/b"}),S102="w"),VLOOKUP(U102,$AA$2:$AB$17,2,FALSE),IF(AND(OR($E110={"a/b","b/c","b/a","c/b"}),S102="l"),VLOOKUP(U102,$AC$2:$AD$17,2,FALSE),IF(AND(OR($E110={"a/b","b/c","b/a","c/b"}),S101="w"),VLOOKUP(U101,$AA$2:$AB$17,2,FALSE),IF(AND(OR($E110={"a/b","b/c","b/a","c/b"}),S101="l"),VLOOKUP(U101,$AC$2:$AD$17,2,FALSE),IF(AND(OR($E110={"a/b","b/c","b/a","c/b"}),S100="w"),VLOOKUP(U100,$AA$2:$AB$17,2,FALSE),IF(AND(OR($E110={"a/b","b/c","b/a","c/b"}),S100="l"),VLOOKUP(U100,$AC$2:$AD$17,2,FALSE),IF(OR($E110={"a/b","b/c","b/a","c/b"}),1,"")))))))))))))))))))))))</f>
        <v/>
      </c>
      <c r="V111" s="13" t="str">
        <f>IF(AND(W111="c",$A111&gt;=1,OR(X111={1,"2a","2b",3,"5a","5b","10a","10b","20a","20b","40a","40b","80a","80b","160a","160b"})),"w",IF(AND(W111="",$A111&gt;=1,OR(X111={1,"2a","2b",3,"5a","5b","10a","10b","20a","20b","40a","40b","80a","80b","160a","160b"})),"l",""))</f>
        <v>w</v>
      </c>
      <c r="W111" s="7" t="str">
        <f>IF(OR($A111={3,6,9,12,15,18,21,24,27,30,33,36}),"c","")</f>
        <v>c</v>
      </c>
      <c r="X111" s="14">
        <f>IF(AND(OR($E110={"a/c","b/c","c/a","c/b"}),V110="w"),VLOOKUP(X110,$AA$2:$AB$17,2,FALSE),IF(AND(OR($E110={"a/c","b/c","c/a","c/b"}),V110="l"),VLOOKUP(X110,$AC$2:$AD$17,2,FALSE),IF(AND(OR($E110={"a/c","b/c","c/a","c/b"}),V109="w"),VLOOKUP(X109,$AA$2:$AB$17,2,FALSE),IF(AND(OR($E110={"a/c","b/c","c/a","c/b"}),V109="l"),VLOOKUP(X109,$AC$2:$AD$17,2,FALSE),IF(AND(OR($E110={"a/c","b/c","c/a","c/b"}),V108="w"),VLOOKUP(X108,$AA$2:$AB$17,2,FALSE),IF(AND(OR($E110={"a/c","b/c","c/a","c/b"}),V108="l"),VLOOKUP(X108,$AC$2:$AD$17,2,FALSE),IF(AND(OR($E110={"a/c","b/c","c/a","c/b"}),V107="w"),VLOOKUP(X107,$AA$2:$AB$17,2,FALSE),IF(AND(OR($E110={"a/c","b/c","c/a","c/b"}),V107="l"),VLOOKUP(X107,$AC$2:$AD$17,2,FALSE),IF(AND(OR($E110={"a/c","b/c","c/a","c/b"}),V106="w"),VLOOKUP(X106,$AA$2:$AB$17,2,FALSE),IF(AND(OR($E110={"a/c","b/c","c/a","c/b"}),V106="l"),VLOOKUP(X106,$AC$2:$AD$17,2,FALSE),IF(AND(OR($E110={"a/c","b/c","c/a","c/b"}),V105="w"),VLOOKUP(X105,$AA$2:$AB$17,2,FALSE),IF(AND(OR($E110={"a/c","b/c","c/a","c/b"}),V105="l"),VLOOKUP(X105,$AC$2:$AD$17,2,FALSE),IF(AND(OR($E110={"a/c","b/c","c/a","c/b"}),V104="w"),VLOOKUP(X104,$AA$2:$AB$17,2,FALSE),IF(AND(OR($E110={"a/c","b/c","c/a","c/b"}),V104="l"),VLOOKUP(X104,$AC$2:$AD$17,2,FALSE),IF(AND(OR($E110={"a/c","b/c","c/a","c/b"}),V103="w"),VLOOKUP(X103,$AA$2:$AB$17,2,FALSE),IF(AND(OR($E110={"a/c","b/c","c/a","c/b"}),V103="l"),VLOOKUP(X103,$AC$2:$AD$17,2,FALSE),IF(AND(OR($E110={"a/c","b/c","c/a","c/b"}),V102="w"),VLOOKUP(X102,$AA$2:$AB$17,2,FALSE),IF(AND(OR($E110={"a/c","b/c","c/a","c/b"}),V102="l"),VLOOKUP(X102,$AC$2:$AD$17,2,FALSE),IF(AND(OR($E110={"a/c","b/c","c/a","c/b"}),V101="w"),VLOOKUP(X101,$AA$2:$AB$17,2,FALSE),IF(AND(OR($E110={"a/c","b/c","c/a","c/b"}),V101="l"),VLOOKUP(X101,$AC$2:$AD$17,2,FALSE),IF(AND(OR($E110={"a/c","b/c","c/a","c/b"}),V100="w"),VLOOKUP(X100,$AA$2:$AB$17,2,FALSE),IF(AND(OR($E110={"a/c","b/c","c/a","c/b"}),V100="l"),VLOOKUP(X100,$AC$2:$AD$17,2,FALSE),IF(OR($E110={"a/c","b/c","c/a","c/b"}),1,"")))))))))))))))))))))))</f>
        <v>3</v>
      </c>
      <c r="Y111" s="12">
        <f t="shared" si="13"/>
        <v>1</v>
      </c>
      <c r="Z111" s="27">
        <f t="shared" si="14"/>
        <v>-5</v>
      </c>
    </row>
    <row r="112" spans="1:33">
      <c r="A112" s="9">
        <v>10</v>
      </c>
      <c r="B112" s="9">
        <f>IF(OR($A112={1,2,3,4,5,6,7,8,9,10,11,12}),1,IF(OR($A112={13,14,15,16,17,18,19,20,21,22,23,24}),2,IF(OR($A112={25,26,27,28,29,30,31,32,33,34,35,36}),3,"")))</f>
        <v>1</v>
      </c>
      <c r="C112" s="9" t="str">
        <f>IF(OR($A112={1,4,7,10,13,16,19,22,25,28,31,34}),"A",IF(OR($A112={2,5,8,11,14,17,20,23,26,29,32,35}),"B",IF(OR($A112={3,6,9,12,15,18,21,24,27,30,33,36}),"C","")))</f>
        <v>A</v>
      </c>
      <c r="D112" t="str">
        <f t="shared" si="15"/>
        <v>2/1</v>
      </c>
      <c r="E112" t="str">
        <f t="shared" si="16"/>
        <v>C/A</v>
      </c>
      <c r="F112" s="13" t="str">
        <f>IF(AND(G112="d",$A112&gt;=1,OR(H112={1,"2a","2b",3,"5a","5b","10a","10b","20a","20b","40a","40b","80a","80b","160a","160b"})),"w",IF(AND(G112="",$A112&gt;=1,OR(H112={1,"2a","2b",3,"5a","5b","10a","10b","20a","20b","40a","40b","80a","80b","160a","160b"})),"l",""))</f>
        <v/>
      </c>
      <c r="G112" s="7" t="str">
        <f>IF(OR($A112={1,2,3,4,5,6,7,8,9,10,11,12}),"d","")</f>
        <v>d</v>
      </c>
      <c r="H112" s="14" t="str">
        <f>IF(AND(OR($D111={"1/2","1/3","2/1","3/1"}),F111="w"),VLOOKUP(H111,$AA$2:$AB$17,2,FALSE),IF(AND(OR($D111={"1/2","1/3","2/1","3/1"}),F111="l"),VLOOKUP(H111,$AC$2:$AD$17,2,FALSE),IF(AND(OR($D111={"1/2","1/3","2/1","3/1"}),F110="w"),VLOOKUP(H110,$AA$2:$AB$17,2,FALSE),IF(AND(OR($D111={"1/2","1/3","2/1","3/1"}),F110="l"),VLOOKUP(H110,$AC$2:$AD$17,2,FALSE),IF(AND(OR($D111={"1/2","1/3","2/1","3/1"}),F109="w"),VLOOKUP(H109,$AA$2:$AB$17,2,FALSE),IF(AND(OR($D111={"1/2","1/3","2/1","3/1"}),F109="l"),VLOOKUP(H109,$AC$2:$AD$17,2,FALSE),IF(AND(OR($D111={"1/2","1/3","2/1","3/1"}),F108="w"),VLOOKUP(H108,$AA$2:$AB$17,2,FALSE),IF(AND(OR($D111={"1/2","1/3","2/1","3/1"}),F108="l"),VLOOKUP(H108,$AC$2:$AD$17,2,FALSE),IF(AND(OR($D111={"1/2","1/3","2/1","3/1"}),F107="w"),VLOOKUP(H107,$AA$2:$AB$17,2,FALSE),IF(AND(OR($D111={"1/2","1/3","2/1","3/1"}),F107="l"),VLOOKUP(H107,$AC$2:$AD$17,2,FALSE),IF(AND(OR($D111={"1/2","1/3","2/1","3/1"}),F106="w"),VLOOKUP(H106,$AA$2:$AB$17,2,FALSE),IF(AND(OR($D111={"1/2","1/3","2/1","3/1"}),F106="l"),VLOOKUP(H106,$AC$2:$AD$17,2,FALSE),IF(AND(OR($D111={"1/2","1/3","2/1","3/1"}),F105="w"),VLOOKUP(H105,$AA$2:$AB$17,2,FALSE),IF(AND(OR($D111={"1/2","1/3","2/1","3/1"}),F105="l"),VLOOKUP(H105,$AC$2:$AD$17,2,FALSE),IF(AND(OR($D111={"1/2","1/3","2/1","3/1"}),F104="w"),VLOOKUP(H104,$AA$2:$AB$17,2,FALSE),IF(AND(OR($D111={"1/2","1/3","2/1","3/1"}),F104="l"),VLOOKUP(H104,$AC$2:$AD$17,2,FALSE),IF(AND(OR($D111={"1/2","1/3","2/1","3/1"}),F103="w"),VLOOKUP(H103,$AA$2:$AB$17,2,FALSE),IF(AND(OR($D111={"1/2","1/3","2/1","3/1"}),F103="l"),VLOOKUP(H103,$AC$2:$AD$17,2,FALSE),IF(AND(OR($D111={"1/2","1/3","2/1","3/1"}),F102="w"),VLOOKUP(H102,$AA$2:$AB$17,2,FALSE),IF(AND(OR($D111={"1/2","1/3","2/1","3/1"}),F102="l"),VLOOKUP(H102,$AC$2:$AD$17,2,FALSE),IF(AND(OR($D111={"1/2","1/3","2/1","3/1"}),F101="w"),VLOOKUP(H101,$AA$2:$AB$17,2,FALSE),IF(AND(OR($D111={"1/2","1/3","2/1","3/1"}),F101="l"),VLOOKUP(H101,$AC$2:$AD$17,2,FALSE),IF(OR($D111={"1/2","1/3","2/1","3/1"}),1,"")))))))))))))))))))))))</f>
        <v/>
      </c>
      <c r="I112" s="13" t="str">
        <f>IF(AND(J112="d",$A112&gt;=1,OR(K112={1,"2a","2b",3,"5a","5b","10a","10b","20a","20b","40a","40b","80a","80b","160a","160b"})),"w",IF(AND(J112="",$A112&gt;=1,OR(K112={1,"2a","2b",3,"5a","5b","10a","10b","20a","20b","40a","40b","80a","80b","160a","160b"})),"l",""))</f>
        <v>l</v>
      </c>
      <c r="J112" s="7" t="str">
        <f>IF(OR($A112={13,14,15,16,17,18,19,20,21,22,23,24}),"d","")</f>
        <v/>
      </c>
      <c r="K112" s="14">
        <f>IF(AND(OR($D111={"1/2","2/3","2/1","3/2"}),I111="w"),VLOOKUP(K111,$AA$2:$AB$17,2,FALSE),IF(AND(OR($D111={"1/2","2/3","2/1","3/2"}),I111="l"),VLOOKUP(K111,$AC$2:$AD$17,2,FALSE),IF(AND(OR($D111={"1/2","2/3","2/1","3/2"}),I110="w"),VLOOKUP(K110,$AA$2:$AB$17,2,FALSE),IF(AND(OR($D111={"1/2","2/3","2/1","3/2"}),I110="l"),VLOOKUP(K110,$AC$2:$AD$17,2,FALSE),IF(AND(OR($D111={"1/2","2/3","2/1","3/2"}),I109="w"),VLOOKUP(K109,$AA$2:$AB$17,2,FALSE),IF(AND(OR($D111={"1/2","2/3","2/1","3/2"}),I109="l"),VLOOKUP(K109,$AC$2:$AD$17,2,FALSE),IF(AND(OR($D111={"1/2","2/3","2/1","3/2"}),I108="w"),VLOOKUP(K108,$AA$2:$AB$17,2,FALSE),IF(AND(OR($D111={"1/2","2/3","2/1","3/2"}),I108="l"),VLOOKUP(K108,$AC$2:$AD$17,2,FALSE),IF(AND(OR($D111={"1/2","2/3","2/1","3/2"}),I107="w"),VLOOKUP(K107,$AA$2:$AB$17,2,FALSE),IF(AND(OR($D111={"1/2","2/3","2/1","3/2"}),I107="l"),VLOOKUP(K107,$AC$2:$AD$17,2,FALSE),IF(AND(OR($D111={"1/2","2/3","2/1","3/2"}),I106="w"),VLOOKUP(K106,$AA$2:$AB$17,2,FALSE),IF(AND(OR($D111={"1/2","2/3","2/1","3/2"}),I106="l"),VLOOKUP(K106,$AC$2:$AD$17,2,FALSE),IF(AND(OR($D111={"1/2","2/3","2/1","3/2"}),I105="w"),VLOOKUP(K105,$AA$2:$AB$17,2,FALSE),IF(AND(OR($D111={"1/2","2/3","2/1","3/2"}),I105="l"),VLOOKUP(K105,$AC$2:$AD$17,2,FALSE),IF(AND(OR($D111={"1/2","2/3","2/1","3/2"}),I104="w"),VLOOKUP(K104,$AA$2:$AB$17,2,FALSE),IF(AND(OR($D111={"1/2","2/3","2/1","3/2"}),I104="l"),VLOOKUP(K104,$AC$2:$AD$17,2,FALSE),IF(AND(OR($D111={"1/2","2/3","2/1","3/2"}),I103="w"),VLOOKUP(K103,$AA$2:$AB$17,2,FALSE),IF(AND(OR($D111={"1/2","2/3","2/1","3/2"}),I103="l"),VLOOKUP(K103,$AC$2:$AD$17,2,FALSE),IF(AND(OR($D111={"1/2","2/3","2/1","3/2"}),I102="w"),VLOOKUP(K102,$AA$2:$AB$17,2,FALSE),IF(AND(OR($D111={"1/2","2/3","2/1","3/2"}),I102="l"),VLOOKUP(K102,$AC$2:$AD$17,2,FALSE),IF(AND(OR($D111={"1/2","2/3","2/1","3/2"}),I101="w"),VLOOKUP(K101,$AA$2:$AB$17,2,FALSE),IF(AND(OR($D111={"1/2","2/3","2/1","3/2"}),I101="l"),VLOOKUP(K101,$AC$2:$AD$17,2,FALSE),IF(OR($D111={"1/2","2/3","2/1","3/2"}),1,"")))))))))))))))))))))))</f>
        <v>1</v>
      </c>
      <c r="L112" s="13" t="str">
        <f>IF(AND(M112="d",$A112&gt;=1,OR(N112={1,"2a","2b",3,"5a","5b","10a","10b","20a","20b","40a","40b","80a","80b","160a","160b"})),"w",IF(AND(M112="",$A112&gt;=1,OR(N112={1,"2a","2b",3,"5a","5b","10a","10b","20a","20b","40a","40b","80a","80b","160a","160b"})),"l",""))</f>
        <v>l</v>
      </c>
      <c r="M112" s="7" t="str">
        <f>IF(OR($A112={25,26,27,28,29,30,31,32,33,34,35,36}),"d","")</f>
        <v/>
      </c>
      <c r="N112" s="14" t="str">
        <f>IF(AND(OR($D111={"1/3","2/3","3/1","3/2"}),L111="w"),VLOOKUP(N111,$AA$2:$AB$17,2,FALSE),IF(AND(OR($D111={"1/3","2/3","3/1","3/2"}),L111="l"),VLOOKUP(N111,$AC$2:$AD$17,2,FALSE),IF(AND(OR($D111={"1/3","2/3","3/1","3/2"}),L110="w"),VLOOKUP(N110,$AA$2:$AB$17,2,FALSE),IF(AND(OR($D111={"1/3","2/3","3/1","3/2"}),L110="l"),VLOOKUP(N110,$AC$2:$AD$17,2,FALSE),IF(AND(OR($D111={"1/3","2/3","3/1","3/2"}),L109="w"),VLOOKUP(N109,$AA$2:$AB$17,2,FALSE),IF(AND(OR($D111={"1/3","2/3","3/1","3/2"}),L109="l"),VLOOKUP(N109,$AC$2:$AD$17,2,FALSE),IF(AND(OR($D111={"1/3","2/3","3/1","3/2"}),L108="w"),VLOOKUP(N108,$AA$2:$AB$17,2,FALSE),IF(AND(OR($D111={"1/3","2/3","3/1","3/2"}),L108="l"),VLOOKUP(N108,$AC$2:$AD$17,2,FALSE),IF(AND(OR($D111={"1/3","2/3","3/1","3/2"}),L107="w"),VLOOKUP(N107,$AA$2:$AB$17,2,FALSE),IF(AND(OR($D111={"1/3","2/3","3/1","3/2"}),L107="l"),VLOOKUP(N107,$AC$2:$AD$17,2,FALSE),IF(AND(OR($D111={"1/3","2/3","3/1","3/2"}),L106="w"),VLOOKUP(N106,$AA$2:$AB$17,2,FALSE),IF(AND(OR($D111={"1/3","2/3","3/1","3/2"}),L106="l"),VLOOKUP(N106,$AC$2:$AD$17,2,FALSE),IF(AND(OR($D111={"1/3","2/3","3/1","3/2"}),L105="w"),VLOOKUP(N105,$AA$2:$AB$17,2,FALSE),IF(AND(OR($D111={"1/3","2/3","3/1","3/2"}),L105="l"),VLOOKUP(N105,$AC$2:$AD$17,2,FALSE),IF(AND(OR($D111={"1/3","2/3","3/1","3/2"}),L104="w"),VLOOKUP(N104,$AA$2:$AB$17,2,FALSE),IF(AND(OR($D111={"1/3","2/3","3/1","3/2"}),L104="l"),VLOOKUP(N104,$AC$2:$AD$17,2,FALSE),IF(AND(OR($D111={"1/3","2/3","3/1","3/2"}),L103="w"),VLOOKUP(N103,$AA$2:$AB$17,2,FALSE),IF(AND(OR($D111={"1/3","2/3","3/1","3/2"}),L103="l"),VLOOKUP(N103,$AC$2:$AD$17,2,FALSE),IF(AND(OR($D111={"1/3","2/3","3/1","3/2"}),L102="w"),VLOOKUP(N102,$AA$2:$AB$17,2,FALSE),IF(AND(OR($D111={"1/3","2/3","3/1","3/2"}),L102="l"),VLOOKUP(N102,$AC$2:$AD$17,2,FALSE),IF(AND(OR($D111={"1/3","2/3","3/1","3/2"}),L101="w"),VLOOKUP(N101,$AA$2:$AB$17,2,FALSE),IF(AND(OR($D111={"1/3","2/3","3/1","3/2"}),L101="l"),VLOOKUP(N101,$AC$2:$AD$17,2,FALSE),IF(OR($D111={"1/3","2/3","3/1","3/2"}),1,"")))))))))))))))))))))))</f>
        <v>10b</v>
      </c>
      <c r="O112" s="12">
        <f t="shared" si="12"/>
        <v>-11</v>
      </c>
      <c r="P112" s="13" t="str">
        <f>IF(AND(Q112="c",$A112&gt;=1,OR(R112={1,"2a","2b",3,"5a","5b","10a","10b","20a","20b","40a","40b","80a","80b","160a","160b"})),"w",IF(AND(Q112="",$A112&gt;=1,OR(R112={1,"2a","2b",3,"5a","5b","10a","10b","20a","20b","40a","40b","80a","80b","160a","160b"})),"l",""))</f>
        <v/>
      </c>
      <c r="Q112" s="7" t="str">
        <f>IF(OR($A112={1,4,7,10,13,16,19,22,25,28,31,34}),"c","")</f>
        <v>c</v>
      </c>
      <c r="R112" s="14" t="str">
        <f>IF(AND(OR($E111={"a/b","a/c","b/a","c/a"}),P111="w"),VLOOKUP(R111,$AA$2:$AB$17,2,FALSE),IF(AND(OR($E111={"a/b","a/c","b/a","c/a"}),P111="l"),VLOOKUP(R111,$AC$2:$AD$17,2,FALSE),IF(AND(OR($E111={"a/b","a/c","b/a","c/a"}),P110="w"),VLOOKUP(R110,$AA$2:$AB$17,2,FALSE),IF(AND(OR($E111={"a/b","a/c","b/a","c/a"}),P110="l"),VLOOKUP(R110,$AC$2:$AD$17,2,FALSE),IF(AND(OR($E111={"a/b","a/c","b/a","c/a"}),P109="w"),VLOOKUP(R109,$AA$2:$AB$17,2,FALSE),IF(AND(OR($E111={"a/b","a/c","b/a","c/a"}),P109="l"),VLOOKUP(R109,$AC$2:$AD$17,2,FALSE),IF(AND(OR($E111={"a/b","a/c","b/a","c/a"}),P108="w"),VLOOKUP(R108,$AA$2:$AB$17,2,FALSE),IF(AND(OR($E111={"a/b","a/c","b/a","c/a"}),P108="l"),VLOOKUP(R108,$AC$2:$AD$17,2,FALSE),IF(AND(OR($E111={"a/b","a/c","b/a","c/a"}),P107="w"),VLOOKUP(R107,$AA$2:$AB$17,2,FALSE),IF(AND(OR($E111={"a/b","a/c","b/a","c/a"}),P107="l"),VLOOKUP(R107,$AC$2:$AD$17,2,FALSE),IF(AND(OR($E111={"a/b","a/c","b/a","c/a"}),P106="w"),VLOOKUP(R106,$AA$2:$AB$17,2,FALSE),IF(AND(OR($E111={"a/b","a/c","b/a","c/a"}),P106="l"),VLOOKUP(R106,$AC$2:$AD$17,2,FALSE),IF(AND(OR($E111={"a/b","a/c","b/a","c/a"}),P105="w"),VLOOKUP(R105,$AA$2:$AB$17,2,FALSE),IF(AND(OR($E111={"a/b","a/c","b/a","c/a"}),P105="l"),VLOOKUP(R105,$AC$2:$AD$17,2,FALSE),IF(AND(OR($E111={"a/b","a/c","b/a","c/a"}),P104="w"),VLOOKUP(R104,$AA$2:$AB$17,2,FALSE),IF(AND(OR($E111={"a/b","a/c","b/a","c/a"}),P104="l"),VLOOKUP(R104,$AC$2:$AD$17,2,FALSE),IF(AND(OR($E111={"a/b","a/c","b/a","c/a"}),P103="w"),VLOOKUP(R103,$AA$2:$AB$17,2,FALSE),IF(AND(OR($E111={"a/b","a/c","b/a","c/a"}),P103="l"),VLOOKUP(R103,$AC$2:$AD$17,2,FALSE),IF(AND(OR($E111={"a/b","a/c","b/a","c/a"}),P102="w"),VLOOKUP(R102,$AA$2:$AB$17,2,FALSE),IF(AND(OR($E111={"a/b","a/c","b/a","c/a"}),P102="l"),VLOOKUP(R102,$AC$2:$AD$17,2,FALSE),IF(AND(OR($E111={"a/b","a/c","b/a","c/a"}),P101="w"),VLOOKUP(R101,$AA$2:$AB$17,2,FALSE),IF(AND(OR($E111={"a/b","a/c","b/a","c/a"}),P101="l"),VLOOKUP(R101,$AC$2:$AD$17,2,FALSE),IF(OR($E111={"a/b","a/c","b/a","c/a"}),1,"")))))))))))))))))))))))</f>
        <v/>
      </c>
      <c r="S112" s="13" t="str">
        <f>IF(AND(T112="c",$A112&gt;=1,OR(U112={1,"2a","2b",3,"5a","5b","10a","10b","20a","20b","40a","40b","80a","80b","160a","160b"})),"w",IF(AND(T112="",$A112&gt;=1,OR(U112={1,"2a","2b",3,"5a","5b","10a","10b","20a","20b","40a","40b","80a","80b","160a","160b"})),"l",""))</f>
        <v>l</v>
      </c>
      <c r="T112" s="7" t="str">
        <f>IF(OR($A112={2,5,8,11,14,17,20,23,26,29,32,35}),"c","")</f>
        <v/>
      </c>
      <c r="U112" s="14" t="str">
        <f>IF(AND(OR($E111={"a/b","b/c","b/a","c/b"}),S111="w"),VLOOKUP(U111,$AA$2:$AB$17,2,FALSE),IF(AND(OR($E111={"a/b","b/c","b/a","c/b"}),S111="l"),VLOOKUP(U111,$AC$2:$AD$17,2,FALSE),IF(AND(OR($E111={"a/b","b/c","b/a","c/b"}),S110="w"),VLOOKUP(U110,$AA$2:$AB$17,2,FALSE),IF(AND(OR($E111={"a/b","b/c","b/a","c/b"}),S110="l"),VLOOKUP(U110,$AC$2:$AD$17,2,FALSE),IF(AND(OR($E111={"a/b","b/c","b/a","c/b"}),S109="w"),VLOOKUP(U109,$AA$2:$AB$17,2,FALSE),IF(AND(OR($E111={"a/b","b/c","b/a","c/b"}),S109="l"),VLOOKUP(U109,$AC$2:$AD$17,2,FALSE),IF(AND(OR($E111={"a/b","b/c","b/a","c/b"}),S108="w"),VLOOKUP(U108,$AA$2:$AB$17,2,FALSE),IF(AND(OR($E111={"a/b","b/c","b/a","c/b"}),S108="l"),VLOOKUP(U108,$AC$2:$AD$17,2,FALSE),IF(AND(OR($E111={"a/b","b/c","b/a","c/b"}),S107="w"),VLOOKUP(U107,$AA$2:$AB$17,2,FALSE),IF(AND(OR($E111={"a/b","b/c","b/a","c/b"}),S107="l"),VLOOKUP(U107,$AC$2:$AD$17,2,FALSE),IF(AND(OR($E111={"a/b","b/c","b/a","c/b"}),S106="w"),VLOOKUP(U106,$AA$2:$AB$17,2,FALSE),IF(AND(OR($E111={"a/b","b/c","b/a","c/b"}),S106="l"),VLOOKUP(U106,$AC$2:$AD$17,2,FALSE),IF(AND(OR($E111={"a/b","b/c","b/a","c/b"}),S105="w"),VLOOKUP(U105,$AA$2:$AB$17,2,FALSE),IF(AND(OR($E111={"a/b","b/c","b/a","c/b"}),S105="l"),VLOOKUP(U105,$AC$2:$AD$17,2,FALSE),IF(AND(OR($E111={"a/b","b/c","b/a","c/b"}),S104="w"),VLOOKUP(U104,$AA$2:$AB$17,2,FALSE),IF(AND(OR($E111={"a/b","b/c","b/a","c/b"}),S104="l"),VLOOKUP(U104,$AC$2:$AD$17,2,FALSE),IF(AND(OR($E111={"a/b","b/c","b/a","c/b"}),S103="w"),VLOOKUP(U103,$AA$2:$AB$17,2,FALSE),IF(AND(OR($E111={"a/b","b/c","b/a","c/b"}),S103="l"),VLOOKUP(U103,$AC$2:$AD$17,2,FALSE),IF(AND(OR($E111={"a/b","b/c","b/a","c/b"}),S102="w"),VLOOKUP(U102,$AA$2:$AB$17,2,FALSE),IF(AND(OR($E111={"a/b","b/c","b/a","c/b"}),S102="l"),VLOOKUP(U102,$AC$2:$AD$17,2,FALSE),IF(AND(OR($E111={"a/b","b/c","b/a","c/b"}),S101="w"),VLOOKUP(U101,$AA$2:$AB$17,2,FALSE),IF(AND(OR($E111={"a/b","b/c","b/a","c/b"}),S101="l"),VLOOKUP(U101,$AC$2:$AD$17,2,FALSE),IF(OR($E111={"a/b","b/c","b/a","c/b"}),1,"")))))))))))))))))))))))</f>
        <v>2b</v>
      </c>
      <c r="V112" s="13" t="str">
        <f>IF(AND(W112="c",$A112&gt;=1,OR(X112={1,"2a","2b",3,"5a","5b","10a","10b","20a","20b","40a","40b","80a","80b","160a","160b"})),"w",IF(AND(W112="",$A112&gt;=1,OR(X112={1,"2a","2b",3,"5a","5b","10a","10b","20a","20b","40a","40b","80a","80b","160a","160b"})),"l",""))</f>
        <v>l</v>
      </c>
      <c r="W112" s="7" t="str">
        <f>IF(OR($A112={3,6,9,12,15,18,21,24,27,30,33,36}),"c","")</f>
        <v/>
      </c>
      <c r="X112" s="14">
        <f>IF(AND(OR($E111={"a/c","b/c","c/a","c/b"}),V111="w"),VLOOKUP(X111,$AA$2:$AB$17,2,FALSE),IF(AND(OR($E111={"a/c","b/c","c/a","c/b"}),V111="l"),VLOOKUP(X111,$AC$2:$AD$17,2,FALSE),IF(AND(OR($E111={"a/c","b/c","c/a","c/b"}),V110="w"),VLOOKUP(X110,$AA$2:$AB$17,2,FALSE),IF(AND(OR($E111={"a/c","b/c","c/a","c/b"}),V110="l"),VLOOKUP(X110,$AC$2:$AD$17,2,FALSE),IF(AND(OR($E111={"a/c","b/c","c/a","c/b"}),V109="w"),VLOOKUP(X109,$AA$2:$AB$17,2,FALSE),IF(AND(OR($E111={"a/c","b/c","c/a","c/b"}),V109="l"),VLOOKUP(X109,$AC$2:$AD$17,2,FALSE),IF(AND(OR($E111={"a/c","b/c","c/a","c/b"}),V108="w"),VLOOKUP(X108,$AA$2:$AB$17,2,FALSE),IF(AND(OR($E111={"a/c","b/c","c/a","c/b"}),V108="l"),VLOOKUP(X108,$AC$2:$AD$17,2,FALSE),IF(AND(OR($E111={"a/c","b/c","c/a","c/b"}),V107="w"),VLOOKUP(X107,$AA$2:$AB$17,2,FALSE),IF(AND(OR($E111={"a/c","b/c","c/a","c/b"}),V107="l"),VLOOKUP(X107,$AC$2:$AD$17,2,FALSE),IF(AND(OR($E111={"a/c","b/c","c/a","c/b"}),V106="w"),VLOOKUP(X106,$AA$2:$AB$17,2,FALSE),IF(AND(OR($E111={"a/c","b/c","c/a","c/b"}),V106="l"),VLOOKUP(X106,$AC$2:$AD$17,2,FALSE),IF(AND(OR($E111={"a/c","b/c","c/a","c/b"}),V105="w"),VLOOKUP(X105,$AA$2:$AB$17,2,FALSE),IF(AND(OR($E111={"a/c","b/c","c/a","c/b"}),V105="l"),VLOOKUP(X105,$AC$2:$AD$17,2,FALSE),IF(AND(OR($E111={"a/c","b/c","c/a","c/b"}),V104="w"),VLOOKUP(X104,$AA$2:$AB$17,2,FALSE),IF(AND(OR($E111={"a/c","b/c","c/a","c/b"}),V104="l"),VLOOKUP(X104,$AC$2:$AD$17,2,FALSE),IF(AND(OR($E111={"a/c","b/c","c/a","c/b"}),V103="w"),VLOOKUP(X103,$AA$2:$AB$17,2,FALSE),IF(AND(OR($E111={"a/c","b/c","c/a","c/b"}),V103="l"),VLOOKUP(X103,$AC$2:$AD$17,2,FALSE),IF(AND(OR($E111={"a/c","b/c","c/a","c/b"}),V102="w"),VLOOKUP(X102,$AA$2:$AB$17,2,FALSE),IF(AND(OR($E111={"a/c","b/c","c/a","c/b"}),V102="l"),VLOOKUP(X102,$AC$2:$AD$17,2,FALSE),IF(AND(OR($E111={"a/c","b/c","c/a","c/b"}),V101="w"),VLOOKUP(X101,$AA$2:$AB$17,2,FALSE),IF(AND(OR($E111={"a/c","b/c","c/a","c/b"}),V101="l"),VLOOKUP(X101,$AC$2:$AD$17,2,FALSE),IF(OR($E111={"a/c","b/c","c/a","c/b"}),1,"")))))))))))))))))))))))</f>
        <v>1</v>
      </c>
      <c r="Y112" s="12">
        <f t="shared" si="13"/>
        <v>-3</v>
      </c>
      <c r="Z112" s="27">
        <f t="shared" si="14"/>
        <v>-14</v>
      </c>
    </row>
    <row r="113" spans="1:26">
      <c r="A113" s="9">
        <v>6</v>
      </c>
      <c r="B113" s="9">
        <f>IF(OR($A113={1,2,3,4,5,6,7,8,9,10,11,12}),1,IF(OR($A113={13,14,15,16,17,18,19,20,21,22,23,24}),2,IF(OR($A113={25,26,27,28,29,30,31,32,33,34,35,36}),3,"")))</f>
        <v>1</v>
      </c>
      <c r="C113" s="9" t="str">
        <f>IF(OR($A113={1,4,7,10,13,16,19,22,25,28,31,34}),"A",IF(OR($A113={2,5,8,11,14,17,20,23,26,29,32,35}),"B",IF(OR($A113={3,6,9,12,15,18,21,24,27,30,33,36}),"C","")))</f>
        <v>C</v>
      </c>
      <c r="D113" t="str">
        <f t="shared" si="15"/>
        <v>2/1</v>
      </c>
      <c r="E113" t="str">
        <f t="shared" si="16"/>
        <v>A/C</v>
      </c>
      <c r="F113" s="13" t="str">
        <f>IF(AND(G113="d",$A113&gt;=1,OR(H113={1,"2a","2b",3,"5a","5b","10a","10b","20a","20b","40a","40b","80a","80b","160a","160b"})),"w",IF(AND(G113="",$A113&gt;=1,OR(H113={1,"2a","2b",3,"5a","5b","10a","10b","20a","20b","40a","40b","80a","80b","160a","160b"})),"l",""))</f>
        <v>w</v>
      </c>
      <c r="G113" s="7" t="str">
        <f>IF(OR($A113={1,2,3,4,5,6,7,8,9,10,11,12}),"d","")</f>
        <v>d</v>
      </c>
      <c r="H113" s="14" t="str">
        <f>IF(AND(OR($D112={"1/2","1/3","2/1","3/1"}),F112="w"),VLOOKUP(H112,$AA$2:$AB$17,2,FALSE),IF(AND(OR($D112={"1/2","1/3","2/1","3/1"}),F112="l"),VLOOKUP(H112,$AC$2:$AD$17,2,FALSE),IF(AND(OR($D112={"1/2","1/3","2/1","3/1"}),F111="w"),VLOOKUP(H111,$AA$2:$AB$17,2,FALSE),IF(AND(OR($D112={"1/2","1/3","2/1","3/1"}),F111="l"),VLOOKUP(H111,$AC$2:$AD$17,2,FALSE),IF(AND(OR($D112={"1/2","1/3","2/1","3/1"}),F110="w"),VLOOKUP(H110,$AA$2:$AB$17,2,FALSE),IF(AND(OR($D112={"1/2","1/3","2/1","3/1"}),F110="l"),VLOOKUP(H110,$AC$2:$AD$17,2,FALSE),IF(AND(OR($D112={"1/2","1/3","2/1","3/1"}),F109="w"),VLOOKUP(H109,$AA$2:$AB$17,2,FALSE),IF(AND(OR($D112={"1/2","1/3","2/1","3/1"}),F109="l"),VLOOKUP(H109,$AC$2:$AD$17,2,FALSE),IF(AND(OR($D112={"1/2","1/3","2/1","3/1"}),F108="w"),VLOOKUP(H108,$AA$2:$AB$17,2,FALSE),IF(AND(OR($D112={"1/2","1/3","2/1","3/1"}),F108="l"),VLOOKUP(H108,$AC$2:$AD$17,2,FALSE),IF(AND(OR($D112={"1/2","1/3","2/1","3/1"}),F107="w"),VLOOKUP(H107,$AA$2:$AB$17,2,FALSE),IF(AND(OR($D112={"1/2","1/3","2/1","3/1"}),F107="l"),VLOOKUP(H107,$AC$2:$AD$17,2,FALSE),IF(AND(OR($D112={"1/2","1/3","2/1","3/1"}),F106="w"),VLOOKUP(H106,$AA$2:$AB$17,2,FALSE),IF(AND(OR($D112={"1/2","1/3","2/1","3/1"}),F106="l"),VLOOKUP(H106,$AC$2:$AD$17,2,FALSE),IF(AND(OR($D112={"1/2","1/3","2/1","3/1"}),F105="w"),VLOOKUP(H105,$AA$2:$AB$17,2,FALSE),IF(AND(OR($D112={"1/2","1/3","2/1","3/1"}),F105="l"),VLOOKUP(H105,$AC$2:$AD$17,2,FALSE),IF(AND(OR($D112={"1/2","1/3","2/1","3/1"}),F104="w"),VLOOKUP(H104,$AA$2:$AB$17,2,FALSE),IF(AND(OR($D112={"1/2","1/3","2/1","3/1"}),F104="l"),VLOOKUP(H104,$AC$2:$AD$17,2,FALSE),IF(AND(OR($D112={"1/2","1/3","2/1","3/1"}),F103="w"),VLOOKUP(H103,$AA$2:$AB$17,2,FALSE),IF(AND(OR($D112={"1/2","1/3","2/1","3/1"}),F103="l"),VLOOKUP(H103,$AC$2:$AD$17,2,FALSE),IF(AND(OR($D112={"1/2","1/3","2/1","3/1"}),F102="w"),VLOOKUP(H102,$AA$2:$AB$17,2,FALSE),IF(AND(OR($D112={"1/2","1/3","2/1","3/1"}),F102="l"),VLOOKUP(H102,$AC$2:$AD$17,2,FALSE),IF(OR($D112={"1/2","1/3","2/1","3/1"}),1,"")))))))))))))))))))))))</f>
        <v>20b</v>
      </c>
      <c r="I113" s="13" t="str">
        <f>IF(AND(J113="d",$A113&gt;=1,OR(K113={1,"2a","2b",3,"5a","5b","10a","10b","20a","20b","40a","40b","80a","80b","160a","160b"})),"w",IF(AND(J113="",$A113&gt;=1,OR(K113={1,"2a","2b",3,"5a","5b","10a","10b","20a","20b","40a","40b","80a","80b","160a","160b"})),"l",""))</f>
        <v>l</v>
      </c>
      <c r="J113" s="7" t="str">
        <f>IF(OR($A113={13,14,15,16,17,18,19,20,21,22,23,24}),"d","")</f>
        <v/>
      </c>
      <c r="K113" s="14" t="str">
        <f>IF(AND(OR($D112={"1/2","2/3","2/1","3/2"}),I112="w"),VLOOKUP(K112,$AA$2:$AB$17,2,FALSE),IF(AND(OR($D112={"1/2","2/3","2/1","3/2"}),I112="l"),VLOOKUP(K112,$AC$2:$AD$17,2,FALSE),IF(AND(OR($D112={"1/2","2/3","2/1","3/2"}),I111="w"),VLOOKUP(K111,$AA$2:$AB$17,2,FALSE),IF(AND(OR($D112={"1/2","2/3","2/1","3/2"}),I111="l"),VLOOKUP(K111,$AC$2:$AD$17,2,FALSE),IF(AND(OR($D112={"1/2","2/3","2/1","3/2"}),I110="w"),VLOOKUP(K110,$AA$2:$AB$17,2,FALSE),IF(AND(OR($D112={"1/2","2/3","2/1","3/2"}),I110="l"),VLOOKUP(K110,$AC$2:$AD$17,2,FALSE),IF(AND(OR($D112={"1/2","2/3","2/1","3/2"}),I109="w"),VLOOKUP(K109,$AA$2:$AB$17,2,FALSE),IF(AND(OR($D112={"1/2","2/3","2/1","3/2"}),I109="l"),VLOOKUP(K109,$AC$2:$AD$17,2,FALSE),IF(AND(OR($D112={"1/2","2/3","2/1","3/2"}),I108="w"),VLOOKUP(K108,$AA$2:$AB$17,2,FALSE),IF(AND(OR($D112={"1/2","2/3","2/1","3/2"}),I108="l"),VLOOKUP(K108,$AC$2:$AD$17,2,FALSE),IF(AND(OR($D112={"1/2","2/3","2/1","3/2"}),I107="w"),VLOOKUP(K107,$AA$2:$AB$17,2,FALSE),IF(AND(OR($D112={"1/2","2/3","2/1","3/2"}),I107="l"),VLOOKUP(K107,$AC$2:$AD$17,2,FALSE),IF(AND(OR($D112={"1/2","2/3","2/1","3/2"}),I106="w"),VLOOKUP(K106,$AA$2:$AB$17,2,FALSE),IF(AND(OR($D112={"1/2","2/3","2/1","3/2"}),I106="l"),VLOOKUP(K106,$AC$2:$AD$17,2,FALSE),IF(AND(OR($D112={"1/2","2/3","2/1","3/2"}),I105="w"),VLOOKUP(K105,$AA$2:$AB$17,2,FALSE),IF(AND(OR($D112={"1/2","2/3","2/1","3/2"}),I105="l"),VLOOKUP(K105,$AC$2:$AD$17,2,FALSE),IF(AND(OR($D112={"1/2","2/3","2/1","3/2"}),I104="w"),VLOOKUP(K104,$AA$2:$AB$17,2,FALSE),IF(AND(OR($D112={"1/2","2/3","2/1","3/2"}),I104="l"),VLOOKUP(K104,$AC$2:$AD$17,2,FALSE),IF(AND(OR($D112={"1/2","2/3","2/1","3/2"}),I103="w"),VLOOKUP(K103,$AA$2:$AB$17,2,FALSE),IF(AND(OR($D112={"1/2","2/3","2/1","3/2"}),I103="l"),VLOOKUP(K103,$AC$2:$AD$17,2,FALSE),IF(AND(OR($D112={"1/2","2/3","2/1","3/2"}),I102="w"),VLOOKUP(K102,$AA$2:$AB$17,2,FALSE),IF(AND(OR($D112={"1/2","2/3","2/1","3/2"}),I102="l"),VLOOKUP(K102,$AC$2:$AD$17,2,FALSE),IF(OR($D112={"1/2","2/3","2/1","3/2"}),1,"")))))))))))))))))))))))</f>
        <v>2a</v>
      </c>
      <c r="L113" s="13" t="str">
        <f>IF(AND(M113="d",$A113&gt;=1,OR(N113={1,"2a","2b",3,"5a","5b","10a","10b","20a","20b","40a","40b","80a","80b","160a","160b"})),"w",IF(AND(M113="",$A113&gt;=1,OR(N113={1,"2a","2b",3,"5a","5b","10a","10b","20a","20b","40a","40b","80a","80b","160a","160b"})),"l",""))</f>
        <v/>
      </c>
      <c r="M113" s="7" t="str">
        <f>IF(OR($A113={25,26,27,28,29,30,31,32,33,34,35,36}),"d","")</f>
        <v/>
      </c>
      <c r="N113" s="14" t="str">
        <f>IF(AND(OR($D112={"1/3","2/3","3/1","3/2"}),L112="w"),VLOOKUP(N112,$AA$2:$AB$17,2,FALSE),IF(AND(OR($D112={"1/3","2/3","3/1","3/2"}),L112="l"),VLOOKUP(N112,$AC$2:$AD$17,2,FALSE),IF(AND(OR($D112={"1/3","2/3","3/1","3/2"}),L111="w"),VLOOKUP(N111,$AA$2:$AB$17,2,FALSE),IF(AND(OR($D112={"1/3","2/3","3/1","3/2"}),L111="l"),VLOOKUP(N111,$AC$2:$AD$17,2,FALSE),IF(AND(OR($D112={"1/3","2/3","3/1","3/2"}),L110="w"),VLOOKUP(N110,$AA$2:$AB$17,2,FALSE),IF(AND(OR($D112={"1/3","2/3","3/1","3/2"}),L110="l"),VLOOKUP(N110,$AC$2:$AD$17,2,FALSE),IF(AND(OR($D112={"1/3","2/3","3/1","3/2"}),L109="w"),VLOOKUP(N109,$AA$2:$AB$17,2,FALSE),IF(AND(OR($D112={"1/3","2/3","3/1","3/2"}),L109="l"),VLOOKUP(N109,$AC$2:$AD$17,2,FALSE),IF(AND(OR($D112={"1/3","2/3","3/1","3/2"}),L108="w"),VLOOKUP(N108,$AA$2:$AB$17,2,FALSE),IF(AND(OR($D112={"1/3","2/3","3/1","3/2"}),L108="l"),VLOOKUP(N108,$AC$2:$AD$17,2,FALSE),IF(AND(OR($D112={"1/3","2/3","3/1","3/2"}),L107="w"),VLOOKUP(N107,$AA$2:$AB$17,2,FALSE),IF(AND(OR($D112={"1/3","2/3","3/1","3/2"}),L107="l"),VLOOKUP(N107,$AC$2:$AD$17,2,FALSE),IF(AND(OR($D112={"1/3","2/3","3/1","3/2"}),L106="w"),VLOOKUP(N106,$AA$2:$AB$17,2,FALSE),IF(AND(OR($D112={"1/3","2/3","3/1","3/2"}),L106="l"),VLOOKUP(N106,$AC$2:$AD$17,2,FALSE),IF(AND(OR($D112={"1/3","2/3","3/1","3/2"}),L105="w"),VLOOKUP(N105,$AA$2:$AB$17,2,FALSE),IF(AND(OR($D112={"1/3","2/3","3/1","3/2"}),L105="l"),VLOOKUP(N105,$AC$2:$AD$17,2,FALSE),IF(AND(OR($D112={"1/3","2/3","3/1","3/2"}),L104="w"),VLOOKUP(N104,$AA$2:$AB$17,2,FALSE),IF(AND(OR($D112={"1/3","2/3","3/1","3/2"}),L104="l"),VLOOKUP(N104,$AC$2:$AD$17,2,FALSE),IF(AND(OR($D112={"1/3","2/3","3/1","3/2"}),L103="w"),VLOOKUP(N103,$AA$2:$AB$17,2,FALSE),IF(AND(OR($D112={"1/3","2/3","3/1","3/2"}),L103="l"),VLOOKUP(N103,$AC$2:$AD$17,2,FALSE),IF(AND(OR($D112={"1/3","2/3","3/1","3/2"}),L102="w"),VLOOKUP(N102,$AA$2:$AB$17,2,FALSE),IF(AND(OR($D112={"1/3","2/3","3/1","3/2"}),L102="l"),VLOOKUP(N102,$AC$2:$AD$17,2,FALSE),IF(OR($D112={"1/3","2/3","3/1","3/2"}),1,"")))))))))))))))))))))))</f>
        <v/>
      </c>
      <c r="O113" s="12">
        <f t="shared" si="12"/>
        <v>38</v>
      </c>
      <c r="P113" s="13" t="str">
        <f>IF(AND(Q113="c",$A113&gt;=1,OR(R113={1,"2a","2b",3,"5a","5b","10a","10b","20a","20b","40a","40b","80a","80b","160a","160b"})),"w",IF(AND(Q113="",$A113&gt;=1,OR(R113={1,"2a","2b",3,"5a","5b","10a","10b","20a","20b","40a","40b","80a","80b","160a","160b"})),"l",""))</f>
        <v>l</v>
      </c>
      <c r="Q113" s="7" t="str">
        <f>IF(OR($A113={1,4,7,10,13,16,19,22,25,28,31,34}),"c","")</f>
        <v/>
      </c>
      <c r="R113" s="14" t="str">
        <f>IF(AND(OR($E112={"a/b","a/c","b/a","c/a"}),P112="w"),VLOOKUP(R112,$AA$2:$AB$17,2,FALSE),IF(AND(OR($E112={"a/b","a/c","b/a","c/a"}),P112="l"),VLOOKUP(R112,$AC$2:$AD$17,2,FALSE),IF(AND(OR($E112={"a/b","a/c","b/a","c/a"}),P111="w"),VLOOKUP(R111,$AA$2:$AB$17,2,FALSE),IF(AND(OR($E112={"a/b","a/c","b/a","c/a"}),P111="l"),VLOOKUP(R111,$AC$2:$AD$17,2,FALSE),IF(AND(OR($E112={"a/b","a/c","b/a","c/a"}),P110="w"),VLOOKUP(R110,$AA$2:$AB$17,2,FALSE),IF(AND(OR($E112={"a/b","a/c","b/a","c/a"}),P110="l"),VLOOKUP(R110,$AC$2:$AD$17,2,FALSE),IF(AND(OR($E112={"a/b","a/c","b/a","c/a"}),P109="w"),VLOOKUP(R109,$AA$2:$AB$17,2,FALSE),IF(AND(OR($E112={"a/b","a/c","b/a","c/a"}),P109="l"),VLOOKUP(R109,$AC$2:$AD$17,2,FALSE),IF(AND(OR($E112={"a/b","a/c","b/a","c/a"}),P108="w"),VLOOKUP(R108,$AA$2:$AB$17,2,FALSE),IF(AND(OR($E112={"a/b","a/c","b/a","c/a"}),P108="l"),VLOOKUP(R108,$AC$2:$AD$17,2,FALSE),IF(AND(OR($E112={"a/b","a/c","b/a","c/a"}),P107="w"),VLOOKUP(R107,$AA$2:$AB$17,2,FALSE),IF(AND(OR($E112={"a/b","a/c","b/a","c/a"}),P107="l"),VLOOKUP(R107,$AC$2:$AD$17,2,FALSE),IF(AND(OR($E112={"a/b","a/c","b/a","c/a"}),P106="w"),VLOOKUP(R106,$AA$2:$AB$17,2,FALSE),IF(AND(OR($E112={"a/b","a/c","b/a","c/a"}),P106="l"),VLOOKUP(R106,$AC$2:$AD$17,2,FALSE),IF(AND(OR($E112={"a/b","a/c","b/a","c/a"}),P105="w"),VLOOKUP(R105,$AA$2:$AB$17,2,FALSE),IF(AND(OR($E112={"a/b","a/c","b/a","c/a"}),P105="l"),VLOOKUP(R105,$AC$2:$AD$17,2,FALSE),IF(AND(OR($E112={"a/b","a/c","b/a","c/a"}),P104="w"),VLOOKUP(R104,$AA$2:$AB$17,2,FALSE),IF(AND(OR($E112={"a/b","a/c","b/a","c/a"}),P104="l"),VLOOKUP(R104,$AC$2:$AD$17,2,FALSE),IF(AND(OR($E112={"a/b","a/c","b/a","c/a"}),P103="w"),VLOOKUP(R103,$AA$2:$AB$17,2,FALSE),IF(AND(OR($E112={"a/b","a/c","b/a","c/a"}),P103="l"),VLOOKUP(R103,$AC$2:$AD$17,2,FALSE),IF(AND(OR($E112={"a/b","a/c","b/a","c/a"}),P102="w"),VLOOKUP(R102,$AA$2:$AB$17,2,FALSE),IF(AND(OR($E112={"a/b","a/c","b/a","c/a"}),P102="l"),VLOOKUP(R102,$AC$2:$AD$17,2,FALSE),IF(OR($E112={"a/b","a/c","b/a","c/a"}),1,"")))))))))))))))))))))))</f>
        <v>10a</v>
      </c>
      <c r="S113" s="13" t="str">
        <f>IF(AND(T113="c",$A113&gt;=1,OR(U113={1,"2a","2b",3,"5a","5b","10a","10b","20a","20b","40a","40b","80a","80b","160a","160b"})),"w",IF(AND(T113="",$A113&gt;=1,OR(U113={1,"2a","2b",3,"5a","5b","10a","10b","20a","20b","40a","40b","80a","80b","160a","160b"})),"l",""))</f>
        <v/>
      </c>
      <c r="T113" s="7" t="str">
        <f>IF(OR($A113={2,5,8,11,14,17,20,23,26,29,32,35}),"c","")</f>
        <v/>
      </c>
      <c r="U113" s="14" t="str">
        <f>IF(AND(OR($E112={"a/b","b/c","b/a","c/b"}),S112="w"),VLOOKUP(U112,$AA$2:$AB$17,2,FALSE),IF(AND(OR($E112={"a/b","b/c","b/a","c/b"}),S112="l"),VLOOKUP(U112,$AC$2:$AD$17,2,FALSE),IF(AND(OR($E112={"a/b","b/c","b/a","c/b"}),S111="w"),VLOOKUP(U111,$AA$2:$AB$17,2,FALSE),IF(AND(OR($E112={"a/b","b/c","b/a","c/b"}),S111="l"),VLOOKUP(U111,$AC$2:$AD$17,2,FALSE),IF(AND(OR($E112={"a/b","b/c","b/a","c/b"}),S110="w"),VLOOKUP(U110,$AA$2:$AB$17,2,FALSE),IF(AND(OR($E112={"a/b","b/c","b/a","c/b"}),S110="l"),VLOOKUP(U110,$AC$2:$AD$17,2,FALSE),IF(AND(OR($E112={"a/b","b/c","b/a","c/b"}),S109="w"),VLOOKUP(U109,$AA$2:$AB$17,2,FALSE),IF(AND(OR($E112={"a/b","b/c","b/a","c/b"}),S109="l"),VLOOKUP(U109,$AC$2:$AD$17,2,FALSE),IF(AND(OR($E112={"a/b","b/c","b/a","c/b"}),S108="w"),VLOOKUP(U108,$AA$2:$AB$17,2,FALSE),IF(AND(OR($E112={"a/b","b/c","b/a","c/b"}),S108="l"),VLOOKUP(U108,$AC$2:$AD$17,2,FALSE),IF(AND(OR($E112={"a/b","b/c","b/a","c/b"}),S107="w"),VLOOKUP(U107,$AA$2:$AB$17,2,FALSE),IF(AND(OR($E112={"a/b","b/c","b/a","c/b"}),S107="l"),VLOOKUP(U107,$AC$2:$AD$17,2,FALSE),IF(AND(OR($E112={"a/b","b/c","b/a","c/b"}),S106="w"),VLOOKUP(U106,$AA$2:$AB$17,2,FALSE),IF(AND(OR($E112={"a/b","b/c","b/a","c/b"}),S106="l"),VLOOKUP(U106,$AC$2:$AD$17,2,FALSE),IF(AND(OR($E112={"a/b","b/c","b/a","c/b"}),S105="w"),VLOOKUP(U105,$AA$2:$AB$17,2,FALSE),IF(AND(OR($E112={"a/b","b/c","b/a","c/b"}),S105="l"),VLOOKUP(U105,$AC$2:$AD$17,2,FALSE),IF(AND(OR($E112={"a/b","b/c","b/a","c/b"}),S104="w"),VLOOKUP(U104,$AA$2:$AB$17,2,FALSE),IF(AND(OR($E112={"a/b","b/c","b/a","c/b"}),S104="l"),VLOOKUP(U104,$AC$2:$AD$17,2,FALSE),IF(AND(OR($E112={"a/b","b/c","b/a","c/b"}),S103="w"),VLOOKUP(U103,$AA$2:$AB$17,2,FALSE),IF(AND(OR($E112={"a/b","b/c","b/a","c/b"}),S103="l"),VLOOKUP(U103,$AC$2:$AD$17,2,FALSE),IF(AND(OR($E112={"a/b","b/c","b/a","c/b"}),S102="w"),VLOOKUP(U102,$AA$2:$AB$17,2,FALSE),IF(AND(OR($E112={"a/b","b/c","b/a","c/b"}),S102="l"),VLOOKUP(U102,$AC$2:$AD$17,2,FALSE),IF(OR($E112={"a/b","b/c","b/a","c/b"}),1,"")))))))))))))))))))))))</f>
        <v/>
      </c>
      <c r="V113" s="13" t="str">
        <f>IF(AND(W113="c",$A113&gt;=1,OR(X113={1,"2a","2b",3,"5a","5b","10a","10b","20a","20b","40a","40b","80a","80b","160a","160b"})),"w",IF(AND(W113="",$A113&gt;=1,OR(X113={1,"2a","2b",3,"5a","5b","10a","10b","20a","20b","40a","40b","80a","80b","160a","160b"})),"l",""))</f>
        <v>w</v>
      </c>
      <c r="W113" s="7" t="str">
        <f>IF(OR($A113={3,6,9,12,15,18,21,24,27,30,33,36}),"c","")</f>
        <v>c</v>
      </c>
      <c r="X113" s="14" t="str">
        <f>IF(AND(OR($E112={"a/c","b/c","c/a","c/b"}),V112="w"),VLOOKUP(X112,$AA$2:$AB$17,2,FALSE),IF(AND(OR($E112={"a/c","b/c","c/a","c/b"}),V112="l"),VLOOKUP(X112,$AC$2:$AD$17,2,FALSE),IF(AND(OR($E112={"a/c","b/c","c/a","c/b"}),V111="w"),VLOOKUP(X111,$AA$2:$AB$17,2,FALSE),IF(AND(OR($E112={"a/c","b/c","c/a","c/b"}),V111="l"),VLOOKUP(X111,$AC$2:$AD$17,2,FALSE),IF(AND(OR($E112={"a/c","b/c","c/a","c/b"}),V110="w"),VLOOKUP(X110,$AA$2:$AB$17,2,FALSE),IF(AND(OR($E112={"a/c","b/c","c/a","c/b"}),V110="l"),VLOOKUP(X110,$AC$2:$AD$17,2,FALSE),IF(AND(OR($E112={"a/c","b/c","c/a","c/b"}),V109="w"),VLOOKUP(X109,$AA$2:$AB$17,2,FALSE),IF(AND(OR($E112={"a/c","b/c","c/a","c/b"}),V109="l"),VLOOKUP(X109,$AC$2:$AD$17,2,FALSE),IF(AND(OR($E112={"a/c","b/c","c/a","c/b"}),V108="w"),VLOOKUP(X108,$AA$2:$AB$17,2,FALSE),IF(AND(OR($E112={"a/c","b/c","c/a","c/b"}),V108="l"),VLOOKUP(X108,$AC$2:$AD$17,2,FALSE),IF(AND(OR($E112={"a/c","b/c","c/a","c/b"}),V107="w"),VLOOKUP(X107,$AA$2:$AB$17,2,FALSE),IF(AND(OR($E112={"a/c","b/c","c/a","c/b"}),V107="l"),VLOOKUP(X107,$AC$2:$AD$17,2,FALSE),IF(AND(OR($E112={"a/c","b/c","c/a","c/b"}),V106="w"),VLOOKUP(X106,$AA$2:$AB$17,2,FALSE),IF(AND(OR($E112={"a/c","b/c","c/a","c/b"}),V106="l"),VLOOKUP(X106,$AC$2:$AD$17,2,FALSE),IF(AND(OR($E112={"a/c","b/c","c/a","c/b"}),V105="w"),VLOOKUP(X105,$AA$2:$AB$17,2,FALSE),IF(AND(OR($E112={"a/c","b/c","c/a","c/b"}),V105="l"),VLOOKUP(X105,$AC$2:$AD$17,2,FALSE),IF(AND(OR($E112={"a/c","b/c","c/a","c/b"}),V104="w"),VLOOKUP(X104,$AA$2:$AB$17,2,FALSE),IF(AND(OR($E112={"a/c","b/c","c/a","c/b"}),V104="l"),VLOOKUP(X104,$AC$2:$AD$17,2,FALSE),IF(AND(OR($E112={"a/c","b/c","c/a","c/b"}),V103="w"),VLOOKUP(X103,$AA$2:$AB$17,2,FALSE),IF(AND(OR($E112={"a/c","b/c","c/a","c/b"}),V103="l"),VLOOKUP(X103,$AC$2:$AD$17,2,FALSE),IF(AND(OR($E112={"a/c","b/c","c/a","c/b"}),V102="w"),VLOOKUP(X102,$AA$2:$AB$17,2,FALSE),IF(AND(OR($E112={"a/c","b/c","c/a","c/b"}),V102="l"),VLOOKUP(X102,$AC$2:$AD$17,2,FALSE),IF(OR($E112={"a/c","b/c","c/a","c/b"}),1,"")))))))))))))))))))))))</f>
        <v>2a</v>
      </c>
      <c r="Y113" s="12">
        <f t="shared" si="13"/>
        <v>-6</v>
      </c>
      <c r="Z113" s="27">
        <f t="shared" si="14"/>
        <v>32</v>
      </c>
    </row>
    <row r="114" spans="1:26">
      <c r="A114" s="9">
        <v>16</v>
      </c>
      <c r="B114" s="9">
        <f>IF(OR($A114={1,2,3,4,5,6,7,8,9,10,11,12}),1,IF(OR($A114={13,14,15,16,17,18,19,20,21,22,23,24}),2,IF(OR($A114={25,26,27,28,29,30,31,32,33,34,35,36}),3,"")))</f>
        <v>2</v>
      </c>
      <c r="C114" s="9" t="str">
        <f>IF(OR($A114={1,4,7,10,13,16,19,22,25,28,31,34}),"A",IF(OR($A114={2,5,8,11,14,17,20,23,26,29,32,35}),"B",IF(OR($A114={3,6,9,12,15,18,21,24,27,30,33,36}),"C","")))</f>
        <v>A</v>
      </c>
      <c r="D114" t="str">
        <f t="shared" si="15"/>
        <v>1/2</v>
      </c>
      <c r="E114" t="str">
        <f t="shared" si="16"/>
        <v>C/A</v>
      </c>
      <c r="F114" s="13" t="str">
        <f>IF(AND(G114="d",$A114&gt;=1,OR(H114={1,"2a","2b",3,"5a","5b","10a","10b","20a","20b","40a","40b","80a","80b","160a","160b"})),"w",IF(AND(G114="",$A114&gt;=1,OR(H114={1,"2a","2b",3,"5a","5b","10a","10b","20a","20b","40a","40b","80a","80b","160a","160b"})),"l",""))</f>
        <v>l</v>
      </c>
      <c r="G114" s="7" t="str">
        <f>IF(OR($A114={1,2,3,4,5,6,7,8,9,10,11,12}),"d","")</f>
        <v/>
      </c>
      <c r="H114" s="14" t="str">
        <f>IF(AND(OR($D113={"1/2","1/3","2/1","3/1"}),F113="w"),VLOOKUP(H113,$AA$2:$AB$17,2,FALSE),IF(AND(OR($D113={"1/2","1/3","2/1","3/1"}),F113="l"),VLOOKUP(H113,$AC$2:$AD$17,2,FALSE),IF(AND(OR($D113={"1/2","1/3","2/1","3/1"}),F112="w"),VLOOKUP(H112,$AA$2:$AB$17,2,FALSE),IF(AND(OR($D113={"1/2","1/3","2/1","3/1"}),F112="l"),VLOOKUP(H112,$AC$2:$AD$17,2,FALSE),IF(AND(OR($D113={"1/2","1/3","2/1","3/1"}),F111="w"),VLOOKUP(H111,$AA$2:$AB$17,2,FALSE),IF(AND(OR($D113={"1/2","1/3","2/1","3/1"}),F111="l"),VLOOKUP(H111,$AC$2:$AD$17,2,FALSE),IF(AND(OR($D113={"1/2","1/3","2/1","3/1"}),F110="w"),VLOOKUP(H110,$AA$2:$AB$17,2,FALSE),IF(AND(OR($D113={"1/2","1/3","2/1","3/1"}),F110="l"),VLOOKUP(H110,$AC$2:$AD$17,2,FALSE),IF(AND(OR($D113={"1/2","1/3","2/1","3/1"}),F109="w"),VLOOKUP(H109,$AA$2:$AB$17,2,FALSE),IF(AND(OR($D113={"1/2","1/3","2/1","3/1"}),F109="l"),VLOOKUP(H109,$AC$2:$AD$17,2,FALSE),IF(AND(OR($D113={"1/2","1/3","2/1","3/1"}),F108="w"),VLOOKUP(H108,$AA$2:$AB$17,2,FALSE),IF(AND(OR($D113={"1/2","1/3","2/1","3/1"}),F108="l"),VLOOKUP(H108,$AC$2:$AD$17,2,FALSE),IF(AND(OR($D113={"1/2","1/3","2/1","3/1"}),F107="w"),VLOOKUP(H107,$AA$2:$AB$17,2,FALSE),IF(AND(OR($D113={"1/2","1/3","2/1","3/1"}),F107="l"),VLOOKUP(H107,$AC$2:$AD$17,2,FALSE),IF(AND(OR($D113={"1/2","1/3","2/1","3/1"}),F106="w"),VLOOKUP(H106,$AA$2:$AB$17,2,FALSE),IF(AND(OR($D113={"1/2","1/3","2/1","3/1"}),F106="l"),VLOOKUP(H106,$AC$2:$AD$17,2,FALSE),IF(AND(OR($D113={"1/2","1/3","2/1","3/1"}),F105="w"),VLOOKUP(H105,$AA$2:$AB$17,2,FALSE),IF(AND(OR($D113={"1/2","1/3","2/1","3/1"}),F105="l"),VLOOKUP(H105,$AC$2:$AD$17,2,FALSE),IF(AND(OR($D113={"1/2","1/3","2/1","3/1"}),F104="w"),VLOOKUP(H104,$AA$2:$AB$17,2,FALSE),IF(AND(OR($D113={"1/2","1/3","2/1","3/1"}),F104="l"),VLOOKUP(H104,$AC$2:$AD$17,2,FALSE),IF(AND(OR($D113={"1/2","1/3","2/1","3/1"}),F103="w"),VLOOKUP(H103,$AA$2:$AB$17,2,FALSE),IF(AND(OR($D113={"1/2","1/3","2/1","3/1"}),F103="l"),VLOOKUP(H103,$AC$2:$AD$17,2,FALSE),IF(OR($D113={"1/2","1/3","2/1","3/1"}),1,"")))))))))))))))))))))))</f>
        <v>10a</v>
      </c>
      <c r="I114" s="13" t="str">
        <f>IF(AND(J114="d",$A114&gt;=1,OR(K114={1,"2a","2b",3,"5a","5b","10a","10b","20a","20b","40a","40b","80a","80b","160a","160b"})),"w",IF(AND(J114="",$A114&gt;=1,OR(K114={1,"2a","2b",3,"5a","5b","10a","10b","20a","20b","40a","40b","80a","80b","160a","160b"})),"l",""))</f>
        <v>w</v>
      </c>
      <c r="J114" s="7" t="str">
        <f>IF(OR($A114={13,14,15,16,17,18,19,20,21,22,23,24}),"d","")</f>
        <v>d</v>
      </c>
      <c r="K114" s="14" t="str">
        <f>IF(AND(OR($D113={"1/2","2/3","2/1","3/2"}),I113="w"),VLOOKUP(K113,$AA$2:$AB$17,2,FALSE),IF(AND(OR($D113={"1/2","2/3","2/1","3/2"}),I113="l"),VLOOKUP(K113,$AC$2:$AD$17,2,FALSE),IF(AND(OR($D113={"1/2","2/3","2/1","3/2"}),I112="w"),VLOOKUP(K112,$AA$2:$AB$17,2,FALSE),IF(AND(OR($D113={"1/2","2/3","2/1","3/2"}),I112="l"),VLOOKUP(K112,$AC$2:$AD$17,2,FALSE),IF(AND(OR($D113={"1/2","2/3","2/1","3/2"}),I111="w"),VLOOKUP(K111,$AA$2:$AB$17,2,FALSE),IF(AND(OR($D113={"1/2","2/3","2/1","3/2"}),I111="l"),VLOOKUP(K111,$AC$2:$AD$17,2,FALSE),IF(AND(OR($D113={"1/2","2/3","2/1","3/2"}),I110="w"),VLOOKUP(K110,$AA$2:$AB$17,2,FALSE),IF(AND(OR($D113={"1/2","2/3","2/1","3/2"}),I110="l"),VLOOKUP(K110,$AC$2:$AD$17,2,FALSE),IF(AND(OR($D113={"1/2","2/3","2/1","3/2"}),I109="w"),VLOOKUP(K109,$AA$2:$AB$17,2,FALSE),IF(AND(OR($D113={"1/2","2/3","2/1","3/2"}),I109="l"),VLOOKUP(K109,$AC$2:$AD$17,2,FALSE),IF(AND(OR($D113={"1/2","2/3","2/1","3/2"}),I108="w"),VLOOKUP(K108,$AA$2:$AB$17,2,FALSE),IF(AND(OR($D113={"1/2","2/3","2/1","3/2"}),I108="l"),VLOOKUP(K108,$AC$2:$AD$17,2,FALSE),IF(AND(OR($D113={"1/2","2/3","2/1","3/2"}),I107="w"),VLOOKUP(K107,$AA$2:$AB$17,2,FALSE),IF(AND(OR($D113={"1/2","2/3","2/1","3/2"}),I107="l"),VLOOKUP(K107,$AC$2:$AD$17,2,FALSE),IF(AND(OR($D113={"1/2","2/3","2/1","3/2"}),I106="w"),VLOOKUP(K106,$AA$2:$AB$17,2,FALSE),IF(AND(OR($D113={"1/2","2/3","2/1","3/2"}),I106="l"),VLOOKUP(K106,$AC$2:$AD$17,2,FALSE),IF(AND(OR($D113={"1/2","2/3","2/1","3/2"}),I105="w"),VLOOKUP(K105,$AA$2:$AB$17,2,FALSE),IF(AND(OR($D113={"1/2","2/3","2/1","3/2"}),I105="l"),VLOOKUP(K105,$AC$2:$AD$17,2,FALSE),IF(AND(OR($D113={"1/2","2/3","2/1","3/2"}),I104="w"),VLOOKUP(K104,$AA$2:$AB$17,2,FALSE),IF(AND(OR($D113={"1/2","2/3","2/1","3/2"}),I104="l"),VLOOKUP(K104,$AC$2:$AD$17,2,FALSE),IF(AND(OR($D113={"1/2","2/3","2/1","3/2"}),I103="w"),VLOOKUP(K103,$AA$2:$AB$17,2,FALSE),IF(AND(OR($D113={"1/2","2/3","2/1","3/2"}),I103="l"),VLOOKUP(K103,$AC$2:$AD$17,2,FALSE),IF(OR($D113={"1/2","2/3","2/1","3/2"}),1,"")))))))))))))))))))))))</f>
        <v>2b</v>
      </c>
      <c r="L114" s="13" t="str">
        <f>IF(AND(M114="d",$A114&gt;=1,OR(N114={1,"2a","2b",3,"5a","5b","10a","10b","20a","20b","40a","40b","80a","80b","160a","160b"})),"w",IF(AND(M114="",$A114&gt;=1,OR(N114={1,"2a","2b",3,"5a","5b","10a","10b","20a","20b","40a","40b","80a","80b","160a","160b"})),"l",""))</f>
        <v/>
      </c>
      <c r="M114" s="7" t="str">
        <f>IF(OR($A114={25,26,27,28,29,30,31,32,33,34,35,36}),"d","")</f>
        <v/>
      </c>
      <c r="N114" s="14" t="str">
        <f>IF(AND(OR($D113={"1/3","2/3","3/1","3/2"}),L113="w"),VLOOKUP(N113,$AA$2:$AB$17,2,FALSE),IF(AND(OR($D113={"1/3","2/3","3/1","3/2"}),L113="l"),VLOOKUP(N113,$AC$2:$AD$17,2,FALSE),IF(AND(OR($D113={"1/3","2/3","3/1","3/2"}),L112="w"),VLOOKUP(N112,$AA$2:$AB$17,2,FALSE),IF(AND(OR($D113={"1/3","2/3","3/1","3/2"}),L112="l"),VLOOKUP(N112,$AC$2:$AD$17,2,FALSE),IF(AND(OR($D113={"1/3","2/3","3/1","3/2"}),L111="w"),VLOOKUP(N111,$AA$2:$AB$17,2,FALSE),IF(AND(OR($D113={"1/3","2/3","3/1","3/2"}),L111="l"),VLOOKUP(N111,$AC$2:$AD$17,2,FALSE),IF(AND(OR($D113={"1/3","2/3","3/1","3/2"}),L110="w"),VLOOKUP(N110,$AA$2:$AB$17,2,FALSE),IF(AND(OR($D113={"1/3","2/3","3/1","3/2"}),L110="l"),VLOOKUP(N110,$AC$2:$AD$17,2,FALSE),IF(AND(OR($D113={"1/3","2/3","3/1","3/2"}),L109="w"),VLOOKUP(N109,$AA$2:$AB$17,2,FALSE),IF(AND(OR($D113={"1/3","2/3","3/1","3/2"}),L109="l"),VLOOKUP(N109,$AC$2:$AD$17,2,FALSE),IF(AND(OR($D113={"1/3","2/3","3/1","3/2"}),L108="w"),VLOOKUP(N108,$AA$2:$AB$17,2,FALSE),IF(AND(OR($D113={"1/3","2/3","3/1","3/2"}),L108="l"),VLOOKUP(N108,$AC$2:$AD$17,2,FALSE),IF(AND(OR($D113={"1/3","2/3","3/1","3/2"}),L107="w"),VLOOKUP(N107,$AA$2:$AB$17,2,FALSE),IF(AND(OR($D113={"1/3","2/3","3/1","3/2"}),L107="l"),VLOOKUP(N107,$AC$2:$AD$17,2,FALSE),IF(AND(OR($D113={"1/3","2/3","3/1","3/2"}),L106="w"),VLOOKUP(N106,$AA$2:$AB$17,2,FALSE),IF(AND(OR($D113={"1/3","2/3","3/1","3/2"}),L106="l"),VLOOKUP(N106,$AC$2:$AD$17,2,FALSE),IF(AND(OR($D113={"1/3","2/3","3/1","3/2"}),L105="w"),VLOOKUP(N105,$AA$2:$AB$17,2,FALSE),IF(AND(OR($D113={"1/3","2/3","3/1","3/2"}),L105="l"),VLOOKUP(N105,$AC$2:$AD$17,2,FALSE),IF(AND(OR($D113={"1/3","2/3","3/1","3/2"}),L104="w"),VLOOKUP(N104,$AA$2:$AB$17,2,FALSE),IF(AND(OR($D113={"1/3","2/3","3/1","3/2"}),L104="l"),VLOOKUP(N104,$AC$2:$AD$17,2,FALSE),IF(AND(OR($D113={"1/3","2/3","3/1","3/2"}),L103="w"),VLOOKUP(N103,$AA$2:$AB$17,2,FALSE),IF(AND(OR($D113={"1/3","2/3","3/1","3/2"}),L103="l"),VLOOKUP(N103,$AC$2:$AD$17,2,FALSE),IF(OR($D113={"1/3","2/3","3/1","3/2"}),1,"")))))))))))))))))))))))</f>
        <v/>
      </c>
      <c r="O114" s="12">
        <f t="shared" si="12"/>
        <v>-6</v>
      </c>
      <c r="P114" s="13" t="str">
        <f>IF(AND(Q114="c",$A114&gt;=1,OR(R114={1,"2a","2b",3,"5a","5b","10a","10b","20a","20b","40a","40b","80a","80b","160a","160b"})),"w",IF(AND(Q114="",$A114&gt;=1,OR(R114={1,"2a","2b",3,"5a","5b","10a","10b","20a","20b","40a","40b","80a","80b","160a","160b"})),"l",""))</f>
        <v>w</v>
      </c>
      <c r="Q114" s="7" t="str">
        <f>IF(OR($A114={1,4,7,10,13,16,19,22,25,28,31,34}),"c","")</f>
        <v>c</v>
      </c>
      <c r="R114" s="14" t="str">
        <f>IF(AND(OR($E113={"a/b","a/c","b/a","c/a"}),P113="w"),VLOOKUP(R113,$AA$2:$AB$17,2,FALSE),IF(AND(OR($E113={"a/b","a/c","b/a","c/a"}),P113="l"),VLOOKUP(R113,$AC$2:$AD$17,2,FALSE),IF(AND(OR($E113={"a/b","a/c","b/a","c/a"}),P112="w"),VLOOKUP(R112,$AA$2:$AB$17,2,FALSE),IF(AND(OR($E113={"a/b","a/c","b/a","c/a"}),P112="l"),VLOOKUP(R112,$AC$2:$AD$17,2,FALSE),IF(AND(OR($E113={"a/b","a/c","b/a","c/a"}),P111="w"),VLOOKUP(R111,$AA$2:$AB$17,2,FALSE),IF(AND(OR($E113={"a/b","a/c","b/a","c/a"}),P111="l"),VLOOKUP(R111,$AC$2:$AD$17,2,FALSE),IF(AND(OR($E113={"a/b","a/c","b/a","c/a"}),P110="w"),VLOOKUP(R110,$AA$2:$AB$17,2,FALSE),IF(AND(OR($E113={"a/b","a/c","b/a","c/a"}),P110="l"),VLOOKUP(R110,$AC$2:$AD$17,2,FALSE),IF(AND(OR($E113={"a/b","a/c","b/a","c/a"}),P109="w"),VLOOKUP(R109,$AA$2:$AB$17,2,FALSE),IF(AND(OR($E113={"a/b","a/c","b/a","c/a"}),P109="l"),VLOOKUP(R109,$AC$2:$AD$17,2,FALSE),IF(AND(OR($E113={"a/b","a/c","b/a","c/a"}),P108="w"),VLOOKUP(R108,$AA$2:$AB$17,2,FALSE),IF(AND(OR($E113={"a/b","a/c","b/a","c/a"}),P108="l"),VLOOKUP(R108,$AC$2:$AD$17,2,FALSE),IF(AND(OR($E113={"a/b","a/c","b/a","c/a"}),P107="w"),VLOOKUP(R107,$AA$2:$AB$17,2,FALSE),IF(AND(OR($E113={"a/b","a/c","b/a","c/a"}),P107="l"),VLOOKUP(R107,$AC$2:$AD$17,2,FALSE),IF(AND(OR($E113={"a/b","a/c","b/a","c/a"}),P106="w"),VLOOKUP(R106,$AA$2:$AB$17,2,FALSE),IF(AND(OR($E113={"a/b","a/c","b/a","c/a"}),P106="l"),VLOOKUP(R106,$AC$2:$AD$17,2,FALSE),IF(AND(OR($E113={"a/b","a/c","b/a","c/a"}),P105="w"),VLOOKUP(R105,$AA$2:$AB$17,2,FALSE),IF(AND(OR($E113={"a/b","a/c","b/a","c/a"}),P105="l"),VLOOKUP(R105,$AC$2:$AD$17,2,FALSE),IF(AND(OR($E113={"a/b","a/c","b/a","c/a"}),P104="w"),VLOOKUP(R104,$AA$2:$AB$17,2,FALSE),IF(AND(OR($E113={"a/b","a/c","b/a","c/a"}),P104="l"),VLOOKUP(R104,$AC$2:$AD$17,2,FALSE),IF(AND(OR($E113={"a/b","a/c","b/a","c/a"}),P103="w"),VLOOKUP(R103,$AA$2:$AB$17,2,FALSE),IF(AND(OR($E113={"a/b","a/c","b/a","c/a"}),P103="l"),VLOOKUP(R103,$AC$2:$AD$17,2,FALSE),IF(OR($E113={"a/b","a/c","b/a","c/a"}),1,"")))))))))))))))))))))))</f>
        <v>10b</v>
      </c>
      <c r="S114" s="13" t="str">
        <f>IF(AND(T114="c",$A114&gt;=1,OR(U114={1,"2a","2b",3,"5a","5b","10a","10b","20a","20b","40a","40b","80a","80b","160a","160b"})),"w",IF(AND(T114="",$A114&gt;=1,OR(U114={1,"2a","2b",3,"5a","5b","10a","10b","20a","20b","40a","40b","80a","80b","160a","160b"})),"l",""))</f>
        <v/>
      </c>
      <c r="T114" s="7" t="str">
        <f>IF(OR($A114={2,5,8,11,14,17,20,23,26,29,32,35}),"c","")</f>
        <v/>
      </c>
      <c r="U114" s="14" t="str">
        <f>IF(AND(OR($E113={"a/b","b/c","b/a","c/b"}),S113="w"),VLOOKUP(U113,$AA$2:$AB$17,2,FALSE),IF(AND(OR($E113={"a/b","b/c","b/a","c/b"}),S113="l"),VLOOKUP(U113,$AC$2:$AD$17,2,FALSE),IF(AND(OR($E113={"a/b","b/c","b/a","c/b"}),S112="w"),VLOOKUP(U112,$AA$2:$AB$17,2,FALSE),IF(AND(OR($E113={"a/b","b/c","b/a","c/b"}),S112="l"),VLOOKUP(U112,$AC$2:$AD$17,2,FALSE),IF(AND(OR($E113={"a/b","b/c","b/a","c/b"}),S111="w"),VLOOKUP(U111,$AA$2:$AB$17,2,FALSE),IF(AND(OR($E113={"a/b","b/c","b/a","c/b"}),S111="l"),VLOOKUP(U111,$AC$2:$AD$17,2,FALSE),IF(AND(OR($E113={"a/b","b/c","b/a","c/b"}),S110="w"),VLOOKUP(U110,$AA$2:$AB$17,2,FALSE),IF(AND(OR($E113={"a/b","b/c","b/a","c/b"}),S110="l"),VLOOKUP(U110,$AC$2:$AD$17,2,FALSE),IF(AND(OR($E113={"a/b","b/c","b/a","c/b"}),S109="w"),VLOOKUP(U109,$AA$2:$AB$17,2,FALSE),IF(AND(OR($E113={"a/b","b/c","b/a","c/b"}),S109="l"),VLOOKUP(U109,$AC$2:$AD$17,2,FALSE),IF(AND(OR($E113={"a/b","b/c","b/a","c/b"}),S108="w"),VLOOKUP(U108,$AA$2:$AB$17,2,FALSE),IF(AND(OR($E113={"a/b","b/c","b/a","c/b"}),S108="l"),VLOOKUP(U108,$AC$2:$AD$17,2,FALSE),IF(AND(OR($E113={"a/b","b/c","b/a","c/b"}),S107="w"),VLOOKUP(U107,$AA$2:$AB$17,2,FALSE),IF(AND(OR($E113={"a/b","b/c","b/a","c/b"}),S107="l"),VLOOKUP(U107,$AC$2:$AD$17,2,FALSE),IF(AND(OR($E113={"a/b","b/c","b/a","c/b"}),S106="w"),VLOOKUP(U106,$AA$2:$AB$17,2,FALSE),IF(AND(OR($E113={"a/b","b/c","b/a","c/b"}),S106="l"),VLOOKUP(U106,$AC$2:$AD$17,2,FALSE),IF(AND(OR($E113={"a/b","b/c","b/a","c/b"}),S105="w"),VLOOKUP(U105,$AA$2:$AB$17,2,FALSE),IF(AND(OR($E113={"a/b","b/c","b/a","c/b"}),S105="l"),VLOOKUP(U105,$AC$2:$AD$17,2,FALSE),IF(AND(OR($E113={"a/b","b/c","b/a","c/b"}),S104="w"),VLOOKUP(U104,$AA$2:$AB$17,2,FALSE),IF(AND(OR($E113={"a/b","b/c","b/a","c/b"}),S104="l"),VLOOKUP(U104,$AC$2:$AD$17,2,FALSE),IF(AND(OR($E113={"a/b","b/c","b/a","c/b"}),S103="w"),VLOOKUP(U103,$AA$2:$AB$17,2,FALSE),IF(AND(OR($E113={"a/b","b/c","b/a","c/b"}),S103="l"),VLOOKUP(U103,$AC$2:$AD$17,2,FALSE),IF(OR($E113={"a/b","b/c","b/a","c/b"}),1,"")))))))))))))))))))))))</f>
        <v/>
      </c>
      <c r="V114" s="13" t="str">
        <f>IF(AND(W114="c",$A114&gt;=1,OR(X114={1,"2a","2b",3,"5a","5b","10a","10b","20a","20b","40a","40b","80a","80b","160a","160b"})),"w",IF(AND(W114="",$A114&gt;=1,OR(X114={1,"2a","2b",3,"5a","5b","10a","10b","20a","20b","40a","40b","80a","80b","160a","160b"})),"l",""))</f>
        <v>l</v>
      </c>
      <c r="W114" s="7" t="str">
        <f>IF(OR($A114={3,6,9,12,15,18,21,24,27,30,33,36}),"c","")</f>
        <v/>
      </c>
      <c r="X114" s="14">
        <f>IF(AND(OR($E113={"a/c","b/c","c/a","c/b"}),V113="w"),VLOOKUP(X113,$AA$2:$AB$17,2,FALSE),IF(AND(OR($E113={"a/c","b/c","c/a","c/b"}),V113="l"),VLOOKUP(X113,$AC$2:$AD$17,2,FALSE),IF(AND(OR($E113={"a/c","b/c","c/a","c/b"}),V112="w"),VLOOKUP(X112,$AA$2:$AB$17,2,FALSE),IF(AND(OR($E113={"a/c","b/c","c/a","c/b"}),V112="l"),VLOOKUP(X112,$AC$2:$AD$17,2,FALSE),IF(AND(OR($E113={"a/c","b/c","c/a","c/b"}),V111="w"),VLOOKUP(X111,$AA$2:$AB$17,2,FALSE),IF(AND(OR($E113={"a/c","b/c","c/a","c/b"}),V111="l"),VLOOKUP(X111,$AC$2:$AD$17,2,FALSE),IF(AND(OR($E113={"a/c","b/c","c/a","c/b"}),V110="w"),VLOOKUP(X110,$AA$2:$AB$17,2,FALSE),IF(AND(OR($E113={"a/c","b/c","c/a","c/b"}),V110="l"),VLOOKUP(X110,$AC$2:$AD$17,2,FALSE),IF(AND(OR($E113={"a/c","b/c","c/a","c/b"}),V109="w"),VLOOKUP(X109,$AA$2:$AB$17,2,FALSE),IF(AND(OR($E113={"a/c","b/c","c/a","c/b"}),V109="l"),VLOOKUP(X109,$AC$2:$AD$17,2,FALSE),IF(AND(OR($E113={"a/c","b/c","c/a","c/b"}),V108="w"),VLOOKUP(X108,$AA$2:$AB$17,2,FALSE),IF(AND(OR($E113={"a/c","b/c","c/a","c/b"}),V108="l"),VLOOKUP(X108,$AC$2:$AD$17,2,FALSE),IF(AND(OR($E113={"a/c","b/c","c/a","c/b"}),V107="w"),VLOOKUP(X107,$AA$2:$AB$17,2,FALSE),IF(AND(OR($E113={"a/c","b/c","c/a","c/b"}),V107="l"),VLOOKUP(X107,$AC$2:$AD$17,2,FALSE),IF(AND(OR($E113={"a/c","b/c","c/a","c/b"}),V106="w"),VLOOKUP(X106,$AA$2:$AB$17,2,FALSE),IF(AND(OR($E113={"a/c","b/c","c/a","c/b"}),V106="l"),VLOOKUP(X106,$AC$2:$AD$17,2,FALSE),IF(AND(OR($E113={"a/c","b/c","c/a","c/b"}),V105="w"),VLOOKUP(X105,$AA$2:$AB$17,2,FALSE),IF(AND(OR($E113={"a/c","b/c","c/a","c/b"}),V105="l"),VLOOKUP(X105,$AC$2:$AD$17,2,FALSE),IF(AND(OR($E113={"a/c","b/c","c/a","c/b"}),V104="w"),VLOOKUP(X104,$AA$2:$AB$17,2,FALSE),IF(AND(OR($E113={"a/c","b/c","c/a","c/b"}),V104="l"),VLOOKUP(X104,$AC$2:$AD$17,2,FALSE),IF(AND(OR($E113={"a/c","b/c","c/a","c/b"}),V103="w"),VLOOKUP(X103,$AA$2:$AB$17,2,FALSE),IF(AND(OR($E113={"a/c","b/c","c/a","c/b"}),V103="l"),VLOOKUP(X103,$AC$2:$AD$17,2,FALSE),IF(OR($E113={"a/c","b/c","c/a","c/b"}),1,"")))))))))))))))))))))))</f>
        <v>1</v>
      </c>
      <c r="Y114" s="12">
        <f t="shared" si="13"/>
        <v>19</v>
      </c>
      <c r="Z114" s="27">
        <f t="shared" si="14"/>
        <v>13</v>
      </c>
    </row>
    <row r="115" spans="1:26">
      <c r="A115" s="9">
        <v>13</v>
      </c>
      <c r="B115" s="9">
        <f>IF(OR($A115={1,2,3,4,5,6,7,8,9,10,11,12}),1,IF(OR($A115={13,14,15,16,17,18,19,20,21,22,23,24}),2,IF(OR($A115={25,26,27,28,29,30,31,32,33,34,35,36}),3,"")))</f>
        <v>2</v>
      </c>
      <c r="C115" s="9" t="str">
        <f>IF(OR($A115={1,4,7,10,13,16,19,22,25,28,31,34}),"A",IF(OR($A115={2,5,8,11,14,17,20,23,26,29,32,35}),"B",IF(OR($A115={3,6,9,12,15,18,21,24,27,30,33,36}),"C","")))</f>
        <v>A</v>
      </c>
      <c r="D115" t="str">
        <f t="shared" si="15"/>
        <v>1/2</v>
      </c>
      <c r="E115" t="str">
        <f t="shared" si="16"/>
        <v>C/A</v>
      </c>
      <c r="F115" s="13" t="str">
        <f>IF(AND(G115="d",$A115&gt;=1,OR(H115={1,"2a","2b",3,"5a","5b","10a","10b","20a","20b","40a","40b","80a","80b","160a","160b"})),"w",IF(AND(G115="",$A115&gt;=1,OR(H115={1,"2a","2b",3,"5a","5b","10a","10b","20a","20b","40a","40b","80a","80b","160a","160b"})),"l",""))</f>
        <v>l</v>
      </c>
      <c r="G115" s="7" t="str">
        <f>IF(OR($A115={1,2,3,4,5,6,7,8,9,10,11,12}),"d","")</f>
        <v/>
      </c>
      <c r="H115" s="14" t="str">
        <f>IF(AND(OR($D114={"1/2","1/3","2/1","3/1"}),F114="w"),VLOOKUP(H114,$AA$2:$AB$17,2,FALSE),IF(AND(OR($D114={"1/2","1/3","2/1","3/1"}),F114="l"),VLOOKUP(H114,$AC$2:$AD$17,2,FALSE),IF(AND(OR($D114={"1/2","1/3","2/1","3/1"}),F113="w"),VLOOKUP(H113,$AA$2:$AB$17,2,FALSE),IF(AND(OR($D114={"1/2","1/3","2/1","3/1"}),F113="l"),VLOOKUP(H113,$AC$2:$AD$17,2,FALSE),IF(AND(OR($D114={"1/2","1/3","2/1","3/1"}),F112="w"),VLOOKUP(H112,$AA$2:$AB$17,2,FALSE),IF(AND(OR($D114={"1/2","1/3","2/1","3/1"}),F112="l"),VLOOKUP(H112,$AC$2:$AD$17,2,FALSE),IF(AND(OR($D114={"1/2","1/3","2/1","3/1"}),F111="w"),VLOOKUP(H111,$AA$2:$AB$17,2,FALSE),IF(AND(OR($D114={"1/2","1/3","2/1","3/1"}),F111="l"),VLOOKUP(H111,$AC$2:$AD$17,2,FALSE),IF(AND(OR($D114={"1/2","1/3","2/1","3/1"}),F110="w"),VLOOKUP(H110,$AA$2:$AB$17,2,FALSE),IF(AND(OR($D114={"1/2","1/3","2/1","3/1"}),F110="l"),VLOOKUP(H110,$AC$2:$AD$17,2,FALSE),IF(AND(OR($D114={"1/2","1/3","2/1","3/1"}),F109="w"),VLOOKUP(H109,$AA$2:$AB$17,2,FALSE),IF(AND(OR($D114={"1/2","1/3","2/1","3/1"}),F109="l"),VLOOKUP(H109,$AC$2:$AD$17,2,FALSE),IF(AND(OR($D114={"1/2","1/3","2/1","3/1"}),F108="w"),VLOOKUP(H108,$AA$2:$AB$17,2,FALSE),IF(AND(OR($D114={"1/2","1/3","2/1","3/1"}),F108="l"),VLOOKUP(H108,$AC$2:$AD$17,2,FALSE),IF(AND(OR($D114={"1/2","1/3","2/1","3/1"}),F107="w"),VLOOKUP(H107,$AA$2:$AB$17,2,FALSE),IF(AND(OR($D114={"1/2","1/3","2/1","3/1"}),F107="l"),VLOOKUP(H107,$AC$2:$AD$17,2,FALSE),IF(AND(OR($D114={"1/2","1/3","2/1","3/1"}),F106="w"),VLOOKUP(H106,$AA$2:$AB$17,2,FALSE),IF(AND(OR($D114={"1/2","1/3","2/1","3/1"}),F106="l"),VLOOKUP(H106,$AC$2:$AD$17,2,FALSE),IF(AND(OR($D114={"1/2","1/3","2/1","3/1"}),F105="w"),VLOOKUP(H105,$AA$2:$AB$17,2,FALSE),IF(AND(OR($D114={"1/2","1/3","2/1","3/1"}),F105="l"),VLOOKUP(H105,$AC$2:$AD$17,2,FALSE),IF(AND(OR($D114={"1/2","1/3","2/1","3/1"}),F104="w"),VLOOKUP(H104,$AA$2:$AB$17,2,FALSE),IF(AND(OR($D114={"1/2","1/3","2/1","3/1"}),F104="l"),VLOOKUP(H104,$AC$2:$AD$17,2,FALSE),IF(OR($D114={"1/2","1/3","2/1","3/1"}),1,"")))))))))))))))))))))))</f>
        <v>10b</v>
      </c>
      <c r="I115" s="13" t="str">
        <f>IF(AND(J115="d",$A115&gt;=1,OR(K115={1,"2a","2b",3,"5a","5b","10a","10b","20a","20b","40a","40b","80a","80b","160a","160b"})),"w",IF(AND(J115="",$A115&gt;=1,OR(K115={1,"2a","2b",3,"5a","5b","10a","10b","20a","20b","40a","40b","80a","80b","160a","160b"})),"l",""))</f>
        <v>w</v>
      </c>
      <c r="J115" s="7" t="str">
        <f>IF(OR($A115={13,14,15,16,17,18,19,20,21,22,23,24}),"d","")</f>
        <v>d</v>
      </c>
      <c r="K115" s="14">
        <f>IF(AND(OR($D114={"1/2","2/3","2/1","3/2"}),I114="w"),VLOOKUP(K114,$AA$2:$AB$17,2,FALSE),IF(AND(OR($D114={"1/2","2/3","2/1","3/2"}),I114="l"),VLOOKUP(K114,$AC$2:$AD$17,2,FALSE),IF(AND(OR($D114={"1/2","2/3","2/1","3/2"}),I113="w"),VLOOKUP(K113,$AA$2:$AB$17,2,FALSE),IF(AND(OR($D114={"1/2","2/3","2/1","3/2"}),I113="l"),VLOOKUP(K113,$AC$2:$AD$17,2,FALSE),IF(AND(OR($D114={"1/2","2/3","2/1","3/2"}),I112="w"),VLOOKUP(K112,$AA$2:$AB$17,2,FALSE),IF(AND(OR($D114={"1/2","2/3","2/1","3/2"}),I112="l"),VLOOKUP(K112,$AC$2:$AD$17,2,FALSE),IF(AND(OR($D114={"1/2","2/3","2/1","3/2"}),I111="w"),VLOOKUP(K111,$AA$2:$AB$17,2,FALSE),IF(AND(OR($D114={"1/2","2/3","2/1","3/2"}),I111="l"),VLOOKUP(K111,$AC$2:$AD$17,2,FALSE),IF(AND(OR($D114={"1/2","2/3","2/1","3/2"}),I110="w"),VLOOKUP(K110,$AA$2:$AB$17,2,FALSE),IF(AND(OR($D114={"1/2","2/3","2/1","3/2"}),I110="l"),VLOOKUP(K110,$AC$2:$AD$17,2,FALSE),IF(AND(OR($D114={"1/2","2/3","2/1","3/2"}),I109="w"),VLOOKUP(K109,$AA$2:$AB$17,2,FALSE),IF(AND(OR($D114={"1/2","2/3","2/1","3/2"}),I109="l"),VLOOKUP(K109,$AC$2:$AD$17,2,FALSE),IF(AND(OR($D114={"1/2","2/3","2/1","3/2"}),I108="w"),VLOOKUP(K108,$AA$2:$AB$17,2,FALSE),IF(AND(OR($D114={"1/2","2/3","2/1","3/2"}),I108="l"),VLOOKUP(K108,$AC$2:$AD$17,2,FALSE),IF(AND(OR($D114={"1/2","2/3","2/1","3/2"}),I107="w"),VLOOKUP(K107,$AA$2:$AB$17,2,FALSE),IF(AND(OR($D114={"1/2","2/3","2/1","3/2"}),I107="l"),VLOOKUP(K107,$AC$2:$AD$17,2,FALSE),IF(AND(OR($D114={"1/2","2/3","2/1","3/2"}),I106="w"),VLOOKUP(K106,$AA$2:$AB$17,2,FALSE),IF(AND(OR($D114={"1/2","2/3","2/1","3/2"}),I106="l"),VLOOKUP(K106,$AC$2:$AD$17,2,FALSE),IF(AND(OR($D114={"1/2","2/3","2/1","3/2"}),I105="w"),VLOOKUP(K105,$AA$2:$AB$17,2,FALSE),IF(AND(OR($D114={"1/2","2/3","2/1","3/2"}),I105="l"),VLOOKUP(K105,$AC$2:$AD$17,2,FALSE),IF(AND(OR($D114={"1/2","2/3","2/1","3/2"}),I104="w"),VLOOKUP(K104,$AA$2:$AB$17,2,FALSE),IF(AND(OR($D114={"1/2","2/3","2/1","3/2"}),I104="l"),VLOOKUP(K104,$AC$2:$AD$17,2,FALSE),IF(OR($D114={"1/2","2/3","2/1","3/2"}),1,"")))))))))))))))))))))))</f>
        <v>1</v>
      </c>
      <c r="L115" s="13" t="str">
        <f>IF(AND(M115="d",$A115&gt;=1,OR(N115={1,"2a","2b",3,"5a","5b","10a","10b","20a","20b","40a","40b","80a","80b","160a","160b"})),"w",IF(AND(M115="",$A115&gt;=1,OR(N115={1,"2a","2b",3,"5a","5b","10a","10b","20a","20b","40a","40b","80a","80b","160a","160b"})),"l",""))</f>
        <v/>
      </c>
      <c r="M115" s="7" t="str">
        <f>IF(OR($A115={25,26,27,28,29,30,31,32,33,34,35,36}),"d","")</f>
        <v/>
      </c>
      <c r="N115" s="14" t="str">
        <f>IF(AND(OR($D114={"1/3","2/3","3/1","3/2"}),L114="w"),VLOOKUP(N114,$AA$2:$AB$17,2,FALSE),IF(AND(OR($D114={"1/3","2/3","3/1","3/2"}),L114="l"),VLOOKUP(N114,$AC$2:$AD$17,2,FALSE),IF(AND(OR($D114={"1/3","2/3","3/1","3/2"}),L113="w"),VLOOKUP(N113,$AA$2:$AB$17,2,FALSE),IF(AND(OR($D114={"1/3","2/3","3/1","3/2"}),L113="l"),VLOOKUP(N113,$AC$2:$AD$17,2,FALSE),IF(AND(OR($D114={"1/3","2/3","3/1","3/2"}),L112="w"),VLOOKUP(N112,$AA$2:$AB$17,2,FALSE),IF(AND(OR($D114={"1/3","2/3","3/1","3/2"}),L112="l"),VLOOKUP(N112,$AC$2:$AD$17,2,FALSE),IF(AND(OR($D114={"1/3","2/3","3/1","3/2"}),L111="w"),VLOOKUP(N111,$AA$2:$AB$17,2,FALSE),IF(AND(OR($D114={"1/3","2/3","3/1","3/2"}),L111="l"),VLOOKUP(N111,$AC$2:$AD$17,2,FALSE),IF(AND(OR($D114={"1/3","2/3","3/1","3/2"}),L110="w"),VLOOKUP(N110,$AA$2:$AB$17,2,FALSE),IF(AND(OR($D114={"1/3","2/3","3/1","3/2"}),L110="l"),VLOOKUP(N110,$AC$2:$AD$17,2,FALSE),IF(AND(OR($D114={"1/3","2/3","3/1","3/2"}),L109="w"),VLOOKUP(N109,$AA$2:$AB$17,2,FALSE),IF(AND(OR($D114={"1/3","2/3","3/1","3/2"}),L109="l"),VLOOKUP(N109,$AC$2:$AD$17,2,FALSE),IF(AND(OR($D114={"1/3","2/3","3/1","3/2"}),L108="w"),VLOOKUP(N108,$AA$2:$AB$17,2,FALSE),IF(AND(OR($D114={"1/3","2/3","3/1","3/2"}),L108="l"),VLOOKUP(N108,$AC$2:$AD$17,2,FALSE),IF(AND(OR($D114={"1/3","2/3","3/1","3/2"}),L107="w"),VLOOKUP(N107,$AA$2:$AB$17,2,FALSE),IF(AND(OR($D114={"1/3","2/3","3/1","3/2"}),L107="l"),VLOOKUP(N107,$AC$2:$AD$17,2,FALSE),IF(AND(OR($D114={"1/3","2/3","3/1","3/2"}),L106="w"),VLOOKUP(N106,$AA$2:$AB$17,2,FALSE),IF(AND(OR($D114={"1/3","2/3","3/1","3/2"}),L106="l"),VLOOKUP(N106,$AC$2:$AD$17,2,FALSE),IF(AND(OR($D114={"1/3","2/3","3/1","3/2"}),L105="w"),VLOOKUP(N105,$AA$2:$AB$17,2,FALSE),IF(AND(OR($D114={"1/3","2/3","3/1","3/2"}),L105="l"),VLOOKUP(N105,$AC$2:$AD$17,2,FALSE),IF(AND(OR($D114={"1/3","2/3","3/1","3/2"}),L104="w"),VLOOKUP(N104,$AA$2:$AB$17,2,FALSE),IF(AND(OR($D114={"1/3","2/3","3/1","3/2"}),L104="l"),VLOOKUP(N104,$AC$2:$AD$17,2,FALSE),IF(OR($D114={"1/3","2/3","3/1","3/2"}),1,"")))))))))))))))))))))))</f>
        <v/>
      </c>
      <c r="O115" s="12">
        <f t="shared" si="12"/>
        <v>-8</v>
      </c>
      <c r="P115" s="13" t="str">
        <f>IF(AND(Q115="c",$A115&gt;=1,OR(R115={1,"2a","2b",3,"5a","5b","10a","10b","20a","20b","40a","40b","80a","80b","160a","160b"})),"w",IF(AND(Q115="",$A115&gt;=1,OR(R115={1,"2a","2b",3,"5a","5b","10a","10b","20a","20b","40a","40b","80a","80b","160a","160b"})),"l",""))</f>
        <v>w</v>
      </c>
      <c r="Q115" s="7" t="str">
        <f>IF(OR($A115={1,4,7,10,13,16,19,22,25,28,31,34}),"c","")</f>
        <v>c</v>
      </c>
      <c r="R115" s="14" t="str">
        <f>IF(AND(OR($E114={"a/b","a/c","b/a","c/a"}),P114="w"),VLOOKUP(R114,$AA$2:$AB$17,2,FALSE),IF(AND(OR($E114={"a/b","a/c","b/a","c/a"}),P114="l"),VLOOKUP(R114,$AC$2:$AD$17,2,FALSE),IF(AND(OR($E114={"a/b","a/c","b/a","c/a"}),P113="w"),VLOOKUP(R113,$AA$2:$AB$17,2,FALSE),IF(AND(OR($E114={"a/b","a/c","b/a","c/a"}),P113="l"),VLOOKUP(R113,$AC$2:$AD$17,2,FALSE),IF(AND(OR($E114={"a/b","a/c","b/a","c/a"}),P112="w"),VLOOKUP(R112,$AA$2:$AB$17,2,FALSE),IF(AND(OR($E114={"a/b","a/c","b/a","c/a"}),P112="l"),VLOOKUP(R112,$AC$2:$AD$17,2,FALSE),IF(AND(OR($E114={"a/b","a/c","b/a","c/a"}),P111="w"),VLOOKUP(R111,$AA$2:$AB$17,2,FALSE),IF(AND(OR($E114={"a/b","a/c","b/a","c/a"}),P111="l"),VLOOKUP(R111,$AC$2:$AD$17,2,FALSE),IF(AND(OR($E114={"a/b","a/c","b/a","c/a"}),P110="w"),VLOOKUP(R110,$AA$2:$AB$17,2,FALSE),IF(AND(OR($E114={"a/b","a/c","b/a","c/a"}),P110="l"),VLOOKUP(R110,$AC$2:$AD$17,2,FALSE),IF(AND(OR($E114={"a/b","a/c","b/a","c/a"}),P109="w"),VLOOKUP(R109,$AA$2:$AB$17,2,FALSE),IF(AND(OR($E114={"a/b","a/c","b/a","c/a"}),P109="l"),VLOOKUP(R109,$AC$2:$AD$17,2,FALSE),IF(AND(OR($E114={"a/b","a/c","b/a","c/a"}),P108="w"),VLOOKUP(R108,$AA$2:$AB$17,2,FALSE),IF(AND(OR($E114={"a/b","a/c","b/a","c/a"}),P108="l"),VLOOKUP(R108,$AC$2:$AD$17,2,FALSE),IF(AND(OR($E114={"a/b","a/c","b/a","c/a"}),P107="w"),VLOOKUP(R107,$AA$2:$AB$17,2,FALSE),IF(AND(OR($E114={"a/b","a/c","b/a","c/a"}),P107="l"),VLOOKUP(R107,$AC$2:$AD$17,2,FALSE),IF(AND(OR($E114={"a/b","a/c","b/a","c/a"}),P106="w"),VLOOKUP(R106,$AA$2:$AB$17,2,FALSE),IF(AND(OR($E114={"a/b","a/c","b/a","c/a"}),P106="l"),VLOOKUP(R106,$AC$2:$AD$17,2,FALSE),IF(AND(OR($E114={"a/b","a/c","b/a","c/a"}),P105="w"),VLOOKUP(R105,$AA$2:$AB$17,2,FALSE),IF(AND(OR($E114={"a/b","a/c","b/a","c/a"}),P105="l"),VLOOKUP(R105,$AC$2:$AD$17,2,FALSE),IF(AND(OR($E114={"a/b","a/c","b/a","c/a"}),P104="w"),VLOOKUP(R104,$AA$2:$AB$17,2,FALSE),IF(AND(OR($E114={"a/b","a/c","b/a","c/a"}),P104="l"),VLOOKUP(R104,$AC$2:$AD$17,2,FALSE),IF(OR($E114={"a/b","a/c","b/a","c/a"}),1,"")))))))))))))))))))))))</f>
        <v>5a</v>
      </c>
      <c r="S115" s="13" t="str">
        <f>IF(AND(T115="c",$A115&gt;=1,OR(U115={1,"2a","2b",3,"5a","5b","10a","10b","20a","20b","40a","40b","80a","80b","160a","160b"})),"w",IF(AND(T115="",$A115&gt;=1,OR(U115={1,"2a","2b",3,"5a","5b","10a","10b","20a","20b","40a","40b","80a","80b","160a","160b"})),"l",""))</f>
        <v/>
      </c>
      <c r="T115" s="7" t="str">
        <f>IF(OR($A115={2,5,8,11,14,17,20,23,26,29,32,35}),"c","")</f>
        <v/>
      </c>
      <c r="U115" s="14" t="str">
        <f>IF(AND(OR($E114={"a/b","b/c","b/a","c/b"}),S114="w"),VLOOKUP(U114,$AA$2:$AB$17,2,FALSE),IF(AND(OR($E114={"a/b","b/c","b/a","c/b"}),S114="l"),VLOOKUP(U114,$AC$2:$AD$17,2,FALSE),IF(AND(OR($E114={"a/b","b/c","b/a","c/b"}),S113="w"),VLOOKUP(U113,$AA$2:$AB$17,2,FALSE),IF(AND(OR($E114={"a/b","b/c","b/a","c/b"}),S113="l"),VLOOKUP(U113,$AC$2:$AD$17,2,FALSE),IF(AND(OR($E114={"a/b","b/c","b/a","c/b"}),S112="w"),VLOOKUP(U112,$AA$2:$AB$17,2,FALSE),IF(AND(OR($E114={"a/b","b/c","b/a","c/b"}),S112="l"),VLOOKUP(U112,$AC$2:$AD$17,2,FALSE),IF(AND(OR($E114={"a/b","b/c","b/a","c/b"}),S111="w"),VLOOKUP(U111,$AA$2:$AB$17,2,FALSE),IF(AND(OR($E114={"a/b","b/c","b/a","c/b"}),S111="l"),VLOOKUP(U111,$AC$2:$AD$17,2,FALSE),IF(AND(OR($E114={"a/b","b/c","b/a","c/b"}),S110="w"),VLOOKUP(U110,$AA$2:$AB$17,2,FALSE),IF(AND(OR($E114={"a/b","b/c","b/a","c/b"}),S110="l"),VLOOKUP(U110,$AC$2:$AD$17,2,FALSE),IF(AND(OR($E114={"a/b","b/c","b/a","c/b"}),S109="w"),VLOOKUP(U109,$AA$2:$AB$17,2,FALSE),IF(AND(OR($E114={"a/b","b/c","b/a","c/b"}),S109="l"),VLOOKUP(U109,$AC$2:$AD$17,2,FALSE),IF(AND(OR($E114={"a/b","b/c","b/a","c/b"}),S108="w"),VLOOKUP(U108,$AA$2:$AB$17,2,FALSE),IF(AND(OR($E114={"a/b","b/c","b/a","c/b"}),S108="l"),VLOOKUP(U108,$AC$2:$AD$17,2,FALSE),IF(AND(OR($E114={"a/b","b/c","b/a","c/b"}),S107="w"),VLOOKUP(U107,$AA$2:$AB$17,2,FALSE),IF(AND(OR($E114={"a/b","b/c","b/a","c/b"}),S107="l"),VLOOKUP(U107,$AC$2:$AD$17,2,FALSE),IF(AND(OR($E114={"a/b","b/c","b/a","c/b"}),S106="w"),VLOOKUP(U106,$AA$2:$AB$17,2,FALSE),IF(AND(OR($E114={"a/b","b/c","b/a","c/b"}),S106="l"),VLOOKUP(U106,$AC$2:$AD$17,2,FALSE),IF(AND(OR($E114={"a/b","b/c","b/a","c/b"}),S105="w"),VLOOKUP(U105,$AA$2:$AB$17,2,FALSE),IF(AND(OR($E114={"a/b","b/c","b/a","c/b"}),S105="l"),VLOOKUP(U105,$AC$2:$AD$17,2,FALSE),IF(AND(OR($E114={"a/b","b/c","b/a","c/b"}),S104="w"),VLOOKUP(U104,$AA$2:$AB$17,2,FALSE),IF(AND(OR($E114={"a/b","b/c","b/a","c/b"}),S104="l"),VLOOKUP(U104,$AC$2:$AD$17,2,FALSE),IF(OR($E114={"a/b","b/c","b/a","c/b"}),1,"")))))))))))))))))))))))</f>
        <v/>
      </c>
      <c r="V115" s="13" t="str">
        <f>IF(AND(W115="c",$A115&gt;=1,OR(X115={1,"2a","2b",3,"5a","5b","10a","10b","20a","20b","40a","40b","80a","80b","160a","160b"})),"w",IF(AND(W115="",$A115&gt;=1,OR(X115={1,"2a","2b",3,"5a","5b","10a","10b","20a","20b","40a","40b","80a","80b","160a","160b"})),"l",""))</f>
        <v>l</v>
      </c>
      <c r="W115" s="7" t="str">
        <f>IF(OR($A115={3,6,9,12,15,18,21,24,27,30,33,36}),"c","")</f>
        <v/>
      </c>
      <c r="X115" s="14" t="str">
        <f>IF(AND(OR($E114={"a/c","b/c","c/a","c/b"}),V114="w"),VLOOKUP(X114,$AA$2:$AB$17,2,FALSE),IF(AND(OR($E114={"a/c","b/c","c/a","c/b"}),V114="l"),VLOOKUP(X114,$AC$2:$AD$17,2,FALSE),IF(AND(OR($E114={"a/c","b/c","c/a","c/b"}),V113="w"),VLOOKUP(X113,$AA$2:$AB$17,2,FALSE),IF(AND(OR($E114={"a/c","b/c","c/a","c/b"}),V113="l"),VLOOKUP(X113,$AC$2:$AD$17,2,FALSE),IF(AND(OR($E114={"a/c","b/c","c/a","c/b"}),V112="w"),VLOOKUP(X112,$AA$2:$AB$17,2,FALSE),IF(AND(OR($E114={"a/c","b/c","c/a","c/b"}),V112="l"),VLOOKUP(X112,$AC$2:$AD$17,2,FALSE),IF(AND(OR($E114={"a/c","b/c","c/a","c/b"}),V111="w"),VLOOKUP(X111,$AA$2:$AB$17,2,FALSE),IF(AND(OR($E114={"a/c","b/c","c/a","c/b"}),V111="l"),VLOOKUP(X111,$AC$2:$AD$17,2,FALSE),IF(AND(OR($E114={"a/c","b/c","c/a","c/b"}),V110="w"),VLOOKUP(X110,$AA$2:$AB$17,2,FALSE),IF(AND(OR($E114={"a/c","b/c","c/a","c/b"}),V110="l"),VLOOKUP(X110,$AC$2:$AD$17,2,FALSE),IF(AND(OR($E114={"a/c","b/c","c/a","c/b"}),V109="w"),VLOOKUP(X109,$AA$2:$AB$17,2,FALSE),IF(AND(OR($E114={"a/c","b/c","c/a","c/b"}),V109="l"),VLOOKUP(X109,$AC$2:$AD$17,2,FALSE),IF(AND(OR($E114={"a/c","b/c","c/a","c/b"}),V108="w"),VLOOKUP(X108,$AA$2:$AB$17,2,FALSE),IF(AND(OR($E114={"a/c","b/c","c/a","c/b"}),V108="l"),VLOOKUP(X108,$AC$2:$AD$17,2,FALSE),IF(AND(OR($E114={"a/c","b/c","c/a","c/b"}),V107="w"),VLOOKUP(X107,$AA$2:$AB$17,2,FALSE),IF(AND(OR($E114={"a/c","b/c","c/a","c/b"}),V107="l"),VLOOKUP(X107,$AC$2:$AD$17,2,FALSE),IF(AND(OR($E114={"a/c","b/c","c/a","c/b"}),V106="w"),VLOOKUP(X106,$AA$2:$AB$17,2,FALSE),IF(AND(OR($E114={"a/c","b/c","c/a","c/b"}),V106="l"),VLOOKUP(X106,$AC$2:$AD$17,2,FALSE),IF(AND(OR($E114={"a/c","b/c","c/a","c/b"}),V105="w"),VLOOKUP(X105,$AA$2:$AB$17,2,FALSE),IF(AND(OR($E114={"a/c","b/c","c/a","c/b"}),V105="l"),VLOOKUP(X105,$AC$2:$AD$17,2,FALSE),IF(AND(OR($E114={"a/c","b/c","c/a","c/b"}),V104="w"),VLOOKUP(X104,$AA$2:$AB$17,2,FALSE),IF(AND(OR($E114={"a/c","b/c","c/a","c/b"}),V104="l"),VLOOKUP(X104,$AC$2:$AD$17,2,FALSE),IF(OR($E114={"a/c","b/c","c/a","c/b"}),1,"")))))))))))))))))))))))</f>
        <v>2a</v>
      </c>
      <c r="Y115" s="12">
        <f t="shared" si="13"/>
        <v>8</v>
      </c>
      <c r="Z115" s="27">
        <f t="shared" si="14"/>
        <v>0</v>
      </c>
    </row>
    <row r="116" spans="1:26">
      <c r="A116" s="9">
        <v>35</v>
      </c>
      <c r="B116" s="9">
        <f>IF(OR($A116={1,2,3,4,5,6,7,8,9,10,11,12}),1,IF(OR($A116={13,14,15,16,17,18,19,20,21,22,23,24}),2,IF(OR($A116={25,26,27,28,29,30,31,32,33,34,35,36}),3,"")))</f>
        <v>3</v>
      </c>
      <c r="C116" s="9" t="str">
        <f>IF(OR($A116={1,4,7,10,13,16,19,22,25,28,31,34}),"A",IF(OR($A116={2,5,8,11,14,17,20,23,26,29,32,35}),"B",IF(OR($A116={3,6,9,12,15,18,21,24,27,30,33,36}),"C","")))</f>
        <v>B</v>
      </c>
      <c r="D116" t="str">
        <f t="shared" si="15"/>
        <v>2/3</v>
      </c>
      <c r="E116" t="str">
        <f t="shared" si="16"/>
        <v>A/B</v>
      </c>
      <c r="F116" s="13" t="str">
        <f>IF(AND(G116="d",$A116&gt;=1,OR(H116={1,"2a","2b",3,"5a","5b","10a","10b","20a","20b","40a","40b","80a","80b","160a","160b"})),"w",IF(AND(G116="",$A116&gt;=1,OR(H116={1,"2a","2b",3,"5a","5b","10a","10b","20a","20b","40a","40b","80a","80b","160a","160b"})),"l",""))</f>
        <v>l</v>
      </c>
      <c r="G116" s="7" t="str">
        <f>IF(OR($A116={1,2,3,4,5,6,7,8,9,10,11,12}),"d","")</f>
        <v/>
      </c>
      <c r="H116" s="14" t="str">
        <f>IF(AND(OR($D115={"1/2","1/3","2/1","3/1"}),F115="w"),VLOOKUP(H115,$AA$2:$AB$17,2,FALSE),IF(AND(OR($D115={"1/2","1/3","2/1","3/1"}),F115="l"),VLOOKUP(H115,$AC$2:$AD$17,2,FALSE),IF(AND(OR($D115={"1/2","1/3","2/1","3/1"}),F114="w"),VLOOKUP(H114,$AA$2:$AB$17,2,FALSE),IF(AND(OR($D115={"1/2","1/3","2/1","3/1"}),F114="l"),VLOOKUP(H114,$AC$2:$AD$17,2,FALSE),IF(AND(OR($D115={"1/2","1/3","2/1","3/1"}),F113="w"),VLOOKUP(H113,$AA$2:$AB$17,2,FALSE),IF(AND(OR($D115={"1/2","1/3","2/1","3/1"}),F113="l"),VLOOKUP(H113,$AC$2:$AD$17,2,FALSE),IF(AND(OR($D115={"1/2","1/3","2/1","3/1"}),F112="w"),VLOOKUP(H112,$AA$2:$AB$17,2,FALSE),IF(AND(OR($D115={"1/2","1/3","2/1","3/1"}),F112="l"),VLOOKUP(H112,$AC$2:$AD$17,2,FALSE),IF(AND(OR($D115={"1/2","1/3","2/1","3/1"}),F111="w"),VLOOKUP(H111,$AA$2:$AB$17,2,FALSE),IF(AND(OR($D115={"1/2","1/3","2/1","3/1"}),F111="l"),VLOOKUP(H111,$AC$2:$AD$17,2,FALSE),IF(AND(OR($D115={"1/2","1/3","2/1","3/1"}),F110="w"),VLOOKUP(H110,$AA$2:$AB$17,2,FALSE),IF(AND(OR($D115={"1/2","1/3","2/1","3/1"}),F110="l"),VLOOKUP(H110,$AC$2:$AD$17,2,FALSE),IF(AND(OR($D115={"1/2","1/3","2/1","3/1"}),F109="w"),VLOOKUP(H109,$AA$2:$AB$17,2,FALSE),IF(AND(OR($D115={"1/2","1/3","2/1","3/1"}),F109="l"),VLOOKUP(H109,$AC$2:$AD$17,2,FALSE),IF(AND(OR($D115={"1/2","1/3","2/1","3/1"}),F108="w"),VLOOKUP(H108,$AA$2:$AB$17,2,FALSE),IF(AND(OR($D115={"1/2","1/3","2/1","3/1"}),F108="l"),VLOOKUP(H108,$AC$2:$AD$17,2,FALSE),IF(AND(OR($D115={"1/2","1/3","2/1","3/1"}),F107="w"),VLOOKUP(H107,$AA$2:$AB$17,2,FALSE),IF(AND(OR($D115={"1/2","1/3","2/1","3/1"}),F107="l"),VLOOKUP(H107,$AC$2:$AD$17,2,FALSE),IF(AND(OR($D115={"1/2","1/3","2/1","3/1"}),F106="w"),VLOOKUP(H106,$AA$2:$AB$17,2,FALSE),IF(AND(OR($D115={"1/2","1/3","2/1","3/1"}),F106="l"),VLOOKUP(H106,$AC$2:$AD$17,2,FALSE),IF(AND(OR($D115={"1/2","1/3","2/1","3/1"}),F105="w"),VLOOKUP(H105,$AA$2:$AB$17,2,FALSE),IF(AND(OR($D115={"1/2","1/3","2/1","3/1"}),F105="l"),VLOOKUP(H105,$AC$2:$AD$17,2,FALSE),IF(OR($D115={"1/2","1/3","2/1","3/1"}),1,"")))))))))))))))))))))))</f>
        <v>20a</v>
      </c>
      <c r="I116" s="13" t="str">
        <f>IF(AND(J116="d",$A116&gt;=1,OR(K116={1,"2a","2b",3,"5a","5b","10a","10b","20a","20b","40a","40b","80a","80b","160a","160b"})),"w",IF(AND(J116="",$A116&gt;=1,OR(K116={1,"2a","2b",3,"5a","5b","10a","10b","20a","20b","40a","40b","80a","80b","160a","160b"})),"l",""))</f>
        <v>l</v>
      </c>
      <c r="J116" s="7" t="str">
        <f>IF(OR($A116={13,14,15,16,17,18,19,20,21,22,23,24}),"d","")</f>
        <v/>
      </c>
      <c r="K116" s="14">
        <f>IF(AND(OR($D115={"1/2","2/3","2/1","3/2"}),I115="w"),VLOOKUP(K115,$AA$2:$AB$17,2,FALSE),IF(AND(OR($D115={"1/2","2/3","2/1","3/2"}),I115="l"),VLOOKUP(K115,$AC$2:$AD$17,2,FALSE),IF(AND(OR($D115={"1/2","2/3","2/1","3/2"}),I114="w"),VLOOKUP(K114,$AA$2:$AB$17,2,FALSE),IF(AND(OR($D115={"1/2","2/3","2/1","3/2"}),I114="l"),VLOOKUP(K114,$AC$2:$AD$17,2,FALSE),IF(AND(OR($D115={"1/2","2/3","2/1","3/2"}),I113="w"),VLOOKUP(K113,$AA$2:$AB$17,2,FALSE),IF(AND(OR($D115={"1/2","2/3","2/1","3/2"}),I113="l"),VLOOKUP(K113,$AC$2:$AD$17,2,FALSE),IF(AND(OR($D115={"1/2","2/3","2/1","3/2"}),I112="w"),VLOOKUP(K112,$AA$2:$AB$17,2,FALSE),IF(AND(OR($D115={"1/2","2/3","2/1","3/2"}),I112="l"),VLOOKUP(K112,$AC$2:$AD$17,2,FALSE),IF(AND(OR($D115={"1/2","2/3","2/1","3/2"}),I111="w"),VLOOKUP(K111,$AA$2:$AB$17,2,FALSE),IF(AND(OR($D115={"1/2","2/3","2/1","3/2"}),I111="l"),VLOOKUP(K111,$AC$2:$AD$17,2,FALSE),IF(AND(OR($D115={"1/2","2/3","2/1","3/2"}),I110="w"),VLOOKUP(K110,$AA$2:$AB$17,2,FALSE),IF(AND(OR($D115={"1/2","2/3","2/1","3/2"}),I110="l"),VLOOKUP(K110,$AC$2:$AD$17,2,FALSE),IF(AND(OR($D115={"1/2","2/3","2/1","3/2"}),I109="w"),VLOOKUP(K109,$AA$2:$AB$17,2,FALSE),IF(AND(OR($D115={"1/2","2/3","2/1","3/2"}),I109="l"),VLOOKUP(K109,$AC$2:$AD$17,2,FALSE),IF(AND(OR($D115={"1/2","2/3","2/1","3/2"}),I108="w"),VLOOKUP(K108,$AA$2:$AB$17,2,FALSE),IF(AND(OR($D115={"1/2","2/3","2/1","3/2"}),I108="l"),VLOOKUP(K108,$AC$2:$AD$17,2,FALSE),IF(AND(OR($D115={"1/2","2/3","2/1","3/2"}),I107="w"),VLOOKUP(K107,$AA$2:$AB$17,2,FALSE),IF(AND(OR($D115={"1/2","2/3","2/1","3/2"}),I107="l"),VLOOKUP(K107,$AC$2:$AD$17,2,FALSE),IF(AND(OR($D115={"1/2","2/3","2/1","3/2"}),I106="w"),VLOOKUP(K106,$AA$2:$AB$17,2,FALSE),IF(AND(OR($D115={"1/2","2/3","2/1","3/2"}),I106="l"),VLOOKUP(K106,$AC$2:$AD$17,2,FALSE),IF(AND(OR($D115={"1/2","2/3","2/1","3/2"}),I105="w"),VLOOKUP(K105,$AA$2:$AB$17,2,FALSE),IF(AND(OR($D115={"1/2","2/3","2/1","3/2"}),I105="l"),VLOOKUP(K105,$AC$2:$AD$17,2,FALSE),IF(OR($D115={"1/2","2/3","2/1","3/2"}),1,"")))))))))))))))))))))))</f>
        <v>1</v>
      </c>
      <c r="L116" s="13" t="str">
        <f>IF(AND(M116="d",$A116&gt;=1,OR(N116={1,"2a","2b",3,"5a","5b","10a","10b","20a","20b","40a","40b","80a","80b","160a","160b"})),"w",IF(AND(M116="",$A116&gt;=1,OR(N116={1,"2a","2b",3,"5a","5b","10a","10b","20a","20b","40a","40b","80a","80b","160a","160b"})),"l",""))</f>
        <v/>
      </c>
      <c r="M116" s="7" t="str">
        <f>IF(OR($A116={25,26,27,28,29,30,31,32,33,34,35,36}),"d","")</f>
        <v>d</v>
      </c>
      <c r="N116" s="14" t="str">
        <f>IF(AND(OR($D115={"1/3","2/3","3/1","3/2"}),L115="w"),VLOOKUP(N115,$AA$2:$AB$17,2,FALSE),IF(AND(OR($D115={"1/3","2/3","3/1","3/2"}),L115="l"),VLOOKUP(N115,$AC$2:$AD$17,2,FALSE),IF(AND(OR($D115={"1/3","2/3","3/1","3/2"}),L114="w"),VLOOKUP(N114,$AA$2:$AB$17,2,FALSE),IF(AND(OR($D115={"1/3","2/3","3/1","3/2"}),L114="l"),VLOOKUP(N114,$AC$2:$AD$17,2,FALSE),IF(AND(OR($D115={"1/3","2/3","3/1","3/2"}),L113="w"),VLOOKUP(N113,$AA$2:$AB$17,2,FALSE),IF(AND(OR($D115={"1/3","2/3","3/1","3/2"}),L113="l"),VLOOKUP(N113,$AC$2:$AD$17,2,FALSE),IF(AND(OR($D115={"1/3","2/3","3/1","3/2"}),L112="w"),VLOOKUP(N112,$AA$2:$AB$17,2,FALSE),IF(AND(OR($D115={"1/3","2/3","3/1","3/2"}),L112="l"),VLOOKUP(N112,$AC$2:$AD$17,2,FALSE),IF(AND(OR($D115={"1/3","2/3","3/1","3/2"}),L111="w"),VLOOKUP(N111,$AA$2:$AB$17,2,FALSE),IF(AND(OR($D115={"1/3","2/3","3/1","3/2"}),L111="l"),VLOOKUP(N111,$AC$2:$AD$17,2,FALSE),IF(AND(OR($D115={"1/3","2/3","3/1","3/2"}),L110="w"),VLOOKUP(N110,$AA$2:$AB$17,2,FALSE),IF(AND(OR($D115={"1/3","2/3","3/1","3/2"}),L110="l"),VLOOKUP(N110,$AC$2:$AD$17,2,FALSE),IF(AND(OR($D115={"1/3","2/3","3/1","3/2"}),L109="w"),VLOOKUP(N109,$AA$2:$AB$17,2,FALSE),IF(AND(OR($D115={"1/3","2/3","3/1","3/2"}),L109="l"),VLOOKUP(N109,$AC$2:$AD$17,2,FALSE),IF(AND(OR($D115={"1/3","2/3","3/1","3/2"}),L108="w"),VLOOKUP(N108,$AA$2:$AB$17,2,FALSE),IF(AND(OR($D115={"1/3","2/3","3/1","3/2"}),L108="l"),VLOOKUP(N108,$AC$2:$AD$17,2,FALSE),IF(AND(OR($D115={"1/3","2/3","3/1","3/2"}),L107="w"),VLOOKUP(N107,$AA$2:$AB$17,2,FALSE),IF(AND(OR($D115={"1/3","2/3","3/1","3/2"}),L107="l"),VLOOKUP(N107,$AC$2:$AD$17,2,FALSE),IF(AND(OR($D115={"1/3","2/3","3/1","3/2"}),L106="w"),VLOOKUP(N106,$AA$2:$AB$17,2,FALSE),IF(AND(OR($D115={"1/3","2/3","3/1","3/2"}),L106="l"),VLOOKUP(N106,$AC$2:$AD$17,2,FALSE),IF(AND(OR($D115={"1/3","2/3","3/1","3/2"}),L105="w"),VLOOKUP(N105,$AA$2:$AB$17,2,FALSE),IF(AND(OR($D115={"1/3","2/3","3/1","3/2"}),L105="l"),VLOOKUP(N105,$AC$2:$AD$17,2,FALSE),IF(OR($D115={"1/3","2/3","3/1","3/2"}),1,"")))))))))))))))))))))))</f>
        <v/>
      </c>
      <c r="O116" s="12">
        <f t="shared" si="12"/>
        <v>-21</v>
      </c>
      <c r="P116" s="13" t="str">
        <f>IF(AND(Q116="c",$A116&gt;=1,OR(R116={1,"2a","2b",3,"5a","5b","10a","10b","20a","20b","40a","40b","80a","80b","160a","160b"})),"w",IF(AND(Q116="",$A116&gt;=1,OR(R116={1,"2a","2b",3,"5a","5b","10a","10b","20a","20b","40a","40b","80a","80b","160a","160b"})),"l",""))</f>
        <v>l</v>
      </c>
      <c r="Q116" s="7" t="str">
        <f>IF(OR($A116={1,4,7,10,13,16,19,22,25,28,31,34}),"c","")</f>
        <v/>
      </c>
      <c r="R116" s="14">
        <f>IF(AND(OR($E115={"a/b","a/c","b/a","c/a"}),P115="w"),VLOOKUP(R115,$AA$2:$AB$17,2,FALSE),IF(AND(OR($E115={"a/b","a/c","b/a","c/a"}),P115="l"),VLOOKUP(R115,$AC$2:$AD$17,2,FALSE),IF(AND(OR($E115={"a/b","a/c","b/a","c/a"}),P114="w"),VLOOKUP(R114,$AA$2:$AB$17,2,FALSE),IF(AND(OR($E115={"a/b","a/c","b/a","c/a"}),P114="l"),VLOOKUP(R114,$AC$2:$AD$17,2,FALSE),IF(AND(OR($E115={"a/b","a/c","b/a","c/a"}),P113="w"),VLOOKUP(R113,$AA$2:$AB$17,2,FALSE),IF(AND(OR($E115={"a/b","a/c","b/a","c/a"}),P113="l"),VLOOKUP(R113,$AC$2:$AD$17,2,FALSE),IF(AND(OR($E115={"a/b","a/c","b/a","c/a"}),P112="w"),VLOOKUP(R112,$AA$2:$AB$17,2,FALSE),IF(AND(OR($E115={"a/b","a/c","b/a","c/a"}),P112="l"),VLOOKUP(R112,$AC$2:$AD$17,2,FALSE),IF(AND(OR($E115={"a/b","a/c","b/a","c/a"}),P111="w"),VLOOKUP(R111,$AA$2:$AB$17,2,FALSE),IF(AND(OR($E115={"a/b","a/c","b/a","c/a"}),P111="l"),VLOOKUP(R111,$AC$2:$AD$17,2,FALSE),IF(AND(OR($E115={"a/b","a/c","b/a","c/a"}),P110="w"),VLOOKUP(R110,$AA$2:$AB$17,2,FALSE),IF(AND(OR($E115={"a/b","a/c","b/a","c/a"}),P110="l"),VLOOKUP(R110,$AC$2:$AD$17,2,FALSE),IF(AND(OR($E115={"a/b","a/c","b/a","c/a"}),P109="w"),VLOOKUP(R109,$AA$2:$AB$17,2,FALSE),IF(AND(OR($E115={"a/b","a/c","b/a","c/a"}),P109="l"),VLOOKUP(R109,$AC$2:$AD$17,2,FALSE),IF(AND(OR($E115={"a/b","a/c","b/a","c/a"}),P108="w"),VLOOKUP(R108,$AA$2:$AB$17,2,FALSE),IF(AND(OR($E115={"a/b","a/c","b/a","c/a"}),P108="l"),VLOOKUP(R108,$AC$2:$AD$17,2,FALSE),IF(AND(OR($E115={"a/b","a/c","b/a","c/a"}),P107="w"),VLOOKUP(R107,$AA$2:$AB$17,2,FALSE),IF(AND(OR($E115={"a/b","a/c","b/a","c/a"}),P107="l"),VLOOKUP(R107,$AC$2:$AD$17,2,FALSE),IF(AND(OR($E115={"a/b","a/c","b/a","c/a"}),P106="w"),VLOOKUP(R106,$AA$2:$AB$17,2,FALSE),IF(AND(OR($E115={"a/b","a/c","b/a","c/a"}),P106="l"),VLOOKUP(R106,$AC$2:$AD$17,2,FALSE),IF(AND(OR($E115={"a/b","a/c","b/a","c/a"}),P105="w"),VLOOKUP(R105,$AA$2:$AB$17,2,FALSE),IF(AND(OR($E115={"a/b","a/c","b/a","c/a"}),P105="l"),VLOOKUP(R105,$AC$2:$AD$17,2,FALSE),IF(OR($E115={"a/b","a/c","b/a","c/a"}),1,"")))))))))))))))))))))))</f>
        <v>1</v>
      </c>
      <c r="S116" s="13" t="str">
        <f>IF(AND(T116="c",$A116&gt;=1,OR(U116={1,"2a","2b",3,"5a","5b","10a","10b","20a","20b","40a","40b","80a","80b","160a","160b"})),"w",IF(AND(T116="",$A116&gt;=1,OR(U116={1,"2a","2b",3,"5a","5b","10a","10b","20a","20b","40a","40b","80a","80b","160a","160b"})),"l",""))</f>
        <v/>
      </c>
      <c r="T116" s="7" t="str">
        <f>IF(OR($A116={2,5,8,11,14,17,20,23,26,29,32,35}),"c","")</f>
        <v>c</v>
      </c>
      <c r="U116" s="14" t="str">
        <f>IF(AND(OR($E115={"a/b","b/c","b/a","c/b"}),S115="w"),VLOOKUP(U115,$AA$2:$AB$17,2,FALSE),IF(AND(OR($E115={"a/b","b/c","b/a","c/b"}),S115="l"),VLOOKUP(U115,$AC$2:$AD$17,2,FALSE),IF(AND(OR($E115={"a/b","b/c","b/a","c/b"}),S114="w"),VLOOKUP(U114,$AA$2:$AB$17,2,FALSE),IF(AND(OR($E115={"a/b","b/c","b/a","c/b"}),S114="l"),VLOOKUP(U114,$AC$2:$AD$17,2,FALSE),IF(AND(OR($E115={"a/b","b/c","b/a","c/b"}),S113="w"),VLOOKUP(U113,$AA$2:$AB$17,2,FALSE),IF(AND(OR($E115={"a/b","b/c","b/a","c/b"}),S113="l"),VLOOKUP(U113,$AC$2:$AD$17,2,FALSE),IF(AND(OR($E115={"a/b","b/c","b/a","c/b"}),S112="w"),VLOOKUP(U112,$AA$2:$AB$17,2,FALSE),IF(AND(OR($E115={"a/b","b/c","b/a","c/b"}),S112="l"),VLOOKUP(U112,$AC$2:$AD$17,2,FALSE),IF(AND(OR($E115={"a/b","b/c","b/a","c/b"}),S111="w"),VLOOKUP(U111,$AA$2:$AB$17,2,FALSE),IF(AND(OR($E115={"a/b","b/c","b/a","c/b"}),S111="l"),VLOOKUP(U111,$AC$2:$AD$17,2,FALSE),IF(AND(OR($E115={"a/b","b/c","b/a","c/b"}),S110="w"),VLOOKUP(U110,$AA$2:$AB$17,2,FALSE),IF(AND(OR($E115={"a/b","b/c","b/a","c/b"}),S110="l"),VLOOKUP(U110,$AC$2:$AD$17,2,FALSE),IF(AND(OR($E115={"a/b","b/c","b/a","c/b"}),S109="w"),VLOOKUP(U109,$AA$2:$AB$17,2,FALSE),IF(AND(OR($E115={"a/b","b/c","b/a","c/b"}),S109="l"),VLOOKUP(U109,$AC$2:$AD$17,2,FALSE),IF(AND(OR($E115={"a/b","b/c","b/a","c/b"}),S108="w"),VLOOKUP(U108,$AA$2:$AB$17,2,FALSE),IF(AND(OR($E115={"a/b","b/c","b/a","c/b"}),S108="l"),VLOOKUP(U108,$AC$2:$AD$17,2,FALSE),IF(AND(OR($E115={"a/b","b/c","b/a","c/b"}),S107="w"),VLOOKUP(U107,$AA$2:$AB$17,2,FALSE),IF(AND(OR($E115={"a/b","b/c","b/a","c/b"}),S107="l"),VLOOKUP(U107,$AC$2:$AD$17,2,FALSE),IF(AND(OR($E115={"a/b","b/c","b/a","c/b"}),S106="w"),VLOOKUP(U106,$AA$2:$AB$17,2,FALSE),IF(AND(OR($E115={"a/b","b/c","b/a","c/b"}),S106="l"),VLOOKUP(U106,$AC$2:$AD$17,2,FALSE),IF(AND(OR($E115={"a/b","b/c","b/a","c/b"}),S105="w"),VLOOKUP(U105,$AA$2:$AB$17,2,FALSE),IF(AND(OR($E115={"a/b","b/c","b/a","c/b"}),S105="l"),VLOOKUP(U105,$AC$2:$AD$17,2,FALSE),IF(OR($E115={"a/b","b/c","b/a","c/b"}),1,"")))))))))))))))))))))))</f>
        <v/>
      </c>
      <c r="V116" s="13" t="str">
        <f>IF(AND(W116="c",$A116&gt;=1,OR(X116={1,"2a","2b",3,"5a","5b","10a","10b","20a","20b","40a","40b","80a","80b","160a","160b"})),"w",IF(AND(W116="",$A116&gt;=1,OR(X116={1,"2a","2b",3,"5a","5b","10a","10b","20a","20b","40a","40b","80a","80b","160a","160b"})),"l",""))</f>
        <v>l</v>
      </c>
      <c r="W116" s="7" t="str">
        <f>IF(OR($A116={3,6,9,12,15,18,21,24,27,30,33,36}),"c","")</f>
        <v/>
      </c>
      <c r="X116" s="14" t="str">
        <f>IF(AND(OR($E115={"a/c","b/c","c/a","c/b"}),V115="w"),VLOOKUP(X115,$AA$2:$AB$17,2,FALSE),IF(AND(OR($E115={"a/c","b/c","c/a","c/b"}),V115="l"),VLOOKUP(X115,$AC$2:$AD$17,2,FALSE),IF(AND(OR($E115={"a/c","b/c","c/a","c/b"}),V114="w"),VLOOKUP(X114,$AA$2:$AB$17,2,FALSE),IF(AND(OR($E115={"a/c","b/c","c/a","c/b"}),V114="l"),VLOOKUP(X114,$AC$2:$AD$17,2,FALSE),IF(AND(OR($E115={"a/c","b/c","c/a","c/b"}),V113="w"),VLOOKUP(X113,$AA$2:$AB$17,2,FALSE),IF(AND(OR($E115={"a/c","b/c","c/a","c/b"}),V113="l"),VLOOKUP(X113,$AC$2:$AD$17,2,FALSE),IF(AND(OR($E115={"a/c","b/c","c/a","c/b"}),V112="w"),VLOOKUP(X112,$AA$2:$AB$17,2,FALSE),IF(AND(OR($E115={"a/c","b/c","c/a","c/b"}),V112="l"),VLOOKUP(X112,$AC$2:$AD$17,2,FALSE),IF(AND(OR($E115={"a/c","b/c","c/a","c/b"}),V111="w"),VLOOKUP(X111,$AA$2:$AB$17,2,FALSE),IF(AND(OR($E115={"a/c","b/c","c/a","c/b"}),V111="l"),VLOOKUP(X111,$AC$2:$AD$17,2,FALSE),IF(AND(OR($E115={"a/c","b/c","c/a","c/b"}),V110="w"),VLOOKUP(X110,$AA$2:$AB$17,2,FALSE),IF(AND(OR($E115={"a/c","b/c","c/a","c/b"}),V110="l"),VLOOKUP(X110,$AC$2:$AD$17,2,FALSE),IF(AND(OR($E115={"a/c","b/c","c/a","c/b"}),V109="w"),VLOOKUP(X109,$AA$2:$AB$17,2,FALSE),IF(AND(OR($E115={"a/c","b/c","c/a","c/b"}),V109="l"),VLOOKUP(X109,$AC$2:$AD$17,2,FALSE),IF(AND(OR($E115={"a/c","b/c","c/a","c/b"}),V108="w"),VLOOKUP(X108,$AA$2:$AB$17,2,FALSE),IF(AND(OR($E115={"a/c","b/c","c/a","c/b"}),V108="l"),VLOOKUP(X108,$AC$2:$AD$17,2,FALSE),IF(AND(OR($E115={"a/c","b/c","c/a","c/b"}),V107="w"),VLOOKUP(X107,$AA$2:$AB$17,2,FALSE),IF(AND(OR($E115={"a/c","b/c","c/a","c/b"}),V107="l"),VLOOKUP(X107,$AC$2:$AD$17,2,FALSE),IF(AND(OR($E115={"a/c","b/c","c/a","c/b"}),V106="w"),VLOOKUP(X106,$AA$2:$AB$17,2,FALSE),IF(AND(OR($E115={"a/c","b/c","c/a","c/b"}),V106="l"),VLOOKUP(X106,$AC$2:$AD$17,2,FALSE),IF(AND(OR($E115={"a/c","b/c","c/a","c/b"}),V105="w"),VLOOKUP(X105,$AA$2:$AB$17,2,FALSE),IF(AND(OR($E115={"a/c","b/c","c/a","c/b"}),V105="l"),VLOOKUP(X105,$AC$2:$AD$17,2,FALSE),IF(OR($E115={"a/c","b/c","c/a","c/b"}),1,"")))))))))))))))))))))))</f>
        <v>2b</v>
      </c>
      <c r="Y116" s="12">
        <f t="shared" si="13"/>
        <v>-3</v>
      </c>
      <c r="Z116" s="27">
        <f t="shared" si="14"/>
        <v>-24</v>
      </c>
    </row>
    <row r="117" spans="1:26">
      <c r="A117" s="9">
        <v>25</v>
      </c>
      <c r="B117" s="9">
        <f>IF(OR($A117={1,2,3,4,5,6,7,8,9,10,11,12}),1,IF(OR($A117={13,14,15,16,17,18,19,20,21,22,23,24}),2,IF(OR($A117={25,26,27,28,29,30,31,32,33,34,35,36}),3,"")))</f>
        <v>3</v>
      </c>
      <c r="C117" s="9" t="str">
        <f>IF(OR($A117={1,4,7,10,13,16,19,22,25,28,31,34}),"A",IF(OR($A117={2,5,8,11,14,17,20,23,26,29,32,35}),"B",IF(OR($A117={3,6,9,12,15,18,21,24,27,30,33,36}),"C","")))</f>
        <v>A</v>
      </c>
      <c r="D117" t="str">
        <f t="shared" si="15"/>
        <v>2/3</v>
      </c>
      <c r="E117" t="str">
        <f t="shared" si="16"/>
        <v>B/A</v>
      </c>
      <c r="F117" s="13" t="str">
        <f>IF(AND(G117="d",$A117&gt;=1,OR(H117={1,"2a","2b",3,"5a","5b","10a","10b","20a","20b","40a","40b","80a","80b","160a","160b"})),"w",IF(AND(G117="",$A117&gt;=1,OR(H117={1,"2a","2b",3,"5a","5b","10a","10b","20a","20b","40a","40b","80a","80b","160a","160b"})),"l",""))</f>
        <v/>
      </c>
      <c r="G117" s="7" t="str">
        <f>IF(OR($A117={1,2,3,4,5,6,7,8,9,10,11,12}),"d","")</f>
        <v/>
      </c>
      <c r="H117" s="14" t="str">
        <f>IF(AND(OR($D116={"1/2","1/3","2/1","3/1"}),F116="w"),VLOOKUP(H116,$AA$2:$AB$17,2,FALSE),IF(AND(OR($D116={"1/2","1/3","2/1","3/1"}),F116="l"),VLOOKUP(H116,$AC$2:$AD$17,2,FALSE),IF(AND(OR($D116={"1/2","1/3","2/1","3/1"}),F115="w"),VLOOKUP(H115,$AA$2:$AB$17,2,FALSE),IF(AND(OR($D116={"1/2","1/3","2/1","3/1"}),F115="l"),VLOOKUP(H115,$AC$2:$AD$17,2,FALSE),IF(AND(OR($D116={"1/2","1/3","2/1","3/1"}),F114="w"),VLOOKUP(H114,$AA$2:$AB$17,2,FALSE),IF(AND(OR($D116={"1/2","1/3","2/1","3/1"}),F114="l"),VLOOKUP(H114,$AC$2:$AD$17,2,FALSE),IF(AND(OR($D116={"1/2","1/3","2/1","3/1"}),F113="w"),VLOOKUP(H113,$AA$2:$AB$17,2,FALSE),IF(AND(OR($D116={"1/2","1/3","2/1","3/1"}),F113="l"),VLOOKUP(H113,$AC$2:$AD$17,2,FALSE),IF(AND(OR($D116={"1/2","1/3","2/1","3/1"}),F112="w"),VLOOKUP(H112,$AA$2:$AB$17,2,FALSE),IF(AND(OR($D116={"1/2","1/3","2/1","3/1"}),F112="l"),VLOOKUP(H112,$AC$2:$AD$17,2,FALSE),IF(AND(OR($D116={"1/2","1/3","2/1","3/1"}),F111="w"),VLOOKUP(H111,$AA$2:$AB$17,2,FALSE),IF(AND(OR($D116={"1/2","1/3","2/1","3/1"}),F111="l"),VLOOKUP(H111,$AC$2:$AD$17,2,FALSE),IF(AND(OR($D116={"1/2","1/3","2/1","3/1"}),F110="w"),VLOOKUP(H110,$AA$2:$AB$17,2,FALSE),IF(AND(OR($D116={"1/2","1/3","2/1","3/1"}),F110="l"),VLOOKUP(H110,$AC$2:$AD$17,2,FALSE),IF(AND(OR($D116={"1/2","1/3","2/1","3/1"}),F109="w"),VLOOKUP(H109,$AA$2:$AB$17,2,FALSE),IF(AND(OR($D116={"1/2","1/3","2/1","3/1"}),F109="l"),VLOOKUP(H109,$AC$2:$AD$17,2,FALSE),IF(AND(OR($D116={"1/2","1/3","2/1","3/1"}),F108="w"),VLOOKUP(H108,$AA$2:$AB$17,2,FALSE),IF(AND(OR($D116={"1/2","1/3","2/1","3/1"}),F108="l"),VLOOKUP(H108,$AC$2:$AD$17,2,FALSE),IF(AND(OR($D116={"1/2","1/3","2/1","3/1"}),F107="w"),VLOOKUP(H107,$AA$2:$AB$17,2,FALSE),IF(AND(OR($D116={"1/2","1/3","2/1","3/1"}),F107="l"),VLOOKUP(H107,$AC$2:$AD$17,2,FALSE),IF(AND(OR($D116={"1/2","1/3","2/1","3/1"}),F106="w"),VLOOKUP(H106,$AA$2:$AB$17,2,FALSE),IF(AND(OR($D116={"1/2","1/3","2/1","3/1"}),F106="l"),VLOOKUP(H106,$AC$2:$AD$17,2,FALSE),IF(OR($D116={"1/2","1/3","2/1","3/1"}),1,"")))))))))))))))))))))))</f>
        <v/>
      </c>
      <c r="I117" s="13" t="str">
        <f>IF(AND(J117="d",$A117&gt;=1,OR(K117={1,"2a","2b",3,"5a","5b","10a","10b","20a","20b","40a","40b","80a","80b","160a","160b"})),"w",IF(AND(J117="",$A117&gt;=1,OR(K117={1,"2a","2b",3,"5a","5b","10a","10b","20a","20b","40a","40b","80a","80b","160a","160b"})),"l",""))</f>
        <v>l</v>
      </c>
      <c r="J117" s="7" t="str">
        <f>IF(OR($A117={13,14,15,16,17,18,19,20,21,22,23,24}),"d","")</f>
        <v/>
      </c>
      <c r="K117" s="14" t="str">
        <f>IF(AND(OR($D116={"1/2","2/3","2/1","3/2"}),I116="w"),VLOOKUP(K116,$AA$2:$AB$17,2,FALSE),IF(AND(OR($D116={"1/2","2/3","2/1","3/2"}),I116="l"),VLOOKUP(K116,$AC$2:$AD$17,2,FALSE),IF(AND(OR($D116={"1/2","2/3","2/1","3/2"}),I115="w"),VLOOKUP(K115,$AA$2:$AB$17,2,FALSE),IF(AND(OR($D116={"1/2","2/3","2/1","3/2"}),I115="l"),VLOOKUP(K115,$AC$2:$AD$17,2,FALSE),IF(AND(OR($D116={"1/2","2/3","2/1","3/2"}),I114="w"),VLOOKUP(K114,$AA$2:$AB$17,2,FALSE),IF(AND(OR($D116={"1/2","2/3","2/1","3/2"}),I114="l"),VLOOKUP(K114,$AC$2:$AD$17,2,FALSE),IF(AND(OR($D116={"1/2","2/3","2/1","3/2"}),I113="w"),VLOOKUP(K113,$AA$2:$AB$17,2,FALSE),IF(AND(OR($D116={"1/2","2/3","2/1","3/2"}),I113="l"),VLOOKUP(K113,$AC$2:$AD$17,2,FALSE),IF(AND(OR($D116={"1/2","2/3","2/1","3/2"}),I112="w"),VLOOKUP(K112,$AA$2:$AB$17,2,FALSE),IF(AND(OR($D116={"1/2","2/3","2/1","3/2"}),I112="l"),VLOOKUP(K112,$AC$2:$AD$17,2,FALSE),IF(AND(OR($D116={"1/2","2/3","2/1","3/2"}),I111="w"),VLOOKUP(K111,$AA$2:$AB$17,2,FALSE),IF(AND(OR($D116={"1/2","2/3","2/1","3/2"}),I111="l"),VLOOKUP(K111,$AC$2:$AD$17,2,FALSE),IF(AND(OR($D116={"1/2","2/3","2/1","3/2"}),I110="w"),VLOOKUP(K110,$AA$2:$AB$17,2,FALSE),IF(AND(OR($D116={"1/2","2/3","2/1","3/2"}),I110="l"),VLOOKUP(K110,$AC$2:$AD$17,2,FALSE),IF(AND(OR($D116={"1/2","2/3","2/1","3/2"}),I109="w"),VLOOKUP(K109,$AA$2:$AB$17,2,FALSE),IF(AND(OR($D116={"1/2","2/3","2/1","3/2"}),I109="l"),VLOOKUP(K109,$AC$2:$AD$17,2,FALSE),IF(AND(OR($D116={"1/2","2/3","2/1","3/2"}),I108="w"),VLOOKUP(K108,$AA$2:$AB$17,2,FALSE),IF(AND(OR($D116={"1/2","2/3","2/1","3/2"}),I108="l"),VLOOKUP(K108,$AC$2:$AD$17,2,FALSE),IF(AND(OR($D116={"1/2","2/3","2/1","3/2"}),I107="w"),VLOOKUP(K107,$AA$2:$AB$17,2,FALSE),IF(AND(OR($D116={"1/2","2/3","2/1","3/2"}),I107="l"),VLOOKUP(K107,$AC$2:$AD$17,2,FALSE),IF(AND(OR($D116={"1/2","2/3","2/1","3/2"}),I106="w"),VLOOKUP(K106,$AA$2:$AB$17,2,FALSE),IF(AND(OR($D116={"1/2","2/3","2/1","3/2"}),I106="l"),VLOOKUP(K106,$AC$2:$AD$17,2,FALSE),IF(OR($D116={"1/2","2/3","2/1","3/2"}),1,"")))))))))))))))))))))))</f>
        <v>2a</v>
      </c>
      <c r="L117" s="13" t="str">
        <f>IF(AND(M117="d",$A117&gt;=1,OR(N117={1,"2a","2b",3,"5a","5b","10a","10b","20a","20b","40a","40b","80a","80b","160a","160b"})),"w",IF(AND(M117="",$A117&gt;=1,OR(N117={1,"2a","2b",3,"5a","5b","10a","10b","20a","20b","40a","40b","80a","80b","160a","160b"})),"l",""))</f>
        <v>w</v>
      </c>
      <c r="M117" s="7" t="str">
        <f>IF(OR($A117={25,26,27,28,29,30,31,32,33,34,35,36}),"d","")</f>
        <v>d</v>
      </c>
      <c r="N117" s="14" t="str">
        <f>IF(AND(OR($D116={"1/3","2/3","3/1","3/2"}),L116="w"),VLOOKUP(N116,$AA$2:$AB$17,2,FALSE),IF(AND(OR($D116={"1/3","2/3","3/1","3/2"}),L116="l"),VLOOKUP(N116,$AC$2:$AD$17,2,FALSE),IF(AND(OR($D116={"1/3","2/3","3/1","3/2"}),L115="w"),VLOOKUP(N115,$AA$2:$AB$17,2,FALSE),IF(AND(OR($D116={"1/3","2/3","3/1","3/2"}),L115="l"),VLOOKUP(N115,$AC$2:$AD$17,2,FALSE),IF(AND(OR($D116={"1/3","2/3","3/1","3/2"}),L114="w"),VLOOKUP(N114,$AA$2:$AB$17,2,FALSE),IF(AND(OR($D116={"1/3","2/3","3/1","3/2"}),L114="l"),VLOOKUP(N114,$AC$2:$AD$17,2,FALSE),IF(AND(OR($D116={"1/3","2/3","3/1","3/2"}),L113="w"),VLOOKUP(N113,$AA$2:$AB$17,2,FALSE),IF(AND(OR($D116={"1/3","2/3","3/1","3/2"}),L113="l"),VLOOKUP(N113,$AC$2:$AD$17,2,FALSE),IF(AND(OR($D116={"1/3","2/3","3/1","3/2"}),L112="w"),VLOOKUP(N112,$AA$2:$AB$17,2,FALSE),IF(AND(OR($D116={"1/3","2/3","3/1","3/2"}),L112="l"),VLOOKUP(N112,$AC$2:$AD$17,2,FALSE),IF(AND(OR($D116={"1/3","2/3","3/1","3/2"}),L111="w"),VLOOKUP(N111,$AA$2:$AB$17,2,FALSE),IF(AND(OR($D116={"1/3","2/3","3/1","3/2"}),L111="l"),VLOOKUP(N111,$AC$2:$AD$17,2,FALSE),IF(AND(OR($D116={"1/3","2/3","3/1","3/2"}),L110="w"),VLOOKUP(N110,$AA$2:$AB$17,2,FALSE),IF(AND(OR($D116={"1/3","2/3","3/1","3/2"}),L110="l"),VLOOKUP(N110,$AC$2:$AD$17,2,FALSE),IF(AND(OR($D116={"1/3","2/3","3/1","3/2"}),L109="w"),VLOOKUP(N109,$AA$2:$AB$17,2,FALSE),IF(AND(OR($D116={"1/3","2/3","3/1","3/2"}),L109="l"),VLOOKUP(N109,$AC$2:$AD$17,2,FALSE),IF(AND(OR($D116={"1/3","2/3","3/1","3/2"}),L108="w"),VLOOKUP(N108,$AA$2:$AB$17,2,FALSE),IF(AND(OR($D116={"1/3","2/3","3/1","3/2"}),L108="l"),VLOOKUP(N108,$AC$2:$AD$17,2,FALSE),IF(AND(OR($D116={"1/3","2/3","3/1","3/2"}),L107="w"),VLOOKUP(N107,$AA$2:$AB$17,2,FALSE),IF(AND(OR($D116={"1/3","2/3","3/1","3/2"}),L107="l"),VLOOKUP(N107,$AC$2:$AD$17,2,FALSE),IF(AND(OR($D116={"1/3","2/3","3/1","3/2"}),L106="w"),VLOOKUP(N106,$AA$2:$AB$17,2,FALSE),IF(AND(OR($D116={"1/3","2/3","3/1","3/2"}),L106="l"),VLOOKUP(N106,$AC$2:$AD$17,2,FALSE),IF(OR($D116={"1/3","2/3","3/1","3/2"}),1,"")))))))))))))))))))))))</f>
        <v>20a</v>
      </c>
      <c r="O117" s="12">
        <f t="shared" si="12"/>
        <v>38</v>
      </c>
      <c r="P117" s="13" t="str">
        <f>IF(AND(Q117="c",$A117&gt;=1,OR(R117={1,"2a","2b",3,"5a","5b","10a","10b","20a","20b","40a","40b","80a","80b","160a","160b"})),"w",IF(AND(Q117="",$A117&gt;=1,OR(R117={1,"2a","2b",3,"5a","5b","10a","10b","20a","20b","40a","40b","80a","80b","160a","160b"})),"l",""))</f>
        <v>w</v>
      </c>
      <c r="Q117" s="7" t="str">
        <f>IF(OR($A117={1,4,7,10,13,16,19,22,25,28,31,34}),"c","")</f>
        <v>c</v>
      </c>
      <c r="R117" s="14" t="str">
        <f>IF(AND(OR($E116={"a/b","a/c","b/a","c/a"}),P116="w"),VLOOKUP(R116,$AA$2:$AB$17,2,FALSE),IF(AND(OR($E116={"a/b","a/c","b/a","c/a"}),P116="l"),VLOOKUP(R116,$AC$2:$AD$17,2,FALSE),IF(AND(OR($E116={"a/b","a/c","b/a","c/a"}),P115="w"),VLOOKUP(R115,$AA$2:$AB$17,2,FALSE),IF(AND(OR($E116={"a/b","a/c","b/a","c/a"}),P115="l"),VLOOKUP(R115,$AC$2:$AD$17,2,FALSE),IF(AND(OR($E116={"a/b","a/c","b/a","c/a"}),P114="w"),VLOOKUP(R114,$AA$2:$AB$17,2,FALSE),IF(AND(OR($E116={"a/b","a/c","b/a","c/a"}),P114="l"),VLOOKUP(R114,$AC$2:$AD$17,2,FALSE),IF(AND(OR($E116={"a/b","a/c","b/a","c/a"}),P113="w"),VLOOKUP(R113,$AA$2:$AB$17,2,FALSE),IF(AND(OR($E116={"a/b","a/c","b/a","c/a"}),P113="l"),VLOOKUP(R113,$AC$2:$AD$17,2,FALSE),IF(AND(OR($E116={"a/b","a/c","b/a","c/a"}),P112="w"),VLOOKUP(R112,$AA$2:$AB$17,2,FALSE),IF(AND(OR($E116={"a/b","a/c","b/a","c/a"}),P112="l"),VLOOKUP(R112,$AC$2:$AD$17,2,FALSE),IF(AND(OR($E116={"a/b","a/c","b/a","c/a"}),P111="w"),VLOOKUP(R111,$AA$2:$AB$17,2,FALSE),IF(AND(OR($E116={"a/b","a/c","b/a","c/a"}),P111="l"),VLOOKUP(R111,$AC$2:$AD$17,2,FALSE),IF(AND(OR($E116={"a/b","a/c","b/a","c/a"}),P110="w"),VLOOKUP(R110,$AA$2:$AB$17,2,FALSE),IF(AND(OR($E116={"a/b","a/c","b/a","c/a"}),P110="l"),VLOOKUP(R110,$AC$2:$AD$17,2,FALSE),IF(AND(OR($E116={"a/b","a/c","b/a","c/a"}),P109="w"),VLOOKUP(R109,$AA$2:$AB$17,2,FALSE),IF(AND(OR($E116={"a/b","a/c","b/a","c/a"}),P109="l"),VLOOKUP(R109,$AC$2:$AD$17,2,FALSE),IF(AND(OR($E116={"a/b","a/c","b/a","c/a"}),P108="w"),VLOOKUP(R108,$AA$2:$AB$17,2,FALSE),IF(AND(OR($E116={"a/b","a/c","b/a","c/a"}),P108="l"),VLOOKUP(R108,$AC$2:$AD$17,2,FALSE),IF(AND(OR($E116={"a/b","a/c","b/a","c/a"}),P107="w"),VLOOKUP(R107,$AA$2:$AB$17,2,FALSE),IF(AND(OR($E116={"a/b","a/c","b/a","c/a"}),P107="l"),VLOOKUP(R107,$AC$2:$AD$17,2,FALSE),IF(AND(OR($E116={"a/b","a/c","b/a","c/a"}),P106="w"),VLOOKUP(R106,$AA$2:$AB$17,2,FALSE),IF(AND(OR($E116={"a/b","a/c","b/a","c/a"}),P106="l"),VLOOKUP(R106,$AC$2:$AD$17,2,FALSE),IF(OR($E116={"a/b","a/c","b/a","c/a"}),1,"")))))))))))))))))))))))</f>
        <v>2a</v>
      </c>
      <c r="S117" s="13" t="str">
        <f>IF(AND(T117="c",$A117&gt;=1,OR(U117={1,"2a","2b",3,"5a","5b","10a","10b","20a","20b","40a","40b","80a","80b","160a","160b"})),"w",IF(AND(T117="",$A117&gt;=1,OR(U117={1,"2a","2b",3,"5a","5b","10a","10b","20a","20b","40a","40b","80a","80b","160a","160b"})),"l",""))</f>
        <v>l</v>
      </c>
      <c r="T117" s="7" t="str">
        <f>IF(OR($A117={2,5,8,11,14,17,20,23,26,29,32,35}),"c","")</f>
        <v/>
      </c>
      <c r="U117" s="14">
        <f>IF(AND(OR($E116={"a/b","b/c","b/a","c/b"}),S116="w"),VLOOKUP(U116,$AA$2:$AB$17,2,FALSE),IF(AND(OR($E116={"a/b","b/c","b/a","c/b"}),S116="l"),VLOOKUP(U116,$AC$2:$AD$17,2,FALSE),IF(AND(OR($E116={"a/b","b/c","b/a","c/b"}),S115="w"),VLOOKUP(U115,$AA$2:$AB$17,2,FALSE),IF(AND(OR($E116={"a/b","b/c","b/a","c/b"}),S115="l"),VLOOKUP(U115,$AC$2:$AD$17,2,FALSE),IF(AND(OR($E116={"a/b","b/c","b/a","c/b"}),S114="w"),VLOOKUP(U114,$AA$2:$AB$17,2,FALSE),IF(AND(OR($E116={"a/b","b/c","b/a","c/b"}),S114="l"),VLOOKUP(U114,$AC$2:$AD$17,2,FALSE),IF(AND(OR($E116={"a/b","b/c","b/a","c/b"}),S113="w"),VLOOKUP(U113,$AA$2:$AB$17,2,FALSE),IF(AND(OR($E116={"a/b","b/c","b/a","c/b"}),S113="l"),VLOOKUP(U113,$AC$2:$AD$17,2,FALSE),IF(AND(OR($E116={"a/b","b/c","b/a","c/b"}),S112="w"),VLOOKUP(U112,$AA$2:$AB$17,2,FALSE),IF(AND(OR($E116={"a/b","b/c","b/a","c/b"}),S112="l"),VLOOKUP(U112,$AC$2:$AD$17,2,FALSE),IF(AND(OR($E116={"a/b","b/c","b/a","c/b"}),S111="w"),VLOOKUP(U111,$AA$2:$AB$17,2,FALSE),IF(AND(OR($E116={"a/b","b/c","b/a","c/b"}),S111="l"),VLOOKUP(U111,$AC$2:$AD$17,2,FALSE),IF(AND(OR($E116={"a/b","b/c","b/a","c/b"}),S110="w"),VLOOKUP(U110,$AA$2:$AB$17,2,FALSE),IF(AND(OR($E116={"a/b","b/c","b/a","c/b"}),S110="l"),VLOOKUP(U110,$AC$2:$AD$17,2,FALSE),IF(AND(OR($E116={"a/b","b/c","b/a","c/b"}),S109="w"),VLOOKUP(U109,$AA$2:$AB$17,2,FALSE),IF(AND(OR($E116={"a/b","b/c","b/a","c/b"}),S109="l"),VLOOKUP(U109,$AC$2:$AD$17,2,FALSE),IF(AND(OR($E116={"a/b","b/c","b/a","c/b"}),S108="w"),VLOOKUP(U108,$AA$2:$AB$17,2,FALSE),IF(AND(OR($E116={"a/b","b/c","b/a","c/b"}),S108="l"),VLOOKUP(U108,$AC$2:$AD$17,2,FALSE),IF(AND(OR($E116={"a/b","b/c","b/a","c/b"}),S107="w"),VLOOKUP(U107,$AA$2:$AB$17,2,FALSE),IF(AND(OR($E116={"a/b","b/c","b/a","c/b"}),S107="l"),VLOOKUP(U107,$AC$2:$AD$17,2,FALSE),IF(AND(OR($E116={"a/b","b/c","b/a","c/b"}),S106="w"),VLOOKUP(U106,$AA$2:$AB$17,2,FALSE),IF(AND(OR($E116={"a/b","b/c","b/a","c/b"}),S106="l"),VLOOKUP(U106,$AC$2:$AD$17,2,FALSE),IF(OR($E116={"a/b","b/c","b/a","c/b"}),1,"")))))))))))))))))))))))</f>
        <v>3</v>
      </c>
      <c r="V117" s="13" t="str">
        <f>IF(AND(W117="c",$A117&gt;=1,OR(X117={1,"2a","2b",3,"5a","5b","10a","10b","20a","20b","40a","40b","80a","80b","160a","160b"})),"w",IF(AND(W117="",$A117&gt;=1,OR(X117={1,"2a","2b",3,"5a","5b","10a","10b","20a","20b","40a","40b","80a","80b","160a","160b"})),"l",""))</f>
        <v/>
      </c>
      <c r="W117" s="7" t="str">
        <f>IF(OR($A117={3,6,9,12,15,18,21,24,27,30,33,36}),"c","")</f>
        <v/>
      </c>
      <c r="X117" s="14" t="str">
        <f>IF(AND(OR($E116={"a/c","b/c","c/a","c/b"}),V116="w"),VLOOKUP(X116,$AA$2:$AB$17,2,FALSE),IF(AND(OR($E116={"a/c","b/c","c/a","c/b"}),V116="l"),VLOOKUP(X116,$AC$2:$AD$17,2,FALSE),IF(AND(OR($E116={"a/c","b/c","c/a","c/b"}),V115="w"),VLOOKUP(X115,$AA$2:$AB$17,2,FALSE),IF(AND(OR($E116={"a/c","b/c","c/a","c/b"}),V115="l"),VLOOKUP(X115,$AC$2:$AD$17,2,FALSE),IF(AND(OR($E116={"a/c","b/c","c/a","c/b"}),V114="w"),VLOOKUP(X114,$AA$2:$AB$17,2,FALSE),IF(AND(OR($E116={"a/c","b/c","c/a","c/b"}),V114="l"),VLOOKUP(X114,$AC$2:$AD$17,2,FALSE),IF(AND(OR($E116={"a/c","b/c","c/a","c/b"}),V113="w"),VLOOKUP(X113,$AA$2:$AB$17,2,FALSE),IF(AND(OR($E116={"a/c","b/c","c/a","c/b"}),V113="l"),VLOOKUP(X113,$AC$2:$AD$17,2,FALSE),IF(AND(OR($E116={"a/c","b/c","c/a","c/b"}),V112="w"),VLOOKUP(X112,$AA$2:$AB$17,2,FALSE),IF(AND(OR($E116={"a/c","b/c","c/a","c/b"}),V112="l"),VLOOKUP(X112,$AC$2:$AD$17,2,FALSE),IF(AND(OR($E116={"a/c","b/c","c/a","c/b"}),V111="w"),VLOOKUP(X111,$AA$2:$AB$17,2,FALSE),IF(AND(OR($E116={"a/c","b/c","c/a","c/b"}),V111="l"),VLOOKUP(X111,$AC$2:$AD$17,2,FALSE),IF(AND(OR($E116={"a/c","b/c","c/a","c/b"}),V110="w"),VLOOKUP(X110,$AA$2:$AB$17,2,FALSE),IF(AND(OR($E116={"a/c","b/c","c/a","c/b"}),V110="l"),VLOOKUP(X110,$AC$2:$AD$17,2,FALSE),IF(AND(OR($E116={"a/c","b/c","c/a","c/b"}),V109="w"),VLOOKUP(X109,$AA$2:$AB$17,2,FALSE),IF(AND(OR($E116={"a/c","b/c","c/a","c/b"}),V109="l"),VLOOKUP(X109,$AC$2:$AD$17,2,FALSE),IF(AND(OR($E116={"a/c","b/c","c/a","c/b"}),V108="w"),VLOOKUP(X108,$AA$2:$AB$17,2,FALSE),IF(AND(OR($E116={"a/c","b/c","c/a","c/b"}),V108="l"),VLOOKUP(X108,$AC$2:$AD$17,2,FALSE),IF(AND(OR($E116={"a/c","b/c","c/a","c/b"}),V107="w"),VLOOKUP(X107,$AA$2:$AB$17,2,FALSE),IF(AND(OR($E116={"a/c","b/c","c/a","c/b"}),V107="l"),VLOOKUP(X107,$AC$2:$AD$17,2,FALSE),IF(AND(OR($E116={"a/c","b/c","c/a","c/b"}),V106="w"),VLOOKUP(X106,$AA$2:$AB$17,2,FALSE),IF(AND(OR($E116={"a/c","b/c","c/a","c/b"}),V106="l"),VLOOKUP(X106,$AC$2:$AD$17,2,FALSE),IF(OR($E116={"a/c","b/c","c/a","c/b"}),1,"")))))))))))))))))))))))</f>
        <v/>
      </c>
      <c r="Y117" s="12">
        <f t="shared" si="13"/>
        <v>1</v>
      </c>
      <c r="Z117" s="27">
        <f t="shared" si="14"/>
        <v>39</v>
      </c>
    </row>
    <row r="118" spans="1:26">
      <c r="A118" s="9">
        <v>2</v>
      </c>
      <c r="B118" s="9">
        <f>IF(OR($A118={1,2,3,4,5,6,7,8,9,10,11,12}),1,IF(OR($A118={13,14,15,16,17,18,19,20,21,22,23,24}),2,IF(OR($A118={25,26,27,28,29,30,31,32,33,34,35,36}),3,"")))</f>
        <v>1</v>
      </c>
      <c r="C118" s="9" t="str">
        <f>IF(OR($A118={1,4,7,10,13,16,19,22,25,28,31,34}),"A",IF(OR($A118={2,5,8,11,14,17,20,23,26,29,32,35}),"B",IF(OR($A118={3,6,9,12,15,18,21,24,27,30,33,36}),"C","")))</f>
        <v>B</v>
      </c>
      <c r="D118" t="str">
        <f t="shared" si="15"/>
        <v>3/1</v>
      </c>
      <c r="E118" t="str">
        <f t="shared" si="16"/>
        <v>A/B</v>
      </c>
      <c r="F118" s="13" t="str">
        <f>IF(AND(G118="d",$A118&gt;=1,OR(H118={1,"2a","2b",3,"5a","5b","10a","10b","20a","20b","40a","40b","80a","80b","160a","160b"})),"w",IF(AND(G118="",$A118&gt;=1,OR(H118={1,"2a","2b",3,"5a","5b","10a","10b","20a","20b","40a","40b","80a","80b","160a","160b"})),"l",""))</f>
        <v/>
      </c>
      <c r="G118" s="7" t="str">
        <f>IF(OR($A118={1,2,3,4,5,6,7,8,9,10,11,12}),"d","")</f>
        <v>d</v>
      </c>
      <c r="H118" s="14" t="str">
        <f>IF(AND(OR($D117={"1/2","1/3","2/1","3/1"}),F117="w"),VLOOKUP(H117,$AA$2:$AB$17,2,FALSE),IF(AND(OR($D117={"1/2","1/3","2/1","3/1"}),F117="l"),VLOOKUP(H117,$AC$2:$AD$17,2,FALSE),IF(AND(OR($D117={"1/2","1/3","2/1","3/1"}),F116="w"),VLOOKUP(H116,$AA$2:$AB$17,2,FALSE),IF(AND(OR($D117={"1/2","1/3","2/1","3/1"}),F116="l"),VLOOKUP(H116,$AC$2:$AD$17,2,FALSE),IF(AND(OR($D117={"1/2","1/3","2/1","3/1"}),F115="w"),VLOOKUP(H115,$AA$2:$AB$17,2,FALSE),IF(AND(OR($D117={"1/2","1/3","2/1","3/1"}),F115="l"),VLOOKUP(H115,$AC$2:$AD$17,2,FALSE),IF(AND(OR($D117={"1/2","1/3","2/1","3/1"}),F114="w"),VLOOKUP(H114,$AA$2:$AB$17,2,FALSE),IF(AND(OR($D117={"1/2","1/3","2/1","3/1"}),F114="l"),VLOOKUP(H114,$AC$2:$AD$17,2,FALSE),IF(AND(OR($D117={"1/2","1/3","2/1","3/1"}),F113="w"),VLOOKUP(H113,$AA$2:$AB$17,2,FALSE),IF(AND(OR($D117={"1/2","1/3","2/1","3/1"}),F113="l"),VLOOKUP(H113,$AC$2:$AD$17,2,FALSE),IF(AND(OR($D117={"1/2","1/3","2/1","3/1"}),F112="w"),VLOOKUP(H112,$AA$2:$AB$17,2,FALSE),IF(AND(OR($D117={"1/2","1/3","2/1","3/1"}),F112="l"),VLOOKUP(H112,$AC$2:$AD$17,2,FALSE),IF(AND(OR($D117={"1/2","1/3","2/1","3/1"}),F111="w"),VLOOKUP(H111,$AA$2:$AB$17,2,FALSE),IF(AND(OR($D117={"1/2","1/3","2/1","3/1"}),F111="l"),VLOOKUP(H111,$AC$2:$AD$17,2,FALSE),IF(AND(OR($D117={"1/2","1/3","2/1","3/1"}),F110="w"),VLOOKUP(H110,$AA$2:$AB$17,2,FALSE),IF(AND(OR($D117={"1/2","1/3","2/1","3/1"}),F110="l"),VLOOKUP(H110,$AC$2:$AD$17,2,FALSE),IF(AND(OR($D117={"1/2","1/3","2/1","3/1"}),F109="w"),VLOOKUP(H109,$AA$2:$AB$17,2,FALSE),IF(AND(OR($D117={"1/2","1/3","2/1","3/1"}),F109="l"),VLOOKUP(H109,$AC$2:$AD$17,2,FALSE),IF(AND(OR($D117={"1/2","1/3","2/1","3/1"}),F108="w"),VLOOKUP(H108,$AA$2:$AB$17,2,FALSE),IF(AND(OR($D117={"1/2","1/3","2/1","3/1"}),F108="l"),VLOOKUP(H108,$AC$2:$AD$17,2,FALSE),IF(AND(OR($D117={"1/2","1/3","2/1","3/1"}),F107="w"),VLOOKUP(H107,$AA$2:$AB$17,2,FALSE),IF(AND(OR($D117={"1/2","1/3","2/1","3/1"}),F107="l"),VLOOKUP(H107,$AC$2:$AD$17,2,FALSE),IF(OR($D117={"1/2","1/3","2/1","3/1"}),1,"")))))))))))))))))))))))</f>
        <v/>
      </c>
      <c r="I118" s="13" t="str">
        <f>IF(AND(J118="d",$A118&gt;=1,OR(K118={1,"2a","2b",3,"5a","5b","10a","10b","20a","20b","40a","40b","80a","80b","160a","160b"})),"w",IF(AND(J118="",$A118&gt;=1,OR(K118={1,"2a","2b",3,"5a","5b","10a","10b","20a","20b","40a","40b","80a","80b","160a","160b"})),"l",""))</f>
        <v>l</v>
      </c>
      <c r="J118" s="7" t="str">
        <f>IF(OR($A118={13,14,15,16,17,18,19,20,21,22,23,24}),"d","")</f>
        <v/>
      </c>
      <c r="K118" s="14" t="str">
        <f>IF(AND(OR($D117={"1/2","2/3","2/1","3/2"}),I117="w"),VLOOKUP(K117,$AA$2:$AB$17,2,FALSE),IF(AND(OR($D117={"1/2","2/3","2/1","3/2"}),I117="l"),VLOOKUP(K117,$AC$2:$AD$17,2,FALSE),IF(AND(OR($D117={"1/2","2/3","2/1","3/2"}),I116="w"),VLOOKUP(K116,$AA$2:$AB$17,2,FALSE),IF(AND(OR($D117={"1/2","2/3","2/1","3/2"}),I116="l"),VLOOKUP(K116,$AC$2:$AD$17,2,FALSE),IF(AND(OR($D117={"1/2","2/3","2/1","3/2"}),I115="w"),VLOOKUP(K115,$AA$2:$AB$17,2,FALSE),IF(AND(OR($D117={"1/2","2/3","2/1","3/2"}),I115="l"),VLOOKUP(K115,$AC$2:$AD$17,2,FALSE),IF(AND(OR($D117={"1/2","2/3","2/1","3/2"}),I114="w"),VLOOKUP(K114,$AA$2:$AB$17,2,FALSE),IF(AND(OR($D117={"1/2","2/3","2/1","3/2"}),I114="l"),VLOOKUP(K114,$AC$2:$AD$17,2,FALSE),IF(AND(OR($D117={"1/2","2/3","2/1","3/2"}),I113="w"),VLOOKUP(K113,$AA$2:$AB$17,2,FALSE),IF(AND(OR($D117={"1/2","2/3","2/1","3/2"}),I113="l"),VLOOKUP(K113,$AC$2:$AD$17,2,FALSE),IF(AND(OR($D117={"1/2","2/3","2/1","3/2"}),I112="w"),VLOOKUP(K112,$AA$2:$AB$17,2,FALSE),IF(AND(OR($D117={"1/2","2/3","2/1","3/2"}),I112="l"),VLOOKUP(K112,$AC$2:$AD$17,2,FALSE),IF(AND(OR($D117={"1/2","2/3","2/1","3/2"}),I111="w"),VLOOKUP(K111,$AA$2:$AB$17,2,FALSE),IF(AND(OR($D117={"1/2","2/3","2/1","3/2"}),I111="l"),VLOOKUP(K111,$AC$2:$AD$17,2,FALSE),IF(AND(OR($D117={"1/2","2/3","2/1","3/2"}),I110="w"),VLOOKUP(K110,$AA$2:$AB$17,2,FALSE),IF(AND(OR($D117={"1/2","2/3","2/1","3/2"}),I110="l"),VLOOKUP(K110,$AC$2:$AD$17,2,FALSE),IF(AND(OR($D117={"1/2","2/3","2/1","3/2"}),I109="w"),VLOOKUP(K109,$AA$2:$AB$17,2,FALSE),IF(AND(OR($D117={"1/2","2/3","2/1","3/2"}),I109="l"),VLOOKUP(K109,$AC$2:$AD$17,2,FALSE),IF(AND(OR($D117={"1/2","2/3","2/1","3/2"}),I108="w"),VLOOKUP(K108,$AA$2:$AB$17,2,FALSE),IF(AND(OR($D117={"1/2","2/3","2/1","3/2"}),I108="l"),VLOOKUP(K108,$AC$2:$AD$17,2,FALSE),IF(AND(OR($D117={"1/2","2/3","2/1","3/2"}),I107="w"),VLOOKUP(K107,$AA$2:$AB$17,2,FALSE),IF(AND(OR($D117={"1/2","2/3","2/1","3/2"}),I107="l"),VLOOKUP(K107,$AC$2:$AD$17,2,FALSE),IF(OR($D117={"1/2","2/3","2/1","3/2"}),1,"")))))))))))))))))))))))</f>
        <v>2b</v>
      </c>
      <c r="L118" s="13" t="str">
        <f>IF(AND(M118="d",$A118&gt;=1,OR(N118={1,"2a","2b",3,"5a","5b","10a","10b","20a","20b","40a","40b","80a","80b","160a","160b"})),"w",IF(AND(M118="",$A118&gt;=1,OR(N118={1,"2a","2b",3,"5a","5b","10a","10b","20a","20b","40a","40b","80a","80b","160a","160b"})),"l",""))</f>
        <v>l</v>
      </c>
      <c r="M118" s="7" t="str">
        <f>IF(OR($A118={25,26,27,28,29,30,31,32,33,34,35,36}),"d","")</f>
        <v/>
      </c>
      <c r="N118" s="14">
        <f>IF(AND(OR($D117={"1/3","2/3","3/1","3/2"}),L117="w"),VLOOKUP(N117,$AA$2:$AB$17,2,FALSE),IF(AND(OR($D117={"1/3","2/3","3/1","3/2"}),L117="l"),VLOOKUP(N117,$AC$2:$AD$17,2,FALSE),IF(AND(OR($D117={"1/3","2/3","3/1","3/2"}),L116="w"),VLOOKUP(N116,$AA$2:$AB$17,2,FALSE),IF(AND(OR($D117={"1/3","2/3","3/1","3/2"}),L116="l"),VLOOKUP(N116,$AC$2:$AD$17,2,FALSE),IF(AND(OR($D117={"1/3","2/3","3/1","3/2"}),L115="w"),VLOOKUP(N115,$AA$2:$AB$17,2,FALSE),IF(AND(OR($D117={"1/3","2/3","3/1","3/2"}),L115="l"),VLOOKUP(N115,$AC$2:$AD$17,2,FALSE),IF(AND(OR($D117={"1/3","2/3","3/1","3/2"}),L114="w"),VLOOKUP(N114,$AA$2:$AB$17,2,FALSE),IF(AND(OR($D117={"1/3","2/3","3/1","3/2"}),L114="l"),VLOOKUP(N114,$AC$2:$AD$17,2,FALSE),IF(AND(OR($D117={"1/3","2/3","3/1","3/2"}),L113="w"),VLOOKUP(N113,$AA$2:$AB$17,2,FALSE),IF(AND(OR($D117={"1/3","2/3","3/1","3/2"}),L113="l"),VLOOKUP(N113,$AC$2:$AD$17,2,FALSE),IF(AND(OR($D117={"1/3","2/3","3/1","3/2"}),L112="w"),VLOOKUP(N112,$AA$2:$AB$17,2,FALSE),IF(AND(OR($D117={"1/3","2/3","3/1","3/2"}),L112="l"),VLOOKUP(N112,$AC$2:$AD$17,2,FALSE),IF(AND(OR($D117={"1/3","2/3","3/1","3/2"}),L111="w"),VLOOKUP(N111,$AA$2:$AB$17,2,FALSE),IF(AND(OR($D117={"1/3","2/3","3/1","3/2"}),L111="l"),VLOOKUP(N111,$AC$2:$AD$17,2,FALSE),IF(AND(OR($D117={"1/3","2/3","3/1","3/2"}),L110="w"),VLOOKUP(N110,$AA$2:$AB$17,2,FALSE),IF(AND(OR($D117={"1/3","2/3","3/1","3/2"}),L110="l"),VLOOKUP(N110,$AC$2:$AD$17,2,FALSE),IF(AND(OR($D117={"1/3","2/3","3/1","3/2"}),L109="w"),VLOOKUP(N109,$AA$2:$AB$17,2,FALSE),IF(AND(OR($D117={"1/3","2/3","3/1","3/2"}),L109="l"),VLOOKUP(N109,$AC$2:$AD$17,2,FALSE),IF(AND(OR($D117={"1/3","2/3","3/1","3/2"}),L108="w"),VLOOKUP(N108,$AA$2:$AB$17,2,FALSE),IF(AND(OR($D117={"1/3","2/3","3/1","3/2"}),L108="l"),VLOOKUP(N108,$AC$2:$AD$17,2,FALSE),IF(AND(OR($D117={"1/3","2/3","3/1","3/2"}),L107="w"),VLOOKUP(N107,$AA$2:$AB$17,2,FALSE),IF(AND(OR($D117={"1/3","2/3","3/1","3/2"}),L107="l"),VLOOKUP(N107,$AC$2:$AD$17,2,FALSE),IF(OR($D117={"1/3","2/3","3/1","3/2"}),1,"")))))))))))))))))))))))</f>
        <v>1</v>
      </c>
      <c r="O118" s="12">
        <f t="shared" si="12"/>
        <v>-3</v>
      </c>
      <c r="P118" s="13" t="str">
        <f>IF(AND(Q118="c",$A118&gt;=1,OR(R118={1,"2a","2b",3,"5a","5b","10a","10b","20a","20b","40a","40b","80a","80b","160a","160b"})),"w",IF(AND(Q118="",$A118&gt;=1,OR(R118={1,"2a","2b",3,"5a","5b","10a","10b","20a","20b","40a","40b","80a","80b","160a","160b"})),"l",""))</f>
        <v>l</v>
      </c>
      <c r="Q118" s="7" t="str">
        <f>IF(OR($A118={1,4,7,10,13,16,19,22,25,28,31,34}),"c","")</f>
        <v/>
      </c>
      <c r="R118" s="14">
        <f>IF(AND(OR($E117={"a/b","a/c","b/a","c/a"}),P117="w"),VLOOKUP(R117,$AA$2:$AB$17,2,FALSE),IF(AND(OR($E117={"a/b","a/c","b/a","c/a"}),P117="l"),VLOOKUP(R117,$AC$2:$AD$17,2,FALSE),IF(AND(OR($E117={"a/b","a/c","b/a","c/a"}),P116="w"),VLOOKUP(R116,$AA$2:$AB$17,2,FALSE),IF(AND(OR($E117={"a/b","a/c","b/a","c/a"}),P116="l"),VLOOKUP(R116,$AC$2:$AD$17,2,FALSE),IF(AND(OR($E117={"a/b","a/c","b/a","c/a"}),P115="w"),VLOOKUP(R115,$AA$2:$AB$17,2,FALSE),IF(AND(OR($E117={"a/b","a/c","b/a","c/a"}),P115="l"),VLOOKUP(R115,$AC$2:$AD$17,2,FALSE),IF(AND(OR($E117={"a/b","a/c","b/a","c/a"}),P114="w"),VLOOKUP(R114,$AA$2:$AB$17,2,FALSE),IF(AND(OR($E117={"a/b","a/c","b/a","c/a"}),P114="l"),VLOOKUP(R114,$AC$2:$AD$17,2,FALSE),IF(AND(OR($E117={"a/b","a/c","b/a","c/a"}),P113="w"),VLOOKUP(R113,$AA$2:$AB$17,2,FALSE),IF(AND(OR($E117={"a/b","a/c","b/a","c/a"}),P113="l"),VLOOKUP(R113,$AC$2:$AD$17,2,FALSE),IF(AND(OR($E117={"a/b","a/c","b/a","c/a"}),P112="w"),VLOOKUP(R112,$AA$2:$AB$17,2,FALSE),IF(AND(OR($E117={"a/b","a/c","b/a","c/a"}),P112="l"),VLOOKUP(R112,$AC$2:$AD$17,2,FALSE),IF(AND(OR($E117={"a/b","a/c","b/a","c/a"}),P111="w"),VLOOKUP(R111,$AA$2:$AB$17,2,FALSE),IF(AND(OR($E117={"a/b","a/c","b/a","c/a"}),P111="l"),VLOOKUP(R111,$AC$2:$AD$17,2,FALSE),IF(AND(OR($E117={"a/b","a/c","b/a","c/a"}),P110="w"),VLOOKUP(R110,$AA$2:$AB$17,2,FALSE),IF(AND(OR($E117={"a/b","a/c","b/a","c/a"}),P110="l"),VLOOKUP(R110,$AC$2:$AD$17,2,FALSE),IF(AND(OR($E117={"a/b","a/c","b/a","c/a"}),P109="w"),VLOOKUP(R109,$AA$2:$AB$17,2,FALSE),IF(AND(OR($E117={"a/b","a/c","b/a","c/a"}),P109="l"),VLOOKUP(R109,$AC$2:$AD$17,2,FALSE),IF(AND(OR($E117={"a/b","a/c","b/a","c/a"}),P108="w"),VLOOKUP(R108,$AA$2:$AB$17,2,FALSE),IF(AND(OR($E117={"a/b","a/c","b/a","c/a"}),P108="l"),VLOOKUP(R108,$AC$2:$AD$17,2,FALSE),IF(AND(OR($E117={"a/b","a/c","b/a","c/a"}),P107="w"),VLOOKUP(R107,$AA$2:$AB$17,2,FALSE),IF(AND(OR($E117={"a/b","a/c","b/a","c/a"}),P107="l"),VLOOKUP(R107,$AC$2:$AD$17,2,FALSE),IF(OR($E117={"a/b","a/c","b/a","c/a"}),1,"")))))))))))))))))))))))</f>
        <v>1</v>
      </c>
      <c r="S118" s="13" t="str">
        <f>IF(AND(T118="c",$A118&gt;=1,OR(U118={1,"2a","2b",3,"5a","5b","10a","10b","20a","20b","40a","40b","80a","80b","160a","160b"})),"w",IF(AND(T118="",$A118&gt;=1,OR(U118={1,"2a","2b",3,"5a","5b","10a","10b","20a","20b","40a","40b","80a","80b","160a","160b"})),"l",""))</f>
        <v>w</v>
      </c>
      <c r="T118" s="7" t="str">
        <f>IF(OR($A118={2,5,8,11,14,17,20,23,26,29,32,35}),"c","")</f>
        <v>c</v>
      </c>
      <c r="U118" s="14" t="str">
        <f>IF(AND(OR($E117={"a/b","b/c","b/a","c/b"}),S117="w"),VLOOKUP(U117,$AA$2:$AB$17,2,FALSE),IF(AND(OR($E117={"a/b","b/c","b/a","c/b"}),S117="l"),VLOOKUP(U117,$AC$2:$AD$17,2,FALSE),IF(AND(OR($E117={"a/b","b/c","b/a","c/b"}),S116="w"),VLOOKUP(U116,$AA$2:$AB$17,2,FALSE),IF(AND(OR($E117={"a/b","b/c","b/a","c/b"}),S116="l"),VLOOKUP(U116,$AC$2:$AD$17,2,FALSE),IF(AND(OR($E117={"a/b","b/c","b/a","c/b"}),S115="w"),VLOOKUP(U115,$AA$2:$AB$17,2,FALSE),IF(AND(OR($E117={"a/b","b/c","b/a","c/b"}),S115="l"),VLOOKUP(U115,$AC$2:$AD$17,2,FALSE),IF(AND(OR($E117={"a/b","b/c","b/a","c/b"}),S114="w"),VLOOKUP(U114,$AA$2:$AB$17,2,FALSE),IF(AND(OR($E117={"a/b","b/c","b/a","c/b"}),S114="l"),VLOOKUP(U114,$AC$2:$AD$17,2,FALSE),IF(AND(OR($E117={"a/b","b/c","b/a","c/b"}),S113="w"),VLOOKUP(U113,$AA$2:$AB$17,2,FALSE),IF(AND(OR($E117={"a/b","b/c","b/a","c/b"}),S113="l"),VLOOKUP(U113,$AC$2:$AD$17,2,FALSE),IF(AND(OR($E117={"a/b","b/c","b/a","c/b"}),S112="w"),VLOOKUP(U112,$AA$2:$AB$17,2,FALSE),IF(AND(OR($E117={"a/b","b/c","b/a","c/b"}),S112="l"),VLOOKUP(U112,$AC$2:$AD$17,2,FALSE),IF(AND(OR($E117={"a/b","b/c","b/a","c/b"}),S111="w"),VLOOKUP(U111,$AA$2:$AB$17,2,FALSE),IF(AND(OR($E117={"a/b","b/c","b/a","c/b"}),S111="l"),VLOOKUP(U111,$AC$2:$AD$17,2,FALSE),IF(AND(OR($E117={"a/b","b/c","b/a","c/b"}),S110="w"),VLOOKUP(U110,$AA$2:$AB$17,2,FALSE),IF(AND(OR($E117={"a/b","b/c","b/a","c/b"}),S110="l"),VLOOKUP(U110,$AC$2:$AD$17,2,FALSE),IF(AND(OR($E117={"a/b","b/c","b/a","c/b"}),S109="w"),VLOOKUP(U109,$AA$2:$AB$17,2,FALSE),IF(AND(OR($E117={"a/b","b/c","b/a","c/b"}),S109="l"),VLOOKUP(U109,$AC$2:$AD$17,2,FALSE),IF(AND(OR($E117={"a/b","b/c","b/a","c/b"}),S108="w"),VLOOKUP(U108,$AA$2:$AB$17,2,FALSE),IF(AND(OR($E117={"a/b","b/c","b/a","c/b"}),S108="l"),VLOOKUP(U108,$AC$2:$AD$17,2,FALSE),IF(AND(OR($E117={"a/b","b/c","b/a","c/b"}),S107="w"),VLOOKUP(U107,$AA$2:$AB$17,2,FALSE),IF(AND(OR($E117={"a/b","b/c","b/a","c/b"}),S107="l"),VLOOKUP(U107,$AC$2:$AD$17,2,FALSE),IF(OR($E117={"a/b","b/c","b/a","c/b"}),1,"")))))))))))))))))))))))</f>
        <v>5a</v>
      </c>
      <c r="V118" s="13" t="str">
        <f>IF(AND(W118="c",$A118&gt;=1,OR(X118={1,"2a","2b",3,"5a","5b","10a","10b","20a","20b","40a","40b","80a","80b","160a","160b"})),"w",IF(AND(W118="",$A118&gt;=1,OR(X118={1,"2a","2b",3,"5a","5b","10a","10b","20a","20b","40a","40b","80a","80b","160a","160b"})),"l",""))</f>
        <v/>
      </c>
      <c r="W118" s="7" t="str">
        <f>IF(OR($A118={3,6,9,12,15,18,21,24,27,30,33,36}),"c","")</f>
        <v/>
      </c>
      <c r="X118" s="14" t="str">
        <f>IF(AND(OR($E117={"a/c","b/c","c/a","c/b"}),V117="w"),VLOOKUP(X117,$AA$2:$AB$17,2,FALSE),IF(AND(OR($E117={"a/c","b/c","c/a","c/b"}),V117="l"),VLOOKUP(X117,$AC$2:$AD$17,2,FALSE),IF(AND(OR($E117={"a/c","b/c","c/a","c/b"}),V116="w"),VLOOKUP(X116,$AA$2:$AB$17,2,FALSE),IF(AND(OR($E117={"a/c","b/c","c/a","c/b"}),V116="l"),VLOOKUP(X116,$AC$2:$AD$17,2,FALSE),IF(AND(OR($E117={"a/c","b/c","c/a","c/b"}),V115="w"),VLOOKUP(X115,$AA$2:$AB$17,2,FALSE),IF(AND(OR($E117={"a/c","b/c","c/a","c/b"}),V115="l"),VLOOKUP(X115,$AC$2:$AD$17,2,FALSE),IF(AND(OR($E117={"a/c","b/c","c/a","c/b"}),V114="w"),VLOOKUP(X114,$AA$2:$AB$17,2,FALSE),IF(AND(OR($E117={"a/c","b/c","c/a","c/b"}),V114="l"),VLOOKUP(X114,$AC$2:$AD$17,2,FALSE),IF(AND(OR($E117={"a/c","b/c","c/a","c/b"}),V113="w"),VLOOKUP(X113,$AA$2:$AB$17,2,FALSE),IF(AND(OR($E117={"a/c","b/c","c/a","c/b"}),V113="l"),VLOOKUP(X113,$AC$2:$AD$17,2,FALSE),IF(AND(OR($E117={"a/c","b/c","c/a","c/b"}),V112="w"),VLOOKUP(X112,$AA$2:$AB$17,2,FALSE),IF(AND(OR($E117={"a/c","b/c","c/a","c/b"}),V112="l"),VLOOKUP(X112,$AC$2:$AD$17,2,FALSE),IF(AND(OR($E117={"a/c","b/c","c/a","c/b"}),V111="w"),VLOOKUP(X111,$AA$2:$AB$17,2,FALSE),IF(AND(OR($E117={"a/c","b/c","c/a","c/b"}),V111="l"),VLOOKUP(X111,$AC$2:$AD$17,2,FALSE),IF(AND(OR($E117={"a/c","b/c","c/a","c/b"}),V110="w"),VLOOKUP(X110,$AA$2:$AB$17,2,FALSE),IF(AND(OR($E117={"a/c","b/c","c/a","c/b"}),V110="l"),VLOOKUP(X110,$AC$2:$AD$17,2,FALSE),IF(AND(OR($E117={"a/c","b/c","c/a","c/b"}),V109="w"),VLOOKUP(X109,$AA$2:$AB$17,2,FALSE),IF(AND(OR($E117={"a/c","b/c","c/a","c/b"}),V109="l"),VLOOKUP(X109,$AC$2:$AD$17,2,FALSE),IF(AND(OR($E117={"a/c","b/c","c/a","c/b"}),V108="w"),VLOOKUP(X108,$AA$2:$AB$17,2,FALSE),IF(AND(OR($E117={"a/c","b/c","c/a","c/b"}),V108="l"),VLOOKUP(X108,$AC$2:$AD$17,2,FALSE),IF(AND(OR($E117={"a/c","b/c","c/a","c/b"}),V107="w"),VLOOKUP(X107,$AA$2:$AB$17,2,FALSE),IF(AND(OR($E117={"a/c","b/c","c/a","c/b"}),V107="l"),VLOOKUP(X107,$AC$2:$AD$17,2,FALSE),IF(OR($E117={"a/c","b/c","c/a","c/b"}),1,"")))))))))))))))))))))))</f>
        <v/>
      </c>
      <c r="Y118" s="12">
        <f t="shared" si="13"/>
        <v>9</v>
      </c>
      <c r="Z118" s="27">
        <f t="shared" si="14"/>
        <v>6</v>
      </c>
    </row>
    <row r="119" spans="1:26">
      <c r="A119" s="9">
        <v>19</v>
      </c>
      <c r="B119" s="9">
        <f>IF(OR($A119={1,2,3,4,5,6,7,8,9,10,11,12}),1,IF(OR($A119={13,14,15,16,17,18,19,20,21,22,23,24}),2,IF(OR($A119={25,26,27,28,29,30,31,32,33,34,35,36}),3,"")))</f>
        <v>2</v>
      </c>
      <c r="C119" s="9" t="str">
        <f>IF(OR($A119={1,4,7,10,13,16,19,22,25,28,31,34}),"A",IF(OR($A119={2,5,8,11,14,17,20,23,26,29,32,35}),"B",IF(OR($A119={3,6,9,12,15,18,21,24,27,30,33,36}),"C","")))</f>
        <v>A</v>
      </c>
      <c r="D119" t="str">
        <f t="shared" si="15"/>
        <v>1/2</v>
      </c>
      <c r="E119" t="str">
        <f t="shared" si="16"/>
        <v>B/A</v>
      </c>
      <c r="F119" s="13" t="str">
        <f>IF(AND(G119="d",$A119&gt;=1,OR(H119={1,"2a","2b",3,"5a","5b","10a","10b","20a","20b","40a","40b","80a","80b","160a","160b"})),"w",IF(AND(G119="",$A119&gt;=1,OR(H119={1,"2a","2b",3,"5a","5b","10a","10b","20a","20b","40a","40b","80a","80b","160a","160b"})),"l",""))</f>
        <v>l</v>
      </c>
      <c r="G119" s="7" t="str">
        <f>IF(OR($A119={1,2,3,4,5,6,7,8,9,10,11,12}),"d","")</f>
        <v/>
      </c>
      <c r="H119" s="14" t="str">
        <f>IF(AND(OR($D118={"1/2","1/3","2/1","3/1"}),F118="w"),VLOOKUP(H118,$AA$2:$AB$17,2,FALSE),IF(AND(OR($D118={"1/2","1/3","2/1","3/1"}),F118="l"),VLOOKUP(H118,$AC$2:$AD$17,2,FALSE),IF(AND(OR($D118={"1/2","1/3","2/1","3/1"}),F117="w"),VLOOKUP(H117,$AA$2:$AB$17,2,FALSE),IF(AND(OR($D118={"1/2","1/3","2/1","3/1"}),F117="l"),VLOOKUP(H117,$AC$2:$AD$17,2,FALSE),IF(AND(OR($D118={"1/2","1/3","2/1","3/1"}),F116="w"),VLOOKUP(H116,$AA$2:$AB$17,2,FALSE),IF(AND(OR($D118={"1/2","1/3","2/1","3/1"}),F116="l"),VLOOKUP(H116,$AC$2:$AD$17,2,FALSE),IF(AND(OR($D118={"1/2","1/3","2/1","3/1"}),F115="w"),VLOOKUP(H115,$AA$2:$AB$17,2,FALSE),IF(AND(OR($D118={"1/2","1/3","2/1","3/1"}),F115="l"),VLOOKUP(H115,$AC$2:$AD$17,2,FALSE),IF(AND(OR($D118={"1/2","1/3","2/1","3/1"}),F114="w"),VLOOKUP(H114,$AA$2:$AB$17,2,FALSE),IF(AND(OR($D118={"1/2","1/3","2/1","3/1"}),F114="l"),VLOOKUP(H114,$AC$2:$AD$17,2,FALSE),IF(AND(OR($D118={"1/2","1/3","2/1","3/1"}),F113="w"),VLOOKUP(H113,$AA$2:$AB$17,2,FALSE),IF(AND(OR($D118={"1/2","1/3","2/1","3/1"}),F113="l"),VLOOKUP(H113,$AC$2:$AD$17,2,FALSE),IF(AND(OR($D118={"1/2","1/3","2/1","3/1"}),F112="w"),VLOOKUP(H112,$AA$2:$AB$17,2,FALSE),IF(AND(OR($D118={"1/2","1/3","2/1","3/1"}),F112="l"),VLOOKUP(H112,$AC$2:$AD$17,2,FALSE),IF(AND(OR($D118={"1/2","1/3","2/1","3/1"}),F111="w"),VLOOKUP(H111,$AA$2:$AB$17,2,FALSE),IF(AND(OR($D118={"1/2","1/3","2/1","3/1"}),F111="l"),VLOOKUP(H111,$AC$2:$AD$17,2,FALSE),IF(AND(OR($D118={"1/2","1/3","2/1","3/1"}),F110="w"),VLOOKUP(H110,$AA$2:$AB$17,2,FALSE),IF(AND(OR($D118={"1/2","1/3","2/1","3/1"}),F110="l"),VLOOKUP(H110,$AC$2:$AD$17,2,FALSE),IF(AND(OR($D118={"1/2","1/3","2/1","3/1"}),F109="w"),VLOOKUP(H109,$AA$2:$AB$17,2,FALSE),IF(AND(OR($D118={"1/2","1/3","2/1","3/1"}),F109="l"),VLOOKUP(H109,$AC$2:$AD$17,2,FALSE),IF(AND(OR($D118={"1/2","1/3","2/1","3/1"}),F108="w"),VLOOKUP(H108,$AA$2:$AB$17,2,FALSE),IF(AND(OR($D118={"1/2","1/3","2/1","3/1"}),F108="l"),VLOOKUP(H108,$AC$2:$AD$17,2,FALSE),IF(OR($D118={"1/2","1/3","2/1","3/1"}),1,"")))))))))))))))))))))))</f>
        <v>20b</v>
      </c>
      <c r="I119" s="13" t="str">
        <f>IF(AND(J119="d",$A119&gt;=1,OR(K119={1,"2a","2b",3,"5a","5b","10a","10b","20a","20b","40a","40b","80a","80b","160a","160b"})),"w",IF(AND(J119="",$A119&gt;=1,OR(K119={1,"2a","2b",3,"5a","5b","10a","10b","20a","20b","40a","40b","80a","80b","160a","160b"})),"l",""))</f>
        <v/>
      </c>
      <c r="J119" s="7" t="str">
        <f>IF(OR($A119={13,14,15,16,17,18,19,20,21,22,23,24}),"d","")</f>
        <v>d</v>
      </c>
      <c r="K119" s="14" t="str">
        <f>IF(AND(OR($D118={"1/2","2/3","2/1","3/2"}),I118="w"),VLOOKUP(K118,$AA$2:$AB$17,2,FALSE),IF(AND(OR($D118={"1/2","2/3","2/1","3/2"}),I118="l"),VLOOKUP(K118,$AC$2:$AD$17,2,FALSE),IF(AND(OR($D118={"1/2","2/3","2/1","3/2"}),I117="w"),VLOOKUP(K117,$AA$2:$AB$17,2,FALSE),IF(AND(OR($D118={"1/2","2/3","2/1","3/2"}),I117="l"),VLOOKUP(K117,$AC$2:$AD$17,2,FALSE),IF(AND(OR($D118={"1/2","2/3","2/1","3/2"}),I116="w"),VLOOKUP(K116,$AA$2:$AB$17,2,FALSE),IF(AND(OR($D118={"1/2","2/3","2/1","3/2"}),I116="l"),VLOOKUP(K116,$AC$2:$AD$17,2,FALSE),IF(AND(OR($D118={"1/2","2/3","2/1","3/2"}),I115="w"),VLOOKUP(K115,$AA$2:$AB$17,2,FALSE),IF(AND(OR($D118={"1/2","2/3","2/1","3/2"}),I115="l"),VLOOKUP(K115,$AC$2:$AD$17,2,FALSE),IF(AND(OR($D118={"1/2","2/3","2/1","3/2"}),I114="w"),VLOOKUP(K114,$AA$2:$AB$17,2,FALSE),IF(AND(OR($D118={"1/2","2/3","2/1","3/2"}),I114="l"),VLOOKUP(K114,$AC$2:$AD$17,2,FALSE),IF(AND(OR($D118={"1/2","2/3","2/1","3/2"}),I113="w"),VLOOKUP(K113,$AA$2:$AB$17,2,FALSE),IF(AND(OR($D118={"1/2","2/3","2/1","3/2"}),I113="l"),VLOOKUP(K113,$AC$2:$AD$17,2,FALSE),IF(AND(OR($D118={"1/2","2/3","2/1","3/2"}),I112="w"),VLOOKUP(K112,$AA$2:$AB$17,2,FALSE),IF(AND(OR($D118={"1/2","2/3","2/1","3/2"}),I112="l"),VLOOKUP(K112,$AC$2:$AD$17,2,FALSE),IF(AND(OR($D118={"1/2","2/3","2/1","3/2"}),I111="w"),VLOOKUP(K111,$AA$2:$AB$17,2,FALSE),IF(AND(OR($D118={"1/2","2/3","2/1","3/2"}),I111="l"),VLOOKUP(K111,$AC$2:$AD$17,2,FALSE),IF(AND(OR($D118={"1/2","2/3","2/1","3/2"}),I110="w"),VLOOKUP(K110,$AA$2:$AB$17,2,FALSE),IF(AND(OR($D118={"1/2","2/3","2/1","3/2"}),I110="l"),VLOOKUP(K110,$AC$2:$AD$17,2,FALSE),IF(AND(OR($D118={"1/2","2/3","2/1","3/2"}),I109="w"),VLOOKUP(K109,$AA$2:$AB$17,2,FALSE),IF(AND(OR($D118={"1/2","2/3","2/1","3/2"}),I109="l"),VLOOKUP(K109,$AC$2:$AD$17,2,FALSE),IF(AND(OR($D118={"1/2","2/3","2/1","3/2"}),I108="w"),VLOOKUP(K108,$AA$2:$AB$17,2,FALSE),IF(AND(OR($D118={"1/2","2/3","2/1","3/2"}),I108="l"),VLOOKUP(K108,$AC$2:$AD$17,2,FALSE),IF(OR($D118={"1/2","2/3","2/1","3/2"}),1,"")))))))))))))))))))))))</f>
        <v/>
      </c>
      <c r="L119" s="13" t="str">
        <f>IF(AND(M119="d",$A119&gt;=1,OR(N119={1,"2a","2b",3,"5a","5b","10a","10b","20a","20b","40a","40b","80a","80b","160a","160b"})),"w",IF(AND(M119="",$A119&gt;=1,OR(N119={1,"2a","2b",3,"5a","5b","10a","10b","20a","20b","40a","40b","80a","80b","160a","160b"})),"l",""))</f>
        <v>l</v>
      </c>
      <c r="M119" s="7" t="str">
        <f>IF(OR($A119={25,26,27,28,29,30,31,32,33,34,35,36}),"d","")</f>
        <v/>
      </c>
      <c r="N119" s="14" t="str">
        <f>IF(AND(OR($D118={"1/3","2/3","3/1","3/2"}),L118="w"),VLOOKUP(N118,$AA$2:$AB$17,2,FALSE),IF(AND(OR($D118={"1/3","2/3","3/1","3/2"}),L118="l"),VLOOKUP(N118,$AC$2:$AD$17,2,FALSE),IF(AND(OR($D118={"1/3","2/3","3/1","3/2"}),L117="w"),VLOOKUP(N117,$AA$2:$AB$17,2,FALSE),IF(AND(OR($D118={"1/3","2/3","3/1","3/2"}),L117="l"),VLOOKUP(N117,$AC$2:$AD$17,2,FALSE),IF(AND(OR($D118={"1/3","2/3","3/1","3/2"}),L116="w"),VLOOKUP(N116,$AA$2:$AB$17,2,FALSE),IF(AND(OR($D118={"1/3","2/3","3/1","3/2"}),L116="l"),VLOOKUP(N116,$AC$2:$AD$17,2,FALSE),IF(AND(OR($D118={"1/3","2/3","3/1","3/2"}),L115="w"),VLOOKUP(N115,$AA$2:$AB$17,2,FALSE),IF(AND(OR($D118={"1/3","2/3","3/1","3/2"}),L115="l"),VLOOKUP(N115,$AC$2:$AD$17,2,FALSE),IF(AND(OR($D118={"1/3","2/3","3/1","3/2"}),L114="w"),VLOOKUP(N114,$AA$2:$AB$17,2,FALSE),IF(AND(OR($D118={"1/3","2/3","3/1","3/2"}),L114="l"),VLOOKUP(N114,$AC$2:$AD$17,2,FALSE),IF(AND(OR($D118={"1/3","2/3","3/1","3/2"}),L113="w"),VLOOKUP(N113,$AA$2:$AB$17,2,FALSE),IF(AND(OR($D118={"1/3","2/3","3/1","3/2"}),L113="l"),VLOOKUP(N113,$AC$2:$AD$17,2,FALSE),IF(AND(OR($D118={"1/3","2/3","3/1","3/2"}),L112="w"),VLOOKUP(N112,$AA$2:$AB$17,2,FALSE),IF(AND(OR($D118={"1/3","2/3","3/1","3/2"}),L112="l"),VLOOKUP(N112,$AC$2:$AD$17,2,FALSE),IF(AND(OR($D118={"1/3","2/3","3/1","3/2"}),L111="w"),VLOOKUP(N111,$AA$2:$AB$17,2,FALSE),IF(AND(OR($D118={"1/3","2/3","3/1","3/2"}),L111="l"),VLOOKUP(N111,$AC$2:$AD$17,2,FALSE),IF(AND(OR($D118={"1/3","2/3","3/1","3/2"}),L110="w"),VLOOKUP(N110,$AA$2:$AB$17,2,FALSE),IF(AND(OR($D118={"1/3","2/3","3/1","3/2"}),L110="l"),VLOOKUP(N110,$AC$2:$AD$17,2,FALSE),IF(AND(OR($D118={"1/3","2/3","3/1","3/2"}),L109="w"),VLOOKUP(N109,$AA$2:$AB$17,2,FALSE),IF(AND(OR($D118={"1/3","2/3","3/1","3/2"}),L109="l"),VLOOKUP(N109,$AC$2:$AD$17,2,FALSE),IF(AND(OR($D118={"1/3","2/3","3/1","3/2"}),L108="w"),VLOOKUP(N108,$AA$2:$AB$17,2,FALSE),IF(AND(OR($D118={"1/3","2/3","3/1","3/2"}),L108="l"),VLOOKUP(N108,$AC$2:$AD$17,2,FALSE),IF(OR($D118={"1/3","2/3","3/1","3/2"}),1,"")))))))))))))))))))))))</f>
        <v>2a</v>
      </c>
      <c r="O119" s="12">
        <f t="shared" si="12"/>
        <v>-22</v>
      </c>
      <c r="P119" s="13" t="str">
        <f>IF(AND(Q119="c",$A119&gt;=1,OR(R119={1,"2a","2b",3,"5a","5b","10a","10b","20a","20b","40a","40b","80a","80b","160a","160b"})),"w",IF(AND(Q119="",$A119&gt;=1,OR(R119={1,"2a","2b",3,"5a","5b","10a","10b","20a","20b","40a","40b","80a","80b","160a","160b"})),"l",""))</f>
        <v>w</v>
      </c>
      <c r="Q119" s="7" t="str">
        <f>IF(OR($A119={1,4,7,10,13,16,19,22,25,28,31,34}),"c","")</f>
        <v>c</v>
      </c>
      <c r="R119" s="14" t="str">
        <f>IF(AND(OR($E118={"a/b","a/c","b/a","c/a"}),P118="w"),VLOOKUP(R118,$AA$2:$AB$17,2,FALSE),IF(AND(OR($E118={"a/b","a/c","b/a","c/a"}),P118="l"),VLOOKUP(R118,$AC$2:$AD$17,2,FALSE),IF(AND(OR($E118={"a/b","a/c","b/a","c/a"}),P117="w"),VLOOKUP(R117,$AA$2:$AB$17,2,FALSE),IF(AND(OR($E118={"a/b","a/c","b/a","c/a"}),P117="l"),VLOOKUP(R117,$AC$2:$AD$17,2,FALSE),IF(AND(OR($E118={"a/b","a/c","b/a","c/a"}),P116="w"),VLOOKUP(R116,$AA$2:$AB$17,2,FALSE),IF(AND(OR($E118={"a/b","a/c","b/a","c/a"}),P116="l"),VLOOKUP(R116,$AC$2:$AD$17,2,FALSE),IF(AND(OR($E118={"a/b","a/c","b/a","c/a"}),P115="w"),VLOOKUP(R115,$AA$2:$AB$17,2,FALSE),IF(AND(OR($E118={"a/b","a/c","b/a","c/a"}),P115="l"),VLOOKUP(R115,$AC$2:$AD$17,2,FALSE),IF(AND(OR($E118={"a/b","a/c","b/a","c/a"}),P114="w"),VLOOKUP(R114,$AA$2:$AB$17,2,FALSE),IF(AND(OR($E118={"a/b","a/c","b/a","c/a"}),P114="l"),VLOOKUP(R114,$AC$2:$AD$17,2,FALSE),IF(AND(OR($E118={"a/b","a/c","b/a","c/a"}),P113="w"),VLOOKUP(R113,$AA$2:$AB$17,2,FALSE),IF(AND(OR($E118={"a/b","a/c","b/a","c/a"}),P113="l"),VLOOKUP(R113,$AC$2:$AD$17,2,FALSE),IF(AND(OR($E118={"a/b","a/c","b/a","c/a"}),P112="w"),VLOOKUP(R112,$AA$2:$AB$17,2,FALSE),IF(AND(OR($E118={"a/b","a/c","b/a","c/a"}),P112="l"),VLOOKUP(R112,$AC$2:$AD$17,2,FALSE),IF(AND(OR($E118={"a/b","a/c","b/a","c/a"}),P111="w"),VLOOKUP(R111,$AA$2:$AB$17,2,FALSE),IF(AND(OR($E118={"a/b","a/c","b/a","c/a"}),P111="l"),VLOOKUP(R111,$AC$2:$AD$17,2,FALSE),IF(AND(OR($E118={"a/b","a/c","b/a","c/a"}),P110="w"),VLOOKUP(R110,$AA$2:$AB$17,2,FALSE),IF(AND(OR($E118={"a/b","a/c","b/a","c/a"}),P110="l"),VLOOKUP(R110,$AC$2:$AD$17,2,FALSE),IF(AND(OR($E118={"a/b","a/c","b/a","c/a"}),P109="w"),VLOOKUP(R109,$AA$2:$AB$17,2,FALSE),IF(AND(OR($E118={"a/b","a/c","b/a","c/a"}),P109="l"),VLOOKUP(R109,$AC$2:$AD$17,2,FALSE),IF(AND(OR($E118={"a/b","a/c","b/a","c/a"}),P108="w"),VLOOKUP(R108,$AA$2:$AB$17,2,FALSE),IF(AND(OR($E118={"a/b","a/c","b/a","c/a"}),P108="l"),VLOOKUP(R108,$AC$2:$AD$17,2,FALSE),IF(OR($E118={"a/b","a/c","b/a","c/a"}),1,"")))))))))))))))))))))))</f>
        <v>2a</v>
      </c>
      <c r="S119" s="13" t="str">
        <f>IF(AND(T119="c",$A119&gt;=1,OR(U119={1,"2a","2b",3,"5a","5b","10a","10b","20a","20b","40a","40b","80a","80b","160a","160b"})),"w",IF(AND(T119="",$A119&gt;=1,OR(U119={1,"2a","2b",3,"5a","5b","10a","10b","20a","20b","40a","40b","80a","80b","160a","160b"})),"l",""))</f>
        <v>l</v>
      </c>
      <c r="T119" s="7" t="str">
        <f>IF(OR($A119={2,5,8,11,14,17,20,23,26,29,32,35}),"c","")</f>
        <v/>
      </c>
      <c r="U119" s="14">
        <f>IF(AND(OR($E118={"a/b","b/c","b/a","c/b"}),S118="w"),VLOOKUP(U118,$AA$2:$AB$17,2,FALSE),IF(AND(OR($E118={"a/b","b/c","b/a","c/b"}),S118="l"),VLOOKUP(U118,$AC$2:$AD$17,2,FALSE),IF(AND(OR($E118={"a/b","b/c","b/a","c/b"}),S117="w"),VLOOKUP(U117,$AA$2:$AB$17,2,FALSE),IF(AND(OR($E118={"a/b","b/c","b/a","c/b"}),S117="l"),VLOOKUP(U117,$AC$2:$AD$17,2,FALSE),IF(AND(OR($E118={"a/b","b/c","b/a","c/b"}),S116="w"),VLOOKUP(U116,$AA$2:$AB$17,2,FALSE),IF(AND(OR($E118={"a/b","b/c","b/a","c/b"}),S116="l"),VLOOKUP(U116,$AC$2:$AD$17,2,FALSE),IF(AND(OR($E118={"a/b","b/c","b/a","c/b"}),S115="w"),VLOOKUP(U115,$AA$2:$AB$17,2,FALSE),IF(AND(OR($E118={"a/b","b/c","b/a","c/b"}),S115="l"),VLOOKUP(U115,$AC$2:$AD$17,2,FALSE),IF(AND(OR($E118={"a/b","b/c","b/a","c/b"}),S114="w"),VLOOKUP(U114,$AA$2:$AB$17,2,FALSE),IF(AND(OR($E118={"a/b","b/c","b/a","c/b"}),S114="l"),VLOOKUP(U114,$AC$2:$AD$17,2,FALSE),IF(AND(OR($E118={"a/b","b/c","b/a","c/b"}),S113="w"),VLOOKUP(U113,$AA$2:$AB$17,2,FALSE),IF(AND(OR($E118={"a/b","b/c","b/a","c/b"}),S113="l"),VLOOKUP(U113,$AC$2:$AD$17,2,FALSE),IF(AND(OR($E118={"a/b","b/c","b/a","c/b"}),S112="w"),VLOOKUP(U112,$AA$2:$AB$17,2,FALSE),IF(AND(OR($E118={"a/b","b/c","b/a","c/b"}),S112="l"),VLOOKUP(U112,$AC$2:$AD$17,2,FALSE),IF(AND(OR($E118={"a/b","b/c","b/a","c/b"}),S111="w"),VLOOKUP(U111,$AA$2:$AB$17,2,FALSE),IF(AND(OR($E118={"a/b","b/c","b/a","c/b"}),S111="l"),VLOOKUP(U111,$AC$2:$AD$17,2,FALSE),IF(AND(OR($E118={"a/b","b/c","b/a","c/b"}),S110="w"),VLOOKUP(U110,$AA$2:$AB$17,2,FALSE),IF(AND(OR($E118={"a/b","b/c","b/a","c/b"}),S110="l"),VLOOKUP(U110,$AC$2:$AD$17,2,FALSE),IF(AND(OR($E118={"a/b","b/c","b/a","c/b"}),S109="w"),VLOOKUP(U109,$AA$2:$AB$17,2,FALSE),IF(AND(OR($E118={"a/b","b/c","b/a","c/b"}),S109="l"),VLOOKUP(U109,$AC$2:$AD$17,2,FALSE),IF(AND(OR($E118={"a/b","b/c","b/a","c/b"}),S108="w"),VLOOKUP(U108,$AA$2:$AB$17,2,FALSE),IF(AND(OR($E118={"a/b","b/c","b/a","c/b"}),S108="l"),VLOOKUP(U108,$AC$2:$AD$17,2,FALSE),IF(OR($E118={"a/b","b/c","b/a","c/b"}),1,"")))))))))))))))))))))))</f>
        <v>1</v>
      </c>
      <c r="V119" s="13" t="str">
        <f>IF(AND(W119="c",$A119&gt;=1,OR(X119={1,"2a","2b",3,"5a","5b","10a","10b","20a","20b","40a","40b","80a","80b","160a","160b"})),"w",IF(AND(W119="",$A119&gt;=1,OR(X119={1,"2a","2b",3,"5a","5b","10a","10b","20a","20b","40a","40b","80a","80b","160a","160b"})),"l",""))</f>
        <v/>
      </c>
      <c r="W119" s="7" t="str">
        <f>IF(OR($A119={3,6,9,12,15,18,21,24,27,30,33,36}),"c","")</f>
        <v/>
      </c>
      <c r="X119" s="14" t="str">
        <f>IF(AND(OR($E118={"a/c","b/c","c/a","c/b"}),V118="w"),VLOOKUP(X118,$AA$2:$AB$17,2,FALSE),IF(AND(OR($E118={"a/c","b/c","c/a","c/b"}),V118="l"),VLOOKUP(X118,$AC$2:$AD$17,2,FALSE),IF(AND(OR($E118={"a/c","b/c","c/a","c/b"}),V117="w"),VLOOKUP(X117,$AA$2:$AB$17,2,FALSE),IF(AND(OR($E118={"a/c","b/c","c/a","c/b"}),V117="l"),VLOOKUP(X117,$AC$2:$AD$17,2,FALSE),IF(AND(OR($E118={"a/c","b/c","c/a","c/b"}),V116="w"),VLOOKUP(X116,$AA$2:$AB$17,2,FALSE),IF(AND(OR($E118={"a/c","b/c","c/a","c/b"}),V116="l"),VLOOKUP(X116,$AC$2:$AD$17,2,FALSE),IF(AND(OR($E118={"a/c","b/c","c/a","c/b"}),V115="w"),VLOOKUP(X115,$AA$2:$AB$17,2,FALSE),IF(AND(OR($E118={"a/c","b/c","c/a","c/b"}),V115="l"),VLOOKUP(X115,$AC$2:$AD$17,2,FALSE),IF(AND(OR($E118={"a/c","b/c","c/a","c/b"}),V114="w"),VLOOKUP(X114,$AA$2:$AB$17,2,FALSE),IF(AND(OR($E118={"a/c","b/c","c/a","c/b"}),V114="l"),VLOOKUP(X114,$AC$2:$AD$17,2,FALSE),IF(AND(OR($E118={"a/c","b/c","c/a","c/b"}),V113="w"),VLOOKUP(X113,$AA$2:$AB$17,2,FALSE),IF(AND(OR($E118={"a/c","b/c","c/a","c/b"}),V113="l"),VLOOKUP(X113,$AC$2:$AD$17,2,FALSE),IF(AND(OR($E118={"a/c","b/c","c/a","c/b"}),V112="w"),VLOOKUP(X112,$AA$2:$AB$17,2,FALSE),IF(AND(OR($E118={"a/c","b/c","c/a","c/b"}),V112="l"),VLOOKUP(X112,$AC$2:$AD$17,2,FALSE),IF(AND(OR($E118={"a/c","b/c","c/a","c/b"}),V111="w"),VLOOKUP(X111,$AA$2:$AB$17,2,FALSE),IF(AND(OR($E118={"a/c","b/c","c/a","c/b"}),V111="l"),VLOOKUP(X111,$AC$2:$AD$17,2,FALSE),IF(AND(OR($E118={"a/c","b/c","c/a","c/b"}),V110="w"),VLOOKUP(X110,$AA$2:$AB$17,2,FALSE),IF(AND(OR($E118={"a/c","b/c","c/a","c/b"}),V110="l"),VLOOKUP(X110,$AC$2:$AD$17,2,FALSE),IF(AND(OR($E118={"a/c","b/c","c/a","c/b"}),V109="w"),VLOOKUP(X109,$AA$2:$AB$17,2,FALSE),IF(AND(OR($E118={"a/c","b/c","c/a","c/b"}),V109="l"),VLOOKUP(X109,$AC$2:$AD$17,2,FALSE),IF(AND(OR($E118={"a/c","b/c","c/a","c/b"}),V108="w"),VLOOKUP(X108,$AA$2:$AB$17,2,FALSE),IF(AND(OR($E118={"a/c","b/c","c/a","c/b"}),V108="l"),VLOOKUP(X108,$AC$2:$AD$17,2,FALSE),IF(OR($E118={"a/c","b/c","c/a","c/b"}),1,"")))))))))))))))))))))))</f>
        <v/>
      </c>
      <c r="Y119" s="12">
        <f t="shared" si="13"/>
        <v>3</v>
      </c>
      <c r="Z119" s="27">
        <f t="shared" si="14"/>
        <v>-19</v>
      </c>
    </row>
    <row r="120" spans="1:26">
      <c r="A120" s="9">
        <v>4</v>
      </c>
      <c r="B120" s="9">
        <f>IF(OR($A120={1,2,3,4,5,6,7,8,9,10,11,12}),1,IF(OR($A120={13,14,15,16,17,18,19,20,21,22,23,24}),2,IF(OR($A120={25,26,27,28,29,30,31,32,33,34,35,36}),3,"")))</f>
        <v>1</v>
      </c>
      <c r="C120" s="9" t="str">
        <f>IF(OR($A120={1,4,7,10,13,16,19,22,25,28,31,34}),"A",IF(OR($A120={2,5,8,11,14,17,20,23,26,29,32,35}),"B",IF(OR($A120={3,6,9,12,15,18,21,24,27,30,33,36}),"C","")))</f>
        <v>A</v>
      </c>
      <c r="D120" t="str">
        <f t="shared" si="15"/>
        <v>2/1</v>
      </c>
      <c r="E120" t="str">
        <f t="shared" si="16"/>
        <v>B/A</v>
      </c>
      <c r="F120" s="13" t="str">
        <f>IF(AND(G120="d",$A120&gt;=1,OR(H120={1,"2a","2b",3,"5a","5b","10a","10b","20a","20b","40a","40b","80a","80b","160a","160b"})),"w",IF(AND(G120="",$A120&gt;=1,OR(H120={1,"2a","2b",3,"5a","5b","10a","10b","20a","20b","40a","40b","80a","80b","160a","160b"})),"l",""))</f>
        <v>w</v>
      </c>
      <c r="G120" s="7" t="str">
        <f>IF(OR($A120={1,2,3,4,5,6,7,8,9,10,11,12}),"d","")</f>
        <v>d</v>
      </c>
      <c r="H120" s="14" t="str">
        <f>IF(AND(OR($D119={"1/2","1/3","2/1","3/1"}),F119="w"),VLOOKUP(H119,$AA$2:$AB$17,2,FALSE),IF(AND(OR($D119={"1/2","1/3","2/1","3/1"}),F119="l"),VLOOKUP(H119,$AC$2:$AD$17,2,FALSE),IF(AND(OR($D119={"1/2","1/3","2/1","3/1"}),F118="w"),VLOOKUP(H118,$AA$2:$AB$17,2,FALSE),IF(AND(OR($D119={"1/2","1/3","2/1","3/1"}),F118="l"),VLOOKUP(H118,$AC$2:$AD$17,2,FALSE),IF(AND(OR($D119={"1/2","1/3","2/1","3/1"}),F117="w"),VLOOKUP(H117,$AA$2:$AB$17,2,FALSE),IF(AND(OR($D119={"1/2","1/3","2/1","3/1"}),F117="l"),VLOOKUP(H117,$AC$2:$AD$17,2,FALSE),IF(AND(OR($D119={"1/2","1/3","2/1","3/1"}),F116="w"),VLOOKUP(H116,$AA$2:$AB$17,2,FALSE),IF(AND(OR($D119={"1/2","1/3","2/1","3/1"}),F116="l"),VLOOKUP(H116,$AC$2:$AD$17,2,FALSE),IF(AND(OR($D119={"1/2","1/3","2/1","3/1"}),F115="w"),VLOOKUP(H115,$AA$2:$AB$17,2,FALSE),IF(AND(OR($D119={"1/2","1/3","2/1","3/1"}),F115="l"),VLOOKUP(H115,$AC$2:$AD$17,2,FALSE),IF(AND(OR($D119={"1/2","1/3","2/1","3/1"}),F114="w"),VLOOKUP(H114,$AA$2:$AB$17,2,FALSE),IF(AND(OR($D119={"1/2","1/3","2/1","3/1"}),F114="l"),VLOOKUP(H114,$AC$2:$AD$17,2,FALSE),IF(AND(OR($D119={"1/2","1/3","2/1","3/1"}),F113="w"),VLOOKUP(H113,$AA$2:$AB$17,2,FALSE),IF(AND(OR($D119={"1/2","1/3","2/1","3/1"}),F113="l"),VLOOKUP(H113,$AC$2:$AD$17,2,FALSE),IF(AND(OR($D119={"1/2","1/3","2/1","3/1"}),F112="w"),VLOOKUP(H112,$AA$2:$AB$17,2,FALSE),IF(AND(OR($D119={"1/2","1/3","2/1","3/1"}),F112="l"),VLOOKUP(H112,$AC$2:$AD$17,2,FALSE),IF(AND(OR($D119={"1/2","1/3","2/1","3/1"}),F111="w"),VLOOKUP(H111,$AA$2:$AB$17,2,FALSE),IF(AND(OR($D119={"1/2","1/3","2/1","3/1"}),F111="l"),VLOOKUP(H111,$AC$2:$AD$17,2,FALSE),IF(AND(OR($D119={"1/2","1/3","2/1","3/1"}),F110="w"),VLOOKUP(H110,$AA$2:$AB$17,2,FALSE),IF(AND(OR($D119={"1/2","1/3","2/1","3/1"}),F110="l"),VLOOKUP(H110,$AC$2:$AD$17,2,FALSE),IF(AND(OR($D119={"1/2","1/3","2/1","3/1"}),F109="w"),VLOOKUP(H109,$AA$2:$AB$17,2,FALSE),IF(AND(OR($D119={"1/2","1/3","2/1","3/1"}),F109="l"),VLOOKUP(H109,$AC$2:$AD$17,2,FALSE),IF(OR($D119={"1/2","1/3","2/1","3/1"}),1,"")))))))))))))))))))))))</f>
        <v>40a</v>
      </c>
      <c r="I120" s="13" t="str">
        <f>IF(AND(J120="d",$A120&gt;=1,OR(K120={1,"2a","2b",3,"5a","5b","10a","10b","20a","20b","40a","40b","80a","80b","160a","160b"})),"w",IF(AND(J120="",$A120&gt;=1,OR(K120={1,"2a","2b",3,"5a","5b","10a","10b","20a","20b","40a","40b","80a","80b","160a","160b"})),"l",""))</f>
        <v>l</v>
      </c>
      <c r="J120" s="7" t="str">
        <f>IF(OR($A120={13,14,15,16,17,18,19,20,21,22,23,24}),"d","")</f>
        <v/>
      </c>
      <c r="K120" s="14">
        <f>IF(AND(OR($D119={"1/2","2/3","2/1","3/2"}),I119="w"),VLOOKUP(K119,$AA$2:$AB$17,2,FALSE),IF(AND(OR($D119={"1/2","2/3","2/1","3/2"}),I119="l"),VLOOKUP(K119,$AC$2:$AD$17,2,FALSE),IF(AND(OR($D119={"1/2","2/3","2/1","3/2"}),I118="w"),VLOOKUP(K118,$AA$2:$AB$17,2,FALSE),IF(AND(OR($D119={"1/2","2/3","2/1","3/2"}),I118="l"),VLOOKUP(K118,$AC$2:$AD$17,2,FALSE),IF(AND(OR($D119={"1/2","2/3","2/1","3/2"}),I117="w"),VLOOKUP(K117,$AA$2:$AB$17,2,FALSE),IF(AND(OR($D119={"1/2","2/3","2/1","3/2"}),I117="l"),VLOOKUP(K117,$AC$2:$AD$17,2,FALSE),IF(AND(OR($D119={"1/2","2/3","2/1","3/2"}),I116="w"),VLOOKUP(K116,$AA$2:$AB$17,2,FALSE),IF(AND(OR($D119={"1/2","2/3","2/1","3/2"}),I116="l"),VLOOKUP(K116,$AC$2:$AD$17,2,FALSE),IF(AND(OR($D119={"1/2","2/3","2/1","3/2"}),I115="w"),VLOOKUP(K115,$AA$2:$AB$17,2,FALSE),IF(AND(OR($D119={"1/2","2/3","2/1","3/2"}),I115="l"),VLOOKUP(K115,$AC$2:$AD$17,2,FALSE),IF(AND(OR($D119={"1/2","2/3","2/1","3/2"}),I114="w"),VLOOKUP(K114,$AA$2:$AB$17,2,FALSE),IF(AND(OR($D119={"1/2","2/3","2/1","3/2"}),I114="l"),VLOOKUP(K114,$AC$2:$AD$17,2,FALSE),IF(AND(OR($D119={"1/2","2/3","2/1","3/2"}),I113="w"),VLOOKUP(K113,$AA$2:$AB$17,2,FALSE),IF(AND(OR($D119={"1/2","2/3","2/1","3/2"}),I113="l"),VLOOKUP(K113,$AC$2:$AD$17,2,FALSE),IF(AND(OR($D119={"1/2","2/3","2/1","3/2"}),I112="w"),VLOOKUP(K112,$AA$2:$AB$17,2,FALSE),IF(AND(OR($D119={"1/2","2/3","2/1","3/2"}),I112="l"),VLOOKUP(K112,$AC$2:$AD$17,2,FALSE),IF(AND(OR($D119={"1/2","2/3","2/1","3/2"}),I111="w"),VLOOKUP(K111,$AA$2:$AB$17,2,FALSE),IF(AND(OR($D119={"1/2","2/3","2/1","3/2"}),I111="l"),VLOOKUP(K111,$AC$2:$AD$17,2,FALSE),IF(AND(OR($D119={"1/2","2/3","2/1","3/2"}),I110="w"),VLOOKUP(K110,$AA$2:$AB$17,2,FALSE),IF(AND(OR($D119={"1/2","2/3","2/1","3/2"}),I110="l"),VLOOKUP(K110,$AC$2:$AD$17,2,FALSE),IF(AND(OR($D119={"1/2","2/3","2/1","3/2"}),I109="w"),VLOOKUP(K109,$AA$2:$AB$17,2,FALSE),IF(AND(OR($D119={"1/2","2/3","2/1","3/2"}),I109="l"),VLOOKUP(K109,$AC$2:$AD$17,2,FALSE),IF(OR($D119={"1/2","2/3","2/1","3/2"}),1,"")))))))))))))))))))))))</f>
        <v>3</v>
      </c>
      <c r="L120" s="13" t="str">
        <f>IF(AND(M120="d",$A120&gt;=1,OR(N120={1,"2a","2b",3,"5a","5b","10a","10b","20a","20b","40a","40b","80a","80b","160a","160b"})),"w",IF(AND(M120="",$A120&gt;=1,OR(N120={1,"2a","2b",3,"5a","5b","10a","10b","20a","20b","40a","40b","80a","80b","160a","160b"})),"l",""))</f>
        <v/>
      </c>
      <c r="M120" s="7" t="str">
        <f>IF(OR($A120={25,26,27,28,29,30,31,32,33,34,35,36}),"d","")</f>
        <v/>
      </c>
      <c r="N120" s="14" t="str">
        <f>IF(AND(OR($D119={"1/3","2/3","3/1","3/2"}),L119="w"),VLOOKUP(N119,$AA$2:$AB$17,2,FALSE),IF(AND(OR($D119={"1/3","2/3","3/1","3/2"}),L119="l"),VLOOKUP(N119,$AC$2:$AD$17,2,FALSE),IF(AND(OR($D119={"1/3","2/3","3/1","3/2"}),L118="w"),VLOOKUP(N118,$AA$2:$AB$17,2,FALSE),IF(AND(OR($D119={"1/3","2/3","3/1","3/2"}),L118="l"),VLOOKUP(N118,$AC$2:$AD$17,2,FALSE),IF(AND(OR($D119={"1/3","2/3","3/1","3/2"}),L117="w"),VLOOKUP(N117,$AA$2:$AB$17,2,FALSE),IF(AND(OR($D119={"1/3","2/3","3/1","3/2"}),L117="l"),VLOOKUP(N117,$AC$2:$AD$17,2,FALSE),IF(AND(OR($D119={"1/3","2/3","3/1","3/2"}),L116="w"),VLOOKUP(N116,$AA$2:$AB$17,2,FALSE),IF(AND(OR($D119={"1/3","2/3","3/1","3/2"}),L116="l"),VLOOKUP(N116,$AC$2:$AD$17,2,FALSE),IF(AND(OR($D119={"1/3","2/3","3/1","3/2"}),L115="w"),VLOOKUP(N115,$AA$2:$AB$17,2,FALSE),IF(AND(OR($D119={"1/3","2/3","3/1","3/2"}),L115="l"),VLOOKUP(N115,$AC$2:$AD$17,2,FALSE),IF(AND(OR($D119={"1/3","2/3","3/1","3/2"}),L114="w"),VLOOKUP(N114,$AA$2:$AB$17,2,FALSE),IF(AND(OR($D119={"1/3","2/3","3/1","3/2"}),L114="l"),VLOOKUP(N114,$AC$2:$AD$17,2,FALSE),IF(AND(OR($D119={"1/3","2/3","3/1","3/2"}),L113="w"),VLOOKUP(N113,$AA$2:$AB$17,2,FALSE),IF(AND(OR($D119={"1/3","2/3","3/1","3/2"}),L113="l"),VLOOKUP(N113,$AC$2:$AD$17,2,FALSE),IF(AND(OR($D119={"1/3","2/3","3/1","3/2"}),L112="w"),VLOOKUP(N112,$AA$2:$AB$17,2,FALSE),IF(AND(OR($D119={"1/3","2/3","3/1","3/2"}),L112="l"),VLOOKUP(N112,$AC$2:$AD$17,2,FALSE),IF(AND(OR($D119={"1/3","2/3","3/1","3/2"}),L111="w"),VLOOKUP(N111,$AA$2:$AB$17,2,FALSE),IF(AND(OR($D119={"1/3","2/3","3/1","3/2"}),L111="l"),VLOOKUP(N111,$AC$2:$AD$17,2,FALSE),IF(AND(OR($D119={"1/3","2/3","3/1","3/2"}),L110="w"),VLOOKUP(N110,$AA$2:$AB$17,2,FALSE),IF(AND(OR($D119={"1/3","2/3","3/1","3/2"}),L110="l"),VLOOKUP(N110,$AC$2:$AD$17,2,FALSE),IF(AND(OR($D119={"1/3","2/3","3/1","3/2"}),L109="w"),VLOOKUP(N109,$AA$2:$AB$17,2,FALSE),IF(AND(OR($D119={"1/3","2/3","3/1","3/2"}),L109="l"),VLOOKUP(N109,$AC$2:$AD$17,2,FALSE),IF(OR($D119={"1/3","2/3","3/1","3/2"}),1,"")))))))))))))))))))))))</f>
        <v/>
      </c>
      <c r="O120" s="12">
        <f t="shared" si="12"/>
        <v>77</v>
      </c>
      <c r="P120" s="13" t="str">
        <f>IF(AND(Q120="c",$A120&gt;=1,OR(R120={1,"2a","2b",3,"5a","5b","10a","10b","20a","20b","40a","40b","80a","80b","160a","160b"})),"w",IF(AND(Q120="",$A120&gt;=1,OR(R120={1,"2a","2b",3,"5a","5b","10a","10b","20a","20b","40a","40b","80a","80b","160a","160b"})),"l",""))</f>
        <v>w</v>
      </c>
      <c r="Q120" s="7" t="str">
        <f>IF(OR($A120={1,4,7,10,13,16,19,22,25,28,31,34}),"c","")</f>
        <v>c</v>
      </c>
      <c r="R120" s="14">
        <f>IF(AND(OR($E119={"a/b","a/c","b/a","c/a"}),P119="w"),VLOOKUP(R119,$AA$2:$AB$17,2,FALSE),IF(AND(OR($E119={"a/b","a/c","b/a","c/a"}),P119="l"),VLOOKUP(R119,$AC$2:$AD$17,2,FALSE),IF(AND(OR($E119={"a/b","a/c","b/a","c/a"}),P118="w"),VLOOKUP(R118,$AA$2:$AB$17,2,FALSE),IF(AND(OR($E119={"a/b","a/c","b/a","c/a"}),P118="l"),VLOOKUP(R118,$AC$2:$AD$17,2,FALSE),IF(AND(OR($E119={"a/b","a/c","b/a","c/a"}),P117="w"),VLOOKUP(R117,$AA$2:$AB$17,2,FALSE),IF(AND(OR($E119={"a/b","a/c","b/a","c/a"}),P117="l"),VLOOKUP(R117,$AC$2:$AD$17,2,FALSE),IF(AND(OR($E119={"a/b","a/c","b/a","c/a"}),P116="w"),VLOOKUP(R116,$AA$2:$AB$17,2,FALSE),IF(AND(OR($E119={"a/b","a/c","b/a","c/a"}),P116="l"),VLOOKUP(R116,$AC$2:$AD$17,2,FALSE),IF(AND(OR($E119={"a/b","a/c","b/a","c/a"}),P115="w"),VLOOKUP(R115,$AA$2:$AB$17,2,FALSE),IF(AND(OR($E119={"a/b","a/c","b/a","c/a"}),P115="l"),VLOOKUP(R115,$AC$2:$AD$17,2,FALSE),IF(AND(OR($E119={"a/b","a/c","b/a","c/a"}),P114="w"),VLOOKUP(R114,$AA$2:$AB$17,2,FALSE),IF(AND(OR($E119={"a/b","a/c","b/a","c/a"}),P114="l"),VLOOKUP(R114,$AC$2:$AD$17,2,FALSE),IF(AND(OR($E119={"a/b","a/c","b/a","c/a"}),P113="w"),VLOOKUP(R113,$AA$2:$AB$17,2,FALSE),IF(AND(OR($E119={"a/b","a/c","b/a","c/a"}),P113="l"),VLOOKUP(R113,$AC$2:$AD$17,2,FALSE),IF(AND(OR($E119={"a/b","a/c","b/a","c/a"}),P112="w"),VLOOKUP(R112,$AA$2:$AB$17,2,FALSE),IF(AND(OR($E119={"a/b","a/c","b/a","c/a"}),P112="l"),VLOOKUP(R112,$AC$2:$AD$17,2,FALSE),IF(AND(OR($E119={"a/b","a/c","b/a","c/a"}),P111="w"),VLOOKUP(R111,$AA$2:$AB$17,2,FALSE),IF(AND(OR($E119={"a/b","a/c","b/a","c/a"}),P111="l"),VLOOKUP(R111,$AC$2:$AD$17,2,FALSE),IF(AND(OR($E119={"a/b","a/c","b/a","c/a"}),P110="w"),VLOOKUP(R110,$AA$2:$AB$17,2,FALSE),IF(AND(OR($E119={"a/b","a/c","b/a","c/a"}),P110="l"),VLOOKUP(R110,$AC$2:$AD$17,2,FALSE),IF(AND(OR($E119={"a/b","a/c","b/a","c/a"}),P109="w"),VLOOKUP(R109,$AA$2:$AB$17,2,FALSE),IF(AND(OR($E119={"a/b","a/c","b/a","c/a"}),P109="l"),VLOOKUP(R109,$AC$2:$AD$17,2,FALSE),IF(OR($E119={"a/b","a/c","b/a","c/a"}),1,"")))))))))))))))))))))))</f>
        <v>1</v>
      </c>
      <c r="S120" s="13" t="str">
        <f>IF(AND(T120="c",$A120&gt;=1,OR(U120={1,"2a","2b",3,"5a","5b","10a","10b","20a","20b","40a","40b","80a","80b","160a","160b"})),"w",IF(AND(T120="",$A120&gt;=1,OR(U120={1,"2a","2b",3,"5a","5b","10a","10b","20a","20b","40a","40b","80a","80b","160a","160b"})),"l",""))</f>
        <v>l</v>
      </c>
      <c r="T120" s="7" t="str">
        <f>IF(OR($A120={2,5,8,11,14,17,20,23,26,29,32,35}),"c","")</f>
        <v/>
      </c>
      <c r="U120" s="14" t="str">
        <f>IF(AND(OR($E119={"a/b","b/c","b/a","c/b"}),S119="w"),VLOOKUP(U119,$AA$2:$AB$17,2,FALSE),IF(AND(OR($E119={"a/b","b/c","b/a","c/b"}),S119="l"),VLOOKUP(U119,$AC$2:$AD$17,2,FALSE),IF(AND(OR($E119={"a/b","b/c","b/a","c/b"}),S118="w"),VLOOKUP(U118,$AA$2:$AB$17,2,FALSE),IF(AND(OR($E119={"a/b","b/c","b/a","c/b"}),S118="l"),VLOOKUP(U118,$AC$2:$AD$17,2,FALSE),IF(AND(OR($E119={"a/b","b/c","b/a","c/b"}),S117="w"),VLOOKUP(U117,$AA$2:$AB$17,2,FALSE),IF(AND(OR($E119={"a/b","b/c","b/a","c/b"}),S117="l"),VLOOKUP(U117,$AC$2:$AD$17,2,FALSE),IF(AND(OR($E119={"a/b","b/c","b/a","c/b"}),S116="w"),VLOOKUP(U116,$AA$2:$AB$17,2,FALSE),IF(AND(OR($E119={"a/b","b/c","b/a","c/b"}),S116="l"),VLOOKUP(U116,$AC$2:$AD$17,2,FALSE),IF(AND(OR($E119={"a/b","b/c","b/a","c/b"}),S115="w"),VLOOKUP(U115,$AA$2:$AB$17,2,FALSE),IF(AND(OR($E119={"a/b","b/c","b/a","c/b"}),S115="l"),VLOOKUP(U115,$AC$2:$AD$17,2,FALSE),IF(AND(OR($E119={"a/b","b/c","b/a","c/b"}),S114="w"),VLOOKUP(U114,$AA$2:$AB$17,2,FALSE),IF(AND(OR($E119={"a/b","b/c","b/a","c/b"}),S114="l"),VLOOKUP(U114,$AC$2:$AD$17,2,FALSE),IF(AND(OR($E119={"a/b","b/c","b/a","c/b"}),S113="w"),VLOOKUP(U113,$AA$2:$AB$17,2,FALSE),IF(AND(OR($E119={"a/b","b/c","b/a","c/b"}),S113="l"),VLOOKUP(U113,$AC$2:$AD$17,2,FALSE),IF(AND(OR($E119={"a/b","b/c","b/a","c/b"}),S112="w"),VLOOKUP(U112,$AA$2:$AB$17,2,FALSE),IF(AND(OR($E119={"a/b","b/c","b/a","c/b"}),S112="l"),VLOOKUP(U112,$AC$2:$AD$17,2,FALSE),IF(AND(OR($E119={"a/b","b/c","b/a","c/b"}),S111="w"),VLOOKUP(U111,$AA$2:$AB$17,2,FALSE),IF(AND(OR($E119={"a/b","b/c","b/a","c/b"}),S111="l"),VLOOKUP(U111,$AC$2:$AD$17,2,FALSE),IF(AND(OR($E119={"a/b","b/c","b/a","c/b"}),S110="w"),VLOOKUP(U110,$AA$2:$AB$17,2,FALSE),IF(AND(OR($E119={"a/b","b/c","b/a","c/b"}),S110="l"),VLOOKUP(U110,$AC$2:$AD$17,2,FALSE),IF(AND(OR($E119={"a/b","b/c","b/a","c/b"}),S109="w"),VLOOKUP(U109,$AA$2:$AB$17,2,FALSE),IF(AND(OR($E119={"a/b","b/c","b/a","c/b"}),S109="l"),VLOOKUP(U109,$AC$2:$AD$17,2,FALSE),IF(OR($E119={"a/b","b/c","b/a","c/b"}),1,"")))))))))))))))))))))))</f>
        <v>2a</v>
      </c>
      <c r="V120" s="13" t="str">
        <f>IF(AND(W120="c",$A120&gt;=1,OR(X120={1,"2a","2b",3,"5a","5b","10a","10b","20a","20b","40a","40b","80a","80b","160a","160b"})),"w",IF(AND(W120="",$A120&gt;=1,OR(X120={1,"2a","2b",3,"5a","5b","10a","10b","20a","20b","40a","40b","80a","80b","160a","160b"})),"l",""))</f>
        <v/>
      </c>
      <c r="W120" s="7" t="str">
        <f>IF(OR($A120={3,6,9,12,15,18,21,24,27,30,33,36}),"c","")</f>
        <v/>
      </c>
      <c r="X120" s="14" t="str">
        <f>IF(AND(OR($E119={"a/c","b/c","c/a","c/b"}),V119="w"),VLOOKUP(X119,$AA$2:$AB$17,2,FALSE),IF(AND(OR($E119={"a/c","b/c","c/a","c/b"}),V119="l"),VLOOKUP(X119,$AC$2:$AD$17,2,FALSE),IF(AND(OR($E119={"a/c","b/c","c/a","c/b"}),V118="w"),VLOOKUP(X118,$AA$2:$AB$17,2,FALSE),IF(AND(OR($E119={"a/c","b/c","c/a","c/b"}),V118="l"),VLOOKUP(X118,$AC$2:$AD$17,2,FALSE),IF(AND(OR($E119={"a/c","b/c","c/a","c/b"}),V117="w"),VLOOKUP(X117,$AA$2:$AB$17,2,FALSE),IF(AND(OR($E119={"a/c","b/c","c/a","c/b"}),V117="l"),VLOOKUP(X117,$AC$2:$AD$17,2,FALSE),IF(AND(OR($E119={"a/c","b/c","c/a","c/b"}),V116="w"),VLOOKUP(X116,$AA$2:$AB$17,2,FALSE),IF(AND(OR($E119={"a/c","b/c","c/a","c/b"}),V116="l"),VLOOKUP(X116,$AC$2:$AD$17,2,FALSE),IF(AND(OR($E119={"a/c","b/c","c/a","c/b"}),V115="w"),VLOOKUP(X115,$AA$2:$AB$17,2,FALSE),IF(AND(OR($E119={"a/c","b/c","c/a","c/b"}),V115="l"),VLOOKUP(X115,$AC$2:$AD$17,2,FALSE),IF(AND(OR($E119={"a/c","b/c","c/a","c/b"}),V114="w"),VLOOKUP(X114,$AA$2:$AB$17,2,FALSE),IF(AND(OR($E119={"a/c","b/c","c/a","c/b"}),V114="l"),VLOOKUP(X114,$AC$2:$AD$17,2,FALSE),IF(AND(OR($E119={"a/c","b/c","c/a","c/b"}),V113="w"),VLOOKUP(X113,$AA$2:$AB$17,2,FALSE),IF(AND(OR($E119={"a/c","b/c","c/a","c/b"}),V113="l"),VLOOKUP(X113,$AC$2:$AD$17,2,FALSE),IF(AND(OR($E119={"a/c","b/c","c/a","c/b"}),V112="w"),VLOOKUP(X112,$AA$2:$AB$17,2,FALSE),IF(AND(OR($E119={"a/c","b/c","c/a","c/b"}),V112="l"),VLOOKUP(X112,$AC$2:$AD$17,2,FALSE),IF(AND(OR($E119={"a/c","b/c","c/a","c/b"}),V111="w"),VLOOKUP(X111,$AA$2:$AB$17,2,FALSE),IF(AND(OR($E119={"a/c","b/c","c/a","c/b"}),V111="l"),VLOOKUP(X111,$AC$2:$AD$17,2,FALSE),IF(AND(OR($E119={"a/c","b/c","c/a","c/b"}),V110="w"),VLOOKUP(X110,$AA$2:$AB$17,2,FALSE),IF(AND(OR($E119={"a/c","b/c","c/a","c/b"}),V110="l"),VLOOKUP(X110,$AC$2:$AD$17,2,FALSE),IF(AND(OR($E119={"a/c","b/c","c/a","c/b"}),V109="w"),VLOOKUP(X109,$AA$2:$AB$17,2,FALSE),IF(AND(OR($E119={"a/c","b/c","c/a","c/b"}),V109="l"),VLOOKUP(X109,$AC$2:$AD$17,2,FALSE),IF(OR($E119={"a/c","b/c","c/a","c/b"}),1,"")))))))))))))))))))))))</f>
        <v/>
      </c>
      <c r="Y120" s="12">
        <f t="shared" si="13"/>
        <v>0</v>
      </c>
      <c r="Z120" s="27">
        <f t="shared" si="14"/>
        <v>77</v>
      </c>
    </row>
    <row r="121" spans="1:26">
      <c r="A121" s="9">
        <v>31</v>
      </c>
      <c r="B121" s="9">
        <f>IF(OR($A121={1,2,3,4,5,6,7,8,9,10,11,12}),1,IF(OR($A121={13,14,15,16,17,18,19,20,21,22,23,24}),2,IF(OR($A121={25,26,27,28,29,30,31,32,33,34,35,36}),3,"")))</f>
        <v>3</v>
      </c>
      <c r="C121" s="9" t="str">
        <f>IF(OR($A121={1,4,7,10,13,16,19,22,25,28,31,34}),"A",IF(OR($A121={2,5,8,11,14,17,20,23,26,29,32,35}),"B",IF(OR($A121={3,6,9,12,15,18,21,24,27,30,33,36}),"C","")))</f>
        <v>A</v>
      </c>
      <c r="D121" t="str">
        <f t="shared" si="15"/>
        <v>1/3</v>
      </c>
      <c r="E121" t="str">
        <f t="shared" si="16"/>
        <v>B/A</v>
      </c>
      <c r="F121" s="13" t="str">
        <f>IF(AND(G121="d",$A121&gt;=1,OR(H121={1,"2a","2b",3,"5a","5b","10a","10b","20a","20b","40a","40b","80a","80b","160a","160b"})),"w",IF(AND(G121="",$A121&gt;=1,OR(H121={1,"2a","2b",3,"5a","5b","10a","10b","20a","20b","40a","40b","80a","80b","160a","160b"})),"l",""))</f>
        <v>l</v>
      </c>
      <c r="G121" s="7" t="str">
        <f>IF(OR($A121={1,2,3,4,5,6,7,8,9,10,11,12}),"d","")</f>
        <v/>
      </c>
      <c r="H121" s="14">
        <f>IF(AND(OR($D120={"1/2","1/3","2/1","3/1"}),F120="w"),VLOOKUP(H120,$AA$2:$AB$17,2,FALSE),IF(AND(OR($D120={"1/2","1/3","2/1","3/1"}),F120="l"),VLOOKUP(H120,$AC$2:$AD$17,2,FALSE),IF(AND(OR($D120={"1/2","1/3","2/1","3/1"}),F119="w"),VLOOKUP(H119,$AA$2:$AB$17,2,FALSE),IF(AND(OR($D120={"1/2","1/3","2/1","3/1"}),F119="l"),VLOOKUP(H119,$AC$2:$AD$17,2,FALSE),IF(AND(OR($D120={"1/2","1/3","2/1","3/1"}),F118="w"),VLOOKUP(H118,$AA$2:$AB$17,2,FALSE),IF(AND(OR($D120={"1/2","1/3","2/1","3/1"}),F118="l"),VLOOKUP(H118,$AC$2:$AD$17,2,FALSE),IF(AND(OR($D120={"1/2","1/3","2/1","3/1"}),F117="w"),VLOOKUP(H117,$AA$2:$AB$17,2,FALSE),IF(AND(OR($D120={"1/2","1/3","2/1","3/1"}),F117="l"),VLOOKUP(H117,$AC$2:$AD$17,2,FALSE),IF(AND(OR($D120={"1/2","1/3","2/1","3/1"}),F116="w"),VLOOKUP(H116,$AA$2:$AB$17,2,FALSE),IF(AND(OR($D120={"1/2","1/3","2/1","3/1"}),F116="l"),VLOOKUP(H116,$AC$2:$AD$17,2,FALSE),IF(AND(OR($D120={"1/2","1/3","2/1","3/1"}),F115="w"),VLOOKUP(H115,$AA$2:$AB$17,2,FALSE),IF(AND(OR($D120={"1/2","1/3","2/1","3/1"}),F115="l"),VLOOKUP(H115,$AC$2:$AD$17,2,FALSE),IF(AND(OR($D120={"1/2","1/3","2/1","3/1"}),F114="w"),VLOOKUP(H114,$AA$2:$AB$17,2,FALSE),IF(AND(OR($D120={"1/2","1/3","2/1","3/1"}),F114="l"),VLOOKUP(H114,$AC$2:$AD$17,2,FALSE),IF(AND(OR($D120={"1/2","1/3","2/1","3/1"}),F113="w"),VLOOKUP(H113,$AA$2:$AB$17,2,FALSE),IF(AND(OR($D120={"1/2","1/3","2/1","3/1"}),F113="l"),VLOOKUP(H113,$AC$2:$AD$17,2,FALSE),IF(AND(OR($D120={"1/2","1/3","2/1","3/1"}),F112="w"),VLOOKUP(H112,$AA$2:$AB$17,2,FALSE),IF(AND(OR($D120={"1/2","1/3","2/1","3/1"}),F112="l"),VLOOKUP(H112,$AC$2:$AD$17,2,FALSE),IF(AND(OR($D120={"1/2","1/3","2/1","3/1"}),F111="w"),VLOOKUP(H111,$AA$2:$AB$17,2,FALSE),IF(AND(OR($D120={"1/2","1/3","2/1","3/1"}),F111="l"),VLOOKUP(H111,$AC$2:$AD$17,2,FALSE),IF(AND(OR($D120={"1/2","1/3","2/1","3/1"}),F110="w"),VLOOKUP(H110,$AA$2:$AB$17,2,FALSE),IF(AND(OR($D120={"1/2","1/3","2/1","3/1"}),F110="l"),VLOOKUP(H110,$AC$2:$AD$17,2,FALSE),IF(OR($D120={"1/2","1/3","2/1","3/1"}),1,"")))))))))))))))))))))))</f>
        <v>1</v>
      </c>
      <c r="I121" s="13" t="str">
        <f>IF(AND(J121="d",$A121&gt;=1,OR(K121={1,"2a","2b",3,"5a","5b","10a","10b","20a","20b","40a","40b","80a","80b","160a","160b"})),"w",IF(AND(J121="",$A121&gt;=1,OR(K121={1,"2a","2b",3,"5a","5b","10a","10b","20a","20b","40a","40b","80a","80b","160a","160b"})),"l",""))</f>
        <v>l</v>
      </c>
      <c r="J121" s="7" t="str">
        <f>IF(OR($A121={13,14,15,16,17,18,19,20,21,22,23,24}),"d","")</f>
        <v/>
      </c>
      <c r="K121" s="14" t="str">
        <f>IF(AND(OR($D120={"1/2","2/3","2/1","3/2"}),I120="w"),VLOOKUP(K120,$AA$2:$AB$17,2,FALSE),IF(AND(OR($D120={"1/2","2/3","2/1","3/2"}),I120="l"),VLOOKUP(K120,$AC$2:$AD$17,2,FALSE),IF(AND(OR($D120={"1/2","2/3","2/1","3/2"}),I119="w"),VLOOKUP(K119,$AA$2:$AB$17,2,FALSE),IF(AND(OR($D120={"1/2","2/3","2/1","3/2"}),I119="l"),VLOOKUP(K119,$AC$2:$AD$17,2,FALSE),IF(AND(OR($D120={"1/2","2/3","2/1","3/2"}),I118="w"),VLOOKUP(K118,$AA$2:$AB$17,2,FALSE),IF(AND(OR($D120={"1/2","2/3","2/1","3/2"}),I118="l"),VLOOKUP(K118,$AC$2:$AD$17,2,FALSE),IF(AND(OR($D120={"1/2","2/3","2/1","3/2"}),I117="w"),VLOOKUP(K117,$AA$2:$AB$17,2,FALSE),IF(AND(OR($D120={"1/2","2/3","2/1","3/2"}),I117="l"),VLOOKUP(K117,$AC$2:$AD$17,2,FALSE),IF(AND(OR($D120={"1/2","2/3","2/1","3/2"}),I116="w"),VLOOKUP(K116,$AA$2:$AB$17,2,FALSE),IF(AND(OR($D120={"1/2","2/3","2/1","3/2"}),I116="l"),VLOOKUP(K116,$AC$2:$AD$17,2,FALSE),IF(AND(OR($D120={"1/2","2/3","2/1","3/2"}),I115="w"),VLOOKUP(K115,$AA$2:$AB$17,2,FALSE),IF(AND(OR($D120={"1/2","2/3","2/1","3/2"}),I115="l"),VLOOKUP(K115,$AC$2:$AD$17,2,FALSE),IF(AND(OR($D120={"1/2","2/3","2/1","3/2"}),I114="w"),VLOOKUP(K114,$AA$2:$AB$17,2,FALSE),IF(AND(OR($D120={"1/2","2/3","2/1","3/2"}),I114="l"),VLOOKUP(K114,$AC$2:$AD$17,2,FALSE),IF(AND(OR($D120={"1/2","2/3","2/1","3/2"}),I113="w"),VLOOKUP(K113,$AA$2:$AB$17,2,FALSE),IF(AND(OR($D120={"1/2","2/3","2/1","3/2"}),I113="l"),VLOOKUP(K113,$AC$2:$AD$17,2,FALSE),IF(AND(OR($D120={"1/2","2/3","2/1","3/2"}),I112="w"),VLOOKUP(K112,$AA$2:$AB$17,2,FALSE),IF(AND(OR($D120={"1/2","2/3","2/1","3/2"}),I112="l"),VLOOKUP(K112,$AC$2:$AD$17,2,FALSE),IF(AND(OR($D120={"1/2","2/3","2/1","3/2"}),I111="w"),VLOOKUP(K111,$AA$2:$AB$17,2,FALSE),IF(AND(OR($D120={"1/2","2/3","2/1","3/2"}),I111="l"),VLOOKUP(K111,$AC$2:$AD$17,2,FALSE),IF(AND(OR($D120={"1/2","2/3","2/1","3/2"}),I110="w"),VLOOKUP(K110,$AA$2:$AB$17,2,FALSE),IF(AND(OR($D120={"1/2","2/3","2/1","3/2"}),I110="l"),VLOOKUP(K110,$AC$2:$AD$17,2,FALSE),IF(OR($D120={"1/2","2/3","2/1","3/2"}),1,"")))))))))))))))))))))))</f>
        <v>5a</v>
      </c>
      <c r="L121" s="13" t="str">
        <f>IF(AND(M121="d",$A121&gt;=1,OR(N121={1,"2a","2b",3,"5a","5b","10a","10b","20a","20b","40a","40b","80a","80b","160a","160b"})),"w",IF(AND(M121="",$A121&gt;=1,OR(N121={1,"2a","2b",3,"5a","5b","10a","10b","20a","20b","40a","40b","80a","80b","160a","160b"})),"l",""))</f>
        <v/>
      </c>
      <c r="M121" s="7" t="str">
        <f>IF(OR($A121={25,26,27,28,29,30,31,32,33,34,35,36}),"d","")</f>
        <v>d</v>
      </c>
      <c r="N121" s="14" t="str">
        <f>IF(AND(OR($D120={"1/3","2/3","3/1","3/2"}),L120="w"),VLOOKUP(N120,$AA$2:$AB$17,2,FALSE),IF(AND(OR($D120={"1/3","2/3","3/1","3/2"}),L120="l"),VLOOKUP(N120,$AC$2:$AD$17,2,FALSE),IF(AND(OR($D120={"1/3","2/3","3/1","3/2"}),L119="w"),VLOOKUP(N119,$AA$2:$AB$17,2,FALSE),IF(AND(OR($D120={"1/3","2/3","3/1","3/2"}),L119="l"),VLOOKUP(N119,$AC$2:$AD$17,2,FALSE),IF(AND(OR($D120={"1/3","2/3","3/1","3/2"}),L118="w"),VLOOKUP(N118,$AA$2:$AB$17,2,FALSE),IF(AND(OR($D120={"1/3","2/3","3/1","3/2"}),L118="l"),VLOOKUP(N118,$AC$2:$AD$17,2,FALSE),IF(AND(OR($D120={"1/3","2/3","3/1","3/2"}),L117="w"),VLOOKUP(N117,$AA$2:$AB$17,2,FALSE),IF(AND(OR($D120={"1/3","2/3","3/1","3/2"}),L117="l"),VLOOKUP(N117,$AC$2:$AD$17,2,FALSE),IF(AND(OR($D120={"1/3","2/3","3/1","3/2"}),L116="w"),VLOOKUP(N116,$AA$2:$AB$17,2,FALSE),IF(AND(OR($D120={"1/3","2/3","3/1","3/2"}),L116="l"),VLOOKUP(N116,$AC$2:$AD$17,2,FALSE),IF(AND(OR($D120={"1/3","2/3","3/1","3/2"}),L115="w"),VLOOKUP(N115,$AA$2:$AB$17,2,FALSE),IF(AND(OR($D120={"1/3","2/3","3/1","3/2"}),L115="l"),VLOOKUP(N115,$AC$2:$AD$17,2,FALSE),IF(AND(OR($D120={"1/3","2/3","3/1","3/2"}),L114="w"),VLOOKUP(N114,$AA$2:$AB$17,2,FALSE),IF(AND(OR($D120={"1/3","2/3","3/1","3/2"}),L114="l"),VLOOKUP(N114,$AC$2:$AD$17,2,FALSE),IF(AND(OR($D120={"1/3","2/3","3/1","3/2"}),L113="w"),VLOOKUP(N113,$AA$2:$AB$17,2,FALSE),IF(AND(OR($D120={"1/3","2/3","3/1","3/2"}),L113="l"),VLOOKUP(N113,$AC$2:$AD$17,2,FALSE),IF(AND(OR($D120={"1/3","2/3","3/1","3/2"}),L112="w"),VLOOKUP(N112,$AA$2:$AB$17,2,FALSE),IF(AND(OR($D120={"1/3","2/3","3/1","3/2"}),L112="l"),VLOOKUP(N112,$AC$2:$AD$17,2,FALSE),IF(AND(OR($D120={"1/3","2/3","3/1","3/2"}),L111="w"),VLOOKUP(N111,$AA$2:$AB$17,2,FALSE),IF(AND(OR($D120={"1/3","2/3","3/1","3/2"}),L111="l"),VLOOKUP(N111,$AC$2:$AD$17,2,FALSE),IF(AND(OR($D120={"1/3","2/3","3/1","3/2"}),L110="w"),VLOOKUP(N110,$AA$2:$AB$17,2,FALSE),IF(AND(OR($D120={"1/3","2/3","3/1","3/2"}),L110="l"),VLOOKUP(N110,$AC$2:$AD$17,2,FALSE),IF(OR($D120={"1/3","2/3","3/1","3/2"}),1,"")))))))))))))))))))))))</f>
        <v/>
      </c>
      <c r="O121" s="12">
        <f t="shared" si="12"/>
        <v>-6</v>
      </c>
      <c r="P121" s="13" t="str">
        <f>IF(AND(Q121="c",$A121&gt;=1,OR(R121={1,"2a","2b",3,"5a","5b","10a","10b","20a","20b","40a","40b","80a","80b","160a","160b"})),"w",IF(AND(Q121="",$A121&gt;=1,OR(R121={1,"2a","2b",3,"5a","5b","10a","10b","20a","20b","40a","40b","80a","80b","160a","160b"})),"l",""))</f>
        <v>w</v>
      </c>
      <c r="Q121" s="7" t="str">
        <f>IF(OR($A121={1,4,7,10,13,16,19,22,25,28,31,34}),"c","")</f>
        <v>c</v>
      </c>
      <c r="R121" s="14">
        <f>IF(AND(OR($E120={"a/b","a/c","b/a","c/a"}),P120="w"),VLOOKUP(R120,$AA$2:$AB$17,2,FALSE),IF(AND(OR($E120={"a/b","a/c","b/a","c/a"}),P120="l"),VLOOKUP(R120,$AC$2:$AD$17,2,FALSE),IF(AND(OR($E120={"a/b","a/c","b/a","c/a"}),P119="w"),VLOOKUP(R119,$AA$2:$AB$17,2,FALSE),IF(AND(OR($E120={"a/b","a/c","b/a","c/a"}),P119="l"),VLOOKUP(R119,$AC$2:$AD$17,2,FALSE),IF(AND(OR($E120={"a/b","a/c","b/a","c/a"}),P118="w"),VLOOKUP(R118,$AA$2:$AB$17,2,FALSE),IF(AND(OR($E120={"a/b","a/c","b/a","c/a"}),P118="l"),VLOOKUP(R118,$AC$2:$AD$17,2,FALSE),IF(AND(OR($E120={"a/b","a/c","b/a","c/a"}),P117="w"),VLOOKUP(R117,$AA$2:$AB$17,2,FALSE),IF(AND(OR($E120={"a/b","a/c","b/a","c/a"}),P117="l"),VLOOKUP(R117,$AC$2:$AD$17,2,FALSE),IF(AND(OR($E120={"a/b","a/c","b/a","c/a"}),P116="w"),VLOOKUP(R116,$AA$2:$AB$17,2,FALSE),IF(AND(OR($E120={"a/b","a/c","b/a","c/a"}),P116="l"),VLOOKUP(R116,$AC$2:$AD$17,2,FALSE),IF(AND(OR($E120={"a/b","a/c","b/a","c/a"}),P115="w"),VLOOKUP(R115,$AA$2:$AB$17,2,FALSE),IF(AND(OR($E120={"a/b","a/c","b/a","c/a"}),P115="l"),VLOOKUP(R115,$AC$2:$AD$17,2,FALSE),IF(AND(OR($E120={"a/b","a/c","b/a","c/a"}),P114="w"),VLOOKUP(R114,$AA$2:$AB$17,2,FALSE),IF(AND(OR($E120={"a/b","a/c","b/a","c/a"}),P114="l"),VLOOKUP(R114,$AC$2:$AD$17,2,FALSE),IF(AND(OR($E120={"a/b","a/c","b/a","c/a"}),P113="w"),VLOOKUP(R113,$AA$2:$AB$17,2,FALSE),IF(AND(OR($E120={"a/b","a/c","b/a","c/a"}),P113="l"),VLOOKUP(R113,$AC$2:$AD$17,2,FALSE),IF(AND(OR($E120={"a/b","a/c","b/a","c/a"}),P112="w"),VLOOKUP(R112,$AA$2:$AB$17,2,FALSE),IF(AND(OR($E120={"a/b","a/c","b/a","c/a"}),P112="l"),VLOOKUP(R112,$AC$2:$AD$17,2,FALSE),IF(AND(OR($E120={"a/b","a/c","b/a","c/a"}),P111="w"),VLOOKUP(R111,$AA$2:$AB$17,2,FALSE),IF(AND(OR($E120={"a/b","a/c","b/a","c/a"}),P111="l"),VLOOKUP(R111,$AC$2:$AD$17,2,FALSE),IF(AND(OR($E120={"a/b","a/c","b/a","c/a"}),P110="w"),VLOOKUP(R110,$AA$2:$AB$17,2,FALSE),IF(AND(OR($E120={"a/b","a/c","b/a","c/a"}),P110="l"),VLOOKUP(R110,$AC$2:$AD$17,2,FALSE),IF(OR($E120={"a/b","a/c","b/a","c/a"}),1,"")))))))))))))))))))))))</f>
        <v>1</v>
      </c>
      <c r="S121" s="13" t="str">
        <f>IF(AND(T121="c",$A121&gt;=1,OR(U121={1,"2a","2b",3,"5a","5b","10a","10b","20a","20b","40a","40b","80a","80b","160a","160b"})),"w",IF(AND(T121="",$A121&gt;=1,OR(U121={1,"2a","2b",3,"5a","5b","10a","10b","20a","20b","40a","40b","80a","80b","160a","160b"})),"l",""))</f>
        <v>l</v>
      </c>
      <c r="T121" s="7" t="str">
        <f>IF(OR($A121={2,5,8,11,14,17,20,23,26,29,32,35}),"c","")</f>
        <v/>
      </c>
      <c r="U121" s="14" t="str">
        <f>IF(AND(OR($E120={"a/b","b/c","b/a","c/b"}),S120="w"),VLOOKUP(U120,$AA$2:$AB$17,2,FALSE),IF(AND(OR($E120={"a/b","b/c","b/a","c/b"}),S120="l"),VLOOKUP(U120,$AC$2:$AD$17,2,FALSE),IF(AND(OR($E120={"a/b","b/c","b/a","c/b"}),S119="w"),VLOOKUP(U119,$AA$2:$AB$17,2,FALSE),IF(AND(OR($E120={"a/b","b/c","b/a","c/b"}),S119="l"),VLOOKUP(U119,$AC$2:$AD$17,2,FALSE),IF(AND(OR($E120={"a/b","b/c","b/a","c/b"}),S118="w"),VLOOKUP(U118,$AA$2:$AB$17,2,FALSE),IF(AND(OR($E120={"a/b","b/c","b/a","c/b"}),S118="l"),VLOOKUP(U118,$AC$2:$AD$17,2,FALSE),IF(AND(OR($E120={"a/b","b/c","b/a","c/b"}),S117="w"),VLOOKUP(U117,$AA$2:$AB$17,2,FALSE),IF(AND(OR($E120={"a/b","b/c","b/a","c/b"}),S117="l"),VLOOKUP(U117,$AC$2:$AD$17,2,FALSE),IF(AND(OR($E120={"a/b","b/c","b/a","c/b"}),S116="w"),VLOOKUP(U116,$AA$2:$AB$17,2,FALSE),IF(AND(OR($E120={"a/b","b/c","b/a","c/b"}),S116="l"),VLOOKUP(U116,$AC$2:$AD$17,2,FALSE),IF(AND(OR($E120={"a/b","b/c","b/a","c/b"}),S115="w"),VLOOKUP(U115,$AA$2:$AB$17,2,FALSE),IF(AND(OR($E120={"a/b","b/c","b/a","c/b"}),S115="l"),VLOOKUP(U115,$AC$2:$AD$17,2,FALSE),IF(AND(OR($E120={"a/b","b/c","b/a","c/b"}),S114="w"),VLOOKUP(U114,$AA$2:$AB$17,2,FALSE),IF(AND(OR($E120={"a/b","b/c","b/a","c/b"}),S114="l"),VLOOKUP(U114,$AC$2:$AD$17,2,FALSE),IF(AND(OR($E120={"a/b","b/c","b/a","c/b"}),S113="w"),VLOOKUP(U113,$AA$2:$AB$17,2,FALSE),IF(AND(OR($E120={"a/b","b/c","b/a","c/b"}),S113="l"),VLOOKUP(U113,$AC$2:$AD$17,2,FALSE),IF(AND(OR($E120={"a/b","b/c","b/a","c/b"}),S112="w"),VLOOKUP(U112,$AA$2:$AB$17,2,FALSE),IF(AND(OR($E120={"a/b","b/c","b/a","c/b"}),S112="l"),VLOOKUP(U112,$AC$2:$AD$17,2,FALSE),IF(AND(OR($E120={"a/b","b/c","b/a","c/b"}),S111="w"),VLOOKUP(U111,$AA$2:$AB$17,2,FALSE),IF(AND(OR($E120={"a/b","b/c","b/a","c/b"}),S111="l"),VLOOKUP(U111,$AC$2:$AD$17,2,FALSE),IF(AND(OR($E120={"a/b","b/c","b/a","c/b"}),S110="w"),VLOOKUP(U110,$AA$2:$AB$17,2,FALSE),IF(AND(OR($E120={"a/b","b/c","b/a","c/b"}),S110="l"),VLOOKUP(U110,$AC$2:$AD$17,2,FALSE),IF(OR($E120={"a/b","b/c","b/a","c/b"}),1,"")))))))))))))))))))))))</f>
        <v>2b</v>
      </c>
      <c r="V121" s="13" t="str">
        <f>IF(AND(W121="c",$A121&gt;=1,OR(X121={1,"2a","2b",3,"5a","5b","10a","10b","20a","20b","40a","40b","80a","80b","160a","160b"})),"w",IF(AND(W121="",$A121&gt;=1,OR(X121={1,"2a","2b",3,"5a","5b","10a","10b","20a","20b","40a","40b","80a","80b","160a","160b"})),"l",""))</f>
        <v/>
      </c>
      <c r="W121" s="7" t="str">
        <f>IF(OR($A121={3,6,9,12,15,18,21,24,27,30,33,36}),"c","")</f>
        <v/>
      </c>
      <c r="X121" s="14" t="str">
        <f>IF(AND(OR($E120={"a/c","b/c","c/a","c/b"}),V120="w"),VLOOKUP(X120,$AA$2:$AB$17,2,FALSE),IF(AND(OR($E120={"a/c","b/c","c/a","c/b"}),V120="l"),VLOOKUP(X120,$AC$2:$AD$17,2,FALSE),IF(AND(OR($E120={"a/c","b/c","c/a","c/b"}),V119="w"),VLOOKUP(X119,$AA$2:$AB$17,2,FALSE),IF(AND(OR($E120={"a/c","b/c","c/a","c/b"}),V119="l"),VLOOKUP(X119,$AC$2:$AD$17,2,FALSE),IF(AND(OR($E120={"a/c","b/c","c/a","c/b"}),V118="w"),VLOOKUP(X118,$AA$2:$AB$17,2,FALSE),IF(AND(OR($E120={"a/c","b/c","c/a","c/b"}),V118="l"),VLOOKUP(X118,$AC$2:$AD$17,2,FALSE),IF(AND(OR($E120={"a/c","b/c","c/a","c/b"}),V117="w"),VLOOKUP(X117,$AA$2:$AB$17,2,FALSE),IF(AND(OR($E120={"a/c","b/c","c/a","c/b"}),V117="l"),VLOOKUP(X117,$AC$2:$AD$17,2,FALSE),IF(AND(OR($E120={"a/c","b/c","c/a","c/b"}),V116="w"),VLOOKUP(X116,$AA$2:$AB$17,2,FALSE),IF(AND(OR($E120={"a/c","b/c","c/a","c/b"}),V116="l"),VLOOKUP(X116,$AC$2:$AD$17,2,FALSE),IF(AND(OR($E120={"a/c","b/c","c/a","c/b"}),V115="w"),VLOOKUP(X115,$AA$2:$AB$17,2,FALSE),IF(AND(OR($E120={"a/c","b/c","c/a","c/b"}),V115="l"),VLOOKUP(X115,$AC$2:$AD$17,2,FALSE),IF(AND(OR($E120={"a/c","b/c","c/a","c/b"}),V114="w"),VLOOKUP(X114,$AA$2:$AB$17,2,FALSE),IF(AND(OR($E120={"a/c","b/c","c/a","c/b"}),V114="l"),VLOOKUP(X114,$AC$2:$AD$17,2,FALSE),IF(AND(OR($E120={"a/c","b/c","c/a","c/b"}),V113="w"),VLOOKUP(X113,$AA$2:$AB$17,2,FALSE),IF(AND(OR($E120={"a/c","b/c","c/a","c/b"}),V113="l"),VLOOKUP(X113,$AC$2:$AD$17,2,FALSE),IF(AND(OR($E120={"a/c","b/c","c/a","c/b"}),V112="w"),VLOOKUP(X112,$AA$2:$AB$17,2,FALSE),IF(AND(OR($E120={"a/c","b/c","c/a","c/b"}),V112="l"),VLOOKUP(X112,$AC$2:$AD$17,2,FALSE),IF(AND(OR($E120={"a/c","b/c","c/a","c/b"}),V111="w"),VLOOKUP(X111,$AA$2:$AB$17,2,FALSE),IF(AND(OR($E120={"a/c","b/c","c/a","c/b"}),V111="l"),VLOOKUP(X111,$AC$2:$AD$17,2,FALSE),IF(AND(OR($E120={"a/c","b/c","c/a","c/b"}),V110="w"),VLOOKUP(X110,$AA$2:$AB$17,2,FALSE),IF(AND(OR($E120={"a/c","b/c","c/a","c/b"}),V110="l"),VLOOKUP(X110,$AC$2:$AD$17,2,FALSE),IF(OR($E120={"a/c","b/c","c/a","c/b"}),1,"")))))))))))))))))))))))</f>
        <v/>
      </c>
      <c r="Y121" s="12">
        <f t="shared" si="13"/>
        <v>0</v>
      </c>
      <c r="Z121" s="27">
        <f t="shared" si="14"/>
        <v>-6</v>
      </c>
    </row>
    <row r="122" spans="1:26">
      <c r="A122" s="9">
        <v>4</v>
      </c>
      <c r="B122" s="9">
        <f>IF(OR($A122={1,2,3,4,5,6,7,8,9,10,11,12}),1,IF(OR($A122={13,14,15,16,17,18,19,20,21,22,23,24}),2,IF(OR($A122={25,26,27,28,29,30,31,32,33,34,35,36}),3,"")))</f>
        <v>1</v>
      </c>
      <c r="C122" s="9" t="str">
        <f>IF(OR($A122={1,4,7,10,13,16,19,22,25,28,31,34}),"A",IF(OR($A122={2,5,8,11,14,17,20,23,26,29,32,35}),"B",IF(OR($A122={3,6,9,12,15,18,21,24,27,30,33,36}),"C","")))</f>
        <v>A</v>
      </c>
      <c r="D122" t="str">
        <f t="shared" si="15"/>
        <v>3/1</v>
      </c>
      <c r="E122" t="str">
        <f t="shared" si="16"/>
        <v>B/A</v>
      </c>
      <c r="F122" s="13" t="str">
        <f>IF(AND(G122="d",$A122&gt;=1,OR(H122={1,"2a","2b",3,"5a","5b","10a","10b","20a","20b","40a","40b","80a","80b","160a","160b"})),"w",IF(AND(G122="",$A122&gt;=1,OR(H122={1,"2a","2b",3,"5a","5b","10a","10b","20a","20b","40a","40b","80a","80b","160a","160b"})),"l",""))</f>
        <v>w</v>
      </c>
      <c r="G122" s="7" t="str">
        <f>IF(OR($A122={1,2,3,4,5,6,7,8,9,10,11,12}),"d","")</f>
        <v>d</v>
      </c>
      <c r="H122" s="14" t="str">
        <f>IF(AND(OR($D121={"1/2","1/3","2/1","3/1"}),F121="w"),VLOOKUP(H121,$AA$2:$AB$17,2,FALSE),IF(AND(OR($D121={"1/2","1/3","2/1","3/1"}),F121="l"),VLOOKUP(H121,$AC$2:$AD$17,2,FALSE),IF(AND(OR($D121={"1/2","1/3","2/1","3/1"}),F120="w"),VLOOKUP(H120,$AA$2:$AB$17,2,FALSE),IF(AND(OR($D121={"1/2","1/3","2/1","3/1"}),F120="l"),VLOOKUP(H120,$AC$2:$AD$17,2,FALSE),IF(AND(OR($D121={"1/2","1/3","2/1","3/1"}),F119="w"),VLOOKUP(H119,$AA$2:$AB$17,2,FALSE),IF(AND(OR($D121={"1/2","1/3","2/1","3/1"}),F119="l"),VLOOKUP(H119,$AC$2:$AD$17,2,FALSE),IF(AND(OR($D121={"1/2","1/3","2/1","3/1"}),F118="w"),VLOOKUP(H118,$AA$2:$AB$17,2,FALSE),IF(AND(OR($D121={"1/2","1/3","2/1","3/1"}),F118="l"),VLOOKUP(H118,$AC$2:$AD$17,2,FALSE),IF(AND(OR($D121={"1/2","1/3","2/1","3/1"}),F117="w"),VLOOKUP(H117,$AA$2:$AB$17,2,FALSE),IF(AND(OR($D121={"1/2","1/3","2/1","3/1"}),F117="l"),VLOOKUP(H117,$AC$2:$AD$17,2,FALSE),IF(AND(OR($D121={"1/2","1/3","2/1","3/1"}),F116="w"),VLOOKUP(H116,$AA$2:$AB$17,2,FALSE),IF(AND(OR($D121={"1/2","1/3","2/1","3/1"}),F116="l"),VLOOKUP(H116,$AC$2:$AD$17,2,FALSE),IF(AND(OR($D121={"1/2","1/3","2/1","3/1"}),F115="w"),VLOOKUP(H115,$AA$2:$AB$17,2,FALSE),IF(AND(OR($D121={"1/2","1/3","2/1","3/1"}),F115="l"),VLOOKUP(H115,$AC$2:$AD$17,2,FALSE),IF(AND(OR($D121={"1/2","1/3","2/1","3/1"}),F114="w"),VLOOKUP(H114,$AA$2:$AB$17,2,FALSE),IF(AND(OR($D121={"1/2","1/3","2/1","3/1"}),F114="l"),VLOOKUP(H114,$AC$2:$AD$17,2,FALSE),IF(AND(OR($D121={"1/2","1/3","2/1","3/1"}),F113="w"),VLOOKUP(H113,$AA$2:$AB$17,2,FALSE),IF(AND(OR($D121={"1/2","1/3","2/1","3/1"}),F113="l"),VLOOKUP(H113,$AC$2:$AD$17,2,FALSE),IF(AND(OR($D121={"1/2","1/3","2/1","3/1"}),F112="w"),VLOOKUP(H112,$AA$2:$AB$17,2,FALSE),IF(AND(OR($D121={"1/2","1/3","2/1","3/1"}),F112="l"),VLOOKUP(H112,$AC$2:$AD$17,2,FALSE),IF(AND(OR($D121={"1/2","1/3","2/1","3/1"}),F111="w"),VLOOKUP(H111,$AA$2:$AB$17,2,FALSE),IF(AND(OR($D121={"1/2","1/3","2/1","3/1"}),F111="l"),VLOOKUP(H111,$AC$2:$AD$17,2,FALSE),IF(OR($D121={"1/2","1/3","2/1","3/1"}),1,"")))))))))))))))))))))))</f>
        <v>2a</v>
      </c>
      <c r="I122" s="13" t="str">
        <f>IF(AND(J122="d",$A122&gt;=1,OR(K122={1,"2a","2b",3,"5a","5b","10a","10b","20a","20b","40a","40b","80a","80b","160a","160b"})),"w",IF(AND(J122="",$A122&gt;=1,OR(K122={1,"2a","2b",3,"5a","5b","10a","10b","20a","20b","40a","40b","80a","80b","160a","160b"})),"l",""))</f>
        <v/>
      </c>
      <c r="J122" s="7" t="str">
        <f>IF(OR($A122={13,14,15,16,17,18,19,20,21,22,23,24}),"d","")</f>
        <v/>
      </c>
      <c r="K122" s="14" t="str">
        <f>IF(AND(OR($D121={"1/2","2/3","2/1","3/2"}),I121="w"),VLOOKUP(K121,$AA$2:$AB$17,2,FALSE),IF(AND(OR($D121={"1/2","2/3","2/1","3/2"}),I121="l"),VLOOKUP(K121,$AC$2:$AD$17,2,FALSE),IF(AND(OR($D121={"1/2","2/3","2/1","3/2"}),I120="w"),VLOOKUP(K120,$AA$2:$AB$17,2,FALSE),IF(AND(OR($D121={"1/2","2/3","2/1","3/2"}),I120="l"),VLOOKUP(K120,$AC$2:$AD$17,2,FALSE),IF(AND(OR($D121={"1/2","2/3","2/1","3/2"}),I119="w"),VLOOKUP(K119,$AA$2:$AB$17,2,FALSE),IF(AND(OR($D121={"1/2","2/3","2/1","3/2"}),I119="l"),VLOOKUP(K119,$AC$2:$AD$17,2,FALSE),IF(AND(OR($D121={"1/2","2/3","2/1","3/2"}),I118="w"),VLOOKUP(K118,$AA$2:$AB$17,2,FALSE),IF(AND(OR($D121={"1/2","2/3","2/1","3/2"}),I118="l"),VLOOKUP(K118,$AC$2:$AD$17,2,FALSE),IF(AND(OR($D121={"1/2","2/3","2/1","3/2"}),I117="w"),VLOOKUP(K117,$AA$2:$AB$17,2,FALSE),IF(AND(OR($D121={"1/2","2/3","2/1","3/2"}),I117="l"),VLOOKUP(K117,$AC$2:$AD$17,2,FALSE),IF(AND(OR($D121={"1/2","2/3","2/1","3/2"}),I116="w"),VLOOKUP(K116,$AA$2:$AB$17,2,FALSE),IF(AND(OR($D121={"1/2","2/3","2/1","3/2"}),I116="l"),VLOOKUP(K116,$AC$2:$AD$17,2,FALSE),IF(AND(OR($D121={"1/2","2/3","2/1","3/2"}),I115="w"),VLOOKUP(K115,$AA$2:$AB$17,2,FALSE),IF(AND(OR($D121={"1/2","2/3","2/1","3/2"}),I115="l"),VLOOKUP(K115,$AC$2:$AD$17,2,FALSE),IF(AND(OR($D121={"1/2","2/3","2/1","3/2"}),I114="w"),VLOOKUP(K114,$AA$2:$AB$17,2,FALSE),IF(AND(OR($D121={"1/2","2/3","2/1","3/2"}),I114="l"),VLOOKUP(K114,$AC$2:$AD$17,2,FALSE),IF(AND(OR($D121={"1/2","2/3","2/1","3/2"}),I113="w"),VLOOKUP(K113,$AA$2:$AB$17,2,FALSE),IF(AND(OR($D121={"1/2","2/3","2/1","3/2"}),I113="l"),VLOOKUP(K113,$AC$2:$AD$17,2,FALSE),IF(AND(OR($D121={"1/2","2/3","2/1","3/2"}),I112="w"),VLOOKUP(K112,$AA$2:$AB$17,2,FALSE),IF(AND(OR($D121={"1/2","2/3","2/1","3/2"}),I112="l"),VLOOKUP(K112,$AC$2:$AD$17,2,FALSE),IF(AND(OR($D121={"1/2","2/3","2/1","3/2"}),I111="w"),VLOOKUP(K111,$AA$2:$AB$17,2,FALSE),IF(AND(OR($D121={"1/2","2/3","2/1","3/2"}),I111="l"),VLOOKUP(K111,$AC$2:$AD$17,2,FALSE),IF(OR($D121={"1/2","2/3","2/1","3/2"}),1,"")))))))))))))))))))))))</f>
        <v/>
      </c>
      <c r="L122" s="13" t="str">
        <f>IF(AND(M122="d",$A122&gt;=1,OR(N122={1,"2a","2b",3,"5a","5b","10a","10b","20a","20b","40a","40b","80a","80b","160a","160b"})),"w",IF(AND(M122="",$A122&gt;=1,OR(N122={1,"2a","2b",3,"5a","5b","10a","10b","20a","20b","40a","40b","80a","80b","160a","160b"})),"l",""))</f>
        <v>l</v>
      </c>
      <c r="M122" s="7" t="str">
        <f>IF(OR($A122={25,26,27,28,29,30,31,32,33,34,35,36}),"d","")</f>
        <v/>
      </c>
      <c r="N122" s="14" t="str">
        <f>IF(AND(OR($D121={"1/3","2/3","3/1","3/2"}),L121="w"),VLOOKUP(N121,$AA$2:$AB$17,2,FALSE),IF(AND(OR($D121={"1/3","2/3","3/1","3/2"}),L121="l"),VLOOKUP(N121,$AC$2:$AD$17,2,FALSE),IF(AND(OR($D121={"1/3","2/3","3/1","3/2"}),L120="w"),VLOOKUP(N120,$AA$2:$AB$17,2,FALSE),IF(AND(OR($D121={"1/3","2/3","3/1","3/2"}),L120="l"),VLOOKUP(N120,$AC$2:$AD$17,2,FALSE),IF(AND(OR($D121={"1/3","2/3","3/1","3/2"}),L119="w"),VLOOKUP(N119,$AA$2:$AB$17,2,FALSE),IF(AND(OR($D121={"1/3","2/3","3/1","3/2"}),L119="l"),VLOOKUP(N119,$AC$2:$AD$17,2,FALSE),IF(AND(OR($D121={"1/3","2/3","3/1","3/2"}),L118="w"),VLOOKUP(N118,$AA$2:$AB$17,2,FALSE),IF(AND(OR($D121={"1/3","2/3","3/1","3/2"}),L118="l"),VLOOKUP(N118,$AC$2:$AD$17,2,FALSE),IF(AND(OR($D121={"1/3","2/3","3/1","3/2"}),L117="w"),VLOOKUP(N117,$AA$2:$AB$17,2,FALSE),IF(AND(OR($D121={"1/3","2/3","3/1","3/2"}),L117="l"),VLOOKUP(N117,$AC$2:$AD$17,2,FALSE),IF(AND(OR($D121={"1/3","2/3","3/1","3/2"}),L116="w"),VLOOKUP(N116,$AA$2:$AB$17,2,FALSE),IF(AND(OR($D121={"1/3","2/3","3/1","3/2"}),L116="l"),VLOOKUP(N116,$AC$2:$AD$17,2,FALSE),IF(AND(OR($D121={"1/3","2/3","3/1","3/2"}),L115="w"),VLOOKUP(N115,$AA$2:$AB$17,2,FALSE),IF(AND(OR($D121={"1/3","2/3","3/1","3/2"}),L115="l"),VLOOKUP(N115,$AC$2:$AD$17,2,FALSE),IF(AND(OR($D121={"1/3","2/3","3/1","3/2"}),L114="w"),VLOOKUP(N114,$AA$2:$AB$17,2,FALSE),IF(AND(OR($D121={"1/3","2/3","3/1","3/2"}),L114="l"),VLOOKUP(N114,$AC$2:$AD$17,2,FALSE),IF(AND(OR($D121={"1/3","2/3","3/1","3/2"}),L113="w"),VLOOKUP(N113,$AA$2:$AB$17,2,FALSE),IF(AND(OR($D121={"1/3","2/3","3/1","3/2"}),L113="l"),VLOOKUP(N113,$AC$2:$AD$17,2,FALSE),IF(AND(OR($D121={"1/3","2/3","3/1","3/2"}),L112="w"),VLOOKUP(N112,$AA$2:$AB$17,2,FALSE),IF(AND(OR($D121={"1/3","2/3","3/1","3/2"}),L112="l"),VLOOKUP(N112,$AC$2:$AD$17,2,FALSE),IF(AND(OR($D121={"1/3","2/3","3/1","3/2"}),L111="w"),VLOOKUP(N111,$AA$2:$AB$17,2,FALSE),IF(AND(OR($D121={"1/3","2/3","3/1","3/2"}),L111="l"),VLOOKUP(N111,$AC$2:$AD$17,2,FALSE),IF(OR($D121={"1/3","2/3","3/1","3/2"}),1,"")))))))))))))))))))))))</f>
        <v>2b</v>
      </c>
      <c r="O122" s="12">
        <f t="shared" si="12"/>
        <v>2</v>
      </c>
      <c r="P122" s="13" t="str">
        <f>IF(AND(Q122="c",$A122&gt;=1,OR(R122={1,"2a","2b",3,"5a","5b","10a","10b","20a","20b","40a","40b","80a","80b","160a","160b"})),"w",IF(AND(Q122="",$A122&gt;=1,OR(R122={1,"2a","2b",3,"5a","5b","10a","10b","20a","20b","40a","40b","80a","80b","160a","160b"})),"l",""))</f>
        <v>w</v>
      </c>
      <c r="Q122" s="7" t="str">
        <f>IF(OR($A122={1,4,7,10,13,16,19,22,25,28,31,34}),"c","")</f>
        <v>c</v>
      </c>
      <c r="R122" s="14">
        <f>IF(AND(OR($E121={"a/b","a/c","b/a","c/a"}),P121="w"),VLOOKUP(R121,$AA$2:$AB$17,2,FALSE),IF(AND(OR($E121={"a/b","a/c","b/a","c/a"}),P121="l"),VLOOKUP(R121,$AC$2:$AD$17,2,FALSE),IF(AND(OR($E121={"a/b","a/c","b/a","c/a"}),P120="w"),VLOOKUP(R120,$AA$2:$AB$17,2,FALSE),IF(AND(OR($E121={"a/b","a/c","b/a","c/a"}),P120="l"),VLOOKUP(R120,$AC$2:$AD$17,2,FALSE),IF(AND(OR($E121={"a/b","a/c","b/a","c/a"}),P119="w"),VLOOKUP(R119,$AA$2:$AB$17,2,FALSE),IF(AND(OR($E121={"a/b","a/c","b/a","c/a"}),P119="l"),VLOOKUP(R119,$AC$2:$AD$17,2,FALSE),IF(AND(OR($E121={"a/b","a/c","b/a","c/a"}),P118="w"),VLOOKUP(R118,$AA$2:$AB$17,2,FALSE),IF(AND(OR($E121={"a/b","a/c","b/a","c/a"}),P118="l"),VLOOKUP(R118,$AC$2:$AD$17,2,FALSE),IF(AND(OR($E121={"a/b","a/c","b/a","c/a"}),P117="w"),VLOOKUP(R117,$AA$2:$AB$17,2,FALSE),IF(AND(OR($E121={"a/b","a/c","b/a","c/a"}),P117="l"),VLOOKUP(R117,$AC$2:$AD$17,2,FALSE),IF(AND(OR($E121={"a/b","a/c","b/a","c/a"}),P116="w"),VLOOKUP(R116,$AA$2:$AB$17,2,FALSE),IF(AND(OR($E121={"a/b","a/c","b/a","c/a"}),P116="l"),VLOOKUP(R116,$AC$2:$AD$17,2,FALSE),IF(AND(OR($E121={"a/b","a/c","b/a","c/a"}),P115="w"),VLOOKUP(R115,$AA$2:$AB$17,2,FALSE),IF(AND(OR($E121={"a/b","a/c","b/a","c/a"}),P115="l"),VLOOKUP(R115,$AC$2:$AD$17,2,FALSE),IF(AND(OR($E121={"a/b","a/c","b/a","c/a"}),P114="w"),VLOOKUP(R114,$AA$2:$AB$17,2,FALSE),IF(AND(OR($E121={"a/b","a/c","b/a","c/a"}),P114="l"),VLOOKUP(R114,$AC$2:$AD$17,2,FALSE),IF(AND(OR($E121={"a/b","a/c","b/a","c/a"}),P113="w"),VLOOKUP(R113,$AA$2:$AB$17,2,FALSE),IF(AND(OR($E121={"a/b","a/c","b/a","c/a"}),P113="l"),VLOOKUP(R113,$AC$2:$AD$17,2,FALSE),IF(AND(OR($E121={"a/b","a/c","b/a","c/a"}),P112="w"),VLOOKUP(R112,$AA$2:$AB$17,2,FALSE),IF(AND(OR($E121={"a/b","a/c","b/a","c/a"}),P112="l"),VLOOKUP(R112,$AC$2:$AD$17,2,FALSE),IF(AND(OR($E121={"a/b","a/c","b/a","c/a"}),P111="w"),VLOOKUP(R111,$AA$2:$AB$17,2,FALSE),IF(AND(OR($E121={"a/b","a/c","b/a","c/a"}),P111="l"),VLOOKUP(R111,$AC$2:$AD$17,2,FALSE),IF(OR($E121={"a/b","a/c","b/a","c/a"}),1,"")))))))))))))))))))))))</f>
        <v>1</v>
      </c>
      <c r="S122" s="13" t="str">
        <f>IF(AND(T122="c",$A122&gt;=1,OR(U122={1,"2a","2b",3,"5a","5b","10a","10b","20a","20b","40a","40b","80a","80b","160a","160b"})),"w",IF(AND(T122="",$A122&gt;=1,OR(U122={1,"2a","2b",3,"5a","5b","10a","10b","20a","20b","40a","40b","80a","80b","160a","160b"})),"l",""))</f>
        <v>l</v>
      </c>
      <c r="T122" s="7" t="str">
        <f>IF(OR($A122={2,5,8,11,14,17,20,23,26,29,32,35}),"c","")</f>
        <v/>
      </c>
      <c r="U122" s="14">
        <f>IF(AND(OR($E121={"a/b","b/c","b/a","c/b"}),S121="w"),VLOOKUP(U121,$AA$2:$AB$17,2,FALSE),IF(AND(OR($E121={"a/b","b/c","b/a","c/b"}),S121="l"),VLOOKUP(U121,$AC$2:$AD$17,2,FALSE),IF(AND(OR($E121={"a/b","b/c","b/a","c/b"}),S120="w"),VLOOKUP(U120,$AA$2:$AB$17,2,FALSE),IF(AND(OR($E121={"a/b","b/c","b/a","c/b"}),S120="l"),VLOOKUP(U120,$AC$2:$AD$17,2,FALSE),IF(AND(OR($E121={"a/b","b/c","b/a","c/b"}),S119="w"),VLOOKUP(U119,$AA$2:$AB$17,2,FALSE),IF(AND(OR($E121={"a/b","b/c","b/a","c/b"}),S119="l"),VLOOKUP(U119,$AC$2:$AD$17,2,FALSE),IF(AND(OR($E121={"a/b","b/c","b/a","c/b"}),S118="w"),VLOOKUP(U118,$AA$2:$AB$17,2,FALSE),IF(AND(OR($E121={"a/b","b/c","b/a","c/b"}),S118="l"),VLOOKUP(U118,$AC$2:$AD$17,2,FALSE),IF(AND(OR($E121={"a/b","b/c","b/a","c/b"}),S117="w"),VLOOKUP(U117,$AA$2:$AB$17,2,FALSE),IF(AND(OR($E121={"a/b","b/c","b/a","c/b"}),S117="l"),VLOOKUP(U117,$AC$2:$AD$17,2,FALSE),IF(AND(OR($E121={"a/b","b/c","b/a","c/b"}),S116="w"),VLOOKUP(U116,$AA$2:$AB$17,2,FALSE),IF(AND(OR($E121={"a/b","b/c","b/a","c/b"}),S116="l"),VLOOKUP(U116,$AC$2:$AD$17,2,FALSE),IF(AND(OR($E121={"a/b","b/c","b/a","c/b"}),S115="w"),VLOOKUP(U115,$AA$2:$AB$17,2,FALSE),IF(AND(OR($E121={"a/b","b/c","b/a","c/b"}),S115="l"),VLOOKUP(U115,$AC$2:$AD$17,2,FALSE),IF(AND(OR($E121={"a/b","b/c","b/a","c/b"}),S114="w"),VLOOKUP(U114,$AA$2:$AB$17,2,FALSE),IF(AND(OR($E121={"a/b","b/c","b/a","c/b"}),S114="l"),VLOOKUP(U114,$AC$2:$AD$17,2,FALSE),IF(AND(OR($E121={"a/b","b/c","b/a","c/b"}),S113="w"),VLOOKUP(U113,$AA$2:$AB$17,2,FALSE),IF(AND(OR($E121={"a/b","b/c","b/a","c/b"}),S113="l"),VLOOKUP(U113,$AC$2:$AD$17,2,FALSE),IF(AND(OR($E121={"a/b","b/c","b/a","c/b"}),S112="w"),VLOOKUP(U112,$AA$2:$AB$17,2,FALSE),IF(AND(OR($E121={"a/b","b/c","b/a","c/b"}),S112="l"),VLOOKUP(U112,$AC$2:$AD$17,2,FALSE),IF(AND(OR($E121={"a/b","b/c","b/a","c/b"}),S111="w"),VLOOKUP(U111,$AA$2:$AB$17,2,FALSE),IF(AND(OR($E121={"a/b","b/c","b/a","c/b"}),S111="l"),VLOOKUP(U111,$AC$2:$AD$17,2,FALSE),IF(OR($E121={"a/b","b/c","b/a","c/b"}),1,"")))))))))))))))))))))))</f>
        <v>3</v>
      </c>
      <c r="V122" s="13" t="str">
        <f>IF(AND(W122="c",$A122&gt;=1,OR(X122={1,"2a","2b",3,"5a","5b","10a","10b","20a","20b","40a","40b","80a","80b","160a","160b"})),"w",IF(AND(W122="",$A122&gt;=1,OR(X122={1,"2a","2b",3,"5a","5b","10a","10b","20a","20b","40a","40b","80a","80b","160a","160b"})),"l",""))</f>
        <v/>
      </c>
      <c r="W122" s="7" t="str">
        <f>IF(OR($A122={3,6,9,12,15,18,21,24,27,30,33,36}),"c","")</f>
        <v/>
      </c>
      <c r="X122" s="14" t="str">
        <f>IF(AND(OR($E121={"a/c","b/c","c/a","c/b"}),V121="w"),VLOOKUP(X121,$AA$2:$AB$17,2,FALSE),IF(AND(OR($E121={"a/c","b/c","c/a","c/b"}),V121="l"),VLOOKUP(X121,$AC$2:$AD$17,2,FALSE),IF(AND(OR($E121={"a/c","b/c","c/a","c/b"}),V120="w"),VLOOKUP(X120,$AA$2:$AB$17,2,FALSE),IF(AND(OR($E121={"a/c","b/c","c/a","c/b"}),V120="l"),VLOOKUP(X120,$AC$2:$AD$17,2,FALSE),IF(AND(OR($E121={"a/c","b/c","c/a","c/b"}),V119="w"),VLOOKUP(X119,$AA$2:$AB$17,2,FALSE),IF(AND(OR($E121={"a/c","b/c","c/a","c/b"}),V119="l"),VLOOKUP(X119,$AC$2:$AD$17,2,FALSE),IF(AND(OR($E121={"a/c","b/c","c/a","c/b"}),V118="w"),VLOOKUP(X118,$AA$2:$AB$17,2,FALSE),IF(AND(OR($E121={"a/c","b/c","c/a","c/b"}),V118="l"),VLOOKUP(X118,$AC$2:$AD$17,2,FALSE),IF(AND(OR($E121={"a/c","b/c","c/a","c/b"}),V117="w"),VLOOKUP(X117,$AA$2:$AB$17,2,FALSE),IF(AND(OR($E121={"a/c","b/c","c/a","c/b"}),V117="l"),VLOOKUP(X117,$AC$2:$AD$17,2,FALSE),IF(AND(OR($E121={"a/c","b/c","c/a","c/b"}),V116="w"),VLOOKUP(X116,$AA$2:$AB$17,2,FALSE),IF(AND(OR($E121={"a/c","b/c","c/a","c/b"}),V116="l"),VLOOKUP(X116,$AC$2:$AD$17,2,FALSE),IF(AND(OR($E121={"a/c","b/c","c/a","c/b"}),V115="w"),VLOOKUP(X115,$AA$2:$AB$17,2,FALSE),IF(AND(OR($E121={"a/c","b/c","c/a","c/b"}),V115="l"),VLOOKUP(X115,$AC$2:$AD$17,2,FALSE),IF(AND(OR($E121={"a/c","b/c","c/a","c/b"}),V114="w"),VLOOKUP(X114,$AA$2:$AB$17,2,FALSE),IF(AND(OR($E121={"a/c","b/c","c/a","c/b"}),V114="l"),VLOOKUP(X114,$AC$2:$AD$17,2,FALSE),IF(AND(OR($E121={"a/c","b/c","c/a","c/b"}),V113="w"),VLOOKUP(X113,$AA$2:$AB$17,2,FALSE),IF(AND(OR($E121={"a/c","b/c","c/a","c/b"}),V113="l"),VLOOKUP(X113,$AC$2:$AD$17,2,FALSE),IF(AND(OR($E121={"a/c","b/c","c/a","c/b"}),V112="w"),VLOOKUP(X112,$AA$2:$AB$17,2,FALSE),IF(AND(OR($E121={"a/c","b/c","c/a","c/b"}),V112="l"),VLOOKUP(X112,$AC$2:$AD$17,2,FALSE),IF(AND(OR($E121={"a/c","b/c","c/a","c/b"}),V111="w"),VLOOKUP(X111,$AA$2:$AB$17,2,FALSE),IF(AND(OR($E121={"a/c","b/c","c/a","c/b"}),V111="l"),VLOOKUP(X111,$AC$2:$AD$17,2,FALSE),IF(OR($E121={"a/c","b/c","c/a","c/b"}),1,"")))))))))))))))))))))))</f>
        <v/>
      </c>
      <c r="Y122" s="12">
        <f t="shared" si="13"/>
        <v>-1</v>
      </c>
      <c r="Z122" s="27">
        <f t="shared" si="14"/>
        <v>1</v>
      </c>
    </row>
    <row r="123" spans="1:26">
      <c r="A123" s="9">
        <v>15</v>
      </c>
      <c r="B123" s="9">
        <f>IF(OR($A123={1,2,3,4,5,6,7,8,9,10,11,12}),1,IF(OR($A123={13,14,15,16,17,18,19,20,21,22,23,24}),2,IF(OR($A123={25,26,27,28,29,30,31,32,33,34,35,36}),3,"")))</f>
        <v>2</v>
      </c>
      <c r="C123" s="9" t="str">
        <f>IF(OR($A123={1,4,7,10,13,16,19,22,25,28,31,34}),"A",IF(OR($A123={2,5,8,11,14,17,20,23,26,29,32,35}),"B",IF(OR($A123={3,6,9,12,15,18,21,24,27,30,33,36}),"C","")))</f>
        <v>C</v>
      </c>
      <c r="D123" t="str">
        <f t="shared" si="15"/>
        <v>1/2</v>
      </c>
      <c r="E123" t="str">
        <f t="shared" si="16"/>
        <v>A/C</v>
      </c>
      <c r="F123" s="13" t="str">
        <f>IF(AND(G123="d",$A123&gt;=1,OR(H123={1,"2a","2b",3,"5a","5b","10a","10b","20a","20b","40a","40b","80a","80b","160a","160b"})),"w",IF(AND(G123="",$A123&gt;=1,OR(H123={1,"2a","2b",3,"5a","5b","10a","10b","20a","20b","40a","40b","80a","80b","160a","160b"})),"l",""))</f>
        <v>l</v>
      </c>
      <c r="G123" s="7" t="str">
        <f>IF(OR($A123={1,2,3,4,5,6,7,8,9,10,11,12}),"d","")</f>
        <v/>
      </c>
      <c r="H123" s="14">
        <f>IF(AND(OR($D122={"1/2","1/3","2/1","3/1"}),F122="w"),VLOOKUP(H122,$AA$2:$AB$17,2,FALSE),IF(AND(OR($D122={"1/2","1/3","2/1","3/1"}),F122="l"),VLOOKUP(H122,$AC$2:$AD$17,2,FALSE),IF(AND(OR($D122={"1/2","1/3","2/1","3/1"}),F121="w"),VLOOKUP(H121,$AA$2:$AB$17,2,FALSE),IF(AND(OR($D122={"1/2","1/3","2/1","3/1"}),F121="l"),VLOOKUP(H121,$AC$2:$AD$17,2,FALSE),IF(AND(OR($D122={"1/2","1/3","2/1","3/1"}),F120="w"),VLOOKUP(H120,$AA$2:$AB$17,2,FALSE),IF(AND(OR($D122={"1/2","1/3","2/1","3/1"}),F120="l"),VLOOKUP(H120,$AC$2:$AD$17,2,FALSE),IF(AND(OR($D122={"1/2","1/3","2/1","3/1"}),F119="w"),VLOOKUP(H119,$AA$2:$AB$17,2,FALSE),IF(AND(OR($D122={"1/2","1/3","2/1","3/1"}),F119="l"),VLOOKUP(H119,$AC$2:$AD$17,2,FALSE),IF(AND(OR($D122={"1/2","1/3","2/1","3/1"}),F118="w"),VLOOKUP(H118,$AA$2:$AB$17,2,FALSE),IF(AND(OR($D122={"1/2","1/3","2/1","3/1"}),F118="l"),VLOOKUP(H118,$AC$2:$AD$17,2,FALSE),IF(AND(OR($D122={"1/2","1/3","2/1","3/1"}),F117="w"),VLOOKUP(H117,$AA$2:$AB$17,2,FALSE),IF(AND(OR($D122={"1/2","1/3","2/1","3/1"}),F117="l"),VLOOKUP(H117,$AC$2:$AD$17,2,FALSE),IF(AND(OR($D122={"1/2","1/3","2/1","3/1"}),F116="w"),VLOOKUP(H116,$AA$2:$AB$17,2,FALSE),IF(AND(OR($D122={"1/2","1/3","2/1","3/1"}),F116="l"),VLOOKUP(H116,$AC$2:$AD$17,2,FALSE),IF(AND(OR($D122={"1/2","1/3","2/1","3/1"}),F115="w"),VLOOKUP(H115,$AA$2:$AB$17,2,FALSE),IF(AND(OR($D122={"1/2","1/3","2/1","3/1"}),F115="l"),VLOOKUP(H115,$AC$2:$AD$17,2,FALSE),IF(AND(OR($D122={"1/2","1/3","2/1","3/1"}),F114="w"),VLOOKUP(H114,$AA$2:$AB$17,2,FALSE),IF(AND(OR($D122={"1/2","1/3","2/1","3/1"}),F114="l"),VLOOKUP(H114,$AC$2:$AD$17,2,FALSE),IF(AND(OR($D122={"1/2","1/3","2/1","3/1"}),F113="w"),VLOOKUP(H113,$AA$2:$AB$17,2,FALSE),IF(AND(OR($D122={"1/2","1/3","2/1","3/1"}),F113="l"),VLOOKUP(H113,$AC$2:$AD$17,2,FALSE),IF(AND(OR($D122={"1/2","1/3","2/1","3/1"}),F112="w"),VLOOKUP(H112,$AA$2:$AB$17,2,FALSE),IF(AND(OR($D122={"1/2","1/3","2/1","3/1"}),F112="l"),VLOOKUP(H112,$AC$2:$AD$17,2,FALSE),IF(OR($D122={"1/2","1/3","2/1","3/1"}),1,"")))))))))))))))))))))))</f>
        <v>1</v>
      </c>
      <c r="I123" s="13" t="str">
        <f>IF(AND(J123="d",$A123&gt;=1,OR(K123={1,"2a","2b",3,"5a","5b","10a","10b","20a","20b","40a","40b","80a","80b","160a","160b"})),"w",IF(AND(J123="",$A123&gt;=1,OR(K123={1,"2a","2b",3,"5a","5b","10a","10b","20a","20b","40a","40b","80a","80b","160a","160b"})),"l",""))</f>
        <v/>
      </c>
      <c r="J123" s="7" t="str">
        <f>IF(OR($A123={13,14,15,16,17,18,19,20,21,22,23,24}),"d","")</f>
        <v>d</v>
      </c>
      <c r="K123" s="14" t="str">
        <f>IF(AND(OR($D122={"1/2","2/3","2/1","3/2"}),I122="w"),VLOOKUP(K122,$AA$2:$AB$17,2,FALSE),IF(AND(OR($D122={"1/2","2/3","2/1","3/2"}),I122="l"),VLOOKUP(K122,$AC$2:$AD$17,2,FALSE),IF(AND(OR($D122={"1/2","2/3","2/1","3/2"}),I121="w"),VLOOKUP(K121,$AA$2:$AB$17,2,FALSE),IF(AND(OR($D122={"1/2","2/3","2/1","3/2"}),I121="l"),VLOOKUP(K121,$AC$2:$AD$17,2,FALSE),IF(AND(OR($D122={"1/2","2/3","2/1","3/2"}),I120="w"),VLOOKUP(K120,$AA$2:$AB$17,2,FALSE),IF(AND(OR($D122={"1/2","2/3","2/1","3/2"}),I120="l"),VLOOKUP(K120,$AC$2:$AD$17,2,FALSE),IF(AND(OR($D122={"1/2","2/3","2/1","3/2"}),I119="w"),VLOOKUP(K119,$AA$2:$AB$17,2,FALSE),IF(AND(OR($D122={"1/2","2/3","2/1","3/2"}),I119="l"),VLOOKUP(K119,$AC$2:$AD$17,2,FALSE),IF(AND(OR($D122={"1/2","2/3","2/1","3/2"}),I118="w"),VLOOKUP(K118,$AA$2:$AB$17,2,FALSE),IF(AND(OR($D122={"1/2","2/3","2/1","3/2"}),I118="l"),VLOOKUP(K118,$AC$2:$AD$17,2,FALSE),IF(AND(OR($D122={"1/2","2/3","2/1","3/2"}),I117="w"),VLOOKUP(K117,$AA$2:$AB$17,2,FALSE),IF(AND(OR($D122={"1/2","2/3","2/1","3/2"}),I117="l"),VLOOKUP(K117,$AC$2:$AD$17,2,FALSE),IF(AND(OR($D122={"1/2","2/3","2/1","3/2"}),I116="w"),VLOOKUP(K116,$AA$2:$AB$17,2,FALSE),IF(AND(OR($D122={"1/2","2/3","2/1","3/2"}),I116="l"),VLOOKUP(K116,$AC$2:$AD$17,2,FALSE),IF(AND(OR($D122={"1/2","2/3","2/1","3/2"}),I115="w"),VLOOKUP(K115,$AA$2:$AB$17,2,FALSE),IF(AND(OR($D122={"1/2","2/3","2/1","3/2"}),I115="l"),VLOOKUP(K115,$AC$2:$AD$17,2,FALSE),IF(AND(OR($D122={"1/2","2/3","2/1","3/2"}),I114="w"),VLOOKUP(K114,$AA$2:$AB$17,2,FALSE),IF(AND(OR($D122={"1/2","2/3","2/1","3/2"}),I114="l"),VLOOKUP(K114,$AC$2:$AD$17,2,FALSE),IF(AND(OR($D122={"1/2","2/3","2/1","3/2"}),I113="w"),VLOOKUP(K113,$AA$2:$AB$17,2,FALSE),IF(AND(OR($D122={"1/2","2/3","2/1","3/2"}),I113="l"),VLOOKUP(K113,$AC$2:$AD$17,2,FALSE),IF(AND(OR($D122={"1/2","2/3","2/1","3/2"}),I112="w"),VLOOKUP(K112,$AA$2:$AB$17,2,FALSE),IF(AND(OR($D122={"1/2","2/3","2/1","3/2"}),I112="l"),VLOOKUP(K112,$AC$2:$AD$17,2,FALSE),IF(OR($D122={"1/2","2/3","2/1","3/2"}),1,"")))))))))))))))))))))))</f>
        <v/>
      </c>
      <c r="L123" s="13" t="str">
        <f>IF(AND(M123="d",$A123&gt;=1,OR(N123={1,"2a","2b",3,"5a","5b","10a","10b","20a","20b","40a","40b","80a","80b","160a","160b"})),"w",IF(AND(M123="",$A123&gt;=1,OR(N123={1,"2a","2b",3,"5a","5b","10a","10b","20a","20b","40a","40b","80a","80b","160a","160b"})),"l",""))</f>
        <v>l</v>
      </c>
      <c r="M123" s="7" t="str">
        <f>IF(OR($A123={25,26,27,28,29,30,31,32,33,34,35,36}),"d","")</f>
        <v/>
      </c>
      <c r="N123" s="14">
        <f>IF(AND(OR($D122={"1/3","2/3","3/1","3/2"}),L122="w"),VLOOKUP(N122,$AA$2:$AB$17,2,FALSE),IF(AND(OR($D122={"1/3","2/3","3/1","3/2"}),L122="l"),VLOOKUP(N122,$AC$2:$AD$17,2,FALSE),IF(AND(OR($D122={"1/3","2/3","3/1","3/2"}),L121="w"),VLOOKUP(N121,$AA$2:$AB$17,2,FALSE),IF(AND(OR($D122={"1/3","2/3","3/1","3/2"}),L121="l"),VLOOKUP(N121,$AC$2:$AD$17,2,FALSE),IF(AND(OR($D122={"1/3","2/3","3/1","3/2"}),L120="w"),VLOOKUP(N120,$AA$2:$AB$17,2,FALSE),IF(AND(OR($D122={"1/3","2/3","3/1","3/2"}),L120="l"),VLOOKUP(N120,$AC$2:$AD$17,2,FALSE),IF(AND(OR($D122={"1/3","2/3","3/1","3/2"}),L119="w"),VLOOKUP(N119,$AA$2:$AB$17,2,FALSE),IF(AND(OR($D122={"1/3","2/3","3/1","3/2"}),L119="l"),VLOOKUP(N119,$AC$2:$AD$17,2,FALSE),IF(AND(OR($D122={"1/3","2/3","3/1","3/2"}),L118="w"),VLOOKUP(N118,$AA$2:$AB$17,2,FALSE),IF(AND(OR($D122={"1/3","2/3","3/1","3/2"}),L118="l"),VLOOKUP(N118,$AC$2:$AD$17,2,FALSE),IF(AND(OR($D122={"1/3","2/3","3/1","3/2"}),L117="w"),VLOOKUP(N117,$AA$2:$AB$17,2,FALSE),IF(AND(OR($D122={"1/3","2/3","3/1","3/2"}),L117="l"),VLOOKUP(N117,$AC$2:$AD$17,2,FALSE),IF(AND(OR($D122={"1/3","2/3","3/1","3/2"}),L116="w"),VLOOKUP(N116,$AA$2:$AB$17,2,FALSE),IF(AND(OR($D122={"1/3","2/3","3/1","3/2"}),L116="l"),VLOOKUP(N116,$AC$2:$AD$17,2,FALSE),IF(AND(OR($D122={"1/3","2/3","3/1","3/2"}),L115="w"),VLOOKUP(N115,$AA$2:$AB$17,2,FALSE),IF(AND(OR($D122={"1/3","2/3","3/1","3/2"}),L115="l"),VLOOKUP(N115,$AC$2:$AD$17,2,FALSE),IF(AND(OR($D122={"1/3","2/3","3/1","3/2"}),L114="w"),VLOOKUP(N114,$AA$2:$AB$17,2,FALSE),IF(AND(OR($D122={"1/3","2/3","3/1","3/2"}),L114="l"),VLOOKUP(N114,$AC$2:$AD$17,2,FALSE),IF(AND(OR($D122={"1/3","2/3","3/1","3/2"}),L113="w"),VLOOKUP(N113,$AA$2:$AB$17,2,FALSE),IF(AND(OR($D122={"1/3","2/3","3/1","3/2"}),L113="l"),VLOOKUP(N113,$AC$2:$AD$17,2,FALSE),IF(AND(OR($D122={"1/3","2/3","3/1","3/2"}),L112="w"),VLOOKUP(N112,$AA$2:$AB$17,2,FALSE),IF(AND(OR($D122={"1/3","2/3","3/1","3/2"}),L112="l"),VLOOKUP(N112,$AC$2:$AD$17,2,FALSE),IF(OR($D122={"1/3","2/3","3/1","3/2"}),1,"")))))))))))))))))))))))</f>
        <v>3</v>
      </c>
      <c r="O123" s="12">
        <f t="shared" si="12"/>
        <v>-4</v>
      </c>
      <c r="P123" s="13" t="str">
        <f>IF(AND(Q123="c",$A123&gt;=1,OR(R123={1,"2a","2b",3,"5a","5b","10a","10b","20a","20b","40a","40b","80a","80b","160a","160b"})),"w",IF(AND(Q123="",$A123&gt;=1,OR(R123={1,"2a","2b",3,"5a","5b","10a","10b","20a","20b","40a","40b","80a","80b","160a","160b"})),"l",""))</f>
        <v>l</v>
      </c>
      <c r="Q123" s="7" t="str">
        <f>IF(OR($A123={1,4,7,10,13,16,19,22,25,28,31,34}),"c","")</f>
        <v/>
      </c>
      <c r="R123" s="14">
        <f>IF(AND(OR($E122={"a/b","a/c","b/a","c/a"}),P122="w"),VLOOKUP(R122,$AA$2:$AB$17,2,FALSE),IF(AND(OR($E122={"a/b","a/c","b/a","c/a"}),P122="l"),VLOOKUP(R122,$AC$2:$AD$17,2,FALSE),IF(AND(OR($E122={"a/b","a/c","b/a","c/a"}),P121="w"),VLOOKUP(R121,$AA$2:$AB$17,2,FALSE),IF(AND(OR($E122={"a/b","a/c","b/a","c/a"}),P121="l"),VLOOKUP(R121,$AC$2:$AD$17,2,FALSE),IF(AND(OR($E122={"a/b","a/c","b/a","c/a"}),P120="w"),VLOOKUP(R120,$AA$2:$AB$17,2,FALSE),IF(AND(OR($E122={"a/b","a/c","b/a","c/a"}),P120="l"),VLOOKUP(R120,$AC$2:$AD$17,2,FALSE),IF(AND(OR($E122={"a/b","a/c","b/a","c/a"}),P119="w"),VLOOKUP(R119,$AA$2:$AB$17,2,FALSE),IF(AND(OR($E122={"a/b","a/c","b/a","c/a"}),P119="l"),VLOOKUP(R119,$AC$2:$AD$17,2,FALSE),IF(AND(OR($E122={"a/b","a/c","b/a","c/a"}),P118="w"),VLOOKUP(R118,$AA$2:$AB$17,2,FALSE),IF(AND(OR($E122={"a/b","a/c","b/a","c/a"}),P118="l"),VLOOKUP(R118,$AC$2:$AD$17,2,FALSE),IF(AND(OR($E122={"a/b","a/c","b/a","c/a"}),P117="w"),VLOOKUP(R117,$AA$2:$AB$17,2,FALSE),IF(AND(OR($E122={"a/b","a/c","b/a","c/a"}),P117="l"),VLOOKUP(R117,$AC$2:$AD$17,2,FALSE),IF(AND(OR($E122={"a/b","a/c","b/a","c/a"}),P116="w"),VLOOKUP(R116,$AA$2:$AB$17,2,FALSE),IF(AND(OR($E122={"a/b","a/c","b/a","c/a"}),P116="l"),VLOOKUP(R116,$AC$2:$AD$17,2,FALSE),IF(AND(OR($E122={"a/b","a/c","b/a","c/a"}),P115="w"),VLOOKUP(R115,$AA$2:$AB$17,2,FALSE),IF(AND(OR($E122={"a/b","a/c","b/a","c/a"}),P115="l"),VLOOKUP(R115,$AC$2:$AD$17,2,FALSE),IF(AND(OR($E122={"a/b","a/c","b/a","c/a"}),P114="w"),VLOOKUP(R114,$AA$2:$AB$17,2,FALSE),IF(AND(OR($E122={"a/b","a/c","b/a","c/a"}),P114="l"),VLOOKUP(R114,$AC$2:$AD$17,2,FALSE),IF(AND(OR($E122={"a/b","a/c","b/a","c/a"}),P113="w"),VLOOKUP(R113,$AA$2:$AB$17,2,FALSE),IF(AND(OR($E122={"a/b","a/c","b/a","c/a"}),P113="l"),VLOOKUP(R113,$AC$2:$AD$17,2,FALSE),IF(AND(OR($E122={"a/b","a/c","b/a","c/a"}),P112="w"),VLOOKUP(R112,$AA$2:$AB$17,2,FALSE),IF(AND(OR($E122={"a/b","a/c","b/a","c/a"}),P112="l"),VLOOKUP(R112,$AC$2:$AD$17,2,FALSE),IF(OR($E122={"a/b","a/c","b/a","c/a"}),1,"")))))))))))))))))))))))</f>
        <v>1</v>
      </c>
      <c r="S123" s="13" t="str">
        <f>IF(AND(T123="c",$A123&gt;=1,OR(U123={1,"2a","2b",3,"5a","5b","10a","10b","20a","20b","40a","40b","80a","80b","160a","160b"})),"w",IF(AND(T123="",$A123&gt;=1,OR(U123={1,"2a","2b",3,"5a","5b","10a","10b","20a","20b","40a","40b","80a","80b","160a","160b"})),"l",""))</f>
        <v>l</v>
      </c>
      <c r="T123" s="7" t="str">
        <f>IF(OR($A123={2,5,8,11,14,17,20,23,26,29,32,35}),"c","")</f>
        <v/>
      </c>
      <c r="U123" s="14" t="str">
        <f>IF(AND(OR($E122={"a/b","b/c","b/a","c/b"}),S122="w"),VLOOKUP(U122,$AA$2:$AB$17,2,FALSE),IF(AND(OR($E122={"a/b","b/c","b/a","c/b"}),S122="l"),VLOOKUP(U122,$AC$2:$AD$17,2,FALSE),IF(AND(OR($E122={"a/b","b/c","b/a","c/b"}),S121="w"),VLOOKUP(U121,$AA$2:$AB$17,2,FALSE),IF(AND(OR($E122={"a/b","b/c","b/a","c/b"}),S121="l"),VLOOKUP(U121,$AC$2:$AD$17,2,FALSE),IF(AND(OR($E122={"a/b","b/c","b/a","c/b"}),S120="w"),VLOOKUP(U120,$AA$2:$AB$17,2,FALSE),IF(AND(OR($E122={"a/b","b/c","b/a","c/b"}),S120="l"),VLOOKUP(U120,$AC$2:$AD$17,2,FALSE),IF(AND(OR($E122={"a/b","b/c","b/a","c/b"}),S119="w"),VLOOKUP(U119,$AA$2:$AB$17,2,FALSE),IF(AND(OR($E122={"a/b","b/c","b/a","c/b"}),S119="l"),VLOOKUP(U119,$AC$2:$AD$17,2,FALSE),IF(AND(OR($E122={"a/b","b/c","b/a","c/b"}),S118="w"),VLOOKUP(U118,$AA$2:$AB$17,2,FALSE),IF(AND(OR($E122={"a/b","b/c","b/a","c/b"}),S118="l"),VLOOKUP(U118,$AC$2:$AD$17,2,FALSE),IF(AND(OR($E122={"a/b","b/c","b/a","c/b"}),S117="w"),VLOOKUP(U117,$AA$2:$AB$17,2,FALSE),IF(AND(OR($E122={"a/b","b/c","b/a","c/b"}),S117="l"),VLOOKUP(U117,$AC$2:$AD$17,2,FALSE),IF(AND(OR($E122={"a/b","b/c","b/a","c/b"}),S116="w"),VLOOKUP(U116,$AA$2:$AB$17,2,FALSE),IF(AND(OR($E122={"a/b","b/c","b/a","c/b"}),S116="l"),VLOOKUP(U116,$AC$2:$AD$17,2,FALSE),IF(AND(OR($E122={"a/b","b/c","b/a","c/b"}),S115="w"),VLOOKUP(U115,$AA$2:$AB$17,2,FALSE),IF(AND(OR($E122={"a/b","b/c","b/a","c/b"}),S115="l"),VLOOKUP(U115,$AC$2:$AD$17,2,FALSE),IF(AND(OR($E122={"a/b","b/c","b/a","c/b"}),S114="w"),VLOOKUP(U114,$AA$2:$AB$17,2,FALSE),IF(AND(OR($E122={"a/b","b/c","b/a","c/b"}),S114="l"),VLOOKUP(U114,$AC$2:$AD$17,2,FALSE),IF(AND(OR($E122={"a/b","b/c","b/a","c/b"}),S113="w"),VLOOKUP(U113,$AA$2:$AB$17,2,FALSE),IF(AND(OR($E122={"a/b","b/c","b/a","c/b"}),S113="l"),VLOOKUP(U113,$AC$2:$AD$17,2,FALSE),IF(AND(OR($E122={"a/b","b/c","b/a","c/b"}),S112="w"),VLOOKUP(U112,$AA$2:$AB$17,2,FALSE),IF(AND(OR($E122={"a/b","b/c","b/a","c/b"}),S112="l"),VLOOKUP(U112,$AC$2:$AD$17,2,FALSE),IF(OR($E122={"a/b","b/c","b/a","c/b"}),1,"")))))))))))))))))))))))</f>
        <v>5a</v>
      </c>
      <c r="V123" s="13" t="str">
        <f>IF(AND(W123="c",$A123&gt;=1,OR(X123={1,"2a","2b",3,"5a","5b","10a","10b","20a","20b","40a","40b","80a","80b","160a","160b"})),"w",IF(AND(W123="",$A123&gt;=1,OR(X123={1,"2a","2b",3,"5a","5b","10a","10b","20a","20b","40a","40b","80a","80b","160a","160b"})),"l",""))</f>
        <v/>
      </c>
      <c r="W123" s="7" t="str">
        <f>IF(OR($A123={3,6,9,12,15,18,21,24,27,30,33,36}),"c","")</f>
        <v>c</v>
      </c>
      <c r="X123" s="14" t="str">
        <f>IF(AND(OR($E122={"a/c","b/c","c/a","c/b"}),V122="w"),VLOOKUP(X122,$AA$2:$AB$17,2,FALSE),IF(AND(OR($E122={"a/c","b/c","c/a","c/b"}),V122="l"),VLOOKUP(X122,$AC$2:$AD$17,2,FALSE),IF(AND(OR($E122={"a/c","b/c","c/a","c/b"}),V121="w"),VLOOKUP(X121,$AA$2:$AB$17,2,FALSE),IF(AND(OR($E122={"a/c","b/c","c/a","c/b"}),V121="l"),VLOOKUP(X121,$AC$2:$AD$17,2,FALSE),IF(AND(OR($E122={"a/c","b/c","c/a","c/b"}),V120="w"),VLOOKUP(X120,$AA$2:$AB$17,2,FALSE),IF(AND(OR($E122={"a/c","b/c","c/a","c/b"}),V120="l"),VLOOKUP(X120,$AC$2:$AD$17,2,FALSE),IF(AND(OR($E122={"a/c","b/c","c/a","c/b"}),V119="w"),VLOOKUP(X119,$AA$2:$AB$17,2,FALSE),IF(AND(OR($E122={"a/c","b/c","c/a","c/b"}),V119="l"),VLOOKUP(X119,$AC$2:$AD$17,2,FALSE),IF(AND(OR($E122={"a/c","b/c","c/a","c/b"}),V118="w"),VLOOKUP(X118,$AA$2:$AB$17,2,FALSE),IF(AND(OR($E122={"a/c","b/c","c/a","c/b"}),V118="l"),VLOOKUP(X118,$AC$2:$AD$17,2,FALSE),IF(AND(OR($E122={"a/c","b/c","c/a","c/b"}),V117="w"),VLOOKUP(X117,$AA$2:$AB$17,2,FALSE),IF(AND(OR($E122={"a/c","b/c","c/a","c/b"}),V117="l"),VLOOKUP(X117,$AC$2:$AD$17,2,FALSE),IF(AND(OR($E122={"a/c","b/c","c/a","c/b"}),V116="w"),VLOOKUP(X116,$AA$2:$AB$17,2,FALSE),IF(AND(OR($E122={"a/c","b/c","c/a","c/b"}),V116="l"),VLOOKUP(X116,$AC$2:$AD$17,2,FALSE),IF(AND(OR($E122={"a/c","b/c","c/a","c/b"}),V115="w"),VLOOKUP(X115,$AA$2:$AB$17,2,FALSE),IF(AND(OR($E122={"a/c","b/c","c/a","c/b"}),V115="l"),VLOOKUP(X115,$AC$2:$AD$17,2,FALSE),IF(AND(OR($E122={"a/c","b/c","c/a","c/b"}),V114="w"),VLOOKUP(X114,$AA$2:$AB$17,2,FALSE),IF(AND(OR($E122={"a/c","b/c","c/a","c/b"}),V114="l"),VLOOKUP(X114,$AC$2:$AD$17,2,FALSE),IF(AND(OR($E122={"a/c","b/c","c/a","c/b"}),V113="w"),VLOOKUP(X113,$AA$2:$AB$17,2,FALSE),IF(AND(OR($E122={"a/c","b/c","c/a","c/b"}),V113="l"),VLOOKUP(X113,$AC$2:$AD$17,2,FALSE),IF(AND(OR($E122={"a/c","b/c","c/a","c/b"}),V112="w"),VLOOKUP(X112,$AA$2:$AB$17,2,FALSE),IF(AND(OR($E122={"a/c","b/c","c/a","c/b"}),V112="l"),VLOOKUP(X112,$AC$2:$AD$17,2,FALSE),IF(OR($E122={"a/c","b/c","c/a","c/b"}),1,"")))))))))))))))))))))))</f>
        <v/>
      </c>
      <c r="Y123" s="12">
        <f t="shared" si="13"/>
        <v>-6</v>
      </c>
      <c r="Z123" s="27">
        <f t="shared" si="14"/>
        <v>-10</v>
      </c>
    </row>
    <row r="124" spans="1:26">
      <c r="A124" s="9">
        <v>36</v>
      </c>
      <c r="B124" s="9">
        <f>IF(OR($A124={1,2,3,4,5,6,7,8,9,10,11,12}),1,IF(OR($A124={13,14,15,16,17,18,19,20,21,22,23,24}),2,IF(OR($A124={25,26,27,28,29,30,31,32,33,34,35,36}),3,"")))</f>
        <v>3</v>
      </c>
      <c r="C124" s="9" t="str">
        <f>IF(OR($A124={1,4,7,10,13,16,19,22,25,28,31,34}),"A",IF(OR($A124={2,5,8,11,14,17,20,23,26,29,32,35}),"B",IF(OR($A124={3,6,9,12,15,18,21,24,27,30,33,36}),"C","")))</f>
        <v>C</v>
      </c>
      <c r="D124" t="str">
        <f t="shared" si="15"/>
        <v>2/3</v>
      </c>
      <c r="E124" t="str">
        <f t="shared" si="16"/>
        <v>A/C</v>
      </c>
      <c r="F124" s="13" t="str">
        <f>IF(AND(G124="d",$A124&gt;=1,OR(H124={1,"2a","2b",3,"5a","5b","10a","10b","20a","20b","40a","40b","80a","80b","160a","160b"})),"w",IF(AND(G124="",$A124&gt;=1,OR(H124={1,"2a","2b",3,"5a","5b","10a","10b","20a","20b","40a","40b","80a","80b","160a","160b"})),"l",""))</f>
        <v>l</v>
      </c>
      <c r="G124" s="7" t="str">
        <f>IF(OR($A124={1,2,3,4,5,6,7,8,9,10,11,12}),"d","")</f>
        <v/>
      </c>
      <c r="H124" s="14" t="str">
        <f>IF(AND(OR($D123={"1/2","1/3","2/1","3/1"}),F123="w"),VLOOKUP(H123,$AA$2:$AB$17,2,FALSE),IF(AND(OR($D123={"1/2","1/3","2/1","3/1"}),F123="l"),VLOOKUP(H123,$AC$2:$AD$17,2,FALSE),IF(AND(OR($D123={"1/2","1/3","2/1","3/1"}),F122="w"),VLOOKUP(H122,$AA$2:$AB$17,2,FALSE),IF(AND(OR($D123={"1/2","1/3","2/1","3/1"}),F122="l"),VLOOKUP(H122,$AC$2:$AD$17,2,FALSE),IF(AND(OR($D123={"1/2","1/3","2/1","3/1"}),F121="w"),VLOOKUP(H121,$AA$2:$AB$17,2,FALSE),IF(AND(OR($D123={"1/2","1/3","2/1","3/1"}),F121="l"),VLOOKUP(H121,$AC$2:$AD$17,2,FALSE),IF(AND(OR($D123={"1/2","1/3","2/1","3/1"}),F120="w"),VLOOKUP(H120,$AA$2:$AB$17,2,FALSE),IF(AND(OR($D123={"1/2","1/3","2/1","3/1"}),F120="l"),VLOOKUP(H120,$AC$2:$AD$17,2,FALSE),IF(AND(OR($D123={"1/2","1/3","2/1","3/1"}),F119="w"),VLOOKUP(H119,$AA$2:$AB$17,2,FALSE),IF(AND(OR($D123={"1/2","1/3","2/1","3/1"}),F119="l"),VLOOKUP(H119,$AC$2:$AD$17,2,FALSE),IF(AND(OR($D123={"1/2","1/3","2/1","3/1"}),F118="w"),VLOOKUP(H118,$AA$2:$AB$17,2,FALSE),IF(AND(OR($D123={"1/2","1/3","2/1","3/1"}),F118="l"),VLOOKUP(H118,$AC$2:$AD$17,2,FALSE),IF(AND(OR($D123={"1/2","1/3","2/1","3/1"}),F117="w"),VLOOKUP(H117,$AA$2:$AB$17,2,FALSE),IF(AND(OR($D123={"1/2","1/3","2/1","3/1"}),F117="l"),VLOOKUP(H117,$AC$2:$AD$17,2,FALSE),IF(AND(OR($D123={"1/2","1/3","2/1","3/1"}),F116="w"),VLOOKUP(H116,$AA$2:$AB$17,2,FALSE),IF(AND(OR($D123={"1/2","1/3","2/1","3/1"}),F116="l"),VLOOKUP(H116,$AC$2:$AD$17,2,FALSE),IF(AND(OR($D123={"1/2","1/3","2/1","3/1"}),F115="w"),VLOOKUP(H115,$AA$2:$AB$17,2,FALSE),IF(AND(OR($D123={"1/2","1/3","2/1","3/1"}),F115="l"),VLOOKUP(H115,$AC$2:$AD$17,2,FALSE),IF(AND(OR($D123={"1/2","1/3","2/1","3/1"}),F114="w"),VLOOKUP(H114,$AA$2:$AB$17,2,FALSE),IF(AND(OR($D123={"1/2","1/3","2/1","3/1"}),F114="l"),VLOOKUP(H114,$AC$2:$AD$17,2,FALSE),IF(AND(OR($D123={"1/2","1/3","2/1","3/1"}),F113="w"),VLOOKUP(H113,$AA$2:$AB$17,2,FALSE),IF(AND(OR($D123={"1/2","1/3","2/1","3/1"}),F113="l"),VLOOKUP(H113,$AC$2:$AD$17,2,FALSE),IF(OR($D123={"1/2","1/3","2/1","3/1"}),1,"")))))))))))))))))))))))</f>
        <v>2a</v>
      </c>
      <c r="I124" s="13" t="str">
        <f>IF(AND(J124="d",$A124&gt;=1,OR(K124={1,"2a","2b",3,"5a","5b","10a","10b","20a","20b","40a","40b","80a","80b","160a","160b"})),"w",IF(AND(J124="",$A124&gt;=1,OR(K124={1,"2a","2b",3,"5a","5b","10a","10b","20a","20b","40a","40b","80a","80b","160a","160b"})),"l",""))</f>
        <v>l</v>
      </c>
      <c r="J124" s="7" t="str">
        <f>IF(OR($A124={13,14,15,16,17,18,19,20,21,22,23,24}),"d","")</f>
        <v/>
      </c>
      <c r="K124" s="14" t="str">
        <f>IF(AND(OR($D123={"1/2","2/3","2/1","3/2"}),I123="w"),VLOOKUP(K123,$AA$2:$AB$17,2,FALSE),IF(AND(OR($D123={"1/2","2/3","2/1","3/2"}),I123="l"),VLOOKUP(K123,$AC$2:$AD$17,2,FALSE),IF(AND(OR($D123={"1/2","2/3","2/1","3/2"}),I122="w"),VLOOKUP(K122,$AA$2:$AB$17,2,FALSE),IF(AND(OR($D123={"1/2","2/3","2/1","3/2"}),I122="l"),VLOOKUP(K122,$AC$2:$AD$17,2,FALSE),IF(AND(OR($D123={"1/2","2/3","2/1","3/2"}),I121="w"),VLOOKUP(K121,$AA$2:$AB$17,2,FALSE),IF(AND(OR($D123={"1/2","2/3","2/1","3/2"}),I121="l"),VLOOKUP(K121,$AC$2:$AD$17,2,FALSE),IF(AND(OR($D123={"1/2","2/3","2/1","3/2"}),I120="w"),VLOOKUP(K120,$AA$2:$AB$17,2,FALSE),IF(AND(OR($D123={"1/2","2/3","2/1","3/2"}),I120="l"),VLOOKUP(K120,$AC$2:$AD$17,2,FALSE),IF(AND(OR($D123={"1/2","2/3","2/1","3/2"}),I119="w"),VLOOKUP(K119,$AA$2:$AB$17,2,FALSE),IF(AND(OR($D123={"1/2","2/3","2/1","3/2"}),I119="l"),VLOOKUP(K119,$AC$2:$AD$17,2,FALSE),IF(AND(OR($D123={"1/2","2/3","2/1","3/2"}),I118="w"),VLOOKUP(K118,$AA$2:$AB$17,2,FALSE),IF(AND(OR($D123={"1/2","2/3","2/1","3/2"}),I118="l"),VLOOKUP(K118,$AC$2:$AD$17,2,FALSE),IF(AND(OR($D123={"1/2","2/3","2/1","3/2"}),I117="w"),VLOOKUP(K117,$AA$2:$AB$17,2,FALSE),IF(AND(OR($D123={"1/2","2/3","2/1","3/2"}),I117="l"),VLOOKUP(K117,$AC$2:$AD$17,2,FALSE),IF(AND(OR($D123={"1/2","2/3","2/1","3/2"}),I116="w"),VLOOKUP(K116,$AA$2:$AB$17,2,FALSE),IF(AND(OR($D123={"1/2","2/3","2/1","3/2"}),I116="l"),VLOOKUP(K116,$AC$2:$AD$17,2,FALSE),IF(AND(OR($D123={"1/2","2/3","2/1","3/2"}),I115="w"),VLOOKUP(K115,$AA$2:$AB$17,2,FALSE),IF(AND(OR($D123={"1/2","2/3","2/1","3/2"}),I115="l"),VLOOKUP(K115,$AC$2:$AD$17,2,FALSE),IF(AND(OR($D123={"1/2","2/3","2/1","3/2"}),I114="w"),VLOOKUP(K114,$AA$2:$AB$17,2,FALSE),IF(AND(OR($D123={"1/2","2/3","2/1","3/2"}),I114="l"),VLOOKUP(K114,$AC$2:$AD$17,2,FALSE),IF(AND(OR($D123={"1/2","2/3","2/1","3/2"}),I113="w"),VLOOKUP(K113,$AA$2:$AB$17,2,FALSE),IF(AND(OR($D123={"1/2","2/3","2/1","3/2"}),I113="l"),VLOOKUP(K113,$AC$2:$AD$17,2,FALSE),IF(OR($D123={"1/2","2/3","2/1","3/2"}),1,"")))))))))))))))))))))))</f>
        <v>5b</v>
      </c>
      <c r="L124" s="13" t="str">
        <f>IF(AND(M124="d",$A124&gt;=1,OR(N124={1,"2a","2b",3,"5a","5b","10a","10b","20a","20b","40a","40b","80a","80b","160a","160b"})),"w",IF(AND(M124="",$A124&gt;=1,OR(N124={1,"2a","2b",3,"5a","5b","10a","10b","20a","20b","40a","40b","80a","80b","160a","160b"})),"l",""))</f>
        <v/>
      </c>
      <c r="M124" s="7" t="str">
        <f>IF(OR($A124={25,26,27,28,29,30,31,32,33,34,35,36}),"d","")</f>
        <v>d</v>
      </c>
      <c r="N124" s="14" t="str">
        <f>IF(AND(OR($D123={"1/3","2/3","3/1","3/2"}),L123="w"),VLOOKUP(N123,$AA$2:$AB$17,2,FALSE),IF(AND(OR($D123={"1/3","2/3","3/1","3/2"}),L123="l"),VLOOKUP(N123,$AC$2:$AD$17,2,FALSE),IF(AND(OR($D123={"1/3","2/3","3/1","3/2"}),L122="w"),VLOOKUP(N122,$AA$2:$AB$17,2,FALSE),IF(AND(OR($D123={"1/3","2/3","3/1","3/2"}),L122="l"),VLOOKUP(N122,$AC$2:$AD$17,2,FALSE),IF(AND(OR($D123={"1/3","2/3","3/1","3/2"}),L121="w"),VLOOKUP(N121,$AA$2:$AB$17,2,FALSE),IF(AND(OR($D123={"1/3","2/3","3/1","3/2"}),L121="l"),VLOOKUP(N121,$AC$2:$AD$17,2,FALSE),IF(AND(OR($D123={"1/3","2/3","3/1","3/2"}),L120="w"),VLOOKUP(N120,$AA$2:$AB$17,2,FALSE),IF(AND(OR($D123={"1/3","2/3","3/1","3/2"}),L120="l"),VLOOKUP(N120,$AC$2:$AD$17,2,FALSE),IF(AND(OR($D123={"1/3","2/3","3/1","3/2"}),L119="w"),VLOOKUP(N119,$AA$2:$AB$17,2,FALSE),IF(AND(OR($D123={"1/3","2/3","3/1","3/2"}),L119="l"),VLOOKUP(N119,$AC$2:$AD$17,2,FALSE),IF(AND(OR($D123={"1/3","2/3","3/1","3/2"}),L118="w"),VLOOKUP(N118,$AA$2:$AB$17,2,FALSE),IF(AND(OR($D123={"1/3","2/3","3/1","3/2"}),L118="l"),VLOOKUP(N118,$AC$2:$AD$17,2,FALSE),IF(AND(OR($D123={"1/3","2/3","3/1","3/2"}),L117="w"),VLOOKUP(N117,$AA$2:$AB$17,2,FALSE),IF(AND(OR($D123={"1/3","2/3","3/1","3/2"}),L117="l"),VLOOKUP(N117,$AC$2:$AD$17,2,FALSE),IF(AND(OR($D123={"1/3","2/3","3/1","3/2"}),L116="w"),VLOOKUP(N116,$AA$2:$AB$17,2,FALSE),IF(AND(OR($D123={"1/3","2/3","3/1","3/2"}),L116="l"),VLOOKUP(N116,$AC$2:$AD$17,2,FALSE),IF(AND(OR($D123={"1/3","2/3","3/1","3/2"}),L115="w"),VLOOKUP(N115,$AA$2:$AB$17,2,FALSE),IF(AND(OR($D123={"1/3","2/3","3/1","3/2"}),L115="l"),VLOOKUP(N115,$AC$2:$AD$17,2,FALSE),IF(AND(OR($D123={"1/3","2/3","3/1","3/2"}),L114="w"),VLOOKUP(N114,$AA$2:$AB$17,2,FALSE),IF(AND(OR($D123={"1/3","2/3","3/1","3/2"}),L114="l"),VLOOKUP(N114,$AC$2:$AD$17,2,FALSE),IF(AND(OR($D123={"1/3","2/3","3/1","3/2"}),L113="w"),VLOOKUP(N113,$AA$2:$AB$17,2,FALSE),IF(AND(OR($D123={"1/3","2/3","3/1","3/2"}),L113="l"),VLOOKUP(N113,$AC$2:$AD$17,2,FALSE),IF(OR($D123={"1/3","2/3","3/1","3/2"}),1,"")))))))))))))))))))))))</f>
        <v/>
      </c>
      <c r="O124" s="12">
        <f t="shared" si="12"/>
        <v>-7</v>
      </c>
      <c r="P124" s="13" t="str">
        <f>IF(AND(Q124="c",$A124&gt;=1,OR(R124={1,"2a","2b",3,"5a","5b","10a","10b","20a","20b","40a","40b","80a","80b","160a","160b"})),"w",IF(AND(Q124="",$A124&gt;=1,OR(R124={1,"2a","2b",3,"5a","5b","10a","10b","20a","20b","40a","40b","80a","80b","160a","160b"})),"l",""))</f>
        <v>l</v>
      </c>
      <c r="Q124" s="7" t="str">
        <f>IF(OR($A124={1,4,7,10,13,16,19,22,25,28,31,34}),"c","")</f>
        <v/>
      </c>
      <c r="R124" s="14" t="str">
        <f>IF(AND(OR($E123={"a/b","a/c","b/a","c/a"}),P123="w"),VLOOKUP(R123,$AA$2:$AB$17,2,FALSE),IF(AND(OR($E123={"a/b","a/c","b/a","c/a"}),P123="l"),VLOOKUP(R123,$AC$2:$AD$17,2,FALSE),IF(AND(OR($E123={"a/b","a/c","b/a","c/a"}),P122="w"),VLOOKUP(R122,$AA$2:$AB$17,2,FALSE),IF(AND(OR($E123={"a/b","a/c","b/a","c/a"}),P122="l"),VLOOKUP(R122,$AC$2:$AD$17,2,FALSE),IF(AND(OR($E123={"a/b","a/c","b/a","c/a"}),P121="w"),VLOOKUP(R121,$AA$2:$AB$17,2,FALSE),IF(AND(OR($E123={"a/b","a/c","b/a","c/a"}),P121="l"),VLOOKUP(R121,$AC$2:$AD$17,2,FALSE),IF(AND(OR($E123={"a/b","a/c","b/a","c/a"}),P120="w"),VLOOKUP(R120,$AA$2:$AB$17,2,FALSE),IF(AND(OR($E123={"a/b","a/c","b/a","c/a"}),P120="l"),VLOOKUP(R120,$AC$2:$AD$17,2,FALSE),IF(AND(OR($E123={"a/b","a/c","b/a","c/a"}),P119="w"),VLOOKUP(R119,$AA$2:$AB$17,2,FALSE),IF(AND(OR($E123={"a/b","a/c","b/a","c/a"}),P119="l"),VLOOKUP(R119,$AC$2:$AD$17,2,FALSE),IF(AND(OR($E123={"a/b","a/c","b/a","c/a"}),P118="w"),VLOOKUP(R118,$AA$2:$AB$17,2,FALSE),IF(AND(OR($E123={"a/b","a/c","b/a","c/a"}),P118="l"),VLOOKUP(R118,$AC$2:$AD$17,2,FALSE),IF(AND(OR($E123={"a/b","a/c","b/a","c/a"}),P117="w"),VLOOKUP(R117,$AA$2:$AB$17,2,FALSE),IF(AND(OR($E123={"a/b","a/c","b/a","c/a"}),P117="l"),VLOOKUP(R117,$AC$2:$AD$17,2,FALSE),IF(AND(OR($E123={"a/b","a/c","b/a","c/a"}),P116="w"),VLOOKUP(R116,$AA$2:$AB$17,2,FALSE),IF(AND(OR($E123={"a/b","a/c","b/a","c/a"}),P116="l"),VLOOKUP(R116,$AC$2:$AD$17,2,FALSE),IF(AND(OR($E123={"a/b","a/c","b/a","c/a"}),P115="w"),VLOOKUP(R115,$AA$2:$AB$17,2,FALSE),IF(AND(OR($E123={"a/b","a/c","b/a","c/a"}),P115="l"),VLOOKUP(R115,$AC$2:$AD$17,2,FALSE),IF(AND(OR($E123={"a/b","a/c","b/a","c/a"}),P114="w"),VLOOKUP(R114,$AA$2:$AB$17,2,FALSE),IF(AND(OR($E123={"a/b","a/c","b/a","c/a"}),P114="l"),VLOOKUP(R114,$AC$2:$AD$17,2,FALSE),IF(AND(OR($E123={"a/b","a/c","b/a","c/a"}),P113="w"),VLOOKUP(R113,$AA$2:$AB$17,2,FALSE),IF(AND(OR($E123={"a/b","a/c","b/a","c/a"}),P113="l"),VLOOKUP(R113,$AC$2:$AD$17,2,FALSE),IF(OR($E123={"a/b","a/c","b/a","c/a"}),1,"")))))))))))))))))))))))</f>
        <v>2a</v>
      </c>
      <c r="S124" s="13" t="str">
        <f>IF(AND(T124="c",$A124&gt;=1,OR(U124={1,"2a","2b",3,"5a","5b","10a","10b","20a","20b","40a","40b","80a","80b","160a","160b"})),"w",IF(AND(T124="",$A124&gt;=1,OR(U124={1,"2a","2b",3,"5a","5b","10a","10b","20a","20b","40a","40b","80a","80b","160a","160b"})),"l",""))</f>
        <v/>
      </c>
      <c r="T124" s="7" t="str">
        <f>IF(OR($A124={2,5,8,11,14,17,20,23,26,29,32,35}),"c","")</f>
        <v/>
      </c>
      <c r="U124" s="14" t="str">
        <f>IF(AND(OR($E123={"a/b","b/c","b/a","c/b"}),S123="w"),VLOOKUP(U123,$AA$2:$AB$17,2,FALSE),IF(AND(OR($E123={"a/b","b/c","b/a","c/b"}),S123="l"),VLOOKUP(U123,$AC$2:$AD$17,2,FALSE),IF(AND(OR($E123={"a/b","b/c","b/a","c/b"}),S122="w"),VLOOKUP(U122,$AA$2:$AB$17,2,FALSE),IF(AND(OR($E123={"a/b","b/c","b/a","c/b"}),S122="l"),VLOOKUP(U122,$AC$2:$AD$17,2,FALSE),IF(AND(OR($E123={"a/b","b/c","b/a","c/b"}),S121="w"),VLOOKUP(U121,$AA$2:$AB$17,2,FALSE),IF(AND(OR($E123={"a/b","b/c","b/a","c/b"}),S121="l"),VLOOKUP(U121,$AC$2:$AD$17,2,FALSE),IF(AND(OR($E123={"a/b","b/c","b/a","c/b"}),S120="w"),VLOOKUP(U120,$AA$2:$AB$17,2,FALSE),IF(AND(OR($E123={"a/b","b/c","b/a","c/b"}),S120="l"),VLOOKUP(U120,$AC$2:$AD$17,2,FALSE),IF(AND(OR($E123={"a/b","b/c","b/a","c/b"}),S119="w"),VLOOKUP(U119,$AA$2:$AB$17,2,FALSE),IF(AND(OR($E123={"a/b","b/c","b/a","c/b"}),S119="l"),VLOOKUP(U119,$AC$2:$AD$17,2,FALSE),IF(AND(OR($E123={"a/b","b/c","b/a","c/b"}),S118="w"),VLOOKUP(U118,$AA$2:$AB$17,2,FALSE),IF(AND(OR($E123={"a/b","b/c","b/a","c/b"}),S118="l"),VLOOKUP(U118,$AC$2:$AD$17,2,FALSE),IF(AND(OR($E123={"a/b","b/c","b/a","c/b"}),S117="w"),VLOOKUP(U117,$AA$2:$AB$17,2,FALSE),IF(AND(OR($E123={"a/b","b/c","b/a","c/b"}),S117="l"),VLOOKUP(U117,$AC$2:$AD$17,2,FALSE),IF(AND(OR($E123={"a/b","b/c","b/a","c/b"}),S116="w"),VLOOKUP(U116,$AA$2:$AB$17,2,FALSE),IF(AND(OR($E123={"a/b","b/c","b/a","c/b"}),S116="l"),VLOOKUP(U116,$AC$2:$AD$17,2,FALSE),IF(AND(OR($E123={"a/b","b/c","b/a","c/b"}),S115="w"),VLOOKUP(U115,$AA$2:$AB$17,2,FALSE),IF(AND(OR($E123={"a/b","b/c","b/a","c/b"}),S115="l"),VLOOKUP(U115,$AC$2:$AD$17,2,FALSE),IF(AND(OR($E123={"a/b","b/c","b/a","c/b"}),S114="w"),VLOOKUP(U114,$AA$2:$AB$17,2,FALSE),IF(AND(OR($E123={"a/b","b/c","b/a","c/b"}),S114="l"),VLOOKUP(U114,$AC$2:$AD$17,2,FALSE),IF(AND(OR($E123={"a/b","b/c","b/a","c/b"}),S113="w"),VLOOKUP(U113,$AA$2:$AB$17,2,FALSE),IF(AND(OR($E123={"a/b","b/c","b/a","c/b"}),S113="l"),VLOOKUP(U113,$AC$2:$AD$17,2,FALSE),IF(OR($E123={"a/b","b/c","b/a","c/b"}),1,"")))))))))))))))))))))))</f>
        <v/>
      </c>
      <c r="V124" s="13" t="str">
        <f>IF(AND(W124="c",$A124&gt;=1,OR(X124={1,"2a","2b",3,"5a","5b","10a","10b","20a","20b","40a","40b","80a","80b","160a","160b"})),"w",IF(AND(W124="",$A124&gt;=1,OR(X124={1,"2a","2b",3,"5a","5b","10a","10b","20a","20b","40a","40b","80a","80b","160a","160b"})),"l",""))</f>
        <v>w</v>
      </c>
      <c r="W124" s="7" t="str">
        <f>IF(OR($A124={3,6,9,12,15,18,21,24,27,30,33,36}),"c","")</f>
        <v>c</v>
      </c>
      <c r="X124" s="14">
        <f>IF(AND(OR($E123={"a/c","b/c","c/a","c/b"}),V123="w"),VLOOKUP(X123,$AA$2:$AB$17,2,FALSE),IF(AND(OR($E123={"a/c","b/c","c/a","c/b"}),V123="l"),VLOOKUP(X123,$AC$2:$AD$17,2,FALSE),IF(AND(OR($E123={"a/c","b/c","c/a","c/b"}),V122="w"),VLOOKUP(X122,$AA$2:$AB$17,2,FALSE),IF(AND(OR($E123={"a/c","b/c","c/a","c/b"}),V122="l"),VLOOKUP(X122,$AC$2:$AD$17,2,FALSE),IF(AND(OR($E123={"a/c","b/c","c/a","c/b"}),V121="w"),VLOOKUP(X121,$AA$2:$AB$17,2,FALSE),IF(AND(OR($E123={"a/c","b/c","c/a","c/b"}),V121="l"),VLOOKUP(X121,$AC$2:$AD$17,2,FALSE),IF(AND(OR($E123={"a/c","b/c","c/a","c/b"}),V120="w"),VLOOKUP(X120,$AA$2:$AB$17,2,FALSE),IF(AND(OR($E123={"a/c","b/c","c/a","c/b"}),V120="l"),VLOOKUP(X120,$AC$2:$AD$17,2,FALSE),IF(AND(OR($E123={"a/c","b/c","c/a","c/b"}),V119="w"),VLOOKUP(X119,$AA$2:$AB$17,2,FALSE),IF(AND(OR($E123={"a/c","b/c","c/a","c/b"}),V119="l"),VLOOKUP(X119,$AC$2:$AD$17,2,FALSE),IF(AND(OR($E123={"a/c","b/c","c/a","c/b"}),V118="w"),VLOOKUP(X118,$AA$2:$AB$17,2,FALSE),IF(AND(OR($E123={"a/c","b/c","c/a","c/b"}),V118="l"),VLOOKUP(X118,$AC$2:$AD$17,2,FALSE),IF(AND(OR($E123={"a/c","b/c","c/a","c/b"}),V117="w"),VLOOKUP(X117,$AA$2:$AB$17,2,FALSE),IF(AND(OR($E123={"a/c","b/c","c/a","c/b"}),V117="l"),VLOOKUP(X117,$AC$2:$AD$17,2,FALSE),IF(AND(OR($E123={"a/c","b/c","c/a","c/b"}),V116="w"),VLOOKUP(X116,$AA$2:$AB$17,2,FALSE),IF(AND(OR($E123={"a/c","b/c","c/a","c/b"}),V116="l"),VLOOKUP(X116,$AC$2:$AD$17,2,FALSE),IF(AND(OR($E123={"a/c","b/c","c/a","c/b"}),V115="w"),VLOOKUP(X115,$AA$2:$AB$17,2,FALSE),IF(AND(OR($E123={"a/c","b/c","c/a","c/b"}),V115="l"),VLOOKUP(X115,$AC$2:$AD$17,2,FALSE),IF(AND(OR($E123={"a/c","b/c","c/a","c/b"}),V114="w"),VLOOKUP(X114,$AA$2:$AB$17,2,FALSE),IF(AND(OR($E123={"a/c","b/c","c/a","c/b"}),V114="l"),VLOOKUP(X114,$AC$2:$AD$17,2,FALSE),IF(AND(OR($E123={"a/c","b/c","c/a","c/b"}),V113="w"),VLOOKUP(X113,$AA$2:$AB$17,2,FALSE),IF(AND(OR($E123={"a/c","b/c","c/a","c/b"}),V113="l"),VLOOKUP(X113,$AC$2:$AD$17,2,FALSE),IF(OR($E123={"a/c","b/c","c/a","c/b"}),1,"")))))))))))))))))))))))</f>
        <v>3</v>
      </c>
      <c r="Y124" s="12">
        <f t="shared" si="13"/>
        <v>4</v>
      </c>
      <c r="Z124" s="27">
        <f t="shared" si="14"/>
        <v>-3</v>
      </c>
    </row>
    <row r="125" spans="1:26">
      <c r="A125" s="9">
        <v>20</v>
      </c>
      <c r="B125" s="9">
        <f>IF(OR($A125={1,2,3,4,5,6,7,8,9,10,11,12}),1,IF(OR($A125={13,14,15,16,17,18,19,20,21,22,23,24}),2,IF(OR($A125={25,26,27,28,29,30,31,32,33,34,35,36}),3,"")))</f>
        <v>2</v>
      </c>
      <c r="C125" s="9" t="str">
        <f>IF(OR($A125={1,4,7,10,13,16,19,22,25,28,31,34}),"A",IF(OR($A125={2,5,8,11,14,17,20,23,26,29,32,35}),"B",IF(OR($A125={3,6,9,12,15,18,21,24,27,30,33,36}),"C","")))</f>
        <v>B</v>
      </c>
      <c r="D125" t="str">
        <f t="shared" si="15"/>
        <v>3/2</v>
      </c>
      <c r="E125" t="str">
        <f t="shared" si="16"/>
        <v>C/B</v>
      </c>
      <c r="F125" s="13" t="str">
        <f>IF(AND(G125="d",$A125&gt;=1,OR(H125={1,"2a","2b",3,"5a","5b","10a","10b","20a","20b","40a","40b","80a","80b","160a","160b"})),"w",IF(AND(G125="",$A125&gt;=1,OR(H125={1,"2a","2b",3,"5a","5b","10a","10b","20a","20b","40a","40b","80a","80b","160a","160b"})),"l",""))</f>
        <v/>
      </c>
      <c r="G125" s="7" t="str">
        <f>IF(OR($A125={1,2,3,4,5,6,7,8,9,10,11,12}),"d","")</f>
        <v/>
      </c>
      <c r="H125" s="14" t="str">
        <f>IF(AND(OR($D124={"1/2","1/3","2/1","3/1"}),F124="w"),VLOOKUP(H124,$AA$2:$AB$17,2,FALSE),IF(AND(OR($D124={"1/2","1/3","2/1","3/1"}),F124="l"),VLOOKUP(H124,$AC$2:$AD$17,2,FALSE),IF(AND(OR($D124={"1/2","1/3","2/1","3/1"}),F123="w"),VLOOKUP(H123,$AA$2:$AB$17,2,FALSE),IF(AND(OR($D124={"1/2","1/3","2/1","3/1"}),F123="l"),VLOOKUP(H123,$AC$2:$AD$17,2,FALSE),IF(AND(OR($D124={"1/2","1/3","2/1","3/1"}),F122="w"),VLOOKUP(H122,$AA$2:$AB$17,2,FALSE),IF(AND(OR($D124={"1/2","1/3","2/1","3/1"}),F122="l"),VLOOKUP(H122,$AC$2:$AD$17,2,FALSE),IF(AND(OR($D124={"1/2","1/3","2/1","3/1"}),F121="w"),VLOOKUP(H121,$AA$2:$AB$17,2,FALSE),IF(AND(OR($D124={"1/2","1/3","2/1","3/1"}),F121="l"),VLOOKUP(H121,$AC$2:$AD$17,2,FALSE),IF(AND(OR($D124={"1/2","1/3","2/1","3/1"}),F120="w"),VLOOKUP(H120,$AA$2:$AB$17,2,FALSE),IF(AND(OR($D124={"1/2","1/3","2/1","3/1"}),F120="l"),VLOOKUP(H120,$AC$2:$AD$17,2,FALSE),IF(AND(OR($D124={"1/2","1/3","2/1","3/1"}),F119="w"),VLOOKUP(H119,$AA$2:$AB$17,2,FALSE),IF(AND(OR($D124={"1/2","1/3","2/1","3/1"}),F119="l"),VLOOKUP(H119,$AC$2:$AD$17,2,FALSE),IF(AND(OR($D124={"1/2","1/3","2/1","3/1"}),F118="w"),VLOOKUP(H118,$AA$2:$AB$17,2,FALSE),IF(AND(OR($D124={"1/2","1/3","2/1","3/1"}),F118="l"),VLOOKUP(H118,$AC$2:$AD$17,2,FALSE),IF(AND(OR($D124={"1/2","1/3","2/1","3/1"}),F117="w"),VLOOKUP(H117,$AA$2:$AB$17,2,FALSE),IF(AND(OR($D124={"1/2","1/3","2/1","3/1"}),F117="l"),VLOOKUP(H117,$AC$2:$AD$17,2,FALSE),IF(AND(OR($D124={"1/2","1/3","2/1","3/1"}),F116="w"),VLOOKUP(H116,$AA$2:$AB$17,2,FALSE),IF(AND(OR($D124={"1/2","1/3","2/1","3/1"}),F116="l"),VLOOKUP(H116,$AC$2:$AD$17,2,FALSE),IF(AND(OR($D124={"1/2","1/3","2/1","3/1"}),F115="w"),VLOOKUP(H115,$AA$2:$AB$17,2,FALSE),IF(AND(OR($D124={"1/2","1/3","2/1","3/1"}),F115="l"),VLOOKUP(H115,$AC$2:$AD$17,2,FALSE),IF(AND(OR($D124={"1/2","1/3","2/1","3/1"}),F114="w"),VLOOKUP(H114,$AA$2:$AB$17,2,FALSE),IF(AND(OR($D124={"1/2","1/3","2/1","3/1"}),F114="l"),VLOOKUP(H114,$AC$2:$AD$17,2,FALSE),IF(OR($D124={"1/2","1/3","2/1","3/1"}),1,"")))))))))))))))))))))))</f>
        <v/>
      </c>
      <c r="I125" s="13" t="str">
        <f>IF(AND(J125="d",$A125&gt;=1,OR(K125={1,"2a","2b",3,"5a","5b","10a","10b","20a","20b","40a","40b","80a","80b","160a","160b"})),"w",IF(AND(J125="",$A125&gt;=1,OR(K125={1,"2a","2b",3,"5a","5b","10a","10b","20a","20b","40a","40b","80a","80b","160a","160b"})),"l",""))</f>
        <v>w</v>
      </c>
      <c r="J125" s="7" t="str">
        <f>IF(OR($A125={13,14,15,16,17,18,19,20,21,22,23,24}),"d","")</f>
        <v>d</v>
      </c>
      <c r="K125" s="14" t="str">
        <f>IF(AND(OR($D124={"1/2","2/3","2/1","3/2"}),I124="w"),VLOOKUP(K124,$AA$2:$AB$17,2,FALSE),IF(AND(OR($D124={"1/2","2/3","2/1","3/2"}),I124="l"),VLOOKUP(K124,$AC$2:$AD$17,2,FALSE),IF(AND(OR($D124={"1/2","2/3","2/1","3/2"}),I123="w"),VLOOKUP(K123,$AA$2:$AB$17,2,FALSE),IF(AND(OR($D124={"1/2","2/3","2/1","3/2"}),I123="l"),VLOOKUP(K123,$AC$2:$AD$17,2,FALSE),IF(AND(OR($D124={"1/2","2/3","2/1","3/2"}),I122="w"),VLOOKUP(K122,$AA$2:$AB$17,2,FALSE),IF(AND(OR($D124={"1/2","2/3","2/1","3/2"}),I122="l"),VLOOKUP(K122,$AC$2:$AD$17,2,FALSE),IF(AND(OR($D124={"1/2","2/3","2/1","3/2"}),I121="w"),VLOOKUP(K121,$AA$2:$AB$17,2,FALSE),IF(AND(OR($D124={"1/2","2/3","2/1","3/2"}),I121="l"),VLOOKUP(K121,$AC$2:$AD$17,2,FALSE),IF(AND(OR($D124={"1/2","2/3","2/1","3/2"}),I120="w"),VLOOKUP(K120,$AA$2:$AB$17,2,FALSE),IF(AND(OR($D124={"1/2","2/3","2/1","3/2"}),I120="l"),VLOOKUP(K120,$AC$2:$AD$17,2,FALSE),IF(AND(OR($D124={"1/2","2/3","2/1","3/2"}),I119="w"),VLOOKUP(K119,$AA$2:$AB$17,2,FALSE),IF(AND(OR($D124={"1/2","2/3","2/1","3/2"}),I119="l"),VLOOKUP(K119,$AC$2:$AD$17,2,FALSE),IF(AND(OR($D124={"1/2","2/3","2/1","3/2"}),I118="w"),VLOOKUP(K118,$AA$2:$AB$17,2,FALSE),IF(AND(OR($D124={"1/2","2/3","2/1","3/2"}),I118="l"),VLOOKUP(K118,$AC$2:$AD$17,2,FALSE),IF(AND(OR($D124={"1/2","2/3","2/1","3/2"}),I117="w"),VLOOKUP(K117,$AA$2:$AB$17,2,FALSE),IF(AND(OR($D124={"1/2","2/3","2/1","3/2"}),I117="l"),VLOOKUP(K117,$AC$2:$AD$17,2,FALSE),IF(AND(OR($D124={"1/2","2/3","2/1","3/2"}),I116="w"),VLOOKUP(K116,$AA$2:$AB$17,2,FALSE),IF(AND(OR($D124={"1/2","2/3","2/1","3/2"}),I116="l"),VLOOKUP(K116,$AC$2:$AD$17,2,FALSE),IF(AND(OR($D124={"1/2","2/3","2/1","3/2"}),I115="w"),VLOOKUP(K115,$AA$2:$AB$17,2,FALSE),IF(AND(OR($D124={"1/2","2/3","2/1","3/2"}),I115="l"),VLOOKUP(K115,$AC$2:$AD$17,2,FALSE),IF(AND(OR($D124={"1/2","2/3","2/1","3/2"}),I114="w"),VLOOKUP(K114,$AA$2:$AB$17,2,FALSE),IF(AND(OR($D124={"1/2","2/3","2/1","3/2"}),I114="l"),VLOOKUP(K114,$AC$2:$AD$17,2,FALSE),IF(OR($D124={"1/2","2/3","2/1","3/2"}),1,"")))))))))))))))))))))))</f>
        <v>10a</v>
      </c>
      <c r="L125" s="13" t="str">
        <f>IF(AND(M125="d",$A125&gt;=1,OR(N125={1,"2a","2b",3,"5a","5b","10a","10b","20a","20b","40a","40b","80a","80b","160a","160b"})),"w",IF(AND(M125="",$A125&gt;=1,OR(N125={1,"2a","2b",3,"5a","5b","10a","10b","20a","20b","40a","40b","80a","80b","160a","160b"})),"l",""))</f>
        <v>l</v>
      </c>
      <c r="M125" s="7" t="str">
        <f>IF(OR($A125={25,26,27,28,29,30,31,32,33,34,35,36}),"d","")</f>
        <v/>
      </c>
      <c r="N125" s="14" t="str">
        <f>IF(AND(OR($D124={"1/3","2/3","3/1","3/2"}),L124="w"),VLOOKUP(N124,$AA$2:$AB$17,2,FALSE),IF(AND(OR($D124={"1/3","2/3","3/1","3/2"}),L124="l"),VLOOKUP(N124,$AC$2:$AD$17,2,FALSE),IF(AND(OR($D124={"1/3","2/3","3/1","3/2"}),L123="w"),VLOOKUP(N123,$AA$2:$AB$17,2,FALSE),IF(AND(OR($D124={"1/3","2/3","3/1","3/2"}),L123="l"),VLOOKUP(N123,$AC$2:$AD$17,2,FALSE),IF(AND(OR($D124={"1/3","2/3","3/1","3/2"}),L122="w"),VLOOKUP(N122,$AA$2:$AB$17,2,FALSE),IF(AND(OR($D124={"1/3","2/3","3/1","3/2"}),L122="l"),VLOOKUP(N122,$AC$2:$AD$17,2,FALSE),IF(AND(OR($D124={"1/3","2/3","3/1","3/2"}),L121="w"),VLOOKUP(N121,$AA$2:$AB$17,2,FALSE),IF(AND(OR($D124={"1/3","2/3","3/1","3/2"}),L121="l"),VLOOKUP(N121,$AC$2:$AD$17,2,FALSE),IF(AND(OR($D124={"1/3","2/3","3/1","3/2"}),L120="w"),VLOOKUP(N120,$AA$2:$AB$17,2,FALSE),IF(AND(OR($D124={"1/3","2/3","3/1","3/2"}),L120="l"),VLOOKUP(N120,$AC$2:$AD$17,2,FALSE),IF(AND(OR($D124={"1/3","2/3","3/1","3/2"}),L119="w"),VLOOKUP(N119,$AA$2:$AB$17,2,FALSE),IF(AND(OR($D124={"1/3","2/3","3/1","3/2"}),L119="l"),VLOOKUP(N119,$AC$2:$AD$17,2,FALSE),IF(AND(OR($D124={"1/3","2/3","3/1","3/2"}),L118="w"),VLOOKUP(N118,$AA$2:$AB$17,2,FALSE),IF(AND(OR($D124={"1/3","2/3","3/1","3/2"}),L118="l"),VLOOKUP(N118,$AC$2:$AD$17,2,FALSE),IF(AND(OR($D124={"1/3","2/3","3/1","3/2"}),L117="w"),VLOOKUP(N117,$AA$2:$AB$17,2,FALSE),IF(AND(OR($D124={"1/3","2/3","3/1","3/2"}),L117="l"),VLOOKUP(N117,$AC$2:$AD$17,2,FALSE),IF(AND(OR($D124={"1/3","2/3","3/1","3/2"}),L116="w"),VLOOKUP(N116,$AA$2:$AB$17,2,FALSE),IF(AND(OR($D124={"1/3","2/3","3/1","3/2"}),L116="l"),VLOOKUP(N116,$AC$2:$AD$17,2,FALSE),IF(AND(OR($D124={"1/3","2/3","3/1","3/2"}),L115="w"),VLOOKUP(N115,$AA$2:$AB$17,2,FALSE),IF(AND(OR($D124={"1/3","2/3","3/1","3/2"}),L115="l"),VLOOKUP(N115,$AC$2:$AD$17,2,FALSE),IF(AND(OR($D124={"1/3","2/3","3/1","3/2"}),L114="w"),VLOOKUP(N114,$AA$2:$AB$17,2,FALSE),IF(AND(OR($D124={"1/3","2/3","3/1","3/2"}),L114="l"),VLOOKUP(N114,$AC$2:$AD$17,2,FALSE),IF(OR($D124={"1/3","2/3","3/1","3/2"}),1,"")))))))))))))))))))))))</f>
        <v>5a</v>
      </c>
      <c r="O125" s="12">
        <f t="shared" si="12"/>
        <v>15</v>
      </c>
      <c r="P125" s="13" t="str">
        <f>IF(AND(Q125="c",$A125&gt;=1,OR(R125={1,"2a","2b",3,"5a","5b","10a","10b","20a","20b","40a","40b","80a","80b","160a","160b"})),"w",IF(AND(Q125="",$A125&gt;=1,OR(R125={1,"2a","2b",3,"5a","5b","10a","10b","20a","20b","40a","40b","80a","80b","160a","160b"})),"l",""))</f>
        <v>l</v>
      </c>
      <c r="Q125" s="7" t="str">
        <f>IF(OR($A125={1,4,7,10,13,16,19,22,25,28,31,34}),"c","")</f>
        <v/>
      </c>
      <c r="R125" s="14" t="str">
        <f>IF(AND(OR($E124={"a/b","a/c","b/a","c/a"}),P124="w"),VLOOKUP(R124,$AA$2:$AB$17,2,FALSE),IF(AND(OR($E124={"a/b","a/c","b/a","c/a"}),P124="l"),VLOOKUP(R124,$AC$2:$AD$17,2,FALSE),IF(AND(OR($E124={"a/b","a/c","b/a","c/a"}),P123="w"),VLOOKUP(R123,$AA$2:$AB$17,2,FALSE),IF(AND(OR($E124={"a/b","a/c","b/a","c/a"}),P123="l"),VLOOKUP(R123,$AC$2:$AD$17,2,FALSE),IF(AND(OR($E124={"a/b","a/c","b/a","c/a"}),P122="w"),VLOOKUP(R122,$AA$2:$AB$17,2,FALSE),IF(AND(OR($E124={"a/b","a/c","b/a","c/a"}),P122="l"),VLOOKUP(R122,$AC$2:$AD$17,2,FALSE),IF(AND(OR($E124={"a/b","a/c","b/a","c/a"}),P121="w"),VLOOKUP(R121,$AA$2:$AB$17,2,FALSE),IF(AND(OR($E124={"a/b","a/c","b/a","c/a"}),P121="l"),VLOOKUP(R121,$AC$2:$AD$17,2,FALSE),IF(AND(OR($E124={"a/b","a/c","b/a","c/a"}),P120="w"),VLOOKUP(R120,$AA$2:$AB$17,2,FALSE),IF(AND(OR($E124={"a/b","a/c","b/a","c/a"}),P120="l"),VLOOKUP(R120,$AC$2:$AD$17,2,FALSE),IF(AND(OR($E124={"a/b","a/c","b/a","c/a"}),P119="w"),VLOOKUP(R119,$AA$2:$AB$17,2,FALSE),IF(AND(OR($E124={"a/b","a/c","b/a","c/a"}),P119="l"),VLOOKUP(R119,$AC$2:$AD$17,2,FALSE),IF(AND(OR($E124={"a/b","a/c","b/a","c/a"}),P118="w"),VLOOKUP(R118,$AA$2:$AB$17,2,FALSE),IF(AND(OR($E124={"a/b","a/c","b/a","c/a"}),P118="l"),VLOOKUP(R118,$AC$2:$AD$17,2,FALSE),IF(AND(OR($E124={"a/b","a/c","b/a","c/a"}),P117="w"),VLOOKUP(R117,$AA$2:$AB$17,2,FALSE),IF(AND(OR($E124={"a/b","a/c","b/a","c/a"}),P117="l"),VLOOKUP(R117,$AC$2:$AD$17,2,FALSE),IF(AND(OR($E124={"a/b","a/c","b/a","c/a"}),P116="w"),VLOOKUP(R116,$AA$2:$AB$17,2,FALSE),IF(AND(OR($E124={"a/b","a/c","b/a","c/a"}),P116="l"),VLOOKUP(R116,$AC$2:$AD$17,2,FALSE),IF(AND(OR($E124={"a/b","a/c","b/a","c/a"}),P115="w"),VLOOKUP(R115,$AA$2:$AB$17,2,FALSE),IF(AND(OR($E124={"a/b","a/c","b/a","c/a"}),P115="l"),VLOOKUP(R115,$AC$2:$AD$17,2,FALSE),IF(AND(OR($E124={"a/b","a/c","b/a","c/a"}),P114="w"),VLOOKUP(R114,$AA$2:$AB$17,2,FALSE),IF(AND(OR($E124={"a/b","a/c","b/a","c/a"}),P114="l"),VLOOKUP(R114,$AC$2:$AD$17,2,FALSE),IF(OR($E124={"a/b","a/c","b/a","c/a"}),1,"")))))))))))))))))))))))</f>
        <v>2b</v>
      </c>
      <c r="S125" s="13" t="str">
        <f>IF(AND(T125="c",$A125&gt;=1,OR(U125={1,"2a","2b",3,"5a","5b","10a","10b","20a","20b","40a","40b","80a","80b","160a","160b"})),"w",IF(AND(T125="",$A125&gt;=1,OR(U125={1,"2a","2b",3,"5a","5b","10a","10b","20a","20b","40a","40b","80a","80b","160a","160b"})),"l",""))</f>
        <v/>
      </c>
      <c r="T125" s="7" t="str">
        <f>IF(OR($A125={2,5,8,11,14,17,20,23,26,29,32,35}),"c","")</f>
        <v>c</v>
      </c>
      <c r="U125" s="14" t="str">
        <f>IF(AND(OR($E124={"a/b","b/c","b/a","c/b"}),S124="w"),VLOOKUP(U124,$AA$2:$AB$17,2,FALSE),IF(AND(OR($E124={"a/b","b/c","b/a","c/b"}),S124="l"),VLOOKUP(U124,$AC$2:$AD$17,2,FALSE),IF(AND(OR($E124={"a/b","b/c","b/a","c/b"}),S123="w"),VLOOKUP(U123,$AA$2:$AB$17,2,FALSE),IF(AND(OR($E124={"a/b","b/c","b/a","c/b"}),S123="l"),VLOOKUP(U123,$AC$2:$AD$17,2,FALSE),IF(AND(OR($E124={"a/b","b/c","b/a","c/b"}),S122="w"),VLOOKUP(U122,$AA$2:$AB$17,2,FALSE),IF(AND(OR($E124={"a/b","b/c","b/a","c/b"}),S122="l"),VLOOKUP(U122,$AC$2:$AD$17,2,FALSE),IF(AND(OR($E124={"a/b","b/c","b/a","c/b"}),S121="w"),VLOOKUP(U121,$AA$2:$AB$17,2,FALSE),IF(AND(OR($E124={"a/b","b/c","b/a","c/b"}),S121="l"),VLOOKUP(U121,$AC$2:$AD$17,2,FALSE),IF(AND(OR($E124={"a/b","b/c","b/a","c/b"}),S120="w"),VLOOKUP(U120,$AA$2:$AB$17,2,FALSE),IF(AND(OR($E124={"a/b","b/c","b/a","c/b"}),S120="l"),VLOOKUP(U120,$AC$2:$AD$17,2,FALSE),IF(AND(OR($E124={"a/b","b/c","b/a","c/b"}),S119="w"),VLOOKUP(U119,$AA$2:$AB$17,2,FALSE),IF(AND(OR($E124={"a/b","b/c","b/a","c/b"}),S119="l"),VLOOKUP(U119,$AC$2:$AD$17,2,FALSE),IF(AND(OR($E124={"a/b","b/c","b/a","c/b"}),S118="w"),VLOOKUP(U118,$AA$2:$AB$17,2,FALSE),IF(AND(OR($E124={"a/b","b/c","b/a","c/b"}),S118="l"),VLOOKUP(U118,$AC$2:$AD$17,2,FALSE),IF(AND(OR($E124={"a/b","b/c","b/a","c/b"}),S117="w"),VLOOKUP(U117,$AA$2:$AB$17,2,FALSE),IF(AND(OR($E124={"a/b","b/c","b/a","c/b"}),S117="l"),VLOOKUP(U117,$AC$2:$AD$17,2,FALSE),IF(AND(OR($E124={"a/b","b/c","b/a","c/b"}),S116="w"),VLOOKUP(U116,$AA$2:$AB$17,2,FALSE),IF(AND(OR($E124={"a/b","b/c","b/a","c/b"}),S116="l"),VLOOKUP(U116,$AC$2:$AD$17,2,FALSE),IF(AND(OR($E124={"a/b","b/c","b/a","c/b"}),S115="w"),VLOOKUP(U115,$AA$2:$AB$17,2,FALSE),IF(AND(OR($E124={"a/b","b/c","b/a","c/b"}),S115="l"),VLOOKUP(U115,$AC$2:$AD$17,2,FALSE),IF(AND(OR($E124={"a/b","b/c","b/a","c/b"}),S114="w"),VLOOKUP(U114,$AA$2:$AB$17,2,FALSE),IF(AND(OR($E124={"a/b","b/c","b/a","c/b"}),S114="l"),VLOOKUP(U114,$AC$2:$AD$17,2,FALSE),IF(OR($E124={"a/b","b/c","b/a","c/b"}),1,"")))))))))))))))))))))))</f>
        <v/>
      </c>
      <c r="V125" s="13" t="str">
        <f>IF(AND(W125="c",$A125&gt;=1,OR(X125={1,"2a","2b",3,"5a","5b","10a","10b","20a","20b","40a","40b","80a","80b","160a","160b"})),"w",IF(AND(W125="",$A125&gt;=1,OR(X125={1,"2a","2b",3,"5a","5b","10a","10b","20a","20b","40a","40b","80a","80b","160a","160b"})),"l",""))</f>
        <v>l</v>
      </c>
      <c r="W125" s="7" t="str">
        <f>IF(OR($A125={3,6,9,12,15,18,21,24,27,30,33,36}),"c","")</f>
        <v/>
      </c>
      <c r="X125" s="14">
        <f>IF(AND(OR($E124={"a/c","b/c","c/a","c/b"}),V124="w"),VLOOKUP(X124,$AA$2:$AB$17,2,FALSE),IF(AND(OR($E124={"a/c","b/c","c/a","c/b"}),V124="l"),VLOOKUP(X124,$AC$2:$AD$17,2,FALSE),IF(AND(OR($E124={"a/c","b/c","c/a","c/b"}),V123="w"),VLOOKUP(X123,$AA$2:$AB$17,2,FALSE),IF(AND(OR($E124={"a/c","b/c","c/a","c/b"}),V123="l"),VLOOKUP(X123,$AC$2:$AD$17,2,FALSE),IF(AND(OR($E124={"a/c","b/c","c/a","c/b"}),V122="w"),VLOOKUP(X122,$AA$2:$AB$17,2,FALSE),IF(AND(OR($E124={"a/c","b/c","c/a","c/b"}),V122="l"),VLOOKUP(X122,$AC$2:$AD$17,2,FALSE),IF(AND(OR($E124={"a/c","b/c","c/a","c/b"}),V121="w"),VLOOKUP(X121,$AA$2:$AB$17,2,FALSE),IF(AND(OR($E124={"a/c","b/c","c/a","c/b"}),V121="l"),VLOOKUP(X121,$AC$2:$AD$17,2,FALSE),IF(AND(OR($E124={"a/c","b/c","c/a","c/b"}),V120="w"),VLOOKUP(X120,$AA$2:$AB$17,2,FALSE),IF(AND(OR($E124={"a/c","b/c","c/a","c/b"}),V120="l"),VLOOKUP(X120,$AC$2:$AD$17,2,FALSE),IF(AND(OR($E124={"a/c","b/c","c/a","c/b"}),V119="w"),VLOOKUP(X119,$AA$2:$AB$17,2,FALSE),IF(AND(OR($E124={"a/c","b/c","c/a","c/b"}),V119="l"),VLOOKUP(X119,$AC$2:$AD$17,2,FALSE),IF(AND(OR($E124={"a/c","b/c","c/a","c/b"}),V118="w"),VLOOKUP(X118,$AA$2:$AB$17,2,FALSE),IF(AND(OR($E124={"a/c","b/c","c/a","c/b"}),V118="l"),VLOOKUP(X118,$AC$2:$AD$17,2,FALSE),IF(AND(OR($E124={"a/c","b/c","c/a","c/b"}),V117="w"),VLOOKUP(X117,$AA$2:$AB$17,2,FALSE),IF(AND(OR($E124={"a/c","b/c","c/a","c/b"}),V117="l"),VLOOKUP(X117,$AC$2:$AD$17,2,FALSE),IF(AND(OR($E124={"a/c","b/c","c/a","c/b"}),V116="w"),VLOOKUP(X116,$AA$2:$AB$17,2,FALSE),IF(AND(OR($E124={"a/c","b/c","c/a","c/b"}),V116="l"),VLOOKUP(X116,$AC$2:$AD$17,2,FALSE),IF(AND(OR($E124={"a/c","b/c","c/a","c/b"}),V115="w"),VLOOKUP(X115,$AA$2:$AB$17,2,FALSE),IF(AND(OR($E124={"a/c","b/c","c/a","c/b"}),V115="l"),VLOOKUP(X115,$AC$2:$AD$17,2,FALSE),IF(AND(OR($E124={"a/c","b/c","c/a","c/b"}),V114="w"),VLOOKUP(X114,$AA$2:$AB$17,2,FALSE),IF(AND(OR($E124={"a/c","b/c","c/a","c/b"}),V114="l"),VLOOKUP(X114,$AC$2:$AD$17,2,FALSE),IF(OR($E124={"a/c","b/c","c/a","c/b"}),1,"")))))))))))))))))))))))</f>
        <v>1</v>
      </c>
      <c r="Y125" s="12">
        <f t="shared" si="13"/>
        <v>-3</v>
      </c>
      <c r="Z125" s="27">
        <f t="shared" si="14"/>
        <v>12</v>
      </c>
    </row>
    <row r="126" spans="1:26">
      <c r="A126" s="9">
        <v>27</v>
      </c>
      <c r="B126" s="9">
        <f>IF(OR($A126={1,2,3,4,5,6,7,8,9,10,11,12}),1,IF(OR($A126={13,14,15,16,17,18,19,20,21,22,23,24}),2,IF(OR($A126={25,26,27,28,29,30,31,32,33,34,35,36}),3,"")))</f>
        <v>3</v>
      </c>
      <c r="C126" s="9" t="str">
        <f>IF(OR($A126={1,4,7,10,13,16,19,22,25,28,31,34}),"A",IF(OR($A126={2,5,8,11,14,17,20,23,26,29,32,35}),"B",IF(OR($A126={3,6,9,12,15,18,21,24,27,30,33,36}),"C","")))</f>
        <v>C</v>
      </c>
      <c r="D126" t="str">
        <f t="shared" si="15"/>
        <v>2/3</v>
      </c>
      <c r="E126" t="str">
        <f t="shared" si="16"/>
        <v>B/C</v>
      </c>
      <c r="F126" s="13" t="str">
        <f>IF(AND(G126="d",$A126&gt;=1,OR(H126={1,"2a","2b",3,"5a","5b","10a","10b","20a","20b","40a","40b","80a","80b","160a","160b"})),"w",IF(AND(G126="",$A126&gt;=1,OR(H126={1,"2a","2b",3,"5a","5b","10a","10b","20a","20b","40a","40b","80a","80b","160a","160b"})),"l",""))</f>
        <v/>
      </c>
      <c r="G126" s="7" t="str">
        <f>IF(OR($A126={1,2,3,4,5,6,7,8,9,10,11,12}),"d","")</f>
        <v/>
      </c>
      <c r="H126" s="14" t="str">
        <f>IF(AND(OR($D125={"1/2","1/3","2/1","3/1"}),F125="w"),VLOOKUP(H125,$AA$2:$AB$17,2,FALSE),IF(AND(OR($D125={"1/2","1/3","2/1","3/1"}),F125="l"),VLOOKUP(H125,$AC$2:$AD$17,2,FALSE),IF(AND(OR($D125={"1/2","1/3","2/1","3/1"}),F124="w"),VLOOKUP(H124,$AA$2:$AB$17,2,FALSE),IF(AND(OR($D125={"1/2","1/3","2/1","3/1"}),F124="l"),VLOOKUP(H124,$AC$2:$AD$17,2,FALSE),IF(AND(OR($D125={"1/2","1/3","2/1","3/1"}),F123="w"),VLOOKUP(H123,$AA$2:$AB$17,2,FALSE),IF(AND(OR($D125={"1/2","1/3","2/1","3/1"}),F123="l"),VLOOKUP(H123,$AC$2:$AD$17,2,FALSE),IF(AND(OR($D125={"1/2","1/3","2/1","3/1"}),F122="w"),VLOOKUP(H122,$AA$2:$AB$17,2,FALSE),IF(AND(OR($D125={"1/2","1/3","2/1","3/1"}),F122="l"),VLOOKUP(H122,$AC$2:$AD$17,2,FALSE),IF(AND(OR($D125={"1/2","1/3","2/1","3/1"}),F121="w"),VLOOKUP(H121,$AA$2:$AB$17,2,FALSE),IF(AND(OR($D125={"1/2","1/3","2/1","3/1"}),F121="l"),VLOOKUP(H121,$AC$2:$AD$17,2,FALSE),IF(AND(OR($D125={"1/2","1/3","2/1","3/1"}),F120="w"),VLOOKUP(H120,$AA$2:$AB$17,2,FALSE),IF(AND(OR($D125={"1/2","1/3","2/1","3/1"}),F120="l"),VLOOKUP(H120,$AC$2:$AD$17,2,FALSE),IF(AND(OR($D125={"1/2","1/3","2/1","3/1"}),F119="w"),VLOOKUP(H119,$AA$2:$AB$17,2,FALSE),IF(AND(OR($D125={"1/2","1/3","2/1","3/1"}),F119="l"),VLOOKUP(H119,$AC$2:$AD$17,2,FALSE),IF(AND(OR($D125={"1/2","1/3","2/1","3/1"}),F118="w"),VLOOKUP(H118,$AA$2:$AB$17,2,FALSE),IF(AND(OR($D125={"1/2","1/3","2/1","3/1"}),F118="l"),VLOOKUP(H118,$AC$2:$AD$17,2,FALSE),IF(AND(OR($D125={"1/2","1/3","2/1","3/1"}),F117="w"),VLOOKUP(H117,$AA$2:$AB$17,2,FALSE),IF(AND(OR($D125={"1/2","1/3","2/1","3/1"}),F117="l"),VLOOKUP(H117,$AC$2:$AD$17,2,FALSE),IF(AND(OR($D125={"1/2","1/3","2/1","3/1"}),F116="w"),VLOOKUP(H116,$AA$2:$AB$17,2,FALSE),IF(AND(OR($D125={"1/2","1/3","2/1","3/1"}),F116="l"),VLOOKUP(H116,$AC$2:$AD$17,2,FALSE),IF(AND(OR($D125={"1/2","1/3","2/1","3/1"}),F115="w"),VLOOKUP(H115,$AA$2:$AB$17,2,FALSE),IF(AND(OR($D125={"1/2","1/3","2/1","3/1"}),F115="l"),VLOOKUP(H115,$AC$2:$AD$17,2,FALSE),IF(OR($D125={"1/2","1/3","2/1","3/1"}),1,"")))))))))))))))))))))))</f>
        <v/>
      </c>
      <c r="I126" s="13" t="str">
        <f>IF(AND(J126="d",$A126&gt;=1,OR(K126={1,"2a","2b",3,"5a","5b","10a","10b","20a","20b","40a","40b","80a","80b","160a","160b"})),"w",IF(AND(J126="",$A126&gt;=1,OR(K126={1,"2a","2b",3,"5a","5b","10a","10b","20a","20b","40a","40b","80a","80b","160a","160b"})),"l",""))</f>
        <v>l</v>
      </c>
      <c r="J126" s="7" t="str">
        <f>IF(OR($A126={13,14,15,16,17,18,19,20,21,22,23,24}),"d","")</f>
        <v/>
      </c>
      <c r="K126" s="14">
        <f>IF(AND(OR($D125={"1/2","2/3","2/1","3/2"}),I125="w"),VLOOKUP(K125,$AA$2:$AB$17,2,FALSE),IF(AND(OR($D125={"1/2","2/3","2/1","3/2"}),I125="l"),VLOOKUP(K125,$AC$2:$AD$17,2,FALSE),IF(AND(OR($D125={"1/2","2/3","2/1","3/2"}),I124="w"),VLOOKUP(K124,$AA$2:$AB$17,2,FALSE),IF(AND(OR($D125={"1/2","2/3","2/1","3/2"}),I124="l"),VLOOKUP(K124,$AC$2:$AD$17,2,FALSE),IF(AND(OR($D125={"1/2","2/3","2/1","3/2"}),I123="w"),VLOOKUP(K123,$AA$2:$AB$17,2,FALSE),IF(AND(OR($D125={"1/2","2/3","2/1","3/2"}),I123="l"),VLOOKUP(K123,$AC$2:$AD$17,2,FALSE),IF(AND(OR($D125={"1/2","2/3","2/1","3/2"}),I122="w"),VLOOKUP(K122,$AA$2:$AB$17,2,FALSE),IF(AND(OR($D125={"1/2","2/3","2/1","3/2"}),I122="l"),VLOOKUP(K122,$AC$2:$AD$17,2,FALSE),IF(AND(OR($D125={"1/2","2/3","2/1","3/2"}),I121="w"),VLOOKUP(K121,$AA$2:$AB$17,2,FALSE),IF(AND(OR($D125={"1/2","2/3","2/1","3/2"}),I121="l"),VLOOKUP(K121,$AC$2:$AD$17,2,FALSE),IF(AND(OR($D125={"1/2","2/3","2/1","3/2"}),I120="w"),VLOOKUP(K120,$AA$2:$AB$17,2,FALSE),IF(AND(OR($D125={"1/2","2/3","2/1","3/2"}),I120="l"),VLOOKUP(K120,$AC$2:$AD$17,2,FALSE),IF(AND(OR($D125={"1/2","2/3","2/1","3/2"}),I119="w"),VLOOKUP(K119,$AA$2:$AB$17,2,FALSE),IF(AND(OR($D125={"1/2","2/3","2/1","3/2"}),I119="l"),VLOOKUP(K119,$AC$2:$AD$17,2,FALSE),IF(AND(OR($D125={"1/2","2/3","2/1","3/2"}),I118="w"),VLOOKUP(K118,$AA$2:$AB$17,2,FALSE),IF(AND(OR($D125={"1/2","2/3","2/1","3/2"}),I118="l"),VLOOKUP(K118,$AC$2:$AD$17,2,FALSE),IF(AND(OR($D125={"1/2","2/3","2/1","3/2"}),I117="w"),VLOOKUP(K117,$AA$2:$AB$17,2,FALSE),IF(AND(OR($D125={"1/2","2/3","2/1","3/2"}),I117="l"),VLOOKUP(K117,$AC$2:$AD$17,2,FALSE),IF(AND(OR($D125={"1/2","2/3","2/1","3/2"}),I116="w"),VLOOKUP(K116,$AA$2:$AB$17,2,FALSE),IF(AND(OR($D125={"1/2","2/3","2/1","3/2"}),I116="l"),VLOOKUP(K116,$AC$2:$AD$17,2,FALSE),IF(AND(OR($D125={"1/2","2/3","2/1","3/2"}),I115="w"),VLOOKUP(K115,$AA$2:$AB$17,2,FALSE),IF(AND(OR($D125={"1/2","2/3","2/1","3/2"}),I115="l"),VLOOKUP(K115,$AC$2:$AD$17,2,FALSE),IF(OR($D125={"1/2","2/3","2/1","3/2"}),1,"")))))))))))))))))))))))</f>
        <v>1</v>
      </c>
      <c r="L126" s="13" t="str">
        <f>IF(AND(M126="d",$A126&gt;=1,OR(N126={1,"2a","2b",3,"5a","5b","10a","10b","20a","20b","40a","40b","80a","80b","160a","160b"})),"w",IF(AND(M126="",$A126&gt;=1,OR(N126={1,"2a","2b",3,"5a","5b","10a","10b","20a","20b","40a","40b","80a","80b","160a","160b"})),"l",""))</f>
        <v>w</v>
      </c>
      <c r="M126" s="7" t="str">
        <f>IF(OR($A126={25,26,27,28,29,30,31,32,33,34,35,36}),"d","")</f>
        <v>d</v>
      </c>
      <c r="N126" s="14" t="str">
        <f>IF(AND(OR($D125={"1/3","2/3","3/1","3/2"}),L125="w"),VLOOKUP(N125,$AA$2:$AB$17,2,FALSE),IF(AND(OR($D125={"1/3","2/3","3/1","3/2"}),L125="l"),VLOOKUP(N125,$AC$2:$AD$17,2,FALSE),IF(AND(OR($D125={"1/3","2/3","3/1","3/2"}),L124="w"),VLOOKUP(N124,$AA$2:$AB$17,2,FALSE),IF(AND(OR($D125={"1/3","2/3","3/1","3/2"}),L124="l"),VLOOKUP(N124,$AC$2:$AD$17,2,FALSE),IF(AND(OR($D125={"1/3","2/3","3/1","3/2"}),L123="w"),VLOOKUP(N123,$AA$2:$AB$17,2,FALSE),IF(AND(OR($D125={"1/3","2/3","3/1","3/2"}),L123="l"),VLOOKUP(N123,$AC$2:$AD$17,2,FALSE),IF(AND(OR($D125={"1/3","2/3","3/1","3/2"}),L122="w"),VLOOKUP(N122,$AA$2:$AB$17,2,FALSE),IF(AND(OR($D125={"1/3","2/3","3/1","3/2"}),L122="l"),VLOOKUP(N122,$AC$2:$AD$17,2,FALSE),IF(AND(OR($D125={"1/3","2/3","3/1","3/2"}),L121="w"),VLOOKUP(N121,$AA$2:$AB$17,2,FALSE),IF(AND(OR($D125={"1/3","2/3","3/1","3/2"}),L121="l"),VLOOKUP(N121,$AC$2:$AD$17,2,FALSE),IF(AND(OR($D125={"1/3","2/3","3/1","3/2"}),L120="w"),VLOOKUP(N120,$AA$2:$AB$17,2,FALSE),IF(AND(OR($D125={"1/3","2/3","3/1","3/2"}),L120="l"),VLOOKUP(N120,$AC$2:$AD$17,2,FALSE),IF(AND(OR($D125={"1/3","2/3","3/1","3/2"}),L119="w"),VLOOKUP(N119,$AA$2:$AB$17,2,FALSE),IF(AND(OR($D125={"1/3","2/3","3/1","3/2"}),L119="l"),VLOOKUP(N119,$AC$2:$AD$17,2,FALSE),IF(AND(OR($D125={"1/3","2/3","3/1","3/2"}),L118="w"),VLOOKUP(N118,$AA$2:$AB$17,2,FALSE),IF(AND(OR($D125={"1/3","2/3","3/1","3/2"}),L118="l"),VLOOKUP(N118,$AC$2:$AD$17,2,FALSE),IF(AND(OR($D125={"1/3","2/3","3/1","3/2"}),L117="w"),VLOOKUP(N117,$AA$2:$AB$17,2,FALSE),IF(AND(OR($D125={"1/3","2/3","3/1","3/2"}),L117="l"),VLOOKUP(N117,$AC$2:$AD$17,2,FALSE),IF(AND(OR($D125={"1/3","2/3","3/1","3/2"}),L116="w"),VLOOKUP(N116,$AA$2:$AB$17,2,FALSE),IF(AND(OR($D125={"1/3","2/3","3/1","3/2"}),L116="l"),VLOOKUP(N116,$AC$2:$AD$17,2,FALSE),IF(AND(OR($D125={"1/3","2/3","3/1","3/2"}),L115="w"),VLOOKUP(N115,$AA$2:$AB$17,2,FALSE),IF(AND(OR($D125={"1/3","2/3","3/1","3/2"}),L115="l"),VLOOKUP(N115,$AC$2:$AD$17,2,FALSE),IF(OR($D125={"1/3","2/3","3/1","3/2"}),1,"")))))))))))))))))))))))</f>
        <v>5b</v>
      </c>
      <c r="O126" s="12">
        <f t="shared" si="12"/>
        <v>9</v>
      </c>
      <c r="P126" s="13" t="str">
        <f>IF(AND(Q126="c",$A126&gt;=1,OR(R126={1,"2a","2b",3,"5a","5b","10a","10b","20a","20b","40a","40b","80a","80b","160a","160b"})),"w",IF(AND(Q126="",$A126&gt;=1,OR(R126={1,"2a","2b",3,"5a","5b","10a","10b","20a","20b","40a","40b","80a","80b","160a","160b"})),"l",""))</f>
        <v/>
      </c>
      <c r="Q126" s="7" t="str">
        <f>IF(OR($A126={1,4,7,10,13,16,19,22,25,28,31,34}),"c","")</f>
        <v/>
      </c>
      <c r="R126" s="14" t="str">
        <f>IF(AND(OR($E125={"a/b","a/c","b/a","c/a"}),P125="w"),VLOOKUP(R125,$AA$2:$AB$17,2,FALSE),IF(AND(OR($E125={"a/b","a/c","b/a","c/a"}),P125="l"),VLOOKUP(R125,$AC$2:$AD$17,2,FALSE),IF(AND(OR($E125={"a/b","a/c","b/a","c/a"}),P124="w"),VLOOKUP(R124,$AA$2:$AB$17,2,FALSE),IF(AND(OR($E125={"a/b","a/c","b/a","c/a"}),P124="l"),VLOOKUP(R124,$AC$2:$AD$17,2,FALSE),IF(AND(OR($E125={"a/b","a/c","b/a","c/a"}),P123="w"),VLOOKUP(R123,$AA$2:$AB$17,2,FALSE),IF(AND(OR($E125={"a/b","a/c","b/a","c/a"}),P123="l"),VLOOKUP(R123,$AC$2:$AD$17,2,FALSE),IF(AND(OR($E125={"a/b","a/c","b/a","c/a"}),P122="w"),VLOOKUP(R122,$AA$2:$AB$17,2,FALSE),IF(AND(OR($E125={"a/b","a/c","b/a","c/a"}),P122="l"),VLOOKUP(R122,$AC$2:$AD$17,2,FALSE),IF(AND(OR($E125={"a/b","a/c","b/a","c/a"}),P121="w"),VLOOKUP(R121,$AA$2:$AB$17,2,FALSE),IF(AND(OR($E125={"a/b","a/c","b/a","c/a"}),P121="l"),VLOOKUP(R121,$AC$2:$AD$17,2,FALSE),IF(AND(OR($E125={"a/b","a/c","b/a","c/a"}),P120="w"),VLOOKUP(R120,$AA$2:$AB$17,2,FALSE),IF(AND(OR($E125={"a/b","a/c","b/a","c/a"}),P120="l"),VLOOKUP(R120,$AC$2:$AD$17,2,FALSE),IF(AND(OR($E125={"a/b","a/c","b/a","c/a"}),P119="w"),VLOOKUP(R119,$AA$2:$AB$17,2,FALSE),IF(AND(OR($E125={"a/b","a/c","b/a","c/a"}),P119="l"),VLOOKUP(R119,$AC$2:$AD$17,2,FALSE),IF(AND(OR($E125={"a/b","a/c","b/a","c/a"}),P118="w"),VLOOKUP(R118,$AA$2:$AB$17,2,FALSE),IF(AND(OR($E125={"a/b","a/c","b/a","c/a"}),P118="l"),VLOOKUP(R118,$AC$2:$AD$17,2,FALSE),IF(AND(OR($E125={"a/b","a/c","b/a","c/a"}),P117="w"),VLOOKUP(R117,$AA$2:$AB$17,2,FALSE),IF(AND(OR($E125={"a/b","a/c","b/a","c/a"}),P117="l"),VLOOKUP(R117,$AC$2:$AD$17,2,FALSE),IF(AND(OR($E125={"a/b","a/c","b/a","c/a"}),P116="w"),VLOOKUP(R116,$AA$2:$AB$17,2,FALSE),IF(AND(OR($E125={"a/b","a/c","b/a","c/a"}),P116="l"),VLOOKUP(R116,$AC$2:$AD$17,2,FALSE),IF(AND(OR($E125={"a/b","a/c","b/a","c/a"}),P115="w"),VLOOKUP(R115,$AA$2:$AB$17,2,FALSE),IF(AND(OR($E125={"a/b","a/c","b/a","c/a"}),P115="l"),VLOOKUP(R115,$AC$2:$AD$17,2,FALSE),IF(OR($E125={"a/b","a/c","b/a","c/a"}),1,"")))))))))))))))))))))))</f>
        <v/>
      </c>
      <c r="S126" s="13" t="str">
        <f>IF(AND(T126="c",$A126&gt;=1,OR(U126={1,"2a","2b",3,"5a","5b","10a","10b","20a","20b","40a","40b","80a","80b","160a","160b"})),"w",IF(AND(T126="",$A126&gt;=1,OR(U126={1,"2a","2b",3,"5a","5b","10a","10b","20a","20b","40a","40b","80a","80b","160a","160b"})),"l",""))</f>
        <v>l</v>
      </c>
      <c r="T126" s="7" t="str">
        <f>IF(OR($A126={2,5,8,11,14,17,20,23,26,29,32,35}),"c","")</f>
        <v/>
      </c>
      <c r="U126" s="14" t="str">
        <f>IF(AND(OR($E125={"a/b","b/c","b/a","c/b"}),S125="w"),VLOOKUP(U125,$AA$2:$AB$17,2,FALSE),IF(AND(OR($E125={"a/b","b/c","b/a","c/b"}),S125="l"),VLOOKUP(U125,$AC$2:$AD$17,2,FALSE),IF(AND(OR($E125={"a/b","b/c","b/a","c/b"}),S124="w"),VLOOKUP(U124,$AA$2:$AB$17,2,FALSE),IF(AND(OR($E125={"a/b","b/c","b/a","c/b"}),S124="l"),VLOOKUP(U124,$AC$2:$AD$17,2,FALSE),IF(AND(OR($E125={"a/b","b/c","b/a","c/b"}),S123="w"),VLOOKUP(U123,$AA$2:$AB$17,2,FALSE),IF(AND(OR($E125={"a/b","b/c","b/a","c/b"}),S123="l"),VLOOKUP(U123,$AC$2:$AD$17,2,FALSE),IF(AND(OR($E125={"a/b","b/c","b/a","c/b"}),S122="w"),VLOOKUP(U122,$AA$2:$AB$17,2,FALSE),IF(AND(OR($E125={"a/b","b/c","b/a","c/b"}),S122="l"),VLOOKUP(U122,$AC$2:$AD$17,2,FALSE),IF(AND(OR($E125={"a/b","b/c","b/a","c/b"}),S121="w"),VLOOKUP(U121,$AA$2:$AB$17,2,FALSE),IF(AND(OR($E125={"a/b","b/c","b/a","c/b"}),S121="l"),VLOOKUP(U121,$AC$2:$AD$17,2,FALSE),IF(AND(OR($E125={"a/b","b/c","b/a","c/b"}),S120="w"),VLOOKUP(U120,$AA$2:$AB$17,2,FALSE),IF(AND(OR($E125={"a/b","b/c","b/a","c/b"}),S120="l"),VLOOKUP(U120,$AC$2:$AD$17,2,FALSE),IF(AND(OR($E125={"a/b","b/c","b/a","c/b"}),S119="w"),VLOOKUP(U119,$AA$2:$AB$17,2,FALSE),IF(AND(OR($E125={"a/b","b/c","b/a","c/b"}),S119="l"),VLOOKUP(U119,$AC$2:$AD$17,2,FALSE),IF(AND(OR($E125={"a/b","b/c","b/a","c/b"}),S118="w"),VLOOKUP(U118,$AA$2:$AB$17,2,FALSE),IF(AND(OR($E125={"a/b","b/c","b/a","c/b"}),S118="l"),VLOOKUP(U118,$AC$2:$AD$17,2,FALSE),IF(AND(OR($E125={"a/b","b/c","b/a","c/b"}),S117="w"),VLOOKUP(U117,$AA$2:$AB$17,2,FALSE),IF(AND(OR($E125={"a/b","b/c","b/a","c/b"}),S117="l"),VLOOKUP(U117,$AC$2:$AD$17,2,FALSE),IF(AND(OR($E125={"a/b","b/c","b/a","c/b"}),S116="w"),VLOOKUP(U116,$AA$2:$AB$17,2,FALSE),IF(AND(OR($E125={"a/b","b/c","b/a","c/b"}),S116="l"),VLOOKUP(U116,$AC$2:$AD$17,2,FALSE),IF(AND(OR($E125={"a/b","b/c","b/a","c/b"}),S115="w"),VLOOKUP(U115,$AA$2:$AB$17,2,FALSE),IF(AND(OR($E125={"a/b","b/c","b/a","c/b"}),S115="l"),VLOOKUP(U115,$AC$2:$AD$17,2,FALSE),IF(OR($E125={"a/b","b/c","b/a","c/b"}),1,"")))))))))))))))))))))))</f>
        <v>5b</v>
      </c>
      <c r="V126" s="13" t="str">
        <f>IF(AND(W126="c",$A126&gt;=1,OR(X126={1,"2a","2b",3,"5a","5b","10a","10b","20a","20b","40a","40b","80a","80b","160a","160b"})),"w",IF(AND(W126="",$A126&gt;=1,OR(X126={1,"2a","2b",3,"5a","5b","10a","10b","20a","20b","40a","40b","80a","80b","160a","160b"})),"l",""))</f>
        <v>w</v>
      </c>
      <c r="W126" s="7" t="str">
        <f>IF(OR($A126={3,6,9,12,15,18,21,24,27,30,33,36}),"c","")</f>
        <v>c</v>
      </c>
      <c r="X126" s="14" t="str">
        <f>IF(AND(OR($E125={"a/c","b/c","c/a","c/b"}),V125="w"),VLOOKUP(X125,$AA$2:$AB$17,2,FALSE),IF(AND(OR($E125={"a/c","b/c","c/a","c/b"}),V125="l"),VLOOKUP(X125,$AC$2:$AD$17,2,FALSE),IF(AND(OR($E125={"a/c","b/c","c/a","c/b"}),V124="w"),VLOOKUP(X124,$AA$2:$AB$17,2,FALSE),IF(AND(OR($E125={"a/c","b/c","c/a","c/b"}),V124="l"),VLOOKUP(X124,$AC$2:$AD$17,2,FALSE),IF(AND(OR($E125={"a/c","b/c","c/a","c/b"}),V123="w"),VLOOKUP(X123,$AA$2:$AB$17,2,FALSE),IF(AND(OR($E125={"a/c","b/c","c/a","c/b"}),V123="l"),VLOOKUP(X123,$AC$2:$AD$17,2,FALSE),IF(AND(OR($E125={"a/c","b/c","c/a","c/b"}),V122="w"),VLOOKUP(X122,$AA$2:$AB$17,2,FALSE),IF(AND(OR($E125={"a/c","b/c","c/a","c/b"}),V122="l"),VLOOKUP(X122,$AC$2:$AD$17,2,FALSE),IF(AND(OR($E125={"a/c","b/c","c/a","c/b"}),V121="w"),VLOOKUP(X121,$AA$2:$AB$17,2,FALSE),IF(AND(OR($E125={"a/c","b/c","c/a","c/b"}),V121="l"),VLOOKUP(X121,$AC$2:$AD$17,2,FALSE),IF(AND(OR($E125={"a/c","b/c","c/a","c/b"}),V120="w"),VLOOKUP(X120,$AA$2:$AB$17,2,FALSE),IF(AND(OR($E125={"a/c","b/c","c/a","c/b"}),V120="l"),VLOOKUP(X120,$AC$2:$AD$17,2,FALSE),IF(AND(OR($E125={"a/c","b/c","c/a","c/b"}),V119="w"),VLOOKUP(X119,$AA$2:$AB$17,2,FALSE),IF(AND(OR($E125={"a/c","b/c","c/a","c/b"}),V119="l"),VLOOKUP(X119,$AC$2:$AD$17,2,FALSE),IF(AND(OR($E125={"a/c","b/c","c/a","c/b"}),V118="w"),VLOOKUP(X118,$AA$2:$AB$17,2,FALSE),IF(AND(OR($E125={"a/c","b/c","c/a","c/b"}),V118="l"),VLOOKUP(X118,$AC$2:$AD$17,2,FALSE),IF(AND(OR($E125={"a/c","b/c","c/a","c/b"}),V117="w"),VLOOKUP(X117,$AA$2:$AB$17,2,FALSE),IF(AND(OR($E125={"a/c","b/c","c/a","c/b"}),V117="l"),VLOOKUP(X117,$AC$2:$AD$17,2,FALSE),IF(AND(OR($E125={"a/c","b/c","c/a","c/b"}),V116="w"),VLOOKUP(X116,$AA$2:$AB$17,2,FALSE),IF(AND(OR($E125={"a/c","b/c","c/a","c/b"}),V116="l"),VLOOKUP(X116,$AC$2:$AD$17,2,FALSE),IF(AND(OR($E125={"a/c","b/c","c/a","c/b"}),V115="w"),VLOOKUP(X115,$AA$2:$AB$17,2,FALSE),IF(AND(OR($E125={"a/c","b/c","c/a","c/b"}),V115="l"),VLOOKUP(X115,$AC$2:$AD$17,2,FALSE),IF(OR($E125={"a/c","b/c","c/a","c/b"}),1,"")))))))))))))))))))))))</f>
        <v>2a</v>
      </c>
      <c r="Y126" s="12">
        <f t="shared" si="13"/>
        <v>-1</v>
      </c>
      <c r="Z126" s="27">
        <f t="shared" si="14"/>
        <v>8</v>
      </c>
    </row>
    <row r="127" spans="1:26">
      <c r="A127" s="9">
        <v>16</v>
      </c>
      <c r="B127" s="9">
        <f>IF(OR($A127={1,2,3,4,5,6,7,8,9,10,11,12}),1,IF(OR($A127={13,14,15,16,17,18,19,20,21,22,23,24}),2,IF(OR($A127={25,26,27,28,29,30,31,32,33,34,35,36}),3,"")))</f>
        <v>2</v>
      </c>
      <c r="C127" s="9" t="str">
        <f>IF(OR($A127={1,4,7,10,13,16,19,22,25,28,31,34}),"A",IF(OR($A127={2,5,8,11,14,17,20,23,26,29,32,35}),"B",IF(OR($A127={3,6,9,12,15,18,21,24,27,30,33,36}),"C","")))</f>
        <v>A</v>
      </c>
      <c r="D127" t="str">
        <f t="shared" si="15"/>
        <v>3/2</v>
      </c>
      <c r="E127" t="str">
        <f t="shared" si="16"/>
        <v>C/A</v>
      </c>
      <c r="F127" s="13" t="str">
        <f>IF(AND(G127="d",$A127&gt;=1,OR(H127={1,"2a","2b",3,"5a","5b","10a","10b","20a","20b","40a","40b","80a","80b","160a","160b"})),"w",IF(AND(G127="",$A127&gt;=1,OR(H127={1,"2a","2b",3,"5a","5b","10a","10b","20a","20b","40a","40b","80a","80b","160a","160b"})),"l",""))</f>
        <v/>
      </c>
      <c r="G127" s="7" t="str">
        <f>IF(OR($A127={1,2,3,4,5,6,7,8,9,10,11,12}),"d","")</f>
        <v/>
      </c>
      <c r="H127" s="14" t="str">
        <f>IF(AND(OR($D126={"1/2","1/3","2/1","3/1"}),F126="w"),VLOOKUP(H126,$AA$2:$AB$17,2,FALSE),IF(AND(OR($D126={"1/2","1/3","2/1","3/1"}),F126="l"),VLOOKUP(H126,$AC$2:$AD$17,2,FALSE),IF(AND(OR($D126={"1/2","1/3","2/1","3/1"}),F125="w"),VLOOKUP(H125,$AA$2:$AB$17,2,FALSE),IF(AND(OR($D126={"1/2","1/3","2/1","3/1"}),F125="l"),VLOOKUP(H125,$AC$2:$AD$17,2,FALSE),IF(AND(OR($D126={"1/2","1/3","2/1","3/1"}),F124="w"),VLOOKUP(H124,$AA$2:$AB$17,2,FALSE),IF(AND(OR($D126={"1/2","1/3","2/1","3/1"}),F124="l"),VLOOKUP(H124,$AC$2:$AD$17,2,FALSE),IF(AND(OR($D126={"1/2","1/3","2/1","3/1"}),F123="w"),VLOOKUP(H123,$AA$2:$AB$17,2,FALSE),IF(AND(OR($D126={"1/2","1/3","2/1","3/1"}),F123="l"),VLOOKUP(H123,$AC$2:$AD$17,2,FALSE),IF(AND(OR($D126={"1/2","1/3","2/1","3/1"}),F122="w"),VLOOKUP(H122,$AA$2:$AB$17,2,FALSE),IF(AND(OR($D126={"1/2","1/3","2/1","3/1"}),F122="l"),VLOOKUP(H122,$AC$2:$AD$17,2,FALSE),IF(AND(OR($D126={"1/2","1/3","2/1","3/1"}),F121="w"),VLOOKUP(H121,$AA$2:$AB$17,2,FALSE),IF(AND(OR($D126={"1/2","1/3","2/1","3/1"}),F121="l"),VLOOKUP(H121,$AC$2:$AD$17,2,FALSE),IF(AND(OR($D126={"1/2","1/3","2/1","3/1"}),F120="w"),VLOOKUP(H120,$AA$2:$AB$17,2,FALSE),IF(AND(OR($D126={"1/2","1/3","2/1","3/1"}),F120="l"),VLOOKUP(H120,$AC$2:$AD$17,2,FALSE),IF(AND(OR($D126={"1/2","1/3","2/1","3/1"}),F119="w"),VLOOKUP(H119,$AA$2:$AB$17,2,FALSE),IF(AND(OR($D126={"1/2","1/3","2/1","3/1"}),F119="l"),VLOOKUP(H119,$AC$2:$AD$17,2,FALSE),IF(AND(OR($D126={"1/2","1/3","2/1","3/1"}),F118="w"),VLOOKUP(H118,$AA$2:$AB$17,2,FALSE),IF(AND(OR($D126={"1/2","1/3","2/1","3/1"}),F118="l"),VLOOKUP(H118,$AC$2:$AD$17,2,FALSE),IF(AND(OR($D126={"1/2","1/3","2/1","3/1"}),F117="w"),VLOOKUP(H117,$AA$2:$AB$17,2,FALSE),IF(AND(OR($D126={"1/2","1/3","2/1","3/1"}),F117="l"),VLOOKUP(H117,$AC$2:$AD$17,2,FALSE),IF(AND(OR($D126={"1/2","1/3","2/1","3/1"}),F116="w"),VLOOKUP(H116,$AA$2:$AB$17,2,FALSE),IF(AND(OR($D126={"1/2","1/3","2/1","3/1"}),F116="l"),VLOOKUP(H116,$AC$2:$AD$17,2,FALSE),IF(OR($D126={"1/2","1/3","2/1","3/1"}),1,"")))))))))))))))))))))))</f>
        <v/>
      </c>
      <c r="I127" s="13" t="str">
        <f>IF(AND(J127="d",$A127&gt;=1,OR(K127={1,"2a","2b",3,"5a","5b","10a","10b","20a","20b","40a","40b","80a","80b","160a","160b"})),"w",IF(AND(J127="",$A127&gt;=1,OR(K127={1,"2a","2b",3,"5a","5b","10a","10b","20a","20b","40a","40b","80a","80b","160a","160b"})),"l",""))</f>
        <v>w</v>
      </c>
      <c r="J127" s="7" t="str">
        <f>IF(OR($A127={13,14,15,16,17,18,19,20,21,22,23,24}),"d","")</f>
        <v>d</v>
      </c>
      <c r="K127" s="14" t="str">
        <f>IF(AND(OR($D126={"1/2","2/3","2/1","3/2"}),I126="w"),VLOOKUP(K126,$AA$2:$AB$17,2,FALSE),IF(AND(OR($D126={"1/2","2/3","2/1","3/2"}),I126="l"),VLOOKUP(K126,$AC$2:$AD$17,2,FALSE),IF(AND(OR($D126={"1/2","2/3","2/1","3/2"}),I125="w"),VLOOKUP(K125,$AA$2:$AB$17,2,FALSE),IF(AND(OR($D126={"1/2","2/3","2/1","3/2"}),I125="l"),VLOOKUP(K125,$AC$2:$AD$17,2,FALSE),IF(AND(OR($D126={"1/2","2/3","2/1","3/2"}),I124="w"),VLOOKUP(K124,$AA$2:$AB$17,2,FALSE),IF(AND(OR($D126={"1/2","2/3","2/1","3/2"}),I124="l"),VLOOKUP(K124,$AC$2:$AD$17,2,FALSE),IF(AND(OR($D126={"1/2","2/3","2/1","3/2"}),I123="w"),VLOOKUP(K123,$AA$2:$AB$17,2,FALSE),IF(AND(OR($D126={"1/2","2/3","2/1","3/2"}),I123="l"),VLOOKUP(K123,$AC$2:$AD$17,2,FALSE),IF(AND(OR($D126={"1/2","2/3","2/1","3/2"}),I122="w"),VLOOKUP(K122,$AA$2:$AB$17,2,FALSE),IF(AND(OR($D126={"1/2","2/3","2/1","3/2"}),I122="l"),VLOOKUP(K122,$AC$2:$AD$17,2,FALSE),IF(AND(OR($D126={"1/2","2/3","2/1","3/2"}),I121="w"),VLOOKUP(K121,$AA$2:$AB$17,2,FALSE),IF(AND(OR($D126={"1/2","2/3","2/1","3/2"}),I121="l"),VLOOKUP(K121,$AC$2:$AD$17,2,FALSE),IF(AND(OR($D126={"1/2","2/3","2/1","3/2"}),I120="w"),VLOOKUP(K120,$AA$2:$AB$17,2,FALSE),IF(AND(OR($D126={"1/2","2/3","2/1","3/2"}),I120="l"),VLOOKUP(K120,$AC$2:$AD$17,2,FALSE),IF(AND(OR($D126={"1/2","2/3","2/1","3/2"}),I119="w"),VLOOKUP(K119,$AA$2:$AB$17,2,FALSE),IF(AND(OR($D126={"1/2","2/3","2/1","3/2"}),I119="l"),VLOOKUP(K119,$AC$2:$AD$17,2,FALSE),IF(AND(OR($D126={"1/2","2/3","2/1","3/2"}),I118="w"),VLOOKUP(K118,$AA$2:$AB$17,2,FALSE),IF(AND(OR($D126={"1/2","2/3","2/1","3/2"}),I118="l"),VLOOKUP(K118,$AC$2:$AD$17,2,FALSE),IF(AND(OR($D126={"1/2","2/3","2/1","3/2"}),I117="w"),VLOOKUP(K117,$AA$2:$AB$17,2,FALSE),IF(AND(OR($D126={"1/2","2/3","2/1","3/2"}),I117="l"),VLOOKUP(K117,$AC$2:$AD$17,2,FALSE),IF(AND(OR($D126={"1/2","2/3","2/1","3/2"}),I116="w"),VLOOKUP(K116,$AA$2:$AB$17,2,FALSE),IF(AND(OR($D126={"1/2","2/3","2/1","3/2"}),I116="l"),VLOOKUP(K116,$AC$2:$AD$17,2,FALSE),IF(OR($D126={"1/2","2/3","2/1","3/2"}),1,"")))))))))))))))))))))))</f>
        <v>2a</v>
      </c>
      <c r="L127" s="13" t="str">
        <f>IF(AND(M127="d",$A127&gt;=1,OR(N127={1,"2a","2b",3,"5a","5b","10a","10b","20a","20b","40a","40b","80a","80b","160a","160b"})),"w",IF(AND(M127="",$A127&gt;=1,OR(N127={1,"2a","2b",3,"5a","5b","10a","10b","20a","20b","40a","40b","80a","80b","160a","160b"})),"l",""))</f>
        <v>l</v>
      </c>
      <c r="M127" s="7" t="str">
        <f>IF(OR($A127={25,26,27,28,29,30,31,32,33,34,35,36}),"d","")</f>
        <v/>
      </c>
      <c r="N127" s="14" t="str">
        <f>IF(AND(OR($D126={"1/3","2/3","3/1","3/2"}),L126="w"),VLOOKUP(N126,$AA$2:$AB$17,2,FALSE),IF(AND(OR($D126={"1/3","2/3","3/1","3/2"}),L126="l"),VLOOKUP(N126,$AC$2:$AD$17,2,FALSE),IF(AND(OR($D126={"1/3","2/3","3/1","3/2"}),L125="w"),VLOOKUP(N125,$AA$2:$AB$17,2,FALSE),IF(AND(OR($D126={"1/3","2/3","3/1","3/2"}),L125="l"),VLOOKUP(N125,$AC$2:$AD$17,2,FALSE),IF(AND(OR($D126={"1/3","2/3","3/1","3/2"}),L124="w"),VLOOKUP(N124,$AA$2:$AB$17,2,FALSE),IF(AND(OR($D126={"1/3","2/3","3/1","3/2"}),L124="l"),VLOOKUP(N124,$AC$2:$AD$17,2,FALSE),IF(AND(OR($D126={"1/3","2/3","3/1","3/2"}),L123="w"),VLOOKUP(N123,$AA$2:$AB$17,2,FALSE),IF(AND(OR($D126={"1/3","2/3","3/1","3/2"}),L123="l"),VLOOKUP(N123,$AC$2:$AD$17,2,FALSE),IF(AND(OR($D126={"1/3","2/3","3/1","3/2"}),L122="w"),VLOOKUP(N122,$AA$2:$AB$17,2,FALSE),IF(AND(OR($D126={"1/3","2/3","3/1","3/2"}),L122="l"),VLOOKUP(N122,$AC$2:$AD$17,2,FALSE),IF(AND(OR($D126={"1/3","2/3","3/1","3/2"}),L121="w"),VLOOKUP(N121,$AA$2:$AB$17,2,FALSE),IF(AND(OR($D126={"1/3","2/3","3/1","3/2"}),L121="l"),VLOOKUP(N121,$AC$2:$AD$17,2,FALSE),IF(AND(OR($D126={"1/3","2/3","3/1","3/2"}),L120="w"),VLOOKUP(N120,$AA$2:$AB$17,2,FALSE),IF(AND(OR($D126={"1/3","2/3","3/1","3/2"}),L120="l"),VLOOKUP(N120,$AC$2:$AD$17,2,FALSE),IF(AND(OR($D126={"1/3","2/3","3/1","3/2"}),L119="w"),VLOOKUP(N119,$AA$2:$AB$17,2,FALSE),IF(AND(OR($D126={"1/3","2/3","3/1","3/2"}),L119="l"),VLOOKUP(N119,$AC$2:$AD$17,2,FALSE),IF(AND(OR($D126={"1/3","2/3","3/1","3/2"}),L118="w"),VLOOKUP(N118,$AA$2:$AB$17,2,FALSE),IF(AND(OR($D126={"1/3","2/3","3/1","3/2"}),L118="l"),VLOOKUP(N118,$AC$2:$AD$17,2,FALSE),IF(AND(OR($D126={"1/3","2/3","3/1","3/2"}),L117="w"),VLOOKUP(N117,$AA$2:$AB$17,2,FALSE),IF(AND(OR($D126={"1/3","2/3","3/1","3/2"}),L117="l"),VLOOKUP(N117,$AC$2:$AD$17,2,FALSE),IF(AND(OR($D126={"1/3","2/3","3/1","3/2"}),L116="w"),VLOOKUP(N116,$AA$2:$AB$17,2,FALSE),IF(AND(OR($D126={"1/3","2/3","3/1","3/2"}),L116="l"),VLOOKUP(N116,$AC$2:$AD$17,2,FALSE),IF(OR($D126={"1/3","2/3","3/1","3/2"}),1,"")))))))))))))))))))))))</f>
        <v>2b</v>
      </c>
      <c r="O127" s="12">
        <f t="shared" si="12"/>
        <v>2</v>
      </c>
      <c r="P127" s="13" t="str">
        <f>IF(AND(Q127="c",$A127&gt;=1,OR(R127={1,"2a","2b",3,"5a","5b","10a","10b","20a","20b","40a","40b","80a","80b","160a","160b"})),"w",IF(AND(Q127="",$A127&gt;=1,OR(R127={1,"2a","2b",3,"5a","5b","10a","10b","20a","20b","40a","40b","80a","80b","160a","160b"})),"l",""))</f>
        <v/>
      </c>
      <c r="Q127" s="7" t="str">
        <f>IF(OR($A127={1,4,7,10,13,16,19,22,25,28,31,34}),"c","")</f>
        <v>c</v>
      </c>
      <c r="R127" s="14" t="str">
        <f>IF(AND(OR($E126={"a/b","a/c","b/a","c/a"}),P126="w"),VLOOKUP(R126,$AA$2:$AB$17,2,FALSE),IF(AND(OR($E126={"a/b","a/c","b/a","c/a"}),P126="l"),VLOOKUP(R126,$AC$2:$AD$17,2,FALSE),IF(AND(OR($E126={"a/b","a/c","b/a","c/a"}),P125="w"),VLOOKUP(R125,$AA$2:$AB$17,2,FALSE),IF(AND(OR($E126={"a/b","a/c","b/a","c/a"}),P125="l"),VLOOKUP(R125,$AC$2:$AD$17,2,FALSE),IF(AND(OR($E126={"a/b","a/c","b/a","c/a"}),P124="w"),VLOOKUP(R124,$AA$2:$AB$17,2,FALSE),IF(AND(OR($E126={"a/b","a/c","b/a","c/a"}),P124="l"),VLOOKUP(R124,$AC$2:$AD$17,2,FALSE),IF(AND(OR($E126={"a/b","a/c","b/a","c/a"}),P123="w"),VLOOKUP(R123,$AA$2:$AB$17,2,FALSE),IF(AND(OR($E126={"a/b","a/c","b/a","c/a"}),P123="l"),VLOOKUP(R123,$AC$2:$AD$17,2,FALSE),IF(AND(OR($E126={"a/b","a/c","b/a","c/a"}),P122="w"),VLOOKUP(R122,$AA$2:$AB$17,2,FALSE),IF(AND(OR($E126={"a/b","a/c","b/a","c/a"}),P122="l"),VLOOKUP(R122,$AC$2:$AD$17,2,FALSE),IF(AND(OR($E126={"a/b","a/c","b/a","c/a"}),P121="w"),VLOOKUP(R121,$AA$2:$AB$17,2,FALSE),IF(AND(OR($E126={"a/b","a/c","b/a","c/a"}),P121="l"),VLOOKUP(R121,$AC$2:$AD$17,2,FALSE),IF(AND(OR($E126={"a/b","a/c","b/a","c/a"}),P120="w"),VLOOKUP(R120,$AA$2:$AB$17,2,FALSE),IF(AND(OR($E126={"a/b","a/c","b/a","c/a"}),P120="l"),VLOOKUP(R120,$AC$2:$AD$17,2,FALSE),IF(AND(OR($E126={"a/b","a/c","b/a","c/a"}),P119="w"),VLOOKUP(R119,$AA$2:$AB$17,2,FALSE),IF(AND(OR($E126={"a/b","a/c","b/a","c/a"}),P119="l"),VLOOKUP(R119,$AC$2:$AD$17,2,FALSE),IF(AND(OR($E126={"a/b","a/c","b/a","c/a"}),P118="w"),VLOOKUP(R118,$AA$2:$AB$17,2,FALSE),IF(AND(OR($E126={"a/b","a/c","b/a","c/a"}),P118="l"),VLOOKUP(R118,$AC$2:$AD$17,2,FALSE),IF(AND(OR($E126={"a/b","a/c","b/a","c/a"}),P117="w"),VLOOKUP(R117,$AA$2:$AB$17,2,FALSE),IF(AND(OR($E126={"a/b","a/c","b/a","c/a"}),P117="l"),VLOOKUP(R117,$AC$2:$AD$17,2,FALSE),IF(AND(OR($E126={"a/b","a/c","b/a","c/a"}),P116="w"),VLOOKUP(R116,$AA$2:$AB$17,2,FALSE),IF(AND(OR($E126={"a/b","a/c","b/a","c/a"}),P116="l"),VLOOKUP(R116,$AC$2:$AD$17,2,FALSE),IF(OR($E126={"a/b","a/c","b/a","c/a"}),1,"")))))))))))))))))))))))</f>
        <v/>
      </c>
      <c r="S127" s="13" t="str">
        <f>IF(AND(T127="c",$A127&gt;=1,OR(U127={1,"2a","2b",3,"5a","5b","10a","10b","20a","20b","40a","40b","80a","80b","160a","160b"})),"w",IF(AND(T127="",$A127&gt;=1,OR(U127={1,"2a","2b",3,"5a","5b","10a","10b","20a","20b","40a","40b","80a","80b","160a","160b"})),"l",""))</f>
        <v>l</v>
      </c>
      <c r="T127" s="7" t="str">
        <f>IF(OR($A127={2,5,8,11,14,17,20,23,26,29,32,35}),"c","")</f>
        <v/>
      </c>
      <c r="U127" s="14" t="str">
        <f>IF(AND(OR($E126={"a/b","b/c","b/a","c/b"}),S126="w"),VLOOKUP(U126,$AA$2:$AB$17,2,FALSE),IF(AND(OR($E126={"a/b","b/c","b/a","c/b"}),S126="l"),VLOOKUP(U126,$AC$2:$AD$17,2,FALSE),IF(AND(OR($E126={"a/b","b/c","b/a","c/b"}),S125="w"),VLOOKUP(U125,$AA$2:$AB$17,2,FALSE),IF(AND(OR($E126={"a/b","b/c","b/a","c/b"}),S125="l"),VLOOKUP(U125,$AC$2:$AD$17,2,FALSE),IF(AND(OR($E126={"a/b","b/c","b/a","c/b"}),S124="w"),VLOOKUP(U124,$AA$2:$AB$17,2,FALSE),IF(AND(OR($E126={"a/b","b/c","b/a","c/b"}),S124="l"),VLOOKUP(U124,$AC$2:$AD$17,2,FALSE),IF(AND(OR($E126={"a/b","b/c","b/a","c/b"}),S123="w"),VLOOKUP(U123,$AA$2:$AB$17,2,FALSE),IF(AND(OR($E126={"a/b","b/c","b/a","c/b"}),S123="l"),VLOOKUP(U123,$AC$2:$AD$17,2,FALSE),IF(AND(OR($E126={"a/b","b/c","b/a","c/b"}),S122="w"),VLOOKUP(U122,$AA$2:$AB$17,2,FALSE),IF(AND(OR($E126={"a/b","b/c","b/a","c/b"}),S122="l"),VLOOKUP(U122,$AC$2:$AD$17,2,FALSE),IF(AND(OR($E126={"a/b","b/c","b/a","c/b"}),S121="w"),VLOOKUP(U121,$AA$2:$AB$17,2,FALSE),IF(AND(OR($E126={"a/b","b/c","b/a","c/b"}),S121="l"),VLOOKUP(U121,$AC$2:$AD$17,2,FALSE),IF(AND(OR($E126={"a/b","b/c","b/a","c/b"}),S120="w"),VLOOKUP(U120,$AA$2:$AB$17,2,FALSE),IF(AND(OR($E126={"a/b","b/c","b/a","c/b"}),S120="l"),VLOOKUP(U120,$AC$2:$AD$17,2,FALSE),IF(AND(OR($E126={"a/b","b/c","b/a","c/b"}),S119="w"),VLOOKUP(U119,$AA$2:$AB$17,2,FALSE),IF(AND(OR($E126={"a/b","b/c","b/a","c/b"}),S119="l"),VLOOKUP(U119,$AC$2:$AD$17,2,FALSE),IF(AND(OR($E126={"a/b","b/c","b/a","c/b"}),S118="w"),VLOOKUP(U118,$AA$2:$AB$17,2,FALSE),IF(AND(OR($E126={"a/b","b/c","b/a","c/b"}),S118="l"),VLOOKUP(U118,$AC$2:$AD$17,2,FALSE),IF(AND(OR($E126={"a/b","b/c","b/a","c/b"}),S117="w"),VLOOKUP(U117,$AA$2:$AB$17,2,FALSE),IF(AND(OR($E126={"a/b","b/c","b/a","c/b"}),S117="l"),VLOOKUP(U117,$AC$2:$AD$17,2,FALSE),IF(AND(OR($E126={"a/b","b/c","b/a","c/b"}),S116="w"),VLOOKUP(U116,$AA$2:$AB$17,2,FALSE),IF(AND(OR($E126={"a/b","b/c","b/a","c/b"}),S116="l"),VLOOKUP(U116,$AC$2:$AD$17,2,FALSE),IF(OR($E126={"a/b","b/c","b/a","c/b"}),1,"")))))))))))))))))))))))</f>
        <v>10a</v>
      </c>
      <c r="V127" s="13" t="str">
        <f>IF(AND(W127="c",$A127&gt;=1,OR(X127={1,"2a","2b",3,"5a","5b","10a","10b","20a","20b","40a","40b","80a","80b","160a","160b"})),"w",IF(AND(W127="",$A127&gt;=1,OR(X127={1,"2a","2b",3,"5a","5b","10a","10b","20a","20b","40a","40b","80a","80b","160a","160b"})),"l",""))</f>
        <v>l</v>
      </c>
      <c r="W127" s="7" t="str">
        <f>IF(OR($A127={3,6,9,12,15,18,21,24,27,30,33,36}),"c","")</f>
        <v/>
      </c>
      <c r="X127" s="14">
        <f>IF(AND(OR($E126={"a/c","b/c","c/a","c/b"}),V126="w"),VLOOKUP(X126,$AA$2:$AB$17,2,FALSE),IF(AND(OR($E126={"a/c","b/c","c/a","c/b"}),V126="l"),VLOOKUP(X126,$AC$2:$AD$17,2,FALSE),IF(AND(OR($E126={"a/c","b/c","c/a","c/b"}),V125="w"),VLOOKUP(X125,$AA$2:$AB$17,2,FALSE),IF(AND(OR($E126={"a/c","b/c","c/a","c/b"}),V125="l"),VLOOKUP(X125,$AC$2:$AD$17,2,FALSE),IF(AND(OR($E126={"a/c","b/c","c/a","c/b"}),V124="w"),VLOOKUP(X124,$AA$2:$AB$17,2,FALSE),IF(AND(OR($E126={"a/c","b/c","c/a","c/b"}),V124="l"),VLOOKUP(X124,$AC$2:$AD$17,2,FALSE),IF(AND(OR($E126={"a/c","b/c","c/a","c/b"}),V123="w"),VLOOKUP(X123,$AA$2:$AB$17,2,FALSE),IF(AND(OR($E126={"a/c","b/c","c/a","c/b"}),V123="l"),VLOOKUP(X123,$AC$2:$AD$17,2,FALSE),IF(AND(OR($E126={"a/c","b/c","c/a","c/b"}),V122="w"),VLOOKUP(X122,$AA$2:$AB$17,2,FALSE),IF(AND(OR($E126={"a/c","b/c","c/a","c/b"}),V122="l"),VLOOKUP(X122,$AC$2:$AD$17,2,FALSE),IF(AND(OR($E126={"a/c","b/c","c/a","c/b"}),V121="w"),VLOOKUP(X121,$AA$2:$AB$17,2,FALSE),IF(AND(OR($E126={"a/c","b/c","c/a","c/b"}),V121="l"),VLOOKUP(X121,$AC$2:$AD$17,2,FALSE),IF(AND(OR($E126={"a/c","b/c","c/a","c/b"}),V120="w"),VLOOKUP(X120,$AA$2:$AB$17,2,FALSE),IF(AND(OR($E126={"a/c","b/c","c/a","c/b"}),V120="l"),VLOOKUP(X120,$AC$2:$AD$17,2,FALSE),IF(AND(OR($E126={"a/c","b/c","c/a","c/b"}),V119="w"),VLOOKUP(X119,$AA$2:$AB$17,2,FALSE),IF(AND(OR($E126={"a/c","b/c","c/a","c/b"}),V119="l"),VLOOKUP(X119,$AC$2:$AD$17,2,FALSE),IF(AND(OR($E126={"a/c","b/c","c/a","c/b"}),V118="w"),VLOOKUP(X118,$AA$2:$AB$17,2,FALSE),IF(AND(OR($E126={"a/c","b/c","c/a","c/b"}),V118="l"),VLOOKUP(X118,$AC$2:$AD$17,2,FALSE),IF(AND(OR($E126={"a/c","b/c","c/a","c/b"}),V117="w"),VLOOKUP(X117,$AA$2:$AB$17,2,FALSE),IF(AND(OR($E126={"a/c","b/c","c/a","c/b"}),V117="l"),VLOOKUP(X117,$AC$2:$AD$17,2,FALSE),IF(AND(OR($E126={"a/c","b/c","c/a","c/b"}),V116="w"),VLOOKUP(X116,$AA$2:$AB$17,2,FALSE),IF(AND(OR($E126={"a/c","b/c","c/a","c/b"}),V116="l"),VLOOKUP(X116,$AC$2:$AD$17,2,FALSE),IF(OR($E126={"a/c","b/c","c/a","c/b"}),1,"")))))))))))))))))))))))</f>
        <v>1</v>
      </c>
      <c r="Y127" s="12">
        <f t="shared" si="13"/>
        <v>-11</v>
      </c>
      <c r="Z127" s="27">
        <f t="shared" si="14"/>
        <v>-9</v>
      </c>
    </row>
    <row r="128" spans="1:26">
      <c r="A128" s="9">
        <v>11</v>
      </c>
      <c r="B128" s="9">
        <f>IF(OR($A128={1,2,3,4,5,6,7,8,9,10,11,12}),1,IF(OR($A128={13,14,15,16,17,18,19,20,21,22,23,24}),2,IF(OR($A128={25,26,27,28,29,30,31,32,33,34,35,36}),3,"")))</f>
        <v>1</v>
      </c>
      <c r="C128" s="9" t="str">
        <f>IF(OR($A128={1,4,7,10,13,16,19,22,25,28,31,34}),"A",IF(OR($A128={2,5,8,11,14,17,20,23,26,29,32,35}),"B",IF(OR($A128={3,6,9,12,15,18,21,24,27,30,33,36}),"C","")))</f>
        <v>B</v>
      </c>
      <c r="D128" t="str">
        <f t="shared" si="15"/>
        <v>2/1</v>
      </c>
      <c r="E128" t="str">
        <f t="shared" si="16"/>
        <v>A/B</v>
      </c>
      <c r="F128" s="13" t="str">
        <f>IF(AND(G128="d",$A128&gt;=1,OR(H128={1,"2a","2b",3,"5a","5b","10a","10b","20a","20b","40a","40b","80a","80b","160a","160b"})),"w",IF(AND(G128="",$A128&gt;=1,OR(H128={1,"2a","2b",3,"5a","5b","10a","10b","20a","20b","40a","40b","80a","80b","160a","160b"})),"l",""))</f>
        <v/>
      </c>
      <c r="G128" s="7" t="str">
        <f>IF(OR($A128={1,2,3,4,5,6,7,8,9,10,11,12}),"d","")</f>
        <v>d</v>
      </c>
      <c r="H128" s="14" t="str">
        <f>IF(AND(OR($D127={"1/2","1/3","2/1","3/1"}),F127="w"),VLOOKUP(H127,$AA$2:$AB$17,2,FALSE),IF(AND(OR($D127={"1/2","1/3","2/1","3/1"}),F127="l"),VLOOKUP(H127,$AC$2:$AD$17,2,FALSE),IF(AND(OR($D127={"1/2","1/3","2/1","3/1"}),F126="w"),VLOOKUP(H126,$AA$2:$AB$17,2,FALSE),IF(AND(OR($D127={"1/2","1/3","2/1","3/1"}),F126="l"),VLOOKUP(H126,$AC$2:$AD$17,2,FALSE),IF(AND(OR($D127={"1/2","1/3","2/1","3/1"}),F125="w"),VLOOKUP(H125,$AA$2:$AB$17,2,FALSE),IF(AND(OR($D127={"1/2","1/3","2/1","3/1"}),F125="l"),VLOOKUP(H125,$AC$2:$AD$17,2,FALSE),IF(AND(OR($D127={"1/2","1/3","2/1","3/1"}),F124="w"),VLOOKUP(H124,$AA$2:$AB$17,2,FALSE),IF(AND(OR($D127={"1/2","1/3","2/1","3/1"}),F124="l"),VLOOKUP(H124,$AC$2:$AD$17,2,FALSE),IF(AND(OR($D127={"1/2","1/3","2/1","3/1"}),F123="w"),VLOOKUP(H123,$AA$2:$AB$17,2,FALSE),IF(AND(OR($D127={"1/2","1/3","2/1","3/1"}),F123="l"),VLOOKUP(H123,$AC$2:$AD$17,2,FALSE),IF(AND(OR($D127={"1/2","1/3","2/1","3/1"}),F122="w"),VLOOKUP(H122,$AA$2:$AB$17,2,FALSE),IF(AND(OR($D127={"1/2","1/3","2/1","3/1"}),F122="l"),VLOOKUP(H122,$AC$2:$AD$17,2,FALSE),IF(AND(OR($D127={"1/2","1/3","2/1","3/1"}),F121="w"),VLOOKUP(H121,$AA$2:$AB$17,2,FALSE),IF(AND(OR($D127={"1/2","1/3","2/1","3/1"}),F121="l"),VLOOKUP(H121,$AC$2:$AD$17,2,FALSE),IF(AND(OR($D127={"1/2","1/3","2/1","3/1"}),F120="w"),VLOOKUP(H120,$AA$2:$AB$17,2,FALSE),IF(AND(OR($D127={"1/2","1/3","2/1","3/1"}),F120="l"),VLOOKUP(H120,$AC$2:$AD$17,2,FALSE),IF(AND(OR($D127={"1/2","1/3","2/1","3/1"}),F119="w"),VLOOKUP(H119,$AA$2:$AB$17,2,FALSE),IF(AND(OR($D127={"1/2","1/3","2/1","3/1"}),F119="l"),VLOOKUP(H119,$AC$2:$AD$17,2,FALSE),IF(AND(OR($D127={"1/2","1/3","2/1","3/1"}),F118="w"),VLOOKUP(H118,$AA$2:$AB$17,2,FALSE),IF(AND(OR($D127={"1/2","1/3","2/1","3/1"}),F118="l"),VLOOKUP(H118,$AC$2:$AD$17,2,FALSE),IF(AND(OR($D127={"1/2","1/3","2/1","3/1"}),F117="w"),VLOOKUP(H117,$AA$2:$AB$17,2,FALSE),IF(AND(OR($D127={"1/2","1/3","2/1","3/1"}),F117="l"),VLOOKUP(H117,$AC$2:$AD$17,2,FALSE),IF(OR($D127={"1/2","1/3","2/1","3/1"}),1,"")))))))))))))))))))))))</f>
        <v/>
      </c>
      <c r="I128" s="13" t="str">
        <f>IF(AND(J128="d",$A128&gt;=1,OR(K128={1,"2a","2b",3,"5a","5b","10a","10b","20a","20b","40a","40b","80a","80b","160a","160b"})),"w",IF(AND(J128="",$A128&gt;=1,OR(K128={1,"2a","2b",3,"5a","5b","10a","10b","20a","20b","40a","40b","80a","80b","160a","160b"})),"l",""))</f>
        <v>l</v>
      </c>
      <c r="J128" s="7" t="str">
        <f>IF(OR($A128={13,14,15,16,17,18,19,20,21,22,23,24}),"d","")</f>
        <v/>
      </c>
      <c r="K128" s="14">
        <f>IF(AND(OR($D127={"1/2","2/3","2/1","3/2"}),I127="w"),VLOOKUP(K127,$AA$2:$AB$17,2,FALSE),IF(AND(OR($D127={"1/2","2/3","2/1","3/2"}),I127="l"),VLOOKUP(K127,$AC$2:$AD$17,2,FALSE),IF(AND(OR($D127={"1/2","2/3","2/1","3/2"}),I126="w"),VLOOKUP(K126,$AA$2:$AB$17,2,FALSE),IF(AND(OR($D127={"1/2","2/3","2/1","3/2"}),I126="l"),VLOOKUP(K126,$AC$2:$AD$17,2,FALSE),IF(AND(OR($D127={"1/2","2/3","2/1","3/2"}),I125="w"),VLOOKUP(K125,$AA$2:$AB$17,2,FALSE),IF(AND(OR($D127={"1/2","2/3","2/1","3/2"}),I125="l"),VLOOKUP(K125,$AC$2:$AD$17,2,FALSE),IF(AND(OR($D127={"1/2","2/3","2/1","3/2"}),I124="w"),VLOOKUP(K124,$AA$2:$AB$17,2,FALSE),IF(AND(OR($D127={"1/2","2/3","2/1","3/2"}),I124="l"),VLOOKUP(K124,$AC$2:$AD$17,2,FALSE),IF(AND(OR($D127={"1/2","2/3","2/1","3/2"}),I123="w"),VLOOKUP(K123,$AA$2:$AB$17,2,FALSE),IF(AND(OR($D127={"1/2","2/3","2/1","3/2"}),I123="l"),VLOOKUP(K123,$AC$2:$AD$17,2,FALSE),IF(AND(OR($D127={"1/2","2/3","2/1","3/2"}),I122="w"),VLOOKUP(K122,$AA$2:$AB$17,2,FALSE),IF(AND(OR($D127={"1/2","2/3","2/1","3/2"}),I122="l"),VLOOKUP(K122,$AC$2:$AD$17,2,FALSE),IF(AND(OR($D127={"1/2","2/3","2/1","3/2"}),I121="w"),VLOOKUP(K121,$AA$2:$AB$17,2,FALSE),IF(AND(OR($D127={"1/2","2/3","2/1","3/2"}),I121="l"),VLOOKUP(K121,$AC$2:$AD$17,2,FALSE),IF(AND(OR($D127={"1/2","2/3","2/1","3/2"}),I120="w"),VLOOKUP(K120,$AA$2:$AB$17,2,FALSE),IF(AND(OR($D127={"1/2","2/3","2/1","3/2"}),I120="l"),VLOOKUP(K120,$AC$2:$AD$17,2,FALSE),IF(AND(OR($D127={"1/2","2/3","2/1","3/2"}),I119="w"),VLOOKUP(K119,$AA$2:$AB$17,2,FALSE),IF(AND(OR($D127={"1/2","2/3","2/1","3/2"}),I119="l"),VLOOKUP(K119,$AC$2:$AD$17,2,FALSE),IF(AND(OR($D127={"1/2","2/3","2/1","3/2"}),I118="w"),VLOOKUP(K118,$AA$2:$AB$17,2,FALSE),IF(AND(OR($D127={"1/2","2/3","2/1","3/2"}),I118="l"),VLOOKUP(K118,$AC$2:$AD$17,2,FALSE),IF(AND(OR($D127={"1/2","2/3","2/1","3/2"}),I117="w"),VLOOKUP(K117,$AA$2:$AB$17,2,FALSE),IF(AND(OR($D127={"1/2","2/3","2/1","3/2"}),I117="l"),VLOOKUP(K117,$AC$2:$AD$17,2,FALSE),IF(OR($D127={"1/2","2/3","2/1","3/2"}),1,"")))))))))))))))))))))))</f>
        <v>1</v>
      </c>
      <c r="L128" s="13" t="str">
        <f>IF(AND(M128="d",$A128&gt;=1,OR(N128={1,"2a","2b",3,"5a","5b","10a","10b","20a","20b","40a","40b","80a","80b","160a","160b"})),"w",IF(AND(M128="",$A128&gt;=1,OR(N128={1,"2a","2b",3,"5a","5b","10a","10b","20a","20b","40a","40b","80a","80b","160a","160b"})),"l",""))</f>
        <v>l</v>
      </c>
      <c r="M128" s="7" t="str">
        <f>IF(OR($A128={25,26,27,28,29,30,31,32,33,34,35,36}),"d","")</f>
        <v/>
      </c>
      <c r="N128" s="14">
        <f>IF(AND(OR($D127={"1/3","2/3","3/1","3/2"}),L127="w"),VLOOKUP(N127,$AA$2:$AB$17,2,FALSE),IF(AND(OR($D127={"1/3","2/3","3/1","3/2"}),L127="l"),VLOOKUP(N127,$AC$2:$AD$17,2,FALSE),IF(AND(OR($D127={"1/3","2/3","3/1","3/2"}),L126="w"),VLOOKUP(N126,$AA$2:$AB$17,2,FALSE),IF(AND(OR($D127={"1/3","2/3","3/1","3/2"}),L126="l"),VLOOKUP(N126,$AC$2:$AD$17,2,FALSE),IF(AND(OR($D127={"1/3","2/3","3/1","3/2"}),L125="w"),VLOOKUP(N125,$AA$2:$AB$17,2,FALSE),IF(AND(OR($D127={"1/3","2/3","3/1","3/2"}),L125="l"),VLOOKUP(N125,$AC$2:$AD$17,2,FALSE),IF(AND(OR($D127={"1/3","2/3","3/1","3/2"}),L124="w"),VLOOKUP(N124,$AA$2:$AB$17,2,FALSE),IF(AND(OR($D127={"1/3","2/3","3/1","3/2"}),L124="l"),VLOOKUP(N124,$AC$2:$AD$17,2,FALSE),IF(AND(OR($D127={"1/3","2/3","3/1","3/2"}),L123="w"),VLOOKUP(N123,$AA$2:$AB$17,2,FALSE),IF(AND(OR($D127={"1/3","2/3","3/1","3/2"}),L123="l"),VLOOKUP(N123,$AC$2:$AD$17,2,FALSE),IF(AND(OR($D127={"1/3","2/3","3/1","3/2"}),L122="w"),VLOOKUP(N122,$AA$2:$AB$17,2,FALSE),IF(AND(OR($D127={"1/3","2/3","3/1","3/2"}),L122="l"),VLOOKUP(N122,$AC$2:$AD$17,2,FALSE),IF(AND(OR($D127={"1/3","2/3","3/1","3/2"}),L121="w"),VLOOKUP(N121,$AA$2:$AB$17,2,FALSE),IF(AND(OR($D127={"1/3","2/3","3/1","3/2"}),L121="l"),VLOOKUP(N121,$AC$2:$AD$17,2,FALSE),IF(AND(OR($D127={"1/3","2/3","3/1","3/2"}),L120="w"),VLOOKUP(N120,$AA$2:$AB$17,2,FALSE),IF(AND(OR($D127={"1/3","2/3","3/1","3/2"}),L120="l"),VLOOKUP(N120,$AC$2:$AD$17,2,FALSE),IF(AND(OR($D127={"1/3","2/3","3/1","3/2"}),L119="w"),VLOOKUP(N119,$AA$2:$AB$17,2,FALSE),IF(AND(OR($D127={"1/3","2/3","3/1","3/2"}),L119="l"),VLOOKUP(N119,$AC$2:$AD$17,2,FALSE),IF(AND(OR($D127={"1/3","2/3","3/1","3/2"}),L118="w"),VLOOKUP(N118,$AA$2:$AB$17,2,FALSE),IF(AND(OR($D127={"1/3","2/3","3/1","3/2"}),L118="l"),VLOOKUP(N118,$AC$2:$AD$17,2,FALSE),IF(AND(OR($D127={"1/3","2/3","3/1","3/2"}),L117="w"),VLOOKUP(N117,$AA$2:$AB$17,2,FALSE),IF(AND(OR($D127={"1/3","2/3","3/1","3/2"}),L117="l"),VLOOKUP(N117,$AC$2:$AD$17,2,FALSE),IF(OR($D127={"1/3","2/3","3/1","3/2"}),1,"")))))))))))))))))))))))</f>
        <v>3</v>
      </c>
      <c r="O128" s="12">
        <f t="shared" si="12"/>
        <v>-4</v>
      </c>
      <c r="P128" s="13" t="str">
        <f>IF(AND(Q128="c",$A128&gt;=1,OR(R128={1,"2a","2b",3,"5a","5b","10a","10b","20a","20b","40a","40b","80a","80b","160a","160b"})),"w",IF(AND(Q128="",$A128&gt;=1,OR(R128={1,"2a","2b",3,"5a","5b","10a","10b","20a","20b","40a","40b","80a","80b","160a","160b"})),"l",""))</f>
        <v>l</v>
      </c>
      <c r="Q128" s="7" t="str">
        <f>IF(OR($A128={1,4,7,10,13,16,19,22,25,28,31,34}),"c","")</f>
        <v/>
      </c>
      <c r="R128" s="14">
        <f>IF(AND(OR($E127={"a/b","a/c","b/a","c/a"}),P127="w"),VLOOKUP(R127,$AA$2:$AB$17,2,FALSE),IF(AND(OR($E127={"a/b","a/c","b/a","c/a"}),P127="l"),VLOOKUP(R127,$AC$2:$AD$17,2,FALSE),IF(AND(OR($E127={"a/b","a/c","b/a","c/a"}),P126="w"),VLOOKUP(R126,$AA$2:$AB$17,2,FALSE),IF(AND(OR($E127={"a/b","a/c","b/a","c/a"}),P126="l"),VLOOKUP(R126,$AC$2:$AD$17,2,FALSE),IF(AND(OR($E127={"a/b","a/c","b/a","c/a"}),P125="w"),VLOOKUP(R125,$AA$2:$AB$17,2,FALSE),IF(AND(OR($E127={"a/b","a/c","b/a","c/a"}),P125="l"),VLOOKUP(R125,$AC$2:$AD$17,2,FALSE),IF(AND(OR($E127={"a/b","a/c","b/a","c/a"}),P124="w"),VLOOKUP(R124,$AA$2:$AB$17,2,FALSE),IF(AND(OR($E127={"a/b","a/c","b/a","c/a"}),P124="l"),VLOOKUP(R124,$AC$2:$AD$17,2,FALSE),IF(AND(OR($E127={"a/b","a/c","b/a","c/a"}),P123="w"),VLOOKUP(R123,$AA$2:$AB$17,2,FALSE),IF(AND(OR($E127={"a/b","a/c","b/a","c/a"}),P123="l"),VLOOKUP(R123,$AC$2:$AD$17,2,FALSE),IF(AND(OR($E127={"a/b","a/c","b/a","c/a"}),P122="w"),VLOOKUP(R122,$AA$2:$AB$17,2,FALSE),IF(AND(OR($E127={"a/b","a/c","b/a","c/a"}),P122="l"),VLOOKUP(R122,$AC$2:$AD$17,2,FALSE),IF(AND(OR($E127={"a/b","a/c","b/a","c/a"}),P121="w"),VLOOKUP(R121,$AA$2:$AB$17,2,FALSE),IF(AND(OR($E127={"a/b","a/c","b/a","c/a"}),P121="l"),VLOOKUP(R121,$AC$2:$AD$17,2,FALSE),IF(AND(OR($E127={"a/b","a/c","b/a","c/a"}),P120="w"),VLOOKUP(R120,$AA$2:$AB$17,2,FALSE),IF(AND(OR($E127={"a/b","a/c","b/a","c/a"}),P120="l"),VLOOKUP(R120,$AC$2:$AD$17,2,FALSE),IF(AND(OR($E127={"a/b","a/c","b/a","c/a"}),P119="w"),VLOOKUP(R119,$AA$2:$AB$17,2,FALSE),IF(AND(OR($E127={"a/b","a/c","b/a","c/a"}),P119="l"),VLOOKUP(R119,$AC$2:$AD$17,2,FALSE),IF(AND(OR($E127={"a/b","a/c","b/a","c/a"}),P118="w"),VLOOKUP(R118,$AA$2:$AB$17,2,FALSE),IF(AND(OR($E127={"a/b","a/c","b/a","c/a"}),P118="l"),VLOOKUP(R118,$AC$2:$AD$17,2,FALSE),IF(AND(OR($E127={"a/b","a/c","b/a","c/a"}),P117="w"),VLOOKUP(R117,$AA$2:$AB$17,2,FALSE),IF(AND(OR($E127={"a/b","a/c","b/a","c/a"}),P117="l"),VLOOKUP(R117,$AC$2:$AD$17,2,FALSE),IF(OR($E127={"a/b","a/c","b/a","c/a"}),1,"")))))))))))))))))))))))</f>
        <v>3</v>
      </c>
      <c r="S128" s="13" t="str">
        <f>IF(AND(T128="c",$A128&gt;=1,OR(U128={1,"2a","2b",3,"5a","5b","10a","10b","20a","20b","40a","40b","80a","80b","160a","160b"})),"w",IF(AND(T128="",$A128&gt;=1,OR(U128={1,"2a","2b",3,"5a","5b","10a","10b","20a","20b","40a","40b","80a","80b","160a","160b"})),"l",""))</f>
        <v/>
      </c>
      <c r="T128" s="7" t="str">
        <f>IF(OR($A128={2,5,8,11,14,17,20,23,26,29,32,35}),"c","")</f>
        <v>c</v>
      </c>
      <c r="U128" s="14" t="str">
        <f>IF(AND(OR($E127={"a/b","b/c","b/a","c/b"}),S127="w"),VLOOKUP(U127,$AA$2:$AB$17,2,FALSE),IF(AND(OR($E127={"a/b","b/c","b/a","c/b"}),S127="l"),VLOOKUP(U127,$AC$2:$AD$17,2,FALSE),IF(AND(OR($E127={"a/b","b/c","b/a","c/b"}),S126="w"),VLOOKUP(U126,$AA$2:$AB$17,2,FALSE),IF(AND(OR($E127={"a/b","b/c","b/a","c/b"}),S126="l"),VLOOKUP(U126,$AC$2:$AD$17,2,FALSE),IF(AND(OR($E127={"a/b","b/c","b/a","c/b"}),S125="w"),VLOOKUP(U125,$AA$2:$AB$17,2,FALSE),IF(AND(OR($E127={"a/b","b/c","b/a","c/b"}),S125="l"),VLOOKUP(U125,$AC$2:$AD$17,2,FALSE),IF(AND(OR($E127={"a/b","b/c","b/a","c/b"}),S124="w"),VLOOKUP(U124,$AA$2:$AB$17,2,FALSE),IF(AND(OR($E127={"a/b","b/c","b/a","c/b"}),S124="l"),VLOOKUP(U124,$AC$2:$AD$17,2,FALSE),IF(AND(OR($E127={"a/b","b/c","b/a","c/b"}),S123="w"),VLOOKUP(U123,$AA$2:$AB$17,2,FALSE),IF(AND(OR($E127={"a/b","b/c","b/a","c/b"}),S123="l"),VLOOKUP(U123,$AC$2:$AD$17,2,FALSE),IF(AND(OR($E127={"a/b","b/c","b/a","c/b"}),S122="w"),VLOOKUP(U122,$AA$2:$AB$17,2,FALSE),IF(AND(OR($E127={"a/b","b/c","b/a","c/b"}),S122="l"),VLOOKUP(U122,$AC$2:$AD$17,2,FALSE),IF(AND(OR($E127={"a/b","b/c","b/a","c/b"}),S121="w"),VLOOKUP(U121,$AA$2:$AB$17,2,FALSE),IF(AND(OR($E127={"a/b","b/c","b/a","c/b"}),S121="l"),VLOOKUP(U121,$AC$2:$AD$17,2,FALSE),IF(AND(OR($E127={"a/b","b/c","b/a","c/b"}),S120="w"),VLOOKUP(U120,$AA$2:$AB$17,2,FALSE),IF(AND(OR($E127={"a/b","b/c","b/a","c/b"}),S120="l"),VLOOKUP(U120,$AC$2:$AD$17,2,FALSE),IF(AND(OR($E127={"a/b","b/c","b/a","c/b"}),S119="w"),VLOOKUP(U119,$AA$2:$AB$17,2,FALSE),IF(AND(OR($E127={"a/b","b/c","b/a","c/b"}),S119="l"),VLOOKUP(U119,$AC$2:$AD$17,2,FALSE),IF(AND(OR($E127={"a/b","b/c","b/a","c/b"}),S118="w"),VLOOKUP(U118,$AA$2:$AB$17,2,FALSE),IF(AND(OR($E127={"a/b","b/c","b/a","c/b"}),S118="l"),VLOOKUP(U118,$AC$2:$AD$17,2,FALSE),IF(AND(OR($E127={"a/b","b/c","b/a","c/b"}),S117="w"),VLOOKUP(U117,$AA$2:$AB$17,2,FALSE),IF(AND(OR($E127={"a/b","b/c","b/a","c/b"}),S117="l"),VLOOKUP(U117,$AC$2:$AD$17,2,FALSE),IF(OR($E127={"a/b","b/c","b/a","c/b"}),1,"")))))))))))))))))))))))</f>
        <v/>
      </c>
      <c r="V128" s="13" t="str">
        <f>IF(AND(W128="c",$A128&gt;=1,OR(X128={1,"2a","2b",3,"5a","5b","10a","10b","20a","20b","40a","40b","80a","80b","160a","160b"})),"w",IF(AND(W128="",$A128&gt;=1,OR(X128={1,"2a","2b",3,"5a","5b","10a","10b","20a","20b","40a","40b","80a","80b","160a","160b"})),"l",""))</f>
        <v>l</v>
      </c>
      <c r="W128" s="7" t="str">
        <f>IF(OR($A128={3,6,9,12,15,18,21,24,27,30,33,36}),"c","")</f>
        <v/>
      </c>
      <c r="X128" s="14" t="str">
        <f>IF(AND(OR($E127={"a/c","b/c","c/a","c/b"}),V127="w"),VLOOKUP(X127,$AA$2:$AB$17,2,FALSE),IF(AND(OR($E127={"a/c","b/c","c/a","c/b"}),V127="l"),VLOOKUP(X127,$AC$2:$AD$17,2,FALSE),IF(AND(OR($E127={"a/c","b/c","c/a","c/b"}),V126="w"),VLOOKUP(X126,$AA$2:$AB$17,2,FALSE),IF(AND(OR($E127={"a/c","b/c","c/a","c/b"}),V126="l"),VLOOKUP(X126,$AC$2:$AD$17,2,FALSE),IF(AND(OR($E127={"a/c","b/c","c/a","c/b"}),V125="w"),VLOOKUP(X125,$AA$2:$AB$17,2,FALSE),IF(AND(OR($E127={"a/c","b/c","c/a","c/b"}),V125="l"),VLOOKUP(X125,$AC$2:$AD$17,2,FALSE),IF(AND(OR($E127={"a/c","b/c","c/a","c/b"}),V124="w"),VLOOKUP(X124,$AA$2:$AB$17,2,FALSE),IF(AND(OR($E127={"a/c","b/c","c/a","c/b"}),V124="l"),VLOOKUP(X124,$AC$2:$AD$17,2,FALSE),IF(AND(OR($E127={"a/c","b/c","c/a","c/b"}),V123="w"),VLOOKUP(X123,$AA$2:$AB$17,2,FALSE),IF(AND(OR($E127={"a/c","b/c","c/a","c/b"}),V123="l"),VLOOKUP(X123,$AC$2:$AD$17,2,FALSE),IF(AND(OR($E127={"a/c","b/c","c/a","c/b"}),V122="w"),VLOOKUP(X122,$AA$2:$AB$17,2,FALSE),IF(AND(OR($E127={"a/c","b/c","c/a","c/b"}),V122="l"),VLOOKUP(X122,$AC$2:$AD$17,2,FALSE),IF(AND(OR($E127={"a/c","b/c","c/a","c/b"}),V121="w"),VLOOKUP(X121,$AA$2:$AB$17,2,FALSE),IF(AND(OR($E127={"a/c","b/c","c/a","c/b"}),V121="l"),VLOOKUP(X121,$AC$2:$AD$17,2,FALSE),IF(AND(OR($E127={"a/c","b/c","c/a","c/b"}),V120="w"),VLOOKUP(X120,$AA$2:$AB$17,2,FALSE),IF(AND(OR($E127={"a/c","b/c","c/a","c/b"}),V120="l"),VLOOKUP(X120,$AC$2:$AD$17,2,FALSE),IF(AND(OR($E127={"a/c","b/c","c/a","c/b"}),V119="w"),VLOOKUP(X119,$AA$2:$AB$17,2,FALSE),IF(AND(OR($E127={"a/c","b/c","c/a","c/b"}),V119="l"),VLOOKUP(X119,$AC$2:$AD$17,2,FALSE),IF(AND(OR($E127={"a/c","b/c","c/a","c/b"}),V118="w"),VLOOKUP(X118,$AA$2:$AB$17,2,FALSE),IF(AND(OR($E127={"a/c","b/c","c/a","c/b"}),V118="l"),VLOOKUP(X118,$AC$2:$AD$17,2,FALSE),IF(AND(OR($E127={"a/c","b/c","c/a","c/b"}),V117="w"),VLOOKUP(X117,$AA$2:$AB$17,2,FALSE),IF(AND(OR($E127={"a/c","b/c","c/a","c/b"}),V117="l"),VLOOKUP(X117,$AC$2:$AD$17,2,FALSE),IF(OR($E127={"a/c","b/c","c/a","c/b"}),1,"")))))))))))))))))))))))</f>
        <v>2a</v>
      </c>
      <c r="Y128" s="12">
        <f t="shared" si="13"/>
        <v>-5</v>
      </c>
      <c r="Z128" s="27">
        <f t="shared" si="14"/>
        <v>-9</v>
      </c>
    </row>
    <row r="129" spans="1:26">
      <c r="A129" s="9">
        <v>15</v>
      </c>
      <c r="B129" s="9">
        <f>IF(OR($A129={1,2,3,4,5,6,7,8,9,10,11,12}),1,IF(OR($A129={13,14,15,16,17,18,19,20,21,22,23,24}),2,IF(OR($A129={25,26,27,28,29,30,31,32,33,34,35,36}),3,"")))</f>
        <v>2</v>
      </c>
      <c r="C129" s="9" t="str">
        <f>IF(OR($A129={1,4,7,10,13,16,19,22,25,28,31,34}),"A",IF(OR($A129={2,5,8,11,14,17,20,23,26,29,32,35}),"B",IF(OR($A129={3,6,9,12,15,18,21,24,27,30,33,36}),"C","")))</f>
        <v>C</v>
      </c>
      <c r="D129" t="str">
        <f t="shared" si="15"/>
        <v>1/2</v>
      </c>
      <c r="E129" t="str">
        <f t="shared" si="16"/>
        <v>B/C</v>
      </c>
      <c r="F129" s="13" t="str">
        <f>IF(AND(G129="d",$A129&gt;=1,OR(H129={1,"2a","2b",3,"5a","5b","10a","10b","20a","20b","40a","40b","80a","80b","160a","160b"})),"w",IF(AND(G129="",$A129&gt;=1,OR(H129={1,"2a","2b",3,"5a","5b","10a","10b","20a","20b","40a","40b","80a","80b","160a","160b"})),"l",""))</f>
        <v>l</v>
      </c>
      <c r="G129" s="7" t="str">
        <f>IF(OR($A129={1,2,3,4,5,6,7,8,9,10,11,12}),"d","")</f>
        <v/>
      </c>
      <c r="H129" s="14" t="str">
        <f>IF(AND(OR($D128={"1/2","1/3","2/1","3/1"}),F128="w"),VLOOKUP(H128,$AA$2:$AB$17,2,FALSE),IF(AND(OR($D128={"1/2","1/3","2/1","3/1"}),F128="l"),VLOOKUP(H128,$AC$2:$AD$17,2,FALSE),IF(AND(OR($D128={"1/2","1/3","2/1","3/1"}),F127="w"),VLOOKUP(H127,$AA$2:$AB$17,2,FALSE),IF(AND(OR($D128={"1/2","1/3","2/1","3/1"}),F127="l"),VLOOKUP(H127,$AC$2:$AD$17,2,FALSE),IF(AND(OR($D128={"1/2","1/3","2/1","3/1"}),F126="w"),VLOOKUP(H126,$AA$2:$AB$17,2,FALSE),IF(AND(OR($D128={"1/2","1/3","2/1","3/1"}),F126="l"),VLOOKUP(H126,$AC$2:$AD$17,2,FALSE),IF(AND(OR($D128={"1/2","1/3","2/1","3/1"}),F125="w"),VLOOKUP(H125,$AA$2:$AB$17,2,FALSE),IF(AND(OR($D128={"1/2","1/3","2/1","3/1"}),F125="l"),VLOOKUP(H125,$AC$2:$AD$17,2,FALSE),IF(AND(OR($D128={"1/2","1/3","2/1","3/1"}),F124="w"),VLOOKUP(H124,$AA$2:$AB$17,2,FALSE),IF(AND(OR($D128={"1/2","1/3","2/1","3/1"}),F124="l"),VLOOKUP(H124,$AC$2:$AD$17,2,FALSE),IF(AND(OR($D128={"1/2","1/3","2/1","3/1"}),F123="w"),VLOOKUP(H123,$AA$2:$AB$17,2,FALSE),IF(AND(OR($D128={"1/2","1/3","2/1","3/1"}),F123="l"),VLOOKUP(H123,$AC$2:$AD$17,2,FALSE),IF(AND(OR($D128={"1/2","1/3","2/1","3/1"}),F122="w"),VLOOKUP(H122,$AA$2:$AB$17,2,FALSE),IF(AND(OR($D128={"1/2","1/3","2/1","3/1"}),F122="l"),VLOOKUP(H122,$AC$2:$AD$17,2,FALSE),IF(AND(OR($D128={"1/2","1/3","2/1","3/1"}),F121="w"),VLOOKUP(H121,$AA$2:$AB$17,2,FALSE),IF(AND(OR($D128={"1/2","1/3","2/1","3/1"}),F121="l"),VLOOKUP(H121,$AC$2:$AD$17,2,FALSE),IF(AND(OR($D128={"1/2","1/3","2/1","3/1"}),F120="w"),VLOOKUP(H120,$AA$2:$AB$17,2,FALSE),IF(AND(OR($D128={"1/2","1/3","2/1","3/1"}),F120="l"),VLOOKUP(H120,$AC$2:$AD$17,2,FALSE),IF(AND(OR($D128={"1/2","1/3","2/1","3/1"}),F119="w"),VLOOKUP(H119,$AA$2:$AB$17,2,FALSE),IF(AND(OR($D128={"1/2","1/3","2/1","3/1"}),F119="l"),VLOOKUP(H119,$AC$2:$AD$17,2,FALSE),IF(AND(OR($D128={"1/2","1/3","2/1","3/1"}),F118="w"),VLOOKUP(H118,$AA$2:$AB$17,2,FALSE),IF(AND(OR($D128={"1/2","1/3","2/1","3/1"}),F118="l"),VLOOKUP(H118,$AC$2:$AD$17,2,FALSE),IF(OR($D128={"1/2","1/3","2/1","3/1"}),1,"")))))))))))))))))))))))</f>
        <v>2b</v>
      </c>
      <c r="I129" s="13" t="str">
        <f>IF(AND(J129="d",$A129&gt;=1,OR(K129={1,"2a","2b",3,"5a","5b","10a","10b","20a","20b","40a","40b","80a","80b","160a","160b"})),"w",IF(AND(J129="",$A129&gt;=1,OR(K129={1,"2a","2b",3,"5a","5b","10a","10b","20a","20b","40a","40b","80a","80b","160a","160b"})),"l",""))</f>
        <v>w</v>
      </c>
      <c r="J129" s="7" t="str">
        <f>IF(OR($A129={13,14,15,16,17,18,19,20,21,22,23,24}),"d","")</f>
        <v>d</v>
      </c>
      <c r="K129" s="14" t="str">
        <f>IF(AND(OR($D128={"1/2","2/3","2/1","3/2"}),I128="w"),VLOOKUP(K128,$AA$2:$AB$17,2,FALSE),IF(AND(OR($D128={"1/2","2/3","2/1","3/2"}),I128="l"),VLOOKUP(K128,$AC$2:$AD$17,2,FALSE),IF(AND(OR($D128={"1/2","2/3","2/1","3/2"}),I127="w"),VLOOKUP(K127,$AA$2:$AB$17,2,FALSE),IF(AND(OR($D128={"1/2","2/3","2/1","3/2"}),I127="l"),VLOOKUP(K127,$AC$2:$AD$17,2,FALSE),IF(AND(OR($D128={"1/2","2/3","2/1","3/2"}),I126="w"),VLOOKUP(K126,$AA$2:$AB$17,2,FALSE),IF(AND(OR($D128={"1/2","2/3","2/1","3/2"}),I126="l"),VLOOKUP(K126,$AC$2:$AD$17,2,FALSE),IF(AND(OR($D128={"1/2","2/3","2/1","3/2"}),I125="w"),VLOOKUP(K125,$AA$2:$AB$17,2,FALSE),IF(AND(OR($D128={"1/2","2/3","2/1","3/2"}),I125="l"),VLOOKUP(K125,$AC$2:$AD$17,2,FALSE),IF(AND(OR($D128={"1/2","2/3","2/1","3/2"}),I124="w"),VLOOKUP(K124,$AA$2:$AB$17,2,FALSE),IF(AND(OR($D128={"1/2","2/3","2/1","3/2"}),I124="l"),VLOOKUP(K124,$AC$2:$AD$17,2,FALSE),IF(AND(OR($D128={"1/2","2/3","2/1","3/2"}),I123="w"),VLOOKUP(K123,$AA$2:$AB$17,2,FALSE),IF(AND(OR($D128={"1/2","2/3","2/1","3/2"}),I123="l"),VLOOKUP(K123,$AC$2:$AD$17,2,FALSE),IF(AND(OR($D128={"1/2","2/3","2/1","3/2"}),I122="w"),VLOOKUP(K122,$AA$2:$AB$17,2,FALSE),IF(AND(OR($D128={"1/2","2/3","2/1","3/2"}),I122="l"),VLOOKUP(K122,$AC$2:$AD$17,2,FALSE),IF(AND(OR($D128={"1/2","2/3","2/1","3/2"}),I121="w"),VLOOKUP(K121,$AA$2:$AB$17,2,FALSE),IF(AND(OR($D128={"1/2","2/3","2/1","3/2"}),I121="l"),VLOOKUP(K121,$AC$2:$AD$17,2,FALSE),IF(AND(OR($D128={"1/2","2/3","2/1","3/2"}),I120="w"),VLOOKUP(K120,$AA$2:$AB$17,2,FALSE),IF(AND(OR($D128={"1/2","2/3","2/1","3/2"}),I120="l"),VLOOKUP(K120,$AC$2:$AD$17,2,FALSE),IF(AND(OR($D128={"1/2","2/3","2/1","3/2"}),I119="w"),VLOOKUP(K119,$AA$2:$AB$17,2,FALSE),IF(AND(OR($D128={"1/2","2/3","2/1","3/2"}),I119="l"),VLOOKUP(K119,$AC$2:$AD$17,2,FALSE),IF(AND(OR($D128={"1/2","2/3","2/1","3/2"}),I118="w"),VLOOKUP(K118,$AA$2:$AB$17,2,FALSE),IF(AND(OR($D128={"1/2","2/3","2/1","3/2"}),I118="l"),VLOOKUP(K118,$AC$2:$AD$17,2,FALSE),IF(OR($D128={"1/2","2/3","2/1","3/2"}),1,"")))))))))))))))))))))))</f>
        <v>2a</v>
      </c>
      <c r="L129" s="13" t="str">
        <f>IF(AND(M129="d",$A129&gt;=1,OR(N129={1,"2a","2b",3,"5a","5b","10a","10b","20a","20b","40a","40b","80a","80b","160a","160b"})),"w",IF(AND(M129="",$A129&gt;=1,OR(N129={1,"2a","2b",3,"5a","5b","10a","10b","20a","20b","40a","40b","80a","80b","160a","160b"})),"l",""))</f>
        <v/>
      </c>
      <c r="M129" s="7" t="str">
        <f>IF(OR($A129={25,26,27,28,29,30,31,32,33,34,35,36}),"d","")</f>
        <v/>
      </c>
      <c r="N129" s="14" t="str">
        <f>IF(AND(OR($D128={"1/3","2/3","3/1","3/2"}),L128="w"),VLOOKUP(N128,$AA$2:$AB$17,2,FALSE),IF(AND(OR($D128={"1/3","2/3","3/1","3/2"}),L128="l"),VLOOKUP(N128,$AC$2:$AD$17,2,FALSE),IF(AND(OR($D128={"1/3","2/3","3/1","3/2"}),L127="w"),VLOOKUP(N127,$AA$2:$AB$17,2,FALSE),IF(AND(OR($D128={"1/3","2/3","3/1","3/2"}),L127="l"),VLOOKUP(N127,$AC$2:$AD$17,2,FALSE),IF(AND(OR($D128={"1/3","2/3","3/1","3/2"}),L126="w"),VLOOKUP(N126,$AA$2:$AB$17,2,FALSE),IF(AND(OR($D128={"1/3","2/3","3/1","3/2"}),L126="l"),VLOOKUP(N126,$AC$2:$AD$17,2,FALSE),IF(AND(OR($D128={"1/3","2/3","3/1","3/2"}),L125="w"),VLOOKUP(N125,$AA$2:$AB$17,2,FALSE),IF(AND(OR($D128={"1/3","2/3","3/1","3/2"}),L125="l"),VLOOKUP(N125,$AC$2:$AD$17,2,FALSE),IF(AND(OR($D128={"1/3","2/3","3/1","3/2"}),L124="w"),VLOOKUP(N124,$AA$2:$AB$17,2,FALSE),IF(AND(OR($D128={"1/3","2/3","3/1","3/2"}),L124="l"),VLOOKUP(N124,$AC$2:$AD$17,2,FALSE),IF(AND(OR($D128={"1/3","2/3","3/1","3/2"}),L123="w"),VLOOKUP(N123,$AA$2:$AB$17,2,FALSE),IF(AND(OR($D128={"1/3","2/3","3/1","3/2"}),L123="l"),VLOOKUP(N123,$AC$2:$AD$17,2,FALSE),IF(AND(OR($D128={"1/3","2/3","3/1","3/2"}),L122="w"),VLOOKUP(N122,$AA$2:$AB$17,2,FALSE),IF(AND(OR($D128={"1/3","2/3","3/1","3/2"}),L122="l"),VLOOKUP(N122,$AC$2:$AD$17,2,FALSE),IF(AND(OR($D128={"1/3","2/3","3/1","3/2"}),L121="w"),VLOOKUP(N121,$AA$2:$AB$17,2,FALSE),IF(AND(OR($D128={"1/3","2/3","3/1","3/2"}),L121="l"),VLOOKUP(N121,$AC$2:$AD$17,2,FALSE),IF(AND(OR($D128={"1/3","2/3","3/1","3/2"}),L120="w"),VLOOKUP(N120,$AA$2:$AB$17,2,FALSE),IF(AND(OR($D128={"1/3","2/3","3/1","3/2"}),L120="l"),VLOOKUP(N120,$AC$2:$AD$17,2,FALSE),IF(AND(OR($D128={"1/3","2/3","3/1","3/2"}),L119="w"),VLOOKUP(N119,$AA$2:$AB$17,2,FALSE),IF(AND(OR($D128={"1/3","2/3","3/1","3/2"}),L119="l"),VLOOKUP(N119,$AC$2:$AD$17,2,FALSE),IF(AND(OR($D128={"1/3","2/3","3/1","3/2"}),L118="w"),VLOOKUP(N118,$AA$2:$AB$17,2,FALSE),IF(AND(OR($D128={"1/3","2/3","3/1","3/2"}),L118="l"),VLOOKUP(N118,$AC$2:$AD$17,2,FALSE),IF(OR($D128={"1/3","2/3","3/1","3/2"}),1,"")))))))))))))))))))))))</f>
        <v/>
      </c>
      <c r="O129" s="12">
        <f t="shared" si="12"/>
        <v>2</v>
      </c>
      <c r="P129" s="13" t="str">
        <f>IF(AND(Q129="c",$A129&gt;=1,OR(R129={1,"2a","2b",3,"5a","5b","10a","10b","20a","20b","40a","40b","80a","80b","160a","160b"})),"w",IF(AND(Q129="",$A129&gt;=1,OR(R129={1,"2a","2b",3,"5a","5b","10a","10b","20a","20b","40a","40b","80a","80b","160a","160b"})),"l",""))</f>
        <v>l</v>
      </c>
      <c r="Q129" s="7" t="str">
        <f>IF(OR($A129={1,4,7,10,13,16,19,22,25,28,31,34}),"c","")</f>
        <v/>
      </c>
      <c r="R129" s="14" t="str">
        <f>IF(AND(OR($E128={"a/b","a/c","b/a","c/a"}),P128="w"),VLOOKUP(R128,$AA$2:$AB$17,2,FALSE),IF(AND(OR($E128={"a/b","a/c","b/a","c/a"}),P128="l"),VLOOKUP(R128,$AC$2:$AD$17,2,FALSE),IF(AND(OR($E128={"a/b","a/c","b/a","c/a"}),P127="w"),VLOOKUP(R127,$AA$2:$AB$17,2,FALSE),IF(AND(OR($E128={"a/b","a/c","b/a","c/a"}),P127="l"),VLOOKUP(R127,$AC$2:$AD$17,2,FALSE),IF(AND(OR($E128={"a/b","a/c","b/a","c/a"}),P126="w"),VLOOKUP(R126,$AA$2:$AB$17,2,FALSE),IF(AND(OR($E128={"a/b","a/c","b/a","c/a"}),P126="l"),VLOOKUP(R126,$AC$2:$AD$17,2,FALSE),IF(AND(OR($E128={"a/b","a/c","b/a","c/a"}),P125="w"),VLOOKUP(R125,$AA$2:$AB$17,2,FALSE),IF(AND(OR($E128={"a/b","a/c","b/a","c/a"}),P125="l"),VLOOKUP(R125,$AC$2:$AD$17,2,FALSE),IF(AND(OR($E128={"a/b","a/c","b/a","c/a"}),P124="w"),VLOOKUP(R124,$AA$2:$AB$17,2,FALSE),IF(AND(OR($E128={"a/b","a/c","b/a","c/a"}),P124="l"),VLOOKUP(R124,$AC$2:$AD$17,2,FALSE),IF(AND(OR($E128={"a/b","a/c","b/a","c/a"}),P123="w"),VLOOKUP(R123,$AA$2:$AB$17,2,FALSE),IF(AND(OR($E128={"a/b","a/c","b/a","c/a"}),P123="l"),VLOOKUP(R123,$AC$2:$AD$17,2,FALSE),IF(AND(OR($E128={"a/b","a/c","b/a","c/a"}),P122="w"),VLOOKUP(R122,$AA$2:$AB$17,2,FALSE),IF(AND(OR($E128={"a/b","a/c","b/a","c/a"}),P122="l"),VLOOKUP(R122,$AC$2:$AD$17,2,FALSE),IF(AND(OR($E128={"a/b","a/c","b/a","c/a"}),P121="w"),VLOOKUP(R121,$AA$2:$AB$17,2,FALSE),IF(AND(OR($E128={"a/b","a/c","b/a","c/a"}),P121="l"),VLOOKUP(R121,$AC$2:$AD$17,2,FALSE),IF(AND(OR($E128={"a/b","a/c","b/a","c/a"}),P120="w"),VLOOKUP(R120,$AA$2:$AB$17,2,FALSE),IF(AND(OR($E128={"a/b","a/c","b/a","c/a"}),P120="l"),VLOOKUP(R120,$AC$2:$AD$17,2,FALSE),IF(AND(OR($E128={"a/b","a/c","b/a","c/a"}),P119="w"),VLOOKUP(R119,$AA$2:$AB$17,2,FALSE),IF(AND(OR($E128={"a/b","a/c","b/a","c/a"}),P119="l"),VLOOKUP(R119,$AC$2:$AD$17,2,FALSE),IF(AND(OR($E128={"a/b","a/c","b/a","c/a"}),P118="w"),VLOOKUP(R118,$AA$2:$AB$17,2,FALSE),IF(AND(OR($E128={"a/b","a/c","b/a","c/a"}),P118="l"),VLOOKUP(R118,$AC$2:$AD$17,2,FALSE),IF(OR($E128={"a/b","a/c","b/a","c/a"}),1,"")))))))))))))))))))))))</f>
        <v>5a</v>
      </c>
      <c r="S129" s="13" t="str">
        <f>IF(AND(T129="c",$A129&gt;=1,OR(U129={1,"2a","2b",3,"5a","5b","10a","10b","20a","20b","40a","40b","80a","80b","160a","160b"})),"w",IF(AND(T129="",$A129&gt;=1,OR(U129={1,"2a","2b",3,"5a","5b","10a","10b","20a","20b","40a","40b","80a","80b","160a","160b"})),"l",""))</f>
        <v>l</v>
      </c>
      <c r="T129" s="7" t="str">
        <f>IF(OR($A129={2,5,8,11,14,17,20,23,26,29,32,35}),"c","")</f>
        <v/>
      </c>
      <c r="U129" s="14" t="str">
        <f>IF(AND(OR($E128={"a/b","b/c","b/a","c/b"}),S128="w"),VLOOKUP(U128,$AA$2:$AB$17,2,FALSE),IF(AND(OR($E128={"a/b","b/c","b/a","c/b"}),S128="l"),VLOOKUP(U128,$AC$2:$AD$17,2,FALSE),IF(AND(OR($E128={"a/b","b/c","b/a","c/b"}),S127="w"),VLOOKUP(U127,$AA$2:$AB$17,2,FALSE),IF(AND(OR($E128={"a/b","b/c","b/a","c/b"}),S127="l"),VLOOKUP(U127,$AC$2:$AD$17,2,FALSE),IF(AND(OR($E128={"a/b","b/c","b/a","c/b"}),S126="w"),VLOOKUP(U126,$AA$2:$AB$17,2,FALSE),IF(AND(OR($E128={"a/b","b/c","b/a","c/b"}),S126="l"),VLOOKUP(U126,$AC$2:$AD$17,2,FALSE),IF(AND(OR($E128={"a/b","b/c","b/a","c/b"}),S125="w"),VLOOKUP(U125,$AA$2:$AB$17,2,FALSE),IF(AND(OR($E128={"a/b","b/c","b/a","c/b"}),S125="l"),VLOOKUP(U125,$AC$2:$AD$17,2,FALSE),IF(AND(OR($E128={"a/b","b/c","b/a","c/b"}),S124="w"),VLOOKUP(U124,$AA$2:$AB$17,2,FALSE),IF(AND(OR($E128={"a/b","b/c","b/a","c/b"}),S124="l"),VLOOKUP(U124,$AC$2:$AD$17,2,FALSE),IF(AND(OR($E128={"a/b","b/c","b/a","c/b"}),S123="w"),VLOOKUP(U123,$AA$2:$AB$17,2,FALSE),IF(AND(OR($E128={"a/b","b/c","b/a","c/b"}),S123="l"),VLOOKUP(U123,$AC$2:$AD$17,2,FALSE),IF(AND(OR($E128={"a/b","b/c","b/a","c/b"}),S122="w"),VLOOKUP(U122,$AA$2:$AB$17,2,FALSE),IF(AND(OR($E128={"a/b","b/c","b/a","c/b"}),S122="l"),VLOOKUP(U122,$AC$2:$AD$17,2,FALSE),IF(AND(OR($E128={"a/b","b/c","b/a","c/b"}),S121="w"),VLOOKUP(U121,$AA$2:$AB$17,2,FALSE),IF(AND(OR($E128={"a/b","b/c","b/a","c/b"}),S121="l"),VLOOKUP(U121,$AC$2:$AD$17,2,FALSE),IF(AND(OR($E128={"a/b","b/c","b/a","c/b"}),S120="w"),VLOOKUP(U120,$AA$2:$AB$17,2,FALSE),IF(AND(OR($E128={"a/b","b/c","b/a","c/b"}),S120="l"),VLOOKUP(U120,$AC$2:$AD$17,2,FALSE),IF(AND(OR($E128={"a/b","b/c","b/a","c/b"}),S119="w"),VLOOKUP(U119,$AA$2:$AB$17,2,FALSE),IF(AND(OR($E128={"a/b","b/c","b/a","c/b"}),S119="l"),VLOOKUP(U119,$AC$2:$AD$17,2,FALSE),IF(AND(OR($E128={"a/b","b/c","b/a","c/b"}),S118="w"),VLOOKUP(U118,$AA$2:$AB$17,2,FALSE),IF(AND(OR($E128={"a/b","b/c","b/a","c/b"}),S118="l"),VLOOKUP(U118,$AC$2:$AD$17,2,FALSE),IF(OR($E128={"a/b","b/c","b/a","c/b"}),1,"")))))))))))))))))))))))</f>
        <v>10b</v>
      </c>
      <c r="V129" s="13" t="str">
        <f>IF(AND(W129="c",$A129&gt;=1,OR(X129={1,"2a","2b",3,"5a","5b","10a","10b","20a","20b","40a","40b","80a","80b","160a","160b"})),"w",IF(AND(W129="",$A129&gt;=1,OR(X129={1,"2a","2b",3,"5a","5b","10a","10b","20a","20b","40a","40b","80a","80b","160a","160b"})),"l",""))</f>
        <v/>
      </c>
      <c r="W129" s="7" t="str">
        <f>IF(OR($A129={3,6,9,12,15,18,21,24,27,30,33,36}),"c","")</f>
        <v>c</v>
      </c>
      <c r="X129" s="14" t="str">
        <f>IF(AND(OR($E128={"a/c","b/c","c/a","c/b"}),V128="w"),VLOOKUP(X128,$AA$2:$AB$17,2,FALSE),IF(AND(OR($E128={"a/c","b/c","c/a","c/b"}),V128="l"),VLOOKUP(X128,$AC$2:$AD$17,2,FALSE),IF(AND(OR($E128={"a/c","b/c","c/a","c/b"}),V127="w"),VLOOKUP(X127,$AA$2:$AB$17,2,FALSE),IF(AND(OR($E128={"a/c","b/c","c/a","c/b"}),V127="l"),VLOOKUP(X127,$AC$2:$AD$17,2,FALSE),IF(AND(OR($E128={"a/c","b/c","c/a","c/b"}),V126="w"),VLOOKUP(X126,$AA$2:$AB$17,2,FALSE),IF(AND(OR($E128={"a/c","b/c","c/a","c/b"}),V126="l"),VLOOKUP(X126,$AC$2:$AD$17,2,FALSE),IF(AND(OR($E128={"a/c","b/c","c/a","c/b"}),V125="w"),VLOOKUP(X125,$AA$2:$AB$17,2,FALSE),IF(AND(OR($E128={"a/c","b/c","c/a","c/b"}),V125="l"),VLOOKUP(X125,$AC$2:$AD$17,2,FALSE),IF(AND(OR($E128={"a/c","b/c","c/a","c/b"}),V124="w"),VLOOKUP(X124,$AA$2:$AB$17,2,FALSE),IF(AND(OR($E128={"a/c","b/c","c/a","c/b"}),V124="l"),VLOOKUP(X124,$AC$2:$AD$17,2,FALSE),IF(AND(OR($E128={"a/c","b/c","c/a","c/b"}),V123="w"),VLOOKUP(X123,$AA$2:$AB$17,2,FALSE),IF(AND(OR($E128={"a/c","b/c","c/a","c/b"}),V123="l"),VLOOKUP(X123,$AC$2:$AD$17,2,FALSE),IF(AND(OR($E128={"a/c","b/c","c/a","c/b"}),V122="w"),VLOOKUP(X122,$AA$2:$AB$17,2,FALSE),IF(AND(OR($E128={"a/c","b/c","c/a","c/b"}),V122="l"),VLOOKUP(X122,$AC$2:$AD$17,2,FALSE),IF(AND(OR($E128={"a/c","b/c","c/a","c/b"}),V121="w"),VLOOKUP(X121,$AA$2:$AB$17,2,FALSE),IF(AND(OR($E128={"a/c","b/c","c/a","c/b"}),V121="l"),VLOOKUP(X121,$AC$2:$AD$17,2,FALSE),IF(AND(OR($E128={"a/c","b/c","c/a","c/b"}),V120="w"),VLOOKUP(X120,$AA$2:$AB$17,2,FALSE),IF(AND(OR($E128={"a/c","b/c","c/a","c/b"}),V120="l"),VLOOKUP(X120,$AC$2:$AD$17,2,FALSE),IF(AND(OR($E128={"a/c","b/c","c/a","c/b"}),V119="w"),VLOOKUP(X119,$AA$2:$AB$17,2,FALSE),IF(AND(OR($E128={"a/c","b/c","c/a","c/b"}),V119="l"),VLOOKUP(X119,$AC$2:$AD$17,2,FALSE),IF(AND(OR($E128={"a/c","b/c","c/a","c/b"}),V118="w"),VLOOKUP(X118,$AA$2:$AB$17,2,FALSE),IF(AND(OR($E128={"a/c","b/c","c/a","c/b"}),V118="l"),VLOOKUP(X118,$AC$2:$AD$17,2,FALSE),IF(OR($E128={"a/c","b/c","c/a","c/b"}),1,"")))))))))))))))))))))))</f>
        <v/>
      </c>
      <c r="Y129" s="12">
        <f t="shared" si="13"/>
        <v>-15</v>
      </c>
      <c r="Z129" s="27">
        <f t="shared" si="14"/>
        <v>-13</v>
      </c>
    </row>
    <row r="130" spans="1:26">
      <c r="A130" s="9">
        <v>9</v>
      </c>
      <c r="B130" s="9">
        <f>IF(OR($A130={1,2,3,4,5,6,7,8,9,10,11,12}),1,IF(OR($A130={13,14,15,16,17,18,19,20,21,22,23,24}),2,IF(OR($A130={25,26,27,28,29,30,31,32,33,34,35,36}),3,"")))</f>
        <v>1</v>
      </c>
      <c r="C130" s="9" t="str">
        <f>IF(OR($A130={1,4,7,10,13,16,19,22,25,28,31,34}),"A",IF(OR($A130={2,5,8,11,14,17,20,23,26,29,32,35}),"B",IF(OR($A130={3,6,9,12,15,18,21,24,27,30,33,36}),"C","")))</f>
        <v>C</v>
      </c>
      <c r="D130" t="str">
        <f t="shared" si="15"/>
        <v>2/1</v>
      </c>
      <c r="E130" t="str">
        <f t="shared" si="16"/>
        <v>B/C</v>
      </c>
      <c r="F130" s="13" t="str">
        <f>IF(AND(G130="d",$A130&gt;=1,OR(H130={1,"2a","2b",3,"5a","5b","10a","10b","20a","20b","40a","40b","80a","80b","160a","160b"})),"w",IF(AND(G130="",$A130&gt;=1,OR(H130={1,"2a","2b",3,"5a","5b","10a","10b","20a","20b","40a","40b","80a","80b","160a","160b"})),"l",""))</f>
        <v>w</v>
      </c>
      <c r="G130" s="7" t="str">
        <f>IF(OR($A130={1,2,3,4,5,6,7,8,9,10,11,12}),"d","")</f>
        <v>d</v>
      </c>
      <c r="H130" s="14">
        <f>IF(AND(OR($D129={"1/2","1/3","2/1","3/1"}),F129="w"),VLOOKUP(H129,$AA$2:$AB$17,2,FALSE),IF(AND(OR($D129={"1/2","1/3","2/1","3/1"}),F129="l"),VLOOKUP(H129,$AC$2:$AD$17,2,FALSE),IF(AND(OR($D129={"1/2","1/3","2/1","3/1"}),F128="w"),VLOOKUP(H128,$AA$2:$AB$17,2,FALSE),IF(AND(OR($D129={"1/2","1/3","2/1","3/1"}),F128="l"),VLOOKUP(H128,$AC$2:$AD$17,2,FALSE),IF(AND(OR($D129={"1/2","1/3","2/1","3/1"}),F127="w"),VLOOKUP(H127,$AA$2:$AB$17,2,FALSE),IF(AND(OR($D129={"1/2","1/3","2/1","3/1"}),F127="l"),VLOOKUP(H127,$AC$2:$AD$17,2,FALSE),IF(AND(OR($D129={"1/2","1/3","2/1","3/1"}),F126="w"),VLOOKUP(H126,$AA$2:$AB$17,2,FALSE),IF(AND(OR($D129={"1/2","1/3","2/1","3/1"}),F126="l"),VLOOKUP(H126,$AC$2:$AD$17,2,FALSE),IF(AND(OR($D129={"1/2","1/3","2/1","3/1"}),F125="w"),VLOOKUP(H125,$AA$2:$AB$17,2,FALSE),IF(AND(OR($D129={"1/2","1/3","2/1","3/1"}),F125="l"),VLOOKUP(H125,$AC$2:$AD$17,2,FALSE),IF(AND(OR($D129={"1/2","1/3","2/1","3/1"}),F124="w"),VLOOKUP(H124,$AA$2:$AB$17,2,FALSE),IF(AND(OR($D129={"1/2","1/3","2/1","3/1"}),F124="l"),VLOOKUP(H124,$AC$2:$AD$17,2,FALSE),IF(AND(OR($D129={"1/2","1/3","2/1","3/1"}),F123="w"),VLOOKUP(H123,$AA$2:$AB$17,2,FALSE),IF(AND(OR($D129={"1/2","1/3","2/1","3/1"}),F123="l"),VLOOKUP(H123,$AC$2:$AD$17,2,FALSE),IF(AND(OR($D129={"1/2","1/3","2/1","3/1"}),F122="w"),VLOOKUP(H122,$AA$2:$AB$17,2,FALSE),IF(AND(OR($D129={"1/2","1/3","2/1","3/1"}),F122="l"),VLOOKUP(H122,$AC$2:$AD$17,2,FALSE),IF(AND(OR($D129={"1/2","1/3","2/1","3/1"}),F121="w"),VLOOKUP(H121,$AA$2:$AB$17,2,FALSE),IF(AND(OR($D129={"1/2","1/3","2/1","3/1"}),F121="l"),VLOOKUP(H121,$AC$2:$AD$17,2,FALSE),IF(AND(OR($D129={"1/2","1/3","2/1","3/1"}),F120="w"),VLOOKUP(H120,$AA$2:$AB$17,2,FALSE),IF(AND(OR($D129={"1/2","1/3","2/1","3/1"}),F120="l"),VLOOKUP(H120,$AC$2:$AD$17,2,FALSE),IF(AND(OR($D129={"1/2","1/3","2/1","3/1"}),F119="w"),VLOOKUP(H119,$AA$2:$AB$17,2,FALSE),IF(AND(OR($D129={"1/2","1/3","2/1","3/1"}),F119="l"),VLOOKUP(H119,$AC$2:$AD$17,2,FALSE),IF(OR($D129={"1/2","1/3","2/1","3/1"}),1,"")))))))))))))))))))))))</f>
        <v>3</v>
      </c>
      <c r="I130" s="13" t="str">
        <f>IF(AND(J130="d",$A130&gt;=1,OR(K130={1,"2a","2b",3,"5a","5b","10a","10b","20a","20b","40a","40b","80a","80b","160a","160b"})),"w",IF(AND(J130="",$A130&gt;=1,OR(K130={1,"2a","2b",3,"5a","5b","10a","10b","20a","20b","40a","40b","80a","80b","160a","160b"})),"l",""))</f>
        <v>l</v>
      </c>
      <c r="J130" s="7" t="str">
        <f>IF(OR($A130={13,14,15,16,17,18,19,20,21,22,23,24}),"d","")</f>
        <v/>
      </c>
      <c r="K130" s="14">
        <f>IF(AND(OR($D129={"1/2","2/3","2/1","3/2"}),I129="w"),VLOOKUP(K129,$AA$2:$AB$17,2,FALSE),IF(AND(OR($D129={"1/2","2/3","2/1","3/2"}),I129="l"),VLOOKUP(K129,$AC$2:$AD$17,2,FALSE),IF(AND(OR($D129={"1/2","2/3","2/1","3/2"}),I128="w"),VLOOKUP(K128,$AA$2:$AB$17,2,FALSE),IF(AND(OR($D129={"1/2","2/3","2/1","3/2"}),I128="l"),VLOOKUP(K128,$AC$2:$AD$17,2,FALSE),IF(AND(OR($D129={"1/2","2/3","2/1","3/2"}),I127="w"),VLOOKUP(K127,$AA$2:$AB$17,2,FALSE),IF(AND(OR($D129={"1/2","2/3","2/1","3/2"}),I127="l"),VLOOKUP(K127,$AC$2:$AD$17,2,FALSE),IF(AND(OR($D129={"1/2","2/3","2/1","3/2"}),I126="w"),VLOOKUP(K126,$AA$2:$AB$17,2,FALSE),IF(AND(OR($D129={"1/2","2/3","2/1","3/2"}),I126="l"),VLOOKUP(K126,$AC$2:$AD$17,2,FALSE),IF(AND(OR($D129={"1/2","2/3","2/1","3/2"}),I125="w"),VLOOKUP(K125,$AA$2:$AB$17,2,FALSE),IF(AND(OR($D129={"1/2","2/3","2/1","3/2"}),I125="l"),VLOOKUP(K125,$AC$2:$AD$17,2,FALSE),IF(AND(OR($D129={"1/2","2/3","2/1","3/2"}),I124="w"),VLOOKUP(K124,$AA$2:$AB$17,2,FALSE),IF(AND(OR($D129={"1/2","2/3","2/1","3/2"}),I124="l"),VLOOKUP(K124,$AC$2:$AD$17,2,FALSE),IF(AND(OR($D129={"1/2","2/3","2/1","3/2"}),I123="w"),VLOOKUP(K123,$AA$2:$AB$17,2,FALSE),IF(AND(OR($D129={"1/2","2/3","2/1","3/2"}),I123="l"),VLOOKUP(K123,$AC$2:$AD$17,2,FALSE),IF(AND(OR($D129={"1/2","2/3","2/1","3/2"}),I122="w"),VLOOKUP(K122,$AA$2:$AB$17,2,FALSE),IF(AND(OR($D129={"1/2","2/3","2/1","3/2"}),I122="l"),VLOOKUP(K122,$AC$2:$AD$17,2,FALSE),IF(AND(OR($D129={"1/2","2/3","2/1","3/2"}),I121="w"),VLOOKUP(K121,$AA$2:$AB$17,2,FALSE),IF(AND(OR($D129={"1/2","2/3","2/1","3/2"}),I121="l"),VLOOKUP(K121,$AC$2:$AD$17,2,FALSE),IF(AND(OR($D129={"1/2","2/3","2/1","3/2"}),I120="w"),VLOOKUP(K120,$AA$2:$AB$17,2,FALSE),IF(AND(OR($D129={"1/2","2/3","2/1","3/2"}),I120="l"),VLOOKUP(K120,$AC$2:$AD$17,2,FALSE),IF(AND(OR($D129={"1/2","2/3","2/1","3/2"}),I119="w"),VLOOKUP(K119,$AA$2:$AB$17,2,FALSE),IF(AND(OR($D129={"1/2","2/3","2/1","3/2"}),I119="l"),VLOOKUP(K119,$AC$2:$AD$17,2,FALSE),IF(OR($D129={"1/2","2/3","2/1","3/2"}),1,"")))))))))))))))))))))))</f>
        <v>1</v>
      </c>
      <c r="L130" s="13" t="str">
        <f>IF(AND(M130="d",$A130&gt;=1,OR(N130={1,"2a","2b",3,"5a","5b","10a","10b","20a","20b","40a","40b","80a","80b","160a","160b"})),"w",IF(AND(M130="",$A130&gt;=1,OR(N130={1,"2a","2b",3,"5a","5b","10a","10b","20a","20b","40a","40b","80a","80b","160a","160b"})),"l",""))</f>
        <v/>
      </c>
      <c r="M130" s="7" t="str">
        <f>IF(OR($A130={25,26,27,28,29,30,31,32,33,34,35,36}),"d","")</f>
        <v/>
      </c>
      <c r="N130" s="14" t="str">
        <f>IF(AND(OR($D129={"1/3","2/3","3/1","3/2"}),L129="w"),VLOOKUP(N129,$AA$2:$AB$17,2,FALSE),IF(AND(OR($D129={"1/3","2/3","3/1","3/2"}),L129="l"),VLOOKUP(N129,$AC$2:$AD$17,2,FALSE),IF(AND(OR($D129={"1/3","2/3","3/1","3/2"}),L128="w"),VLOOKUP(N128,$AA$2:$AB$17,2,FALSE),IF(AND(OR($D129={"1/3","2/3","3/1","3/2"}),L128="l"),VLOOKUP(N128,$AC$2:$AD$17,2,FALSE),IF(AND(OR($D129={"1/3","2/3","3/1","3/2"}),L127="w"),VLOOKUP(N127,$AA$2:$AB$17,2,FALSE),IF(AND(OR($D129={"1/3","2/3","3/1","3/2"}),L127="l"),VLOOKUP(N127,$AC$2:$AD$17,2,FALSE),IF(AND(OR($D129={"1/3","2/3","3/1","3/2"}),L126="w"),VLOOKUP(N126,$AA$2:$AB$17,2,FALSE),IF(AND(OR($D129={"1/3","2/3","3/1","3/2"}),L126="l"),VLOOKUP(N126,$AC$2:$AD$17,2,FALSE),IF(AND(OR($D129={"1/3","2/3","3/1","3/2"}),L125="w"),VLOOKUP(N125,$AA$2:$AB$17,2,FALSE),IF(AND(OR($D129={"1/3","2/3","3/1","3/2"}),L125="l"),VLOOKUP(N125,$AC$2:$AD$17,2,FALSE),IF(AND(OR($D129={"1/3","2/3","3/1","3/2"}),L124="w"),VLOOKUP(N124,$AA$2:$AB$17,2,FALSE),IF(AND(OR($D129={"1/3","2/3","3/1","3/2"}),L124="l"),VLOOKUP(N124,$AC$2:$AD$17,2,FALSE),IF(AND(OR($D129={"1/3","2/3","3/1","3/2"}),L123="w"),VLOOKUP(N123,$AA$2:$AB$17,2,FALSE),IF(AND(OR($D129={"1/3","2/3","3/1","3/2"}),L123="l"),VLOOKUP(N123,$AC$2:$AD$17,2,FALSE),IF(AND(OR($D129={"1/3","2/3","3/1","3/2"}),L122="w"),VLOOKUP(N122,$AA$2:$AB$17,2,FALSE),IF(AND(OR($D129={"1/3","2/3","3/1","3/2"}),L122="l"),VLOOKUP(N122,$AC$2:$AD$17,2,FALSE),IF(AND(OR($D129={"1/3","2/3","3/1","3/2"}),L121="w"),VLOOKUP(N121,$AA$2:$AB$17,2,FALSE),IF(AND(OR($D129={"1/3","2/3","3/1","3/2"}),L121="l"),VLOOKUP(N121,$AC$2:$AD$17,2,FALSE),IF(AND(OR($D129={"1/3","2/3","3/1","3/2"}),L120="w"),VLOOKUP(N120,$AA$2:$AB$17,2,FALSE),IF(AND(OR($D129={"1/3","2/3","3/1","3/2"}),L120="l"),VLOOKUP(N120,$AC$2:$AD$17,2,FALSE),IF(AND(OR($D129={"1/3","2/3","3/1","3/2"}),L119="w"),VLOOKUP(N119,$AA$2:$AB$17,2,FALSE),IF(AND(OR($D129={"1/3","2/3","3/1","3/2"}),L119="l"),VLOOKUP(N119,$AC$2:$AD$17,2,FALSE),IF(OR($D129={"1/3","2/3","3/1","3/2"}),1,"")))))))))))))))))))))))</f>
        <v/>
      </c>
      <c r="O130" s="12">
        <f t="shared" si="12"/>
        <v>5</v>
      </c>
      <c r="P130" s="13" t="str">
        <f>IF(AND(Q130="c",$A130&gt;=1,OR(R130={1,"2a","2b",3,"5a","5b","10a","10b","20a","20b","40a","40b","80a","80b","160a","160b"})),"w",IF(AND(Q130="",$A130&gt;=1,OR(R130={1,"2a","2b",3,"5a","5b","10a","10b","20a","20b","40a","40b","80a","80b","160a","160b"})),"l",""))</f>
        <v/>
      </c>
      <c r="Q130" s="7" t="str">
        <f>IF(OR($A130={1,4,7,10,13,16,19,22,25,28,31,34}),"c","")</f>
        <v/>
      </c>
      <c r="R130" s="14" t="str">
        <f>IF(AND(OR($E129={"a/b","a/c","b/a","c/a"}),P129="w"),VLOOKUP(R129,$AA$2:$AB$17,2,FALSE),IF(AND(OR($E129={"a/b","a/c","b/a","c/a"}),P129="l"),VLOOKUP(R129,$AC$2:$AD$17,2,FALSE),IF(AND(OR($E129={"a/b","a/c","b/a","c/a"}),P128="w"),VLOOKUP(R128,$AA$2:$AB$17,2,FALSE),IF(AND(OR($E129={"a/b","a/c","b/a","c/a"}),P128="l"),VLOOKUP(R128,$AC$2:$AD$17,2,FALSE),IF(AND(OR($E129={"a/b","a/c","b/a","c/a"}),P127="w"),VLOOKUP(R127,$AA$2:$AB$17,2,FALSE),IF(AND(OR($E129={"a/b","a/c","b/a","c/a"}),P127="l"),VLOOKUP(R127,$AC$2:$AD$17,2,FALSE),IF(AND(OR($E129={"a/b","a/c","b/a","c/a"}),P126="w"),VLOOKUP(R126,$AA$2:$AB$17,2,FALSE),IF(AND(OR($E129={"a/b","a/c","b/a","c/a"}),P126="l"),VLOOKUP(R126,$AC$2:$AD$17,2,FALSE),IF(AND(OR($E129={"a/b","a/c","b/a","c/a"}),P125="w"),VLOOKUP(R125,$AA$2:$AB$17,2,FALSE),IF(AND(OR($E129={"a/b","a/c","b/a","c/a"}),P125="l"),VLOOKUP(R125,$AC$2:$AD$17,2,FALSE),IF(AND(OR($E129={"a/b","a/c","b/a","c/a"}),P124="w"),VLOOKUP(R124,$AA$2:$AB$17,2,FALSE),IF(AND(OR($E129={"a/b","a/c","b/a","c/a"}),P124="l"),VLOOKUP(R124,$AC$2:$AD$17,2,FALSE),IF(AND(OR($E129={"a/b","a/c","b/a","c/a"}),P123="w"),VLOOKUP(R123,$AA$2:$AB$17,2,FALSE),IF(AND(OR($E129={"a/b","a/c","b/a","c/a"}),P123="l"),VLOOKUP(R123,$AC$2:$AD$17,2,FALSE),IF(AND(OR($E129={"a/b","a/c","b/a","c/a"}),P122="w"),VLOOKUP(R122,$AA$2:$AB$17,2,FALSE),IF(AND(OR($E129={"a/b","a/c","b/a","c/a"}),P122="l"),VLOOKUP(R122,$AC$2:$AD$17,2,FALSE),IF(AND(OR($E129={"a/b","a/c","b/a","c/a"}),P121="w"),VLOOKUP(R121,$AA$2:$AB$17,2,FALSE),IF(AND(OR($E129={"a/b","a/c","b/a","c/a"}),P121="l"),VLOOKUP(R121,$AC$2:$AD$17,2,FALSE),IF(AND(OR($E129={"a/b","a/c","b/a","c/a"}),P120="w"),VLOOKUP(R120,$AA$2:$AB$17,2,FALSE),IF(AND(OR($E129={"a/b","a/c","b/a","c/a"}),P120="l"),VLOOKUP(R120,$AC$2:$AD$17,2,FALSE),IF(AND(OR($E129={"a/b","a/c","b/a","c/a"}),P119="w"),VLOOKUP(R119,$AA$2:$AB$17,2,FALSE),IF(AND(OR($E129={"a/b","a/c","b/a","c/a"}),P119="l"),VLOOKUP(R119,$AC$2:$AD$17,2,FALSE),IF(OR($E129={"a/b","a/c","b/a","c/a"}),1,"")))))))))))))))))))))))</f>
        <v/>
      </c>
      <c r="S130" s="13" t="str">
        <f>IF(AND(T130="c",$A130&gt;=1,OR(U130={1,"2a","2b",3,"5a","5b","10a","10b","20a","20b","40a","40b","80a","80b","160a","160b"})),"w",IF(AND(T130="",$A130&gt;=1,OR(U130={1,"2a","2b",3,"5a","5b","10a","10b","20a","20b","40a","40b","80a","80b","160a","160b"})),"l",""))</f>
        <v>l</v>
      </c>
      <c r="T130" s="7" t="str">
        <f>IF(OR($A130={2,5,8,11,14,17,20,23,26,29,32,35}),"c","")</f>
        <v/>
      </c>
      <c r="U130" s="14" t="str">
        <f>IF(AND(OR($E129={"a/b","b/c","b/a","c/b"}),S129="w"),VLOOKUP(U129,$AA$2:$AB$17,2,FALSE),IF(AND(OR($E129={"a/b","b/c","b/a","c/b"}),S129="l"),VLOOKUP(U129,$AC$2:$AD$17,2,FALSE),IF(AND(OR($E129={"a/b","b/c","b/a","c/b"}),S128="w"),VLOOKUP(U128,$AA$2:$AB$17,2,FALSE),IF(AND(OR($E129={"a/b","b/c","b/a","c/b"}),S128="l"),VLOOKUP(U128,$AC$2:$AD$17,2,FALSE),IF(AND(OR($E129={"a/b","b/c","b/a","c/b"}),S127="w"),VLOOKUP(U127,$AA$2:$AB$17,2,FALSE),IF(AND(OR($E129={"a/b","b/c","b/a","c/b"}),S127="l"),VLOOKUP(U127,$AC$2:$AD$17,2,FALSE),IF(AND(OR($E129={"a/b","b/c","b/a","c/b"}),S126="w"),VLOOKUP(U126,$AA$2:$AB$17,2,FALSE),IF(AND(OR($E129={"a/b","b/c","b/a","c/b"}),S126="l"),VLOOKUP(U126,$AC$2:$AD$17,2,FALSE),IF(AND(OR($E129={"a/b","b/c","b/a","c/b"}),S125="w"),VLOOKUP(U125,$AA$2:$AB$17,2,FALSE),IF(AND(OR($E129={"a/b","b/c","b/a","c/b"}),S125="l"),VLOOKUP(U125,$AC$2:$AD$17,2,FALSE),IF(AND(OR($E129={"a/b","b/c","b/a","c/b"}),S124="w"),VLOOKUP(U124,$AA$2:$AB$17,2,FALSE),IF(AND(OR($E129={"a/b","b/c","b/a","c/b"}),S124="l"),VLOOKUP(U124,$AC$2:$AD$17,2,FALSE),IF(AND(OR($E129={"a/b","b/c","b/a","c/b"}),S123="w"),VLOOKUP(U123,$AA$2:$AB$17,2,FALSE),IF(AND(OR($E129={"a/b","b/c","b/a","c/b"}),S123="l"),VLOOKUP(U123,$AC$2:$AD$17,2,FALSE),IF(AND(OR($E129={"a/b","b/c","b/a","c/b"}),S122="w"),VLOOKUP(U122,$AA$2:$AB$17,2,FALSE),IF(AND(OR($E129={"a/b","b/c","b/a","c/b"}),S122="l"),VLOOKUP(U122,$AC$2:$AD$17,2,FALSE),IF(AND(OR($E129={"a/b","b/c","b/a","c/b"}),S121="w"),VLOOKUP(U121,$AA$2:$AB$17,2,FALSE),IF(AND(OR($E129={"a/b","b/c","b/a","c/b"}),S121="l"),VLOOKUP(U121,$AC$2:$AD$17,2,FALSE),IF(AND(OR($E129={"a/b","b/c","b/a","c/b"}),S120="w"),VLOOKUP(U120,$AA$2:$AB$17,2,FALSE),IF(AND(OR($E129={"a/b","b/c","b/a","c/b"}),S120="l"),VLOOKUP(U120,$AC$2:$AD$17,2,FALSE),IF(AND(OR($E129={"a/b","b/c","b/a","c/b"}),S119="w"),VLOOKUP(U119,$AA$2:$AB$17,2,FALSE),IF(AND(OR($E129={"a/b","b/c","b/a","c/b"}),S119="l"),VLOOKUP(U119,$AC$2:$AD$17,2,FALSE),IF(OR($E129={"a/b","b/c","b/a","c/b"}),1,"")))))))))))))))))))))))</f>
        <v>20a</v>
      </c>
      <c r="V130" s="13" t="str">
        <f>IF(AND(W130="c",$A130&gt;=1,OR(X130={1,"2a","2b",3,"5a","5b","10a","10b","20a","20b","40a","40b","80a","80b","160a","160b"})),"w",IF(AND(W130="",$A130&gt;=1,OR(X130={1,"2a","2b",3,"5a","5b","10a","10b","20a","20b","40a","40b","80a","80b","160a","160b"})),"l",""))</f>
        <v>w</v>
      </c>
      <c r="W130" s="7" t="str">
        <f>IF(OR($A130={3,6,9,12,15,18,21,24,27,30,33,36}),"c","")</f>
        <v>c</v>
      </c>
      <c r="X130" s="14" t="str">
        <f>IF(AND(OR($E129={"a/c","b/c","c/a","c/b"}),V129="w"),VLOOKUP(X129,$AA$2:$AB$17,2,FALSE),IF(AND(OR($E129={"a/c","b/c","c/a","c/b"}),V129="l"),VLOOKUP(X129,$AC$2:$AD$17,2,FALSE),IF(AND(OR($E129={"a/c","b/c","c/a","c/b"}),V128="w"),VLOOKUP(X128,$AA$2:$AB$17,2,FALSE),IF(AND(OR($E129={"a/c","b/c","c/a","c/b"}),V128="l"),VLOOKUP(X128,$AC$2:$AD$17,2,FALSE),IF(AND(OR($E129={"a/c","b/c","c/a","c/b"}),V127="w"),VLOOKUP(X127,$AA$2:$AB$17,2,FALSE),IF(AND(OR($E129={"a/c","b/c","c/a","c/b"}),V127="l"),VLOOKUP(X127,$AC$2:$AD$17,2,FALSE),IF(AND(OR($E129={"a/c","b/c","c/a","c/b"}),V126="w"),VLOOKUP(X126,$AA$2:$AB$17,2,FALSE),IF(AND(OR($E129={"a/c","b/c","c/a","c/b"}),V126="l"),VLOOKUP(X126,$AC$2:$AD$17,2,FALSE),IF(AND(OR($E129={"a/c","b/c","c/a","c/b"}),V125="w"),VLOOKUP(X125,$AA$2:$AB$17,2,FALSE),IF(AND(OR($E129={"a/c","b/c","c/a","c/b"}),V125="l"),VLOOKUP(X125,$AC$2:$AD$17,2,FALSE),IF(AND(OR($E129={"a/c","b/c","c/a","c/b"}),V124="w"),VLOOKUP(X124,$AA$2:$AB$17,2,FALSE),IF(AND(OR($E129={"a/c","b/c","c/a","c/b"}),V124="l"),VLOOKUP(X124,$AC$2:$AD$17,2,FALSE),IF(AND(OR($E129={"a/c","b/c","c/a","c/b"}),V123="w"),VLOOKUP(X123,$AA$2:$AB$17,2,FALSE),IF(AND(OR($E129={"a/c","b/c","c/a","c/b"}),V123="l"),VLOOKUP(X123,$AC$2:$AD$17,2,FALSE),IF(AND(OR($E129={"a/c","b/c","c/a","c/b"}),V122="w"),VLOOKUP(X122,$AA$2:$AB$17,2,FALSE),IF(AND(OR($E129={"a/c","b/c","c/a","c/b"}),V122="l"),VLOOKUP(X122,$AC$2:$AD$17,2,FALSE),IF(AND(OR($E129={"a/c","b/c","c/a","c/b"}),V121="w"),VLOOKUP(X121,$AA$2:$AB$17,2,FALSE),IF(AND(OR($E129={"a/c","b/c","c/a","c/b"}),V121="l"),VLOOKUP(X121,$AC$2:$AD$17,2,FALSE),IF(AND(OR($E129={"a/c","b/c","c/a","c/b"}),V120="w"),VLOOKUP(X120,$AA$2:$AB$17,2,FALSE),IF(AND(OR($E129={"a/c","b/c","c/a","c/b"}),V120="l"),VLOOKUP(X120,$AC$2:$AD$17,2,FALSE),IF(AND(OR($E129={"a/c","b/c","c/a","c/b"}),V119="w"),VLOOKUP(X119,$AA$2:$AB$17,2,FALSE),IF(AND(OR($E129={"a/c","b/c","c/a","c/b"}),V119="l"),VLOOKUP(X119,$AC$2:$AD$17,2,FALSE),IF(OR($E129={"a/c","b/c","c/a","c/b"}),1,"")))))))))))))))))))))))</f>
        <v>2b</v>
      </c>
      <c r="Y130" s="12">
        <f t="shared" si="13"/>
        <v>-16</v>
      </c>
      <c r="Z130" s="27">
        <f t="shared" si="14"/>
        <v>-11</v>
      </c>
    </row>
    <row r="131" spans="1:26">
      <c r="A131" s="9">
        <v>6</v>
      </c>
      <c r="B131" s="9">
        <f>IF(OR($A131={1,2,3,4,5,6,7,8,9,10,11,12}),1,IF(OR($A131={13,14,15,16,17,18,19,20,21,22,23,24}),2,IF(OR($A131={25,26,27,28,29,30,31,32,33,34,35,36}),3,"")))</f>
        <v>1</v>
      </c>
      <c r="C131" s="9" t="str">
        <f>IF(OR($A131={1,4,7,10,13,16,19,22,25,28,31,34}),"A",IF(OR($A131={2,5,8,11,14,17,20,23,26,29,32,35}),"B",IF(OR($A131={3,6,9,12,15,18,21,24,27,30,33,36}),"C","")))</f>
        <v>C</v>
      </c>
      <c r="D131" t="str">
        <f t="shared" si="15"/>
        <v>2/1</v>
      </c>
      <c r="E131" t="str">
        <f t="shared" si="16"/>
        <v>B/C</v>
      </c>
      <c r="F131" s="13" t="str">
        <f>IF(AND(G131="d",$A131&gt;=1,OR(H131={1,"2a","2b",3,"5a","5b","10a","10b","20a","20b","40a","40b","80a","80b","160a","160b"})),"w",IF(AND(G131="",$A131&gt;=1,OR(H131={1,"2a","2b",3,"5a","5b","10a","10b","20a","20b","40a","40b","80a","80b","160a","160b"})),"l",""))</f>
        <v>w</v>
      </c>
      <c r="G131" s="7" t="str">
        <f>IF(OR($A131={1,2,3,4,5,6,7,8,9,10,11,12}),"d","")</f>
        <v>d</v>
      </c>
      <c r="H131" s="14">
        <f>IF(AND(OR($D130={"1/2","1/3","2/1","3/1"}),F130="w"),VLOOKUP(H130,$AA$2:$AB$17,2,FALSE),IF(AND(OR($D130={"1/2","1/3","2/1","3/1"}),F130="l"),VLOOKUP(H130,$AC$2:$AD$17,2,FALSE),IF(AND(OR($D130={"1/2","1/3","2/1","3/1"}),F129="w"),VLOOKUP(H129,$AA$2:$AB$17,2,FALSE),IF(AND(OR($D130={"1/2","1/3","2/1","3/1"}),F129="l"),VLOOKUP(H129,$AC$2:$AD$17,2,FALSE),IF(AND(OR($D130={"1/2","1/3","2/1","3/1"}),F128="w"),VLOOKUP(H128,$AA$2:$AB$17,2,FALSE),IF(AND(OR($D130={"1/2","1/3","2/1","3/1"}),F128="l"),VLOOKUP(H128,$AC$2:$AD$17,2,FALSE),IF(AND(OR($D130={"1/2","1/3","2/1","3/1"}),F127="w"),VLOOKUP(H127,$AA$2:$AB$17,2,FALSE),IF(AND(OR($D130={"1/2","1/3","2/1","3/1"}),F127="l"),VLOOKUP(H127,$AC$2:$AD$17,2,FALSE),IF(AND(OR($D130={"1/2","1/3","2/1","3/1"}),F126="w"),VLOOKUP(H126,$AA$2:$AB$17,2,FALSE),IF(AND(OR($D130={"1/2","1/3","2/1","3/1"}),F126="l"),VLOOKUP(H126,$AC$2:$AD$17,2,FALSE),IF(AND(OR($D130={"1/2","1/3","2/1","3/1"}),F125="w"),VLOOKUP(H125,$AA$2:$AB$17,2,FALSE),IF(AND(OR($D130={"1/2","1/3","2/1","3/1"}),F125="l"),VLOOKUP(H125,$AC$2:$AD$17,2,FALSE),IF(AND(OR($D130={"1/2","1/3","2/1","3/1"}),F124="w"),VLOOKUP(H124,$AA$2:$AB$17,2,FALSE),IF(AND(OR($D130={"1/2","1/3","2/1","3/1"}),F124="l"),VLOOKUP(H124,$AC$2:$AD$17,2,FALSE),IF(AND(OR($D130={"1/2","1/3","2/1","3/1"}),F123="w"),VLOOKUP(H123,$AA$2:$AB$17,2,FALSE),IF(AND(OR($D130={"1/2","1/3","2/1","3/1"}),F123="l"),VLOOKUP(H123,$AC$2:$AD$17,2,FALSE),IF(AND(OR($D130={"1/2","1/3","2/1","3/1"}),F122="w"),VLOOKUP(H122,$AA$2:$AB$17,2,FALSE),IF(AND(OR($D130={"1/2","1/3","2/1","3/1"}),F122="l"),VLOOKUP(H122,$AC$2:$AD$17,2,FALSE),IF(AND(OR($D130={"1/2","1/3","2/1","3/1"}),F121="w"),VLOOKUP(H121,$AA$2:$AB$17,2,FALSE),IF(AND(OR($D130={"1/2","1/3","2/1","3/1"}),F121="l"),VLOOKUP(H121,$AC$2:$AD$17,2,FALSE),IF(AND(OR($D130={"1/2","1/3","2/1","3/1"}),F120="w"),VLOOKUP(H120,$AA$2:$AB$17,2,FALSE),IF(AND(OR($D130={"1/2","1/3","2/1","3/1"}),F120="l"),VLOOKUP(H120,$AC$2:$AD$17,2,FALSE),IF(OR($D130={"1/2","1/3","2/1","3/1"}),1,"")))))))))))))))))))))))</f>
        <v>1</v>
      </c>
      <c r="I131" s="13" t="str">
        <f>IF(AND(J131="d",$A131&gt;=1,OR(K131={1,"2a","2b",3,"5a","5b","10a","10b","20a","20b","40a","40b","80a","80b","160a","160b"})),"w",IF(AND(J131="",$A131&gt;=1,OR(K131={1,"2a","2b",3,"5a","5b","10a","10b","20a","20b","40a","40b","80a","80b","160a","160b"})),"l",""))</f>
        <v>l</v>
      </c>
      <c r="J131" s="7" t="str">
        <f>IF(OR($A131={13,14,15,16,17,18,19,20,21,22,23,24}),"d","")</f>
        <v/>
      </c>
      <c r="K131" s="14" t="str">
        <f>IF(AND(OR($D130={"1/2","2/3","2/1","3/2"}),I130="w"),VLOOKUP(K130,$AA$2:$AB$17,2,FALSE),IF(AND(OR($D130={"1/2","2/3","2/1","3/2"}),I130="l"),VLOOKUP(K130,$AC$2:$AD$17,2,FALSE),IF(AND(OR($D130={"1/2","2/3","2/1","3/2"}),I129="w"),VLOOKUP(K129,$AA$2:$AB$17,2,FALSE),IF(AND(OR($D130={"1/2","2/3","2/1","3/2"}),I129="l"),VLOOKUP(K129,$AC$2:$AD$17,2,FALSE),IF(AND(OR($D130={"1/2","2/3","2/1","3/2"}),I128="w"),VLOOKUP(K128,$AA$2:$AB$17,2,FALSE),IF(AND(OR($D130={"1/2","2/3","2/1","3/2"}),I128="l"),VLOOKUP(K128,$AC$2:$AD$17,2,FALSE),IF(AND(OR($D130={"1/2","2/3","2/1","3/2"}),I127="w"),VLOOKUP(K127,$AA$2:$AB$17,2,FALSE),IF(AND(OR($D130={"1/2","2/3","2/1","3/2"}),I127="l"),VLOOKUP(K127,$AC$2:$AD$17,2,FALSE),IF(AND(OR($D130={"1/2","2/3","2/1","3/2"}),I126="w"),VLOOKUP(K126,$AA$2:$AB$17,2,FALSE),IF(AND(OR($D130={"1/2","2/3","2/1","3/2"}),I126="l"),VLOOKUP(K126,$AC$2:$AD$17,2,FALSE),IF(AND(OR($D130={"1/2","2/3","2/1","3/2"}),I125="w"),VLOOKUP(K125,$AA$2:$AB$17,2,FALSE),IF(AND(OR($D130={"1/2","2/3","2/1","3/2"}),I125="l"),VLOOKUP(K125,$AC$2:$AD$17,2,FALSE),IF(AND(OR($D130={"1/2","2/3","2/1","3/2"}),I124="w"),VLOOKUP(K124,$AA$2:$AB$17,2,FALSE),IF(AND(OR($D130={"1/2","2/3","2/1","3/2"}),I124="l"),VLOOKUP(K124,$AC$2:$AD$17,2,FALSE),IF(AND(OR($D130={"1/2","2/3","2/1","3/2"}),I123="w"),VLOOKUP(K123,$AA$2:$AB$17,2,FALSE),IF(AND(OR($D130={"1/2","2/3","2/1","3/2"}),I123="l"),VLOOKUP(K123,$AC$2:$AD$17,2,FALSE),IF(AND(OR($D130={"1/2","2/3","2/1","3/2"}),I122="w"),VLOOKUP(K122,$AA$2:$AB$17,2,FALSE),IF(AND(OR($D130={"1/2","2/3","2/1","3/2"}),I122="l"),VLOOKUP(K122,$AC$2:$AD$17,2,FALSE),IF(AND(OR($D130={"1/2","2/3","2/1","3/2"}),I121="w"),VLOOKUP(K121,$AA$2:$AB$17,2,FALSE),IF(AND(OR($D130={"1/2","2/3","2/1","3/2"}),I121="l"),VLOOKUP(K121,$AC$2:$AD$17,2,FALSE),IF(AND(OR($D130={"1/2","2/3","2/1","3/2"}),I120="w"),VLOOKUP(K120,$AA$2:$AB$17,2,FALSE),IF(AND(OR($D130={"1/2","2/3","2/1","3/2"}),I120="l"),VLOOKUP(K120,$AC$2:$AD$17,2,FALSE),IF(OR($D130={"1/2","2/3","2/1","3/2"}),1,"")))))))))))))))))))))))</f>
        <v>2a</v>
      </c>
      <c r="L131" s="13" t="str">
        <f>IF(AND(M131="d",$A131&gt;=1,OR(N131={1,"2a","2b",3,"5a","5b","10a","10b","20a","20b","40a","40b","80a","80b","160a","160b"})),"w",IF(AND(M131="",$A131&gt;=1,OR(N131={1,"2a","2b",3,"5a","5b","10a","10b","20a","20b","40a","40b","80a","80b","160a","160b"})),"l",""))</f>
        <v/>
      </c>
      <c r="M131" s="7" t="str">
        <f>IF(OR($A131={25,26,27,28,29,30,31,32,33,34,35,36}),"d","")</f>
        <v/>
      </c>
      <c r="N131" s="14" t="str">
        <f>IF(AND(OR($D130={"1/3","2/3","3/1","3/2"}),L130="w"),VLOOKUP(N130,$AA$2:$AB$17,2,FALSE),IF(AND(OR($D130={"1/3","2/3","3/1","3/2"}),L130="l"),VLOOKUP(N130,$AC$2:$AD$17,2,FALSE),IF(AND(OR($D130={"1/3","2/3","3/1","3/2"}),L129="w"),VLOOKUP(N129,$AA$2:$AB$17,2,FALSE),IF(AND(OR($D130={"1/3","2/3","3/1","3/2"}),L129="l"),VLOOKUP(N129,$AC$2:$AD$17,2,FALSE),IF(AND(OR($D130={"1/3","2/3","3/1","3/2"}),L128="w"),VLOOKUP(N128,$AA$2:$AB$17,2,FALSE),IF(AND(OR($D130={"1/3","2/3","3/1","3/2"}),L128="l"),VLOOKUP(N128,$AC$2:$AD$17,2,FALSE),IF(AND(OR($D130={"1/3","2/3","3/1","3/2"}),L127="w"),VLOOKUP(N127,$AA$2:$AB$17,2,FALSE),IF(AND(OR($D130={"1/3","2/3","3/1","3/2"}),L127="l"),VLOOKUP(N127,$AC$2:$AD$17,2,FALSE),IF(AND(OR($D130={"1/3","2/3","3/1","3/2"}),L126="w"),VLOOKUP(N126,$AA$2:$AB$17,2,FALSE),IF(AND(OR($D130={"1/3","2/3","3/1","3/2"}),L126="l"),VLOOKUP(N126,$AC$2:$AD$17,2,FALSE),IF(AND(OR($D130={"1/3","2/3","3/1","3/2"}),L125="w"),VLOOKUP(N125,$AA$2:$AB$17,2,FALSE),IF(AND(OR($D130={"1/3","2/3","3/1","3/2"}),L125="l"),VLOOKUP(N125,$AC$2:$AD$17,2,FALSE),IF(AND(OR($D130={"1/3","2/3","3/1","3/2"}),L124="w"),VLOOKUP(N124,$AA$2:$AB$17,2,FALSE),IF(AND(OR($D130={"1/3","2/3","3/1","3/2"}),L124="l"),VLOOKUP(N124,$AC$2:$AD$17,2,FALSE),IF(AND(OR($D130={"1/3","2/3","3/1","3/2"}),L123="w"),VLOOKUP(N123,$AA$2:$AB$17,2,FALSE),IF(AND(OR($D130={"1/3","2/3","3/1","3/2"}),L123="l"),VLOOKUP(N123,$AC$2:$AD$17,2,FALSE),IF(AND(OR($D130={"1/3","2/3","3/1","3/2"}),L122="w"),VLOOKUP(N122,$AA$2:$AB$17,2,FALSE),IF(AND(OR($D130={"1/3","2/3","3/1","3/2"}),L122="l"),VLOOKUP(N122,$AC$2:$AD$17,2,FALSE),IF(AND(OR($D130={"1/3","2/3","3/1","3/2"}),L121="w"),VLOOKUP(N121,$AA$2:$AB$17,2,FALSE),IF(AND(OR($D130={"1/3","2/3","3/1","3/2"}),L121="l"),VLOOKUP(N121,$AC$2:$AD$17,2,FALSE),IF(AND(OR($D130={"1/3","2/3","3/1","3/2"}),L120="w"),VLOOKUP(N120,$AA$2:$AB$17,2,FALSE),IF(AND(OR($D130={"1/3","2/3","3/1","3/2"}),L120="l"),VLOOKUP(N120,$AC$2:$AD$17,2,FALSE),IF(OR($D130={"1/3","2/3","3/1","3/2"}),1,"")))))))))))))))))))))))</f>
        <v/>
      </c>
      <c r="O131" s="12">
        <f t="shared" si="12"/>
        <v>0</v>
      </c>
      <c r="P131" s="13" t="str">
        <f>IF(AND(Q131="c",$A131&gt;=1,OR(R131={1,"2a","2b",3,"5a","5b","10a","10b","20a","20b","40a","40b","80a","80b","160a","160b"})),"w",IF(AND(Q131="",$A131&gt;=1,OR(R131={1,"2a","2b",3,"5a","5b","10a","10b","20a","20b","40a","40b","80a","80b","160a","160b"})),"l",""))</f>
        <v/>
      </c>
      <c r="Q131" s="7" t="str">
        <f>IF(OR($A131={1,4,7,10,13,16,19,22,25,28,31,34}),"c","")</f>
        <v/>
      </c>
      <c r="R131" s="14" t="str">
        <f>IF(AND(OR($E130={"a/b","a/c","b/a","c/a"}),P130="w"),VLOOKUP(R130,$AA$2:$AB$17,2,FALSE),IF(AND(OR($E130={"a/b","a/c","b/a","c/a"}),P130="l"),VLOOKUP(R130,$AC$2:$AD$17,2,FALSE),IF(AND(OR($E130={"a/b","a/c","b/a","c/a"}),P129="w"),VLOOKUP(R129,$AA$2:$AB$17,2,FALSE),IF(AND(OR($E130={"a/b","a/c","b/a","c/a"}),P129="l"),VLOOKUP(R129,$AC$2:$AD$17,2,FALSE),IF(AND(OR($E130={"a/b","a/c","b/a","c/a"}),P128="w"),VLOOKUP(R128,$AA$2:$AB$17,2,FALSE),IF(AND(OR($E130={"a/b","a/c","b/a","c/a"}),P128="l"),VLOOKUP(R128,$AC$2:$AD$17,2,FALSE),IF(AND(OR($E130={"a/b","a/c","b/a","c/a"}),P127="w"),VLOOKUP(R127,$AA$2:$AB$17,2,FALSE),IF(AND(OR($E130={"a/b","a/c","b/a","c/a"}),P127="l"),VLOOKUP(R127,$AC$2:$AD$17,2,FALSE),IF(AND(OR($E130={"a/b","a/c","b/a","c/a"}),P126="w"),VLOOKUP(R126,$AA$2:$AB$17,2,FALSE),IF(AND(OR($E130={"a/b","a/c","b/a","c/a"}),P126="l"),VLOOKUP(R126,$AC$2:$AD$17,2,FALSE),IF(AND(OR($E130={"a/b","a/c","b/a","c/a"}),P125="w"),VLOOKUP(R125,$AA$2:$AB$17,2,FALSE),IF(AND(OR($E130={"a/b","a/c","b/a","c/a"}),P125="l"),VLOOKUP(R125,$AC$2:$AD$17,2,FALSE),IF(AND(OR($E130={"a/b","a/c","b/a","c/a"}),P124="w"),VLOOKUP(R124,$AA$2:$AB$17,2,FALSE),IF(AND(OR($E130={"a/b","a/c","b/a","c/a"}),P124="l"),VLOOKUP(R124,$AC$2:$AD$17,2,FALSE),IF(AND(OR($E130={"a/b","a/c","b/a","c/a"}),P123="w"),VLOOKUP(R123,$AA$2:$AB$17,2,FALSE),IF(AND(OR($E130={"a/b","a/c","b/a","c/a"}),P123="l"),VLOOKUP(R123,$AC$2:$AD$17,2,FALSE),IF(AND(OR($E130={"a/b","a/c","b/a","c/a"}),P122="w"),VLOOKUP(R122,$AA$2:$AB$17,2,FALSE),IF(AND(OR($E130={"a/b","a/c","b/a","c/a"}),P122="l"),VLOOKUP(R122,$AC$2:$AD$17,2,FALSE),IF(AND(OR($E130={"a/b","a/c","b/a","c/a"}),P121="w"),VLOOKUP(R121,$AA$2:$AB$17,2,FALSE),IF(AND(OR($E130={"a/b","a/c","b/a","c/a"}),P121="l"),VLOOKUP(R121,$AC$2:$AD$17,2,FALSE),IF(AND(OR($E130={"a/b","a/c","b/a","c/a"}),P120="w"),VLOOKUP(R120,$AA$2:$AB$17,2,FALSE),IF(AND(OR($E130={"a/b","a/c","b/a","c/a"}),P120="l"),VLOOKUP(R120,$AC$2:$AD$17,2,FALSE),IF(OR($E130={"a/b","a/c","b/a","c/a"}),1,"")))))))))))))))))))))))</f>
        <v/>
      </c>
      <c r="S131" s="13" t="str">
        <f>IF(AND(T131="c",$A131&gt;=1,OR(U131={1,"2a","2b",3,"5a","5b","10a","10b","20a","20b","40a","40b","80a","80b","160a","160b"})),"w",IF(AND(T131="",$A131&gt;=1,OR(U131={1,"2a","2b",3,"5a","5b","10a","10b","20a","20b","40a","40b","80a","80b","160a","160b"})),"l",""))</f>
        <v>l</v>
      </c>
      <c r="T131" s="7" t="str">
        <f>IF(OR($A131={2,5,8,11,14,17,20,23,26,29,32,35}),"c","")</f>
        <v/>
      </c>
      <c r="U131" s="14" t="str">
        <f>IF(AND(OR($E130={"a/b","b/c","b/a","c/b"}),S130="w"),VLOOKUP(U130,$AA$2:$AB$17,2,FALSE),IF(AND(OR($E130={"a/b","b/c","b/a","c/b"}),S130="l"),VLOOKUP(U130,$AC$2:$AD$17,2,FALSE),IF(AND(OR($E130={"a/b","b/c","b/a","c/b"}),S129="w"),VLOOKUP(U129,$AA$2:$AB$17,2,FALSE),IF(AND(OR($E130={"a/b","b/c","b/a","c/b"}),S129="l"),VLOOKUP(U129,$AC$2:$AD$17,2,FALSE),IF(AND(OR($E130={"a/b","b/c","b/a","c/b"}),S128="w"),VLOOKUP(U128,$AA$2:$AB$17,2,FALSE),IF(AND(OR($E130={"a/b","b/c","b/a","c/b"}),S128="l"),VLOOKUP(U128,$AC$2:$AD$17,2,FALSE),IF(AND(OR($E130={"a/b","b/c","b/a","c/b"}),S127="w"),VLOOKUP(U127,$AA$2:$AB$17,2,FALSE),IF(AND(OR($E130={"a/b","b/c","b/a","c/b"}),S127="l"),VLOOKUP(U127,$AC$2:$AD$17,2,FALSE),IF(AND(OR($E130={"a/b","b/c","b/a","c/b"}),S126="w"),VLOOKUP(U126,$AA$2:$AB$17,2,FALSE),IF(AND(OR($E130={"a/b","b/c","b/a","c/b"}),S126="l"),VLOOKUP(U126,$AC$2:$AD$17,2,FALSE),IF(AND(OR($E130={"a/b","b/c","b/a","c/b"}),S125="w"),VLOOKUP(U125,$AA$2:$AB$17,2,FALSE),IF(AND(OR($E130={"a/b","b/c","b/a","c/b"}),S125="l"),VLOOKUP(U125,$AC$2:$AD$17,2,FALSE),IF(AND(OR($E130={"a/b","b/c","b/a","c/b"}),S124="w"),VLOOKUP(U124,$AA$2:$AB$17,2,FALSE),IF(AND(OR($E130={"a/b","b/c","b/a","c/b"}),S124="l"),VLOOKUP(U124,$AC$2:$AD$17,2,FALSE),IF(AND(OR($E130={"a/b","b/c","b/a","c/b"}),S123="w"),VLOOKUP(U123,$AA$2:$AB$17,2,FALSE),IF(AND(OR($E130={"a/b","b/c","b/a","c/b"}),S123="l"),VLOOKUP(U123,$AC$2:$AD$17,2,FALSE),IF(AND(OR($E130={"a/b","b/c","b/a","c/b"}),S122="w"),VLOOKUP(U122,$AA$2:$AB$17,2,FALSE),IF(AND(OR($E130={"a/b","b/c","b/a","c/b"}),S122="l"),VLOOKUP(U122,$AC$2:$AD$17,2,FALSE),IF(AND(OR($E130={"a/b","b/c","b/a","c/b"}),S121="w"),VLOOKUP(U121,$AA$2:$AB$17,2,FALSE),IF(AND(OR($E130={"a/b","b/c","b/a","c/b"}),S121="l"),VLOOKUP(U121,$AC$2:$AD$17,2,FALSE),IF(AND(OR($E130={"a/b","b/c","b/a","c/b"}),S120="w"),VLOOKUP(U120,$AA$2:$AB$17,2,FALSE),IF(AND(OR($E130={"a/b","b/c","b/a","c/b"}),S120="l"),VLOOKUP(U120,$AC$2:$AD$17,2,FALSE),IF(OR($E130={"a/b","b/c","b/a","c/b"}),1,"")))))))))))))))))))))))</f>
        <v>20b</v>
      </c>
      <c r="V131" s="13" t="str">
        <f>IF(AND(W131="c",$A131&gt;=1,OR(X131={1,"2a","2b",3,"5a","5b","10a","10b","20a","20b","40a","40b","80a","80b","160a","160b"})),"w",IF(AND(W131="",$A131&gt;=1,OR(X131={1,"2a","2b",3,"5a","5b","10a","10b","20a","20b","40a","40b","80a","80b","160a","160b"})),"l",""))</f>
        <v>w</v>
      </c>
      <c r="W131" s="7" t="str">
        <f>IF(OR($A131={3,6,9,12,15,18,21,24,27,30,33,36}),"c","")</f>
        <v>c</v>
      </c>
      <c r="X131" s="14">
        <f>IF(AND(OR($E130={"a/c","b/c","c/a","c/b"}),V130="w"),VLOOKUP(X130,$AA$2:$AB$17,2,FALSE),IF(AND(OR($E130={"a/c","b/c","c/a","c/b"}),V130="l"),VLOOKUP(X130,$AC$2:$AD$17,2,FALSE),IF(AND(OR($E130={"a/c","b/c","c/a","c/b"}),V129="w"),VLOOKUP(X129,$AA$2:$AB$17,2,FALSE),IF(AND(OR($E130={"a/c","b/c","c/a","c/b"}),V129="l"),VLOOKUP(X129,$AC$2:$AD$17,2,FALSE),IF(AND(OR($E130={"a/c","b/c","c/a","c/b"}),V128="w"),VLOOKUP(X128,$AA$2:$AB$17,2,FALSE),IF(AND(OR($E130={"a/c","b/c","c/a","c/b"}),V128="l"),VLOOKUP(X128,$AC$2:$AD$17,2,FALSE),IF(AND(OR($E130={"a/c","b/c","c/a","c/b"}),V127="w"),VLOOKUP(X127,$AA$2:$AB$17,2,FALSE),IF(AND(OR($E130={"a/c","b/c","c/a","c/b"}),V127="l"),VLOOKUP(X127,$AC$2:$AD$17,2,FALSE),IF(AND(OR($E130={"a/c","b/c","c/a","c/b"}),V126="w"),VLOOKUP(X126,$AA$2:$AB$17,2,FALSE),IF(AND(OR($E130={"a/c","b/c","c/a","c/b"}),V126="l"),VLOOKUP(X126,$AC$2:$AD$17,2,FALSE),IF(AND(OR($E130={"a/c","b/c","c/a","c/b"}),V125="w"),VLOOKUP(X125,$AA$2:$AB$17,2,FALSE),IF(AND(OR($E130={"a/c","b/c","c/a","c/b"}),V125="l"),VLOOKUP(X125,$AC$2:$AD$17,2,FALSE),IF(AND(OR($E130={"a/c","b/c","c/a","c/b"}),V124="w"),VLOOKUP(X124,$AA$2:$AB$17,2,FALSE),IF(AND(OR($E130={"a/c","b/c","c/a","c/b"}),V124="l"),VLOOKUP(X124,$AC$2:$AD$17,2,FALSE),IF(AND(OR($E130={"a/c","b/c","c/a","c/b"}),V123="w"),VLOOKUP(X123,$AA$2:$AB$17,2,FALSE),IF(AND(OR($E130={"a/c","b/c","c/a","c/b"}),V123="l"),VLOOKUP(X123,$AC$2:$AD$17,2,FALSE),IF(AND(OR($E130={"a/c","b/c","c/a","c/b"}),V122="w"),VLOOKUP(X122,$AA$2:$AB$17,2,FALSE),IF(AND(OR($E130={"a/c","b/c","c/a","c/b"}),V122="l"),VLOOKUP(X122,$AC$2:$AD$17,2,FALSE),IF(AND(OR($E130={"a/c","b/c","c/a","c/b"}),V121="w"),VLOOKUP(X121,$AA$2:$AB$17,2,FALSE),IF(AND(OR($E130={"a/c","b/c","c/a","c/b"}),V121="l"),VLOOKUP(X121,$AC$2:$AD$17,2,FALSE),IF(AND(OR($E130={"a/c","b/c","c/a","c/b"}),V120="w"),VLOOKUP(X120,$AA$2:$AB$17,2,FALSE),IF(AND(OR($E130={"a/c","b/c","c/a","c/b"}),V120="l"),VLOOKUP(X120,$AC$2:$AD$17,2,FALSE),IF(OR($E130={"a/c","b/c","c/a","c/b"}),1,"")))))))))))))))))))))))</f>
        <v>1</v>
      </c>
      <c r="Y131" s="12">
        <f t="shared" si="13"/>
        <v>-18</v>
      </c>
      <c r="Z131" s="27">
        <f t="shared" si="14"/>
        <v>-18</v>
      </c>
    </row>
    <row r="132" spans="1:26">
      <c r="A132" s="9">
        <v>8</v>
      </c>
      <c r="B132" s="9">
        <f>IF(OR($A132={1,2,3,4,5,6,7,8,9,10,11,12}),1,IF(OR($A132={13,14,15,16,17,18,19,20,21,22,23,24}),2,IF(OR($A132={25,26,27,28,29,30,31,32,33,34,35,36}),3,"")))</f>
        <v>1</v>
      </c>
      <c r="C132" s="9" t="str">
        <f>IF(OR($A132={1,4,7,10,13,16,19,22,25,28,31,34}),"A",IF(OR($A132={2,5,8,11,14,17,20,23,26,29,32,35}),"B",IF(OR($A132={3,6,9,12,15,18,21,24,27,30,33,36}),"C","")))</f>
        <v>B</v>
      </c>
      <c r="D132" t="str">
        <f t="shared" si="15"/>
        <v>2/1</v>
      </c>
      <c r="E132" t="str">
        <f t="shared" si="16"/>
        <v>C/B</v>
      </c>
      <c r="F132" s="13" t="str">
        <f>IF(AND(G132="d",$A132&gt;=1,OR(H132={1,"2a","2b",3,"5a","5b","10a","10b","20a","20b","40a","40b","80a","80b","160a","160b"})),"w",IF(AND(G132="",$A132&gt;=1,OR(H132={1,"2a","2b",3,"5a","5b","10a","10b","20a","20b","40a","40b","80a","80b","160a","160b"})),"l",""))</f>
        <v>w</v>
      </c>
      <c r="G132" s="7" t="str">
        <f>IF(OR($A132={1,2,3,4,5,6,7,8,9,10,11,12}),"d","")</f>
        <v>d</v>
      </c>
      <c r="H132" s="14">
        <f>IF(AND(OR($D131={"1/2","1/3","2/1","3/1"}),F131="w"),VLOOKUP(H131,$AA$2:$AB$17,2,FALSE),IF(AND(OR($D131={"1/2","1/3","2/1","3/1"}),F131="l"),VLOOKUP(H131,$AC$2:$AD$17,2,FALSE),IF(AND(OR($D131={"1/2","1/3","2/1","3/1"}),F130="w"),VLOOKUP(H130,$AA$2:$AB$17,2,FALSE),IF(AND(OR($D131={"1/2","1/3","2/1","3/1"}),F130="l"),VLOOKUP(H130,$AC$2:$AD$17,2,FALSE),IF(AND(OR($D131={"1/2","1/3","2/1","3/1"}),F129="w"),VLOOKUP(H129,$AA$2:$AB$17,2,FALSE),IF(AND(OR($D131={"1/2","1/3","2/1","3/1"}),F129="l"),VLOOKUP(H129,$AC$2:$AD$17,2,FALSE),IF(AND(OR($D131={"1/2","1/3","2/1","3/1"}),F128="w"),VLOOKUP(H128,$AA$2:$AB$17,2,FALSE),IF(AND(OR($D131={"1/2","1/3","2/1","3/1"}),F128="l"),VLOOKUP(H128,$AC$2:$AD$17,2,FALSE),IF(AND(OR($D131={"1/2","1/3","2/1","3/1"}),F127="w"),VLOOKUP(H127,$AA$2:$AB$17,2,FALSE),IF(AND(OR($D131={"1/2","1/3","2/1","3/1"}),F127="l"),VLOOKUP(H127,$AC$2:$AD$17,2,FALSE),IF(AND(OR($D131={"1/2","1/3","2/1","3/1"}),F126="w"),VLOOKUP(H126,$AA$2:$AB$17,2,FALSE),IF(AND(OR($D131={"1/2","1/3","2/1","3/1"}),F126="l"),VLOOKUP(H126,$AC$2:$AD$17,2,FALSE),IF(AND(OR($D131={"1/2","1/3","2/1","3/1"}),F125="w"),VLOOKUP(H125,$AA$2:$AB$17,2,FALSE),IF(AND(OR($D131={"1/2","1/3","2/1","3/1"}),F125="l"),VLOOKUP(H125,$AC$2:$AD$17,2,FALSE),IF(AND(OR($D131={"1/2","1/3","2/1","3/1"}),F124="w"),VLOOKUP(H124,$AA$2:$AB$17,2,FALSE),IF(AND(OR($D131={"1/2","1/3","2/1","3/1"}),F124="l"),VLOOKUP(H124,$AC$2:$AD$17,2,FALSE),IF(AND(OR($D131={"1/2","1/3","2/1","3/1"}),F123="w"),VLOOKUP(H123,$AA$2:$AB$17,2,FALSE),IF(AND(OR($D131={"1/2","1/3","2/1","3/1"}),F123="l"),VLOOKUP(H123,$AC$2:$AD$17,2,FALSE),IF(AND(OR($D131={"1/2","1/3","2/1","3/1"}),F122="w"),VLOOKUP(H122,$AA$2:$AB$17,2,FALSE),IF(AND(OR($D131={"1/2","1/3","2/1","3/1"}),F122="l"),VLOOKUP(H122,$AC$2:$AD$17,2,FALSE),IF(AND(OR($D131={"1/2","1/3","2/1","3/1"}),F121="w"),VLOOKUP(H121,$AA$2:$AB$17,2,FALSE),IF(AND(OR($D131={"1/2","1/3","2/1","3/1"}),F121="l"),VLOOKUP(H121,$AC$2:$AD$17,2,FALSE),IF(OR($D131={"1/2","1/3","2/1","3/1"}),1,"")))))))))))))))))))))))</f>
        <v>1</v>
      </c>
      <c r="I132" s="13" t="str">
        <f>IF(AND(J132="d",$A132&gt;=1,OR(K132={1,"2a","2b",3,"5a","5b","10a","10b","20a","20b","40a","40b","80a","80b","160a","160b"})),"w",IF(AND(J132="",$A132&gt;=1,OR(K132={1,"2a","2b",3,"5a","5b","10a","10b","20a","20b","40a","40b","80a","80b","160a","160b"})),"l",""))</f>
        <v>l</v>
      </c>
      <c r="J132" s="7" t="str">
        <f>IF(OR($A132={13,14,15,16,17,18,19,20,21,22,23,24}),"d","")</f>
        <v/>
      </c>
      <c r="K132" s="14" t="str">
        <f>IF(AND(OR($D131={"1/2","2/3","2/1","3/2"}),I131="w"),VLOOKUP(K131,$AA$2:$AB$17,2,FALSE),IF(AND(OR($D131={"1/2","2/3","2/1","3/2"}),I131="l"),VLOOKUP(K131,$AC$2:$AD$17,2,FALSE),IF(AND(OR($D131={"1/2","2/3","2/1","3/2"}),I130="w"),VLOOKUP(K130,$AA$2:$AB$17,2,FALSE),IF(AND(OR($D131={"1/2","2/3","2/1","3/2"}),I130="l"),VLOOKUP(K130,$AC$2:$AD$17,2,FALSE),IF(AND(OR($D131={"1/2","2/3","2/1","3/2"}),I129="w"),VLOOKUP(K129,$AA$2:$AB$17,2,FALSE),IF(AND(OR($D131={"1/2","2/3","2/1","3/2"}),I129="l"),VLOOKUP(K129,$AC$2:$AD$17,2,FALSE),IF(AND(OR($D131={"1/2","2/3","2/1","3/2"}),I128="w"),VLOOKUP(K128,$AA$2:$AB$17,2,FALSE),IF(AND(OR($D131={"1/2","2/3","2/1","3/2"}),I128="l"),VLOOKUP(K128,$AC$2:$AD$17,2,FALSE),IF(AND(OR($D131={"1/2","2/3","2/1","3/2"}),I127="w"),VLOOKUP(K127,$AA$2:$AB$17,2,FALSE),IF(AND(OR($D131={"1/2","2/3","2/1","3/2"}),I127="l"),VLOOKUP(K127,$AC$2:$AD$17,2,FALSE),IF(AND(OR($D131={"1/2","2/3","2/1","3/2"}),I126="w"),VLOOKUP(K126,$AA$2:$AB$17,2,FALSE),IF(AND(OR($D131={"1/2","2/3","2/1","3/2"}),I126="l"),VLOOKUP(K126,$AC$2:$AD$17,2,FALSE),IF(AND(OR($D131={"1/2","2/3","2/1","3/2"}),I125="w"),VLOOKUP(K125,$AA$2:$AB$17,2,FALSE),IF(AND(OR($D131={"1/2","2/3","2/1","3/2"}),I125="l"),VLOOKUP(K125,$AC$2:$AD$17,2,FALSE),IF(AND(OR($D131={"1/2","2/3","2/1","3/2"}),I124="w"),VLOOKUP(K124,$AA$2:$AB$17,2,FALSE),IF(AND(OR($D131={"1/2","2/3","2/1","3/2"}),I124="l"),VLOOKUP(K124,$AC$2:$AD$17,2,FALSE),IF(AND(OR($D131={"1/2","2/3","2/1","3/2"}),I123="w"),VLOOKUP(K123,$AA$2:$AB$17,2,FALSE),IF(AND(OR($D131={"1/2","2/3","2/1","3/2"}),I123="l"),VLOOKUP(K123,$AC$2:$AD$17,2,FALSE),IF(AND(OR($D131={"1/2","2/3","2/1","3/2"}),I122="w"),VLOOKUP(K122,$AA$2:$AB$17,2,FALSE),IF(AND(OR($D131={"1/2","2/3","2/1","3/2"}),I122="l"),VLOOKUP(K122,$AC$2:$AD$17,2,FALSE),IF(AND(OR($D131={"1/2","2/3","2/1","3/2"}),I121="w"),VLOOKUP(K121,$AA$2:$AB$17,2,FALSE),IF(AND(OR($D131={"1/2","2/3","2/1","3/2"}),I121="l"),VLOOKUP(K121,$AC$2:$AD$17,2,FALSE),IF(OR($D131={"1/2","2/3","2/1","3/2"}),1,"")))))))))))))))))))))))</f>
        <v>2b</v>
      </c>
      <c r="L132" s="13" t="str">
        <f>IF(AND(M132="d",$A132&gt;=1,OR(N132={1,"2a","2b",3,"5a","5b","10a","10b","20a","20b","40a","40b","80a","80b","160a","160b"})),"w",IF(AND(M132="",$A132&gt;=1,OR(N132={1,"2a","2b",3,"5a","5b","10a","10b","20a","20b","40a","40b","80a","80b","160a","160b"})),"l",""))</f>
        <v/>
      </c>
      <c r="M132" s="7" t="str">
        <f>IF(OR($A132={25,26,27,28,29,30,31,32,33,34,35,36}),"d","")</f>
        <v/>
      </c>
      <c r="N132" s="14" t="str">
        <f>IF(AND(OR($D131={"1/3","2/3","3/1","3/2"}),L131="w"),VLOOKUP(N131,$AA$2:$AB$17,2,FALSE),IF(AND(OR($D131={"1/3","2/3","3/1","3/2"}),L131="l"),VLOOKUP(N131,$AC$2:$AD$17,2,FALSE),IF(AND(OR($D131={"1/3","2/3","3/1","3/2"}),L130="w"),VLOOKUP(N130,$AA$2:$AB$17,2,FALSE),IF(AND(OR($D131={"1/3","2/3","3/1","3/2"}),L130="l"),VLOOKUP(N130,$AC$2:$AD$17,2,FALSE),IF(AND(OR($D131={"1/3","2/3","3/1","3/2"}),L129="w"),VLOOKUP(N129,$AA$2:$AB$17,2,FALSE),IF(AND(OR($D131={"1/3","2/3","3/1","3/2"}),L129="l"),VLOOKUP(N129,$AC$2:$AD$17,2,FALSE),IF(AND(OR($D131={"1/3","2/3","3/1","3/2"}),L128="w"),VLOOKUP(N128,$AA$2:$AB$17,2,FALSE),IF(AND(OR($D131={"1/3","2/3","3/1","3/2"}),L128="l"),VLOOKUP(N128,$AC$2:$AD$17,2,FALSE),IF(AND(OR($D131={"1/3","2/3","3/1","3/2"}),L127="w"),VLOOKUP(N127,$AA$2:$AB$17,2,FALSE),IF(AND(OR($D131={"1/3","2/3","3/1","3/2"}),L127="l"),VLOOKUP(N127,$AC$2:$AD$17,2,FALSE),IF(AND(OR($D131={"1/3","2/3","3/1","3/2"}),L126="w"),VLOOKUP(N126,$AA$2:$AB$17,2,FALSE),IF(AND(OR($D131={"1/3","2/3","3/1","3/2"}),L126="l"),VLOOKUP(N126,$AC$2:$AD$17,2,FALSE),IF(AND(OR($D131={"1/3","2/3","3/1","3/2"}),L125="w"),VLOOKUP(N125,$AA$2:$AB$17,2,FALSE),IF(AND(OR($D131={"1/3","2/3","3/1","3/2"}),L125="l"),VLOOKUP(N125,$AC$2:$AD$17,2,FALSE),IF(AND(OR($D131={"1/3","2/3","3/1","3/2"}),L124="w"),VLOOKUP(N124,$AA$2:$AB$17,2,FALSE),IF(AND(OR($D131={"1/3","2/3","3/1","3/2"}),L124="l"),VLOOKUP(N124,$AC$2:$AD$17,2,FALSE),IF(AND(OR($D131={"1/3","2/3","3/1","3/2"}),L123="w"),VLOOKUP(N123,$AA$2:$AB$17,2,FALSE),IF(AND(OR($D131={"1/3","2/3","3/1","3/2"}),L123="l"),VLOOKUP(N123,$AC$2:$AD$17,2,FALSE),IF(AND(OR($D131={"1/3","2/3","3/1","3/2"}),L122="w"),VLOOKUP(N122,$AA$2:$AB$17,2,FALSE),IF(AND(OR($D131={"1/3","2/3","3/1","3/2"}),L122="l"),VLOOKUP(N122,$AC$2:$AD$17,2,FALSE),IF(AND(OR($D131={"1/3","2/3","3/1","3/2"}),L121="w"),VLOOKUP(N121,$AA$2:$AB$17,2,FALSE),IF(AND(OR($D131={"1/3","2/3","3/1","3/2"}),L121="l"),VLOOKUP(N121,$AC$2:$AD$17,2,FALSE),IF(OR($D131={"1/3","2/3","3/1","3/2"}),1,"")))))))))))))))))))))))</f>
        <v/>
      </c>
      <c r="O132" s="12">
        <f t="shared" si="12"/>
        <v>0</v>
      </c>
      <c r="P132" s="13" t="str">
        <f>IF(AND(Q132="c",$A132&gt;=1,OR(R132={1,"2a","2b",3,"5a","5b","10a","10b","20a","20b","40a","40b","80a","80b","160a","160b"})),"w",IF(AND(Q132="",$A132&gt;=1,OR(R132={1,"2a","2b",3,"5a","5b","10a","10b","20a","20b","40a","40b","80a","80b","160a","160b"})),"l",""))</f>
        <v/>
      </c>
      <c r="Q132" s="7" t="str">
        <f>IF(OR($A132={1,4,7,10,13,16,19,22,25,28,31,34}),"c","")</f>
        <v/>
      </c>
      <c r="R132" s="14" t="str">
        <f>IF(AND(OR($E131={"a/b","a/c","b/a","c/a"}),P131="w"),VLOOKUP(R131,$AA$2:$AB$17,2,FALSE),IF(AND(OR($E131={"a/b","a/c","b/a","c/a"}),P131="l"),VLOOKUP(R131,$AC$2:$AD$17,2,FALSE),IF(AND(OR($E131={"a/b","a/c","b/a","c/a"}),P130="w"),VLOOKUP(R130,$AA$2:$AB$17,2,FALSE),IF(AND(OR($E131={"a/b","a/c","b/a","c/a"}),P130="l"),VLOOKUP(R130,$AC$2:$AD$17,2,FALSE),IF(AND(OR($E131={"a/b","a/c","b/a","c/a"}),P129="w"),VLOOKUP(R129,$AA$2:$AB$17,2,FALSE),IF(AND(OR($E131={"a/b","a/c","b/a","c/a"}),P129="l"),VLOOKUP(R129,$AC$2:$AD$17,2,FALSE),IF(AND(OR($E131={"a/b","a/c","b/a","c/a"}),P128="w"),VLOOKUP(R128,$AA$2:$AB$17,2,FALSE),IF(AND(OR($E131={"a/b","a/c","b/a","c/a"}),P128="l"),VLOOKUP(R128,$AC$2:$AD$17,2,FALSE),IF(AND(OR($E131={"a/b","a/c","b/a","c/a"}),P127="w"),VLOOKUP(R127,$AA$2:$AB$17,2,FALSE),IF(AND(OR($E131={"a/b","a/c","b/a","c/a"}),P127="l"),VLOOKUP(R127,$AC$2:$AD$17,2,FALSE),IF(AND(OR($E131={"a/b","a/c","b/a","c/a"}),P126="w"),VLOOKUP(R126,$AA$2:$AB$17,2,FALSE),IF(AND(OR($E131={"a/b","a/c","b/a","c/a"}),P126="l"),VLOOKUP(R126,$AC$2:$AD$17,2,FALSE),IF(AND(OR($E131={"a/b","a/c","b/a","c/a"}),P125="w"),VLOOKUP(R125,$AA$2:$AB$17,2,FALSE),IF(AND(OR($E131={"a/b","a/c","b/a","c/a"}),P125="l"),VLOOKUP(R125,$AC$2:$AD$17,2,FALSE),IF(AND(OR($E131={"a/b","a/c","b/a","c/a"}),P124="w"),VLOOKUP(R124,$AA$2:$AB$17,2,FALSE),IF(AND(OR($E131={"a/b","a/c","b/a","c/a"}),P124="l"),VLOOKUP(R124,$AC$2:$AD$17,2,FALSE),IF(AND(OR($E131={"a/b","a/c","b/a","c/a"}),P123="w"),VLOOKUP(R123,$AA$2:$AB$17,2,FALSE),IF(AND(OR($E131={"a/b","a/c","b/a","c/a"}),P123="l"),VLOOKUP(R123,$AC$2:$AD$17,2,FALSE),IF(AND(OR($E131={"a/b","a/c","b/a","c/a"}),P122="w"),VLOOKUP(R122,$AA$2:$AB$17,2,FALSE),IF(AND(OR($E131={"a/b","a/c","b/a","c/a"}),P122="l"),VLOOKUP(R122,$AC$2:$AD$17,2,FALSE),IF(AND(OR($E131={"a/b","a/c","b/a","c/a"}),P121="w"),VLOOKUP(R121,$AA$2:$AB$17,2,FALSE),IF(AND(OR($E131={"a/b","a/c","b/a","c/a"}),P121="l"),VLOOKUP(R121,$AC$2:$AD$17,2,FALSE),IF(OR($E131={"a/b","a/c","b/a","c/a"}),1,"")))))))))))))))))))))))</f>
        <v/>
      </c>
      <c r="S132" s="13" t="str">
        <f>IF(AND(T132="c",$A132&gt;=1,OR(U132={1,"2a","2b",3,"5a","5b","10a","10b","20a","20b","40a","40b","80a","80b","160a","160b"})),"w",IF(AND(T132="",$A132&gt;=1,OR(U132={1,"2a","2b",3,"5a","5b","10a","10b","20a","20b","40a","40b","80a","80b","160a","160b"})),"l",""))</f>
        <v>w</v>
      </c>
      <c r="T132" s="7" t="str">
        <f>IF(OR($A132={2,5,8,11,14,17,20,23,26,29,32,35}),"c","")</f>
        <v>c</v>
      </c>
      <c r="U132" s="14" t="str">
        <f>IF(AND(OR($E131={"a/b","b/c","b/a","c/b"}),S131="w"),VLOOKUP(U131,$AA$2:$AB$17,2,FALSE),IF(AND(OR($E131={"a/b","b/c","b/a","c/b"}),S131="l"),VLOOKUP(U131,$AC$2:$AD$17,2,FALSE),IF(AND(OR($E131={"a/b","b/c","b/a","c/b"}),S130="w"),VLOOKUP(U130,$AA$2:$AB$17,2,FALSE),IF(AND(OR($E131={"a/b","b/c","b/a","c/b"}),S130="l"),VLOOKUP(U130,$AC$2:$AD$17,2,FALSE),IF(AND(OR($E131={"a/b","b/c","b/a","c/b"}),S129="w"),VLOOKUP(U129,$AA$2:$AB$17,2,FALSE),IF(AND(OR($E131={"a/b","b/c","b/a","c/b"}),S129="l"),VLOOKUP(U129,$AC$2:$AD$17,2,FALSE),IF(AND(OR($E131={"a/b","b/c","b/a","c/b"}),S128="w"),VLOOKUP(U128,$AA$2:$AB$17,2,FALSE),IF(AND(OR($E131={"a/b","b/c","b/a","c/b"}),S128="l"),VLOOKUP(U128,$AC$2:$AD$17,2,FALSE),IF(AND(OR($E131={"a/b","b/c","b/a","c/b"}),S127="w"),VLOOKUP(U127,$AA$2:$AB$17,2,FALSE),IF(AND(OR($E131={"a/b","b/c","b/a","c/b"}),S127="l"),VLOOKUP(U127,$AC$2:$AD$17,2,FALSE),IF(AND(OR($E131={"a/b","b/c","b/a","c/b"}),S126="w"),VLOOKUP(U126,$AA$2:$AB$17,2,FALSE),IF(AND(OR($E131={"a/b","b/c","b/a","c/b"}),S126="l"),VLOOKUP(U126,$AC$2:$AD$17,2,FALSE),IF(AND(OR($E131={"a/b","b/c","b/a","c/b"}),S125="w"),VLOOKUP(U125,$AA$2:$AB$17,2,FALSE),IF(AND(OR($E131={"a/b","b/c","b/a","c/b"}),S125="l"),VLOOKUP(U125,$AC$2:$AD$17,2,FALSE),IF(AND(OR($E131={"a/b","b/c","b/a","c/b"}),S124="w"),VLOOKUP(U124,$AA$2:$AB$17,2,FALSE),IF(AND(OR($E131={"a/b","b/c","b/a","c/b"}),S124="l"),VLOOKUP(U124,$AC$2:$AD$17,2,FALSE),IF(AND(OR($E131={"a/b","b/c","b/a","c/b"}),S123="w"),VLOOKUP(U123,$AA$2:$AB$17,2,FALSE),IF(AND(OR($E131={"a/b","b/c","b/a","c/b"}),S123="l"),VLOOKUP(U123,$AC$2:$AD$17,2,FALSE),IF(AND(OR($E131={"a/b","b/c","b/a","c/b"}),S122="w"),VLOOKUP(U122,$AA$2:$AB$17,2,FALSE),IF(AND(OR($E131={"a/b","b/c","b/a","c/b"}),S122="l"),VLOOKUP(U122,$AC$2:$AD$17,2,FALSE),IF(AND(OR($E131={"a/b","b/c","b/a","c/b"}),S121="w"),VLOOKUP(U121,$AA$2:$AB$17,2,FALSE),IF(AND(OR($E131={"a/b","b/c","b/a","c/b"}),S121="l"),VLOOKUP(U121,$AC$2:$AD$17,2,FALSE),IF(OR($E131={"a/b","b/c","b/a","c/b"}),1,"")))))))))))))))))))))))</f>
        <v>40a</v>
      </c>
      <c r="V132" s="13" t="str">
        <f>IF(AND(W132="c",$A132&gt;=1,OR(X132={1,"2a","2b",3,"5a","5b","10a","10b","20a","20b","40a","40b","80a","80b","160a","160b"})),"w",IF(AND(W132="",$A132&gt;=1,OR(X132={1,"2a","2b",3,"5a","5b","10a","10b","20a","20b","40a","40b","80a","80b","160a","160b"})),"l",""))</f>
        <v>l</v>
      </c>
      <c r="W132" s="7" t="str">
        <f>IF(OR($A132={3,6,9,12,15,18,21,24,27,30,33,36}),"c","")</f>
        <v/>
      </c>
      <c r="X132" s="14">
        <f>IF(AND(OR($E131={"a/c","b/c","c/a","c/b"}),V131="w"),VLOOKUP(X131,$AA$2:$AB$17,2,FALSE),IF(AND(OR($E131={"a/c","b/c","c/a","c/b"}),V131="l"),VLOOKUP(X131,$AC$2:$AD$17,2,FALSE),IF(AND(OR($E131={"a/c","b/c","c/a","c/b"}),V130="w"),VLOOKUP(X130,$AA$2:$AB$17,2,FALSE),IF(AND(OR($E131={"a/c","b/c","c/a","c/b"}),V130="l"),VLOOKUP(X130,$AC$2:$AD$17,2,FALSE),IF(AND(OR($E131={"a/c","b/c","c/a","c/b"}),V129="w"),VLOOKUP(X129,$AA$2:$AB$17,2,FALSE),IF(AND(OR($E131={"a/c","b/c","c/a","c/b"}),V129="l"),VLOOKUP(X129,$AC$2:$AD$17,2,FALSE),IF(AND(OR($E131={"a/c","b/c","c/a","c/b"}),V128="w"),VLOOKUP(X128,$AA$2:$AB$17,2,FALSE),IF(AND(OR($E131={"a/c","b/c","c/a","c/b"}),V128="l"),VLOOKUP(X128,$AC$2:$AD$17,2,FALSE),IF(AND(OR($E131={"a/c","b/c","c/a","c/b"}),V127="w"),VLOOKUP(X127,$AA$2:$AB$17,2,FALSE),IF(AND(OR($E131={"a/c","b/c","c/a","c/b"}),V127="l"),VLOOKUP(X127,$AC$2:$AD$17,2,FALSE),IF(AND(OR($E131={"a/c","b/c","c/a","c/b"}),V126="w"),VLOOKUP(X126,$AA$2:$AB$17,2,FALSE),IF(AND(OR($E131={"a/c","b/c","c/a","c/b"}),V126="l"),VLOOKUP(X126,$AC$2:$AD$17,2,FALSE),IF(AND(OR($E131={"a/c","b/c","c/a","c/b"}),V125="w"),VLOOKUP(X125,$AA$2:$AB$17,2,FALSE),IF(AND(OR($E131={"a/c","b/c","c/a","c/b"}),V125="l"),VLOOKUP(X125,$AC$2:$AD$17,2,FALSE),IF(AND(OR($E131={"a/c","b/c","c/a","c/b"}),V124="w"),VLOOKUP(X124,$AA$2:$AB$17,2,FALSE),IF(AND(OR($E131={"a/c","b/c","c/a","c/b"}),V124="l"),VLOOKUP(X124,$AC$2:$AD$17,2,FALSE),IF(AND(OR($E131={"a/c","b/c","c/a","c/b"}),V123="w"),VLOOKUP(X123,$AA$2:$AB$17,2,FALSE),IF(AND(OR($E131={"a/c","b/c","c/a","c/b"}),V123="l"),VLOOKUP(X123,$AC$2:$AD$17,2,FALSE),IF(AND(OR($E131={"a/c","b/c","c/a","c/b"}),V122="w"),VLOOKUP(X122,$AA$2:$AB$17,2,FALSE),IF(AND(OR($E131={"a/c","b/c","c/a","c/b"}),V122="l"),VLOOKUP(X122,$AC$2:$AD$17,2,FALSE),IF(AND(OR($E131={"a/c","b/c","c/a","c/b"}),V121="w"),VLOOKUP(X121,$AA$2:$AB$17,2,FALSE),IF(AND(OR($E131={"a/c","b/c","c/a","c/b"}),V121="l"),VLOOKUP(X121,$AC$2:$AD$17,2,FALSE),IF(OR($E131={"a/c","b/c","c/a","c/b"}),1,"")))))))))))))))))))))))</f>
        <v>1</v>
      </c>
      <c r="Y132" s="12">
        <f t="shared" si="13"/>
        <v>79</v>
      </c>
      <c r="Z132" s="27">
        <f t="shared" si="14"/>
        <v>79</v>
      </c>
    </row>
    <row r="133" spans="1:26">
      <c r="A133" s="9">
        <v>22</v>
      </c>
      <c r="B133" s="9">
        <f>IF(OR($A133={1,2,3,4,5,6,7,8,9,10,11,12}),1,IF(OR($A133={13,14,15,16,17,18,19,20,21,22,23,24}),2,IF(OR($A133={25,26,27,28,29,30,31,32,33,34,35,36}),3,"")))</f>
        <v>2</v>
      </c>
      <c r="C133" s="9" t="str">
        <f>IF(OR($A133={1,4,7,10,13,16,19,22,25,28,31,34}),"A",IF(OR($A133={2,5,8,11,14,17,20,23,26,29,32,35}),"B",IF(OR($A133={3,6,9,12,15,18,21,24,27,30,33,36}),"C","")))</f>
        <v>A</v>
      </c>
      <c r="D133" t="str">
        <f t="shared" si="15"/>
        <v>1/2</v>
      </c>
      <c r="E133" t="str">
        <f t="shared" si="16"/>
        <v>B/A</v>
      </c>
      <c r="F133" s="13" t="str">
        <f>IF(AND(G133="d",$A133&gt;=1,OR(H133={1,"2a","2b",3,"5a","5b","10a","10b","20a","20b","40a","40b","80a","80b","160a","160b"})),"w",IF(AND(G133="",$A133&gt;=1,OR(H133={1,"2a","2b",3,"5a","5b","10a","10b","20a","20b","40a","40b","80a","80b","160a","160b"})),"l",""))</f>
        <v>l</v>
      </c>
      <c r="G133" s="7" t="str">
        <f>IF(OR($A133={1,2,3,4,5,6,7,8,9,10,11,12}),"d","")</f>
        <v/>
      </c>
      <c r="H133" s="14">
        <f>IF(AND(OR($D132={"1/2","1/3","2/1","3/1"}),F132="w"),VLOOKUP(H132,$AA$2:$AB$17,2,FALSE),IF(AND(OR($D132={"1/2","1/3","2/1","3/1"}),F132="l"),VLOOKUP(H132,$AC$2:$AD$17,2,FALSE),IF(AND(OR($D132={"1/2","1/3","2/1","3/1"}),F131="w"),VLOOKUP(H131,$AA$2:$AB$17,2,FALSE),IF(AND(OR($D132={"1/2","1/3","2/1","3/1"}),F131="l"),VLOOKUP(H131,$AC$2:$AD$17,2,FALSE),IF(AND(OR($D132={"1/2","1/3","2/1","3/1"}),F130="w"),VLOOKUP(H130,$AA$2:$AB$17,2,FALSE),IF(AND(OR($D132={"1/2","1/3","2/1","3/1"}),F130="l"),VLOOKUP(H130,$AC$2:$AD$17,2,FALSE),IF(AND(OR($D132={"1/2","1/3","2/1","3/1"}),F129="w"),VLOOKUP(H129,$AA$2:$AB$17,2,FALSE),IF(AND(OR($D132={"1/2","1/3","2/1","3/1"}),F129="l"),VLOOKUP(H129,$AC$2:$AD$17,2,FALSE),IF(AND(OR($D132={"1/2","1/3","2/1","3/1"}),F128="w"),VLOOKUP(H128,$AA$2:$AB$17,2,FALSE),IF(AND(OR($D132={"1/2","1/3","2/1","3/1"}),F128="l"),VLOOKUP(H128,$AC$2:$AD$17,2,FALSE),IF(AND(OR($D132={"1/2","1/3","2/1","3/1"}),F127="w"),VLOOKUP(H127,$AA$2:$AB$17,2,FALSE),IF(AND(OR($D132={"1/2","1/3","2/1","3/1"}),F127="l"),VLOOKUP(H127,$AC$2:$AD$17,2,FALSE),IF(AND(OR($D132={"1/2","1/3","2/1","3/1"}),F126="w"),VLOOKUP(H126,$AA$2:$AB$17,2,FALSE),IF(AND(OR($D132={"1/2","1/3","2/1","3/1"}),F126="l"),VLOOKUP(H126,$AC$2:$AD$17,2,FALSE),IF(AND(OR($D132={"1/2","1/3","2/1","3/1"}),F125="w"),VLOOKUP(H125,$AA$2:$AB$17,2,FALSE),IF(AND(OR($D132={"1/2","1/3","2/1","3/1"}),F125="l"),VLOOKUP(H125,$AC$2:$AD$17,2,FALSE),IF(AND(OR($D132={"1/2","1/3","2/1","3/1"}),F124="w"),VLOOKUP(H124,$AA$2:$AB$17,2,FALSE),IF(AND(OR($D132={"1/2","1/3","2/1","3/1"}),F124="l"),VLOOKUP(H124,$AC$2:$AD$17,2,FALSE),IF(AND(OR($D132={"1/2","1/3","2/1","3/1"}),F123="w"),VLOOKUP(H123,$AA$2:$AB$17,2,FALSE),IF(AND(OR($D132={"1/2","1/3","2/1","3/1"}),F123="l"),VLOOKUP(H123,$AC$2:$AD$17,2,FALSE),IF(AND(OR($D132={"1/2","1/3","2/1","3/1"}),F122="w"),VLOOKUP(H122,$AA$2:$AB$17,2,FALSE),IF(AND(OR($D132={"1/2","1/3","2/1","3/1"}),F122="l"),VLOOKUP(H122,$AC$2:$AD$17,2,FALSE),IF(OR($D132={"1/2","1/3","2/1","3/1"}),1,"")))))))))))))))))))))))</f>
        <v>1</v>
      </c>
      <c r="I133" s="13" t="str">
        <f>IF(AND(J133="d",$A133&gt;=1,OR(K133={1,"2a","2b",3,"5a","5b","10a","10b","20a","20b","40a","40b","80a","80b","160a","160b"})),"w",IF(AND(J133="",$A133&gt;=1,OR(K133={1,"2a","2b",3,"5a","5b","10a","10b","20a","20b","40a","40b","80a","80b","160a","160b"})),"l",""))</f>
        <v>w</v>
      </c>
      <c r="J133" s="7" t="str">
        <f>IF(OR($A133={13,14,15,16,17,18,19,20,21,22,23,24}),"d","")</f>
        <v>d</v>
      </c>
      <c r="K133" s="14">
        <f>IF(AND(OR($D132={"1/2","2/3","2/1","3/2"}),I132="w"),VLOOKUP(K132,$AA$2:$AB$17,2,FALSE),IF(AND(OR($D132={"1/2","2/3","2/1","3/2"}),I132="l"),VLOOKUP(K132,$AC$2:$AD$17,2,FALSE),IF(AND(OR($D132={"1/2","2/3","2/1","3/2"}),I131="w"),VLOOKUP(K131,$AA$2:$AB$17,2,FALSE),IF(AND(OR($D132={"1/2","2/3","2/1","3/2"}),I131="l"),VLOOKUP(K131,$AC$2:$AD$17,2,FALSE),IF(AND(OR($D132={"1/2","2/3","2/1","3/2"}),I130="w"),VLOOKUP(K130,$AA$2:$AB$17,2,FALSE),IF(AND(OR($D132={"1/2","2/3","2/1","3/2"}),I130="l"),VLOOKUP(K130,$AC$2:$AD$17,2,FALSE),IF(AND(OR($D132={"1/2","2/3","2/1","3/2"}),I129="w"),VLOOKUP(K129,$AA$2:$AB$17,2,FALSE),IF(AND(OR($D132={"1/2","2/3","2/1","3/2"}),I129="l"),VLOOKUP(K129,$AC$2:$AD$17,2,FALSE),IF(AND(OR($D132={"1/2","2/3","2/1","3/2"}),I128="w"),VLOOKUP(K128,$AA$2:$AB$17,2,FALSE),IF(AND(OR($D132={"1/2","2/3","2/1","3/2"}),I128="l"),VLOOKUP(K128,$AC$2:$AD$17,2,FALSE),IF(AND(OR($D132={"1/2","2/3","2/1","3/2"}),I127="w"),VLOOKUP(K127,$AA$2:$AB$17,2,FALSE),IF(AND(OR($D132={"1/2","2/3","2/1","3/2"}),I127="l"),VLOOKUP(K127,$AC$2:$AD$17,2,FALSE),IF(AND(OR($D132={"1/2","2/3","2/1","3/2"}),I126="w"),VLOOKUP(K126,$AA$2:$AB$17,2,FALSE),IF(AND(OR($D132={"1/2","2/3","2/1","3/2"}),I126="l"),VLOOKUP(K126,$AC$2:$AD$17,2,FALSE),IF(AND(OR($D132={"1/2","2/3","2/1","3/2"}),I125="w"),VLOOKUP(K125,$AA$2:$AB$17,2,FALSE),IF(AND(OR($D132={"1/2","2/3","2/1","3/2"}),I125="l"),VLOOKUP(K125,$AC$2:$AD$17,2,FALSE),IF(AND(OR($D132={"1/2","2/3","2/1","3/2"}),I124="w"),VLOOKUP(K124,$AA$2:$AB$17,2,FALSE),IF(AND(OR($D132={"1/2","2/3","2/1","3/2"}),I124="l"),VLOOKUP(K124,$AC$2:$AD$17,2,FALSE),IF(AND(OR($D132={"1/2","2/3","2/1","3/2"}),I123="w"),VLOOKUP(K123,$AA$2:$AB$17,2,FALSE),IF(AND(OR($D132={"1/2","2/3","2/1","3/2"}),I123="l"),VLOOKUP(K123,$AC$2:$AD$17,2,FALSE),IF(AND(OR($D132={"1/2","2/3","2/1","3/2"}),I122="w"),VLOOKUP(K122,$AA$2:$AB$17,2,FALSE),IF(AND(OR($D132={"1/2","2/3","2/1","3/2"}),I122="l"),VLOOKUP(K122,$AC$2:$AD$17,2,FALSE),IF(OR($D132={"1/2","2/3","2/1","3/2"}),1,"")))))))))))))))))))))))</f>
        <v>3</v>
      </c>
      <c r="L133" s="13" t="str">
        <f>IF(AND(M133="d",$A133&gt;=1,OR(N133={1,"2a","2b",3,"5a","5b","10a","10b","20a","20b","40a","40b","80a","80b","160a","160b"})),"w",IF(AND(M133="",$A133&gt;=1,OR(N133={1,"2a","2b",3,"5a","5b","10a","10b","20a","20b","40a","40b","80a","80b","160a","160b"})),"l",""))</f>
        <v/>
      </c>
      <c r="M133" s="7" t="str">
        <f>IF(OR($A133={25,26,27,28,29,30,31,32,33,34,35,36}),"d","")</f>
        <v/>
      </c>
      <c r="N133" s="14" t="str">
        <f>IF(AND(OR($D132={"1/3","2/3","3/1","3/2"}),L132="w"),VLOOKUP(N132,$AA$2:$AB$17,2,FALSE),IF(AND(OR($D132={"1/3","2/3","3/1","3/2"}),L132="l"),VLOOKUP(N132,$AC$2:$AD$17,2,FALSE),IF(AND(OR($D132={"1/3","2/3","3/1","3/2"}),L131="w"),VLOOKUP(N131,$AA$2:$AB$17,2,FALSE),IF(AND(OR($D132={"1/3","2/3","3/1","3/2"}),L131="l"),VLOOKUP(N131,$AC$2:$AD$17,2,FALSE),IF(AND(OR($D132={"1/3","2/3","3/1","3/2"}),L130="w"),VLOOKUP(N130,$AA$2:$AB$17,2,FALSE),IF(AND(OR($D132={"1/3","2/3","3/1","3/2"}),L130="l"),VLOOKUP(N130,$AC$2:$AD$17,2,FALSE),IF(AND(OR($D132={"1/3","2/3","3/1","3/2"}),L129="w"),VLOOKUP(N129,$AA$2:$AB$17,2,FALSE),IF(AND(OR($D132={"1/3","2/3","3/1","3/2"}),L129="l"),VLOOKUP(N129,$AC$2:$AD$17,2,FALSE),IF(AND(OR($D132={"1/3","2/3","3/1","3/2"}),L128="w"),VLOOKUP(N128,$AA$2:$AB$17,2,FALSE),IF(AND(OR($D132={"1/3","2/3","3/1","3/2"}),L128="l"),VLOOKUP(N128,$AC$2:$AD$17,2,FALSE),IF(AND(OR($D132={"1/3","2/3","3/1","3/2"}),L127="w"),VLOOKUP(N127,$AA$2:$AB$17,2,FALSE),IF(AND(OR($D132={"1/3","2/3","3/1","3/2"}),L127="l"),VLOOKUP(N127,$AC$2:$AD$17,2,FALSE),IF(AND(OR($D132={"1/3","2/3","3/1","3/2"}),L126="w"),VLOOKUP(N126,$AA$2:$AB$17,2,FALSE),IF(AND(OR($D132={"1/3","2/3","3/1","3/2"}),L126="l"),VLOOKUP(N126,$AC$2:$AD$17,2,FALSE),IF(AND(OR($D132={"1/3","2/3","3/1","3/2"}),L125="w"),VLOOKUP(N125,$AA$2:$AB$17,2,FALSE),IF(AND(OR($D132={"1/3","2/3","3/1","3/2"}),L125="l"),VLOOKUP(N125,$AC$2:$AD$17,2,FALSE),IF(AND(OR($D132={"1/3","2/3","3/1","3/2"}),L124="w"),VLOOKUP(N124,$AA$2:$AB$17,2,FALSE),IF(AND(OR($D132={"1/3","2/3","3/1","3/2"}),L124="l"),VLOOKUP(N124,$AC$2:$AD$17,2,FALSE),IF(AND(OR($D132={"1/3","2/3","3/1","3/2"}),L123="w"),VLOOKUP(N123,$AA$2:$AB$17,2,FALSE),IF(AND(OR($D132={"1/3","2/3","3/1","3/2"}),L123="l"),VLOOKUP(N123,$AC$2:$AD$17,2,FALSE),IF(AND(OR($D132={"1/3","2/3","3/1","3/2"}),L122="w"),VLOOKUP(N122,$AA$2:$AB$17,2,FALSE),IF(AND(OR($D132={"1/3","2/3","3/1","3/2"}),L122="l"),VLOOKUP(N122,$AC$2:$AD$17,2,FALSE),IF(OR($D132={"1/3","2/3","3/1","3/2"}),1,"")))))))))))))))))))))))</f>
        <v/>
      </c>
      <c r="O133" s="12">
        <f t="shared" si="12"/>
        <v>5</v>
      </c>
      <c r="P133" s="13" t="str">
        <f>IF(AND(Q133="c",$A133&gt;=1,OR(R133={1,"2a","2b",3,"5a","5b","10a","10b","20a","20b","40a","40b","80a","80b","160a","160b"})),"w",IF(AND(Q133="",$A133&gt;=1,OR(R133={1,"2a","2b",3,"5a","5b","10a","10b","20a","20b","40a","40b","80a","80b","160a","160b"})),"l",""))</f>
        <v/>
      </c>
      <c r="Q133" s="7" t="str">
        <f>IF(OR($A133={1,4,7,10,13,16,19,22,25,28,31,34}),"c","")</f>
        <v>c</v>
      </c>
      <c r="R133" s="14" t="str">
        <f>IF(AND(OR($E132={"a/b","a/c","b/a","c/a"}),P132="w"),VLOOKUP(R132,$AA$2:$AB$17,2,FALSE),IF(AND(OR($E132={"a/b","a/c","b/a","c/a"}),P132="l"),VLOOKUP(R132,$AC$2:$AD$17,2,FALSE),IF(AND(OR($E132={"a/b","a/c","b/a","c/a"}),P131="w"),VLOOKUP(R131,$AA$2:$AB$17,2,FALSE),IF(AND(OR($E132={"a/b","a/c","b/a","c/a"}),P131="l"),VLOOKUP(R131,$AC$2:$AD$17,2,FALSE),IF(AND(OR($E132={"a/b","a/c","b/a","c/a"}),P130="w"),VLOOKUP(R130,$AA$2:$AB$17,2,FALSE),IF(AND(OR($E132={"a/b","a/c","b/a","c/a"}),P130="l"),VLOOKUP(R130,$AC$2:$AD$17,2,FALSE),IF(AND(OR($E132={"a/b","a/c","b/a","c/a"}),P129="w"),VLOOKUP(R129,$AA$2:$AB$17,2,FALSE),IF(AND(OR($E132={"a/b","a/c","b/a","c/a"}),P129="l"),VLOOKUP(R129,$AC$2:$AD$17,2,FALSE),IF(AND(OR($E132={"a/b","a/c","b/a","c/a"}),P128="w"),VLOOKUP(R128,$AA$2:$AB$17,2,FALSE),IF(AND(OR($E132={"a/b","a/c","b/a","c/a"}),P128="l"),VLOOKUP(R128,$AC$2:$AD$17,2,FALSE),IF(AND(OR($E132={"a/b","a/c","b/a","c/a"}),P127="w"),VLOOKUP(R127,$AA$2:$AB$17,2,FALSE),IF(AND(OR($E132={"a/b","a/c","b/a","c/a"}),P127="l"),VLOOKUP(R127,$AC$2:$AD$17,2,FALSE),IF(AND(OR($E132={"a/b","a/c","b/a","c/a"}),P126="w"),VLOOKUP(R126,$AA$2:$AB$17,2,FALSE),IF(AND(OR($E132={"a/b","a/c","b/a","c/a"}),P126="l"),VLOOKUP(R126,$AC$2:$AD$17,2,FALSE),IF(AND(OR($E132={"a/b","a/c","b/a","c/a"}),P125="w"),VLOOKUP(R125,$AA$2:$AB$17,2,FALSE),IF(AND(OR($E132={"a/b","a/c","b/a","c/a"}),P125="l"),VLOOKUP(R125,$AC$2:$AD$17,2,FALSE),IF(AND(OR($E132={"a/b","a/c","b/a","c/a"}),P124="w"),VLOOKUP(R124,$AA$2:$AB$17,2,FALSE),IF(AND(OR($E132={"a/b","a/c","b/a","c/a"}),P124="l"),VLOOKUP(R124,$AC$2:$AD$17,2,FALSE),IF(AND(OR($E132={"a/b","a/c","b/a","c/a"}),P123="w"),VLOOKUP(R123,$AA$2:$AB$17,2,FALSE),IF(AND(OR($E132={"a/b","a/c","b/a","c/a"}),P123="l"),VLOOKUP(R123,$AC$2:$AD$17,2,FALSE),IF(AND(OR($E132={"a/b","a/c","b/a","c/a"}),P122="w"),VLOOKUP(R122,$AA$2:$AB$17,2,FALSE),IF(AND(OR($E132={"a/b","a/c","b/a","c/a"}),P122="l"),VLOOKUP(R122,$AC$2:$AD$17,2,FALSE),IF(OR($E132={"a/b","a/c","b/a","c/a"}),1,"")))))))))))))))))))))))</f>
        <v/>
      </c>
      <c r="S133" s="13" t="str">
        <f>IF(AND(T133="c",$A133&gt;=1,OR(U133={1,"2a","2b",3,"5a","5b","10a","10b","20a","20b","40a","40b","80a","80b","160a","160b"})),"w",IF(AND(T133="",$A133&gt;=1,OR(U133={1,"2a","2b",3,"5a","5b","10a","10b","20a","20b","40a","40b","80a","80b","160a","160b"})),"l",""))</f>
        <v>l</v>
      </c>
      <c r="T133" s="7" t="str">
        <f>IF(OR($A133={2,5,8,11,14,17,20,23,26,29,32,35}),"c","")</f>
        <v/>
      </c>
      <c r="U133" s="14">
        <f>IF(AND(OR($E132={"a/b","b/c","b/a","c/b"}),S132="w"),VLOOKUP(U132,$AA$2:$AB$17,2,FALSE),IF(AND(OR($E132={"a/b","b/c","b/a","c/b"}),S132="l"),VLOOKUP(U132,$AC$2:$AD$17,2,FALSE),IF(AND(OR($E132={"a/b","b/c","b/a","c/b"}),S131="w"),VLOOKUP(U131,$AA$2:$AB$17,2,FALSE),IF(AND(OR($E132={"a/b","b/c","b/a","c/b"}),S131="l"),VLOOKUP(U131,$AC$2:$AD$17,2,FALSE),IF(AND(OR($E132={"a/b","b/c","b/a","c/b"}),S130="w"),VLOOKUP(U130,$AA$2:$AB$17,2,FALSE),IF(AND(OR($E132={"a/b","b/c","b/a","c/b"}),S130="l"),VLOOKUP(U130,$AC$2:$AD$17,2,FALSE),IF(AND(OR($E132={"a/b","b/c","b/a","c/b"}),S129="w"),VLOOKUP(U129,$AA$2:$AB$17,2,FALSE),IF(AND(OR($E132={"a/b","b/c","b/a","c/b"}),S129="l"),VLOOKUP(U129,$AC$2:$AD$17,2,FALSE),IF(AND(OR($E132={"a/b","b/c","b/a","c/b"}),S128="w"),VLOOKUP(U128,$AA$2:$AB$17,2,FALSE),IF(AND(OR($E132={"a/b","b/c","b/a","c/b"}),S128="l"),VLOOKUP(U128,$AC$2:$AD$17,2,FALSE),IF(AND(OR($E132={"a/b","b/c","b/a","c/b"}),S127="w"),VLOOKUP(U127,$AA$2:$AB$17,2,FALSE),IF(AND(OR($E132={"a/b","b/c","b/a","c/b"}),S127="l"),VLOOKUP(U127,$AC$2:$AD$17,2,FALSE),IF(AND(OR($E132={"a/b","b/c","b/a","c/b"}),S126="w"),VLOOKUP(U126,$AA$2:$AB$17,2,FALSE),IF(AND(OR($E132={"a/b","b/c","b/a","c/b"}),S126="l"),VLOOKUP(U126,$AC$2:$AD$17,2,FALSE),IF(AND(OR($E132={"a/b","b/c","b/a","c/b"}),S125="w"),VLOOKUP(U125,$AA$2:$AB$17,2,FALSE),IF(AND(OR($E132={"a/b","b/c","b/a","c/b"}),S125="l"),VLOOKUP(U125,$AC$2:$AD$17,2,FALSE),IF(AND(OR($E132={"a/b","b/c","b/a","c/b"}),S124="w"),VLOOKUP(U124,$AA$2:$AB$17,2,FALSE),IF(AND(OR($E132={"a/b","b/c","b/a","c/b"}),S124="l"),VLOOKUP(U124,$AC$2:$AD$17,2,FALSE),IF(AND(OR($E132={"a/b","b/c","b/a","c/b"}),S123="w"),VLOOKUP(U123,$AA$2:$AB$17,2,FALSE),IF(AND(OR($E132={"a/b","b/c","b/a","c/b"}),S123="l"),VLOOKUP(U123,$AC$2:$AD$17,2,FALSE),IF(AND(OR($E132={"a/b","b/c","b/a","c/b"}),S122="w"),VLOOKUP(U122,$AA$2:$AB$17,2,FALSE),IF(AND(OR($E132={"a/b","b/c","b/a","c/b"}),S122="l"),VLOOKUP(U122,$AC$2:$AD$17,2,FALSE),IF(OR($E132={"a/b","b/c","b/a","c/b"}),1,"")))))))))))))))))))))))</f>
        <v>1</v>
      </c>
      <c r="V133" s="13" t="str">
        <f>IF(AND(W133="c",$A133&gt;=1,OR(X133={1,"2a","2b",3,"5a","5b","10a","10b","20a","20b","40a","40b","80a","80b","160a","160b"})),"w",IF(AND(W133="",$A133&gt;=1,OR(X133={1,"2a","2b",3,"5a","5b","10a","10b","20a","20b","40a","40b","80a","80b","160a","160b"})),"l",""))</f>
        <v>l</v>
      </c>
      <c r="W133" s="7" t="str">
        <f>IF(OR($A133={3,6,9,12,15,18,21,24,27,30,33,36}),"c","")</f>
        <v/>
      </c>
      <c r="X133" s="14" t="str">
        <f>IF(AND(OR($E132={"a/c","b/c","c/a","c/b"}),V132="w"),VLOOKUP(X132,$AA$2:$AB$17,2,FALSE),IF(AND(OR($E132={"a/c","b/c","c/a","c/b"}),V132="l"),VLOOKUP(X132,$AC$2:$AD$17,2,FALSE),IF(AND(OR($E132={"a/c","b/c","c/a","c/b"}),V131="w"),VLOOKUP(X131,$AA$2:$AB$17,2,FALSE),IF(AND(OR($E132={"a/c","b/c","c/a","c/b"}),V131="l"),VLOOKUP(X131,$AC$2:$AD$17,2,FALSE),IF(AND(OR($E132={"a/c","b/c","c/a","c/b"}),V130="w"),VLOOKUP(X130,$AA$2:$AB$17,2,FALSE),IF(AND(OR($E132={"a/c","b/c","c/a","c/b"}),V130="l"),VLOOKUP(X130,$AC$2:$AD$17,2,FALSE),IF(AND(OR($E132={"a/c","b/c","c/a","c/b"}),V129="w"),VLOOKUP(X129,$AA$2:$AB$17,2,FALSE),IF(AND(OR($E132={"a/c","b/c","c/a","c/b"}),V129="l"),VLOOKUP(X129,$AC$2:$AD$17,2,FALSE),IF(AND(OR($E132={"a/c","b/c","c/a","c/b"}),V128="w"),VLOOKUP(X128,$AA$2:$AB$17,2,FALSE),IF(AND(OR($E132={"a/c","b/c","c/a","c/b"}),V128="l"),VLOOKUP(X128,$AC$2:$AD$17,2,FALSE),IF(AND(OR($E132={"a/c","b/c","c/a","c/b"}),V127="w"),VLOOKUP(X127,$AA$2:$AB$17,2,FALSE),IF(AND(OR($E132={"a/c","b/c","c/a","c/b"}),V127="l"),VLOOKUP(X127,$AC$2:$AD$17,2,FALSE),IF(AND(OR($E132={"a/c","b/c","c/a","c/b"}),V126="w"),VLOOKUP(X126,$AA$2:$AB$17,2,FALSE),IF(AND(OR($E132={"a/c","b/c","c/a","c/b"}),V126="l"),VLOOKUP(X126,$AC$2:$AD$17,2,FALSE),IF(AND(OR($E132={"a/c","b/c","c/a","c/b"}),V125="w"),VLOOKUP(X125,$AA$2:$AB$17,2,FALSE),IF(AND(OR($E132={"a/c","b/c","c/a","c/b"}),V125="l"),VLOOKUP(X125,$AC$2:$AD$17,2,FALSE),IF(AND(OR($E132={"a/c","b/c","c/a","c/b"}),V124="w"),VLOOKUP(X124,$AA$2:$AB$17,2,FALSE),IF(AND(OR($E132={"a/c","b/c","c/a","c/b"}),V124="l"),VLOOKUP(X124,$AC$2:$AD$17,2,FALSE),IF(AND(OR($E132={"a/c","b/c","c/a","c/b"}),V123="w"),VLOOKUP(X123,$AA$2:$AB$17,2,FALSE),IF(AND(OR($E132={"a/c","b/c","c/a","c/b"}),V123="l"),VLOOKUP(X123,$AC$2:$AD$17,2,FALSE),IF(AND(OR($E132={"a/c","b/c","c/a","c/b"}),V122="w"),VLOOKUP(X122,$AA$2:$AB$17,2,FALSE),IF(AND(OR($E132={"a/c","b/c","c/a","c/b"}),V122="l"),VLOOKUP(X122,$AC$2:$AD$17,2,FALSE),IF(OR($E132={"a/c","b/c","c/a","c/b"}),1,"")))))))))))))))))))))))</f>
        <v>2a</v>
      </c>
      <c r="Y133" s="12">
        <f t="shared" si="13"/>
        <v>-3</v>
      </c>
      <c r="Z133" s="27">
        <f t="shared" si="14"/>
        <v>2</v>
      </c>
    </row>
    <row r="134" spans="1:26">
      <c r="A134" s="9">
        <v>35</v>
      </c>
      <c r="B134" s="9">
        <f>IF(OR($A134={1,2,3,4,5,6,7,8,9,10,11,12}),1,IF(OR($A134={13,14,15,16,17,18,19,20,21,22,23,24}),2,IF(OR($A134={25,26,27,28,29,30,31,32,33,34,35,36}),3,"")))</f>
        <v>3</v>
      </c>
      <c r="C134" s="9" t="str">
        <f>IF(OR($A134={1,4,7,10,13,16,19,22,25,28,31,34}),"A",IF(OR($A134={2,5,8,11,14,17,20,23,26,29,32,35}),"B",IF(OR($A134={3,6,9,12,15,18,21,24,27,30,33,36}),"C","")))</f>
        <v>B</v>
      </c>
      <c r="D134" t="str">
        <f t="shared" si="15"/>
        <v>2/3</v>
      </c>
      <c r="E134" t="str">
        <f t="shared" si="16"/>
        <v>A/B</v>
      </c>
      <c r="F134" s="13" t="str">
        <f>IF(AND(G134="d",$A134&gt;=1,OR(H134={1,"2a","2b",3,"5a","5b","10a","10b","20a","20b","40a","40b","80a","80b","160a","160b"})),"w",IF(AND(G134="",$A134&gt;=1,OR(H134={1,"2a","2b",3,"5a","5b","10a","10b","20a","20b","40a","40b","80a","80b","160a","160b"})),"l",""))</f>
        <v>l</v>
      </c>
      <c r="G134" s="7" t="str">
        <f>IF(OR($A134={1,2,3,4,5,6,7,8,9,10,11,12}),"d","")</f>
        <v/>
      </c>
      <c r="H134" s="14" t="str">
        <f>IF(AND(OR($D133={"1/2","1/3","2/1","3/1"}),F133="w"),VLOOKUP(H133,$AA$2:$AB$17,2,FALSE),IF(AND(OR($D133={"1/2","1/3","2/1","3/1"}),F133="l"),VLOOKUP(H133,$AC$2:$AD$17,2,FALSE),IF(AND(OR($D133={"1/2","1/3","2/1","3/1"}),F132="w"),VLOOKUP(H132,$AA$2:$AB$17,2,FALSE),IF(AND(OR($D133={"1/2","1/3","2/1","3/1"}),F132="l"),VLOOKUP(H132,$AC$2:$AD$17,2,FALSE),IF(AND(OR($D133={"1/2","1/3","2/1","3/1"}),F131="w"),VLOOKUP(H131,$AA$2:$AB$17,2,FALSE),IF(AND(OR($D133={"1/2","1/3","2/1","3/1"}),F131="l"),VLOOKUP(H131,$AC$2:$AD$17,2,FALSE),IF(AND(OR($D133={"1/2","1/3","2/1","3/1"}),F130="w"),VLOOKUP(H130,$AA$2:$AB$17,2,FALSE),IF(AND(OR($D133={"1/2","1/3","2/1","3/1"}),F130="l"),VLOOKUP(H130,$AC$2:$AD$17,2,FALSE),IF(AND(OR($D133={"1/2","1/3","2/1","3/1"}),F129="w"),VLOOKUP(H129,$AA$2:$AB$17,2,FALSE),IF(AND(OR($D133={"1/2","1/3","2/1","3/1"}),F129="l"),VLOOKUP(H129,$AC$2:$AD$17,2,FALSE),IF(AND(OR($D133={"1/2","1/3","2/1","3/1"}),F128="w"),VLOOKUP(H128,$AA$2:$AB$17,2,FALSE),IF(AND(OR($D133={"1/2","1/3","2/1","3/1"}),F128="l"),VLOOKUP(H128,$AC$2:$AD$17,2,FALSE),IF(AND(OR($D133={"1/2","1/3","2/1","3/1"}),F127="w"),VLOOKUP(H127,$AA$2:$AB$17,2,FALSE),IF(AND(OR($D133={"1/2","1/3","2/1","3/1"}),F127="l"),VLOOKUP(H127,$AC$2:$AD$17,2,FALSE),IF(AND(OR($D133={"1/2","1/3","2/1","3/1"}),F126="w"),VLOOKUP(H126,$AA$2:$AB$17,2,FALSE),IF(AND(OR($D133={"1/2","1/3","2/1","3/1"}),F126="l"),VLOOKUP(H126,$AC$2:$AD$17,2,FALSE),IF(AND(OR($D133={"1/2","1/3","2/1","3/1"}),F125="w"),VLOOKUP(H125,$AA$2:$AB$17,2,FALSE),IF(AND(OR($D133={"1/2","1/3","2/1","3/1"}),F125="l"),VLOOKUP(H125,$AC$2:$AD$17,2,FALSE),IF(AND(OR($D133={"1/2","1/3","2/1","3/1"}),F124="w"),VLOOKUP(H124,$AA$2:$AB$17,2,FALSE),IF(AND(OR($D133={"1/2","1/3","2/1","3/1"}),F124="l"),VLOOKUP(H124,$AC$2:$AD$17,2,FALSE),IF(AND(OR($D133={"1/2","1/3","2/1","3/1"}),F123="w"),VLOOKUP(H123,$AA$2:$AB$17,2,FALSE),IF(AND(OR($D133={"1/2","1/3","2/1","3/1"}),F123="l"),VLOOKUP(H123,$AC$2:$AD$17,2,FALSE),IF(OR($D133={"1/2","1/3","2/1","3/1"}),1,"")))))))))))))))))))))))</f>
        <v>2a</v>
      </c>
      <c r="I134" s="13" t="str">
        <f>IF(AND(J134="d",$A134&gt;=1,OR(K134={1,"2a","2b",3,"5a","5b","10a","10b","20a","20b","40a","40b","80a","80b","160a","160b"})),"w",IF(AND(J134="",$A134&gt;=1,OR(K134={1,"2a","2b",3,"5a","5b","10a","10b","20a","20b","40a","40b","80a","80b","160a","160b"})),"l",""))</f>
        <v>l</v>
      </c>
      <c r="J134" s="7" t="str">
        <f>IF(OR($A134={13,14,15,16,17,18,19,20,21,22,23,24}),"d","")</f>
        <v/>
      </c>
      <c r="K134" s="14">
        <f>IF(AND(OR($D133={"1/2","2/3","2/1","3/2"}),I133="w"),VLOOKUP(K133,$AA$2:$AB$17,2,FALSE),IF(AND(OR($D133={"1/2","2/3","2/1","3/2"}),I133="l"),VLOOKUP(K133,$AC$2:$AD$17,2,FALSE),IF(AND(OR($D133={"1/2","2/3","2/1","3/2"}),I132="w"),VLOOKUP(K132,$AA$2:$AB$17,2,FALSE),IF(AND(OR($D133={"1/2","2/3","2/1","3/2"}),I132="l"),VLOOKUP(K132,$AC$2:$AD$17,2,FALSE),IF(AND(OR($D133={"1/2","2/3","2/1","3/2"}),I131="w"),VLOOKUP(K131,$AA$2:$AB$17,2,FALSE),IF(AND(OR($D133={"1/2","2/3","2/1","3/2"}),I131="l"),VLOOKUP(K131,$AC$2:$AD$17,2,FALSE),IF(AND(OR($D133={"1/2","2/3","2/1","3/2"}),I130="w"),VLOOKUP(K130,$AA$2:$AB$17,2,FALSE),IF(AND(OR($D133={"1/2","2/3","2/1","3/2"}),I130="l"),VLOOKUP(K130,$AC$2:$AD$17,2,FALSE),IF(AND(OR($D133={"1/2","2/3","2/1","3/2"}),I129="w"),VLOOKUP(K129,$AA$2:$AB$17,2,FALSE),IF(AND(OR($D133={"1/2","2/3","2/1","3/2"}),I129="l"),VLOOKUP(K129,$AC$2:$AD$17,2,FALSE),IF(AND(OR($D133={"1/2","2/3","2/1","3/2"}),I128="w"),VLOOKUP(K128,$AA$2:$AB$17,2,FALSE),IF(AND(OR($D133={"1/2","2/3","2/1","3/2"}),I128="l"),VLOOKUP(K128,$AC$2:$AD$17,2,FALSE),IF(AND(OR($D133={"1/2","2/3","2/1","3/2"}),I127="w"),VLOOKUP(K127,$AA$2:$AB$17,2,FALSE),IF(AND(OR($D133={"1/2","2/3","2/1","3/2"}),I127="l"),VLOOKUP(K127,$AC$2:$AD$17,2,FALSE),IF(AND(OR($D133={"1/2","2/3","2/1","3/2"}),I126="w"),VLOOKUP(K126,$AA$2:$AB$17,2,FALSE),IF(AND(OR($D133={"1/2","2/3","2/1","3/2"}),I126="l"),VLOOKUP(K126,$AC$2:$AD$17,2,FALSE),IF(AND(OR($D133={"1/2","2/3","2/1","3/2"}),I125="w"),VLOOKUP(K125,$AA$2:$AB$17,2,FALSE),IF(AND(OR($D133={"1/2","2/3","2/1","3/2"}),I125="l"),VLOOKUP(K125,$AC$2:$AD$17,2,FALSE),IF(AND(OR($D133={"1/2","2/3","2/1","3/2"}),I124="w"),VLOOKUP(K124,$AA$2:$AB$17,2,FALSE),IF(AND(OR($D133={"1/2","2/3","2/1","3/2"}),I124="l"),VLOOKUP(K124,$AC$2:$AD$17,2,FALSE),IF(AND(OR($D133={"1/2","2/3","2/1","3/2"}),I123="w"),VLOOKUP(K123,$AA$2:$AB$17,2,FALSE),IF(AND(OR($D133={"1/2","2/3","2/1","3/2"}),I123="l"),VLOOKUP(K123,$AC$2:$AD$17,2,FALSE),IF(OR($D133={"1/2","2/3","2/1","3/2"}),1,"")))))))))))))))))))))))</f>
        <v>1</v>
      </c>
      <c r="L134" s="13" t="str">
        <f>IF(AND(M134="d",$A134&gt;=1,OR(N134={1,"2a","2b",3,"5a","5b","10a","10b","20a","20b","40a","40b","80a","80b","160a","160b"})),"w",IF(AND(M134="",$A134&gt;=1,OR(N134={1,"2a","2b",3,"5a","5b","10a","10b","20a","20b","40a","40b","80a","80b","160a","160b"})),"l",""))</f>
        <v/>
      </c>
      <c r="M134" s="7" t="str">
        <f>IF(OR($A134={25,26,27,28,29,30,31,32,33,34,35,36}),"d","")</f>
        <v>d</v>
      </c>
      <c r="N134" s="14" t="str">
        <f>IF(AND(OR($D133={"1/3","2/3","3/1","3/2"}),L133="w"),VLOOKUP(N133,$AA$2:$AB$17,2,FALSE),IF(AND(OR($D133={"1/3","2/3","3/1","3/2"}),L133="l"),VLOOKUP(N133,$AC$2:$AD$17,2,FALSE),IF(AND(OR($D133={"1/3","2/3","3/1","3/2"}),L132="w"),VLOOKUP(N132,$AA$2:$AB$17,2,FALSE),IF(AND(OR($D133={"1/3","2/3","3/1","3/2"}),L132="l"),VLOOKUP(N132,$AC$2:$AD$17,2,FALSE),IF(AND(OR($D133={"1/3","2/3","3/1","3/2"}),L131="w"),VLOOKUP(N131,$AA$2:$AB$17,2,FALSE),IF(AND(OR($D133={"1/3","2/3","3/1","3/2"}),L131="l"),VLOOKUP(N131,$AC$2:$AD$17,2,FALSE),IF(AND(OR($D133={"1/3","2/3","3/1","3/2"}),L130="w"),VLOOKUP(N130,$AA$2:$AB$17,2,FALSE),IF(AND(OR($D133={"1/3","2/3","3/1","3/2"}),L130="l"),VLOOKUP(N130,$AC$2:$AD$17,2,FALSE),IF(AND(OR($D133={"1/3","2/3","3/1","3/2"}),L129="w"),VLOOKUP(N129,$AA$2:$AB$17,2,FALSE),IF(AND(OR($D133={"1/3","2/3","3/1","3/2"}),L129="l"),VLOOKUP(N129,$AC$2:$AD$17,2,FALSE),IF(AND(OR($D133={"1/3","2/3","3/1","3/2"}),L128="w"),VLOOKUP(N128,$AA$2:$AB$17,2,FALSE),IF(AND(OR($D133={"1/3","2/3","3/1","3/2"}),L128="l"),VLOOKUP(N128,$AC$2:$AD$17,2,FALSE),IF(AND(OR($D133={"1/3","2/3","3/1","3/2"}),L127="w"),VLOOKUP(N127,$AA$2:$AB$17,2,FALSE),IF(AND(OR($D133={"1/3","2/3","3/1","3/2"}),L127="l"),VLOOKUP(N127,$AC$2:$AD$17,2,FALSE),IF(AND(OR($D133={"1/3","2/3","3/1","3/2"}),L126="w"),VLOOKUP(N126,$AA$2:$AB$17,2,FALSE),IF(AND(OR($D133={"1/3","2/3","3/1","3/2"}),L126="l"),VLOOKUP(N126,$AC$2:$AD$17,2,FALSE),IF(AND(OR($D133={"1/3","2/3","3/1","3/2"}),L125="w"),VLOOKUP(N125,$AA$2:$AB$17,2,FALSE),IF(AND(OR($D133={"1/3","2/3","3/1","3/2"}),L125="l"),VLOOKUP(N125,$AC$2:$AD$17,2,FALSE),IF(AND(OR($D133={"1/3","2/3","3/1","3/2"}),L124="w"),VLOOKUP(N124,$AA$2:$AB$17,2,FALSE),IF(AND(OR($D133={"1/3","2/3","3/1","3/2"}),L124="l"),VLOOKUP(N124,$AC$2:$AD$17,2,FALSE),IF(AND(OR($D133={"1/3","2/3","3/1","3/2"}),L123="w"),VLOOKUP(N123,$AA$2:$AB$17,2,FALSE),IF(AND(OR($D133={"1/3","2/3","3/1","3/2"}),L123="l"),VLOOKUP(N123,$AC$2:$AD$17,2,FALSE),IF(OR($D133={"1/3","2/3","3/1","3/2"}),1,"")))))))))))))))))))))))</f>
        <v/>
      </c>
      <c r="O134" s="12">
        <f t="shared" si="12"/>
        <v>-3</v>
      </c>
      <c r="P134" s="13" t="str">
        <f>IF(AND(Q134="c",$A134&gt;=1,OR(R134={1,"2a","2b",3,"5a","5b","10a","10b","20a","20b","40a","40b","80a","80b","160a","160b"})),"w",IF(AND(Q134="",$A134&gt;=1,OR(R134={1,"2a","2b",3,"5a","5b","10a","10b","20a","20b","40a","40b","80a","80b","160a","160b"})),"l",""))</f>
        <v>l</v>
      </c>
      <c r="Q134" s="7" t="str">
        <f>IF(OR($A134={1,4,7,10,13,16,19,22,25,28,31,34}),"c","")</f>
        <v/>
      </c>
      <c r="R134" s="14" t="str">
        <f>IF(AND(OR($E133={"a/b","a/c","b/a","c/a"}),P133="w"),VLOOKUP(R133,$AA$2:$AB$17,2,FALSE),IF(AND(OR($E133={"a/b","a/c","b/a","c/a"}),P133="l"),VLOOKUP(R133,$AC$2:$AD$17,2,FALSE),IF(AND(OR($E133={"a/b","a/c","b/a","c/a"}),P132="w"),VLOOKUP(R132,$AA$2:$AB$17,2,FALSE),IF(AND(OR($E133={"a/b","a/c","b/a","c/a"}),P132="l"),VLOOKUP(R132,$AC$2:$AD$17,2,FALSE),IF(AND(OR($E133={"a/b","a/c","b/a","c/a"}),P131="w"),VLOOKUP(R131,$AA$2:$AB$17,2,FALSE),IF(AND(OR($E133={"a/b","a/c","b/a","c/a"}),P131="l"),VLOOKUP(R131,$AC$2:$AD$17,2,FALSE),IF(AND(OR($E133={"a/b","a/c","b/a","c/a"}),P130="w"),VLOOKUP(R130,$AA$2:$AB$17,2,FALSE),IF(AND(OR($E133={"a/b","a/c","b/a","c/a"}),P130="l"),VLOOKUP(R130,$AC$2:$AD$17,2,FALSE),IF(AND(OR($E133={"a/b","a/c","b/a","c/a"}),P129="w"),VLOOKUP(R129,$AA$2:$AB$17,2,FALSE),IF(AND(OR($E133={"a/b","a/c","b/a","c/a"}),P129="l"),VLOOKUP(R129,$AC$2:$AD$17,2,FALSE),IF(AND(OR($E133={"a/b","a/c","b/a","c/a"}),P128="w"),VLOOKUP(R128,$AA$2:$AB$17,2,FALSE),IF(AND(OR($E133={"a/b","a/c","b/a","c/a"}),P128="l"),VLOOKUP(R128,$AC$2:$AD$17,2,FALSE),IF(AND(OR($E133={"a/b","a/c","b/a","c/a"}),P127="w"),VLOOKUP(R127,$AA$2:$AB$17,2,FALSE),IF(AND(OR($E133={"a/b","a/c","b/a","c/a"}),P127="l"),VLOOKUP(R127,$AC$2:$AD$17,2,FALSE),IF(AND(OR($E133={"a/b","a/c","b/a","c/a"}),P126="w"),VLOOKUP(R126,$AA$2:$AB$17,2,FALSE),IF(AND(OR($E133={"a/b","a/c","b/a","c/a"}),P126="l"),VLOOKUP(R126,$AC$2:$AD$17,2,FALSE),IF(AND(OR($E133={"a/b","a/c","b/a","c/a"}),P125="w"),VLOOKUP(R125,$AA$2:$AB$17,2,FALSE),IF(AND(OR($E133={"a/b","a/c","b/a","c/a"}),P125="l"),VLOOKUP(R125,$AC$2:$AD$17,2,FALSE),IF(AND(OR($E133={"a/b","a/c","b/a","c/a"}),P124="w"),VLOOKUP(R124,$AA$2:$AB$17,2,FALSE),IF(AND(OR($E133={"a/b","a/c","b/a","c/a"}),P124="l"),VLOOKUP(R124,$AC$2:$AD$17,2,FALSE),IF(AND(OR($E133={"a/b","a/c","b/a","c/a"}),P123="w"),VLOOKUP(R123,$AA$2:$AB$17,2,FALSE),IF(AND(OR($E133={"a/b","a/c","b/a","c/a"}),P123="l"),VLOOKUP(R123,$AC$2:$AD$17,2,FALSE),IF(OR($E133={"a/b","a/c","b/a","c/a"}),1,"")))))))))))))))))))))))</f>
        <v>5b</v>
      </c>
      <c r="S134" s="13" t="str">
        <f>IF(AND(T134="c",$A134&gt;=1,OR(U134={1,"2a","2b",3,"5a","5b","10a","10b","20a","20b","40a","40b","80a","80b","160a","160b"})),"w",IF(AND(T134="",$A134&gt;=1,OR(U134={1,"2a","2b",3,"5a","5b","10a","10b","20a","20b","40a","40b","80a","80b","160a","160b"})),"l",""))</f>
        <v>w</v>
      </c>
      <c r="T134" s="7" t="str">
        <f>IF(OR($A134={2,5,8,11,14,17,20,23,26,29,32,35}),"c","")</f>
        <v>c</v>
      </c>
      <c r="U134" s="14" t="str">
        <f>IF(AND(OR($E133={"a/b","b/c","b/a","c/b"}),S133="w"),VLOOKUP(U133,$AA$2:$AB$17,2,FALSE),IF(AND(OR($E133={"a/b","b/c","b/a","c/b"}),S133="l"),VLOOKUP(U133,$AC$2:$AD$17,2,FALSE),IF(AND(OR($E133={"a/b","b/c","b/a","c/b"}),S132="w"),VLOOKUP(U132,$AA$2:$AB$17,2,FALSE),IF(AND(OR($E133={"a/b","b/c","b/a","c/b"}),S132="l"),VLOOKUP(U132,$AC$2:$AD$17,2,FALSE),IF(AND(OR($E133={"a/b","b/c","b/a","c/b"}),S131="w"),VLOOKUP(U131,$AA$2:$AB$17,2,FALSE),IF(AND(OR($E133={"a/b","b/c","b/a","c/b"}),S131="l"),VLOOKUP(U131,$AC$2:$AD$17,2,FALSE),IF(AND(OR($E133={"a/b","b/c","b/a","c/b"}),S130="w"),VLOOKUP(U130,$AA$2:$AB$17,2,FALSE),IF(AND(OR($E133={"a/b","b/c","b/a","c/b"}),S130="l"),VLOOKUP(U130,$AC$2:$AD$17,2,FALSE),IF(AND(OR($E133={"a/b","b/c","b/a","c/b"}),S129="w"),VLOOKUP(U129,$AA$2:$AB$17,2,FALSE),IF(AND(OR($E133={"a/b","b/c","b/a","c/b"}),S129="l"),VLOOKUP(U129,$AC$2:$AD$17,2,FALSE),IF(AND(OR($E133={"a/b","b/c","b/a","c/b"}),S128="w"),VLOOKUP(U128,$AA$2:$AB$17,2,FALSE),IF(AND(OR($E133={"a/b","b/c","b/a","c/b"}),S128="l"),VLOOKUP(U128,$AC$2:$AD$17,2,FALSE),IF(AND(OR($E133={"a/b","b/c","b/a","c/b"}),S127="w"),VLOOKUP(U127,$AA$2:$AB$17,2,FALSE),IF(AND(OR($E133={"a/b","b/c","b/a","c/b"}),S127="l"),VLOOKUP(U127,$AC$2:$AD$17,2,FALSE),IF(AND(OR($E133={"a/b","b/c","b/a","c/b"}),S126="w"),VLOOKUP(U126,$AA$2:$AB$17,2,FALSE),IF(AND(OR($E133={"a/b","b/c","b/a","c/b"}),S126="l"),VLOOKUP(U126,$AC$2:$AD$17,2,FALSE),IF(AND(OR($E133={"a/b","b/c","b/a","c/b"}),S125="w"),VLOOKUP(U125,$AA$2:$AB$17,2,FALSE),IF(AND(OR($E133={"a/b","b/c","b/a","c/b"}),S125="l"),VLOOKUP(U125,$AC$2:$AD$17,2,FALSE),IF(AND(OR($E133={"a/b","b/c","b/a","c/b"}),S124="w"),VLOOKUP(U124,$AA$2:$AB$17,2,FALSE),IF(AND(OR($E133={"a/b","b/c","b/a","c/b"}),S124="l"),VLOOKUP(U124,$AC$2:$AD$17,2,FALSE),IF(AND(OR($E133={"a/b","b/c","b/a","c/b"}),S123="w"),VLOOKUP(U123,$AA$2:$AB$17,2,FALSE),IF(AND(OR($E133={"a/b","b/c","b/a","c/b"}),S123="l"),VLOOKUP(U123,$AC$2:$AD$17,2,FALSE),IF(OR($E133={"a/b","b/c","b/a","c/b"}),1,"")))))))))))))))))))))))</f>
        <v>2a</v>
      </c>
      <c r="V134" s="13" t="str">
        <f>IF(AND(W134="c",$A134&gt;=1,OR(X134={1,"2a","2b",3,"5a","5b","10a","10b","20a","20b","40a","40b","80a","80b","160a","160b"})),"w",IF(AND(W134="",$A134&gt;=1,OR(X134={1,"2a","2b",3,"5a","5b","10a","10b","20a","20b","40a","40b","80a","80b","160a","160b"})),"l",""))</f>
        <v/>
      </c>
      <c r="W134" s="7" t="str">
        <f>IF(OR($A134={3,6,9,12,15,18,21,24,27,30,33,36}),"c","")</f>
        <v/>
      </c>
      <c r="X134" s="14" t="str">
        <f>IF(AND(OR($E133={"a/c","b/c","c/a","c/b"}),V133="w"),VLOOKUP(X133,$AA$2:$AB$17,2,FALSE),IF(AND(OR($E133={"a/c","b/c","c/a","c/b"}),V133="l"),VLOOKUP(X133,$AC$2:$AD$17,2,FALSE),IF(AND(OR($E133={"a/c","b/c","c/a","c/b"}),V132="w"),VLOOKUP(X132,$AA$2:$AB$17,2,FALSE),IF(AND(OR($E133={"a/c","b/c","c/a","c/b"}),V132="l"),VLOOKUP(X132,$AC$2:$AD$17,2,FALSE),IF(AND(OR($E133={"a/c","b/c","c/a","c/b"}),V131="w"),VLOOKUP(X131,$AA$2:$AB$17,2,FALSE),IF(AND(OR($E133={"a/c","b/c","c/a","c/b"}),V131="l"),VLOOKUP(X131,$AC$2:$AD$17,2,FALSE),IF(AND(OR($E133={"a/c","b/c","c/a","c/b"}),V130="w"),VLOOKUP(X130,$AA$2:$AB$17,2,FALSE),IF(AND(OR($E133={"a/c","b/c","c/a","c/b"}),V130="l"),VLOOKUP(X130,$AC$2:$AD$17,2,FALSE),IF(AND(OR($E133={"a/c","b/c","c/a","c/b"}),V129="w"),VLOOKUP(X129,$AA$2:$AB$17,2,FALSE),IF(AND(OR($E133={"a/c","b/c","c/a","c/b"}),V129="l"),VLOOKUP(X129,$AC$2:$AD$17,2,FALSE),IF(AND(OR($E133={"a/c","b/c","c/a","c/b"}),V128="w"),VLOOKUP(X128,$AA$2:$AB$17,2,FALSE),IF(AND(OR($E133={"a/c","b/c","c/a","c/b"}),V128="l"),VLOOKUP(X128,$AC$2:$AD$17,2,FALSE),IF(AND(OR($E133={"a/c","b/c","c/a","c/b"}),V127="w"),VLOOKUP(X127,$AA$2:$AB$17,2,FALSE),IF(AND(OR($E133={"a/c","b/c","c/a","c/b"}),V127="l"),VLOOKUP(X127,$AC$2:$AD$17,2,FALSE),IF(AND(OR($E133={"a/c","b/c","c/a","c/b"}),V126="w"),VLOOKUP(X126,$AA$2:$AB$17,2,FALSE),IF(AND(OR($E133={"a/c","b/c","c/a","c/b"}),V126="l"),VLOOKUP(X126,$AC$2:$AD$17,2,FALSE),IF(AND(OR($E133={"a/c","b/c","c/a","c/b"}),V125="w"),VLOOKUP(X125,$AA$2:$AB$17,2,FALSE),IF(AND(OR($E133={"a/c","b/c","c/a","c/b"}),V125="l"),VLOOKUP(X125,$AC$2:$AD$17,2,FALSE),IF(AND(OR($E133={"a/c","b/c","c/a","c/b"}),V124="w"),VLOOKUP(X124,$AA$2:$AB$17,2,FALSE),IF(AND(OR($E133={"a/c","b/c","c/a","c/b"}),V124="l"),VLOOKUP(X124,$AC$2:$AD$17,2,FALSE),IF(AND(OR($E133={"a/c","b/c","c/a","c/b"}),V123="w"),VLOOKUP(X123,$AA$2:$AB$17,2,FALSE),IF(AND(OR($E133={"a/c","b/c","c/a","c/b"}),V123="l"),VLOOKUP(X123,$AC$2:$AD$17,2,FALSE),IF(OR($E133={"a/c","b/c","c/a","c/b"}),1,"")))))))))))))))))))))))</f>
        <v/>
      </c>
      <c r="Y134" s="12">
        <f t="shared" si="13"/>
        <v>-1</v>
      </c>
      <c r="Z134" s="27">
        <f t="shared" si="14"/>
        <v>-4</v>
      </c>
    </row>
    <row r="135" spans="1:26">
      <c r="A135" s="9">
        <v>10</v>
      </c>
      <c r="B135" s="9">
        <f>IF(OR($A135={1,2,3,4,5,6,7,8,9,10,11,12}),1,IF(OR($A135={13,14,15,16,17,18,19,20,21,22,23,24}),2,IF(OR($A135={25,26,27,28,29,30,31,32,33,34,35,36}),3,"")))</f>
        <v>1</v>
      </c>
      <c r="C135" s="9" t="str">
        <f>IF(OR($A135={1,4,7,10,13,16,19,22,25,28,31,34}),"A",IF(OR($A135={2,5,8,11,14,17,20,23,26,29,32,35}),"B",IF(OR($A135={3,6,9,12,15,18,21,24,27,30,33,36}),"C","")))</f>
        <v>A</v>
      </c>
      <c r="D135" t="str">
        <f t="shared" si="15"/>
        <v>3/1</v>
      </c>
      <c r="E135" t="str">
        <f t="shared" si="16"/>
        <v>B/A</v>
      </c>
      <c r="F135" s="13" t="str">
        <f>IF(AND(G135="d",$A135&gt;=1,OR(H135={1,"2a","2b",3,"5a","5b","10a","10b","20a","20b","40a","40b","80a","80b","160a","160b"})),"w",IF(AND(G135="",$A135&gt;=1,OR(H135={1,"2a","2b",3,"5a","5b","10a","10b","20a","20b","40a","40b","80a","80b","160a","160b"})),"l",""))</f>
        <v/>
      </c>
      <c r="G135" s="7" t="str">
        <f>IF(OR($A135={1,2,3,4,5,6,7,8,9,10,11,12}),"d","")</f>
        <v>d</v>
      </c>
      <c r="H135" s="14" t="str">
        <f>IF(AND(OR($D134={"1/2","1/3","2/1","3/1"}),F134="w"),VLOOKUP(H134,$AA$2:$AB$17,2,FALSE),IF(AND(OR($D134={"1/2","1/3","2/1","3/1"}),F134="l"),VLOOKUP(H134,$AC$2:$AD$17,2,FALSE),IF(AND(OR($D134={"1/2","1/3","2/1","3/1"}),F133="w"),VLOOKUP(H133,$AA$2:$AB$17,2,FALSE),IF(AND(OR($D134={"1/2","1/3","2/1","3/1"}),F133="l"),VLOOKUP(H133,$AC$2:$AD$17,2,FALSE),IF(AND(OR($D134={"1/2","1/3","2/1","3/1"}),F132="w"),VLOOKUP(H132,$AA$2:$AB$17,2,FALSE),IF(AND(OR($D134={"1/2","1/3","2/1","3/1"}),F132="l"),VLOOKUP(H132,$AC$2:$AD$17,2,FALSE),IF(AND(OR($D134={"1/2","1/3","2/1","3/1"}),F131="w"),VLOOKUP(H131,$AA$2:$AB$17,2,FALSE),IF(AND(OR($D134={"1/2","1/3","2/1","3/1"}),F131="l"),VLOOKUP(H131,$AC$2:$AD$17,2,FALSE),IF(AND(OR($D134={"1/2","1/3","2/1","3/1"}),F130="w"),VLOOKUP(H130,$AA$2:$AB$17,2,FALSE),IF(AND(OR($D134={"1/2","1/3","2/1","3/1"}),F130="l"),VLOOKUP(H130,$AC$2:$AD$17,2,FALSE),IF(AND(OR($D134={"1/2","1/3","2/1","3/1"}),F129="w"),VLOOKUP(H129,$AA$2:$AB$17,2,FALSE),IF(AND(OR($D134={"1/2","1/3","2/1","3/1"}),F129="l"),VLOOKUP(H129,$AC$2:$AD$17,2,FALSE),IF(AND(OR($D134={"1/2","1/3","2/1","3/1"}),F128="w"),VLOOKUP(H128,$AA$2:$AB$17,2,FALSE),IF(AND(OR($D134={"1/2","1/3","2/1","3/1"}),F128="l"),VLOOKUP(H128,$AC$2:$AD$17,2,FALSE),IF(AND(OR($D134={"1/2","1/3","2/1","3/1"}),F127="w"),VLOOKUP(H127,$AA$2:$AB$17,2,FALSE),IF(AND(OR($D134={"1/2","1/3","2/1","3/1"}),F127="l"),VLOOKUP(H127,$AC$2:$AD$17,2,FALSE),IF(AND(OR($D134={"1/2","1/3","2/1","3/1"}),F126="w"),VLOOKUP(H126,$AA$2:$AB$17,2,FALSE),IF(AND(OR($D134={"1/2","1/3","2/1","3/1"}),F126="l"),VLOOKUP(H126,$AC$2:$AD$17,2,FALSE),IF(AND(OR($D134={"1/2","1/3","2/1","3/1"}),F125="w"),VLOOKUP(H125,$AA$2:$AB$17,2,FALSE),IF(AND(OR($D134={"1/2","1/3","2/1","3/1"}),F125="l"),VLOOKUP(H125,$AC$2:$AD$17,2,FALSE),IF(AND(OR($D134={"1/2","1/3","2/1","3/1"}),F124="w"),VLOOKUP(H124,$AA$2:$AB$17,2,FALSE),IF(AND(OR($D134={"1/2","1/3","2/1","3/1"}),F124="l"),VLOOKUP(H124,$AC$2:$AD$17,2,FALSE),IF(OR($D134={"1/2","1/3","2/1","3/1"}),1,"")))))))))))))))))))))))</f>
        <v/>
      </c>
      <c r="I135" s="13" t="str">
        <f>IF(AND(J135="d",$A135&gt;=1,OR(K135={1,"2a","2b",3,"5a","5b","10a","10b","20a","20b","40a","40b","80a","80b","160a","160b"})),"w",IF(AND(J135="",$A135&gt;=1,OR(K135={1,"2a","2b",3,"5a","5b","10a","10b","20a","20b","40a","40b","80a","80b","160a","160b"})),"l",""))</f>
        <v>l</v>
      </c>
      <c r="J135" s="7" t="str">
        <f>IF(OR($A135={13,14,15,16,17,18,19,20,21,22,23,24}),"d","")</f>
        <v/>
      </c>
      <c r="K135" s="14" t="str">
        <f>IF(AND(OR($D134={"1/2","2/3","2/1","3/2"}),I134="w"),VLOOKUP(K134,$AA$2:$AB$17,2,FALSE),IF(AND(OR($D134={"1/2","2/3","2/1","3/2"}),I134="l"),VLOOKUP(K134,$AC$2:$AD$17,2,FALSE),IF(AND(OR($D134={"1/2","2/3","2/1","3/2"}),I133="w"),VLOOKUP(K133,$AA$2:$AB$17,2,FALSE),IF(AND(OR($D134={"1/2","2/3","2/1","3/2"}),I133="l"),VLOOKUP(K133,$AC$2:$AD$17,2,FALSE),IF(AND(OR($D134={"1/2","2/3","2/1","3/2"}),I132="w"),VLOOKUP(K132,$AA$2:$AB$17,2,FALSE),IF(AND(OR($D134={"1/2","2/3","2/1","3/2"}),I132="l"),VLOOKUP(K132,$AC$2:$AD$17,2,FALSE),IF(AND(OR($D134={"1/2","2/3","2/1","3/2"}),I131="w"),VLOOKUP(K131,$AA$2:$AB$17,2,FALSE),IF(AND(OR($D134={"1/2","2/3","2/1","3/2"}),I131="l"),VLOOKUP(K131,$AC$2:$AD$17,2,FALSE),IF(AND(OR($D134={"1/2","2/3","2/1","3/2"}),I130="w"),VLOOKUP(K130,$AA$2:$AB$17,2,FALSE),IF(AND(OR($D134={"1/2","2/3","2/1","3/2"}),I130="l"),VLOOKUP(K130,$AC$2:$AD$17,2,FALSE),IF(AND(OR($D134={"1/2","2/3","2/1","3/2"}),I129="w"),VLOOKUP(K129,$AA$2:$AB$17,2,FALSE),IF(AND(OR($D134={"1/2","2/3","2/1","3/2"}),I129="l"),VLOOKUP(K129,$AC$2:$AD$17,2,FALSE),IF(AND(OR($D134={"1/2","2/3","2/1","3/2"}),I128="w"),VLOOKUP(K128,$AA$2:$AB$17,2,FALSE),IF(AND(OR($D134={"1/2","2/3","2/1","3/2"}),I128="l"),VLOOKUP(K128,$AC$2:$AD$17,2,FALSE),IF(AND(OR($D134={"1/2","2/3","2/1","3/2"}),I127="w"),VLOOKUP(K127,$AA$2:$AB$17,2,FALSE),IF(AND(OR($D134={"1/2","2/3","2/1","3/2"}),I127="l"),VLOOKUP(K127,$AC$2:$AD$17,2,FALSE),IF(AND(OR($D134={"1/2","2/3","2/1","3/2"}),I126="w"),VLOOKUP(K126,$AA$2:$AB$17,2,FALSE),IF(AND(OR($D134={"1/2","2/3","2/1","3/2"}),I126="l"),VLOOKUP(K126,$AC$2:$AD$17,2,FALSE),IF(AND(OR($D134={"1/2","2/3","2/1","3/2"}),I125="w"),VLOOKUP(K125,$AA$2:$AB$17,2,FALSE),IF(AND(OR($D134={"1/2","2/3","2/1","3/2"}),I125="l"),VLOOKUP(K125,$AC$2:$AD$17,2,FALSE),IF(AND(OR($D134={"1/2","2/3","2/1","3/2"}),I124="w"),VLOOKUP(K124,$AA$2:$AB$17,2,FALSE),IF(AND(OR($D134={"1/2","2/3","2/1","3/2"}),I124="l"),VLOOKUP(K124,$AC$2:$AD$17,2,FALSE),IF(OR($D134={"1/2","2/3","2/1","3/2"}),1,"")))))))))))))))))))))))</f>
        <v>2a</v>
      </c>
      <c r="L135" s="13" t="str">
        <f>IF(AND(M135="d",$A135&gt;=1,OR(N135={1,"2a","2b",3,"5a","5b","10a","10b","20a","20b","40a","40b","80a","80b","160a","160b"})),"w",IF(AND(M135="",$A135&gt;=1,OR(N135={1,"2a","2b",3,"5a","5b","10a","10b","20a","20b","40a","40b","80a","80b","160a","160b"})),"l",""))</f>
        <v>l</v>
      </c>
      <c r="M135" s="7" t="str">
        <f>IF(OR($A135={25,26,27,28,29,30,31,32,33,34,35,36}),"d","")</f>
        <v/>
      </c>
      <c r="N135" s="14" t="str">
        <f>IF(AND(OR($D134={"1/3","2/3","3/1","3/2"}),L134="w"),VLOOKUP(N134,$AA$2:$AB$17,2,FALSE),IF(AND(OR($D134={"1/3","2/3","3/1","3/2"}),L134="l"),VLOOKUP(N134,$AC$2:$AD$17,2,FALSE),IF(AND(OR($D134={"1/3","2/3","3/1","3/2"}),L133="w"),VLOOKUP(N133,$AA$2:$AB$17,2,FALSE),IF(AND(OR($D134={"1/3","2/3","3/1","3/2"}),L133="l"),VLOOKUP(N133,$AC$2:$AD$17,2,FALSE),IF(AND(OR($D134={"1/3","2/3","3/1","3/2"}),L132="w"),VLOOKUP(N132,$AA$2:$AB$17,2,FALSE),IF(AND(OR($D134={"1/3","2/3","3/1","3/2"}),L132="l"),VLOOKUP(N132,$AC$2:$AD$17,2,FALSE),IF(AND(OR($D134={"1/3","2/3","3/1","3/2"}),L131="w"),VLOOKUP(N131,$AA$2:$AB$17,2,FALSE),IF(AND(OR($D134={"1/3","2/3","3/1","3/2"}),L131="l"),VLOOKUP(N131,$AC$2:$AD$17,2,FALSE),IF(AND(OR($D134={"1/3","2/3","3/1","3/2"}),L130="w"),VLOOKUP(N130,$AA$2:$AB$17,2,FALSE),IF(AND(OR($D134={"1/3","2/3","3/1","3/2"}),L130="l"),VLOOKUP(N130,$AC$2:$AD$17,2,FALSE),IF(AND(OR($D134={"1/3","2/3","3/1","3/2"}),L129="w"),VLOOKUP(N129,$AA$2:$AB$17,2,FALSE),IF(AND(OR($D134={"1/3","2/3","3/1","3/2"}),L129="l"),VLOOKUP(N129,$AC$2:$AD$17,2,FALSE),IF(AND(OR($D134={"1/3","2/3","3/1","3/2"}),L128="w"),VLOOKUP(N128,$AA$2:$AB$17,2,FALSE),IF(AND(OR($D134={"1/3","2/3","3/1","3/2"}),L128="l"),VLOOKUP(N128,$AC$2:$AD$17,2,FALSE),IF(AND(OR($D134={"1/3","2/3","3/1","3/2"}),L127="w"),VLOOKUP(N127,$AA$2:$AB$17,2,FALSE),IF(AND(OR($D134={"1/3","2/3","3/1","3/2"}),L127="l"),VLOOKUP(N127,$AC$2:$AD$17,2,FALSE),IF(AND(OR($D134={"1/3","2/3","3/1","3/2"}),L126="w"),VLOOKUP(N126,$AA$2:$AB$17,2,FALSE),IF(AND(OR($D134={"1/3","2/3","3/1","3/2"}),L126="l"),VLOOKUP(N126,$AC$2:$AD$17,2,FALSE),IF(AND(OR($D134={"1/3","2/3","3/1","3/2"}),L125="w"),VLOOKUP(N125,$AA$2:$AB$17,2,FALSE),IF(AND(OR($D134={"1/3","2/3","3/1","3/2"}),L125="l"),VLOOKUP(N125,$AC$2:$AD$17,2,FALSE),IF(AND(OR($D134={"1/3","2/3","3/1","3/2"}),L124="w"),VLOOKUP(N124,$AA$2:$AB$17,2,FALSE),IF(AND(OR($D134={"1/3","2/3","3/1","3/2"}),L124="l"),VLOOKUP(N124,$AC$2:$AD$17,2,FALSE),IF(OR($D134={"1/3","2/3","3/1","3/2"}),1,"")))))))))))))))))))))))</f>
        <v>5a</v>
      </c>
      <c r="O135" s="12">
        <f t="shared" si="12"/>
        <v>-7</v>
      </c>
      <c r="P135" s="13" t="str">
        <f>IF(AND(Q135="c",$A135&gt;=1,OR(R135={1,"2a","2b",3,"5a","5b","10a","10b","20a","20b","40a","40b","80a","80b","160a","160b"})),"w",IF(AND(Q135="",$A135&gt;=1,OR(R135={1,"2a","2b",3,"5a","5b","10a","10b","20a","20b","40a","40b","80a","80b","160a","160b"})),"l",""))</f>
        <v>w</v>
      </c>
      <c r="Q135" s="7" t="str">
        <f>IF(OR($A135={1,4,7,10,13,16,19,22,25,28,31,34}),"c","")</f>
        <v>c</v>
      </c>
      <c r="R135" s="14" t="str">
        <f>IF(AND(OR($E134={"a/b","a/c","b/a","c/a"}),P134="w"),VLOOKUP(R134,$AA$2:$AB$17,2,FALSE),IF(AND(OR($E134={"a/b","a/c","b/a","c/a"}),P134="l"),VLOOKUP(R134,$AC$2:$AD$17,2,FALSE),IF(AND(OR($E134={"a/b","a/c","b/a","c/a"}),P133="w"),VLOOKUP(R133,$AA$2:$AB$17,2,FALSE),IF(AND(OR($E134={"a/b","a/c","b/a","c/a"}),P133="l"),VLOOKUP(R133,$AC$2:$AD$17,2,FALSE),IF(AND(OR($E134={"a/b","a/c","b/a","c/a"}),P132="w"),VLOOKUP(R132,$AA$2:$AB$17,2,FALSE),IF(AND(OR($E134={"a/b","a/c","b/a","c/a"}),P132="l"),VLOOKUP(R132,$AC$2:$AD$17,2,FALSE),IF(AND(OR($E134={"a/b","a/c","b/a","c/a"}),P131="w"),VLOOKUP(R131,$AA$2:$AB$17,2,FALSE),IF(AND(OR($E134={"a/b","a/c","b/a","c/a"}),P131="l"),VLOOKUP(R131,$AC$2:$AD$17,2,FALSE),IF(AND(OR($E134={"a/b","a/c","b/a","c/a"}),P130="w"),VLOOKUP(R130,$AA$2:$AB$17,2,FALSE),IF(AND(OR($E134={"a/b","a/c","b/a","c/a"}),P130="l"),VLOOKUP(R130,$AC$2:$AD$17,2,FALSE),IF(AND(OR($E134={"a/b","a/c","b/a","c/a"}),P129="w"),VLOOKUP(R129,$AA$2:$AB$17,2,FALSE),IF(AND(OR($E134={"a/b","a/c","b/a","c/a"}),P129="l"),VLOOKUP(R129,$AC$2:$AD$17,2,FALSE),IF(AND(OR($E134={"a/b","a/c","b/a","c/a"}),P128="w"),VLOOKUP(R128,$AA$2:$AB$17,2,FALSE),IF(AND(OR($E134={"a/b","a/c","b/a","c/a"}),P128="l"),VLOOKUP(R128,$AC$2:$AD$17,2,FALSE),IF(AND(OR($E134={"a/b","a/c","b/a","c/a"}),P127="w"),VLOOKUP(R127,$AA$2:$AB$17,2,FALSE),IF(AND(OR($E134={"a/b","a/c","b/a","c/a"}),P127="l"),VLOOKUP(R127,$AC$2:$AD$17,2,FALSE),IF(AND(OR($E134={"a/b","a/c","b/a","c/a"}),P126="w"),VLOOKUP(R126,$AA$2:$AB$17,2,FALSE),IF(AND(OR($E134={"a/b","a/c","b/a","c/a"}),P126="l"),VLOOKUP(R126,$AC$2:$AD$17,2,FALSE),IF(AND(OR($E134={"a/b","a/c","b/a","c/a"}),P125="w"),VLOOKUP(R125,$AA$2:$AB$17,2,FALSE),IF(AND(OR($E134={"a/b","a/c","b/a","c/a"}),P125="l"),VLOOKUP(R125,$AC$2:$AD$17,2,FALSE),IF(AND(OR($E134={"a/b","a/c","b/a","c/a"}),P124="w"),VLOOKUP(R124,$AA$2:$AB$17,2,FALSE),IF(AND(OR($E134={"a/b","a/c","b/a","c/a"}),P124="l"),VLOOKUP(R124,$AC$2:$AD$17,2,FALSE),IF(OR($E134={"a/b","a/c","b/a","c/a"}),1,"")))))))))))))))))))))))</f>
        <v>10a</v>
      </c>
      <c r="S135" s="13" t="str">
        <f>IF(AND(T135="c",$A135&gt;=1,OR(U135={1,"2a","2b",3,"5a","5b","10a","10b","20a","20b","40a","40b","80a","80b","160a","160b"})),"w",IF(AND(T135="",$A135&gt;=1,OR(U135={1,"2a","2b",3,"5a","5b","10a","10b","20a","20b","40a","40b","80a","80b","160a","160b"})),"l",""))</f>
        <v>l</v>
      </c>
      <c r="T135" s="7" t="str">
        <f>IF(OR($A135={2,5,8,11,14,17,20,23,26,29,32,35}),"c","")</f>
        <v/>
      </c>
      <c r="U135" s="14">
        <f>IF(AND(OR($E134={"a/b","b/c","b/a","c/b"}),S134="w"),VLOOKUP(U134,$AA$2:$AB$17,2,FALSE),IF(AND(OR($E134={"a/b","b/c","b/a","c/b"}),S134="l"),VLOOKUP(U134,$AC$2:$AD$17,2,FALSE),IF(AND(OR($E134={"a/b","b/c","b/a","c/b"}),S133="w"),VLOOKUP(U133,$AA$2:$AB$17,2,FALSE),IF(AND(OR($E134={"a/b","b/c","b/a","c/b"}),S133="l"),VLOOKUP(U133,$AC$2:$AD$17,2,FALSE),IF(AND(OR($E134={"a/b","b/c","b/a","c/b"}),S132="w"),VLOOKUP(U132,$AA$2:$AB$17,2,FALSE),IF(AND(OR($E134={"a/b","b/c","b/a","c/b"}),S132="l"),VLOOKUP(U132,$AC$2:$AD$17,2,FALSE),IF(AND(OR($E134={"a/b","b/c","b/a","c/b"}),S131="w"),VLOOKUP(U131,$AA$2:$AB$17,2,FALSE),IF(AND(OR($E134={"a/b","b/c","b/a","c/b"}),S131="l"),VLOOKUP(U131,$AC$2:$AD$17,2,FALSE),IF(AND(OR($E134={"a/b","b/c","b/a","c/b"}),S130="w"),VLOOKUP(U130,$AA$2:$AB$17,2,FALSE),IF(AND(OR($E134={"a/b","b/c","b/a","c/b"}),S130="l"),VLOOKUP(U130,$AC$2:$AD$17,2,FALSE),IF(AND(OR($E134={"a/b","b/c","b/a","c/b"}),S129="w"),VLOOKUP(U129,$AA$2:$AB$17,2,FALSE),IF(AND(OR($E134={"a/b","b/c","b/a","c/b"}),S129="l"),VLOOKUP(U129,$AC$2:$AD$17,2,FALSE),IF(AND(OR($E134={"a/b","b/c","b/a","c/b"}),S128="w"),VLOOKUP(U128,$AA$2:$AB$17,2,FALSE),IF(AND(OR($E134={"a/b","b/c","b/a","c/b"}),S128="l"),VLOOKUP(U128,$AC$2:$AD$17,2,FALSE),IF(AND(OR($E134={"a/b","b/c","b/a","c/b"}),S127="w"),VLOOKUP(U127,$AA$2:$AB$17,2,FALSE),IF(AND(OR($E134={"a/b","b/c","b/a","c/b"}),S127="l"),VLOOKUP(U127,$AC$2:$AD$17,2,FALSE),IF(AND(OR($E134={"a/b","b/c","b/a","c/b"}),S126="w"),VLOOKUP(U126,$AA$2:$AB$17,2,FALSE),IF(AND(OR($E134={"a/b","b/c","b/a","c/b"}),S126="l"),VLOOKUP(U126,$AC$2:$AD$17,2,FALSE),IF(AND(OR($E134={"a/b","b/c","b/a","c/b"}),S125="w"),VLOOKUP(U125,$AA$2:$AB$17,2,FALSE),IF(AND(OR($E134={"a/b","b/c","b/a","c/b"}),S125="l"),VLOOKUP(U125,$AC$2:$AD$17,2,FALSE),IF(AND(OR($E134={"a/b","b/c","b/a","c/b"}),S124="w"),VLOOKUP(U124,$AA$2:$AB$17,2,FALSE),IF(AND(OR($E134={"a/b","b/c","b/a","c/b"}),S124="l"),VLOOKUP(U124,$AC$2:$AD$17,2,FALSE),IF(OR($E134={"a/b","b/c","b/a","c/b"}),1,"")))))))))))))))))))))))</f>
        <v>1</v>
      </c>
      <c r="V135" s="13" t="str">
        <f>IF(AND(W135="c",$A135&gt;=1,OR(X135={1,"2a","2b",3,"5a","5b","10a","10b","20a","20b","40a","40b","80a","80b","160a","160b"})),"w",IF(AND(W135="",$A135&gt;=1,OR(X135={1,"2a","2b",3,"5a","5b","10a","10b","20a","20b","40a","40b","80a","80b","160a","160b"})),"l",""))</f>
        <v/>
      </c>
      <c r="W135" s="7" t="str">
        <f>IF(OR($A135={3,6,9,12,15,18,21,24,27,30,33,36}),"c","")</f>
        <v/>
      </c>
      <c r="X135" s="14" t="str">
        <f>IF(AND(OR($E134={"a/c","b/c","c/a","c/b"}),V134="w"),VLOOKUP(X134,$AA$2:$AB$17,2,FALSE),IF(AND(OR($E134={"a/c","b/c","c/a","c/b"}),V134="l"),VLOOKUP(X134,$AC$2:$AD$17,2,FALSE),IF(AND(OR($E134={"a/c","b/c","c/a","c/b"}),V133="w"),VLOOKUP(X133,$AA$2:$AB$17,2,FALSE),IF(AND(OR($E134={"a/c","b/c","c/a","c/b"}),V133="l"),VLOOKUP(X133,$AC$2:$AD$17,2,FALSE),IF(AND(OR($E134={"a/c","b/c","c/a","c/b"}),V132="w"),VLOOKUP(X132,$AA$2:$AB$17,2,FALSE),IF(AND(OR($E134={"a/c","b/c","c/a","c/b"}),V132="l"),VLOOKUP(X132,$AC$2:$AD$17,2,FALSE),IF(AND(OR($E134={"a/c","b/c","c/a","c/b"}),V131="w"),VLOOKUP(X131,$AA$2:$AB$17,2,FALSE),IF(AND(OR($E134={"a/c","b/c","c/a","c/b"}),V131="l"),VLOOKUP(X131,$AC$2:$AD$17,2,FALSE),IF(AND(OR($E134={"a/c","b/c","c/a","c/b"}),V130="w"),VLOOKUP(X130,$AA$2:$AB$17,2,FALSE),IF(AND(OR($E134={"a/c","b/c","c/a","c/b"}),V130="l"),VLOOKUP(X130,$AC$2:$AD$17,2,FALSE),IF(AND(OR($E134={"a/c","b/c","c/a","c/b"}),V129="w"),VLOOKUP(X129,$AA$2:$AB$17,2,FALSE),IF(AND(OR($E134={"a/c","b/c","c/a","c/b"}),V129="l"),VLOOKUP(X129,$AC$2:$AD$17,2,FALSE),IF(AND(OR($E134={"a/c","b/c","c/a","c/b"}),V128="w"),VLOOKUP(X128,$AA$2:$AB$17,2,FALSE),IF(AND(OR($E134={"a/c","b/c","c/a","c/b"}),V128="l"),VLOOKUP(X128,$AC$2:$AD$17,2,FALSE),IF(AND(OR($E134={"a/c","b/c","c/a","c/b"}),V127="w"),VLOOKUP(X127,$AA$2:$AB$17,2,FALSE),IF(AND(OR($E134={"a/c","b/c","c/a","c/b"}),V127="l"),VLOOKUP(X127,$AC$2:$AD$17,2,FALSE),IF(AND(OR($E134={"a/c","b/c","c/a","c/b"}),V126="w"),VLOOKUP(X126,$AA$2:$AB$17,2,FALSE),IF(AND(OR($E134={"a/c","b/c","c/a","c/b"}),V126="l"),VLOOKUP(X126,$AC$2:$AD$17,2,FALSE),IF(AND(OR($E134={"a/c","b/c","c/a","c/b"}),V125="w"),VLOOKUP(X125,$AA$2:$AB$17,2,FALSE),IF(AND(OR($E134={"a/c","b/c","c/a","c/b"}),V125="l"),VLOOKUP(X125,$AC$2:$AD$17,2,FALSE),IF(AND(OR($E134={"a/c","b/c","c/a","c/b"}),V124="w"),VLOOKUP(X124,$AA$2:$AB$17,2,FALSE),IF(AND(OR($E134={"a/c","b/c","c/a","c/b"}),V124="l"),VLOOKUP(X124,$AC$2:$AD$17,2,FALSE),IF(OR($E134={"a/c","b/c","c/a","c/b"}),1,"")))))))))))))))))))))))</f>
        <v/>
      </c>
      <c r="Y135" s="12">
        <f t="shared" si="13"/>
        <v>19</v>
      </c>
      <c r="Z135" s="27">
        <f t="shared" si="14"/>
        <v>12</v>
      </c>
    </row>
    <row r="136" spans="1:26">
      <c r="A136" s="9">
        <v>12</v>
      </c>
      <c r="B136" s="9">
        <f>IF(OR($A136={1,2,3,4,5,6,7,8,9,10,11,12}),1,IF(OR($A136={13,14,15,16,17,18,19,20,21,22,23,24}),2,IF(OR($A136={25,26,27,28,29,30,31,32,33,34,35,36}),3,"")))</f>
        <v>1</v>
      </c>
      <c r="C136" s="9" t="str">
        <f>IF(OR($A136={1,4,7,10,13,16,19,22,25,28,31,34}),"A",IF(OR($A136={2,5,8,11,14,17,20,23,26,29,32,35}),"B",IF(OR($A136={3,6,9,12,15,18,21,24,27,30,33,36}),"C","")))</f>
        <v>C</v>
      </c>
      <c r="D136" t="str">
        <f t="shared" si="15"/>
        <v>3/1</v>
      </c>
      <c r="E136" t="str">
        <f t="shared" si="16"/>
        <v>A/C</v>
      </c>
      <c r="F136" s="13" t="str">
        <f>IF(AND(G136="d",$A136&gt;=1,OR(H136={1,"2a","2b",3,"5a","5b","10a","10b","20a","20b","40a","40b","80a","80b","160a","160b"})),"w",IF(AND(G136="",$A136&gt;=1,OR(H136={1,"2a","2b",3,"5a","5b","10a","10b","20a","20b","40a","40b","80a","80b","160a","160b"})),"l",""))</f>
        <v>w</v>
      </c>
      <c r="G136" s="7" t="str">
        <f>IF(OR($A136={1,2,3,4,5,6,7,8,9,10,11,12}),"d","")</f>
        <v>d</v>
      </c>
      <c r="H136" s="14" t="str">
        <f>IF(AND(OR($D135={"1/2","1/3","2/1","3/1"}),F135="w"),VLOOKUP(H135,$AA$2:$AB$17,2,FALSE),IF(AND(OR($D135={"1/2","1/3","2/1","3/1"}),F135="l"),VLOOKUP(H135,$AC$2:$AD$17,2,FALSE),IF(AND(OR($D135={"1/2","1/3","2/1","3/1"}),F134="w"),VLOOKUP(H134,$AA$2:$AB$17,2,FALSE),IF(AND(OR($D135={"1/2","1/3","2/1","3/1"}),F134="l"),VLOOKUP(H134,$AC$2:$AD$17,2,FALSE),IF(AND(OR($D135={"1/2","1/3","2/1","3/1"}),F133="w"),VLOOKUP(H133,$AA$2:$AB$17,2,FALSE),IF(AND(OR($D135={"1/2","1/3","2/1","3/1"}),F133="l"),VLOOKUP(H133,$AC$2:$AD$17,2,FALSE),IF(AND(OR($D135={"1/2","1/3","2/1","3/1"}),F132="w"),VLOOKUP(H132,$AA$2:$AB$17,2,FALSE),IF(AND(OR($D135={"1/2","1/3","2/1","3/1"}),F132="l"),VLOOKUP(H132,$AC$2:$AD$17,2,FALSE),IF(AND(OR($D135={"1/2","1/3","2/1","3/1"}),F131="w"),VLOOKUP(H131,$AA$2:$AB$17,2,FALSE),IF(AND(OR($D135={"1/2","1/3","2/1","3/1"}),F131="l"),VLOOKUP(H131,$AC$2:$AD$17,2,FALSE),IF(AND(OR($D135={"1/2","1/3","2/1","3/1"}),F130="w"),VLOOKUP(H130,$AA$2:$AB$17,2,FALSE),IF(AND(OR($D135={"1/2","1/3","2/1","3/1"}),F130="l"),VLOOKUP(H130,$AC$2:$AD$17,2,FALSE),IF(AND(OR($D135={"1/2","1/3","2/1","3/1"}),F129="w"),VLOOKUP(H129,$AA$2:$AB$17,2,FALSE),IF(AND(OR($D135={"1/2","1/3","2/1","3/1"}),F129="l"),VLOOKUP(H129,$AC$2:$AD$17,2,FALSE),IF(AND(OR($D135={"1/2","1/3","2/1","3/1"}),F128="w"),VLOOKUP(H128,$AA$2:$AB$17,2,FALSE),IF(AND(OR($D135={"1/2","1/3","2/1","3/1"}),F128="l"),VLOOKUP(H128,$AC$2:$AD$17,2,FALSE),IF(AND(OR($D135={"1/2","1/3","2/1","3/1"}),F127="w"),VLOOKUP(H127,$AA$2:$AB$17,2,FALSE),IF(AND(OR($D135={"1/2","1/3","2/1","3/1"}),F127="l"),VLOOKUP(H127,$AC$2:$AD$17,2,FALSE),IF(AND(OR($D135={"1/2","1/3","2/1","3/1"}),F126="w"),VLOOKUP(H126,$AA$2:$AB$17,2,FALSE),IF(AND(OR($D135={"1/2","1/3","2/1","3/1"}),F126="l"),VLOOKUP(H126,$AC$2:$AD$17,2,FALSE),IF(AND(OR($D135={"1/2","1/3","2/1","3/1"}),F125="w"),VLOOKUP(H125,$AA$2:$AB$17,2,FALSE),IF(AND(OR($D135={"1/2","1/3","2/1","3/1"}),F125="l"),VLOOKUP(H125,$AC$2:$AD$17,2,FALSE),IF(OR($D135={"1/2","1/3","2/1","3/1"}),1,"")))))))))))))))))))))))</f>
        <v>2b</v>
      </c>
      <c r="I136" s="13" t="str">
        <f>IF(AND(J136="d",$A136&gt;=1,OR(K136={1,"2a","2b",3,"5a","5b","10a","10b","20a","20b","40a","40b","80a","80b","160a","160b"})),"w",IF(AND(J136="",$A136&gt;=1,OR(K136={1,"2a","2b",3,"5a","5b","10a","10b","20a","20b","40a","40b","80a","80b","160a","160b"})),"l",""))</f>
        <v/>
      </c>
      <c r="J136" s="7" t="str">
        <f>IF(OR($A136={13,14,15,16,17,18,19,20,21,22,23,24}),"d","")</f>
        <v/>
      </c>
      <c r="K136" s="14" t="str">
        <f>IF(AND(OR($D135={"1/2","2/3","2/1","3/2"}),I135="w"),VLOOKUP(K135,$AA$2:$AB$17,2,FALSE),IF(AND(OR($D135={"1/2","2/3","2/1","3/2"}),I135="l"),VLOOKUP(K135,$AC$2:$AD$17,2,FALSE),IF(AND(OR($D135={"1/2","2/3","2/1","3/2"}),I134="w"),VLOOKUP(K134,$AA$2:$AB$17,2,FALSE),IF(AND(OR($D135={"1/2","2/3","2/1","3/2"}),I134="l"),VLOOKUP(K134,$AC$2:$AD$17,2,FALSE),IF(AND(OR($D135={"1/2","2/3","2/1","3/2"}),I133="w"),VLOOKUP(K133,$AA$2:$AB$17,2,FALSE),IF(AND(OR($D135={"1/2","2/3","2/1","3/2"}),I133="l"),VLOOKUP(K133,$AC$2:$AD$17,2,FALSE),IF(AND(OR($D135={"1/2","2/3","2/1","3/2"}),I132="w"),VLOOKUP(K132,$AA$2:$AB$17,2,FALSE),IF(AND(OR($D135={"1/2","2/3","2/1","3/2"}),I132="l"),VLOOKUP(K132,$AC$2:$AD$17,2,FALSE),IF(AND(OR($D135={"1/2","2/3","2/1","3/2"}),I131="w"),VLOOKUP(K131,$AA$2:$AB$17,2,FALSE),IF(AND(OR($D135={"1/2","2/3","2/1","3/2"}),I131="l"),VLOOKUP(K131,$AC$2:$AD$17,2,FALSE),IF(AND(OR($D135={"1/2","2/3","2/1","3/2"}),I130="w"),VLOOKUP(K130,$AA$2:$AB$17,2,FALSE),IF(AND(OR($D135={"1/2","2/3","2/1","3/2"}),I130="l"),VLOOKUP(K130,$AC$2:$AD$17,2,FALSE),IF(AND(OR($D135={"1/2","2/3","2/1","3/2"}),I129="w"),VLOOKUP(K129,$AA$2:$AB$17,2,FALSE),IF(AND(OR($D135={"1/2","2/3","2/1","3/2"}),I129="l"),VLOOKUP(K129,$AC$2:$AD$17,2,FALSE),IF(AND(OR($D135={"1/2","2/3","2/1","3/2"}),I128="w"),VLOOKUP(K128,$AA$2:$AB$17,2,FALSE),IF(AND(OR($D135={"1/2","2/3","2/1","3/2"}),I128="l"),VLOOKUP(K128,$AC$2:$AD$17,2,FALSE),IF(AND(OR($D135={"1/2","2/3","2/1","3/2"}),I127="w"),VLOOKUP(K127,$AA$2:$AB$17,2,FALSE),IF(AND(OR($D135={"1/2","2/3","2/1","3/2"}),I127="l"),VLOOKUP(K127,$AC$2:$AD$17,2,FALSE),IF(AND(OR($D135={"1/2","2/3","2/1","3/2"}),I126="w"),VLOOKUP(K126,$AA$2:$AB$17,2,FALSE),IF(AND(OR($D135={"1/2","2/3","2/1","3/2"}),I126="l"),VLOOKUP(K126,$AC$2:$AD$17,2,FALSE),IF(AND(OR($D135={"1/2","2/3","2/1","3/2"}),I125="w"),VLOOKUP(K125,$AA$2:$AB$17,2,FALSE),IF(AND(OR($D135={"1/2","2/3","2/1","3/2"}),I125="l"),VLOOKUP(K125,$AC$2:$AD$17,2,FALSE),IF(OR($D135={"1/2","2/3","2/1","3/2"}),1,"")))))))))))))))))))))))</f>
        <v/>
      </c>
      <c r="L136" s="13" t="str">
        <f>IF(AND(M136="d",$A136&gt;=1,OR(N136={1,"2a","2b",3,"5a","5b","10a","10b","20a","20b","40a","40b","80a","80b","160a","160b"})),"w",IF(AND(M136="",$A136&gt;=1,OR(N136={1,"2a","2b",3,"5a","5b","10a","10b","20a","20b","40a","40b","80a","80b","160a","160b"})),"l",""))</f>
        <v>l</v>
      </c>
      <c r="M136" s="7" t="str">
        <f>IF(OR($A136={25,26,27,28,29,30,31,32,33,34,35,36}),"d","")</f>
        <v/>
      </c>
      <c r="N136" s="14" t="str">
        <f>IF(AND(OR($D135={"1/3","2/3","3/1","3/2"}),L135="w"),VLOOKUP(N135,$AA$2:$AB$17,2,FALSE),IF(AND(OR($D135={"1/3","2/3","3/1","3/2"}),L135="l"),VLOOKUP(N135,$AC$2:$AD$17,2,FALSE),IF(AND(OR($D135={"1/3","2/3","3/1","3/2"}),L134="w"),VLOOKUP(N134,$AA$2:$AB$17,2,FALSE),IF(AND(OR($D135={"1/3","2/3","3/1","3/2"}),L134="l"),VLOOKUP(N134,$AC$2:$AD$17,2,FALSE),IF(AND(OR($D135={"1/3","2/3","3/1","3/2"}),L133="w"),VLOOKUP(N133,$AA$2:$AB$17,2,FALSE),IF(AND(OR($D135={"1/3","2/3","3/1","3/2"}),L133="l"),VLOOKUP(N133,$AC$2:$AD$17,2,FALSE),IF(AND(OR($D135={"1/3","2/3","3/1","3/2"}),L132="w"),VLOOKUP(N132,$AA$2:$AB$17,2,FALSE),IF(AND(OR($D135={"1/3","2/3","3/1","3/2"}),L132="l"),VLOOKUP(N132,$AC$2:$AD$17,2,FALSE),IF(AND(OR($D135={"1/3","2/3","3/1","3/2"}),L131="w"),VLOOKUP(N131,$AA$2:$AB$17,2,FALSE),IF(AND(OR($D135={"1/3","2/3","3/1","3/2"}),L131="l"),VLOOKUP(N131,$AC$2:$AD$17,2,FALSE),IF(AND(OR($D135={"1/3","2/3","3/1","3/2"}),L130="w"),VLOOKUP(N130,$AA$2:$AB$17,2,FALSE),IF(AND(OR($D135={"1/3","2/3","3/1","3/2"}),L130="l"),VLOOKUP(N130,$AC$2:$AD$17,2,FALSE),IF(AND(OR($D135={"1/3","2/3","3/1","3/2"}),L129="w"),VLOOKUP(N129,$AA$2:$AB$17,2,FALSE),IF(AND(OR($D135={"1/3","2/3","3/1","3/2"}),L129="l"),VLOOKUP(N129,$AC$2:$AD$17,2,FALSE),IF(AND(OR($D135={"1/3","2/3","3/1","3/2"}),L128="w"),VLOOKUP(N128,$AA$2:$AB$17,2,FALSE),IF(AND(OR($D135={"1/3","2/3","3/1","3/2"}),L128="l"),VLOOKUP(N128,$AC$2:$AD$17,2,FALSE),IF(AND(OR($D135={"1/3","2/3","3/1","3/2"}),L127="w"),VLOOKUP(N127,$AA$2:$AB$17,2,FALSE),IF(AND(OR($D135={"1/3","2/3","3/1","3/2"}),L127="l"),VLOOKUP(N127,$AC$2:$AD$17,2,FALSE),IF(AND(OR($D135={"1/3","2/3","3/1","3/2"}),L126="w"),VLOOKUP(N126,$AA$2:$AB$17,2,FALSE),IF(AND(OR($D135={"1/3","2/3","3/1","3/2"}),L126="l"),VLOOKUP(N126,$AC$2:$AD$17,2,FALSE),IF(AND(OR($D135={"1/3","2/3","3/1","3/2"}),L125="w"),VLOOKUP(N125,$AA$2:$AB$17,2,FALSE),IF(AND(OR($D135={"1/3","2/3","3/1","3/2"}),L125="l"),VLOOKUP(N125,$AC$2:$AD$17,2,FALSE),IF(OR($D135={"1/3","2/3","3/1","3/2"}),1,"")))))))))))))))))))))))</f>
        <v>5b</v>
      </c>
      <c r="O136" s="12">
        <f t="shared" si="12"/>
        <v>-1</v>
      </c>
      <c r="P136" s="13" t="str">
        <f>IF(AND(Q136="c",$A136&gt;=1,OR(R136={1,"2a","2b",3,"5a","5b","10a","10b","20a","20b","40a","40b","80a","80b","160a","160b"})),"w",IF(AND(Q136="",$A136&gt;=1,OR(R136={1,"2a","2b",3,"5a","5b","10a","10b","20a","20b","40a","40b","80a","80b","160a","160b"})),"l",""))</f>
        <v>l</v>
      </c>
      <c r="Q136" s="7" t="str">
        <f>IF(OR($A136={1,4,7,10,13,16,19,22,25,28,31,34}),"c","")</f>
        <v/>
      </c>
      <c r="R136" s="14">
        <f>IF(AND(OR($E135={"a/b","a/c","b/a","c/a"}),P135="w"),VLOOKUP(R135,$AA$2:$AB$17,2,FALSE),IF(AND(OR($E135={"a/b","a/c","b/a","c/a"}),P135="l"),VLOOKUP(R135,$AC$2:$AD$17,2,FALSE),IF(AND(OR($E135={"a/b","a/c","b/a","c/a"}),P134="w"),VLOOKUP(R134,$AA$2:$AB$17,2,FALSE),IF(AND(OR($E135={"a/b","a/c","b/a","c/a"}),P134="l"),VLOOKUP(R134,$AC$2:$AD$17,2,FALSE),IF(AND(OR($E135={"a/b","a/c","b/a","c/a"}),P133="w"),VLOOKUP(R133,$AA$2:$AB$17,2,FALSE),IF(AND(OR($E135={"a/b","a/c","b/a","c/a"}),P133="l"),VLOOKUP(R133,$AC$2:$AD$17,2,FALSE),IF(AND(OR($E135={"a/b","a/c","b/a","c/a"}),P132="w"),VLOOKUP(R132,$AA$2:$AB$17,2,FALSE),IF(AND(OR($E135={"a/b","a/c","b/a","c/a"}),P132="l"),VLOOKUP(R132,$AC$2:$AD$17,2,FALSE),IF(AND(OR($E135={"a/b","a/c","b/a","c/a"}),P131="w"),VLOOKUP(R131,$AA$2:$AB$17,2,FALSE),IF(AND(OR($E135={"a/b","a/c","b/a","c/a"}),P131="l"),VLOOKUP(R131,$AC$2:$AD$17,2,FALSE),IF(AND(OR($E135={"a/b","a/c","b/a","c/a"}),P130="w"),VLOOKUP(R130,$AA$2:$AB$17,2,FALSE),IF(AND(OR($E135={"a/b","a/c","b/a","c/a"}),P130="l"),VLOOKUP(R130,$AC$2:$AD$17,2,FALSE),IF(AND(OR($E135={"a/b","a/c","b/a","c/a"}),P129="w"),VLOOKUP(R129,$AA$2:$AB$17,2,FALSE),IF(AND(OR($E135={"a/b","a/c","b/a","c/a"}),P129="l"),VLOOKUP(R129,$AC$2:$AD$17,2,FALSE),IF(AND(OR($E135={"a/b","a/c","b/a","c/a"}),P128="w"),VLOOKUP(R128,$AA$2:$AB$17,2,FALSE),IF(AND(OR($E135={"a/b","a/c","b/a","c/a"}),P128="l"),VLOOKUP(R128,$AC$2:$AD$17,2,FALSE),IF(AND(OR($E135={"a/b","a/c","b/a","c/a"}),P127="w"),VLOOKUP(R127,$AA$2:$AB$17,2,FALSE),IF(AND(OR($E135={"a/b","a/c","b/a","c/a"}),P127="l"),VLOOKUP(R127,$AC$2:$AD$17,2,FALSE),IF(AND(OR($E135={"a/b","a/c","b/a","c/a"}),P126="w"),VLOOKUP(R126,$AA$2:$AB$17,2,FALSE),IF(AND(OR($E135={"a/b","a/c","b/a","c/a"}),P126="l"),VLOOKUP(R126,$AC$2:$AD$17,2,FALSE),IF(AND(OR($E135={"a/b","a/c","b/a","c/a"}),P125="w"),VLOOKUP(R125,$AA$2:$AB$17,2,FALSE),IF(AND(OR($E135={"a/b","a/c","b/a","c/a"}),P125="l"),VLOOKUP(R125,$AC$2:$AD$17,2,FALSE),IF(OR($E135={"a/b","a/c","b/a","c/a"}),1,"")))))))))))))))))))))))</f>
        <v>1</v>
      </c>
      <c r="S136" s="13" t="str">
        <f>IF(AND(T136="c",$A136&gt;=1,OR(U136={1,"2a","2b",3,"5a","5b","10a","10b","20a","20b","40a","40b","80a","80b","160a","160b"})),"w",IF(AND(T136="",$A136&gt;=1,OR(U136={1,"2a","2b",3,"5a","5b","10a","10b","20a","20b","40a","40b","80a","80b","160a","160b"})),"l",""))</f>
        <v>l</v>
      </c>
      <c r="T136" s="7" t="str">
        <f>IF(OR($A136={2,5,8,11,14,17,20,23,26,29,32,35}),"c","")</f>
        <v/>
      </c>
      <c r="U136" s="14" t="str">
        <f>IF(AND(OR($E135={"a/b","b/c","b/a","c/b"}),S135="w"),VLOOKUP(U135,$AA$2:$AB$17,2,FALSE),IF(AND(OR($E135={"a/b","b/c","b/a","c/b"}),S135="l"),VLOOKUP(U135,$AC$2:$AD$17,2,FALSE),IF(AND(OR($E135={"a/b","b/c","b/a","c/b"}),S134="w"),VLOOKUP(U134,$AA$2:$AB$17,2,FALSE),IF(AND(OR($E135={"a/b","b/c","b/a","c/b"}),S134="l"),VLOOKUP(U134,$AC$2:$AD$17,2,FALSE),IF(AND(OR($E135={"a/b","b/c","b/a","c/b"}),S133="w"),VLOOKUP(U133,$AA$2:$AB$17,2,FALSE),IF(AND(OR($E135={"a/b","b/c","b/a","c/b"}),S133="l"),VLOOKUP(U133,$AC$2:$AD$17,2,FALSE),IF(AND(OR($E135={"a/b","b/c","b/a","c/b"}),S132="w"),VLOOKUP(U132,$AA$2:$AB$17,2,FALSE),IF(AND(OR($E135={"a/b","b/c","b/a","c/b"}),S132="l"),VLOOKUP(U132,$AC$2:$AD$17,2,FALSE),IF(AND(OR($E135={"a/b","b/c","b/a","c/b"}),S131="w"),VLOOKUP(U131,$AA$2:$AB$17,2,FALSE),IF(AND(OR($E135={"a/b","b/c","b/a","c/b"}),S131="l"),VLOOKUP(U131,$AC$2:$AD$17,2,FALSE),IF(AND(OR($E135={"a/b","b/c","b/a","c/b"}),S130="w"),VLOOKUP(U130,$AA$2:$AB$17,2,FALSE),IF(AND(OR($E135={"a/b","b/c","b/a","c/b"}),S130="l"),VLOOKUP(U130,$AC$2:$AD$17,2,FALSE),IF(AND(OR($E135={"a/b","b/c","b/a","c/b"}),S129="w"),VLOOKUP(U129,$AA$2:$AB$17,2,FALSE),IF(AND(OR($E135={"a/b","b/c","b/a","c/b"}),S129="l"),VLOOKUP(U129,$AC$2:$AD$17,2,FALSE),IF(AND(OR($E135={"a/b","b/c","b/a","c/b"}),S128="w"),VLOOKUP(U128,$AA$2:$AB$17,2,FALSE),IF(AND(OR($E135={"a/b","b/c","b/a","c/b"}),S128="l"),VLOOKUP(U128,$AC$2:$AD$17,2,FALSE),IF(AND(OR($E135={"a/b","b/c","b/a","c/b"}),S127="w"),VLOOKUP(U127,$AA$2:$AB$17,2,FALSE),IF(AND(OR($E135={"a/b","b/c","b/a","c/b"}),S127="l"),VLOOKUP(U127,$AC$2:$AD$17,2,FALSE),IF(AND(OR($E135={"a/b","b/c","b/a","c/b"}),S126="w"),VLOOKUP(U126,$AA$2:$AB$17,2,FALSE),IF(AND(OR($E135={"a/b","b/c","b/a","c/b"}),S126="l"),VLOOKUP(U126,$AC$2:$AD$17,2,FALSE),IF(AND(OR($E135={"a/b","b/c","b/a","c/b"}),S125="w"),VLOOKUP(U125,$AA$2:$AB$17,2,FALSE),IF(AND(OR($E135={"a/b","b/c","b/a","c/b"}),S125="l"),VLOOKUP(U125,$AC$2:$AD$17,2,FALSE),IF(OR($E135={"a/b","b/c","b/a","c/b"}),1,"")))))))))))))))))))))))</f>
        <v>2a</v>
      </c>
      <c r="V136" s="13" t="str">
        <f>IF(AND(W136="c",$A136&gt;=1,OR(X136={1,"2a","2b",3,"5a","5b","10a","10b","20a","20b","40a","40b","80a","80b","160a","160b"})),"w",IF(AND(W136="",$A136&gt;=1,OR(X136={1,"2a","2b",3,"5a","5b","10a","10b","20a","20b","40a","40b","80a","80b","160a","160b"})),"l",""))</f>
        <v/>
      </c>
      <c r="W136" s="7" t="str">
        <f>IF(OR($A136={3,6,9,12,15,18,21,24,27,30,33,36}),"c","")</f>
        <v>c</v>
      </c>
      <c r="X136" s="14" t="str">
        <f>IF(AND(OR($E135={"a/c","b/c","c/a","c/b"}),V135="w"),VLOOKUP(X135,$AA$2:$AB$17,2,FALSE),IF(AND(OR($E135={"a/c","b/c","c/a","c/b"}),V135="l"),VLOOKUP(X135,$AC$2:$AD$17,2,FALSE),IF(AND(OR($E135={"a/c","b/c","c/a","c/b"}),V134="w"),VLOOKUP(X134,$AA$2:$AB$17,2,FALSE),IF(AND(OR($E135={"a/c","b/c","c/a","c/b"}),V134="l"),VLOOKUP(X134,$AC$2:$AD$17,2,FALSE),IF(AND(OR($E135={"a/c","b/c","c/a","c/b"}),V133="w"),VLOOKUP(X133,$AA$2:$AB$17,2,FALSE),IF(AND(OR($E135={"a/c","b/c","c/a","c/b"}),V133="l"),VLOOKUP(X133,$AC$2:$AD$17,2,FALSE),IF(AND(OR($E135={"a/c","b/c","c/a","c/b"}),V132="w"),VLOOKUP(X132,$AA$2:$AB$17,2,FALSE),IF(AND(OR($E135={"a/c","b/c","c/a","c/b"}),V132="l"),VLOOKUP(X132,$AC$2:$AD$17,2,FALSE),IF(AND(OR($E135={"a/c","b/c","c/a","c/b"}),V131="w"),VLOOKUP(X131,$AA$2:$AB$17,2,FALSE),IF(AND(OR($E135={"a/c","b/c","c/a","c/b"}),V131="l"),VLOOKUP(X131,$AC$2:$AD$17,2,FALSE),IF(AND(OR($E135={"a/c","b/c","c/a","c/b"}),V130="w"),VLOOKUP(X130,$AA$2:$AB$17,2,FALSE),IF(AND(OR($E135={"a/c","b/c","c/a","c/b"}),V130="l"),VLOOKUP(X130,$AC$2:$AD$17,2,FALSE),IF(AND(OR($E135={"a/c","b/c","c/a","c/b"}),V129="w"),VLOOKUP(X129,$AA$2:$AB$17,2,FALSE),IF(AND(OR($E135={"a/c","b/c","c/a","c/b"}),V129="l"),VLOOKUP(X129,$AC$2:$AD$17,2,FALSE),IF(AND(OR($E135={"a/c","b/c","c/a","c/b"}),V128="w"),VLOOKUP(X128,$AA$2:$AB$17,2,FALSE),IF(AND(OR($E135={"a/c","b/c","c/a","c/b"}),V128="l"),VLOOKUP(X128,$AC$2:$AD$17,2,FALSE),IF(AND(OR($E135={"a/c","b/c","c/a","c/b"}),V127="w"),VLOOKUP(X127,$AA$2:$AB$17,2,FALSE),IF(AND(OR($E135={"a/c","b/c","c/a","c/b"}),V127="l"),VLOOKUP(X127,$AC$2:$AD$17,2,FALSE),IF(AND(OR($E135={"a/c","b/c","c/a","c/b"}),V126="w"),VLOOKUP(X126,$AA$2:$AB$17,2,FALSE),IF(AND(OR($E135={"a/c","b/c","c/a","c/b"}),V126="l"),VLOOKUP(X126,$AC$2:$AD$17,2,FALSE),IF(AND(OR($E135={"a/c","b/c","c/a","c/b"}),V125="w"),VLOOKUP(X125,$AA$2:$AB$17,2,FALSE),IF(AND(OR($E135={"a/c","b/c","c/a","c/b"}),V125="l"),VLOOKUP(X125,$AC$2:$AD$17,2,FALSE),IF(OR($E135={"a/c","b/c","c/a","c/b"}),1,"")))))))))))))))))))))))</f>
        <v/>
      </c>
      <c r="Y136" s="12">
        <f t="shared" si="13"/>
        <v>-3</v>
      </c>
      <c r="Z136" s="27">
        <f t="shared" si="14"/>
        <v>-4</v>
      </c>
    </row>
    <row r="137" spans="1:26">
      <c r="A137" s="9">
        <v>27</v>
      </c>
      <c r="B137" s="9">
        <f>IF(OR($A137={1,2,3,4,5,6,7,8,9,10,11,12}),1,IF(OR($A137={13,14,15,16,17,18,19,20,21,22,23,24}),2,IF(OR($A137={25,26,27,28,29,30,31,32,33,34,35,36}),3,"")))</f>
        <v>3</v>
      </c>
      <c r="C137" s="9" t="str">
        <f>IF(OR($A137={1,4,7,10,13,16,19,22,25,28,31,34}),"A",IF(OR($A137={2,5,8,11,14,17,20,23,26,29,32,35}),"B",IF(OR($A137={3,6,9,12,15,18,21,24,27,30,33,36}),"C","")))</f>
        <v>C</v>
      </c>
      <c r="D137" t="str">
        <f t="shared" si="15"/>
        <v>1/3</v>
      </c>
      <c r="E137" t="str">
        <f t="shared" si="16"/>
        <v>A/C</v>
      </c>
      <c r="F137" s="13" t="str">
        <f>IF(AND(G137="d",$A137&gt;=1,OR(H137={1,"2a","2b",3,"5a","5b","10a","10b","20a","20b","40a","40b","80a","80b","160a","160b"})),"w",IF(AND(G137="",$A137&gt;=1,OR(H137={1,"2a","2b",3,"5a","5b","10a","10b","20a","20b","40a","40b","80a","80b","160a","160b"})),"l",""))</f>
        <v>l</v>
      </c>
      <c r="G137" s="7" t="str">
        <f>IF(OR($A137={1,2,3,4,5,6,7,8,9,10,11,12}),"d","")</f>
        <v/>
      </c>
      <c r="H137" s="14">
        <f>IF(AND(OR($D136={"1/2","1/3","2/1","3/1"}),F136="w"),VLOOKUP(H136,$AA$2:$AB$17,2,FALSE),IF(AND(OR($D136={"1/2","1/3","2/1","3/1"}),F136="l"),VLOOKUP(H136,$AC$2:$AD$17,2,FALSE),IF(AND(OR($D136={"1/2","1/3","2/1","3/1"}),F135="w"),VLOOKUP(H135,$AA$2:$AB$17,2,FALSE),IF(AND(OR($D136={"1/2","1/3","2/1","3/1"}),F135="l"),VLOOKUP(H135,$AC$2:$AD$17,2,FALSE),IF(AND(OR($D136={"1/2","1/3","2/1","3/1"}),F134="w"),VLOOKUP(H134,$AA$2:$AB$17,2,FALSE),IF(AND(OR($D136={"1/2","1/3","2/1","3/1"}),F134="l"),VLOOKUP(H134,$AC$2:$AD$17,2,FALSE),IF(AND(OR($D136={"1/2","1/3","2/1","3/1"}),F133="w"),VLOOKUP(H133,$AA$2:$AB$17,2,FALSE),IF(AND(OR($D136={"1/2","1/3","2/1","3/1"}),F133="l"),VLOOKUP(H133,$AC$2:$AD$17,2,FALSE),IF(AND(OR($D136={"1/2","1/3","2/1","3/1"}),F132="w"),VLOOKUP(H132,$AA$2:$AB$17,2,FALSE),IF(AND(OR($D136={"1/2","1/3","2/1","3/1"}),F132="l"),VLOOKUP(H132,$AC$2:$AD$17,2,FALSE),IF(AND(OR($D136={"1/2","1/3","2/1","3/1"}),F131="w"),VLOOKUP(H131,$AA$2:$AB$17,2,FALSE),IF(AND(OR($D136={"1/2","1/3","2/1","3/1"}),F131="l"),VLOOKUP(H131,$AC$2:$AD$17,2,FALSE),IF(AND(OR($D136={"1/2","1/3","2/1","3/1"}),F130="w"),VLOOKUP(H130,$AA$2:$AB$17,2,FALSE),IF(AND(OR($D136={"1/2","1/3","2/1","3/1"}),F130="l"),VLOOKUP(H130,$AC$2:$AD$17,2,FALSE),IF(AND(OR($D136={"1/2","1/3","2/1","3/1"}),F129="w"),VLOOKUP(H129,$AA$2:$AB$17,2,FALSE),IF(AND(OR($D136={"1/2","1/3","2/1","3/1"}),F129="l"),VLOOKUP(H129,$AC$2:$AD$17,2,FALSE),IF(AND(OR($D136={"1/2","1/3","2/1","3/1"}),F128="w"),VLOOKUP(H128,$AA$2:$AB$17,2,FALSE),IF(AND(OR($D136={"1/2","1/3","2/1","3/1"}),F128="l"),VLOOKUP(H128,$AC$2:$AD$17,2,FALSE),IF(AND(OR($D136={"1/2","1/3","2/1","3/1"}),F127="w"),VLOOKUP(H127,$AA$2:$AB$17,2,FALSE),IF(AND(OR($D136={"1/2","1/3","2/1","3/1"}),F127="l"),VLOOKUP(H127,$AC$2:$AD$17,2,FALSE),IF(AND(OR($D136={"1/2","1/3","2/1","3/1"}),F126="w"),VLOOKUP(H126,$AA$2:$AB$17,2,FALSE),IF(AND(OR($D136={"1/2","1/3","2/1","3/1"}),F126="l"),VLOOKUP(H126,$AC$2:$AD$17,2,FALSE),IF(OR($D136={"1/2","1/3","2/1","3/1"}),1,"")))))))))))))))))))))))</f>
        <v>1</v>
      </c>
      <c r="I137" s="13" t="str">
        <f>IF(AND(J137="d",$A137&gt;=1,OR(K137={1,"2a","2b",3,"5a","5b","10a","10b","20a","20b","40a","40b","80a","80b","160a","160b"})),"w",IF(AND(J137="",$A137&gt;=1,OR(K137={1,"2a","2b",3,"5a","5b","10a","10b","20a","20b","40a","40b","80a","80b","160a","160b"})),"l",""))</f>
        <v/>
      </c>
      <c r="J137" s="7" t="str">
        <f>IF(OR($A137={13,14,15,16,17,18,19,20,21,22,23,24}),"d","")</f>
        <v/>
      </c>
      <c r="K137" s="14" t="str">
        <f>IF(AND(OR($D136={"1/2","2/3","2/1","3/2"}),I136="w"),VLOOKUP(K136,$AA$2:$AB$17,2,FALSE),IF(AND(OR($D136={"1/2","2/3","2/1","3/2"}),I136="l"),VLOOKUP(K136,$AC$2:$AD$17,2,FALSE),IF(AND(OR($D136={"1/2","2/3","2/1","3/2"}),I135="w"),VLOOKUP(K135,$AA$2:$AB$17,2,FALSE),IF(AND(OR($D136={"1/2","2/3","2/1","3/2"}),I135="l"),VLOOKUP(K135,$AC$2:$AD$17,2,FALSE),IF(AND(OR($D136={"1/2","2/3","2/1","3/2"}),I134="w"),VLOOKUP(K134,$AA$2:$AB$17,2,FALSE),IF(AND(OR($D136={"1/2","2/3","2/1","3/2"}),I134="l"),VLOOKUP(K134,$AC$2:$AD$17,2,FALSE),IF(AND(OR($D136={"1/2","2/3","2/1","3/2"}),I133="w"),VLOOKUP(K133,$AA$2:$AB$17,2,FALSE),IF(AND(OR($D136={"1/2","2/3","2/1","3/2"}),I133="l"),VLOOKUP(K133,$AC$2:$AD$17,2,FALSE),IF(AND(OR($D136={"1/2","2/3","2/1","3/2"}),I132="w"),VLOOKUP(K132,$AA$2:$AB$17,2,FALSE),IF(AND(OR($D136={"1/2","2/3","2/1","3/2"}),I132="l"),VLOOKUP(K132,$AC$2:$AD$17,2,FALSE),IF(AND(OR($D136={"1/2","2/3","2/1","3/2"}),I131="w"),VLOOKUP(K131,$AA$2:$AB$17,2,FALSE),IF(AND(OR($D136={"1/2","2/3","2/1","3/2"}),I131="l"),VLOOKUP(K131,$AC$2:$AD$17,2,FALSE),IF(AND(OR($D136={"1/2","2/3","2/1","3/2"}),I130="w"),VLOOKUP(K130,$AA$2:$AB$17,2,FALSE),IF(AND(OR($D136={"1/2","2/3","2/1","3/2"}),I130="l"),VLOOKUP(K130,$AC$2:$AD$17,2,FALSE),IF(AND(OR($D136={"1/2","2/3","2/1","3/2"}),I129="w"),VLOOKUP(K129,$AA$2:$AB$17,2,FALSE),IF(AND(OR($D136={"1/2","2/3","2/1","3/2"}),I129="l"),VLOOKUP(K129,$AC$2:$AD$17,2,FALSE),IF(AND(OR($D136={"1/2","2/3","2/1","3/2"}),I128="w"),VLOOKUP(K128,$AA$2:$AB$17,2,FALSE),IF(AND(OR($D136={"1/2","2/3","2/1","3/2"}),I128="l"),VLOOKUP(K128,$AC$2:$AD$17,2,FALSE),IF(AND(OR($D136={"1/2","2/3","2/1","3/2"}),I127="w"),VLOOKUP(K127,$AA$2:$AB$17,2,FALSE),IF(AND(OR($D136={"1/2","2/3","2/1","3/2"}),I127="l"),VLOOKUP(K127,$AC$2:$AD$17,2,FALSE),IF(AND(OR($D136={"1/2","2/3","2/1","3/2"}),I126="w"),VLOOKUP(K126,$AA$2:$AB$17,2,FALSE),IF(AND(OR($D136={"1/2","2/3","2/1","3/2"}),I126="l"),VLOOKUP(K126,$AC$2:$AD$17,2,FALSE),IF(OR($D136={"1/2","2/3","2/1","3/2"}),1,"")))))))))))))))))))))))</f>
        <v/>
      </c>
      <c r="L137" s="13" t="str">
        <f>IF(AND(M137="d",$A137&gt;=1,OR(N137={1,"2a","2b",3,"5a","5b","10a","10b","20a","20b","40a","40b","80a","80b","160a","160b"})),"w",IF(AND(M137="",$A137&gt;=1,OR(N137={1,"2a","2b",3,"5a","5b","10a","10b","20a","20b","40a","40b","80a","80b","160a","160b"})),"l",""))</f>
        <v>w</v>
      </c>
      <c r="M137" s="7" t="str">
        <f>IF(OR($A137={25,26,27,28,29,30,31,32,33,34,35,36}),"d","")</f>
        <v>d</v>
      </c>
      <c r="N137" s="14" t="str">
        <f>IF(AND(OR($D136={"1/3","2/3","3/1","3/2"}),L136="w"),VLOOKUP(N136,$AA$2:$AB$17,2,FALSE),IF(AND(OR($D136={"1/3","2/3","3/1","3/2"}),L136="l"),VLOOKUP(N136,$AC$2:$AD$17,2,FALSE),IF(AND(OR($D136={"1/3","2/3","3/1","3/2"}),L135="w"),VLOOKUP(N135,$AA$2:$AB$17,2,FALSE),IF(AND(OR($D136={"1/3","2/3","3/1","3/2"}),L135="l"),VLOOKUP(N135,$AC$2:$AD$17,2,FALSE),IF(AND(OR($D136={"1/3","2/3","3/1","3/2"}),L134="w"),VLOOKUP(N134,$AA$2:$AB$17,2,FALSE),IF(AND(OR($D136={"1/3","2/3","3/1","3/2"}),L134="l"),VLOOKUP(N134,$AC$2:$AD$17,2,FALSE),IF(AND(OR($D136={"1/3","2/3","3/1","3/2"}),L133="w"),VLOOKUP(N133,$AA$2:$AB$17,2,FALSE),IF(AND(OR($D136={"1/3","2/3","3/1","3/2"}),L133="l"),VLOOKUP(N133,$AC$2:$AD$17,2,FALSE),IF(AND(OR($D136={"1/3","2/3","3/1","3/2"}),L132="w"),VLOOKUP(N132,$AA$2:$AB$17,2,FALSE),IF(AND(OR($D136={"1/3","2/3","3/1","3/2"}),L132="l"),VLOOKUP(N132,$AC$2:$AD$17,2,FALSE),IF(AND(OR($D136={"1/3","2/3","3/1","3/2"}),L131="w"),VLOOKUP(N131,$AA$2:$AB$17,2,FALSE),IF(AND(OR($D136={"1/3","2/3","3/1","3/2"}),L131="l"),VLOOKUP(N131,$AC$2:$AD$17,2,FALSE),IF(AND(OR($D136={"1/3","2/3","3/1","3/2"}),L130="w"),VLOOKUP(N130,$AA$2:$AB$17,2,FALSE),IF(AND(OR($D136={"1/3","2/3","3/1","3/2"}),L130="l"),VLOOKUP(N130,$AC$2:$AD$17,2,FALSE),IF(AND(OR($D136={"1/3","2/3","3/1","3/2"}),L129="w"),VLOOKUP(N129,$AA$2:$AB$17,2,FALSE),IF(AND(OR($D136={"1/3","2/3","3/1","3/2"}),L129="l"),VLOOKUP(N129,$AC$2:$AD$17,2,FALSE),IF(AND(OR($D136={"1/3","2/3","3/1","3/2"}),L128="w"),VLOOKUP(N128,$AA$2:$AB$17,2,FALSE),IF(AND(OR($D136={"1/3","2/3","3/1","3/2"}),L128="l"),VLOOKUP(N128,$AC$2:$AD$17,2,FALSE),IF(AND(OR($D136={"1/3","2/3","3/1","3/2"}),L127="w"),VLOOKUP(N127,$AA$2:$AB$17,2,FALSE),IF(AND(OR($D136={"1/3","2/3","3/1","3/2"}),L127="l"),VLOOKUP(N127,$AC$2:$AD$17,2,FALSE),IF(AND(OR($D136={"1/3","2/3","3/1","3/2"}),L126="w"),VLOOKUP(N126,$AA$2:$AB$17,2,FALSE),IF(AND(OR($D136={"1/3","2/3","3/1","3/2"}),L126="l"),VLOOKUP(N126,$AC$2:$AD$17,2,FALSE),IF(OR($D136={"1/3","2/3","3/1","3/2"}),1,"")))))))))))))))))))))))</f>
        <v>10a</v>
      </c>
      <c r="O137" s="12">
        <f t="shared" si="12"/>
        <v>19</v>
      </c>
      <c r="P137" s="13" t="str">
        <f>IF(AND(Q137="c",$A137&gt;=1,OR(R137={1,"2a","2b",3,"5a","5b","10a","10b","20a","20b","40a","40b","80a","80b","160a","160b"})),"w",IF(AND(Q137="",$A137&gt;=1,OR(R137={1,"2a","2b",3,"5a","5b","10a","10b","20a","20b","40a","40b","80a","80b","160a","160b"})),"l",""))</f>
        <v>l</v>
      </c>
      <c r="Q137" s="7" t="str">
        <f>IF(OR($A137={1,4,7,10,13,16,19,22,25,28,31,34}),"c","")</f>
        <v/>
      </c>
      <c r="R137" s="14" t="str">
        <f>IF(AND(OR($E136={"a/b","a/c","b/a","c/a"}),P136="w"),VLOOKUP(R136,$AA$2:$AB$17,2,FALSE),IF(AND(OR($E136={"a/b","a/c","b/a","c/a"}),P136="l"),VLOOKUP(R136,$AC$2:$AD$17,2,FALSE),IF(AND(OR($E136={"a/b","a/c","b/a","c/a"}),P135="w"),VLOOKUP(R135,$AA$2:$AB$17,2,FALSE),IF(AND(OR($E136={"a/b","a/c","b/a","c/a"}),P135="l"),VLOOKUP(R135,$AC$2:$AD$17,2,FALSE),IF(AND(OR($E136={"a/b","a/c","b/a","c/a"}),P134="w"),VLOOKUP(R134,$AA$2:$AB$17,2,FALSE),IF(AND(OR($E136={"a/b","a/c","b/a","c/a"}),P134="l"),VLOOKUP(R134,$AC$2:$AD$17,2,FALSE),IF(AND(OR($E136={"a/b","a/c","b/a","c/a"}),P133="w"),VLOOKUP(R133,$AA$2:$AB$17,2,FALSE),IF(AND(OR($E136={"a/b","a/c","b/a","c/a"}),P133="l"),VLOOKUP(R133,$AC$2:$AD$17,2,FALSE),IF(AND(OR($E136={"a/b","a/c","b/a","c/a"}),P132="w"),VLOOKUP(R132,$AA$2:$AB$17,2,FALSE),IF(AND(OR($E136={"a/b","a/c","b/a","c/a"}),P132="l"),VLOOKUP(R132,$AC$2:$AD$17,2,FALSE),IF(AND(OR($E136={"a/b","a/c","b/a","c/a"}),P131="w"),VLOOKUP(R131,$AA$2:$AB$17,2,FALSE),IF(AND(OR($E136={"a/b","a/c","b/a","c/a"}),P131="l"),VLOOKUP(R131,$AC$2:$AD$17,2,FALSE),IF(AND(OR($E136={"a/b","a/c","b/a","c/a"}),P130="w"),VLOOKUP(R130,$AA$2:$AB$17,2,FALSE),IF(AND(OR($E136={"a/b","a/c","b/a","c/a"}),P130="l"),VLOOKUP(R130,$AC$2:$AD$17,2,FALSE),IF(AND(OR($E136={"a/b","a/c","b/a","c/a"}),P129="w"),VLOOKUP(R129,$AA$2:$AB$17,2,FALSE),IF(AND(OR($E136={"a/b","a/c","b/a","c/a"}),P129="l"),VLOOKUP(R129,$AC$2:$AD$17,2,FALSE),IF(AND(OR($E136={"a/b","a/c","b/a","c/a"}),P128="w"),VLOOKUP(R128,$AA$2:$AB$17,2,FALSE),IF(AND(OR($E136={"a/b","a/c","b/a","c/a"}),P128="l"),VLOOKUP(R128,$AC$2:$AD$17,2,FALSE),IF(AND(OR($E136={"a/b","a/c","b/a","c/a"}),P127="w"),VLOOKUP(R127,$AA$2:$AB$17,2,FALSE),IF(AND(OR($E136={"a/b","a/c","b/a","c/a"}),P127="l"),VLOOKUP(R127,$AC$2:$AD$17,2,FALSE),IF(AND(OR($E136={"a/b","a/c","b/a","c/a"}),P126="w"),VLOOKUP(R126,$AA$2:$AB$17,2,FALSE),IF(AND(OR($E136={"a/b","a/c","b/a","c/a"}),P126="l"),VLOOKUP(R126,$AC$2:$AD$17,2,FALSE),IF(OR($E136={"a/b","a/c","b/a","c/a"}),1,"")))))))))))))))))))))))</f>
        <v>2a</v>
      </c>
      <c r="S137" s="13" t="str">
        <f>IF(AND(T137="c",$A137&gt;=1,OR(U137={1,"2a","2b",3,"5a","5b","10a","10b","20a","20b","40a","40b","80a","80b","160a","160b"})),"w",IF(AND(T137="",$A137&gt;=1,OR(U137={1,"2a","2b",3,"5a","5b","10a","10b","20a","20b","40a","40b","80a","80b","160a","160b"})),"l",""))</f>
        <v/>
      </c>
      <c r="T137" s="7" t="str">
        <f>IF(OR($A137={2,5,8,11,14,17,20,23,26,29,32,35}),"c","")</f>
        <v/>
      </c>
      <c r="U137" s="14" t="str">
        <f>IF(AND(OR($E136={"a/b","b/c","b/a","c/b"}),S136="w"),VLOOKUP(U136,$AA$2:$AB$17,2,FALSE),IF(AND(OR($E136={"a/b","b/c","b/a","c/b"}),S136="l"),VLOOKUP(U136,$AC$2:$AD$17,2,FALSE),IF(AND(OR($E136={"a/b","b/c","b/a","c/b"}),S135="w"),VLOOKUP(U135,$AA$2:$AB$17,2,FALSE),IF(AND(OR($E136={"a/b","b/c","b/a","c/b"}),S135="l"),VLOOKUP(U135,$AC$2:$AD$17,2,FALSE),IF(AND(OR($E136={"a/b","b/c","b/a","c/b"}),S134="w"),VLOOKUP(U134,$AA$2:$AB$17,2,FALSE),IF(AND(OR($E136={"a/b","b/c","b/a","c/b"}),S134="l"),VLOOKUP(U134,$AC$2:$AD$17,2,FALSE),IF(AND(OR($E136={"a/b","b/c","b/a","c/b"}),S133="w"),VLOOKUP(U133,$AA$2:$AB$17,2,FALSE),IF(AND(OR($E136={"a/b","b/c","b/a","c/b"}),S133="l"),VLOOKUP(U133,$AC$2:$AD$17,2,FALSE),IF(AND(OR($E136={"a/b","b/c","b/a","c/b"}),S132="w"),VLOOKUP(U132,$AA$2:$AB$17,2,FALSE),IF(AND(OR($E136={"a/b","b/c","b/a","c/b"}),S132="l"),VLOOKUP(U132,$AC$2:$AD$17,2,FALSE),IF(AND(OR($E136={"a/b","b/c","b/a","c/b"}),S131="w"),VLOOKUP(U131,$AA$2:$AB$17,2,FALSE),IF(AND(OR($E136={"a/b","b/c","b/a","c/b"}),S131="l"),VLOOKUP(U131,$AC$2:$AD$17,2,FALSE),IF(AND(OR($E136={"a/b","b/c","b/a","c/b"}),S130="w"),VLOOKUP(U130,$AA$2:$AB$17,2,FALSE),IF(AND(OR($E136={"a/b","b/c","b/a","c/b"}),S130="l"),VLOOKUP(U130,$AC$2:$AD$17,2,FALSE),IF(AND(OR($E136={"a/b","b/c","b/a","c/b"}),S129="w"),VLOOKUP(U129,$AA$2:$AB$17,2,FALSE),IF(AND(OR($E136={"a/b","b/c","b/a","c/b"}),S129="l"),VLOOKUP(U129,$AC$2:$AD$17,2,FALSE),IF(AND(OR($E136={"a/b","b/c","b/a","c/b"}),S128="w"),VLOOKUP(U128,$AA$2:$AB$17,2,FALSE),IF(AND(OR($E136={"a/b","b/c","b/a","c/b"}),S128="l"),VLOOKUP(U128,$AC$2:$AD$17,2,FALSE),IF(AND(OR($E136={"a/b","b/c","b/a","c/b"}),S127="w"),VLOOKUP(U127,$AA$2:$AB$17,2,FALSE),IF(AND(OR($E136={"a/b","b/c","b/a","c/b"}),S127="l"),VLOOKUP(U127,$AC$2:$AD$17,2,FALSE),IF(AND(OR($E136={"a/b","b/c","b/a","c/b"}),S126="w"),VLOOKUP(U126,$AA$2:$AB$17,2,FALSE),IF(AND(OR($E136={"a/b","b/c","b/a","c/b"}),S126="l"),VLOOKUP(U126,$AC$2:$AD$17,2,FALSE),IF(OR($E136={"a/b","b/c","b/a","c/b"}),1,"")))))))))))))))))))))))</f>
        <v/>
      </c>
      <c r="V137" s="13" t="str">
        <f>IF(AND(W137="c",$A137&gt;=1,OR(X137={1,"2a","2b",3,"5a","5b","10a","10b","20a","20b","40a","40b","80a","80b","160a","160b"})),"w",IF(AND(W137="",$A137&gt;=1,OR(X137={1,"2a","2b",3,"5a","5b","10a","10b","20a","20b","40a","40b","80a","80b","160a","160b"})),"l",""))</f>
        <v>w</v>
      </c>
      <c r="W137" s="7" t="str">
        <f>IF(OR($A137={3,6,9,12,15,18,21,24,27,30,33,36}),"c","")</f>
        <v>c</v>
      </c>
      <c r="X137" s="14" t="str">
        <f>IF(AND(OR($E136={"a/c","b/c","c/a","c/b"}),V136="w"),VLOOKUP(X136,$AA$2:$AB$17,2,FALSE),IF(AND(OR($E136={"a/c","b/c","c/a","c/b"}),V136="l"),VLOOKUP(X136,$AC$2:$AD$17,2,FALSE),IF(AND(OR($E136={"a/c","b/c","c/a","c/b"}),V135="w"),VLOOKUP(X135,$AA$2:$AB$17,2,FALSE),IF(AND(OR($E136={"a/c","b/c","c/a","c/b"}),V135="l"),VLOOKUP(X135,$AC$2:$AD$17,2,FALSE),IF(AND(OR($E136={"a/c","b/c","c/a","c/b"}),V134="w"),VLOOKUP(X134,$AA$2:$AB$17,2,FALSE),IF(AND(OR($E136={"a/c","b/c","c/a","c/b"}),V134="l"),VLOOKUP(X134,$AC$2:$AD$17,2,FALSE),IF(AND(OR($E136={"a/c","b/c","c/a","c/b"}),V133="w"),VLOOKUP(X133,$AA$2:$AB$17,2,FALSE),IF(AND(OR($E136={"a/c","b/c","c/a","c/b"}),V133="l"),VLOOKUP(X133,$AC$2:$AD$17,2,FALSE),IF(AND(OR($E136={"a/c","b/c","c/a","c/b"}),V132="w"),VLOOKUP(X132,$AA$2:$AB$17,2,FALSE),IF(AND(OR($E136={"a/c","b/c","c/a","c/b"}),V132="l"),VLOOKUP(X132,$AC$2:$AD$17,2,FALSE),IF(AND(OR($E136={"a/c","b/c","c/a","c/b"}),V131="w"),VLOOKUP(X131,$AA$2:$AB$17,2,FALSE),IF(AND(OR($E136={"a/c","b/c","c/a","c/b"}),V131="l"),VLOOKUP(X131,$AC$2:$AD$17,2,FALSE),IF(AND(OR($E136={"a/c","b/c","c/a","c/b"}),V130="w"),VLOOKUP(X130,$AA$2:$AB$17,2,FALSE),IF(AND(OR($E136={"a/c","b/c","c/a","c/b"}),V130="l"),VLOOKUP(X130,$AC$2:$AD$17,2,FALSE),IF(AND(OR($E136={"a/c","b/c","c/a","c/b"}),V129="w"),VLOOKUP(X129,$AA$2:$AB$17,2,FALSE),IF(AND(OR($E136={"a/c","b/c","c/a","c/b"}),V129="l"),VLOOKUP(X129,$AC$2:$AD$17,2,FALSE),IF(AND(OR($E136={"a/c","b/c","c/a","c/b"}),V128="w"),VLOOKUP(X128,$AA$2:$AB$17,2,FALSE),IF(AND(OR($E136={"a/c","b/c","c/a","c/b"}),V128="l"),VLOOKUP(X128,$AC$2:$AD$17,2,FALSE),IF(AND(OR($E136={"a/c","b/c","c/a","c/b"}),V127="w"),VLOOKUP(X127,$AA$2:$AB$17,2,FALSE),IF(AND(OR($E136={"a/c","b/c","c/a","c/b"}),V127="l"),VLOOKUP(X127,$AC$2:$AD$17,2,FALSE),IF(AND(OR($E136={"a/c","b/c","c/a","c/b"}),V126="w"),VLOOKUP(X126,$AA$2:$AB$17,2,FALSE),IF(AND(OR($E136={"a/c","b/c","c/a","c/b"}),V126="l"),VLOOKUP(X126,$AC$2:$AD$17,2,FALSE),IF(OR($E136={"a/c","b/c","c/a","c/b"}),1,"")))))))))))))))))))))))</f>
        <v>2b</v>
      </c>
      <c r="Y137" s="12">
        <f t="shared" si="13"/>
        <v>2</v>
      </c>
      <c r="Z137" s="27">
        <f t="shared" si="14"/>
        <v>21</v>
      </c>
    </row>
    <row r="138" spans="1:26">
      <c r="A138" s="9">
        <v>14</v>
      </c>
      <c r="B138" s="9">
        <f>IF(OR($A138={1,2,3,4,5,6,7,8,9,10,11,12}),1,IF(OR($A138={13,14,15,16,17,18,19,20,21,22,23,24}),2,IF(OR($A138={25,26,27,28,29,30,31,32,33,34,35,36}),3,"")))</f>
        <v>2</v>
      </c>
      <c r="C138" s="9" t="str">
        <f>IF(OR($A138={1,4,7,10,13,16,19,22,25,28,31,34}),"A",IF(OR($A138={2,5,8,11,14,17,20,23,26,29,32,35}),"B",IF(OR($A138={3,6,9,12,15,18,21,24,27,30,33,36}),"C","")))</f>
        <v>B</v>
      </c>
      <c r="D138" t="str">
        <f t="shared" si="15"/>
        <v>3/2</v>
      </c>
      <c r="E138" t="str">
        <f t="shared" si="16"/>
        <v>C/B</v>
      </c>
      <c r="F138" s="13" t="str">
        <f>IF(AND(G138="d",$A138&gt;=1,OR(H138={1,"2a","2b",3,"5a","5b","10a","10b","20a","20b","40a","40b","80a","80b","160a","160b"})),"w",IF(AND(G138="",$A138&gt;=1,OR(H138={1,"2a","2b",3,"5a","5b","10a","10b","20a","20b","40a","40b","80a","80b","160a","160b"})),"l",""))</f>
        <v>l</v>
      </c>
      <c r="G138" s="7" t="str">
        <f>IF(OR($A138={1,2,3,4,5,6,7,8,9,10,11,12}),"d","")</f>
        <v/>
      </c>
      <c r="H138" s="14" t="str">
        <f>IF(AND(OR($D137={"1/2","1/3","2/1","3/1"}),F137="w"),VLOOKUP(H137,$AA$2:$AB$17,2,FALSE),IF(AND(OR($D137={"1/2","1/3","2/1","3/1"}),F137="l"),VLOOKUP(H137,$AC$2:$AD$17,2,FALSE),IF(AND(OR($D137={"1/2","1/3","2/1","3/1"}),F136="w"),VLOOKUP(H136,$AA$2:$AB$17,2,FALSE),IF(AND(OR($D137={"1/2","1/3","2/1","3/1"}),F136="l"),VLOOKUP(H136,$AC$2:$AD$17,2,FALSE),IF(AND(OR($D137={"1/2","1/3","2/1","3/1"}),F135="w"),VLOOKUP(H135,$AA$2:$AB$17,2,FALSE),IF(AND(OR($D137={"1/2","1/3","2/1","3/1"}),F135="l"),VLOOKUP(H135,$AC$2:$AD$17,2,FALSE),IF(AND(OR($D137={"1/2","1/3","2/1","3/1"}),F134="w"),VLOOKUP(H134,$AA$2:$AB$17,2,FALSE),IF(AND(OR($D137={"1/2","1/3","2/1","3/1"}),F134="l"),VLOOKUP(H134,$AC$2:$AD$17,2,FALSE),IF(AND(OR($D137={"1/2","1/3","2/1","3/1"}),F133="w"),VLOOKUP(H133,$AA$2:$AB$17,2,FALSE),IF(AND(OR($D137={"1/2","1/3","2/1","3/1"}),F133="l"),VLOOKUP(H133,$AC$2:$AD$17,2,FALSE),IF(AND(OR($D137={"1/2","1/3","2/1","3/1"}),F132="w"),VLOOKUP(H132,$AA$2:$AB$17,2,FALSE),IF(AND(OR($D137={"1/2","1/3","2/1","3/1"}),F132="l"),VLOOKUP(H132,$AC$2:$AD$17,2,FALSE),IF(AND(OR($D137={"1/2","1/3","2/1","3/1"}),F131="w"),VLOOKUP(H131,$AA$2:$AB$17,2,FALSE),IF(AND(OR($D137={"1/2","1/3","2/1","3/1"}),F131="l"),VLOOKUP(H131,$AC$2:$AD$17,2,FALSE),IF(AND(OR($D137={"1/2","1/3","2/1","3/1"}),F130="w"),VLOOKUP(H130,$AA$2:$AB$17,2,FALSE),IF(AND(OR($D137={"1/2","1/3","2/1","3/1"}),F130="l"),VLOOKUP(H130,$AC$2:$AD$17,2,FALSE),IF(AND(OR($D137={"1/2","1/3","2/1","3/1"}),F129="w"),VLOOKUP(H129,$AA$2:$AB$17,2,FALSE),IF(AND(OR($D137={"1/2","1/3","2/1","3/1"}),F129="l"),VLOOKUP(H129,$AC$2:$AD$17,2,FALSE),IF(AND(OR($D137={"1/2","1/3","2/1","3/1"}),F128="w"),VLOOKUP(H128,$AA$2:$AB$17,2,FALSE),IF(AND(OR($D137={"1/2","1/3","2/1","3/1"}),F128="l"),VLOOKUP(H128,$AC$2:$AD$17,2,FALSE),IF(AND(OR($D137={"1/2","1/3","2/1","3/1"}),F127="w"),VLOOKUP(H127,$AA$2:$AB$17,2,FALSE),IF(AND(OR($D137={"1/2","1/3","2/1","3/1"}),F127="l"),VLOOKUP(H127,$AC$2:$AD$17,2,FALSE),IF(OR($D137={"1/2","1/3","2/1","3/1"}),1,"")))))))))))))))))))))))</f>
        <v>2a</v>
      </c>
      <c r="I138" s="13" t="str">
        <f>IF(AND(J138="d",$A138&gt;=1,OR(K138={1,"2a","2b",3,"5a","5b","10a","10b","20a","20b","40a","40b","80a","80b","160a","160b"})),"w",IF(AND(J138="",$A138&gt;=1,OR(K138={1,"2a","2b",3,"5a","5b","10a","10b","20a","20b","40a","40b","80a","80b","160a","160b"})),"l",""))</f>
        <v/>
      </c>
      <c r="J138" s="7" t="str">
        <f>IF(OR($A138={13,14,15,16,17,18,19,20,21,22,23,24}),"d","")</f>
        <v>d</v>
      </c>
      <c r="K138" s="14" t="str">
        <f>IF(AND(OR($D137={"1/2","2/3","2/1","3/2"}),I137="w"),VLOOKUP(K137,$AA$2:$AB$17,2,FALSE),IF(AND(OR($D137={"1/2","2/3","2/1","3/2"}),I137="l"),VLOOKUP(K137,$AC$2:$AD$17,2,FALSE),IF(AND(OR($D137={"1/2","2/3","2/1","3/2"}),I136="w"),VLOOKUP(K136,$AA$2:$AB$17,2,FALSE),IF(AND(OR($D137={"1/2","2/3","2/1","3/2"}),I136="l"),VLOOKUP(K136,$AC$2:$AD$17,2,FALSE),IF(AND(OR($D137={"1/2","2/3","2/1","3/2"}),I135="w"),VLOOKUP(K135,$AA$2:$AB$17,2,FALSE),IF(AND(OR($D137={"1/2","2/3","2/1","3/2"}),I135="l"),VLOOKUP(K135,$AC$2:$AD$17,2,FALSE),IF(AND(OR($D137={"1/2","2/3","2/1","3/2"}),I134="w"),VLOOKUP(K134,$AA$2:$AB$17,2,FALSE),IF(AND(OR($D137={"1/2","2/3","2/1","3/2"}),I134="l"),VLOOKUP(K134,$AC$2:$AD$17,2,FALSE),IF(AND(OR($D137={"1/2","2/3","2/1","3/2"}),I133="w"),VLOOKUP(K133,$AA$2:$AB$17,2,FALSE),IF(AND(OR($D137={"1/2","2/3","2/1","3/2"}),I133="l"),VLOOKUP(K133,$AC$2:$AD$17,2,FALSE),IF(AND(OR($D137={"1/2","2/3","2/1","3/2"}),I132="w"),VLOOKUP(K132,$AA$2:$AB$17,2,FALSE),IF(AND(OR($D137={"1/2","2/3","2/1","3/2"}),I132="l"),VLOOKUP(K132,$AC$2:$AD$17,2,FALSE),IF(AND(OR($D137={"1/2","2/3","2/1","3/2"}),I131="w"),VLOOKUP(K131,$AA$2:$AB$17,2,FALSE),IF(AND(OR($D137={"1/2","2/3","2/1","3/2"}),I131="l"),VLOOKUP(K131,$AC$2:$AD$17,2,FALSE),IF(AND(OR($D137={"1/2","2/3","2/1","3/2"}),I130="w"),VLOOKUP(K130,$AA$2:$AB$17,2,FALSE),IF(AND(OR($D137={"1/2","2/3","2/1","3/2"}),I130="l"),VLOOKUP(K130,$AC$2:$AD$17,2,FALSE),IF(AND(OR($D137={"1/2","2/3","2/1","3/2"}),I129="w"),VLOOKUP(K129,$AA$2:$AB$17,2,FALSE),IF(AND(OR($D137={"1/2","2/3","2/1","3/2"}),I129="l"),VLOOKUP(K129,$AC$2:$AD$17,2,FALSE),IF(AND(OR($D137={"1/2","2/3","2/1","3/2"}),I128="w"),VLOOKUP(K128,$AA$2:$AB$17,2,FALSE),IF(AND(OR($D137={"1/2","2/3","2/1","3/2"}),I128="l"),VLOOKUP(K128,$AC$2:$AD$17,2,FALSE),IF(AND(OR($D137={"1/2","2/3","2/1","3/2"}),I127="w"),VLOOKUP(K127,$AA$2:$AB$17,2,FALSE),IF(AND(OR($D137={"1/2","2/3","2/1","3/2"}),I127="l"),VLOOKUP(K127,$AC$2:$AD$17,2,FALSE),IF(OR($D137={"1/2","2/3","2/1","3/2"}),1,"")))))))))))))))))))))))</f>
        <v/>
      </c>
      <c r="L138" s="13" t="str">
        <f>IF(AND(M138="d",$A138&gt;=1,OR(N138={1,"2a","2b",3,"5a","5b","10a","10b","20a","20b","40a","40b","80a","80b","160a","160b"})),"w",IF(AND(M138="",$A138&gt;=1,OR(N138={1,"2a","2b",3,"5a","5b","10a","10b","20a","20b","40a","40b","80a","80b","160a","160b"})),"l",""))</f>
        <v>l</v>
      </c>
      <c r="M138" s="7" t="str">
        <f>IF(OR($A138={25,26,27,28,29,30,31,32,33,34,35,36}),"d","")</f>
        <v/>
      </c>
      <c r="N138" s="14">
        <f>IF(AND(OR($D137={"1/3","2/3","3/1","3/2"}),L137="w"),VLOOKUP(N137,$AA$2:$AB$17,2,FALSE),IF(AND(OR($D137={"1/3","2/3","3/1","3/2"}),L137="l"),VLOOKUP(N137,$AC$2:$AD$17,2,FALSE),IF(AND(OR($D137={"1/3","2/3","3/1","3/2"}),L136="w"),VLOOKUP(N136,$AA$2:$AB$17,2,FALSE),IF(AND(OR($D137={"1/3","2/3","3/1","3/2"}),L136="l"),VLOOKUP(N136,$AC$2:$AD$17,2,FALSE),IF(AND(OR($D137={"1/3","2/3","3/1","3/2"}),L135="w"),VLOOKUP(N135,$AA$2:$AB$17,2,FALSE),IF(AND(OR($D137={"1/3","2/3","3/1","3/2"}),L135="l"),VLOOKUP(N135,$AC$2:$AD$17,2,FALSE),IF(AND(OR($D137={"1/3","2/3","3/1","3/2"}),L134="w"),VLOOKUP(N134,$AA$2:$AB$17,2,FALSE),IF(AND(OR($D137={"1/3","2/3","3/1","3/2"}),L134="l"),VLOOKUP(N134,$AC$2:$AD$17,2,FALSE),IF(AND(OR($D137={"1/3","2/3","3/1","3/2"}),L133="w"),VLOOKUP(N133,$AA$2:$AB$17,2,FALSE),IF(AND(OR($D137={"1/3","2/3","3/1","3/2"}),L133="l"),VLOOKUP(N133,$AC$2:$AD$17,2,FALSE),IF(AND(OR($D137={"1/3","2/3","3/1","3/2"}),L132="w"),VLOOKUP(N132,$AA$2:$AB$17,2,FALSE),IF(AND(OR($D137={"1/3","2/3","3/1","3/2"}),L132="l"),VLOOKUP(N132,$AC$2:$AD$17,2,FALSE),IF(AND(OR($D137={"1/3","2/3","3/1","3/2"}),L131="w"),VLOOKUP(N131,$AA$2:$AB$17,2,FALSE),IF(AND(OR($D137={"1/3","2/3","3/1","3/2"}),L131="l"),VLOOKUP(N131,$AC$2:$AD$17,2,FALSE),IF(AND(OR($D137={"1/3","2/3","3/1","3/2"}),L130="w"),VLOOKUP(N130,$AA$2:$AB$17,2,FALSE),IF(AND(OR($D137={"1/3","2/3","3/1","3/2"}),L130="l"),VLOOKUP(N130,$AC$2:$AD$17,2,FALSE),IF(AND(OR($D137={"1/3","2/3","3/1","3/2"}),L129="w"),VLOOKUP(N129,$AA$2:$AB$17,2,FALSE),IF(AND(OR($D137={"1/3","2/3","3/1","3/2"}),L129="l"),VLOOKUP(N129,$AC$2:$AD$17,2,FALSE),IF(AND(OR($D137={"1/3","2/3","3/1","3/2"}),L128="w"),VLOOKUP(N128,$AA$2:$AB$17,2,FALSE),IF(AND(OR($D137={"1/3","2/3","3/1","3/2"}),L128="l"),VLOOKUP(N128,$AC$2:$AD$17,2,FALSE),IF(AND(OR($D137={"1/3","2/3","3/1","3/2"}),L127="w"),VLOOKUP(N127,$AA$2:$AB$17,2,FALSE),IF(AND(OR($D137={"1/3","2/3","3/1","3/2"}),L127="l"),VLOOKUP(N127,$AC$2:$AD$17,2,FALSE),IF(OR($D137={"1/3","2/3","3/1","3/2"}),1,"")))))))))))))))))))))))</f>
        <v>1</v>
      </c>
      <c r="O138" s="12">
        <f t="shared" si="12"/>
        <v>-3</v>
      </c>
      <c r="P138" s="13" t="str">
        <f>IF(AND(Q138="c",$A138&gt;=1,OR(R138={1,"2a","2b",3,"5a","5b","10a","10b","20a","20b","40a","40b","80a","80b","160a","160b"})),"w",IF(AND(Q138="",$A138&gt;=1,OR(R138={1,"2a","2b",3,"5a","5b","10a","10b","20a","20b","40a","40b","80a","80b","160a","160b"})),"l",""))</f>
        <v>l</v>
      </c>
      <c r="Q138" s="7" t="str">
        <f>IF(OR($A138={1,4,7,10,13,16,19,22,25,28,31,34}),"c","")</f>
        <v/>
      </c>
      <c r="R138" s="14" t="str">
        <f>IF(AND(OR($E137={"a/b","a/c","b/a","c/a"}),P137="w"),VLOOKUP(R137,$AA$2:$AB$17,2,FALSE),IF(AND(OR($E137={"a/b","a/c","b/a","c/a"}),P137="l"),VLOOKUP(R137,$AC$2:$AD$17,2,FALSE),IF(AND(OR($E137={"a/b","a/c","b/a","c/a"}),P136="w"),VLOOKUP(R136,$AA$2:$AB$17,2,FALSE),IF(AND(OR($E137={"a/b","a/c","b/a","c/a"}),P136="l"),VLOOKUP(R136,$AC$2:$AD$17,2,FALSE),IF(AND(OR($E137={"a/b","a/c","b/a","c/a"}),P135="w"),VLOOKUP(R135,$AA$2:$AB$17,2,FALSE),IF(AND(OR($E137={"a/b","a/c","b/a","c/a"}),P135="l"),VLOOKUP(R135,$AC$2:$AD$17,2,FALSE),IF(AND(OR($E137={"a/b","a/c","b/a","c/a"}),P134="w"),VLOOKUP(R134,$AA$2:$AB$17,2,FALSE),IF(AND(OR($E137={"a/b","a/c","b/a","c/a"}),P134="l"),VLOOKUP(R134,$AC$2:$AD$17,2,FALSE),IF(AND(OR($E137={"a/b","a/c","b/a","c/a"}),P133="w"),VLOOKUP(R133,$AA$2:$AB$17,2,FALSE),IF(AND(OR($E137={"a/b","a/c","b/a","c/a"}),P133="l"),VLOOKUP(R133,$AC$2:$AD$17,2,FALSE),IF(AND(OR($E137={"a/b","a/c","b/a","c/a"}),P132="w"),VLOOKUP(R132,$AA$2:$AB$17,2,FALSE),IF(AND(OR($E137={"a/b","a/c","b/a","c/a"}),P132="l"),VLOOKUP(R132,$AC$2:$AD$17,2,FALSE),IF(AND(OR($E137={"a/b","a/c","b/a","c/a"}),P131="w"),VLOOKUP(R131,$AA$2:$AB$17,2,FALSE),IF(AND(OR($E137={"a/b","a/c","b/a","c/a"}),P131="l"),VLOOKUP(R131,$AC$2:$AD$17,2,FALSE),IF(AND(OR($E137={"a/b","a/c","b/a","c/a"}),P130="w"),VLOOKUP(R130,$AA$2:$AB$17,2,FALSE),IF(AND(OR($E137={"a/b","a/c","b/a","c/a"}),P130="l"),VLOOKUP(R130,$AC$2:$AD$17,2,FALSE),IF(AND(OR($E137={"a/b","a/c","b/a","c/a"}),P129="w"),VLOOKUP(R129,$AA$2:$AB$17,2,FALSE),IF(AND(OR($E137={"a/b","a/c","b/a","c/a"}),P129="l"),VLOOKUP(R129,$AC$2:$AD$17,2,FALSE),IF(AND(OR($E137={"a/b","a/c","b/a","c/a"}),P128="w"),VLOOKUP(R128,$AA$2:$AB$17,2,FALSE),IF(AND(OR($E137={"a/b","a/c","b/a","c/a"}),P128="l"),VLOOKUP(R128,$AC$2:$AD$17,2,FALSE),IF(AND(OR($E137={"a/b","a/c","b/a","c/a"}),P127="w"),VLOOKUP(R127,$AA$2:$AB$17,2,FALSE),IF(AND(OR($E137={"a/b","a/c","b/a","c/a"}),P127="l"),VLOOKUP(R127,$AC$2:$AD$17,2,FALSE),IF(OR($E137={"a/b","a/c","b/a","c/a"}),1,"")))))))))))))))))))))))</f>
        <v>2b</v>
      </c>
      <c r="S138" s="13" t="str">
        <f>IF(AND(T138="c",$A138&gt;=1,OR(U138={1,"2a","2b",3,"5a","5b","10a","10b","20a","20b","40a","40b","80a","80b","160a","160b"})),"w",IF(AND(T138="",$A138&gt;=1,OR(U138={1,"2a","2b",3,"5a","5b","10a","10b","20a","20b","40a","40b","80a","80b","160a","160b"})),"l",""))</f>
        <v/>
      </c>
      <c r="T138" s="7" t="str">
        <f>IF(OR($A138={2,5,8,11,14,17,20,23,26,29,32,35}),"c","")</f>
        <v>c</v>
      </c>
      <c r="U138" s="14" t="str">
        <f>IF(AND(OR($E137={"a/b","b/c","b/a","c/b"}),S137="w"),VLOOKUP(U137,$AA$2:$AB$17,2,FALSE),IF(AND(OR($E137={"a/b","b/c","b/a","c/b"}),S137="l"),VLOOKUP(U137,$AC$2:$AD$17,2,FALSE),IF(AND(OR($E137={"a/b","b/c","b/a","c/b"}),S136="w"),VLOOKUP(U136,$AA$2:$AB$17,2,FALSE),IF(AND(OR($E137={"a/b","b/c","b/a","c/b"}),S136="l"),VLOOKUP(U136,$AC$2:$AD$17,2,FALSE),IF(AND(OR($E137={"a/b","b/c","b/a","c/b"}),S135="w"),VLOOKUP(U135,$AA$2:$AB$17,2,FALSE),IF(AND(OR($E137={"a/b","b/c","b/a","c/b"}),S135="l"),VLOOKUP(U135,$AC$2:$AD$17,2,FALSE),IF(AND(OR($E137={"a/b","b/c","b/a","c/b"}),S134="w"),VLOOKUP(U134,$AA$2:$AB$17,2,FALSE),IF(AND(OR($E137={"a/b","b/c","b/a","c/b"}),S134="l"),VLOOKUP(U134,$AC$2:$AD$17,2,FALSE),IF(AND(OR($E137={"a/b","b/c","b/a","c/b"}),S133="w"),VLOOKUP(U133,$AA$2:$AB$17,2,FALSE),IF(AND(OR($E137={"a/b","b/c","b/a","c/b"}),S133="l"),VLOOKUP(U133,$AC$2:$AD$17,2,FALSE),IF(AND(OR($E137={"a/b","b/c","b/a","c/b"}),S132="w"),VLOOKUP(U132,$AA$2:$AB$17,2,FALSE),IF(AND(OR($E137={"a/b","b/c","b/a","c/b"}),S132="l"),VLOOKUP(U132,$AC$2:$AD$17,2,FALSE),IF(AND(OR($E137={"a/b","b/c","b/a","c/b"}),S131="w"),VLOOKUP(U131,$AA$2:$AB$17,2,FALSE),IF(AND(OR($E137={"a/b","b/c","b/a","c/b"}),S131="l"),VLOOKUP(U131,$AC$2:$AD$17,2,FALSE),IF(AND(OR($E137={"a/b","b/c","b/a","c/b"}),S130="w"),VLOOKUP(U130,$AA$2:$AB$17,2,FALSE),IF(AND(OR($E137={"a/b","b/c","b/a","c/b"}),S130="l"),VLOOKUP(U130,$AC$2:$AD$17,2,FALSE),IF(AND(OR($E137={"a/b","b/c","b/a","c/b"}),S129="w"),VLOOKUP(U129,$AA$2:$AB$17,2,FALSE),IF(AND(OR($E137={"a/b","b/c","b/a","c/b"}),S129="l"),VLOOKUP(U129,$AC$2:$AD$17,2,FALSE),IF(AND(OR($E137={"a/b","b/c","b/a","c/b"}),S128="w"),VLOOKUP(U128,$AA$2:$AB$17,2,FALSE),IF(AND(OR($E137={"a/b","b/c","b/a","c/b"}),S128="l"),VLOOKUP(U128,$AC$2:$AD$17,2,FALSE),IF(AND(OR($E137={"a/b","b/c","b/a","c/b"}),S127="w"),VLOOKUP(U127,$AA$2:$AB$17,2,FALSE),IF(AND(OR($E137={"a/b","b/c","b/a","c/b"}),S127="l"),VLOOKUP(U127,$AC$2:$AD$17,2,FALSE),IF(OR($E137={"a/b","b/c","b/a","c/b"}),1,"")))))))))))))))))))))))</f>
        <v/>
      </c>
      <c r="V138" s="13" t="str">
        <f>IF(AND(W138="c",$A138&gt;=1,OR(X138={1,"2a","2b",3,"5a","5b","10a","10b","20a","20b","40a","40b","80a","80b","160a","160b"})),"w",IF(AND(W138="",$A138&gt;=1,OR(X138={1,"2a","2b",3,"5a","5b","10a","10b","20a","20b","40a","40b","80a","80b","160a","160b"})),"l",""))</f>
        <v>l</v>
      </c>
      <c r="W138" s="7" t="str">
        <f>IF(OR($A138={3,6,9,12,15,18,21,24,27,30,33,36}),"c","")</f>
        <v/>
      </c>
      <c r="X138" s="14">
        <f>IF(AND(OR($E137={"a/c","b/c","c/a","c/b"}),V137="w"),VLOOKUP(X137,$AA$2:$AB$17,2,FALSE),IF(AND(OR($E137={"a/c","b/c","c/a","c/b"}),V137="l"),VLOOKUP(X137,$AC$2:$AD$17,2,FALSE),IF(AND(OR($E137={"a/c","b/c","c/a","c/b"}),V136="w"),VLOOKUP(X136,$AA$2:$AB$17,2,FALSE),IF(AND(OR($E137={"a/c","b/c","c/a","c/b"}),V136="l"),VLOOKUP(X136,$AC$2:$AD$17,2,FALSE),IF(AND(OR($E137={"a/c","b/c","c/a","c/b"}),V135="w"),VLOOKUP(X135,$AA$2:$AB$17,2,FALSE),IF(AND(OR($E137={"a/c","b/c","c/a","c/b"}),V135="l"),VLOOKUP(X135,$AC$2:$AD$17,2,FALSE),IF(AND(OR($E137={"a/c","b/c","c/a","c/b"}),V134="w"),VLOOKUP(X134,$AA$2:$AB$17,2,FALSE),IF(AND(OR($E137={"a/c","b/c","c/a","c/b"}),V134="l"),VLOOKUP(X134,$AC$2:$AD$17,2,FALSE),IF(AND(OR($E137={"a/c","b/c","c/a","c/b"}),V133="w"),VLOOKUP(X133,$AA$2:$AB$17,2,FALSE),IF(AND(OR($E137={"a/c","b/c","c/a","c/b"}),V133="l"),VLOOKUP(X133,$AC$2:$AD$17,2,FALSE),IF(AND(OR($E137={"a/c","b/c","c/a","c/b"}),V132="w"),VLOOKUP(X132,$AA$2:$AB$17,2,FALSE),IF(AND(OR($E137={"a/c","b/c","c/a","c/b"}),V132="l"),VLOOKUP(X132,$AC$2:$AD$17,2,FALSE),IF(AND(OR($E137={"a/c","b/c","c/a","c/b"}),V131="w"),VLOOKUP(X131,$AA$2:$AB$17,2,FALSE),IF(AND(OR($E137={"a/c","b/c","c/a","c/b"}),V131="l"),VLOOKUP(X131,$AC$2:$AD$17,2,FALSE),IF(AND(OR($E137={"a/c","b/c","c/a","c/b"}),V130="w"),VLOOKUP(X130,$AA$2:$AB$17,2,FALSE),IF(AND(OR($E137={"a/c","b/c","c/a","c/b"}),V130="l"),VLOOKUP(X130,$AC$2:$AD$17,2,FALSE),IF(AND(OR($E137={"a/c","b/c","c/a","c/b"}),V129="w"),VLOOKUP(X129,$AA$2:$AB$17,2,FALSE),IF(AND(OR($E137={"a/c","b/c","c/a","c/b"}),V129="l"),VLOOKUP(X129,$AC$2:$AD$17,2,FALSE),IF(AND(OR($E137={"a/c","b/c","c/a","c/b"}),V128="w"),VLOOKUP(X128,$AA$2:$AB$17,2,FALSE),IF(AND(OR($E137={"a/c","b/c","c/a","c/b"}),V128="l"),VLOOKUP(X128,$AC$2:$AD$17,2,FALSE),IF(AND(OR($E137={"a/c","b/c","c/a","c/b"}),V127="w"),VLOOKUP(X127,$AA$2:$AB$17,2,FALSE),IF(AND(OR($E137={"a/c","b/c","c/a","c/b"}),V127="l"),VLOOKUP(X127,$AC$2:$AD$17,2,FALSE),IF(OR($E137={"a/c","b/c","c/a","c/b"}),1,"")))))))))))))))))))))))</f>
        <v>1</v>
      </c>
      <c r="Y138" s="12">
        <f t="shared" si="13"/>
        <v>-3</v>
      </c>
      <c r="Z138" s="27">
        <f t="shared" si="14"/>
        <v>-6</v>
      </c>
    </row>
    <row r="139" spans="1:26">
      <c r="A139" s="9">
        <v>11</v>
      </c>
      <c r="B139" s="9">
        <f>IF(OR($A139={1,2,3,4,5,6,7,8,9,10,11,12}),1,IF(OR($A139={13,14,15,16,17,18,19,20,21,22,23,24}),2,IF(OR($A139={25,26,27,28,29,30,31,32,33,34,35,36}),3,"")))</f>
        <v>1</v>
      </c>
      <c r="C139" s="9" t="str">
        <f>IF(OR($A139={1,4,7,10,13,16,19,22,25,28,31,34}),"A",IF(OR($A139={2,5,8,11,14,17,20,23,26,29,32,35}),"B",IF(OR($A139={3,6,9,12,15,18,21,24,27,30,33,36}),"C","")))</f>
        <v>B</v>
      </c>
      <c r="D139" t="str">
        <f t="shared" si="15"/>
        <v>2/1</v>
      </c>
      <c r="E139" t="str">
        <f t="shared" si="16"/>
        <v>C/B</v>
      </c>
      <c r="F139" s="13" t="str">
        <f>IF(AND(G139="d",$A139&gt;=1,OR(H139={1,"2a","2b",3,"5a","5b","10a","10b","20a","20b","40a","40b","80a","80b","160a","160b"})),"w",IF(AND(G139="",$A139&gt;=1,OR(H139={1,"2a","2b",3,"5a","5b","10a","10b","20a","20b","40a","40b","80a","80b","160a","160b"})),"l",""))</f>
        <v/>
      </c>
      <c r="G139" s="7" t="str">
        <f>IF(OR($A139={1,2,3,4,5,6,7,8,9,10,11,12}),"d","")</f>
        <v>d</v>
      </c>
      <c r="H139" s="14" t="str">
        <f>IF(AND(OR($D138={"1/2","1/3","2/1","3/1"}),F138="w"),VLOOKUP(H138,$AA$2:$AB$17,2,FALSE),IF(AND(OR($D138={"1/2","1/3","2/1","3/1"}),F138="l"),VLOOKUP(H138,$AC$2:$AD$17,2,FALSE),IF(AND(OR($D138={"1/2","1/3","2/1","3/1"}),F137="w"),VLOOKUP(H137,$AA$2:$AB$17,2,FALSE),IF(AND(OR($D138={"1/2","1/3","2/1","3/1"}),F137="l"),VLOOKUP(H137,$AC$2:$AD$17,2,FALSE),IF(AND(OR($D138={"1/2","1/3","2/1","3/1"}),F136="w"),VLOOKUP(H136,$AA$2:$AB$17,2,FALSE),IF(AND(OR($D138={"1/2","1/3","2/1","3/1"}),F136="l"),VLOOKUP(H136,$AC$2:$AD$17,2,FALSE),IF(AND(OR($D138={"1/2","1/3","2/1","3/1"}),F135="w"),VLOOKUP(H135,$AA$2:$AB$17,2,FALSE),IF(AND(OR($D138={"1/2","1/3","2/1","3/1"}),F135="l"),VLOOKUP(H135,$AC$2:$AD$17,2,FALSE),IF(AND(OR($D138={"1/2","1/3","2/1","3/1"}),F134="w"),VLOOKUP(H134,$AA$2:$AB$17,2,FALSE),IF(AND(OR($D138={"1/2","1/3","2/1","3/1"}),F134="l"),VLOOKUP(H134,$AC$2:$AD$17,2,FALSE),IF(AND(OR($D138={"1/2","1/3","2/1","3/1"}),F133="w"),VLOOKUP(H133,$AA$2:$AB$17,2,FALSE),IF(AND(OR($D138={"1/2","1/3","2/1","3/1"}),F133="l"),VLOOKUP(H133,$AC$2:$AD$17,2,FALSE),IF(AND(OR($D138={"1/2","1/3","2/1","3/1"}),F132="w"),VLOOKUP(H132,$AA$2:$AB$17,2,FALSE),IF(AND(OR($D138={"1/2","1/3","2/1","3/1"}),F132="l"),VLOOKUP(H132,$AC$2:$AD$17,2,FALSE),IF(AND(OR($D138={"1/2","1/3","2/1","3/1"}),F131="w"),VLOOKUP(H131,$AA$2:$AB$17,2,FALSE),IF(AND(OR($D138={"1/2","1/3","2/1","3/1"}),F131="l"),VLOOKUP(H131,$AC$2:$AD$17,2,FALSE),IF(AND(OR($D138={"1/2","1/3","2/1","3/1"}),F130="w"),VLOOKUP(H130,$AA$2:$AB$17,2,FALSE),IF(AND(OR($D138={"1/2","1/3","2/1","3/1"}),F130="l"),VLOOKUP(H130,$AC$2:$AD$17,2,FALSE),IF(AND(OR($D138={"1/2","1/3","2/1","3/1"}),F129="w"),VLOOKUP(H129,$AA$2:$AB$17,2,FALSE),IF(AND(OR($D138={"1/2","1/3","2/1","3/1"}),F129="l"),VLOOKUP(H129,$AC$2:$AD$17,2,FALSE),IF(AND(OR($D138={"1/2","1/3","2/1","3/1"}),F128="w"),VLOOKUP(H128,$AA$2:$AB$17,2,FALSE),IF(AND(OR($D138={"1/2","1/3","2/1","3/1"}),F128="l"),VLOOKUP(H128,$AC$2:$AD$17,2,FALSE),IF(OR($D138={"1/2","1/3","2/1","3/1"}),1,"")))))))))))))))))))))))</f>
        <v/>
      </c>
      <c r="I139" s="13" t="str">
        <f>IF(AND(J139="d",$A139&gt;=1,OR(K139={1,"2a","2b",3,"5a","5b","10a","10b","20a","20b","40a","40b","80a","80b","160a","160b"})),"w",IF(AND(J139="",$A139&gt;=1,OR(K139={1,"2a","2b",3,"5a","5b","10a","10b","20a","20b","40a","40b","80a","80b","160a","160b"})),"l",""))</f>
        <v>l</v>
      </c>
      <c r="J139" s="7" t="str">
        <f>IF(OR($A139={13,14,15,16,17,18,19,20,21,22,23,24}),"d","")</f>
        <v/>
      </c>
      <c r="K139" s="14" t="str">
        <f>IF(AND(OR($D138={"1/2","2/3","2/1","3/2"}),I138="w"),VLOOKUP(K138,$AA$2:$AB$17,2,FALSE),IF(AND(OR($D138={"1/2","2/3","2/1","3/2"}),I138="l"),VLOOKUP(K138,$AC$2:$AD$17,2,FALSE),IF(AND(OR($D138={"1/2","2/3","2/1","3/2"}),I137="w"),VLOOKUP(K137,$AA$2:$AB$17,2,FALSE),IF(AND(OR($D138={"1/2","2/3","2/1","3/2"}),I137="l"),VLOOKUP(K137,$AC$2:$AD$17,2,FALSE),IF(AND(OR($D138={"1/2","2/3","2/1","3/2"}),I136="w"),VLOOKUP(K136,$AA$2:$AB$17,2,FALSE),IF(AND(OR($D138={"1/2","2/3","2/1","3/2"}),I136="l"),VLOOKUP(K136,$AC$2:$AD$17,2,FALSE),IF(AND(OR($D138={"1/2","2/3","2/1","3/2"}),I135="w"),VLOOKUP(K135,$AA$2:$AB$17,2,FALSE),IF(AND(OR($D138={"1/2","2/3","2/1","3/2"}),I135="l"),VLOOKUP(K135,$AC$2:$AD$17,2,FALSE),IF(AND(OR($D138={"1/2","2/3","2/1","3/2"}),I134="w"),VLOOKUP(K134,$AA$2:$AB$17,2,FALSE),IF(AND(OR($D138={"1/2","2/3","2/1","3/2"}),I134="l"),VLOOKUP(K134,$AC$2:$AD$17,2,FALSE),IF(AND(OR($D138={"1/2","2/3","2/1","3/2"}),I133="w"),VLOOKUP(K133,$AA$2:$AB$17,2,FALSE),IF(AND(OR($D138={"1/2","2/3","2/1","3/2"}),I133="l"),VLOOKUP(K133,$AC$2:$AD$17,2,FALSE),IF(AND(OR($D138={"1/2","2/3","2/1","3/2"}),I132="w"),VLOOKUP(K132,$AA$2:$AB$17,2,FALSE),IF(AND(OR($D138={"1/2","2/3","2/1","3/2"}),I132="l"),VLOOKUP(K132,$AC$2:$AD$17,2,FALSE),IF(AND(OR($D138={"1/2","2/3","2/1","3/2"}),I131="w"),VLOOKUP(K131,$AA$2:$AB$17,2,FALSE),IF(AND(OR($D138={"1/2","2/3","2/1","3/2"}),I131="l"),VLOOKUP(K131,$AC$2:$AD$17,2,FALSE),IF(AND(OR($D138={"1/2","2/3","2/1","3/2"}),I130="w"),VLOOKUP(K130,$AA$2:$AB$17,2,FALSE),IF(AND(OR($D138={"1/2","2/3","2/1","3/2"}),I130="l"),VLOOKUP(K130,$AC$2:$AD$17,2,FALSE),IF(AND(OR($D138={"1/2","2/3","2/1","3/2"}),I129="w"),VLOOKUP(K129,$AA$2:$AB$17,2,FALSE),IF(AND(OR($D138={"1/2","2/3","2/1","3/2"}),I129="l"),VLOOKUP(K129,$AC$2:$AD$17,2,FALSE),IF(AND(OR($D138={"1/2","2/3","2/1","3/2"}),I128="w"),VLOOKUP(K128,$AA$2:$AB$17,2,FALSE),IF(AND(OR($D138={"1/2","2/3","2/1","3/2"}),I128="l"),VLOOKUP(K128,$AC$2:$AD$17,2,FALSE),IF(OR($D138={"1/2","2/3","2/1","3/2"}),1,"")))))))))))))))))))))))</f>
        <v>2b</v>
      </c>
      <c r="L139" s="13" t="str">
        <f>IF(AND(M139="d",$A139&gt;=1,OR(N139={1,"2a","2b",3,"5a","5b","10a","10b","20a","20b","40a","40b","80a","80b","160a","160b"})),"w",IF(AND(M139="",$A139&gt;=1,OR(N139={1,"2a","2b",3,"5a","5b","10a","10b","20a","20b","40a","40b","80a","80b","160a","160b"})),"l",""))</f>
        <v>l</v>
      </c>
      <c r="M139" s="7" t="str">
        <f>IF(OR($A139={25,26,27,28,29,30,31,32,33,34,35,36}),"d","")</f>
        <v/>
      </c>
      <c r="N139" s="14" t="str">
        <f>IF(AND(OR($D138={"1/3","2/3","3/1","3/2"}),L138="w"),VLOOKUP(N138,$AA$2:$AB$17,2,FALSE),IF(AND(OR($D138={"1/3","2/3","3/1","3/2"}),L138="l"),VLOOKUP(N138,$AC$2:$AD$17,2,FALSE),IF(AND(OR($D138={"1/3","2/3","3/1","3/2"}),L137="w"),VLOOKUP(N137,$AA$2:$AB$17,2,FALSE),IF(AND(OR($D138={"1/3","2/3","3/1","3/2"}),L137="l"),VLOOKUP(N137,$AC$2:$AD$17,2,FALSE),IF(AND(OR($D138={"1/3","2/3","3/1","3/2"}),L136="w"),VLOOKUP(N136,$AA$2:$AB$17,2,FALSE),IF(AND(OR($D138={"1/3","2/3","3/1","3/2"}),L136="l"),VLOOKUP(N136,$AC$2:$AD$17,2,FALSE),IF(AND(OR($D138={"1/3","2/3","3/1","3/2"}),L135="w"),VLOOKUP(N135,$AA$2:$AB$17,2,FALSE),IF(AND(OR($D138={"1/3","2/3","3/1","3/2"}),L135="l"),VLOOKUP(N135,$AC$2:$AD$17,2,FALSE),IF(AND(OR($D138={"1/3","2/3","3/1","3/2"}),L134="w"),VLOOKUP(N134,$AA$2:$AB$17,2,FALSE),IF(AND(OR($D138={"1/3","2/3","3/1","3/2"}),L134="l"),VLOOKUP(N134,$AC$2:$AD$17,2,FALSE),IF(AND(OR($D138={"1/3","2/3","3/1","3/2"}),L133="w"),VLOOKUP(N133,$AA$2:$AB$17,2,FALSE),IF(AND(OR($D138={"1/3","2/3","3/1","3/2"}),L133="l"),VLOOKUP(N133,$AC$2:$AD$17,2,FALSE),IF(AND(OR($D138={"1/3","2/3","3/1","3/2"}),L132="w"),VLOOKUP(N132,$AA$2:$AB$17,2,FALSE),IF(AND(OR($D138={"1/3","2/3","3/1","3/2"}),L132="l"),VLOOKUP(N132,$AC$2:$AD$17,2,FALSE),IF(AND(OR($D138={"1/3","2/3","3/1","3/2"}),L131="w"),VLOOKUP(N131,$AA$2:$AB$17,2,FALSE),IF(AND(OR($D138={"1/3","2/3","3/1","3/2"}),L131="l"),VLOOKUP(N131,$AC$2:$AD$17,2,FALSE),IF(AND(OR($D138={"1/3","2/3","3/1","3/2"}),L130="w"),VLOOKUP(N130,$AA$2:$AB$17,2,FALSE),IF(AND(OR($D138={"1/3","2/3","3/1","3/2"}),L130="l"),VLOOKUP(N130,$AC$2:$AD$17,2,FALSE),IF(AND(OR($D138={"1/3","2/3","3/1","3/2"}),L129="w"),VLOOKUP(N129,$AA$2:$AB$17,2,FALSE),IF(AND(OR($D138={"1/3","2/3","3/1","3/2"}),L129="l"),VLOOKUP(N129,$AC$2:$AD$17,2,FALSE),IF(AND(OR($D138={"1/3","2/3","3/1","3/2"}),L128="w"),VLOOKUP(N128,$AA$2:$AB$17,2,FALSE),IF(AND(OR($D138={"1/3","2/3","3/1","3/2"}),L128="l"),VLOOKUP(N128,$AC$2:$AD$17,2,FALSE),IF(OR($D138={"1/3","2/3","3/1","3/2"}),1,"")))))))))))))))))))))))</f>
        <v>2a</v>
      </c>
      <c r="O139" s="12">
        <f t="shared" si="12"/>
        <v>-4</v>
      </c>
      <c r="P139" s="13" t="str">
        <f>IF(AND(Q139="c",$A139&gt;=1,OR(R139={1,"2a","2b",3,"5a","5b","10a","10b","20a","20b","40a","40b","80a","80b","160a","160b"})),"w",IF(AND(Q139="",$A139&gt;=1,OR(R139={1,"2a","2b",3,"5a","5b","10a","10b","20a","20b","40a","40b","80a","80b","160a","160b"})),"l",""))</f>
        <v/>
      </c>
      <c r="Q139" s="7" t="str">
        <f>IF(OR($A139={1,4,7,10,13,16,19,22,25,28,31,34}),"c","")</f>
        <v/>
      </c>
      <c r="R139" s="14" t="str">
        <f>IF(AND(OR($E138={"a/b","a/c","b/a","c/a"}),P138="w"),VLOOKUP(R138,$AA$2:$AB$17,2,FALSE),IF(AND(OR($E138={"a/b","a/c","b/a","c/a"}),P138="l"),VLOOKUP(R138,$AC$2:$AD$17,2,FALSE),IF(AND(OR($E138={"a/b","a/c","b/a","c/a"}),P137="w"),VLOOKUP(R137,$AA$2:$AB$17,2,FALSE),IF(AND(OR($E138={"a/b","a/c","b/a","c/a"}),P137="l"),VLOOKUP(R137,$AC$2:$AD$17,2,FALSE),IF(AND(OR($E138={"a/b","a/c","b/a","c/a"}),P136="w"),VLOOKUP(R136,$AA$2:$AB$17,2,FALSE),IF(AND(OR($E138={"a/b","a/c","b/a","c/a"}),P136="l"),VLOOKUP(R136,$AC$2:$AD$17,2,FALSE),IF(AND(OR($E138={"a/b","a/c","b/a","c/a"}),P135="w"),VLOOKUP(R135,$AA$2:$AB$17,2,FALSE),IF(AND(OR($E138={"a/b","a/c","b/a","c/a"}),P135="l"),VLOOKUP(R135,$AC$2:$AD$17,2,FALSE),IF(AND(OR($E138={"a/b","a/c","b/a","c/a"}),P134="w"),VLOOKUP(R134,$AA$2:$AB$17,2,FALSE),IF(AND(OR($E138={"a/b","a/c","b/a","c/a"}),P134="l"),VLOOKUP(R134,$AC$2:$AD$17,2,FALSE),IF(AND(OR($E138={"a/b","a/c","b/a","c/a"}),P133="w"),VLOOKUP(R133,$AA$2:$AB$17,2,FALSE),IF(AND(OR($E138={"a/b","a/c","b/a","c/a"}),P133="l"),VLOOKUP(R133,$AC$2:$AD$17,2,FALSE),IF(AND(OR($E138={"a/b","a/c","b/a","c/a"}),P132="w"),VLOOKUP(R132,$AA$2:$AB$17,2,FALSE),IF(AND(OR($E138={"a/b","a/c","b/a","c/a"}),P132="l"),VLOOKUP(R132,$AC$2:$AD$17,2,FALSE),IF(AND(OR($E138={"a/b","a/c","b/a","c/a"}),P131="w"),VLOOKUP(R131,$AA$2:$AB$17,2,FALSE),IF(AND(OR($E138={"a/b","a/c","b/a","c/a"}),P131="l"),VLOOKUP(R131,$AC$2:$AD$17,2,FALSE),IF(AND(OR($E138={"a/b","a/c","b/a","c/a"}),P130="w"),VLOOKUP(R130,$AA$2:$AB$17,2,FALSE),IF(AND(OR($E138={"a/b","a/c","b/a","c/a"}),P130="l"),VLOOKUP(R130,$AC$2:$AD$17,2,FALSE),IF(AND(OR($E138={"a/b","a/c","b/a","c/a"}),P129="w"),VLOOKUP(R129,$AA$2:$AB$17,2,FALSE),IF(AND(OR($E138={"a/b","a/c","b/a","c/a"}),P129="l"),VLOOKUP(R129,$AC$2:$AD$17,2,FALSE),IF(AND(OR($E138={"a/b","a/c","b/a","c/a"}),P128="w"),VLOOKUP(R128,$AA$2:$AB$17,2,FALSE),IF(AND(OR($E138={"a/b","a/c","b/a","c/a"}),P128="l"),VLOOKUP(R128,$AC$2:$AD$17,2,FALSE),IF(OR($E138={"a/b","a/c","b/a","c/a"}),1,"")))))))))))))))))))))))</f>
        <v/>
      </c>
      <c r="S139" s="13" t="str">
        <f>IF(AND(T139="c",$A139&gt;=1,OR(U139={1,"2a","2b",3,"5a","5b","10a","10b","20a","20b","40a","40b","80a","80b","160a","160b"})),"w",IF(AND(T139="",$A139&gt;=1,OR(U139={1,"2a","2b",3,"5a","5b","10a","10b","20a","20b","40a","40b","80a","80b","160a","160b"})),"l",""))</f>
        <v>w</v>
      </c>
      <c r="T139" s="7" t="str">
        <f>IF(OR($A139={2,5,8,11,14,17,20,23,26,29,32,35}),"c","")</f>
        <v>c</v>
      </c>
      <c r="U139" s="14" t="str">
        <f>IF(AND(OR($E138={"a/b","b/c","b/a","c/b"}),S138="w"),VLOOKUP(U138,$AA$2:$AB$17,2,FALSE),IF(AND(OR($E138={"a/b","b/c","b/a","c/b"}),S138="l"),VLOOKUP(U138,$AC$2:$AD$17,2,FALSE),IF(AND(OR($E138={"a/b","b/c","b/a","c/b"}),S137="w"),VLOOKUP(U137,$AA$2:$AB$17,2,FALSE),IF(AND(OR($E138={"a/b","b/c","b/a","c/b"}),S137="l"),VLOOKUP(U137,$AC$2:$AD$17,2,FALSE),IF(AND(OR($E138={"a/b","b/c","b/a","c/b"}),S136="w"),VLOOKUP(U136,$AA$2:$AB$17,2,FALSE),IF(AND(OR($E138={"a/b","b/c","b/a","c/b"}),S136="l"),VLOOKUP(U136,$AC$2:$AD$17,2,FALSE),IF(AND(OR($E138={"a/b","b/c","b/a","c/b"}),S135="w"),VLOOKUP(U135,$AA$2:$AB$17,2,FALSE),IF(AND(OR($E138={"a/b","b/c","b/a","c/b"}),S135="l"),VLOOKUP(U135,$AC$2:$AD$17,2,FALSE),IF(AND(OR($E138={"a/b","b/c","b/a","c/b"}),S134="w"),VLOOKUP(U134,$AA$2:$AB$17,2,FALSE),IF(AND(OR($E138={"a/b","b/c","b/a","c/b"}),S134="l"),VLOOKUP(U134,$AC$2:$AD$17,2,FALSE),IF(AND(OR($E138={"a/b","b/c","b/a","c/b"}),S133="w"),VLOOKUP(U133,$AA$2:$AB$17,2,FALSE),IF(AND(OR($E138={"a/b","b/c","b/a","c/b"}),S133="l"),VLOOKUP(U133,$AC$2:$AD$17,2,FALSE),IF(AND(OR($E138={"a/b","b/c","b/a","c/b"}),S132="w"),VLOOKUP(U132,$AA$2:$AB$17,2,FALSE),IF(AND(OR($E138={"a/b","b/c","b/a","c/b"}),S132="l"),VLOOKUP(U132,$AC$2:$AD$17,2,FALSE),IF(AND(OR($E138={"a/b","b/c","b/a","c/b"}),S131="w"),VLOOKUP(U131,$AA$2:$AB$17,2,FALSE),IF(AND(OR($E138={"a/b","b/c","b/a","c/b"}),S131="l"),VLOOKUP(U131,$AC$2:$AD$17,2,FALSE),IF(AND(OR($E138={"a/b","b/c","b/a","c/b"}),S130="w"),VLOOKUP(U130,$AA$2:$AB$17,2,FALSE),IF(AND(OR($E138={"a/b","b/c","b/a","c/b"}),S130="l"),VLOOKUP(U130,$AC$2:$AD$17,2,FALSE),IF(AND(OR($E138={"a/b","b/c","b/a","c/b"}),S129="w"),VLOOKUP(U129,$AA$2:$AB$17,2,FALSE),IF(AND(OR($E138={"a/b","b/c","b/a","c/b"}),S129="l"),VLOOKUP(U129,$AC$2:$AD$17,2,FALSE),IF(AND(OR($E138={"a/b","b/c","b/a","c/b"}),S128="w"),VLOOKUP(U128,$AA$2:$AB$17,2,FALSE),IF(AND(OR($E138={"a/b","b/c","b/a","c/b"}),S128="l"),VLOOKUP(U128,$AC$2:$AD$17,2,FALSE),IF(OR($E138={"a/b","b/c","b/a","c/b"}),1,"")))))))))))))))))))))))</f>
        <v>2b</v>
      </c>
      <c r="V139" s="13" t="str">
        <f>IF(AND(W139="c",$A139&gt;=1,OR(X139={1,"2a","2b",3,"5a","5b","10a","10b","20a","20b","40a","40b","80a","80b","160a","160b"})),"w",IF(AND(W139="",$A139&gt;=1,OR(X139={1,"2a","2b",3,"5a","5b","10a","10b","20a","20b","40a","40b","80a","80b","160a","160b"})),"l",""))</f>
        <v>l</v>
      </c>
      <c r="W139" s="7" t="str">
        <f>IF(OR($A139={3,6,9,12,15,18,21,24,27,30,33,36}),"c","")</f>
        <v/>
      </c>
      <c r="X139" s="14" t="str">
        <f>IF(AND(OR($E138={"a/c","b/c","c/a","c/b"}),V138="w"),VLOOKUP(X138,$AA$2:$AB$17,2,FALSE),IF(AND(OR($E138={"a/c","b/c","c/a","c/b"}),V138="l"),VLOOKUP(X138,$AC$2:$AD$17,2,FALSE),IF(AND(OR($E138={"a/c","b/c","c/a","c/b"}),V137="w"),VLOOKUP(X137,$AA$2:$AB$17,2,FALSE),IF(AND(OR($E138={"a/c","b/c","c/a","c/b"}),V137="l"),VLOOKUP(X137,$AC$2:$AD$17,2,FALSE),IF(AND(OR($E138={"a/c","b/c","c/a","c/b"}),V136="w"),VLOOKUP(X136,$AA$2:$AB$17,2,FALSE),IF(AND(OR($E138={"a/c","b/c","c/a","c/b"}),V136="l"),VLOOKUP(X136,$AC$2:$AD$17,2,FALSE),IF(AND(OR($E138={"a/c","b/c","c/a","c/b"}),V135="w"),VLOOKUP(X135,$AA$2:$AB$17,2,FALSE),IF(AND(OR($E138={"a/c","b/c","c/a","c/b"}),V135="l"),VLOOKUP(X135,$AC$2:$AD$17,2,FALSE),IF(AND(OR($E138={"a/c","b/c","c/a","c/b"}),V134="w"),VLOOKUP(X134,$AA$2:$AB$17,2,FALSE),IF(AND(OR($E138={"a/c","b/c","c/a","c/b"}),V134="l"),VLOOKUP(X134,$AC$2:$AD$17,2,FALSE),IF(AND(OR($E138={"a/c","b/c","c/a","c/b"}),V133="w"),VLOOKUP(X133,$AA$2:$AB$17,2,FALSE),IF(AND(OR($E138={"a/c","b/c","c/a","c/b"}),V133="l"),VLOOKUP(X133,$AC$2:$AD$17,2,FALSE),IF(AND(OR($E138={"a/c","b/c","c/a","c/b"}),V132="w"),VLOOKUP(X132,$AA$2:$AB$17,2,FALSE),IF(AND(OR($E138={"a/c","b/c","c/a","c/b"}),V132="l"),VLOOKUP(X132,$AC$2:$AD$17,2,FALSE),IF(AND(OR($E138={"a/c","b/c","c/a","c/b"}),V131="w"),VLOOKUP(X131,$AA$2:$AB$17,2,FALSE),IF(AND(OR($E138={"a/c","b/c","c/a","c/b"}),V131="l"),VLOOKUP(X131,$AC$2:$AD$17,2,FALSE),IF(AND(OR($E138={"a/c","b/c","c/a","c/b"}),V130="w"),VLOOKUP(X130,$AA$2:$AB$17,2,FALSE),IF(AND(OR($E138={"a/c","b/c","c/a","c/b"}),V130="l"),VLOOKUP(X130,$AC$2:$AD$17,2,FALSE),IF(AND(OR($E138={"a/c","b/c","c/a","c/b"}),V129="w"),VLOOKUP(X129,$AA$2:$AB$17,2,FALSE),IF(AND(OR($E138={"a/c","b/c","c/a","c/b"}),V129="l"),VLOOKUP(X129,$AC$2:$AD$17,2,FALSE),IF(AND(OR($E138={"a/c","b/c","c/a","c/b"}),V128="w"),VLOOKUP(X128,$AA$2:$AB$17,2,FALSE),IF(AND(OR($E138={"a/c","b/c","c/a","c/b"}),V128="l"),VLOOKUP(X128,$AC$2:$AD$17,2,FALSE),IF(OR($E138={"a/c","b/c","c/a","c/b"}),1,"")))))))))))))))))))))))</f>
        <v>2a</v>
      </c>
      <c r="Y139" s="12">
        <f t="shared" si="13"/>
        <v>2</v>
      </c>
      <c r="Z139" s="27">
        <f t="shared" si="14"/>
        <v>-2</v>
      </c>
    </row>
    <row r="140" spans="1:26">
      <c r="A140" s="9">
        <v>12</v>
      </c>
      <c r="B140" s="9">
        <f>IF(OR($A140={1,2,3,4,5,6,7,8,9,10,11,12}),1,IF(OR($A140={13,14,15,16,17,18,19,20,21,22,23,24}),2,IF(OR($A140={25,26,27,28,29,30,31,32,33,34,35,36}),3,"")))</f>
        <v>1</v>
      </c>
      <c r="C140" s="9" t="str">
        <f>IF(OR($A140={1,4,7,10,13,16,19,22,25,28,31,34}),"A",IF(OR($A140={2,5,8,11,14,17,20,23,26,29,32,35}),"B",IF(OR($A140={3,6,9,12,15,18,21,24,27,30,33,36}),"C","")))</f>
        <v>C</v>
      </c>
      <c r="D140" t="str">
        <f t="shared" si="15"/>
        <v>2/1</v>
      </c>
      <c r="E140" t="str">
        <f t="shared" si="16"/>
        <v>B/C</v>
      </c>
      <c r="F140" s="13" t="str">
        <f>IF(AND(G140="d",$A140&gt;=1,OR(H140={1,"2a","2b",3,"5a","5b","10a","10b","20a","20b","40a","40b","80a","80b","160a","160b"})),"w",IF(AND(G140="",$A140&gt;=1,OR(H140={1,"2a","2b",3,"5a","5b","10a","10b","20a","20b","40a","40b","80a","80b","160a","160b"})),"l",""))</f>
        <v>w</v>
      </c>
      <c r="G140" s="7" t="str">
        <f>IF(OR($A140={1,2,3,4,5,6,7,8,9,10,11,12}),"d","")</f>
        <v>d</v>
      </c>
      <c r="H140" s="14" t="str">
        <f>IF(AND(OR($D139={"1/2","1/3","2/1","3/1"}),F139="w"),VLOOKUP(H139,$AA$2:$AB$17,2,FALSE),IF(AND(OR($D139={"1/2","1/3","2/1","3/1"}),F139="l"),VLOOKUP(H139,$AC$2:$AD$17,2,FALSE),IF(AND(OR($D139={"1/2","1/3","2/1","3/1"}),F138="w"),VLOOKUP(H138,$AA$2:$AB$17,2,FALSE),IF(AND(OR($D139={"1/2","1/3","2/1","3/1"}),F138="l"),VLOOKUP(H138,$AC$2:$AD$17,2,FALSE),IF(AND(OR($D139={"1/2","1/3","2/1","3/1"}),F137="w"),VLOOKUP(H137,$AA$2:$AB$17,2,FALSE),IF(AND(OR($D139={"1/2","1/3","2/1","3/1"}),F137="l"),VLOOKUP(H137,$AC$2:$AD$17,2,FALSE),IF(AND(OR($D139={"1/2","1/3","2/1","3/1"}),F136="w"),VLOOKUP(H136,$AA$2:$AB$17,2,FALSE),IF(AND(OR($D139={"1/2","1/3","2/1","3/1"}),F136="l"),VLOOKUP(H136,$AC$2:$AD$17,2,FALSE),IF(AND(OR($D139={"1/2","1/3","2/1","3/1"}),F135="w"),VLOOKUP(H135,$AA$2:$AB$17,2,FALSE),IF(AND(OR($D139={"1/2","1/3","2/1","3/1"}),F135="l"),VLOOKUP(H135,$AC$2:$AD$17,2,FALSE),IF(AND(OR($D139={"1/2","1/3","2/1","3/1"}),F134="w"),VLOOKUP(H134,$AA$2:$AB$17,2,FALSE),IF(AND(OR($D139={"1/2","1/3","2/1","3/1"}),F134="l"),VLOOKUP(H134,$AC$2:$AD$17,2,FALSE),IF(AND(OR($D139={"1/2","1/3","2/1","3/1"}),F133="w"),VLOOKUP(H133,$AA$2:$AB$17,2,FALSE),IF(AND(OR($D139={"1/2","1/3","2/1","3/1"}),F133="l"),VLOOKUP(H133,$AC$2:$AD$17,2,FALSE),IF(AND(OR($D139={"1/2","1/3","2/1","3/1"}),F132="w"),VLOOKUP(H132,$AA$2:$AB$17,2,FALSE),IF(AND(OR($D139={"1/2","1/3","2/1","3/1"}),F132="l"),VLOOKUP(H132,$AC$2:$AD$17,2,FALSE),IF(AND(OR($D139={"1/2","1/3","2/1","3/1"}),F131="w"),VLOOKUP(H131,$AA$2:$AB$17,2,FALSE),IF(AND(OR($D139={"1/2","1/3","2/1","3/1"}),F131="l"),VLOOKUP(H131,$AC$2:$AD$17,2,FALSE),IF(AND(OR($D139={"1/2","1/3","2/1","3/1"}),F130="w"),VLOOKUP(H130,$AA$2:$AB$17,2,FALSE),IF(AND(OR($D139={"1/2","1/3","2/1","3/1"}),F130="l"),VLOOKUP(H130,$AC$2:$AD$17,2,FALSE),IF(AND(OR($D139={"1/2","1/3","2/1","3/1"}),F129="w"),VLOOKUP(H129,$AA$2:$AB$17,2,FALSE),IF(AND(OR($D139={"1/2","1/3","2/1","3/1"}),F129="l"),VLOOKUP(H129,$AC$2:$AD$17,2,FALSE),IF(OR($D139={"1/2","1/3","2/1","3/1"}),1,"")))))))))))))))))))))))</f>
        <v>2b</v>
      </c>
      <c r="I140" s="13" t="str">
        <f>IF(AND(J140="d",$A140&gt;=1,OR(K140={1,"2a","2b",3,"5a","5b","10a","10b","20a","20b","40a","40b","80a","80b","160a","160b"})),"w",IF(AND(J140="",$A140&gt;=1,OR(K140={1,"2a","2b",3,"5a","5b","10a","10b","20a","20b","40a","40b","80a","80b","160a","160b"})),"l",""))</f>
        <v>l</v>
      </c>
      <c r="J140" s="7" t="str">
        <f>IF(OR($A140={13,14,15,16,17,18,19,20,21,22,23,24}),"d","")</f>
        <v/>
      </c>
      <c r="K140" s="14">
        <f>IF(AND(OR($D139={"1/2","2/3","2/1","3/2"}),I139="w"),VLOOKUP(K139,$AA$2:$AB$17,2,FALSE),IF(AND(OR($D139={"1/2","2/3","2/1","3/2"}),I139="l"),VLOOKUP(K139,$AC$2:$AD$17,2,FALSE),IF(AND(OR($D139={"1/2","2/3","2/1","3/2"}),I138="w"),VLOOKUP(K138,$AA$2:$AB$17,2,FALSE),IF(AND(OR($D139={"1/2","2/3","2/1","3/2"}),I138="l"),VLOOKUP(K138,$AC$2:$AD$17,2,FALSE),IF(AND(OR($D139={"1/2","2/3","2/1","3/2"}),I137="w"),VLOOKUP(K137,$AA$2:$AB$17,2,FALSE),IF(AND(OR($D139={"1/2","2/3","2/1","3/2"}),I137="l"),VLOOKUP(K137,$AC$2:$AD$17,2,FALSE),IF(AND(OR($D139={"1/2","2/3","2/1","3/2"}),I136="w"),VLOOKUP(K136,$AA$2:$AB$17,2,FALSE),IF(AND(OR($D139={"1/2","2/3","2/1","3/2"}),I136="l"),VLOOKUP(K136,$AC$2:$AD$17,2,FALSE),IF(AND(OR($D139={"1/2","2/3","2/1","3/2"}),I135="w"),VLOOKUP(K135,$AA$2:$AB$17,2,FALSE),IF(AND(OR($D139={"1/2","2/3","2/1","3/2"}),I135="l"),VLOOKUP(K135,$AC$2:$AD$17,2,FALSE),IF(AND(OR($D139={"1/2","2/3","2/1","3/2"}),I134="w"),VLOOKUP(K134,$AA$2:$AB$17,2,FALSE),IF(AND(OR($D139={"1/2","2/3","2/1","3/2"}),I134="l"),VLOOKUP(K134,$AC$2:$AD$17,2,FALSE),IF(AND(OR($D139={"1/2","2/3","2/1","3/2"}),I133="w"),VLOOKUP(K133,$AA$2:$AB$17,2,FALSE),IF(AND(OR($D139={"1/2","2/3","2/1","3/2"}),I133="l"),VLOOKUP(K133,$AC$2:$AD$17,2,FALSE),IF(AND(OR($D139={"1/2","2/3","2/1","3/2"}),I132="w"),VLOOKUP(K132,$AA$2:$AB$17,2,FALSE),IF(AND(OR($D139={"1/2","2/3","2/1","3/2"}),I132="l"),VLOOKUP(K132,$AC$2:$AD$17,2,FALSE),IF(AND(OR($D139={"1/2","2/3","2/1","3/2"}),I131="w"),VLOOKUP(K131,$AA$2:$AB$17,2,FALSE),IF(AND(OR($D139={"1/2","2/3","2/1","3/2"}),I131="l"),VLOOKUP(K131,$AC$2:$AD$17,2,FALSE),IF(AND(OR($D139={"1/2","2/3","2/1","3/2"}),I130="w"),VLOOKUP(K130,$AA$2:$AB$17,2,FALSE),IF(AND(OR($D139={"1/2","2/3","2/1","3/2"}),I130="l"),VLOOKUP(K130,$AC$2:$AD$17,2,FALSE),IF(AND(OR($D139={"1/2","2/3","2/1","3/2"}),I129="w"),VLOOKUP(K129,$AA$2:$AB$17,2,FALSE),IF(AND(OR($D139={"1/2","2/3","2/1","3/2"}),I129="l"),VLOOKUP(K129,$AC$2:$AD$17,2,FALSE),IF(OR($D139={"1/2","2/3","2/1","3/2"}),1,"")))))))))))))))))))))))</f>
        <v>3</v>
      </c>
      <c r="L140" s="13" t="str">
        <f>IF(AND(M140="d",$A140&gt;=1,OR(N140={1,"2a","2b",3,"5a","5b","10a","10b","20a","20b","40a","40b","80a","80b","160a","160b"})),"w",IF(AND(M140="",$A140&gt;=1,OR(N140={1,"2a","2b",3,"5a","5b","10a","10b","20a","20b","40a","40b","80a","80b","160a","160b"})),"l",""))</f>
        <v/>
      </c>
      <c r="M140" s="7" t="str">
        <f>IF(OR($A140={25,26,27,28,29,30,31,32,33,34,35,36}),"d","")</f>
        <v/>
      </c>
      <c r="N140" s="14" t="str">
        <f>IF(AND(OR($D139={"1/3","2/3","3/1","3/2"}),L139="w"),VLOOKUP(N139,$AA$2:$AB$17,2,FALSE),IF(AND(OR($D139={"1/3","2/3","3/1","3/2"}),L139="l"),VLOOKUP(N139,$AC$2:$AD$17,2,FALSE),IF(AND(OR($D139={"1/3","2/3","3/1","3/2"}),L138="w"),VLOOKUP(N138,$AA$2:$AB$17,2,FALSE),IF(AND(OR($D139={"1/3","2/3","3/1","3/2"}),L138="l"),VLOOKUP(N138,$AC$2:$AD$17,2,FALSE),IF(AND(OR($D139={"1/3","2/3","3/1","3/2"}),L137="w"),VLOOKUP(N137,$AA$2:$AB$17,2,FALSE),IF(AND(OR($D139={"1/3","2/3","3/1","3/2"}),L137="l"),VLOOKUP(N137,$AC$2:$AD$17,2,FALSE),IF(AND(OR($D139={"1/3","2/3","3/1","3/2"}),L136="w"),VLOOKUP(N136,$AA$2:$AB$17,2,FALSE),IF(AND(OR($D139={"1/3","2/3","3/1","3/2"}),L136="l"),VLOOKUP(N136,$AC$2:$AD$17,2,FALSE),IF(AND(OR($D139={"1/3","2/3","3/1","3/2"}),L135="w"),VLOOKUP(N135,$AA$2:$AB$17,2,FALSE),IF(AND(OR($D139={"1/3","2/3","3/1","3/2"}),L135="l"),VLOOKUP(N135,$AC$2:$AD$17,2,FALSE),IF(AND(OR($D139={"1/3","2/3","3/1","3/2"}),L134="w"),VLOOKUP(N134,$AA$2:$AB$17,2,FALSE),IF(AND(OR($D139={"1/3","2/3","3/1","3/2"}),L134="l"),VLOOKUP(N134,$AC$2:$AD$17,2,FALSE),IF(AND(OR($D139={"1/3","2/3","3/1","3/2"}),L133="w"),VLOOKUP(N133,$AA$2:$AB$17,2,FALSE),IF(AND(OR($D139={"1/3","2/3","3/1","3/2"}),L133="l"),VLOOKUP(N133,$AC$2:$AD$17,2,FALSE),IF(AND(OR($D139={"1/3","2/3","3/1","3/2"}),L132="w"),VLOOKUP(N132,$AA$2:$AB$17,2,FALSE),IF(AND(OR($D139={"1/3","2/3","3/1","3/2"}),L132="l"),VLOOKUP(N132,$AC$2:$AD$17,2,FALSE),IF(AND(OR($D139={"1/3","2/3","3/1","3/2"}),L131="w"),VLOOKUP(N131,$AA$2:$AB$17,2,FALSE),IF(AND(OR($D139={"1/3","2/3","3/1","3/2"}),L131="l"),VLOOKUP(N131,$AC$2:$AD$17,2,FALSE),IF(AND(OR($D139={"1/3","2/3","3/1","3/2"}),L130="w"),VLOOKUP(N130,$AA$2:$AB$17,2,FALSE),IF(AND(OR($D139={"1/3","2/3","3/1","3/2"}),L130="l"),VLOOKUP(N130,$AC$2:$AD$17,2,FALSE),IF(AND(OR($D139={"1/3","2/3","3/1","3/2"}),L129="w"),VLOOKUP(N129,$AA$2:$AB$17,2,FALSE),IF(AND(OR($D139={"1/3","2/3","3/1","3/2"}),L129="l"),VLOOKUP(N129,$AC$2:$AD$17,2,FALSE),IF(OR($D139={"1/3","2/3","3/1","3/2"}),1,"")))))))))))))))))))))))</f>
        <v/>
      </c>
      <c r="O140" s="12">
        <f t="shared" si="12"/>
        <v>1</v>
      </c>
      <c r="P140" s="13" t="str">
        <f>IF(AND(Q140="c",$A140&gt;=1,OR(R140={1,"2a","2b",3,"5a","5b","10a","10b","20a","20b","40a","40b","80a","80b","160a","160b"})),"w",IF(AND(Q140="",$A140&gt;=1,OR(R140={1,"2a","2b",3,"5a","5b","10a","10b","20a","20b","40a","40b","80a","80b","160a","160b"})),"l",""))</f>
        <v/>
      </c>
      <c r="Q140" s="7" t="str">
        <f>IF(OR($A140={1,4,7,10,13,16,19,22,25,28,31,34}),"c","")</f>
        <v/>
      </c>
      <c r="R140" s="14" t="str">
        <f>IF(AND(OR($E139={"a/b","a/c","b/a","c/a"}),P139="w"),VLOOKUP(R139,$AA$2:$AB$17,2,FALSE),IF(AND(OR($E139={"a/b","a/c","b/a","c/a"}),P139="l"),VLOOKUP(R139,$AC$2:$AD$17,2,FALSE),IF(AND(OR($E139={"a/b","a/c","b/a","c/a"}),P138="w"),VLOOKUP(R138,$AA$2:$AB$17,2,FALSE),IF(AND(OR($E139={"a/b","a/c","b/a","c/a"}),P138="l"),VLOOKUP(R138,$AC$2:$AD$17,2,FALSE),IF(AND(OR($E139={"a/b","a/c","b/a","c/a"}),P137="w"),VLOOKUP(R137,$AA$2:$AB$17,2,FALSE),IF(AND(OR($E139={"a/b","a/c","b/a","c/a"}),P137="l"),VLOOKUP(R137,$AC$2:$AD$17,2,FALSE),IF(AND(OR($E139={"a/b","a/c","b/a","c/a"}),P136="w"),VLOOKUP(R136,$AA$2:$AB$17,2,FALSE),IF(AND(OR($E139={"a/b","a/c","b/a","c/a"}),P136="l"),VLOOKUP(R136,$AC$2:$AD$17,2,FALSE),IF(AND(OR($E139={"a/b","a/c","b/a","c/a"}),P135="w"),VLOOKUP(R135,$AA$2:$AB$17,2,FALSE),IF(AND(OR($E139={"a/b","a/c","b/a","c/a"}),P135="l"),VLOOKUP(R135,$AC$2:$AD$17,2,FALSE),IF(AND(OR($E139={"a/b","a/c","b/a","c/a"}),P134="w"),VLOOKUP(R134,$AA$2:$AB$17,2,FALSE),IF(AND(OR($E139={"a/b","a/c","b/a","c/a"}),P134="l"),VLOOKUP(R134,$AC$2:$AD$17,2,FALSE),IF(AND(OR($E139={"a/b","a/c","b/a","c/a"}),P133="w"),VLOOKUP(R133,$AA$2:$AB$17,2,FALSE),IF(AND(OR($E139={"a/b","a/c","b/a","c/a"}),P133="l"),VLOOKUP(R133,$AC$2:$AD$17,2,FALSE),IF(AND(OR($E139={"a/b","a/c","b/a","c/a"}),P132="w"),VLOOKUP(R132,$AA$2:$AB$17,2,FALSE),IF(AND(OR($E139={"a/b","a/c","b/a","c/a"}),P132="l"),VLOOKUP(R132,$AC$2:$AD$17,2,FALSE),IF(AND(OR($E139={"a/b","a/c","b/a","c/a"}),P131="w"),VLOOKUP(R131,$AA$2:$AB$17,2,FALSE),IF(AND(OR($E139={"a/b","a/c","b/a","c/a"}),P131="l"),VLOOKUP(R131,$AC$2:$AD$17,2,FALSE),IF(AND(OR($E139={"a/b","a/c","b/a","c/a"}),P130="w"),VLOOKUP(R130,$AA$2:$AB$17,2,FALSE),IF(AND(OR($E139={"a/b","a/c","b/a","c/a"}),P130="l"),VLOOKUP(R130,$AC$2:$AD$17,2,FALSE),IF(AND(OR($E139={"a/b","a/c","b/a","c/a"}),P129="w"),VLOOKUP(R129,$AA$2:$AB$17,2,FALSE),IF(AND(OR($E139={"a/b","a/c","b/a","c/a"}),P129="l"),VLOOKUP(R129,$AC$2:$AD$17,2,FALSE),IF(OR($E139={"a/b","a/c","b/a","c/a"}),1,"")))))))))))))))))))))))</f>
        <v/>
      </c>
      <c r="S140" s="13" t="str">
        <f>IF(AND(T140="c",$A140&gt;=1,OR(U140={1,"2a","2b",3,"5a","5b","10a","10b","20a","20b","40a","40b","80a","80b","160a","160b"})),"w",IF(AND(T140="",$A140&gt;=1,OR(U140={1,"2a","2b",3,"5a","5b","10a","10b","20a","20b","40a","40b","80a","80b","160a","160b"})),"l",""))</f>
        <v>l</v>
      </c>
      <c r="T140" s="7" t="str">
        <f>IF(OR($A140={2,5,8,11,14,17,20,23,26,29,32,35}),"c","")</f>
        <v/>
      </c>
      <c r="U140" s="14">
        <f>IF(AND(OR($E139={"a/b","b/c","b/a","c/b"}),S139="w"),VLOOKUP(U139,$AA$2:$AB$17,2,FALSE),IF(AND(OR($E139={"a/b","b/c","b/a","c/b"}),S139="l"),VLOOKUP(U139,$AC$2:$AD$17,2,FALSE),IF(AND(OR($E139={"a/b","b/c","b/a","c/b"}),S138="w"),VLOOKUP(U138,$AA$2:$AB$17,2,FALSE),IF(AND(OR($E139={"a/b","b/c","b/a","c/b"}),S138="l"),VLOOKUP(U138,$AC$2:$AD$17,2,FALSE),IF(AND(OR($E139={"a/b","b/c","b/a","c/b"}),S137="w"),VLOOKUP(U137,$AA$2:$AB$17,2,FALSE),IF(AND(OR($E139={"a/b","b/c","b/a","c/b"}),S137="l"),VLOOKUP(U137,$AC$2:$AD$17,2,FALSE),IF(AND(OR($E139={"a/b","b/c","b/a","c/b"}),S136="w"),VLOOKUP(U136,$AA$2:$AB$17,2,FALSE),IF(AND(OR($E139={"a/b","b/c","b/a","c/b"}),S136="l"),VLOOKUP(U136,$AC$2:$AD$17,2,FALSE),IF(AND(OR($E139={"a/b","b/c","b/a","c/b"}),S135="w"),VLOOKUP(U135,$AA$2:$AB$17,2,FALSE),IF(AND(OR($E139={"a/b","b/c","b/a","c/b"}),S135="l"),VLOOKUP(U135,$AC$2:$AD$17,2,FALSE),IF(AND(OR($E139={"a/b","b/c","b/a","c/b"}),S134="w"),VLOOKUP(U134,$AA$2:$AB$17,2,FALSE),IF(AND(OR($E139={"a/b","b/c","b/a","c/b"}),S134="l"),VLOOKUP(U134,$AC$2:$AD$17,2,FALSE),IF(AND(OR($E139={"a/b","b/c","b/a","c/b"}),S133="w"),VLOOKUP(U133,$AA$2:$AB$17,2,FALSE),IF(AND(OR($E139={"a/b","b/c","b/a","c/b"}),S133="l"),VLOOKUP(U133,$AC$2:$AD$17,2,FALSE),IF(AND(OR($E139={"a/b","b/c","b/a","c/b"}),S132="w"),VLOOKUP(U132,$AA$2:$AB$17,2,FALSE),IF(AND(OR($E139={"a/b","b/c","b/a","c/b"}),S132="l"),VLOOKUP(U132,$AC$2:$AD$17,2,FALSE),IF(AND(OR($E139={"a/b","b/c","b/a","c/b"}),S131="w"),VLOOKUP(U131,$AA$2:$AB$17,2,FALSE),IF(AND(OR($E139={"a/b","b/c","b/a","c/b"}),S131="l"),VLOOKUP(U131,$AC$2:$AD$17,2,FALSE),IF(AND(OR($E139={"a/b","b/c","b/a","c/b"}),S130="w"),VLOOKUP(U130,$AA$2:$AB$17,2,FALSE),IF(AND(OR($E139={"a/b","b/c","b/a","c/b"}),S130="l"),VLOOKUP(U130,$AC$2:$AD$17,2,FALSE),IF(AND(OR($E139={"a/b","b/c","b/a","c/b"}),S129="w"),VLOOKUP(U129,$AA$2:$AB$17,2,FALSE),IF(AND(OR($E139={"a/b","b/c","b/a","c/b"}),S129="l"),VLOOKUP(U129,$AC$2:$AD$17,2,FALSE),IF(OR($E139={"a/b","b/c","b/a","c/b"}),1,"")))))))))))))))))))))))</f>
        <v>1</v>
      </c>
      <c r="V140" s="13" t="str">
        <f>IF(AND(W140="c",$A140&gt;=1,OR(X140={1,"2a","2b",3,"5a","5b","10a","10b","20a","20b","40a","40b","80a","80b","160a","160b"})),"w",IF(AND(W140="",$A140&gt;=1,OR(X140={1,"2a","2b",3,"5a","5b","10a","10b","20a","20b","40a","40b","80a","80b","160a","160b"})),"l",""))</f>
        <v>w</v>
      </c>
      <c r="W140" s="7" t="str">
        <f>IF(OR($A140={3,6,9,12,15,18,21,24,27,30,33,36}),"c","")</f>
        <v>c</v>
      </c>
      <c r="X140" s="14" t="str">
        <f>IF(AND(OR($E139={"a/c","b/c","c/a","c/b"}),V139="w"),VLOOKUP(X139,$AA$2:$AB$17,2,FALSE),IF(AND(OR($E139={"a/c","b/c","c/a","c/b"}),V139="l"),VLOOKUP(X139,$AC$2:$AD$17,2,FALSE),IF(AND(OR($E139={"a/c","b/c","c/a","c/b"}),V138="w"),VLOOKUP(X138,$AA$2:$AB$17,2,FALSE),IF(AND(OR($E139={"a/c","b/c","c/a","c/b"}),V138="l"),VLOOKUP(X138,$AC$2:$AD$17,2,FALSE),IF(AND(OR($E139={"a/c","b/c","c/a","c/b"}),V137="w"),VLOOKUP(X137,$AA$2:$AB$17,2,FALSE),IF(AND(OR($E139={"a/c","b/c","c/a","c/b"}),V137="l"),VLOOKUP(X137,$AC$2:$AD$17,2,FALSE),IF(AND(OR($E139={"a/c","b/c","c/a","c/b"}),V136="w"),VLOOKUP(X136,$AA$2:$AB$17,2,FALSE),IF(AND(OR($E139={"a/c","b/c","c/a","c/b"}),V136="l"),VLOOKUP(X136,$AC$2:$AD$17,2,FALSE),IF(AND(OR($E139={"a/c","b/c","c/a","c/b"}),V135="w"),VLOOKUP(X135,$AA$2:$AB$17,2,FALSE),IF(AND(OR($E139={"a/c","b/c","c/a","c/b"}),V135="l"),VLOOKUP(X135,$AC$2:$AD$17,2,FALSE),IF(AND(OR($E139={"a/c","b/c","c/a","c/b"}),V134="w"),VLOOKUP(X134,$AA$2:$AB$17,2,FALSE),IF(AND(OR($E139={"a/c","b/c","c/a","c/b"}),V134="l"),VLOOKUP(X134,$AC$2:$AD$17,2,FALSE),IF(AND(OR($E139={"a/c","b/c","c/a","c/b"}),V133="w"),VLOOKUP(X133,$AA$2:$AB$17,2,FALSE),IF(AND(OR($E139={"a/c","b/c","c/a","c/b"}),V133="l"),VLOOKUP(X133,$AC$2:$AD$17,2,FALSE),IF(AND(OR($E139={"a/c","b/c","c/a","c/b"}),V132="w"),VLOOKUP(X132,$AA$2:$AB$17,2,FALSE),IF(AND(OR($E139={"a/c","b/c","c/a","c/b"}),V132="l"),VLOOKUP(X132,$AC$2:$AD$17,2,FALSE),IF(AND(OR($E139={"a/c","b/c","c/a","c/b"}),V131="w"),VLOOKUP(X131,$AA$2:$AB$17,2,FALSE),IF(AND(OR($E139={"a/c","b/c","c/a","c/b"}),V131="l"),VLOOKUP(X131,$AC$2:$AD$17,2,FALSE),IF(AND(OR($E139={"a/c","b/c","c/a","c/b"}),V130="w"),VLOOKUP(X130,$AA$2:$AB$17,2,FALSE),IF(AND(OR($E139={"a/c","b/c","c/a","c/b"}),V130="l"),VLOOKUP(X130,$AC$2:$AD$17,2,FALSE),IF(AND(OR($E139={"a/c","b/c","c/a","c/b"}),V129="w"),VLOOKUP(X129,$AA$2:$AB$17,2,FALSE),IF(AND(OR($E139={"a/c","b/c","c/a","c/b"}),V129="l"),VLOOKUP(X129,$AC$2:$AD$17,2,FALSE),IF(OR($E139={"a/c","b/c","c/a","c/b"}),1,"")))))))))))))))))))))))</f>
        <v>2b</v>
      </c>
      <c r="Y140" s="12">
        <f t="shared" si="13"/>
        <v>3</v>
      </c>
      <c r="Z140" s="27">
        <f t="shared" si="14"/>
        <v>4</v>
      </c>
    </row>
    <row r="141" spans="1:26">
      <c r="A141" s="9">
        <v>24</v>
      </c>
      <c r="B141" s="9">
        <f>IF(OR($A141={1,2,3,4,5,6,7,8,9,10,11,12}),1,IF(OR($A141={13,14,15,16,17,18,19,20,21,22,23,24}),2,IF(OR($A141={25,26,27,28,29,30,31,32,33,34,35,36}),3,"")))</f>
        <v>2</v>
      </c>
      <c r="C141" s="9" t="str">
        <f>IF(OR($A141={1,4,7,10,13,16,19,22,25,28,31,34}),"A",IF(OR($A141={2,5,8,11,14,17,20,23,26,29,32,35}),"B",IF(OR($A141={3,6,9,12,15,18,21,24,27,30,33,36}),"C","")))</f>
        <v>C</v>
      </c>
      <c r="D141" t="str">
        <f t="shared" si="15"/>
        <v>1/2</v>
      </c>
      <c r="E141" t="str">
        <f t="shared" si="16"/>
        <v>B/C</v>
      </c>
      <c r="F141" s="13" t="str">
        <f>IF(AND(G141="d",$A141&gt;=1,OR(H141={1,"2a","2b",3,"5a","5b","10a","10b","20a","20b","40a","40b","80a","80b","160a","160b"})),"w",IF(AND(G141="",$A141&gt;=1,OR(H141={1,"2a","2b",3,"5a","5b","10a","10b","20a","20b","40a","40b","80a","80b","160a","160b"})),"l",""))</f>
        <v>l</v>
      </c>
      <c r="G141" s="7" t="str">
        <f>IF(OR($A141={1,2,3,4,5,6,7,8,9,10,11,12}),"d","")</f>
        <v/>
      </c>
      <c r="H141" s="14">
        <f>IF(AND(OR($D140={"1/2","1/3","2/1","3/1"}),F140="w"),VLOOKUP(H140,$AA$2:$AB$17,2,FALSE),IF(AND(OR($D140={"1/2","1/3","2/1","3/1"}),F140="l"),VLOOKUP(H140,$AC$2:$AD$17,2,FALSE),IF(AND(OR($D140={"1/2","1/3","2/1","3/1"}),F139="w"),VLOOKUP(H139,$AA$2:$AB$17,2,FALSE),IF(AND(OR($D140={"1/2","1/3","2/1","3/1"}),F139="l"),VLOOKUP(H139,$AC$2:$AD$17,2,FALSE),IF(AND(OR($D140={"1/2","1/3","2/1","3/1"}),F138="w"),VLOOKUP(H138,$AA$2:$AB$17,2,FALSE),IF(AND(OR($D140={"1/2","1/3","2/1","3/1"}),F138="l"),VLOOKUP(H138,$AC$2:$AD$17,2,FALSE),IF(AND(OR($D140={"1/2","1/3","2/1","3/1"}),F137="w"),VLOOKUP(H137,$AA$2:$AB$17,2,FALSE),IF(AND(OR($D140={"1/2","1/3","2/1","3/1"}),F137="l"),VLOOKUP(H137,$AC$2:$AD$17,2,FALSE),IF(AND(OR($D140={"1/2","1/3","2/1","3/1"}),F136="w"),VLOOKUP(H136,$AA$2:$AB$17,2,FALSE),IF(AND(OR($D140={"1/2","1/3","2/1","3/1"}),F136="l"),VLOOKUP(H136,$AC$2:$AD$17,2,FALSE),IF(AND(OR($D140={"1/2","1/3","2/1","3/1"}),F135="w"),VLOOKUP(H135,$AA$2:$AB$17,2,FALSE),IF(AND(OR($D140={"1/2","1/3","2/1","3/1"}),F135="l"),VLOOKUP(H135,$AC$2:$AD$17,2,FALSE),IF(AND(OR($D140={"1/2","1/3","2/1","3/1"}),F134="w"),VLOOKUP(H134,$AA$2:$AB$17,2,FALSE),IF(AND(OR($D140={"1/2","1/3","2/1","3/1"}),F134="l"),VLOOKUP(H134,$AC$2:$AD$17,2,FALSE),IF(AND(OR($D140={"1/2","1/3","2/1","3/1"}),F133="w"),VLOOKUP(H133,$AA$2:$AB$17,2,FALSE),IF(AND(OR($D140={"1/2","1/3","2/1","3/1"}),F133="l"),VLOOKUP(H133,$AC$2:$AD$17,2,FALSE),IF(AND(OR($D140={"1/2","1/3","2/1","3/1"}),F132="w"),VLOOKUP(H132,$AA$2:$AB$17,2,FALSE),IF(AND(OR($D140={"1/2","1/3","2/1","3/1"}),F132="l"),VLOOKUP(H132,$AC$2:$AD$17,2,FALSE),IF(AND(OR($D140={"1/2","1/3","2/1","3/1"}),F131="w"),VLOOKUP(H131,$AA$2:$AB$17,2,FALSE),IF(AND(OR($D140={"1/2","1/3","2/1","3/1"}),F131="l"),VLOOKUP(H131,$AC$2:$AD$17,2,FALSE),IF(AND(OR($D140={"1/2","1/3","2/1","3/1"}),F130="w"),VLOOKUP(H130,$AA$2:$AB$17,2,FALSE),IF(AND(OR($D140={"1/2","1/3","2/1","3/1"}),F130="l"),VLOOKUP(H130,$AC$2:$AD$17,2,FALSE),IF(OR($D140={"1/2","1/3","2/1","3/1"}),1,"")))))))))))))))))))))))</f>
        <v>1</v>
      </c>
      <c r="I141" s="13" t="str">
        <f>IF(AND(J141="d",$A141&gt;=1,OR(K141={1,"2a","2b",3,"5a","5b","10a","10b","20a","20b","40a","40b","80a","80b","160a","160b"})),"w",IF(AND(J141="",$A141&gt;=1,OR(K141={1,"2a","2b",3,"5a","5b","10a","10b","20a","20b","40a","40b","80a","80b","160a","160b"})),"l",""))</f>
        <v>w</v>
      </c>
      <c r="J141" s="7" t="str">
        <f>IF(OR($A141={13,14,15,16,17,18,19,20,21,22,23,24}),"d","")</f>
        <v>d</v>
      </c>
      <c r="K141" s="14" t="str">
        <f>IF(AND(OR($D140={"1/2","2/3","2/1","3/2"}),I140="w"),VLOOKUP(K140,$AA$2:$AB$17,2,FALSE),IF(AND(OR($D140={"1/2","2/3","2/1","3/2"}),I140="l"),VLOOKUP(K140,$AC$2:$AD$17,2,FALSE),IF(AND(OR($D140={"1/2","2/3","2/1","3/2"}),I139="w"),VLOOKUP(K139,$AA$2:$AB$17,2,FALSE),IF(AND(OR($D140={"1/2","2/3","2/1","3/2"}),I139="l"),VLOOKUP(K139,$AC$2:$AD$17,2,FALSE),IF(AND(OR($D140={"1/2","2/3","2/1","3/2"}),I138="w"),VLOOKUP(K138,$AA$2:$AB$17,2,FALSE),IF(AND(OR($D140={"1/2","2/3","2/1","3/2"}),I138="l"),VLOOKUP(K138,$AC$2:$AD$17,2,FALSE),IF(AND(OR($D140={"1/2","2/3","2/1","3/2"}),I137="w"),VLOOKUP(K137,$AA$2:$AB$17,2,FALSE),IF(AND(OR($D140={"1/2","2/3","2/1","3/2"}),I137="l"),VLOOKUP(K137,$AC$2:$AD$17,2,FALSE),IF(AND(OR($D140={"1/2","2/3","2/1","3/2"}),I136="w"),VLOOKUP(K136,$AA$2:$AB$17,2,FALSE),IF(AND(OR($D140={"1/2","2/3","2/1","3/2"}),I136="l"),VLOOKUP(K136,$AC$2:$AD$17,2,FALSE),IF(AND(OR($D140={"1/2","2/3","2/1","3/2"}),I135="w"),VLOOKUP(K135,$AA$2:$AB$17,2,FALSE),IF(AND(OR($D140={"1/2","2/3","2/1","3/2"}),I135="l"),VLOOKUP(K135,$AC$2:$AD$17,2,FALSE),IF(AND(OR($D140={"1/2","2/3","2/1","3/2"}),I134="w"),VLOOKUP(K134,$AA$2:$AB$17,2,FALSE),IF(AND(OR($D140={"1/2","2/3","2/1","3/2"}),I134="l"),VLOOKUP(K134,$AC$2:$AD$17,2,FALSE),IF(AND(OR($D140={"1/2","2/3","2/1","3/2"}),I133="w"),VLOOKUP(K133,$AA$2:$AB$17,2,FALSE),IF(AND(OR($D140={"1/2","2/3","2/1","3/2"}),I133="l"),VLOOKUP(K133,$AC$2:$AD$17,2,FALSE),IF(AND(OR($D140={"1/2","2/3","2/1","3/2"}),I132="w"),VLOOKUP(K132,$AA$2:$AB$17,2,FALSE),IF(AND(OR($D140={"1/2","2/3","2/1","3/2"}),I132="l"),VLOOKUP(K132,$AC$2:$AD$17,2,FALSE),IF(AND(OR($D140={"1/2","2/3","2/1","3/2"}),I131="w"),VLOOKUP(K131,$AA$2:$AB$17,2,FALSE),IF(AND(OR($D140={"1/2","2/3","2/1","3/2"}),I131="l"),VLOOKUP(K131,$AC$2:$AD$17,2,FALSE),IF(AND(OR($D140={"1/2","2/3","2/1","3/2"}),I130="w"),VLOOKUP(K130,$AA$2:$AB$17,2,FALSE),IF(AND(OR($D140={"1/2","2/3","2/1","3/2"}),I130="l"),VLOOKUP(K130,$AC$2:$AD$17,2,FALSE),IF(OR($D140={"1/2","2/3","2/1","3/2"}),1,"")))))))))))))))))))))))</f>
        <v>5a</v>
      </c>
      <c r="L141" s="13" t="str">
        <f>IF(AND(M141="d",$A141&gt;=1,OR(N141={1,"2a","2b",3,"5a","5b","10a","10b","20a","20b","40a","40b","80a","80b","160a","160b"})),"w",IF(AND(M141="",$A141&gt;=1,OR(N141={1,"2a","2b",3,"5a","5b","10a","10b","20a","20b","40a","40b","80a","80b","160a","160b"})),"l",""))</f>
        <v/>
      </c>
      <c r="M141" s="7" t="str">
        <f>IF(OR($A141={25,26,27,28,29,30,31,32,33,34,35,36}),"d","")</f>
        <v/>
      </c>
      <c r="N141" s="14" t="str">
        <f>IF(AND(OR($D140={"1/3","2/3","3/1","3/2"}),L140="w"),VLOOKUP(N140,$AA$2:$AB$17,2,FALSE),IF(AND(OR($D140={"1/3","2/3","3/1","3/2"}),L140="l"),VLOOKUP(N140,$AC$2:$AD$17,2,FALSE),IF(AND(OR($D140={"1/3","2/3","3/1","3/2"}),L139="w"),VLOOKUP(N139,$AA$2:$AB$17,2,FALSE),IF(AND(OR($D140={"1/3","2/3","3/1","3/2"}),L139="l"),VLOOKUP(N139,$AC$2:$AD$17,2,FALSE),IF(AND(OR($D140={"1/3","2/3","3/1","3/2"}),L138="w"),VLOOKUP(N138,$AA$2:$AB$17,2,FALSE),IF(AND(OR($D140={"1/3","2/3","3/1","3/2"}),L138="l"),VLOOKUP(N138,$AC$2:$AD$17,2,FALSE),IF(AND(OR($D140={"1/3","2/3","3/1","3/2"}),L137="w"),VLOOKUP(N137,$AA$2:$AB$17,2,FALSE),IF(AND(OR($D140={"1/3","2/3","3/1","3/2"}),L137="l"),VLOOKUP(N137,$AC$2:$AD$17,2,FALSE),IF(AND(OR($D140={"1/3","2/3","3/1","3/2"}),L136="w"),VLOOKUP(N136,$AA$2:$AB$17,2,FALSE),IF(AND(OR($D140={"1/3","2/3","3/1","3/2"}),L136="l"),VLOOKUP(N136,$AC$2:$AD$17,2,FALSE),IF(AND(OR($D140={"1/3","2/3","3/1","3/2"}),L135="w"),VLOOKUP(N135,$AA$2:$AB$17,2,FALSE),IF(AND(OR($D140={"1/3","2/3","3/1","3/2"}),L135="l"),VLOOKUP(N135,$AC$2:$AD$17,2,FALSE),IF(AND(OR($D140={"1/3","2/3","3/1","3/2"}),L134="w"),VLOOKUP(N134,$AA$2:$AB$17,2,FALSE),IF(AND(OR($D140={"1/3","2/3","3/1","3/2"}),L134="l"),VLOOKUP(N134,$AC$2:$AD$17,2,FALSE),IF(AND(OR($D140={"1/3","2/3","3/1","3/2"}),L133="w"),VLOOKUP(N133,$AA$2:$AB$17,2,FALSE),IF(AND(OR($D140={"1/3","2/3","3/1","3/2"}),L133="l"),VLOOKUP(N133,$AC$2:$AD$17,2,FALSE),IF(AND(OR($D140={"1/3","2/3","3/1","3/2"}),L132="w"),VLOOKUP(N132,$AA$2:$AB$17,2,FALSE),IF(AND(OR($D140={"1/3","2/3","3/1","3/2"}),L132="l"),VLOOKUP(N132,$AC$2:$AD$17,2,FALSE),IF(AND(OR($D140={"1/3","2/3","3/1","3/2"}),L131="w"),VLOOKUP(N131,$AA$2:$AB$17,2,FALSE),IF(AND(OR($D140={"1/3","2/3","3/1","3/2"}),L131="l"),VLOOKUP(N131,$AC$2:$AD$17,2,FALSE),IF(AND(OR($D140={"1/3","2/3","3/1","3/2"}),L130="w"),VLOOKUP(N130,$AA$2:$AB$17,2,FALSE),IF(AND(OR($D140={"1/3","2/3","3/1","3/2"}),L130="l"),VLOOKUP(N130,$AC$2:$AD$17,2,FALSE),IF(OR($D140={"1/3","2/3","3/1","3/2"}),1,"")))))))))))))))))))))))</f>
        <v/>
      </c>
      <c r="O141" s="12">
        <f t="shared" si="12"/>
        <v>9</v>
      </c>
      <c r="P141" s="13" t="str">
        <f>IF(AND(Q141="c",$A141&gt;=1,OR(R141={1,"2a","2b",3,"5a","5b","10a","10b","20a","20b","40a","40b","80a","80b","160a","160b"})),"w",IF(AND(Q141="",$A141&gt;=1,OR(R141={1,"2a","2b",3,"5a","5b","10a","10b","20a","20b","40a","40b","80a","80b","160a","160b"})),"l",""))</f>
        <v/>
      </c>
      <c r="Q141" s="7" t="str">
        <f>IF(OR($A141={1,4,7,10,13,16,19,22,25,28,31,34}),"c","")</f>
        <v/>
      </c>
      <c r="R141" s="14" t="str">
        <f>IF(AND(OR($E140={"a/b","a/c","b/a","c/a"}),P140="w"),VLOOKUP(R140,$AA$2:$AB$17,2,FALSE),IF(AND(OR($E140={"a/b","a/c","b/a","c/a"}),P140="l"),VLOOKUP(R140,$AC$2:$AD$17,2,FALSE),IF(AND(OR($E140={"a/b","a/c","b/a","c/a"}),P139="w"),VLOOKUP(R139,$AA$2:$AB$17,2,FALSE),IF(AND(OR($E140={"a/b","a/c","b/a","c/a"}),P139="l"),VLOOKUP(R139,$AC$2:$AD$17,2,FALSE),IF(AND(OR($E140={"a/b","a/c","b/a","c/a"}),P138="w"),VLOOKUP(R138,$AA$2:$AB$17,2,FALSE),IF(AND(OR($E140={"a/b","a/c","b/a","c/a"}),P138="l"),VLOOKUP(R138,$AC$2:$AD$17,2,FALSE),IF(AND(OR($E140={"a/b","a/c","b/a","c/a"}),P137="w"),VLOOKUP(R137,$AA$2:$AB$17,2,FALSE),IF(AND(OR($E140={"a/b","a/c","b/a","c/a"}),P137="l"),VLOOKUP(R137,$AC$2:$AD$17,2,FALSE),IF(AND(OR($E140={"a/b","a/c","b/a","c/a"}),P136="w"),VLOOKUP(R136,$AA$2:$AB$17,2,FALSE),IF(AND(OR($E140={"a/b","a/c","b/a","c/a"}),P136="l"),VLOOKUP(R136,$AC$2:$AD$17,2,FALSE),IF(AND(OR($E140={"a/b","a/c","b/a","c/a"}),P135="w"),VLOOKUP(R135,$AA$2:$AB$17,2,FALSE),IF(AND(OR($E140={"a/b","a/c","b/a","c/a"}),P135="l"),VLOOKUP(R135,$AC$2:$AD$17,2,FALSE),IF(AND(OR($E140={"a/b","a/c","b/a","c/a"}),P134="w"),VLOOKUP(R134,$AA$2:$AB$17,2,FALSE),IF(AND(OR($E140={"a/b","a/c","b/a","c/a"}),P134="l"),VLOOKUP(R134,$AC$2:$AD$17,2,FALSE),IF(AND(OR($E140={"a/b","a/c","b/a","c/a"}),P133="w"),VLOOKUP(R133,$AA$2:$AB$17,2,FALSE),IF(AND(OR($E140={"a/b","a/c","b/a","c/a"}),P133="l"),VLOOKUP(R133,$AC$2:$AD$17,2,FALSE),IF(AND(OR($E140={"a/b","a/c","b/a","c/a"}),P132="w"),VLOOKUP(R132,$AA$2:$AB$17,2,FALSE),IF(AND(OR($E140={"a/b","a/c","b/a","c/a"}),P132="l"),VLOOKUP(R132,$AC$2:$AD$17,2,FALSE),IF(AND(OR($E140={"a/b","a/c","b/a","c/a"}),P131="w"),VLOOKUP(R131,$AA$2:$AB$17,2,FALSE),IF(AND(OR($E140={"a/b","a/c","b/a","c/a"}),P131="l"),VLOOKUP(R131,$AC$2:$AD$17,2,FALSE),IF(AND(OR($E140={"a/b","a/c","b/a","c/a"}),P130="w"),VLOOKUP(R130,$AA$2:$AB$17,2,FALSE),IF(AND(OR($E140={"a/b","a/c","b/a","c/a"}),P130="l"),VLOOKUP(R130,$AC$2:$AD$17,2,FALSE),IF(OR($E140={"a/b","a/c","b/a","c/a"}),1,"")))))))))))))))))))))))</f>
        <v/>
      </c>
      <c r="S141" s="13" t="str">
        <f>IF(AND(T141="c",$A141&gt;=1,OR(U141={1,"2a","2b",3,"5a","5b","10a","10b","20a","20b","40a","40b","80a","80b","160a","160b"})),"w",IF(AND(T141="",$A141&gt;=1,OR(U141={1,"2a","2b",3,"5a","5b","10a","10b","20a","20b","40a","40b","80a","80b","160a","160b"})),"l",""))</f>
        <v>l</v>
      </c>
      <c r="T141" s="7" t="str">
        <f>IF(OR($A141={2,5,8,11,14,17,20,23,26,29,32,35}),"c","")</f>
        <v/>
      </c>
      <c r="U141" s="14" t="str">
        <f>IF(AND(OR($E140={"a/b","b/c","b/a","c/b"}),S140="w"),VLOOKUP(U140,$AA$2:$AB$17,2,FALSE),IF(AND(OR($E140={"a/b","b/c","b/a","c/b"}),S140="l"),VLOOKUP(U140,$AC$2:$AD$17,2,FALSE),IF(AND(OR($E140={"a/b","b/c","b/a","c/b"}),S139="w"),VLOOKUP(U139,$AA$2:$AB$17,2,FALSE),IF(AND(OR($E140={"a/b","b/c","b/a","c/b"}),S139="l"),VLOOKUP(U139,$AC$2:$AD$17,2,FALSE),IF(AND(OR($E140={"a/b","b/c","b/a","c/b"}),S138="w"),VLOOKUP(U138,$AA$2:$AB$17,2,FALSE),IF(AND(OR($E140={"a/b","b/c","b/a","c/b"}),S138="l"),VLOOKUP(U138,$AC$2:$AD$17,2,FALSE),IF(AND(OR($E140={"a/b","b/c","b/a","c/b"}),S137="w"),VLOOKUP(U137,$AA$2:$AB$17,2,FALSE),IF(AND(OR($E140={"a/b","b/c","b/a","c/b"}),S137="l"),VLOOKUP(U137,$AC$2:$AD$17,2,FALSE),IF(AND(OR($E140={"a/b","b/c","b/a","c/b"}),S136="w"),VLOOKUP(U136,$AA$2:$AB$17,2,FALSE),IF(AND(OR($E140={"a/b","b/c","b/a","c/b"}),S136="l"),VLOOKUP(U136,$AC$2:$AD$17,2,FALSE),IF(AND(OR($E140={"a/b","b/c","b/a","c/b"}),S135="w"),VLOOKUP(U135,$AA$2:$AB$17,2,FALSE),IF(AND(OR($E140={"a/b","b/c","b/a","c/b"}),S135="l"),VLOOKUP(U135,$AC$2:$AD$17,2,FALSE),IF(AND(OR($E140={"a/b","b/c","b/a","c/b"}),S134="w"),VLOOKUP(U134,$AA$2:$AB$17,2,FALSE),IF(AND(OR($E140={"a/b","b/c","b/a","c/b"}),S134="l"),VLOOKUP(U134,$AC$2:$AD$17,2,FALSE),IF(AND(OR($E140={"a/b","b/c","b/a","c/b"}),S133="w"),VLOOKUP(U133,$AA$2:$AB$17,2,FALSE),IF(AND(OR($E140={"a/b","b/c","b/a","c/b"}),S133="l"),VLOOKUP(U133,$AC$2:$AD$17,2,FALSE),IF(AND(OR($E140={"a/b","b/c","b/a","c/b"}),S132="w"),VLOOKUP(U132,$AA$2:$AB$17,2,FALSE),IF(AND(OR($E140={"a/b","b/c","b/a","c/b"}),S132="l"),VLOOKUP(U132,$AC$2:$AD$17,2,FALSE),IF(AND(OR($E140={"a/b","b/c","b/a","c/b"}),S131="w"),VLOOKUP(U131,$AA$2:$AB$17,2,FALSE),IF(AND(OR($E140={"a/b","b/c","b/a","c/b"}),S131="l"),VLOOKUP(U131,$AC$2:$AD$17,2,FALSE),IF(AND(OR($E140={"a/b","b/c","b/a","c/b"}),S130="w"),VLOOKUP(U130,$AA$2:$AB$17,2,FALSE),IF(AND(OR($E140={"a/b","b/c","b/a","c/b"}),S130="l"),VLOOKUP(U130,$AC$2:$AD$17,2,FALSE),IF(OR($E140={"a/b","b/c","b/a","c/b"}),1,"")))))))))))))))))))))))</f>
        <v>2a</v>
      </c>
      <c r="V141" s="13" t="str">
        <f>IF(AND(W141="c",$A141&gt;=1,OR(X141={1,"2a","2b",3,"5a","5b","10a","10b","20a","20b","40a","40b","80a","80b","160a","160b"})),"w",IF(AND(W141="",$A141&gt;=1,OR(X141={1,"2a","2b",3,"5a","5b","10a","10b","20a","20b","40a","40b","80a","80b","160a","160b"})),"l",""))</f>
        <v>w</v>
      </c>
      <c r="W141" s="7" t="str">
        <f>IF(OR($A141={3,6,9,12,15,18,21,24,27,30,33,36}),"c","")</f>
        <v>c</v>
      </c>
      <c r="X141" s="14">
        <f>IF(AND(OR($E140={"a/c","b/c","c/a","c/b"}),V140="w"),VLOOKUP(X140,$AA$2:$AB$17,2,FALSE),IF(AND(OR($E140={"a/c","b/c","c/a","c/b"}),V140="l"),VLOOKUP(X140,$AC$2:$AD$17,2,FALSE),IF(AND(OR($E140={"a/c","b/c","c/a","c/b"}),V139="w"),VLOOKUP(X139,$AA$2:$AB$17,2,FALSE),IF(AND(OR($E140={"a/c","b/c","c/a","c/b"}),V139="l"),VLOOKUP(X139,$AC$2:$AD$17,2,FALSE),IF(AND(OR($E140={"a/c","b/c","c/a","c/b"}),V138="w"),VLOOKUP(X138,$AA$2:$AB$17,2,FALSE),IF(AND(OR($E140={"a/c","b/c","c/a","c/b"}),V138="l"),VLOOKUP(X138,$AC$2:$AD$17,2,FALSE),IF(AND(OR($E140={"a/c","b/c","c/a","c/b"}),V137="w"),VLOOKUP(X137,$AA$2:$AB$17,2,FALSE),IF(AND(OR($E140={"a/c","b/c","c/a","c/b"}),V137="l"),VLOOKUP(X137,$AC$2:$AD$17,2,FALSE),IF(AND(OR($E140={"a/c","b/c","c/a","c/b"}),V136="w"),VLOOKUP(X136,$AA$2:$AB$17,2,FALSE),IF(AND(OR($E140={"a/c","b/c","c/a","c/b"}),V136="l"),VLOOKUP(X136,$AC$2:$AD$17,2,FALSE),IF(AND(OR($E140={"a/c","b/c","c/a","c/b"}),V135="w"),VLOOKUP(X135,$AA$2:$AB$17,2,FALSE),IF(AND(OR($E140={"a/c","b/c","c/a","c/b"}),V135="l"),VLOOKUP(X135,$AC$2:$AD$17,2,FALSE),IF(AND(OR($E140={"a/c","b/c","c/a","c/b"}),V134="w"),VLOOKUP(X134,$AA$2:$AB$17,2,FALSE),IF(AND(OR($E140={"a/c","b/c","c/a","c/b"}),V134="l"),VLOOKUP(X134,$AC$2:$AD$17,2,FALSE),IF(AND(OR($E140={"a/c","b/c","c/a","c/b"}),V133="w"),VLOOKUP(X133,$AA$2:$AB$17,2,FALSE),IF(AND(OR($E140={"a/c","b/c","c/a","c/b"}),V133="l"),VLOOKUP(X133,$AC$2:$AD$17,2,FALSE),IF(AND(OR($E140={"a/c","b/c","c/a","c/b"}),V132="w"),VLOOKUP(X132,$AA$2:$AB$17,2,FALSE),IF(AND(OR($E140={"a/c","b/c","c/a","c/b"}),V132="l"),VLOOKUP(X132,$AC$2:$AD$17,2,FALSE),IF(AND(OR($E140={"a/c","b/c","c/a","c/b"}),V131="w"),VLOOKUP(X131,$AA$2:$AB$17,2,FALSE),IF(AND(OR($E140={"a/c","b/c","c/a","c/b"}),V131="l"),VLOOKUP(X131,$AC$2:$AD$17,2,FALSE),IF(AND(OR($E140={"a/c","b/c","c/a","c/b"}),V130="w"),VLOOKUP(X130,$AA$2:$AB$17,2,FALSE),IF(AND(OR($E140={"a/c","b/c","c/a","c/b"}),V130="l"),VLOOKUP(X130,$AC$2:$AD$17,2,FALSE),IF(OR($E140={"a/c","b/c","c/a","c/b"}),1,"")))))))))))))))))))))))</f>
        <v>1</v>
      </c>
      <c r="Y141" s="12">
        <f t="shared" si="13"/>
        <v>0</v>
      </c>
      <c r="Z141" s="27">
        <f t="shared" si="14"/>
        <v>9</v>
      </c>
    </row>
    <row r="142" spans="1:26">
      <c r="A142" s="9">
        <v>2</v>
      </c>
      <c r="B142" s="9">
        <f>IF(OR($A142={1,2,3,4,5,6,7,8,9,10,11,12}),1,IF(OR($A142={13,14,15,16,17,18,19,20,21,22,23,24}),2,IF(OR($A142={25,26,27,28,29,30,31,32,33,34,35,36}),3,"")))</f>
        <v>1</v>
      </c>
      <c r="C142" s="9" t="str">
        <f>IF(OR($A142={1,4,7,10,13,16,19,22,25,28,31,34}),"A",IF(OR($A142={2,5,8,11,14,17,20,23,26,29,32,35}),"B",IF(OR($A142={3,6,9,12,15,18,21,24,27,30,33,36}),"C","")))</f>
        <v>B</v>
      </c>
      <c r="D142" t="str">
        <f t="shared" si="15"/>
        <v>2/1</v>
      </c>
      <c r="E142" t="str">
        <f t="shared" si="16"/>
        <v>C/B</v>
      </c>
      <c r="F142" s="13" t="str">
        <f>IF(AND(G142="d",$A142&gt;=1,OR(H142={1,"2a","2b",3,"5a","5b","10a","10b","20a","20b","40a","40b","80a","80b","160a","160b"})),"w",IF(AND(G142="",$A142&gt;=1,OR(H142={1,"2a","2b",3,"5a","5b","10a","10b","20a","20b","40a","40b","80a","80b","160a","160b"})),"l",""))</f>
        <v>w</v>
      </c>
      <c r="G142" s="7" t="str">
        <f>IF(OR($A142={1,2,3,4,5,6,7,8,9,10,11,12}),"d","")</f>
        <v>d</v>
      </c>
      <c r="H142" s="14" t="str">
        <f>IF(AND(OR($D141={"1/2","1/3","2/1","3/1"}),F141="w"),VLOOKUP(H141,$AA$2:$AB$17,2,FALSE),IF(AND(OR($D141={"1/2","1/3","2/1","3/1"}),F141="l"),VLOOKUP(H141,$AC$2:$AD$17,2,FALSE),IF(AND(OR($D141={"1/2","1/3","2/1","3/1"}),F140="w"),VLOOKUP(H140,$AA$2:$AB$17,2,FALSE),IF(AND(OR($D141={"1/2","1/3","2/1","3/1"}),F140="l"),VLOOKUP(H140,$AC$2:$AD$17,2,FALSE),IF(AND(OR($D141={"1/2","1/3","2/1","3/1"}),F139="w"),VLOOKUP(H139,$AA$2:$AB$17,2,FALSE),IF(AND(OR($D141={"1/2","1/3","2/1","3/1"}),F139="l"),VLOOKUP(H139,$AC$2:$AD$17,2,FALSE),IF(AND(OR($D141={"1/2","1/3","2/1","3/1"}),F138="w"),VLOOKUP(H138,$AA$2:$AB$17,2,FALSE),IF(AND(OR($D141={"1/2","1/3","2/1","3/1"}),F138="l"),VLOOKUP(H138,$AC$2:$AD$17,2,FALSE),IF(AND(OR($D141={"1/2","1/3","2/1","3/1"}),F137="w"),VLOOKUP(H137,$AA$2:$AB$17,2,FALSE),IF(AND(OR($D141={"1/2","1/3","2/1","3/1"}),F137="l"),VLOOKUP(H137,$AC$2:$AD$17,2,FALSE),IF(AND(OR($D141={"1/2","1/3","2/1","3/1"}),F136="w"),VLOOKUP(H136,$AA$2:$AB$17,2,FALSE),IF(AND(OR($D141={"1/2","1/3","2/1","3/1"}),F136="l"),VLOOKUP(H136,$AC$2:$AD$17,2,FALSE),IF(AND(OR($D141={"1/2","1/3","2/1","3/1"}),F135="w"),VLOOKUP(H135,$AA$2:$AB$17,2,FALSE),IF(AND(OR($D141={"1/2","1/3","2/1","3/1"}),F135="l"),VLOOKUP(H135,$AC$2:$AD$17,2,FALSE),IF(AND(OR($D141={"1/2","1/3","2/1","3/1"}),F134="w"),VLOOKUP(H134,$AA$2:$AB$17,2,FALSE),IF(AND(OR($D141={"1/2","1/3","2/1","3/1"}),F134="l"),VLOOKUP(H134,$AC$2:$AD$17,2,FALSE),IF(AND(OR($D141={"1/2","1/3","2/1","3/1"}),F133="w"),VLOOKUP(H133,$AA$2:$AB$17,2,FALSE),IF(AND(OR($D141={"1/2","1/3","2/1","3/1"}),F133="l"),VLOOKUP(H133,$AC$2:$AD$17,2,FALSE),IF(AND(OR($D141={"1/2","1/3","2/1","3/1"}),F132="w"),VLOOKUP(H132,$AA$2:$AB$17,2,FALSE),IF(AND(OR($D141={"1/2","1/3","2/1","3/1"}),F132="l"),VLOOKUP(H132,$AC$2:$AD$17,2,FALSE),IF(AND(OR($D141={"1/2","1/3","2/1","3/1"}),F131="w"),VLOOKUP(H131,$AA$2:$AB$17,2,FALSE),IF(AND(OR($D141={"1/2","1/3","2/1","3/1"}),F131="l"),VLOOKUP(H131,$AC$2:$AD$17,2,FALSE),IF(OR($D141={"1/2","1/3","2/1","3/1"}),1,"")))))))))))))))))))))))</f>
        <v>2a</v>
      </c>
      <c r="I142" s="13" t="str">
        <f>IF(AND(J142="d",$A142&gt;=1,OR(K142={1,"2a","2b",3,"5a","5b","10a","10b","20a","20b","40a","40b","80a","80b","160a","160b"})),"w",IF(AND(J142="",$A142&gt;=1,OR(K142={1,"2a","2b",3,"5a","5b","10a","10b","20a","20b","40a","40b","80a","80b","160a","160b"})),"l",""))</f>
        <v>l</v>
      </c>
      <c r="J142" s="7" t="str">
        <f>IF(OR($A142={13,14,15,16,17,18,19,20,21,22,23,24}),"d","")</f>
        <v/>
      </c>
      <c r="K142" s="14">
        <f>IF(AND(OR($D141={"1/2","2/3","2/1","3/2"}),I141="w"),VLOOKUP(K141,$AA$2:$AB$17,2,FALSE),IF(AND(OR($D141={"1/2","2/3","2/1","3/2"}),I141="l"),VLOOKUP(K141,$AC$2:$AD$17,2,FALSE),IF(AND(OR($D141={"1/2","2/3","2/1","3/2"}),I140="w"),VLOOKUP(K140,$AA$2:$AB$17,2,FALSE),IF(AND(OR($D141={"1/2","2/3","2/1","3/2"}),I140="l"),VLOOKUP(K140,$AC$2:$AD$17,2,FALSE),IF(AND(OR($D141={"1/2","2/3","2/1","3/2"}),I139="w"),VLOOKUP(K139,$AA$2:$AB$17,2,FALSE),IF(AND(OR($D141={"1/2","2/3","2/1","3/2"}),I139="l"),VLOOKUP(K139,$AC$2:$AD$17,2,FALSE),IF(AND(OR($D141={"1/2","2/3","2/1","3/2"}),I138="w"),VLOOKUP(K138,$AA$2:$AB$17,2,FALSE),IF(AND(OR($D141={"1/2","2/3","2/1","3/2"}),I138="l"),VLOOKUP(K138,$AC$2:$AD$17,2,FALSE),IF(AND(OR($D141={"1/2","2/3","2/1","3/2"}),I137="w"),VLOOKUP(K137,$AA$2:$AB$17,2,FALSE),IF(AND(OR($D141={"1/2","2/3","2/1","3/2"}),I137="l"),VLOOKUP(K137,$AC$2:$AD$17,2,FALSE),IF(AND(OR($D141={"1/2","2/3","2/1","3/2"}),I136="w"),VLOOKUP(K136,$AA$2:$AB$17,2,FALSE),IF(AND(OR($D141={"1/2","2/3","2/1","3/2"}),I136="l"),VLOOKUP(K136,$AC$2:$AD$17,2,FALSE),IF(AND(OR($D141={"1/2","2/3","2/1","3/2"}),I135="w"),VLOOKUP(K135,$AA$2:$AB$17,2,FALSE),IF(AND(OR($D141={"1/2","2/3","2/1","3/2"}),I135="l"),VLOOKUP(K135,$AC$2:$AD$17,2,FALSE),IF(AND(OR($D141={"1/2","2/3","2/1","3/2"}),I134="w"),VLOOKUP(K134,$AA$2:$AB$17,2,FALSE),IF(AND(OR($D141={"1/2","2/3","2/1","3/2"}),I134="l"),VLOOKUP(K134,$AC$2:$AD$17,2,FALSE),IF(AND(OR($D141={"1/2","2/3","2/1","3/2"}),I133="w"),VLOOKUP(K133,$AA$2:$AB$17,2,FALSE),IF(AND(OR($D141={"1/2","2/3","2/1","3/2"}),I133="l"),VLOOKUP(K133,$AC$2:$AD$17,2,FALSE),IF(AND(OR($D141={"1/2","2/3","2/1","3/2"}),I132="w"),VLOOKUP(K132,$AA$2:$AB$17,2,FALSE),IF(AND(OR($D141={"1/2","2/3","2/1","3/2"}),I132="l"),VLOOKUP(K132,$AC$2:$AD$17,2,FALSE),IF(AND(OR($D141={"1/2","2/3","2/1","3/2"}),I131="w"),VLOOKUP(K131,$AA$2:$AB$17,2,FALSE),IF(AND(OR($D141={"1/2","2/3","2/1","3/2"}),I131="l"),VLOOKUP(K131,$AC$2:$AD$17,2,FALSE),IF(OR($D141={"1/2","2/3","2/1","3/2"}),1,"")))))))))))))))))))))))</f>
        <v>1</v>
      </c>
      <c r="L142" s="13" t="str">
        <f>IF(AND(M142="d",$A142&gt;=1,OR(N142={1,"2a","2b",3,"5a","5b","10a","10b","20a","20b","40a","40b","80a","80b","160a","160b"})),"w",IF(AND(M142="",$A142&gt;=1,OR(N142={1,"2a","2b",3,"5a","5b","10a","10b","20a","20b","40a","40b","80a","80b","160a","160b"})),"l",""))</f>
        <v/>
      </c>
      <c r="M142" s="7" t="str">
        <f>IF(OR($A142={25,26,27,28,29,30,31,32,33,34,35,36}),"d","")</f>
        <v/>
      </c>
      <c r="N142" s="14" t="str">
        <f>IF(AND(OR($D141={"1/3","2/3","3/1","3/2"}),L141="w"),VLOOKUP(N141,$AA$2:$AB$17,2,FALSE),IF(AND(OR($D141={"1/3","2/3","3/1","3/2"}),L141="l"),VLOOKUP(N141,$AC$2:$AD$17,2,FALSE),IF(AND(OR($D141={"1/3","2/3","3/1","3/2"}),L140="w"),VLOOKUP(N140,$AA$2:$AB$17,2,FALSE),IF(AND(OR($D141={"1/3","2/3","3/1","3/2"}),L140="l"),VLOOKUP(N140,$AC$2:$AD$17,2,FALSE),IF(AND(OR($D141={"1/3","2/3","3/1","3/2"}),L139="w"),VLOOKUP(N139,$AA$2:$AB$17,2,FALSE),IF(AND(OR($D141={"1/3","2/3","3/1","3/2"}),L139="l"),VLOOKUP(N139,$AC$2:$AD$17,2,FALSE),IF(AND(OR($D141={"1/3","2/3","3/1","3/2"}),L138="w"),VLOOKUP(N138,$AA$2:$AB$17,2,FALSE),IF(AND(OR($D141={"1/3","2/3","3/1","3/2"}),L138="l"),VLOOKUP(N138,$AC$2:$AD$17,2,FALSE),IF(AND(OR($D141={"1/3","2/3","3/1","3/2"}),L137="w"),VLOOKUP(N137,$AA$2:$AB$17,2,FALSE),IF(AND(OR($D141={"1/3","2/3","3/1","3/2"}),L137="l"),VLOOKUP(N137,$AC$2:$AD$17,2,FALSE),IF(AND(OR($D141={"1/3","2/3","3/1","3/2"}),L136="w"),VLOOKUP(N136,$AA$2:$AB$17,2,FALSE),IF(AND(OR($D141={"1/3","2/3","3/1","3/2"}),L136="l"),VLOOKUP(N136,$AC$2:$AD$17,2,FALSE),IF(AND(OR($D141={"1/3","2/3","3/1","3/2"}),L135="w"),VLOOKUP(N135,$AA$2:$AB$17,2,FALSE),IF(AND(OR($D141={"1/3","2/3","3/1","3/2"}),L135="l"),VLOOKUP(N135,$AC$2:$AD$17,2,FALSE),IF(AND(OR($D141={"1/3","2/3","3/1","3/2"}),L134="w"),VLOOKUP(N134,$AA$2:$AB$17,2,FALSE),IF(AND(OR($D141={"1/3","2/3","3/1","3/2"}),L134="l"),VLOOKUP(N134,$AC$2:$AD$17,2,FALSE),IF(AND(OR($D141={"1/3","2/3","3/1","3/2"}),L133="w"),VLOOKUP(N133,$AA$2:$AB$17,2,FALSE),IF(AND(OR($D141={"1/3","2/3","3/1","3/2"}),L133="l"),VLOOKUP(N133,$AC$2:$AD$17,2,FALSE),IF(AND(OR($D141={"1/3","2/3","3/1","3/2"}),L132="w"),VLOOKUP(N132,$AA$2:$AB$17,2,FALSE),IF(AND(OR($D141={"1/3","2/3","3/1","3/2"}),L132="l"),VLOOKUP(N132,$AC$2:$AD$17,2,FALSE),IF(AND(OR($D141={"1/3","2/3","3/1","3/2"}),L131="w"),VLOOKUP(N131,$AA$2:$AB$17,2,FALSE),IF(AND(OR($D141={"1/3","2/3","3/1","3/2"}),L131="l"),VLOOKUP(N131,$AC$2:$AD$17,2,FALSE),IF(OR($D141={"1/3","2/3","3/1","3/2"}),1,"")))))))))))))))))))))))</f>
        <v/>
      </c>
      <c r="O142" s="12">
        <f t="shared" si="12"/>
        <v>3</v>
      </c>
      <c r="P142" s="13" t="str">
        <f>IF(AND(Q142="c",$A142&gt;=1,OR(R142={1,"2a","2b",3,"5a","5b","10a","10b","20a","20b","40a","40b","80a","80b","160a","160b"})),"w",IF(AND(Q142="",$A142&gt;=1,OR(R142={1,"2a","2b",3,"5a","5b","10a","10b","20a","20b","40a","40b","80a","80b","160a","160b"})),"l",""))</f>
        <v/>
      </c>
      <c r="Q142" s="7" t="str">
        <f>IF(OR($A142={1,4,7,10,13,16,19,22,25,28,31,34}),"c","")</f>
        <v/>
      </c>
      <c r="R142" s="14" t="str">
        <f>IF(AND(OR($E141={"a/b","a/c","b/a","c/a"}),P141="w"),VLOOKUP(R141,$AA$2:$AB$17,2,FALSE),IF(AND(OR($E141={"a/b","a/c","b/a","c/a"}),P141="l"),VLOOKUP(R141,$AC$2:$AD$17,2,FALSE),IF(AND(OR($E141={"a/b","a/c","b/a","c/a"}),P140="w"),VLOOKUP(R140,$AA$2:$AB$17,2,FALSE),IF(AND(OR($E141={"a/b","a/c","b/a","c/a"}),P140="l"),VLOOKUP(R140,$AC$2:$AD$17,2,FALSE),IF(AND(OR($E141={"a/b","a/c","b/a","c/a"}),P139="w"),VLOOKUP(R139,$AA$2:$AB$17,2,FALSE),IF(AND(OR($E141={"a/b","a/c","b/a","c/a"}),P139="l"),VLOOKUP(R139,$AC$2:$AD$17,2,FALSE),IF(AND(OR($E141={"a/b","a/c","b/a","c/a"}),P138="w"),VLOOKUP(R138,$AA$2:$AB$17,2,FALSE),IF(AND(OR($E141={"a/b","a/c","b/a","c/a"}),P138="l"),VLOOKUP(R138,$AC$2:$AD$17,2,FALSE),IF(AND(OR($E141={"a/b","a/c","b/a","c/a"}),P137="w"),VLOOKUP(R137,$AA$2:$AB$17,2,FALSE),IF(AND(OR($E141={"a/b","a/c","b/a","c/a"}),P137="l"),VLOOKUP(R137,$AC$2:$AD$17,2,FALSE),IF(AND(OR($E141={"a/b","a/c","b/a","c/a"}),P136="w"),VLOOKUP(R136,$AA$2:$AB$17,2,FALSE),IF(AND(OR($E141={"a/b","a/c","b/a","c/a"}),P136="l"),VLOOKUP(R136,$AC$2:$AD$17,2,FALSE),IF(AND(OR($E141={"a/b","a/c","b/a","c/a"}),P135="w"),VLOOKUP(R135,$AA$2:$AB$17,2,FALSE),IF(AND(OR($E141={"a/b","a/c","b/a","c/a"}),P135="l"),VLOOKUP(R135,$AC$2:$AD$17,2,FALSE),IF(AND(OR($E141={"a/b","a/c","b/a","c/a"}),P134="w"),VLOOKUP(R134,$AA$2:$AB$17,2,FALSE),IF(AND(OR($E141={"a/b","a/c","b/a","c/a"}),P134="l"),VLOOKUP(R134,$AC$2:$AD$17,2,FALSE),IF(AND(OR($E141={"a/b","a/c","b/a","c/a"}),P133="w"),VLOOKUP(R133,$AA$2:$AB$17,2,FALSE),IF(AND(OR($E141={"a/b","a/c","b/a","c/a"}),P133="l"),VLOOKUP(R133,$AC$2:$AD$17,2,FALSE),IF(AND(OR($E141={"a/b","a/c","b/a","c/a"}),P132="w"),VLOOKUP(R132,$AA$2:$AB$17,2,FALSE),IF(AND(OR($E141={"a/b","a/c","b/a","c/a"}),P132="l"),VLOOKUP(R132,$AC$2:$AD$17,2,FALSE),IF(AND(OR($E141={"a/b","a/c","b/a","c/a"}),P131="w"),VLOOKUP(R131,$AA$2:$AB$17,2,FALSE),IF(AND(OR($E141={"a/b","a/c","b/a","c/a"}),P131="l"),VLOOKUP(R131,$AC$2:$AD$17,2,FALSE),IF(OR($E141={"a/b","a/c","b/a","c/a"}),1,"")))))))))))))))))))))))</f>
        <v/>
      </c>
      <c r="S142" s="13" t="str">
        <f>IF(AND(T142="c",$A142&gt;=1,OR(U142={1,"2a","2b",3,"5a","5b","10a","10b","20a","20b","40a","40b","80a","80b","160a","160b"})),"w",IF(AND(T142="",$A142&gt;=1,OR(U142={1,"2a","2b",3,"5a","5b","10a","10b","20a","20b","40a","40b","80a","80b","160a","160b"})),"l",""))</f>
        <v>w</v>
      </c>
      <c r="T142" s="7" t="str">
        <f>IF(OR($A142={2,5,8,11,14,17,20,23,26,29,32,35}),"c","")</f>
        <v>c</v>
      </c>
      <c r="U142" s="14" t="str">
        <f>IF(AND(OR($E141={"a/b","b/c","b/a","c/b"}),S141="w"),VLOOKUP(U141,$AA$2:$AB$17,2,FALSE),IF(AND(OR($E141={"a/b","b/c","b/a","c/b"}),S141="l"),VLOOKUP(U141,$AC$2:$AD$17,2,FALSE),IF(AND(OR($E141={"a/b","b/c","b/a","c/b"}),S140="w"),VLOOKUP(U140,$AA$2:$AB$17,2,FALSE),IF(AND(OR($E141={"a/b","b/c","b/a","c/b"}),S140="l"),VLOOKUP(U140,$AC$2:$AD$17,2,FALSE),IF(AND(OR($E141={"a/b","b/c","b/a","c/b"}),S139="w"),VLOOKUP(U139,$AA$2:$AB$17,2,FALSE),IF(AND(OR($E141={"a/b","b/c","b/a","c/b"}),S139="l"),VLOOKUP(U139,$AC$2:$AD$17,2,FALSE),IF(AND(OR($E141={"a/b","b/c","b/a","c/b"}),S138="w"),VLOOKUP(U138,$AA$2:$AB$17,2,FALSE),IF(AND(OR($E141={"a/b","b/c","b/a","c/b"}),S138="l"),VLOOKUP(U138,$AC$2:$AD$17,2,FALSE),IF(AND(OR($E141={"a/b","b/c","b/a","c/b"}),S137="w"),VLOOKUP(U137,$AA$2:$AB$17,2,FALSE),IF(AND(OR($E141={"a/b","b/c","b/a","c/b"}),S137="l"),VLOOKUP(U137,$AC$2:$AD$17,2,FALSE),IF(AND(OR($E141={"a/b","b/c","b/a","c/b"}),S136="w"),VLOOKUP(U136,$AA$2:$AB$17,2,FALSE),IF(AND(OR($E141={"a/b","b/c","b/a","c/b"}),S136="l"),VLOOKUP(U136,$AC$2:$AD$17,2,FALSE),IF(AND(OR($E141={"a/b","b/c","b/a","c/b"}),S135="w"),VLOOKUP(U135,$AA$2:$AB$17,2,FALSE),IF(AND(OR($E141={"a/b","b/c","b/a","c/b"}),S135="l"),VLOOKUP(U135,$AC$2:$AD$17,2,FALSE),IF(AND(OR($E141={"a/b","b/c","b/a","c/b"}),S134="w"),VLOOKUP(U134,$AA$2:$AB$17,2,FALSE),IF(AND(OR($E141={"a/b","b/c","b/a","c/b"}),S134="l"),VLOOKUP(U134,$AC$2:$AD$17,2,FALSE),IF(AND(OR($E141={"a/b","b/c","b/a","c/b"}),S133="w"),VLOOKUP(U133,$AA$2:$AB$17,2,FALSE),IF(AND(OR($E141={"a/b","b/c","b/a","c/b"}),S133="l"),VLOOKUP(U133,$AC$2:$AD$17,2,FALSE),IF(AND(OR($E141={"a/b","b/c","b/a","c/b"}),S132="w"),VLOOKUP(U132,$AA$2:$AB$17,2,FALSE),IF(AND(OR($E141={"a/b","b/c","b/a","c/b"}),S132="l"),VLOOKUP(U132,$AC$2:$AD$17,2,FALSE),IF(AND(OR($E141={"a/b","b/c","b/a","c/b"}),S131="w"),VLOOKUP(U131,$AA$2:$AB$17,2,FALSE),IF(AND(OR($E141={"a/b","b/c","b/a","c/b"}),S131="l"),VLOOKUP(U131,$AC$2:$AD$17,2,FALSE),IF(OR($E141={"a/b","b/c","b/a","c/b"}),1,"")))))))))))))))))))))))</f>
        <v>2b</v>
      </c>
      <c r="V142" s="13" t="str">
        <f>IF(AND(W142="c",$A142&gt;=1,OR(X142={1,"2a","2b",3,"5a","5b","10a","10b","20a","20b","40a","40b","80a","80b","160a","160b"})),"w",IF(AND(W142="",$A142&gt;=1,OR(X142={1,"2a","2b",3,"5a","5b","10a","10b","20a","20b","40a","40b","80a","80b","160a","160b"})),"l",""))</f>
        <v>l</v>
      </c>
      <c r="W142" s="7" t="str">
        <f>IF(OR($A142={3,6,9,12,15,18,21,24,27,30,33,36}),"c","")</f>
        <v/>
      </c>
      <c r="X142" s="14">
        <f>IF(AND(OR($E141={"a/c","b/c","c/a","c/b"}),V141="w"),VLOOKUP(X141,$AA$2:$AB$17,2,FALSE),IF(AND(OR($E141={"a/c","b/c","c/a","c/b"}),V141="l"),VLOOKUP(X141,$AC$2:$AD$17,2,FALSE),IF(AND(OR($E141={"a/c","b/c","c/a","c/b"}),V140="w"),VLOOKUP(X140,$AA$2:$AB$17,2,FALSE),IF(AND(OR($E141={"a/c","b/c","c/a","c/b"}),V140="l"),VLOOKUP(X140,$AC$2:$AD$17,2,FALSE),IF(AND(OR($E141={"a/c","b/c","c/a","c/b"}),V139="w"),VLOOKUP(X139,$AA$2:$AB$17,2,FALSE),IF(AND(OR($E141={"a/c","b/c","c/a","c/b"}),V139="l"),VLOOKUP(X139,$AC$2:$AD$17,2,FALSE),IF(AND(OR($E141={"a/c","b/c","c/a","c/b"}),V138="w"),VLOOKUP(X138,$AA$2:$AB$17,2,FALSE),IF(AND(OR($E141={"a/c","b/c","c/a","c/b"}),V138="l"),VLOOKUP(X138,$AC$2:$AD$17,2,FALSE),IF(AND(OR($E141={"a/c","b/c","c/a","c/b"}),V137="w"),VLOOKUP(X137,$AA$2:$AB$17,2,FALSE),IF(AND(OR($E141={"a/c","b/c","c/a","c/b"}),V137="l"),VLOOKUP(X137,$AC$2:$AD$17,2,FALSE),IF(AND(OR($E141={"a/c","b/c","c/a","c/b"}),V136="w"),VLOOKUP(X136,$AA$2:$AB$17,2,FALSE),IF(AND(OR($E141={"a/c","b/c","c/a","c/b"}),V136="l"),VLOOKUP(X136,$AC$2:$AD$17,2,FALSE),IF(AND(OR($E141={"a/c","b/c","c/a","c/b"}),V135="w"),VLOOKUP(X135,$AA$2:$AB$17,2,FALSE),IF(AND(OR($E141={"a/c","b/c","c/a","c/b"}),V135="l"),VLOOKUP(X135,$AC$2:$AD$17,2,FALSE),IF(AND(OR($E141={"a/c","b/c","c/a","c/b"}),V134="w"),VLOOKUP(X134,$AA$2:$AB$17,2,FALSE),IF(AND(OR($E141={"a/c","b/c","c/a","c/b"}),V134="l"),VLOOKUP(X134,$AC$2:$AD$17,2,FALSE),IF(AND(OR($E141={"a/c","b/c","c/a","c/b"}),V133="w"),VLOOKUP(X133,$AA$2:$AB$17,2,FALSE),IF(AND(OR($E141={"a/c","b/c","c/a","c/b"}),V133="l"),VLOOKUP(X133,$AC$2:$AD$17,2,FALSE),IF(AND(OR($E141={"a/c","b/c","c/a","c/b"}),V132="w"),VLOOKUP(X132,$AA$2:$AB$17,2,FALSE),IF(AND(OR($E141={"a/c","b/c","c/a","c/b"}),V132="l"),VLOOKUP(X132,$AC$2:$AD$17,2,FALSE),IF(AND(OR($E141={"a/c","b/c","c/a","c/b"}),V131="w"),VLOOKUP(X131,$AA$2:$AB$17,2,FALSE),IF(AND(OR($E141={"a/c","b/c","c/a","c/b"}),V131="l"),VLOOKUP(X131,$AC$2:$AD$17,2,FALSE),IF(OR($E141={"a/c","b/c","c/a","c/b"}),1,"")))))))))))))))))))))))</f>
        <v>1</v>
      </c>
      <c r="Y142" s="12">
        <f t="shared" si="13"/>
        <v>3</v>
      </c>
      <c r="Z142" s="27">
        <f t="shared" si="14"/>
        <v>6</v>
      </c>
    </row>
    <row r="143" spans="1:26">
      <c r="A143" s="9">
        <v>15</v>
      </c>
      <c r="B143" s="9">
        <f>IF(OR($A143={1,2,3,4,5,6,7,8,9,10,11,12}),1,IF(OR($A143={13,14,15,16,17,18,19,20,21,22,23,24}),2,IF(OR($A143={25,26,27,28,29,30,31,32,33,34,35,36}),3,"")))</f>
        <v>2</v>
      </c>
      <c r="C143" s="9" t="str">
        <f>IF(OR($A143={1,4,7,10,13,16,19,22,25,28,31,34}),"A",IF(OR($A143={2,5,8,11,14,17,20,23,26,29,32,35}),"B",IF(OR($A143={3,6,9,12,15,18,21,24,27,30,33,36}),"C","")))</f>
        <v>C</v>
      </c>
      <c r="D143" t="str">
        <f t="shared" si="15"/>
        <v>1/2</v>
      </c>
      <c r="E143" t="str">
        <f t="shared" si="16"/>
        <v>B/C</v>
      </c>
      <c r="F143" s="13" t="str">
        <f>IF(AND(G143="d",$A143&gt;=1,OR(H143={1,"2a","2b",3,"5a","5b","10a","10b","20a","20b","40a","40b","80a","80b","160a","160b"})),"w",IF(AND(G143="",$A143&gt;=1,OR(H143={1,"2a","2b",3,"5a","5b","10a","10b","20a","20b","40a","40b","80a","80b","160a","160b"})),"l",""))</f>
        <v>l</v>
      </c>
      <c r="G143" s="7" t="str">
        <f>IF(OR($A143={1,2,3,4,5,6,7,8,9,10,11,12}),"d","")</f>
        <v/>
      </c>
      <c r="H143" s="14">
        <f>IF(AND(OR($D142={"1/2","1/3","2/1","3/1"}),F142="w"),VLOOKUP(H142,$AA$2:$AB$17,2,FALSE),IF(AND(OR($D142={"1/2","1/3","2/1","3/1"}),F142="l"),VLOOKUP(H142,$AC$2:$AD$17,2,FALSE),IF(AND(OR($D142={"1/2","1/3","2/1","3/1"}),F141="w"),VLOOKUP(H141,$AA$2:$AB$17,2,FALSE),IF(AND(OR($D142={"1/2","1/3","2/1","3/1"}),F141="l"),VLOOKUP(H141,$AC$2:$AD$17,2,FALSE),IF(AND(OR($D142={"1/2","1/3","2/1","3/1"}),F140="w"),VLOOKUP(H140,$AA$2:$AB$17,2,FALSE),IF(AND(OR($D142={"1/2","1/3","2/1","3/1"}),F140="l"),VLOOKUP(H140,$AC$2:$AD$17,2,FALSE),IF(AND(OR($D142={"1/2","1/3","2/1","3/1"}),F139="w"),VLOOKUP(H139,$AA$2:$AB$17,2,FALSE),IF(AND(OR($D142={"1/2","1/3","2/1","3/1"}),F139="l"),VLOOKUP(H139,$AC$2:$AD$17,2,FALSE),IF(AND(OR($D142={"1/2","1/3","2/1","3/1"}),F138="w"),VLOOKUP(H138,$AA$2:$AB$17,2,FALSE),IF(AND(OR($D142={"1/2","1/3","2/1","3/1"}),F138="l"),VLOOKUP(H138,$AC$2:$AD$17,2,FALSE),IF(AND(OR($D142={"1/2","1/3","2/1","3/1"}),F137="w"),VLOOKUP(H137,$AA$2:$AB$17,2,FALSE),IF(AND(OR($D142={"1/2","1/3","2/1","3/1"}),F137="l"),VLOOKUP(H137,$AC$2:$AD$17,2,FALSE),IF(AND(OR($D142={"1/2","1/3","2/1","3/1"}),F136="w"),VLOOKUP(H136,$AA$2:$AB$17,2,FALSE),IF(AND(OR($D142={"1/2","1/3","2/1","3/1"}),F136="l"),VLOOKUP(H136,$AC$2:$AD$17,2,FALSE),IF(AND(OR($D142={"1/2","1/3","2/1","3/1"}),F135="w"),VLOOKUP(H135,$AA$2:$AB$17,2,FALSE),IF(AND(OR($D142={"1/2","1/3","2/1","3/1"}),F135="l"),VLOOKUP(H135,$AC$2:$AD$17,2,FALSE),IF(AND(OR($D142={"1/2","1/3","2/1","3/1"}),F134="w"),VLOOKUP(H134,$AA$2:$AB$17,2,FALSE),IF(AND(OR($D142={"1/2","1/3","2/1","3/1"}),F134="l"),VLOOKUP(H134,$AC$2:$AD$17,2,FALSE),IF(AND(OR($D142={"1/2","1/3","2/1","3/1"}),F133="w"),VLOOKUP(H133,$AA$2:$AB$17,2,FALSE),IF(AND(OR($D142={"1/2","1/3","2/1","3/1"}),F133="l"),VLOOKUP(H133,$AC$2:$AD$17,2,FALSE),IF(AND(OR($D142={"1/2","1/3","2/1","3/1"}),F132="w"),VLOOKUP(H132,$AA$2:$AB$17,2,FALSE),IF(AND(OR($D142={"1/2","1/3","2/1","3/1"}),F132="l"),VLOOKUP(H132,$AC$2:$AD$17,2,FALSE),IF(OR($D142={"1/2","1/3","2/1","3/1"}),1,"")))))))))))))))))))))))</f>
        <v>1</v>
      </c>
      <c r="I143" s="13" t="str">
        <f>IF(AND(J143="d",$A143&gt;=1,OR(K143={1,"2a","2b",3,"5a","5b","10a","10b","20a","20b","40a","40b","80a","80b","160a","160b"})),"w",IF(AND(J143="",$A143&gt;=1,OR(K143={1,"2a","2b",3,"5a","5b","10a","10b","20a","20b","40a","40b","80a","80b","160a","160b"})),"l",""))</f>
        <v>w</v>
      </c>
      <c r="J143" s="7" t="str">
        <f>IF(OR($A143={13,14,15,16,17,18,19,20,21,22,23,24}),"d","")</f>
        <v>d</v>
      </c>
      <c r="K143" s="14" t="str">
        <f>IF(AND(OR($D142={"1/2","2/3","2/1","3/2"}),I142="w"),VLOOKUP(K142,$AA$2:$AB$17,2,FALSE),IF(AND(OR($D142={"1/2","2/3","2/1","3/2"}),I142="l"),VLOOKUP(K142,$AC$2:$AD$17,2,FALSE),IF(AND(OR($D142={"1/2","2/3","2/1","3/2"}),I141="w"),VLOOKUP(K141,$AA$2:$AB$17,2,FALSE),IF(AND(OR($D142={"1/2","2/3","2/1","3/2"}),I141="l"),VLOOKUP(K141,$AC$2:$AD$17,2,FALSE),IF(AND(OR($D142={"1/2","2/3","2/1","3/2"}),I140="w"),VLOOKUP(K140,$AA$2:$AB$17,2,FALSE),IF(AND(OR($D142={"1/2","2/3","2/1","3/2"}),I140="l"),VLOOKUP(K140,$AC$2:$AD$17,2,FALSE),IF(AND(OR($D142={"1/2","2/3","2/1","3/2"}),I139="w"),VLOOKUP(K139,$AA$2:$AB$17,2,FALSE),IF(AND(OR($D142={"1/2","2/3","2/1","3/2"}),I139="l"),VLOOKUP(K139,$AC$2:$AD$17,2,FALSE),IF(AND(OR($D142={"1/2","2/3","2/1","3/2"}),I138="w"),VLOOKUP(K138,$AA$2:$AB$17,2,FALSE),IF(AND(OR($D142={"1/2","2/3","2/1","3/2"}),I138="l"),VLOOKUP(K138,$AC$2:$AD$17,2,FALSE),IF(AND(OR($D142={"1/2","2/3","2/1","3/2"}),I137="w"),VLOOKUP(K137,$AA$2:$AB$17,2,FALSE),IF(AND(OR($D142={"1/2","2/3","2/1","3/2"}),I137="l"),VLOOKUP(K137,$AC$2:$AD$17,2,FALSE),IF(AND(OR($D142={"1/2","2/3","2/1","3/2"}),I136="w"),VLOOKUP(K136,$AA$2:$AB$17,2,FALSE),IF(AND(OR($D142={"1/2","2/3","2/1","3/2"}),I136="l"),VLOOKUP(K136,$AC$2:$AD$17,2,FALSE),IF(AND(OR($D142={"1/2","2/3","2/1","3/2"}),I135="w"),VLOOKUP(K135,$AA$2:$AB$17,2,FALSE),IF(AND(OR($D142={"1/2","2/3","2/1","3/2"}),I135="l"),VLOOKUP(K135,$AC$2:$AD$17,2,FALSE),IF(AND(OR($D142={"1/2","2/3","2/1","3/2"}),I134="w"),VLOOKUP(K134,$AA$2:$AB$17,2,FALSE),IF(AND(OR($D142={"1/2","2/3","2/1","3/2"}),I134="l"),VLOOKUP(K134,$AC$2:$AD$17,2,FALSE),IF(AND(OR($D142={"1/2","2/3","2/1","3/2"}),I133="w"),VLOOKUP(K133,$AA$2:$AB$17,2,FALSE),IF(AND(OR($D142={"1/2","2/3","2/1","3/2"}),I133="l"),VLOOKUP(K133,$AC$2:$AD$17,2,FALSE),IF(AND(OR($D142={"1/2","2/3","2/1","3/2"}),I132="w"),VLOOKUP(K132,$AA$2:$AB$17,2,FALSE),IF(AND(OR($D142={"1/2","2/3","2/1","3/2"}),I132="l"),VLOOKUP(K132,$AC$2:$AD$17,2,FALSE),IF(OR($D142={"1/2","2/3","2/1","3/2"}),1,"")))))))))))))))))))))))</f>
        <v>2a</v>
      </c>
      <c r="L143" s="13" t="str">
        <f>IF(AND(M143="d",$A143&gt;=1,OR(N143={1,"2a","2b",3,"5a","5b","10a","10b","20a","20b","40a","40b","80a","80b","160a","160b"})),"w",IF(AND(M143="",$A143&gt;=1,OR(N143={1,"2a","2b",3,"5a","5b","10a","10b","20a","20b","40a","40b","80a","80b","160a","160b"})),"l",""))</f>
        <v/>
      </c>
      <c r="M143" s="7" t="str">
        <f>IF(OR($A143={25,26,27,28,29,30,31,32,33,34,35,36}),"d","")</f>
        <v/>
      </c>
      <c r="N143" s="14" t="str">
        <f>IF(AND(OR($D142={"1/3","2/3","3/1","3/2"}),L142="w"),VLOOKUP(N142,$AA$2:$AB$17,2,FALSE),IF(AND(OR($D142={"1/3","2/3","3/1","3/2"}),L142="l"),VLOOKUP(N142,$AC$2:$AD$17,2,FALSE),IF(AND(OR($D142={"1/3","2/3","3/1","3/2"}),L141="w"),VLOOKUP(N141,$AA$2:$AB$17,2,FALSE),IF(AND(OR($D142={"1/3","2/3","3/1","3/2"}),L141="l"),VLOOKUP(N141,$AC$2:$AD$17,2,FALSE),IF(AND(OR($D142={"1/3","2/3","3/1","3/2"}),L140="w"),VLOOKUP(N140,$AA$2:$AB$17,2,FALSE),IF(AND(OR($D142={"1/3","2/3","3/1","3/2"}),L140="l"),VLOOKUP(N140,$AC$2:$AD$17,2,FALSE),IF(AND(OR($D142={"1/3","2/3","3/1","3/2"}),L139="w"),VLOOKUP(N139,$AA$2:$AB$17,2,FALSE),IF(AND(OR($D142={"1/3","2/3","3/1","3/2"}),L139="l"),VLOOKUP(N139,$AC$2:$AD$17,2,FALSE),IF(AND(OR($D142={"1/3","2/3","3/1","3/2"}),L138="w"),VLOOKUP(N138,$AA$2:$AB$17,2,FALSE),IF(AND(OR($D142={"1/3","2/3","3/1","3/2"}),L138="l"),VLOOKUP(N138,$AC$2:$AD$17,2,FALSE),IF(AND(OR($D142={"1/3","2/3","3/1","3/2"}),L137="w"),VLOOKUP(N137,$AA$2:$AB$17,2,FALSE),IF(AND(OR($D142={"1/3","2/3","3/1","3/2"}),L137="l"),VLOOKUP(N137,$AC$2:$AD$17,2,FALSE),IF(AND(OR($D142={"1/3","2/3","3/1","3/2"}),L136="w"),VLOOKUP(N136,$AA$2:$AB$17,2,FALSE),IF(AND(OR($D142={"1/3","2/3","3/1","3/2"}),L136="l"),VLOOKUP(N136,$AC$2:$AD$17,2,FALSE),IF(AND(OR($D142={"1/3","2/3","3/1","3/2"}),L135="w"),VLOOKUP(N135,$AA$2:$AB$17,2,FALSE),IF(AND(OR($D142={"1/3","2/3","3/1","3/2"}),L135="l"),VLOOKUP(N135,$AC$2:$AD$17,2,FALSE),IF(AND(OR($D142={"1/3","2/3","3/1","3/2"}),L134="w"),VLOOKUP(N134,$AA$2:$AB$17,2,FALSE),IF(AND(OR($D142={"1/3","2/3","3/1","3/2"}),L134="l"),VLOOKUP(N134,$AC$2:$AD$17,2,FALSE),IF(AND(OR($D142={"1/3","2/3","3/1","3/2"}),L133="w"),VLOOKUP(N133,$AA$2:$AB$17,2,FALSE),IF(AND(OR($D142={"1/3","2/3","3/1","3/2"}),L133="l"),VLOOKUP(N133,$AC$2:$AD$17,2,FALSE),IF(AND(OR($D142={"1/3","2/3","3/1","3/2"}),L132="w"),VLOOKUP(N132,$AA$2:$AB$17,2,FALSE),IF(AND(OR($D142={"1/3","2/3","3/1","3/2"}),L132="l"),VLOOKUP(N132,$AC$2:$AD$17,2,FALSE),IF(OR($D142={"1/3","2/3","3/1","3/2"}),1,"")))))))))))))))))))))))</f>
        <v/>
      </c>
      <c r="O143" s="12">
        <f t="shared" si="12"/>
        <v>3</v>
      </c>
      <c r="P143" s="13" t="str">
        <f>IF(AND(Q143="c",$A143&gt;=1,OR(R143={1,"2a","2b",3,"5a","5b","10a","10b","20a","20b","40a","40b","80a","80b","160a","160b"})),"w",IF(AND(Q143="",$A143&gt;=1,OR(R143={1,"2a","2b",3,"5a","5b","10a","10b","20a","20b","40a","40b","80a","80b","160a","160b"})),"l",""))</f>
        <v/>
      </c>
      <c r="Q143" s="7" t="str">
        <f>IF(OR($A143={1,4,7,10,13,16,19,22,25,28,31,34}),"c","")</f>
        <v/>
      </c>
      <c r="R143" s="14" t="str">
        <f>IF(AND(OR($E142={"a/b","a/c","b/a","c/a"}),P142="w"),VLOOKUP(R142,$AA$2:$AB$17,2,FALSE),IF(AND(OR($E142={"a/b","a/c","b/a","c/a"}),P142="l"),VLOOKUP(R142,$AC$2:$AD$17,2,FALSE),IF(AND(OR($E142={"a/b","a/c","b/a","c/a"}),P141="w"),VLOOKUP(R141,$AA$2:$AB$17,2,FALSE),IF(AND(OR($E142={"a/b","a/c","b/a","c/a"}),P141="l"),VLOOKUP(R141,$AC$2:$AD$17,2,FALSE),IF(AND(OR($E142={"a/b","a/c","b/a","c/a"}),P140="w"),VLOOKUP(R140,$AA$2:$AB$17,2,FALSE),IF(AND(OR($E142={"a/b","a/c","b/a","c/a"}),P140="l"),VLOOKUP(R140,$AC$2:$AD$17,2,FALSE),IF(AND(OR($E142={"a/b","a/c","b/a","c/a"}),P139="w"),VLOOKUP(R139,$AA$2:$AB$17,2,FALSE),IF(AND(OR($E142={"a/b","a/c","b/a","c/a"}),P139="l"),VLOOKUP(R139,$AC$2:$AD$17,2,FALSE),IF(AND(OR($E142={"a/b","a/c","b/a","c/a"}),P138="w"),VLOOKUP(R138,$AA$2:$AB$17,2,FALSE),IF(AND(OR($E142={"a/b","a/c","b/a","c/a"}),P138="l"),VLOOKUP(R138,$AC$2:$AD$17,2,FALSE),IF(AND(OR($E142={"a/b","a/c","b/a","c/a"}),P137="w"),VLOOKUP(R137,$AA$2:$AB$17,2,FALSE),IF(AND(OR($E142={"a/b","a/c","b/a","c/a"}),P137="l"),VLOOKUP(R137,$AC$2:$AD$17,2,FALSE),IF(AND(OR($E142={"a/b","a/c","b/a","c/a"}),P136="w"),VLOOKUP(R136,$AA$2:$AB$17,2,FALSE),IF(AND(OR($E142={"a/b","a/c","b/a","c/a"}),P136="l"),VLOOKUP(R136,$AC$2:$AD$17,2,FALSE),IF(AND(OR($E142={"a/b","a/c","b/a","c/a"}),P135="w"),VLOOKUP(R135,$AA$2:$AB$17,2,FALSE),IF(AND(OR($E142={"a/b","a/c","b/a","c/a"}),P135="l"),VLOOKUP(R135,$AC$2:$AD$17,2,FALSE),IF(AND(OR($E142={"a/b","a/c","b/a","c/a"}),P134="w"),VLOOKUP(R134,$AA$2:$AB$17,2,FALSE),IF(AND(OR($E142={"a/b","a/c","b/a","c/a"}),P134="l"),VLOOKUP(R134,$AC$2:$AD$17,2,FALSE),IF(AND(OR($E142={"a/b","a/c","b/a","c/a"}),P133="w"),VLOOKUP(R133,$AA$2:$AB$17,2,FALSE),IF(AND(OR($E142={"a/b","a/c","b/a","c/a"}),P133="l"),VLOOKUP(R133,$AC$2:$AD$17,2,FALSE),IF(AND(OR($E142={"a/b","a/c","b/a","c/a"}),P132="w"),VLOOKUP(R132,$AA$2:$AB$17,2,FALSE),IF(AND(OR($E142={"a/b","a/c","b/a","c/a"}),P132="l"),VLOOKUP(R132,$AC$2:$AD$17,2,FALSE),IF(OR($E142={"a/b","a/c","b/a","c/a"}),1,"")))))))))))))))))))))))</f>
        <v/>
      </c>
      <c r="S143" s="13" t="str">
        <f>IF(AND(T143="c",$A143&gt;=1,OR(U143={1,"2a","2b",3,"5a","5b","10a","10b","20a","20b","40a","40b","80a","80b","160a","160b"})),"w",IF(AND(T143="",$A143&gt;=1,OR(U143={1,"2a","2b",3,"5a","5b","10a","10b","20a","20b","40a","40b","80a","80b","160a","160b"})),"l",""))</f>
        <v>l</v>
      </c>
      <c r="T143" s="7" t="str">
        <f>IF(OR($A143={2,5,8,11,14,17,20,23,26,29,32,35}),"c","")</f>
        <v/>
      </c>
      <c r="U143" s="14">
        <f>IF(AND(OR($E142={"a/b","b/c","b/a","c/b"}),S142="w"),VLOOKUP(U142,$AA$2:$AB$17,2,FALSE),IF(AND(OR($E142={"a/b","b/c","b/a","c/b"}),S142="l"),VLOOKUP(U142,$AC$2:$AD$17,2,FALSE),IF(AND(OR($E142={"a/b","b/c","b/a","c/b"}),S141="w"),VLOOKUP(U141,$AA$2:$AB$17,2,FALSE),IF(AND(OR($E142={"a/b","b/c","b/a","c/b"}),S141="l"),VLOOKUP(U141,$AC$2:$AD$17,2,FALSE),IF(AND(OR($E142={"a/b","b/c","b/a","c/b"}),S140="w"),VLOOKUP(U140,$AA$2:$AB$17,2,FALSE),IF(AND(OR($E142={"a/b","b/c","b/a","c/b"}),S140="l"),VLOOKUP(U140,$AC$2:$AD$17,2,FALSE),IF(AND(OR($E142={"a/b","b/c","b/a","c/b"}),S139="w"),VLOOKUP(U139,$AA$2:$AB$17,2,FALSE),IF(AND(OR($E142={"a/b","b/c","b/a","c/b"}),S139="l"),VLOOKUP(U139,$AC$2:$AD$17,2,FALSE),IF(AND(OR($E142={"a/b","b/c","b/a","c/b"}),S138="w"),VLOOKUP(U138,$AA$2:$AB$17,2,FALSE),IF(AND(OR($E142={"a/b","b/c","b/a","c/b"}),S138="l"),VLOOKUP(U138,$AC$2:$AD$17,2,FALSE),IF(AND(OR($E142={"a/b","b/c","b/a","c/b"}),S137="w"),VLOOKUP(U137,$AA$2:$AB$17,2,FALSE),IF(AND(OR($E142={"a/b","b/c","b/a","c/b"}),S137="l"),VLOOKUP(U137,$AC$2:$AD$17,2,FALSE),IF(AND(OR($E142={"a/b","b/c","b/a","c/b"}),S136="w"),VLOOKUP(U136,$AA$2:$AB$17,2,FALSE),IF(AND(OR($E142={"a/b","b/c","b/a","c/b"}),S136="l"),VLOOKUP(U136,$AC$2:$AD$17,2,FALSE),IF(AND(OR($E142={"a/b","b/c","b/a","c/b"}),S135="w"),VLOOKUP(U135,$AA$2:$AB$17,2,FALSE),IF(AND(OR($E142={"a/b","b/c","b/a","c/b"}),S135="l"),VLOOKUP(U135,$AC$2:$AD$17,2,FALSE),IF(AND(OR($E142={"a/b","b/c","b/a","c/b"}),S134="w"),VLOOKUP(U134,$AA$2:$AB$17,2,FALSE),IF(AND(OR($E142={"a/b","b/c","b/a","c/b"}),S134="l"),VLOOKUP(U134,$AC$2:$AD$17,2,FALSE),IF(AND(OR($E142={"a/b","b/c","b/a","c/b"}),S133="w"),VLOOKUP(U133,$AA$2:$AB$17,2,FALSE),IF(AND(OR($E142={"a/b","b/c","b/a","c/b"}),S133="l"),VLOOKUP(U133,$AC$2:$AD$17,2,FALSE),IF(AND(OR($E142={"a/b","b/c","b/a","c/b"}),S132="w"),VLOOKUP(U132,$AA$2:$AB$17,2,FALSE),IF(AND(OR($E142={"a/b","b/c","b/a","c/b"}),S132="l"),VLOOKUP(U132,$AC$2:$AD$17,2,FALSE),IF(OR($E142={"a/b","b/c","b/a","c/b"}),1,"")))))))))))))))))))))))</f>
        <v>1</v>
      </c>
      <c r="V143" s="13" t="str">
        <f>IF(AND(W143="c",$A143&gt;=1,OR(X143={1,"2a","2b",3,"5a","5b","10a","10b","20a","20b","40a","40b","80a","80b","160a","160b"})),"w",IF(AND(W143="",$A143&gt;=1,OR(X143={1,"2a","2b",3,"5a","5b","10a","10b","20a","20b","40a","40b","80a","80b","160a","160b"})),"l",""))</f>
        <v>w</v>
      </c>
      <c r="W143" s="7" t="str">
        <f>IF(OR($A143={3,6,9,12,15,18,21,24,27,30,33,36}),"c","")</f>
        <v>c</v>
      </c>
      <c r="X143" s="14" t="str">
        <f>IF(AND(OR($E142={"a/c","b/c","c/a","c/b"}),V142="w"),VLOOKUP(X142,$AA$2:$AB$17,2,FALSE),IF(AND(OR($E142={"a/c","b/c","c/a","c/b"}),V142="l"),VLOOKUP(X142,$AC$2:$AD$17,2,FALSE),IF(AND(OR($E142={"a/c","b/c","c/a","c/b"}),V141="w"),VLOOKUP(X141,$AA$2:$AB$17,2,FALSE),IF(AND(OR($E142={"a/c","b/c","c/a","c/b"}),V141="l"),VLOOKUP(X141,$AC$2:$AD$17,2,FALSE),IF(AND(OR($E142={"a/c","b/c","c/a","c/b"}),V140="w"),VLOOKUP(X140,$AA$2:$AB$17,2,FALSE),IF(AND(OR($E142={"a/c","b/c","c/a","c/b"}),V140="l"),VLOOKUP(X140,$AC$2:$AD$17,2,FALSE),IF(AND(OR($E142={"a/c","b/c","c/a","c/b"}),V139="w"),VLOOKUP(X139,$AA$2:$AB$17,2,FALSE),IF(AND(OR($E142={"a/c","b/c","c/a","c/b"}),V139="l"),VLOOKUP(X139,$AC$2:$AD$17,2,FALSE),IF(AND(OR($E142={"a/c","b/c","c/a","c/b"}),V138="w"),VLOOKUP(X138,$AA$2:$AB$17,2,FALSE),IF(AND(OR($E142={"a/c","b/c","c/a","c/b"}),V138="l"),VLOOKUP(X138,$AC$2:$AD$17,2,FALSE),IF(AND(OR($E142={"a/c","b/c","c/a","c/b"}),V137="w"),VLOOKUP(X137,$AA$2:$AB$17,2,FALSE),IF(AND(OR($E142={"a/c","b/c","c/a","c/b"}),V137="l"),VLOOKUP(X137,$AC$2:$AD$17,2,FALSE),IF(AND(OR($E142={"a/c","b/c","c/a","c/b"}),V136="w"),VLOOKUP(X136,$AA$2:$AB$17,2,FALSE),IF(AND(OR($E142={"a/c","b/c","c/a","c/b"}),V136="l"),VLOOKUP(X136,$AC$2:$AD$17,2,FALSE),IF(AND(OR($E142={"a/c","b/c","c/a","c/b"}),V135="w"),VLOOKUP(X135,$AA$2:$AB$17,2,FALSE),IF(AND(OR($E142={"a/c","b/c","c/a","c/b"}),V135="l"),VLOOKUP(X135,$AC$2:$AD$17,2,FALSE),IF(AND(OR($E142={"a/c","b/c","c/a","c/b"}),V134="w"),VLOOKUP(X134,$AA$2:$AB$17,2,FALSE),IF(AND(OR($E142={"a/c","b/c","c/a","c/b"}),V134="l"),VLOOKUP(X134,$AC$2:$AD$17,2,FALSE),IF(AND(OR($E142={"a/c","b/c","c/a","c/b"}),V133="w"),VLOOKUP(X133,$AA$2:$AB$17,2,FALSE),IF(AND(OR($E142={"a/c","b/c","c/a","c/b"}),V133="l"),VLOOKUP(X133,$AC$2:$AD$17,2,FALSE),IF(AND(OR($E142={"a/c","b/c","c/a","c/b"}),V132="w"),VLOOKUP(X132,$AA$2:$AB$17,2,FALSE),IF(AND(OR($E142={"a/c","b/c","c/a","c/b"}),V132="l"),VLOOKUP(X132,$AC$2:$AD$17,2,FALSE),IF(OR($E142={"a/c","b/c","c/a","c/b"}),1,"")))))))))))))))))))))))</f>
        <v>2a</v>
      </c>
      <c r="Y143" s="12">
        <f t="shared" si="13"/>
        <v>3</v>
      </c>
      <c r="Z143" s="27">
        <f t="shared" si="14"/>
        <v>6</v>
      </c>
    </row>
    <row r="144" spans="1:26">
      <c r="A144" s="9">
        <v>29</v>
      </c>
      <c r="B144" s="9">
        <f>IF(OR($A144={1,2,3,4,5,6,7,8,9,10,11,12}),1,IF(OR($A144={13,14,15,16,17,18,19,20,21,22,23,24}),2,IF(OR($A144={25,26,27,28,29,30,31,32,33,34,35,36}),3,"")))</f>
        <v>3</v>
      </c>
      <c r="C144" s="9" t="str">
        <f>IF(OR($A144={1,4,7,10,13,16,19,22,25,28,31,34}),"A",IF(OR($A144={2,5,8,11,14,17,20,23,26,29,32,35}),"B",IF(OR($A144={3,6,9,12,15,18,21,24,27,30,33,36}),"C","")))</f>
        <v>B</v>
      </c>
      <c r="D144" t="str">
        <f t="shared" si="15"/>
        <v>2/3</v>
      </c>
      <c r="E144" t="str">
        <f t="shared" si="16"/>
        <v>C/B</v>
      </c>
      <c r="F144" s="13" t="str">
        <f>IF(AND(G144="d",$A144&gt;=1,OR(H144={1,"2a","2b",3,"5a","5b","10a","10b","20a","20b","40a","40b","80a","80b","160a","160b"})),"w",IF(AND(G144="",$A144&gt;=1,OR(H144={1,"2a","2b",3,"5a","5b","10a","10b","20a","20b","40a","40b","80a","80b","160a","160b"})),"l",""))</f>
        <v>l</v>
      </c>
      <c r="G144" s="7" t="str">
        <f>IF(OR($A144={1,2,3,4,5,6,7,8,9,10,11,12}),"d","")</f>
        <v/>
      </c>
      <c r="H144" s="14" t="str">
        <f>IF(AND(OR($D143={"1/2","1/3","2/1","3/1"}),F143="w"),VLOOKUP(H143,$AA$2:$AB$17,2,FALSE),IF(AND(OR($D143={"1/2","1/3","2/1","3/1"}),F143="l"),VLOOKUP(H143,$AC$2:$AD$17,2,FALSE),IF(AND(OR($D143={"1/2","1/3","2/1","3/1"}),F142="w"),VLOOKUP(H142,$AA$2:$AB$17,2,FALSE),IF(AND(OR($D143={"1/2","1/3","2/1","3/1"}),F142="l"),VLOOKUP(H142,$AC$2:$AD$17,2,FALSE),IF(AND(OR($D143={"1/2","1/3","2/1","3/1"}),F141="w"),VLOOKUP(H141,$AA$2:$AB$17,2,FALSE),IF(AND(OR($D143={"1/2","1/3","2/1","3/1"}),F141="l"),VLOOKUP(H141,$AC$2:$AD$17,2,FALSE),IF(AND(OR($D143={"1/2","1/3","2/1","3/1"}),F140="w"),VLOOKUP(H140,$AA$2:$AB$17,2,FALSE),IF(AND(OR($D143={"1/2","1/3","2/1","3/1"}),F140="l"),VLOOKUP(H140,$AC$2:$AD$17,2,FALSE),IF(AND(OR($D143={"1/2","1/3","2/1","3/1"}),F139="w"),VLOOKUP(H139,$AA$2:$AB$17,2,FALSE),IF(AND(OR($D143={"1/2","1/3","2/1","3/1"}),F139="l"),VLOOKUP(H139,$AC$2:$AD$17,2,FALSE),IF(AND(OR($D143={"1/2","1/3","2/1","3/1"}),F138="w"),VLOOKUP(H138,$AA$2:$AB$17,2,FALSE),IF(AND(OR($D143={"1/2","1/3","2/1","3/1"}),F138="l"),VLOOKUP(H138,$AC$2:$AD$17,2,FALSE),IF(AND(OR($D143={"1/2","1/3","2/1","3/1"}),F137="w"),VLOOKUP(H137,$AA$2:$AB$17,2,FALSE),IF(AND(OR($D143={"1/2","1/3","2/1","3/1"}),F137="l"),VLOOKUP(H137,$AC$2:$AD$17,2,FALSE),IF(AND(OR($D143={"1/2","1/3","2/1","3/1"}),F136="w"),VLOOKUP(H136,$AA$2:$AB$17,2,FALSE),IF(AND(OR($D143={"1/2","1/3","2/1","3/1"}),F136="l"),VLOOKUP(H136,$AC$2:$AD$17,2,FALSE),IF(AND(OR($D143={"1/2","1/3","2/1","3/1"}),F135="w"),VLOOKUP(H135,$AA$2:$AB$17,2,FALSE),IF(AND(OR($D143={"1/2","1/3","2/1","3/1"}),F135="l"),VLOOKUP(H135,$AC$2:$AD$17,2,FALSE),IF(AND(OR($D143={"1/2","1/3","2/1","3/1"}),F134="w"),VLOOKUP(H134,$AA$2:$AB$17,2,FALSE),IF(AND(OR($D143={"1/2","1/3","2/1","3/1"}),F134="l"),VLOOKUP(H134,$AC$2:$AD$17,2,FALSE),IF(AND(OR($D143={"1/2","1/3","2/1","3/1"}),F133="w"),VLOOKUP(H133,$AA$2:$AB$17,2,FALSE),IF(AND(OR($D143={"1/2","1/3","2/1","3/1"}),F133="l"),VLOOKUP(H133,$AC$2:$AD$17,2,FALSE),IF(OR($D143={"1/2","1/3","2/1","3/1"}),1,"")))))))))))))))))))))))</f>
        <v>2a</v>
      </c>
      <c r="I144" s="13" t="str">
        <f>IF(AND(J144="d",$A144&gt;=1,OR(K144={1,"2a","2b",3,"5a","5b","10a","10b","20a","20b","40a","40b","80a","80b","160a","160b"})),"w",IF(AND(J144="",$A144&gt;=1,OR(K144={1,"2a","2b",3,"5a","5b","10a","10b","20a","20b","40a","40b","80a","80b","160a","160b"})),"l",""))</f>
        <v>l</v>
      </c>
      <c r="J144" s="7" t="str">
        <f>IF(OR($A144={13,14,15,16,17,18,19,20,21,22,23,24}),"d","")</f>
        <v/>
      </c>
      <c r="K144" s="14">
        <f>IF(AND(OR($D143={"1/2","2/3","2/1","3/2"}),I143="w"),VLOOKUP(K143,$AA$2:$AB$17,2,FALSE),IF(AND(OR($D143={"1/2","2/3","2/1","3/2"}),I143="l"),VLOOKUP(K143,$AC$2:$AD$17,2,FALSE),IF(AND(OR($D143={"1/2","2/3","2/1","3/2"}),I142="w"),VLOOKUP(K142,$AA$2:$AB$17,2,FALSE),IF(AND(OR($D143={"1/2","2/3","2/1","3/2"}),I142="l"),VLOOKUP(K142,$AC$2:$AD$17,2,FALSE),IF(AND(OR($D143={"1/2","2/3","2/1","3/2"}),I141="w"),VLOOKUP(K141,$AA$2:$AB$17,2,FALSE),IF(AND(OR($D143={"1/2","2/3","2/1","3/2"}),I141="l"),VLOOKUP(K141,$AC$2:$AD$17,2,FALSE),IF(AND(OR($D143={"1/2","2/3","2/1","3/2"}),I140="w"),VLOOKUP(K140,$AA$2:$AB$17,2,FALSE),IF(AND(OR($D143={"1/2","2/3","2/1","3/2"}),I140="l"),VLOOKUP(K140,$AC$2:$AD$17,2,FALSE),IF(AND(OR($D143={"1/2","2/3","2/1","3/2"}),I139="w"),VLOOKUP(K139,$AA$2:$AB$17,2,FALSE),IF(AND(OR($D143={"1/2","2/3","2/1","3/2"}),I139="l"),VLOOKUP(K139,$AC$2:$AD$17,2,FALSE),IF(AND(OR($D143={"1/2","2/3","2/1","3/2"}),I138="w"),VLOOKUP(K138,$AA$2:$AB$17,2,FALSE),IF(AND(OR($D143={"1/2","2/3","2/1","3/2"}),I138="l"),VLOOKUP(K138,$AC$2:$AD$17,2,FALSE),IF(AND(OR($D143={"1/2","2/3","2/1","3/2"}),I137="w"),VLOOKUP(K137,$AA$2:$AB$17,2,FALSE),IF(AND(OR($D143={"1/2","2/3","2/1","3/2"}),I137="l"),VLOOKUP(K137,$AC$2:$AD$17,2,FALSE),IF(AND(OR($D143={"1/2","2/3","2/1","3/2"}),I136="w"),VLOOKUP(K136,$AA$2:$AB$17,2,FALSE),IF(AND(OR($D143={"1/2","2/3","2/1","3/2"}),I136="l"),VLOOKUP(K136,$AC$2:$AD$17,2,FALSE),IF(AND(OR($D143={"1/2","2/3","2/1","3/2"}),I135="w"),VLOOKUP(K135,$AA$2:$AB$17,2,FALSE),IF(AND(OR($D143={"1/2","2/3","2/1","3/2"}),I135="l"),VLOOKUP(K135,$AC$2:$AD$17,2,FALSE),IF(AND(OR($D143={"1/2","2/3","2/1","3/2"}),I134="w"),VLOOKUP(K134,$AA$2:$AB$17,2,FALSE),IF(AND(OR($D143={"1/2","2/3","2/1","3/2"}),I134="l"),VLOOKUP(K134,$AC$2:$AD$17,2,FALSE),IF(AND(OR($D143={"1/2","2/3","2/1","3/2"}),I133="w"),VLOOKUP(K133,$AA$2:$AB$17,2,FALSE),IF(AND(OR($D143={"1/2","2/3","2/1","3/2"}),I133="l"),VLOOKUP(K133,$AC$2:$AD$17,2,FALSE),IF(OR($D143={"1/2","2/3","2/1","3/2"}),1,"")))))))))))))))))))))))</f>
        <v>1</v>
      </c>
      <c r="L144" s="13" t="str">
        <f>IF(AND(M144="d",$A144&gt;=1,OR(N144={1,"2a","2b",3,"5a","5b","10a","10b","20a","20b","40a","40b","80a","80b","160a","160b"})),"w",IF(AND(M144="",$A144&gt;=1,OR(N144={1,"2a","2b",3,"5a","5b","10a","10b","20a","20b","40a","40b","80a","80b","160a","160b"})),"l",""))</f>
        <v/>
      </c>
      <c r="M144" s="7" t="str">
        <f>IF(OR($A144={25,26,27,28,29,30,31,32,33,34,35,36}),"d","")</f>
        <v>d</v>
      </c>
      <c r="N144" s="14" t="str">
        <f>IF(AND(OR($D143={"1/3","2/3","3/1","3/2"}),L143="w"),VLOOKUP(N143,$AA$2:$AB$17,2,FALSE),IF(AND(OR($D143={"1/3","2/3","3/1","3/2"}),L143="l"),VLOOKUP(N143,$AC$2:$AD$17,2,FALSE),IF(AND(OR($D143={"1/3","2/3","3/1","3/2"}),L142="w"),VLOOKUP(N142,$AA$2:$AB$17,2,FALSE),IF(AND(OR($D143={"1/3","2/3","3/1","3/2"}),L142="l"),VLOOKUP(N142,$AC$2:$AD$17,2,FALSE),IF(AND(OR($D143={"1/3","2/3","3/1","3/2"}),L141="w"),VLOOKUP(N141,$AA$2:$AB$17,2,FALSE),IF(AND(OR($D143={"1/3","2/3","3/1","3/2"}),L141="l"),VLOOKUP(N141,$AC$2:$AD$17,2,FALSE),IF(AND(OR($D143={"1/3","2/3","3/1","3/2"}),L140="w"),VLOOKUP(N140,$AA$2:$AB$17,2,FALSE),IF(AND(OR($D143={"1/3","2/3","3/1","3/2"}),L140="l"),VLOOKUP(N140,$AC$2:$AD$17,2,FALSE),IF(AND(OR($D143={"1/3","2/3","3/1","3/2"}),L139="w"),VLOOKUP(N139,$AA$2:$AB$17,2,FALSE),IF(AND(OR($D143={"1/3","2/3","3/1","3/2"}),L139="l"),VLOOKUP(N139,$AC$2:$AD$17,2,FALSE),IF(AND(OR($D143={"1/3","2/3","3/1","3/2"}),L138="w"),VLOOKUP(N138,$AA$2:$AB$17,2,FALSE),IF(AND(OR($D143={"1/3","2/3","3/1","3/2"}),L138="l"),VLOOKUP(N138,$AC$2:$AD$17,2,FALSE),IF(AND(OR($D143={"1/3","2/3","3/1","3/2"}),L137="w"),VLOOKUP(N137,$AA$2:$AB$17,2,FALSE),IF(AND(OR($D143={"1/3","2/3","3/1","3/2"}),L137="l"),VLOOKUP(N137,$AC$2:$AD$17,2,FALSE),IF(AND(OR($D143={"1/3","2/3","3/1","3/2"}),L136="w"),VLOOKUP(N136,$AA$2:$AB$17,2,FALSE),IF(AND(OR($D143={"1/3","2/3","3/1","3/2"}),L136="l"),VLOOKUP(N136,$AC$2:$AD$17,2,FALSE),IF(AND(OR($D143={"1/3","2/3","3/1","3/2"}),L135="w"),VLOOKUP(N135,$AA$2:$AB$17,2,FALSE),IF(AND(OR($D143={"1/3","2/3","3/1","3/2"}),L135="l"),VLOOKUP(N135,$AC$2:$AD$17,2,FALSE),IF(AND(OR($D143={"1/3","2/3","3/1","3/2"}),L134="w"),VLOOKUP(N134,$AA$2:$AB$17,2,FALSE),IF(AND(OR($D143={"1/3","2/3","3/1","3/2"}),L134="l"),VLOOKUP(N134,$AC$2:$AD$17,2,FALSE),IF(AND(OR($D143={"1/3","2/3","3/1","3/2"}),L133="w"),VLOOKUP(N133,$AA$2:$AB$17,2,FALSE),IF(AND(OR($D143={"1/3","2/3","3/1","3/2"}),L133="l"),VLOOKUP(N133,$AC$2:$AD$17,2,FALSE),IF(OR($D143={"1/3","2/3","3/1","3/2"}),1,"")))))))))))))))))))))))</f>
        <v/>
      </c>
      <c r="O144" s="12">
        <f t="shared" si="12"/>
        <v>-3</v>
      </c>
      <c r="P144" s="13" t="str">
        <f>IF(AND(Q144="c",$A144&gt;=1,OR(R144={1,"2a","2b",3,"5a","5b","10a","10b","20a","20b","40a","40b","80a","80b","160a","160b"})),"w",IF(AND(Q144="",$A144&gt;=1,OR(R144={1,"2a","2b",3,"5a","5b","10a","10b","20a","20b","40a","40b","80a","80b","160a","160b"})),"l",""))</f>
        <v/>
      </c>
      <c r="Q144" s="7" t="str">
        <f>IF(OR($A144={1,4,7,10,13,16,19,22,25,28,31,34}),"c","")</f>
        <v/>
      </c>
      <c r="R144" s="14" t="str">
        <f>IF(AND(OR($E143={"a/b","a/c","b/a","c/a"}),P143="w"),VLOOKUP(R143,$AA$2:$AB$17,2,FALSE),IF(AND(OR($E143={"a/b","a/c","b/a","c/a"}),P143="l"),VLOOKUP(R143,$AC$2:$AD$17,2,FALSE),IF(AND(OR($E143={"a/b","a/c","b/a","c/a"}),P142="w"),VLOOKUP(R142,$AA$2:$AB$17,2,FALSE),IF(AND(OR($E143={"a/b","a/c","b/a","c/a"}),P142="l"),VLOOKUP(R142,$AC$2:$AD$17,2,FALSE),IF(AND(OR($E143={"a/b","a/c","b/a","c/a"}),P141="w"),VLOOKUP(R141,$AA$2:$AB$17,2,FALSE),IF(AND(OR($E143={"a/b","a/c","b/a","c/a"}),P141="l"),VLOOKUP(R141,$AC$2:$AD$17,2,FALSE),IF(AND(OR($E143={"a/b","a/c","b/a","c/a"}),P140="w"),VLOOKUP(R140,$AA$2:$AB$17,2,FALSE),IF(AND(OR($E143={"a/b","a/c","b/a","c/a"}),P140="l"),VLOOKUP(R140,$AC$2:$AD$17,2,FALSE),IF(AND(OR($E143={"a/b","a/c","b/a","c/a"}),P139="w"),VLOOKUP(R139,$AA$2:$AB$17,2,FALSE),IF(AND(OR($E143={"a/b","a/c","b/a","c/a"}),P139="l"),VLOOKUP(R139,$AC$2:$AD$17,2,FALSE),IF(AND(OR($E143={"a/b","a/c","b/a","c/a"}),P138="w"),VLOOKUP(R138,$AA$2:$AB$17,2,FALSE),IF(AND(OR($E143={"a/b","a/c","b/a","c/a"}),P138="l"),VLOOKUP(R138,$AC$2:$AD$17,2,FALSE),IF(AND(OR($E143={"a/b","a/c","b/a","c/a"}),P137="w"),VLOOKUP(R137,$AA$2:$AB$17,2,FALSE),IF(AND(OR($E143={"a/b","a/c","b/a","c/a"}),P137="l"),VLOOKUP(R137,$AC$2:$AD$17,2,FALSE),IF(AND(OR($E143={"a/b","a/c","b/a","c/a"}),P136="w"),VLOOKUP(R136,$AA$2:$AB$17,2,FALSE),IF(AND(OR($E143={"a/b","a/c","b/a","c/a"}),P136="l"),VLOOKUP(R136,$AC$2:$AD$17,2,FALSE),IF(AND(OR($E143={"a/b","a/c","b/a","c/a"}),P135="w"),VLOOKUP(R135,$AA$2:$AB$17,2,FALSE),IF(AND(OR($E143={"a/b","a/c","b/a","c/a"}),P135="l"),VLOOKUP(R135,$AC$2:$AD$17,2,FALSE),IF(AND(OR($E143={"a/b","a/c","b/a","c/a"}),P134="w"),VLOOKUP(R134,$AA$2:$AB$17,2,FALSE),IF(AND(OR($E143={"a/b","a/c","b/a","c/a"}),P134="l"),VLOOKUP(R134,$AC$2:$AD$17,2,FALSE),IF(AND(OR($E143={"a/b","a/c","b/a","c/a"}),P133="w"),VLOOKUP(R133,$AA$2:$AB$17,2,FALSE),IF(AND(OR($E143={"a/b","a/c","b/a","c/a"}),P133="l"),VLOOKUP(R133,$AC$2:$AD$17,2,FALSE),IF(OR($E143={"a/b","a/c","b/a","c/a"}),1,"")))))))))))))))))))))))</f>
        <v/>
      </c>
      <c r="S144" s="13" t="str">
        <f>IF(AND(T144="c",$A144&gt;=1,OR(U144={1,"2a","2b",3,"5a","5b","10a","10b","20a","20b","40a","40b","80a","80b","160a","160b"})),"w",IF(AND(T144="",$A144&gt;=1,OR(U144={1,"2a","2b",3,"5a","5b","10a","10b","20a","20b","40a","40b","80a","80b","160a","160b"})),"l",""))</f>
        <v>w</v>
      </c>
      <c r="T144" s="7" t="str">
        <f>IF(OR($A144={2,5,8,11,14,17,20,23,26,29,32,35}),"c","")</f>
        <v>c</v>
      </c>
      <c r="U144" s="14" t="str">
        <f>IF(AND(OR($E143={"a/b","b/c","b/a","c/b"}),S143="w"),VLOOKUP(U143,$AA$2:$AB$17,2,FALSE),IF(AND(OR($E143={"a/b","b/c","b/a","c/b"}),S143="l"),VLOOKUP(U143,$AC$2:$AD$17,2,FALSE),IF(AND(OR($E143={"a/b","b/c","b/a","c/b"}),S142="w"),VLOOKUP(U142,$AA$2:$AB$17,2,FALSE),IF(AND(OR($E143={"a/b","b/c","b/a","c/b"}),S142="l"),VLOOKUP(U142,$AC$2:$AD$17,2,FALSE),IF(AND(OR($E143={"a/b","b/c","b/a","c/b"}),S141="w"),VLOOKUP(U141,$AA$2:$AB$17,2,FALSE),IF(AND(OR($E143={"a/b","b/c","b/a","c/b"}),S141="l"),VLOOKUP(U141,$AC$2:$AD$17,2,FALSE),IF(AND(OR($E143={"a/b","b/c","b/a","c/b"}),S140="w"),VLOOKUP(U140,$AA$2:$AB$17,2,FALSE),IF(AND(OR($E143={"a/b","b/c","b/a","c/b"}),S140="l"),VLOOKUP(U140,$AC$2:$AD$17,2,FALSE),IF(AND(OR($E143={"a/b","b/c","b/a","c/b"}),S139="w"),VLOOKUP(U139,$AA$2:$AB$17,2,FALSE),IF(AND(OR($E143={"a/b","b/c","b/a","c/b"}),S139="l"),VLOOKUP(U139,$AC$2:$AD$17,2,FALSE),IF(AND(OR($E143={"a/b","b/c","b/a","c/b"}),S138="w"),VLOOKUP(U138,$AA$2:$AB$17,2,FALSE),IF(AND(OR($E143={"a/b","b/c","b/a","c/b"}),S138="l"),VLOOKUP(U138,$AC$2:$AD$17,2,FALSE),IF(AND(OR($E143={"a/b","b/c","b/a","c/b"}),S137="w"),VLOOKUP(U137,$AA$2:$AB$17,2,FALSE),IF(AND(OR($E143={"a/b","b/c","b/a","c/b"}),S137="l"),VLOOKUP(U137,$AC$2:$AD$17,2,FALSE),IF(AND(OR($E143={"a/b","b/c","b/a","c/b"}),S136="w"),VLOOKUP(U136,$AA$2:$AB$17,2,FALSE),IF(AND(OR($E143={"a/b","b/c","b/a","c/b"}),S136="l"),VLOOKUP(U136,$AC$2:$AD$17,2,FALSE),IF(AND(OR($E143={"a/b","b/c","b/a","c/b"}),S135="w"),VLOOKUP(U135,$AA$2:$AB$17,2,FALSE),IF(AND(OR($E143={"a/b","b/c","b/a","c/b"}),S135="l"),VLOOKUP(U135,$AC$2:$AD$17,2,FALSE),IF(AND(OR($E143={"a/b","b/c","b/a","c/b"}),S134="w"),VLOOKUP(U134,$AA$2:$AB$17,2,FALSE),IF(AND(OR($E143={"a/b","b/c","b/a","c/b"}),S134="l"),VLOOKUP(U134,$AC$2:$AD$17,2,FALSE),IF(AND(OR($E143={"a/b","b/c","b/a","c/b"}),S133="w"),VLOOKUP(U133,$AA$2:$AB$17,2,FALSE),IF(AND(OR($E143={"a/b","b/c","b/a","c/b"}),S133="l"),VLOOKUP(U133,$AC$2:$AD$17,2,FALSE),IF(OR($E143={"a/b","b/c","b/a","c/b"}),1,"")))))))))))))))))))))))</f>
        <v>2a</v>
      </c>
      <c r="V144" s="13" t="str">
        <f>IF(AND(W144="c",$A144&gt;=1,OR(X144={1,"2a","2b",3,"5a","5b","10a","10b","20a","20b","40a","40b","80a","80b","160a","160b"})),"w",IF(AND(W144="",$A144&gt;=1,OR(X144={1,"2a","2b",3,"5a","5b","10a","10b","20a","20b","40a","40b","80a","80b","160a","160b"})),"l",""))</f>
        <v>l</v>
      </c>
      <c r="W144" s="7" t="str">
        <f>IF(OR($A144={3,6,9,12,15,18,21,24,27,30,33,36}),"c","")</f>
        <v/>
      </c>
      <c r="X144" s="14">
        <f>IF(AND(OR($E143={"a/c","b/c","c/a","c/b"}),V143="w"),VLOOKUP(X143,$AA$2:$AB$17,2,FALSE),IF(AND(OR($E143={"a/c","b/c","c/a","c/b"}),V143="l"),VLOOKUP(X143,$AC$2:$AD$17,2,FALSE),IF(AND(OR($E143={"a/c","b/c","c/a","c/b"}),V142="w"),VLOOKUP(X142,$AA$2:$AB$17,2,FALSE),IF(AND(OR($E143={"a/c","b/c","c/a","c/b"}),V142="l"),VLOOKUP(X142,$AC$2:$AD$17,2,FALSE),IF(AND(OR($E143={"a/c","b/c","c/a","c/b"}),V141="w"),VLOOKUP(X141,$AA$2:$AB$17,2,FALSE),IF(AND(OR($E143={"a/c","b/c","c/a","c/b"}),V141="l"),VLOOKUP(X141,$AC$2:$AD$17,2,FALSE),IF(AND(OR($E143={"a/c","b/c","c/a","c/b"}),V140="w"),VLOOKUP(X140,$AA$2:$AB$17,2,FALSE),IF(AND(OR($E143={"a/c","b/c","c/a","c/b"}),V140="l"),VLOOKUP(X140,$AC$2:$AD$17,2,FALSE),IF(AND(OR($E143={"a/c","b/c","c/a","c/b"}),V139="w"),VLOOKUP(X139,$AA$2:$AB$17,2,FALSE),IF(AND(OR($E143={"a/c","b/c","c/a","c/b"}),V139="l"),VLOOKUP(X139,$AC$2:$AD$17,2,FALSE),IF(AND(OR($E143={"a/c","b/c","c/a","c/b"}),V138="w"),VLOOKUP(X138,$AA$2:$AB$17,2,FALSE),IF(AND(OR($E143={"a/c","b/c","c/a","c/b"}),V138="l"),VLOOKUP(X138,$AC$2:$AD$17,2,FALSE),IF(AND(OR($E143={"a/c","b/c","c/a","c/b"}),V137="w"),VLOOKUP(X137,$AA$2:$AB$17,2,FALSE),IF(AND(OR($E143={"a/c","b/c","c/a","c/b"}),V137="l"),VLOOKUP(X137,$AC$2:$AD$17,2,FALSE),IF(AND(OR($E143={"a/c","b/c","c/a","c/b"}),V136="w"),VLOOKUP(X136,$AA$2:$AB$17,2,FALSE),IF(AND(OR($E143={"a/c","b/c","c/a","c/b"}),V136="l"),VLOOKUP(X136,$AC$2:$AD$17,2,FALSE),IF(AND(OR($E143={"a/c","b/c","c/a","c/b"}),V135="w"),VLOOKUP(X135,$AA$2:$AB$17,2,FALSE),IF(AND(OR($E143={"a/c","b/c","c/a","c/b"}),V135="l"),VLOOKUP(X135,$AC$2:$AD$17,2,FALSE),IF(AND(OR($E143={"a/c","b/c","c/a","c/b"}),V134="w"),VLOOKUP(X134,$AA$2:$AB$17,2,FALSE),IF(AND(OR($E143={"a/c","b/c","c/a","c/b"}),V134="l"),VLOOKUP(X134,$AC$2:$AD$17,2,FALSE),IF(AND(OR($E143={"a/c","b/c","c/a","c/b"}),V133="w"),VLOOKUP(X133,$AA$2:$AB$17,2,FALSE),IF(AND(OR($E143={"a/c","b/c","c/a","c/b"}),V133="l"),VLOOKUP(X133,$AC$2:$AD$17,2,FALSE),IF(OR($E143={"a/c","b/c","c/a","c/b"}),1,"")))))))))))))))))))))))</f>
        <v>1</v>
      </c>
      <c r="Y144" s="12">
        <f t="shared" si="13"/>
        <v>3</v>
      </c>
      <c r="Z144" s="27">
        <f t="shared" si="14"/>
        <v>0</v>
      </c>
    </row>
    <row r="145" spans="1:26">
      <c r="A145" s="9">
        <v>4</v>
      </c>
      <c r="B145" s="9">
        <f>IF(OR($A145={1,2,3,4,5,6,7,8,9,10,11,12}),1,IF(OR($A145={13,14,15,16,17,18,19,20,21,22,23,24}),2,IF(OR($A145={25,26,27,28,29,30,31,32,33,34,35,36}),3,"")))</f>
        <v>1</v>
      </c>
      <c r="C145" s="9" t="str">
        <f>IF(OR($A145={1,4,7,10,13,16,19,22,25,28,31,34}),"A",IF(OR($A145={2,5,8,11,14,17,20,23,26,29,32,35}),"B",IF(OR($A145={3,6,9,12,15,18,21,24,27,30,33,36}),"C","")))</f>
        <v>A</v>
      </c>
      <c r="D145" t="str">
        <f t="shared" si="15"/>
        <v>3/1</v>
      </c>
      <c r="E145" t="str">
        <f t="shared" si="16"/>
        <v>B/A</v>
      </c>
      <c r="F145" s="13" t="str">
        <f>IF(AND(G145="d",$A145&gt;=1,OR(H145={1,"2a","2b",3,"5a","5b","10a","10b","20a","20b","40a","40b","80a","80b","160a","160b"})),"w",IF(AND(G145="",$A145&gt;=1,OR(H145={1,"2a","2b",3,"5a","5b","10a","10b","20a","20b","40a","40b","80a","80b","160a","160b"})),"l",""))</f>
        <v/>
      </c>
      <c r="G145" s="7" t="str">
        <f>IF(OR($A145={1,2,3,4,5,6,7,8,9,10,11,12}),"d","")</f>
        <v>d</v>
      </c>
      <c r="H145" s="14" t="str">
        <f>IF(AND(OR($D144={"1/2","1/3","2/1","3/1"}),F144="w"),VLOOKUP(H144,$AA$2:$AB$17,2,FALSE),IF(AND(OR($D144={"1/2","1/3","2/1","3/1"}),F144="l"),VLOOKUP(H144,$AC$2:$AD$17,2,FALSE),IF(AND(OR($D144={"1/2","1/3","2/1","3/1"}),F143="w"),VLOOKUP(H143,$AA$2:$AB$17,2,FALSE),IF(AND(OR($D144={"1/2","1/3","2/1","3/1"}),F143="l"),VLOOKUP(H143,$AC$2:$AD$17,2,FALSE),IF(AND(OR($D144={"1/2","1/3","2/1","3/1"}),F142="w"),VLOOKUP(H142,$AA$2:$AB$17,2,FALSE),IF(AND(OR($D144={"1/2","1/3","2/1","3/1"}),F142="l"),VLOOKUP(H142,$AC$2:$AD$17,2,FALSE),IF(AND(OR($D144={"1/2","1/3","2/1","3/1"}),F141="w"),VLOOKUP(H141,$AA$2:$AB$17,2,FALSE),IF(AND(OR($D144={"1/2","1/3","2/1","3/1"}),F141="l"),VLOOKUP(H141,$AC$2:$AD$17,2,FALSE),IF(AND(OR($D144={"1/2","1/3","2/1","3/1"}),F140="w"),VLOOKUP(H140,$AA$2:$AB$17,2,FALSE),IF(AND(OR($D144={"1/2","1/3","2/1","3/1"}),F140="l"),VLOOKUP(H140,$AC$2:$AD$17,2,FALSE),IF(AND(OR($D144={"1/2","1/3","2/1","3/1"}),F139="w"),VLOOKUP(H139,$AA$2:$AB$17,2,FALSE),IF(AND(OR($D144={"1/2","1/3","2/1","3/1"}),F139="l"),VLOOKUP(H139,$AC$2:$AD$17,2,FALSE),IF(AND(OR($D144={"1/2","1/3","2/1","3/1"}),F138="w"),VLOOKUP(H138,$AA$2:$AB$17,2,FALSE),IF(AND(OR($D144={"1/2","1/3","2/1","3/1"}),F138="l"),VLOOKUP(H138,$AC$2:$AD$17,2,FALSE),IF(AND(OR($D144={"1/2","1/3","2/1","3/1"}),F137="w"),VLOOKUP(H137,$AA$2:$AB$17,2,FALSE),IF(AND(OR($D144={"1/2","1/3","2/1","3/1"}),F137="l"),VLOOKUP(H137,$AC$2:$AD$17,2,FALSE),IF(AND(OR($D144={"1/2","1/3","2/1","3/1"}),F136="w"),VLOOKUP(H136,$AA$2:$AB$17,2,FALSE),IF(AND(OR($D144={"1/2","1/3","2/1","3/1"}),F136="l"),VLOOKUP(H136,$AC$2:$AD$17,2,FALSE),IF(AND(OR($D144={"1/2","1/3","2/1","3/1"}),F135="w"),VLOOKUP(H135,$AA$2:$AB$17,2,FALSE),IF(AND(OR($D144={"1/2","1/3","2/1","3/1"}),F135="l"),VLOOKUP(H135,$AC$2:$AD$17,2,FALSE),IF(AND(OR($D144={"1/2","1/3","2/1","3/1"}),F134="w"),VLOOKUP(H134,$AA$2:$AB$17,2,FALSE),IF(AND(OR($D144={"1/2","1/3","2/1","3/1"}),F134="l"),VLOOKUP(H134,$AC$2:$AD$17,2,FALSE),IF(OR($D144={"1/2","1/3","2/1","3/1"}),1,"")))))))))))))))))))))))</f>
        <v/>
      </c>
      <c r="I145" s="13" t="str">
        <f>IF(AND(J145="d",$A145&gt;=1,OR(K145={1,"2a","2b",3,"5a","5b","10a","10b","20a","20b","40a","40b","80a","80b","160a","160b"})),"w",IF(AND(J145="",$A145&gt;=1,OR(K145={1,"2a","2b",3,"5a","5b","10a","10b","20a","20b","40a","40b","80a","80b","160a","160b"})),"l",""))</f>
        <v>l</v>
      </c>
      <c r="J145" s="7" t="str">
        <f>IF(OR($A145={13,14,15,16,17,18,19,20,21,22,23,24}),"d","")</f>
        <v/>
      </c>
      <c r="K145" s="14" t="str">
        <f>IF(AND(OR($D144={"1/2","2/3","2/1","3/2"}),I144="w"),VLOOKUP(K144,$AA$2:$AB$17,2,FALSE),IF(AND(OR($D144={"1/2","2/3","2/1","3/2"}),I144="l"),VLOOKUP(K144,$AC$2:$AD$17,2,FALSE),IF(AND(OR($D144={"1/2","2/3","2/1","3/2"}),I143="w"),VLOOKUP(K143,$AA$2:$AB$17,2,FALSE),IF(AND(OR($D144={"1/2","2/3","2/1","3/2"}),I143="l"),VLOOKUP(K143,$AC$2:$AD$17,2,FALSE),IF(AND(OR($D144={"1/2","2/3","2/1","3/2"}),I142="w"),VLOOKUP(K142,$AA$2:$AB$17,2,FALSE),IF(AND(OR($D144={"1/2","2/3","2/1","3/2"}),I142="l"),VLOOKUP(K142,$AC$2:$AD$17,2,FALSE),IF(AND(OR($D144={"1/2","2/3","2/1","3/2"}),I141="w"),VLOOKUP(K141,$AA$2:$AB$17,2,FALSE),IF(AND(OR($D144={"1/2","2/3","2/1","3/2"}),I141="l"),VLOOKUP(K141,$AC$2:$AD$17,2,FALSE),IF(AND(OR($D144={"1/2","2/3","2/1","3/2"}),I140="w"),VLOOKUP(K140,$AA$2:$AB$17,2,FALSE),IF(AND(OR($D144={"1/2","2/3","2/1","3/2"}),I140="l"),VLOOKUP(K140,$AC$2:$AD$17,2,FALSE),IF(AND(OR($D144={"1/2","2/3","2/1","3/2"}),I139="w"),VLOOKUP(K139,$AA$2:$AB$17,2,FALSE),IF(AND(OR($D144={"1/2","2/3","2/1","3/2"}),I139="l"),VLOOKUP(K139,$AC$2:$AD$17,2,FALSE),IF(AND(OR($D144={"1/2","2/3","2/1","3/2"}),I138="w"),VLOOKUP(K138,$AA$2:$AB$17,2,FALSE),IF(AND(OR($D144={"1/2","2/3","2/1","3/2"}),I138="l"),VLOOKUP(K138,$AC$2:$AD$17,2,FALSE),IF(AND(OR($D144={"1/2","2/3","2/1","3/2"}),I137="w"),VLOOKUP(K137,$AA$2:$AB$17,2,FALSE),IF(AND(OR($D144={"1/2","2/3","2/1","3/2"}),I137="l"),VLOOKUP(K137,$AC$2:$AD$17,2,FALSE),IF(AND(OR($D144={"1/2","2/3","2/1","3/2"}),I136="w"),VLOOKUP(K136,$AA$2:$AB$17,2,FALSE),IF(AND(OR($D144={"1/2","2/3","2/1","3/2"}),I136="l"),VLOOKUP(K136,$AC$2:$AD$17,2,FALSE),IF(AND(OR($D144={"1/2","2/3","2/1","3/2"}),I135="w"),VLOOKUP(K135,$AA$2:$AB$17,2,FALSE),IF(AND(OR($D144={"1/2","2/3","2/1","3/2"}),I135="l"),VLOOKUP(K135,$AC$2:$AD$17,2,FALSE),IF(AND(OR($D144={"1/2","2/3","2/1","3/2"}),I134="w"),VLOOKUP(K134,$AA$2:$AB$17,2,FALSE),IF(AND(OR($D144={"1/2","2/3","2/1","3/2"}),I134="l"),VLOOKUP(K134,$AC$2:$AD$17,2,FALSE),IF(OR($D144={"1/2","2/3","2/1","3/2"}),1,"")))))))))))))))))))))))</f>
        <v>2a</v>
      </c>
      <c r="L145" s="13" t="str">
        <f>IF(AND(M145="d",$A145&gt;=1,OR(N145={1,"2a","2b",3,"5a","5b","10a","10b","20a","20b","40a","40b","80a","80b","160a","160b"})),"w",IF(AND(M145="",$A145&gt;=1,OR(N145={1,"2a","2b",3,"5a","5b","10a","10b","20a","20b","40a","40b","80a","80b","160a","160b"})),"l",""))</f>
        <v>l</v>
      </c>
      <c r="M145" s="7" t="str">
        <f>IF(OR($A145={25,26,27,28,29,30,31,32,33,34,35,36}),"d","")</f>
        <v/>
      </c>
      <c r="N145" s="14" t="str">
        <f>IF(AND(OR($D144={"1/3","2/3","3/1","3/2"}),L144="w"),VLOOKUP(N144,$AA$2:$AB$17,2,FALSE),IF(AND(OR($D144={"1/3","2/3","3/1","3/2"}),L144="l"),VLOOKUP(N144,$AC$2:$AD$17,2,FALSE),IF(AND(OR($D144={"1/3","2/3","3/1","3/2"}),L143="w"),VLOOKUP(N143,$AA$2:$AB$17,2,FALSE),IF(AND(OR($D144={"1/3","2/3","3/1","3/2"}),L143="l"),VLOOKUP(N143,$AC$2:$AD$17,2,FALSE),IF(AND(OR($D144={"1/3","2/3","3/1","3/2"}),L142="w"),VLOOKUP(N142,$AA$2:$AB$17,2,FALSE),IF(AND(OR($D144={"1/3","2/3","3/1","3/2"}),L142="l"),VLOOKUP(N142,$AC$2:$AD$17,2,FALSE),IF(AND(OR($D144={"1/3","2/3","3/1","3/2"}),L141="w"),VLOOKUP(N141,$AA$2:$AB$17,2,FALSE),IF(AND(OR($D144={"1/3","2/3","3/1","3/2"}),L141="l"),VLOOKUP(N141,$AC$2:$AD$17,2,FALSE),IF(AND(OR($D144={"1/3","2/3","3/1","3/2"}),L140="w"),VLOOKUP(N140,$AA$2:$AB$17,2,FALSE),IF(AND(OR($D144={"1/3","2/3","3/1","3/2"}),L140="l"),VLOOKUP(N140,$AC$2:$AD$17,2,FALSE),IF(AND(OR($D144={"1/3","2/3","3/1","3/2"}),L139="w"),VLOOKUP(N139,$AA$2:$AB$17,2,FALSE),IF(AND(OR($D144={"1/3","2/3","3/1","3/2"}),L139="l"),VLOOKUP(N139,$AC$2:$AD$17,2,FALSE),IF(AND(OR($D144={"1/3","2/3","3/1","3/2"}),L138="w"),VLOOKUP(N138,$AA$2:$AB$17,2,FALSE),IF(AND(OR($D144={"1/3","2/3","3/1","3/2"}),L138="l"),VLOOKUP(N138,$AC$2:$AD$17,2,FALSE),IF(AND(OR($D144={"1/3","2/3","3/1","3/2"}),L137="w"),VLOOKUP(N137,$AA$2:$AB$17,2,FALSE),IF(AND(OR($D144={"1/3","2/3","3/1","3/2"}),L137="l"),VLOOKUP(N137,$AC$2:$AD$17,2,FALSE),IF(AND(OR($D144={"1/3","2/3","3/1","3/2"}),L136="w"),VLOOKUP(N136,$AA$2:$AB$17,2,FALSE),IF(AND(OR($D144={"1/3","2/3","3/1","3/2"}),L136="l"),VLOOKUP(N136,$AC$2:$AD$17,2,FALSE),IF(AND(OR($D144={"1/3","2/3","3/1","3/2"}),L135="w"),VLOOKUP(N135,$AA$2:$AB$17,2,FALSE),IF(AND(OR($D144={"1/3","2/3","3/1","3/2"}),L135="l"),VLOOKUP(N135,$AC$2:$AD$17,2,FALSE),IF(AND(OR($D144={"1/3","2/3","3/1","3/2"}),L134="w"),VLOOKUP(N134,$AA$2:$AB$17,2,FALSE),IF(AND(OR($D144={"1/3","2/3","3/1","3/2"}),L134="l"),VLOOKUP(N134,$AC$2:$AD$17,2,FALSE),IF(OR($D144={"1/3","2/3","3/1","3/2"}),1,"")))))))))))))))))))))))</f>
        <v>2b</v>
      </c>
      <c r="O145" s="12">
        <f t="shared" si="12"/>
        <v>-4</v>
      </c>
      <c r="P145" s="13" t="str">
        <f>IF(AND(Q145="c",$A145&gt;=1,OR(R145={1,"2a","2b",3,"5a","5b","10a","10b","20a","20b","40a","40b","80a","80b","160a","160b"})),"w",IF(AND(Q145="",$A145&gt;=1,OR(R145={1,"2a","2b",3,"5a","5b","10a","10b","20a","20b","40a","40b","80a","80b","160a","160b"})),"l",""))</f>
        <v/>
      </c>
      <c r="Q145" s="7" t="str">
        <f>IF(OR($A145={1,4,7,10,13,16,19,22,25,28,31,34}),"c","")</f>
        <v>c</v>
      </c>
      <c r="R145" s="14" t="str">
        <f>IF(AND(OR($E144={"a/b","a/c","b/a","c/a"}),P144="w"),VLOOKUP(R144,$AA$2:$AB$17,2,FALSE),IF(AND(OR($E144={"a/b","a/c","b/a","c/a"}),P144="l"),VLOOKUP(R144,$AC$2:$AD$17,2,FALSE),IF(AND(OR($E144={"a/b","a/c","b/a","c/a"}),P143="w"),VLOOKUP(R143,$AA$2:$AB$17,2,FALSE),IF(AND(OR($E144={"a/b","a/c","b/a","c/a"}),P143="l"),VLOOKUP(R143,$AC$2:$AD$17,2,FALSE),IF(AND(OR($E144={"a/b","a/c","b/a","c/a"}),P142="w"),VLOOKUP(R142,$AA$2:$AB$17,2,FALSE),IF(AND(OR($E144={"a/b","a/c","b/a","c/a"}),P142="l"),VLOOKUP(R142,$AC$2:$AD$17,2,FALSE),IF(AND(OR($E144={"a/b","a/c","b/a","c/a"}),P141="w"),VLOOKUP(R141,$AA$2:$AB$17,2,FALSE),IF(AND(OR($E144={"a/b","a/c","b/a","c/a"}),P141="l"),VLOOKUP(R141,$AC$2:$AD$17,2,FALSE),IF(AND(OR($E144={"a/b","a/c","b/a","c/a"}),P140="w"),VLOOKUP(R140,$AA$2:$AB$17,2,FALSE),IF(AND(OR($E144={"a/b","a/c","b/a","c/a"}),P140="l"),VLOOKUP(R140,$AC$2:$AD$17,2,FALSE),IF(AND(OR($E144={"a/b","a/c","b/a","c/a"}),P139="w"),VLOOKUP(R139,$AA$2:$AB$17,2,FALSE),IF(AND(OR($E144={"a/b","a/c","b/a","c/a"}),P139="l"),VLOOKUP(R139,$AC$2:$AD$17,2,FALSE),IF(AND(OR($E144={"a/b","a/c","b/a","c/a"}),P138="w"),VLOOKUP(R138,$AA$2:$AB$17,2,FALSE),IF(AND(OR($E144={"a/b","a/c","b/a","c/a"}),P138="l"),VLOOKUP(R138,$AC$2:$AD$17,2,FALSE),IF(AND(OR($E144={"a/b","a/c","b/a","c/a"}),P137="w"),VLOOKUP(R137,$AA$2:$AB$17,2,FALSE),IF(AND(OR($E144={"a/b","a/c","b/a","c/a"}),P137="l"),VLOOKUP(R137,$AC$2:$AD$17,2,FALSE),IF(AND(OR($E144={"a/b","a/c","b/a","c/a"}),P136="w"),VLOOKUP(R136,$AA$2:$AB$17,2,FALSE),IF(AND(OR($E144={"a/b","a/c","b/a","c/a"}),P136="l"),VLOOKUP(R136,$AC$2:$AD$17,2,FALSE),IF(AND(OR($E144={"a/b","a/c","b/a","c/a"}),P135="w"),VLOOKUP(R135,$AA$2:$AB$17,2,FALSE),IF(AND(OR($E144={"a/b","a/c","b/a","c/a"}),P135="l"),VLOOKUP(R135,$AC$2:$AD$17,2,FALSE),IF(AND(OR($E144={"a/b","a/c","b/a","c/a"}),P134="w"),VLOOKUP(R134,$AA$2:$AB$17,2,FALSE),IF(AND(OR($E144={"a/b","a/c","b/a","c/a"}),P134="l"),VLOOKUP(R134,$AC$2:$AD$17,2,FALSE),IF(OR($E144={"a/b","a/c","b/a","c/a"}),1,"")))))))))))))))))))))))</f>
        <v/>
      </c>
      <c r="S145" s="13" t="str">
        <f>IF(AND(T145="c",$A145&gt;=1,OR(U145={1,"2a","2b",3,"5a","5b","10a","10b","20a","20b","40a","40b","80a","80b","160a","160b"})),"w",IF(AND(T145="",$A145&gt;=1,OR(U145={1,"2a","2b",3,"5a","5b","10a","10b","20a","20b","40a","40b","80a","80b","160a","160b"})),"l",""))</f>
        <v>l</v>
      </c>
      <c r="T145" s="7" t="str">
        <f>IF(OR($A145={2,5,8,11,14,17,20,23,26,29,32,35}),"c","")</f>
        <v/>
      </c>
      <c r="U145" s="14">
        <f>IF(AND(OR($E144={"a/b","b/c","b/a","c/b"}),S144="w"),VLOOKUP(U144,$AA$2:$AB$17,2,FALSE),IF(AND(OR($E144={"a/b","b/c","b/a","c/b"}),S144="l"),VLOOKUP(U144,$AC$2:$AD$17,2,FALSE),IF(AND(OR($E144={"a/b","b/c","b/a","c/b"}),S143="w"),VLOOKUP(U143,$AA$2:$AB$17,2,FALSE),IF(AND(OR($E144={"a/b","b/c","b/a","c/b"}),S143="l"),VLOOKUP(U143,$AC$2:$AD$17,2,FALSE),IF(AND(OR($E144={"a/b","b/c","b/a","c/b"}),S142="w"),VLOOKUP(U142,$AA$2:$AB$17,2,FALSE),IF(AND(OR($E144={"a/b","b/c","b/a","c/b"}),S142="l"),VLOOKUP(U142,$AC$2:$AD$17,2,FALSE),IF(AND(OR($E144={"a/b","b/c","b/a","c/b"}),S141="w"),VLOOKUP(U141,$AA$2:$AB$17,2,FALSE),IF(AND(OR($E144={"a/b","b/c","b/a","c/b"}),S141="l"),VLOOKUP(U141,$AC$2:$AD$17,2,FALSE),IF(AND(OR($E144={"a/b","b/c","b/a","c/b"}),S140="w"),VLOOKUP(U140,$AA$2:$AB$17,2,FALSE),IF(AND(OR($E144={"a/b","b/c","b/a","c/b"}),S140="l"),VLOOKUP(U140,$AC$2:$AD$17,2,FALSE),IF(AND(OR($E144={"a/b","b/c","b/a","c/b"}),S139="w"),VLOOKUP(U139,$AA$2:$AB$17,2,FALSE),IF(AND(OR($E144={"a/b","b/c","b/a","c/b"}),S139="l"),VLOOKUP(U139,$AC$2:$AD$17,2,FALSE),IF(AND(OR($E144={"a/b","b/c","b/a","c/b"}),S138="w"),VLOOKUP(U138,$AA$2:$AB$17,2,FALSE),IF(AND(OR($E144={"a/b","b/c","b/a","c/b"}),S138="l"),VLOOKUP(U138,$AC$2:$AD$17,2,FALSE),IF(AND(OR($E144={"a/b","b/c","b/a","c/b"}),S137="w"),VLOOKUP(U137,$AA$2:$AB$17,2,FALSE),IF(AND(OR($E144={"a/b","b/c","b/a","c/b"}),S137="l"),VLOOKUP(U137,$AC$2:$AD$17,2,FALSE),IF(AND(OR($E144={"a/b","b/c","b/a","c/b"}),S136="w"),VLOOKUP(U136,$AA$2:$AB$17,2,FALSE),IF(AND(OR($E144={"a/b","b/c","b/a","c/b"}),S136="l"),VLOOKUP(U136,$AC$2:$AD$17,2,FALSE),IF(AND(OR($E144={"a/b","b/c","b/a","c/b"}),S135="w"),VLOOKUP(U135,$AA$2:$AB$17,2,FALSE),IF(AND(OR($E144={"a/b","b/c","b/a","c/b"}),S135="l"),VLOOKUP(U135,$AC$2:$AD$17,2,FALSE),IF(AND(OR($E144={"a/b","b/c","b/a","c/b"}),S134="w"),VLOOKUP(U134,$AA$2:$AB$17,2,FALSE),IF(AND(OR($E144={"a/b","b/c","b/a","c/b"}),S134="l"),VLOOKUP(U134,$AC$2:$AD$17,2,FALSE),IF(OR($E144={"a/b","b/c","b/a","c/b"}),1,"")))))))))))))))))))))))</f>
        <v>1</v>
      </c>
      <c r="V145" s="13" t="str">
        <f>IF(AND(W145="c",$A145&gt;=1,OR(X145={1,"2a","2b",3,"5a","5b","10a","10b","20a","20b","40a","40b","80a","80b","160a","160b"})),"w",IF(AND(W145="",$A145&gt;=1,OR(X145={1,"2a","2b",3,"5a","5b","10a","10b","20a","20b","40a","40b","80a","80b","160a","160b"})),"l",""))</f>
        <v>l</v>
      </c>
      <c r="W145" s="7" t="str">
        <f>IF(OR($A145={3,6,9,12,15,18,21,24,27,30,33,36}),"c","")</f>
        <v/>
      </c>
      <c r="X145" s="14" t="str">
        <f>IF(AND(OR($E144={"a/c","b/c","c/a","c/b"}),V144="w"),VLOOKUP(X144,$AA$2:$AB$17,2,FALSE),IF(AND(OR($E144={"a/c","b/c","c/a","c/b"}),V144="l"),VLOOKUP(X144,$AC$2:$AD$17,2,FALSE),IF(AND(OR($E144={"a/c","b/c","c/a","c/b"}),V143="w"),VLOOKUP(X143,$AA$2:$AB$17,2,FALSE),IF(AND(OR($E144={"a/c","b/c","c/a","c/b"}),V143="l"),VLOOKUP(X143,$AC$2:$AD$17,2,FALSE),IF(AND(OR($E144={"a/c","b/c","c/a","c/b"}),V142="w"),VLOOKUP(X142,$AA$2:$AB$17,2,FALSE),IF(AND(OR($E144={"a/c","b/c","c/a","c/b"}),V142="l"),VLOOKUP(X142,$AC$2:$AD$17,2,FALSE),IF(AND(OR($E144={"a/c","b/c","c/a","c/b"}),V141="w"),VLOOKUP(X141,$AA$2:$AB$17,2,FALSE),IF(AND(OR($E144={"a/c","b/c","c/a","c/b"}),V141="l"),VLOOKUP(X141,$AC$2:$AD$17,2,FALSE),IF(AND(OR($E144={"a/c","b/c","c/a","c/b"}),V140="w"),VLOOKUP(X140,$AA$2:$AB$17,2,FALSE),IF(AND(OR($E144={"a/c","b/c","c/a","c/b"}),V140="l"),VLOOKUP(X140,$AC$2:$AD$17,2,FALSE),IF(AND(OR($E144={"a/c","b/c","c/a","c/b"}),V139="w"),VLOOKUP(X139,$AA$2:$AB$17,2,FALSE),IF(AND(OR($E144={"a/c","b/c","c/a","c/b"}),V139="l"),VLOOKUP(X139,$AC$2:$AD$17,2,FALSE),IF(AND(OR($E144={"a/c","b/c","c/a","c/b"}),V138="w"),VLOOKUP(X138,$AA$2:$AB$17,2,FALSE),IF(AND(OR($E144={"a/c","b/c","c/a","c/b"}),V138="l"),VLOOKUP(X138,$AC$2:$AD$17,2,FALSE),IF(AND(OR($E144={"a/c","b/c","c/a","c/b"}),V137="w"),VLOOKUP(X137,$AA$2:$AB$17,2,FALSE),IF(AND(OR($E144={"a/c","b/c","c/a","c/b"}),V137="l"),VLOOKUP(X137,$AC$2:$AD$17,2,FALSE),IF(AND(OR($E144={"a/c","b/c","c/a","c/b"}),V136="w"),VLOOKUP(X136,$AA$2:$AB$17,2,FALSE),IF(AND(OR($E144={"a/c","b/c","c/a","c/b"}),V136="l"),VLOOKUP(X136,$AC$2:$AD$17,2,FALSE),IF(AND(OR($E144={"a/c","b/c","c/a","c/b"}),V135="w"),VLOOKUP(X135,$AA$2:$AB$17,2,FALSE),IF(AND(OR($E144={"a/c","b/c","c/a","c/b"}),V135="l"),VLOOKUP(X135,$AC$2:$AD$17,2,FALSE),IF(AND(OR($E144={"a/c","b/c","c/a","c/b"}),V134="w"),VLOOKUP(X134,$AA$2:$AB$17,2,FALSE),IF(AND(OR($E144={"a/c","b/c","c/a","c/b"}),V134="l"),VLOOKUP(X134,$AC$2:$AD$17,2,FALSE),IF(OR($E144={"a/c","b/c","c/a","c/b"}),1,"")))))))))))))))))))))))</f>
        <v>2a</v>
      </c>
      <c r="Y145" s="12">
        <f t="shared" si="13"/>
        <v>-3</v>
      </c>
      <c r="Z145" s="27">
        <f t="shared" si="14"/>
        <v>-7</v>
      </c>
    </row>
    <row r="146" spans="1:26">
      <c r="A146" s="9">
        <v>34</v>
      </c>
      <c r="B146" s="9">
        <f>IF(OR($A146={1,2,3,4,5,6,7,8,9,10,11,12}),1,IF(OR($A146={13,14,15,16,17,18,19,20,21,22,23,24}),2,IF(OR($A146={25,26,27,28,29,30,31,32,33,34,35,36}),3,"")))</f>
        <v>3</v>
      </c>
      <c r="C146" s="9" t="str">
        <f>IF(OR($A146={1,4,7,10,13,16,19,22,25,28,31,34}),"A",IF(OR($A146={2,5,8,11,14,17,20,23,26,29,32,35}),"B",IF(OR($A146={3,6,9,12,15,18,21,24,27,30,33,36}),"C","")))</f>
        <v>A</v>
      </c>
      <c r="D146" t="str">
        <f t="shared" si="15"/>
        <v>1/3</v>
      </c>
      <c r="E146" t="str">
        <f t="shared" si="16"/>
        <v>B/A</v>
      </c>
      <c r="F146" s="13" t="str">
        <f>IF(AND(G146="d",$A146&gt;=1,OR(H146={1,"2a","2b",3,"5a","5b","10a","10b","20a","20b","40a","40b","80a","80b","160a","160b"})),"w",IF(AND(G146="",$A146&gt;=1,OR(H146={1,"2a","2b",3,"5a","5b","10a","10b","20a","20b","40a","40b","80a","80b","160a","160b"})),"l",""))</f>
        <v>l</v>
      </c>
      <c r="G146" s="7" t="str">
        <f>IF(OR($A146={1,2,3,4,5,6,7,8,9,10,11,12}),"d","")</f>
        <v/>
      </c>
      <c r="H146" s="14" t="str">
        <f>IF(AND(OR($D145={"1/2","1/3","2/1","3/1"}),F145="w"),VLOOKUP(H145,$AA$2:$AB$17,2,FALSE),IF(AND(OR($D145={"1/2","1/3","2/1","3/1"}),F145="l"),VLOOKUP(H145,$AC$2:$AD$17,2,FALSE),IF(AND(OR($D145={"1/2","1/3","2/1","3/1"}),F144="w"),VLOOKUP(H144,$AA$2:$AB$17,2,FALSE),IF(AND(OR($D145={"1/2","1/3","2/1","3/1"}),F144="l"),VLOOKUP(H144,$AC$2:$AD$17,2,FALSE),IF(AND(OR($D145={"1/2","1/3","2/1","3/1"}),F143="w"),VLOOKUP(H143,$AA$2:$AB$17,2,FALSE),IF(AND(OR($D145={"1/2","1/3","2/1","3/1"}),F143="l"),VLOOKUP(H143,$AC$2:$AD$17,2,FALSE),IF(AND(OR($D145={"1/2","1/3","2/1","3/1"}),F142="w"),VLOOKUP(H142,$AA$2:$AB$17,2,FALSE),IF(AND(OR($D145={"1/2","1/3","2/1","3/1"}),F142="l"),VLOOKUP(H142,$AC$2:$AD$17,2,FALSE),IF(AND(OR($D145={"1/2","1/3","2/1","3/1"}),F141="w"),VLOOKUP(H141,$AA$2:$AB$17,2,FALSE),IF(AND(OR($D145={"1/2","1/3","2/1","3/1"}),F141="l"),VLOOKUP(H141,$AC$2:$AD$17,2,FALSE),IF(AND(OR($D145={"1/2","1/3","2/1","3/1"}),F140="w"),VLOOKUP(H140,$AA$2:$AB$17,2,FALSE),IF(AND(OR($D145={"1/2","1/3","2/1","3/1"}),F140="l"),VLOOKUP(H140,$AC$2:$AD$17,2,FALSE),IF(AND(OR($D145={"1/2","1/3","2/1","3/1"}),F139="w"),VLOOKUP(H139,$AA$2:$AB$17,2,FALSE),IF(AND(OR($D145={"1/2","1/3","2/1","3/1"}),F139="l"),VLOOKUP(H139,$AC$2:$AD$17,2,FALSE),IF(AND(OR($D145={"1/2","1/3","2/1","3/1"}),F138="w"),VLOOKUP(H138,$AA$2:$AB$17,2,FALSE),IF(AND(OR($D145={"1/2","1/3","2/1","3/1"}),F138="l"),VLOOKUP(H138,$AC$2:$AD$17,2,FALSE),IF(AND(OR($D145={"1/2","1/3","2/1","3/1"}),F137="w"),VLOOKUP(H137,$AA$2:$AB$17,2,FALSE),IF(AND(OR($D145={"1/2","1/3","2/1","3/1"}),F137="l"),VLOOKUP(H137,$AC$2:$AD$17,2,FALSE),IF(AND(OR($D145={"1/2","1/3","2/1","3/1"}),F136="w"),VLOOKUP(H136,$AA$2:$AB$17,2,FALSE),IF(AND(OR($D145={"1/2","1/3","2/1","3/1"}),F136="l"),VLOOKUP(H136,$AC$2:$AD$17,2,FALSE),IF(AND(OR($D145={"1/2","1/3","2/1","3/1"}),F135="w"),VLOOKUP(H135,$AA$2:$AB$17,2,FALSE),IF(AND(OR($D145={"1/2","1/3","2/1","3/1"}),F135="l"),VLOOKUP(H135,$AC$2:$AD$17,2,FALSE),IF(OR($D145={"1/2","1/3","2/1","3/1"}),1,"")))))))))))))))))))))))</f>
        <v>2b</v>
      </c>
      <c r="I146" s="13" t="str">
        <f>IF(AND(J146="d",$A146&gt;=1,OR(K146={1,"2a","2b",3,"5a","5b","10a","10b","20a","20b","40a","40b","80a","80b","160a","160b"})),"w",IF(AND(J146="",$A146&gt;=1,OR(K146={1,"2a","2b",3,"5a","5b","10a","10b","20a","20b","40a","40b","80a","80b","160a","160b"})),"l",""))</f>
        <v/>
      </c>
      <c r="J146" s="7" t="str">
        <f>IF(OR($A146={13,14,15,16,17,18,19,20,21,22,23,24}),"d","")</f>
        <v/>
      </c>
      <c r="K146" s="14" t="str">
        <f>IF(AND(OR($D145={"1/2","2/3","2/1","3/2"}),I145="w"),VLOOKUP(K145,$AA$2:$AB$17,2,FALSE),IF(AND(OR($D145={"1/2","2/3","2/1","3/2"}),I145="l"),VLOOKUP(K145,$AC$2:$AD$17,2,FALSE),IF(AND(OR($D145={"1/2","2/3","2/1","3/2"}),I144="w"),VLOOKUP(K144,$AA$2:$AB$17,2,FALSE),IF(AND(OR($D145={"1/2","2/3","2/1","3/2"}),I144="l"),VLOOKUP(K144,$AC$2:$AD$17,2,FALSE),IF(AND(OR($D145={"1/2","2/3","2/1","3/2"}),I143="w"),VLOOKUP(K143,$AA$2:$AB$17,2,FALSE),IF(AND(OR($D145={"1/2","2/3","2/1","3/2"}),I143="l"),VLOOKUP(K143,$AC$2:$AD$17,2,FALSE),IF(AND(OR($D145={"1/2","2/3","2/1","3/2"}),I142="w"),VLOOKUP(K142,$AA$2:$AB$17,2,FALSE),IF(AND(OR($D145={"1/2","2/3","2/1","3/2"}),I142="l"),VLOOKUP(K142,$AC$2:$AD$17,2,FALSE),IF(AND(OR($D145={"1/2","2/3","2/1","3/2"}),I141="w"),VLOOKUP(K141,$AA$2:$AB$17,2,FALSE),IF(AND(OR($D145={"1/2","2/3","2/1","3/2"}),I141="l"),VLOOKUP(K141,$AC$2:$AD$17,2,FALSE),IF(AND(OR($D145={"1/2","2/3","2/1","3/2"}),I140="w"),VLOOKUP(K140,$AA$2:$AB$17,2,FALSE),IF(AND(OR($D145={"1/2","2/3","2/1","3/2"}),I140="l"),VLOOKUP(K140,$AC$2:$AD$17,2,FALSE),IF(AND(OR($D145={"1/2","2/3","2/1","3/2"}),I139="w"),VLOOKUP(K139,$AA$2:$AB$17,2,FALSE),IF(AND(OR($D145={"1/2","2/3","2/1","3/2"}),I139="l"),VLOOKUP(K139,$AC$2:$AD$17,2,FALSE),IF(AND(OR($D145={"1/2","2/3","2/1","3/2"}),I138="w"),VLOOKUP(K138,$AA$2:$AB$17,2,FALSE),IF(AND(OR($D145={"1/2","2/3","2/1","3/2"}),I138="l"),VLOOKUP(K138,$AC$2:$AD$17,2,FALSE),IF(AND(OR($D145={"1/2","2/3","2/1","3/2"}),I137="w"),VLOOKUP(K137,$AA$2:$AB$17,2,FALSE),IF(AND(OR($D145={"1/2","2/3","2/1","3/2"}),I137="l"),VLOOKUP(K137,$AC$2:$AD$17,2,FALSE),IF(AND(OR($D145={"1/2","2/3","2/1","3/2"}),I136="w"),VLOOKUP(K136,$AA$2:$AB$17,2,FALSE),IF(AND(OR($D145={"1/2","2/3","2/1","3/2"}),I136="l"),VLOOKUP(K136,$AC$2:$AD$17,2,FALSE),IF(AND(OR($D145={"1/2","2/3","2/1","3/2"}),I135="w"),VLOOKUP(K135,$AA$2:$AB$17,2,FALSE),IF(AND(OR($D145={"1/2","2/3","2/1","3/2"}),I135="l"),VLOOKUP(K135,$AC$2:$AD$17,2,FALSE),IF(OR($D145={"1/2","2/3","2/1","3/2"}),1,"")))))))))))))))))))))))</f>
        <v/>
      </c>
      <c r="L146" s="13" t="str">
        <f>IF(AND(M146="d",$A146&gt;=1,OR(N146={1,"2a","2b",3,"5a","5b","10a","10b","20a","20b","40a","40b","80a","80b","160a","160b"})),"w",IF(AND(M146="",$A146&gt;=1,OR(N146={1,"2a","2b",3,"5a","5b","10a","10b","20a","20b","40a","40b","80a","80b","160a","160b"})),"l",""))</f>
        <v>w</v>
      </c>
      <c r="M146" s="7" t="str">
        <f>IF(OR($A146={25,26,27,28,29,30,31,32,33,34,35,36}),"d","")</f>
        <v>d</v>
      </c>
      <c r="N146" s="14">
        <f>IF(AND(OR($D145={"1/3","2/3","3/1","3/2"}),L145="w"),VLOOKUP(N145,$AA$2:$AB$17,2,FALSE),IF(AND(OR($D145={"1/3","2/3","3/1","3/2"}),L145="l"),VLOOKUP(N145,$AC$2:$AD$17,2,FALSE),IF(AND(OR($D145={"1/3","2/3","3/1","3/2"}),L144="w"),VLOOKUP(N144,$AA$2:$AB$17,2,FALSE),IF(AND(OR($D145={"1/3","2/3","3/1","3/2"}),L144="l"),VLOOKUP(N144,$AC$2:$AD$17,2,FALSE),IF(AND(OR($D145={"1/3","2/3","3/1","3/2"}),L143="w"),VLOOKUP(N143,$AA$2:$AB$17,2,FALSE),IF(AND(OR($D145={"1/3","2/3","3/1","3/2"}),L143="l"),VLOOKUP(N143,$AC$2:$AD$17,2,FALSE),IF(AND(OR($D145={"1/3","2/3","3/1","3/2"}),L142="w"),VLOOKUP(N142,$AA$2:$AB$17,2,FALSE),IF(AND(OR($D145={"1/3","2/3","3/1","3/2"}),L142="l"),VLOOKUP(N142,$AC$2:$AD$17,2,FALSE),IF(AND(OR($D145={"1/3","2/3","3/1","3/2"}),L141="w"),VLOOKUP(N141,$AA$2:$AB$17,2,FALSE),IF(AND(OR($D145={"1/3","2/3","3/1","3/2"}),L141="l"),VLOOKUP(N141,$AC$2:$AD$17,2,FALSE),IF(AND(OR($D145={"1/3","2/3","3/1","3/2"}),L140="w"),VLOOKUP(N140,$AA$2:$AB$17,2,FALSE),IF(AND(OR($D145={"1/3","2/3","3/1","3/2"}),L140="l"),VLOOKUP(N140,$AC$2:$AD$17,2,FALSE),IF(AND(OR($D145={"1/3","2/3","3/1","3/2"}),L139="w"),VLOOKUP(N139,$AA$2:$AB$17,2,FALSE),IF(AND(OR($D145={"1/3","2/3","3/1","3/2"}),L139="l"),VLOOKUP(N139,$AC$2:$AD$17,2,FALSE),IF(AND(OR($D145={"1/3","2/3","3/1","3/2"}),L138="w"),VLOOKUP(N138,$AA$2:$AB$17,2,FALSE),IF(AND(OR($D145={"1/3","2/3","3/1","3/2"}),L138="l"),VLOOKUP(N138,$AC$2:$AD$17,2,FALSE),IF(AND(OR($D145={"1/3","2/3","3/1","3/2"}),L137="w"),VLOOKUP(N137,$AA$2:$AB$17,2,FALSE),IF(AND(OR($D145={"1/3","2/3","3/1","3/2"}),L137="l"),VLOOKUP(N137,$AC$2:$AD$17,2,FALSE),IF(AND(OR($D145={"1/3","2/3","3/1","3/2"}),L136="w"),VLOOKUP(N136,$AA$2:$AB$17,2,FALSE),IF(AND(OR($D145={"1/3","2/3","3/1","3/2"}),L136="l"),VLOOKUP(N136,$AC$2:$AD$17,2,FALSE),IF(AND(OR($D145={"1/3","2/3","3/1","3/2"}),L135="w"),VLOOKUP(N135,$AA$2:$AB$17,2,FALSE),IF(AND(OR($D145={"1/3","2/3","3/1","3/2"}),L135="l"),VLOOKUP(N135,$AC$2:$AD$17,2,FALSE),IF(OR($D145={"1/3","2/3","3/1","3/2"}),1,"")))))))))))))))))))))))</f>
        <v>3</v>
      </c>
      <c r="O146" s="12">
        <f t="shared" si="12"/>
        <v>4</v>
      </c>
      <c r="P146" s="13" t="str">
        <f>IF(AND(Q146="c",$A146&gt;=1,OR(R146={1,"2a","2b",3,"5a","5b","10a","10b","20a","20b","40a","40b","80a","80b","160a","160b"})),"w",IF(AND(Q146="",$A146&gt;=1,OR(R146={1,"2a","2b",3,"5a","5b","10a","10b","20a","20b","40a","40b","80a","80b","160a","160b"})),"l",""))</f>
        <v>w</v>
      </c>
      <c r="Q146" s="7" t="str">
        <f>IF(OR($A146={1,4,7,10,13,16,19,22,25,28,31,34}),"c","")</f>
        <v>c</v>
      </c>
      <c r="R146" s="14">
        <f>IF(AND(OR($E145={"a/b","a/c","b/a","c/a"}),P145="w"),VLOOKUP(R145,$AA$2:$AB$17,2,FALSE),IF(AND(OR($E145={"a/b","a/c","b/a","c/a"}),P145="l"),VLOOKUP(R145,$AC$2:$AD$17,2,FALSE),IF(AND(OR($E145={"a/b","a/c","b/a","c/a"}),P144="w"),VLOOKUP(R144,$AA$2:$AB$17,2,FALSE),IF(AND(OR($E145={"a/b","a/c","b/a","c/a"}),P144="l"),VLOOKUP(R144,$AC$2:$AD$17,2,FALSE),IF(AND(OR($E145={"a/b","a/c","b/a","c/a"}),P143="w"),VLOOKUP(R143,$AA$2:$AB$17,2,FALSE),IF(AND(OR($E145={"a/b","a/c","b/a","c/a"}),P143="l"),VLOOKUP(R143,$AC$2:$AD$17,2,FALSE),IF(AND(OR($E145={"a/b","a/c","b/a","c/a"}),P142="w"),VLOOKUP(R142,$AA$2:$AB$17,2,FALSE),IF(AND(OR($E145={"a/b","a/c","b/a","c/a"}),P142="l"),VLOOKUP(R142,$AC$2:$AD$17,2,FALSE),IF(AND(OR($E145={"a/b","a/c","b/a","c/a"}),P141="w"),VLOOKUP(R141,$AA$2:$AB$17,2,FALSE),IF(AND(OR($E145={"a/b","a/c","b/a","c/a"}),P141="l"),VLOOKUP(R141,$AC$2:$AD$17,2,FALSE),IF(AND(OR($E145={"a/b","a/c","b/a","c/a"}),P140="w"),VLOOKUP(R140,$AA$2:$AB$17,2,FALSE),IF(AND(OR($E145={"a/b","a/c","b/a","c/a"}),P140="l"),VLOOKUP(R140,$AC$2:$AD$17,2,FALSE),IF(AND(OR($E145={"a/b","a/c","b/a","c/a"}),P139="w"),VLOOKUP(R139,$AA$2:$AB$17,2,FALSE),IF(AND(OR($E145={"a/b","a/c","b/a","c/a"}),P139="l"),VLOOKUP(R139,$AC$2:$AD$17,2,FALSE),IF(AND(OR($E145={"a/b","a/c","b/a","c/a"}),P138="w"),VLOOKUP(R138,$AA$2:$AB$17,2,FALSE),IF(AND(OR($E145={"a/b","a/c","b/a","c/a"}),P138="l"),VLOOKUP(R138,$AC$2:$AD$17,2,FALSE),IF(AND(OR($E145={"a/b","a/c","b/a","c/a"}),P137="w"),VLOOKUP(R137,$AA$2:$AB$17,2,FALSE),IF(AND(OR($E145={"a/b","a/c","b/a","c/a"}),P137="l"),VLOOKUP(R137,$AC$2:$AD$17,2,FALSE),IF(AND(OR($E145={"a/b","a/c","b/a","c/a"}),P136="w"),VLOOKUP(R136,$AA$2:$AB$17,2,FALSE),IF(AND(OR($E145={"a/b","a/c","b/a","c/a"}),P136="l"),VLOOKUP(R136,$AC$2:$AD$17,2,FALSE),IF(AND(OR($E145={"a/b","a/c","b/a","c/a"}),P135="w"),VLOOKUP(R135,$AA$2:$AB$17,2,FALSE),IF(AND(OR($E145={"a/b","a/c","b/a","c/a"}),P135="l"),VLOOKUP(R135,$AC$2:$AD$17,2,FALSE),IF(OR($E145={"a/b","a/c","b/a","c/a"}),1,"")))))))))))))))))))))))</f>
        <v>3</v>
      </c>
      <c r="S146" s="13" t="str">
        <f>IF(AND(T146="c",$A146&gt;=1,OR(U146={1,"2a","2b",3,"5a","5b","10a","10b","20a","20b","40a","40b","80a","80b","160a","160b"})),"w",IF(AND(T146="",$A146&gt;=1,OR(U146={1,"2a","2b",3,"5a","5b","10a","10b","20a","20b","40a","40b","80a","80b","160a","160b"})),"l",""))</f>
        <v>l</v>
      </c>
      <c r="T146" s="7" t="str">
        <f>IF(OR($A146={2,5,8,11,14,17,20,23,26,29,32,35}),"c","")</f>
        <v/>
      </c>
      <c r="U146" s="14" t="str">
        <f>IF(AND(OR($E145={"a/b","b/c","b/a","c/b"}),S145="w"),VLOOKUP(U145,$AA$2:$AB$17,2,FALSE),IF(AND(OR($E145={"a/b","b/c","b/a","c/b"}),S145="l"),VLOOKUP(U145,$AC$2:$AD$17,2,FALSE),IF(AND(OR($E145={"a/b","b/c","b/a","c/b"}),S144="w"),VLOOKUP(U144,$AA$2:$AB$17,2,FALSE),IF(AND(OR($E145={"a/b","b/c","b/a","c/b"}),S144="l"),VLOOKUP(U144,$AC$2:$AD$17,2,FALSE),IF(AND(OR($E145={"a/b","b/c","b/a","c/b"}),S143="w"),VLOOKUP(U143,$AA$2:$AB$17,2,FALSE),IF(AND(OR($E145={"a/b","b/c","b/a","c/b"}),S143="l"),VLOOKUP(U143,$AC$2:$AD$17,2,FALSE),IF(AND(OR($E145={"a/b","b/c","b/a","c/b"}),S142="w"),VLOOKUP(U142,$AA$2:$AB$17,2,FALSE),IF(AND(OR($E145={"a/b","b/c","b/a","c/b"}),S142="l"),VLOOKUP(U142,$AC$2:$AD$17,2,FALSE),IF(AND(OR($E145={"a/b","b/c","b/a","c/b"}),S141="w"),VLOOKUP(U141,$AA$2:$AB$17,2,FALSE),IF(AND(OR($E145={"a/b","b/c","b/a","c/b"}),S141="l"),VLOOKUP(U141,$AC$2:$AD$17,2,FALSE),IF(AND(OR($E145={"a/b","b/c","b/a","c/b"}),S140="w"),VLOOKUP(U140,$AA$2:$AB$17,2,FALSE),IF(AND(OR($E145={"a/b","b/c","b/a","c/b"}),S140="l"),VLOOKUP(U140,$AC$2:$AD$17,2,FALSE),IF(AND(OR($E145={"a/b","b/c","b/a","c/b"}),S139="w"),VLOOKUP(U139,$AA$2:$AB$17,2,FALSE),IF(AND(OR($E145={"a/b","b/c","b/a","c/b"}),S139="l"),VLOOKUP(U139,$AC$2:$AD$17,2,FALSE),IF(AND(OR($E145={"a/b","b/c","b/a","c/b"}),S138="w"),VLOOKUP(U138,$AA$2:$AB$17,2,FALSE),IF(AND(OR($E145={"a/b","b/c","b/a","c/b"}),S138="l"),VLOOKUP(U138,$AC$2:$AD$17,2,FALSE),IF(AND(OR($E145={"a/b","b/c","b/a","c/b"}),S137="w"),VLOOKUP(U137,$AA$2:$AB$17,2,FALSE),IF(AND(OR($E145={"a/b","b/c","b/a","c/b"}),S137="l"),VLOOKUP(U137,$AC$2:$AD$17,2,FALSE),IF(AND(OR($E145={"a/b","b/c","b/a","c/b"}),S136="w"),VLOOKUP(U136,$AA$2:$AB$17,2,FALSE),IF(AND(OR($E145={"a/b","b/c","b/a","c/b"}),S136="l"),VLOOKUP(U136,$AC$2:$AD$17,2,FALSE),IF(AND(OR($E145={"a/b","b/c","b/a","c/b"}),S135="w"),VLOOKUP(U135,$AA$2:$AB$17,2,FALSE),IF(AND(OR($E145={"a/b","b/c","b/a","c/b"}),S135="l"),VLOOKUP(U135,$AC$2:$AD$17,2,FALSE),IF(OR($E145={"a/b","b/c","b/a","c/b"}),1,"")))))))))))))))))))))))</f>
        <v>2a</v>
      </c>
      <c r="V146" s="13" t="str">
        <f>IF(AND(W146="c",$A146&gt;=1,OR(X146={1,"2a","2b",3,"5a","5b","10a","10b","20a","20b","40a","40b","80a","80b","160a","160b"})),"w",IF(AND(W146="",$A146&gt;=1,OR(X146={1,"2a","2b",3,"5a","5b","10a","10b","20a","20b","40a","40b","80a","80b","160a","160b"})),"l",""))</f>
        <v/>
      </c>
      <c r="W146" s="7" t="str">
        <f>IF(OR($A146={3,6,9,12,15,18,21,24,27,30,33,36}),"c","")</f>
        <v/>
      </c>
      <c r="X146" s="14" t="str">
        <f>IF(AND(OR($E145={"a/c","b/c","c/a","c/b"}),V145="w"),VLOOKUP(X145,$AA$2:$AB$17,2,FALSE),IF(AND(OR($E145={"a/c","b/c","c/a","c/b"}),V145="l"),VLOOKUP(X145,$AC$2:$AD$17,2,FALSE),IF(AND(OR($E145={"a/c","b/c","c/a","c/b"}),V144="w"),VLOOKUP(X144,$AA$2:$AB$17,2,FALSE),IF(AND(OR($E145={"a/c","b/c","c/a","c/b"}),V144="l"),VLOOKUP(X144,$AC$2:$AD$17,2,FALSE),IF(AND(OR($E145={"a/c","b/c","c/a","c/b"}),V143="w"),VLOOKUP(X143,$AA$2:$AB$17,2,FALSE),IF(AND(OR($E145={"a/c","b/c","c/a","c/b"}),V143="l"),VLOOKUP(X143,$AC$2:$AD$17,2,FALSE),IF(AND(OR($E145={"a/c","b/c","c/a","c/b"}),V142="w"),VLOOKUP(X142,$AA$2:$AB$17,2,FALSE),IF(AND(OR($E145={"a/c","b/c","c/a","c/b"}),V142="l"),VLOOKUP(X142,$AC$2:$AD$17,2,FALSE),IF(AND(OR($E145={"a/c","b/c","c/a","c/b"}),V141="w"),VLOOKUP(X141,$AA$2:$AB$17,2,FALSE),IF(AND(OR($E145={"a/c","b/c","c/a","c/b"}),V141="l"),VLOOKUP(X141,$AC$2:$AD$17,2,FALSE),IF(AND(OR($E145={"a/c","b/c","c/a","c/b"}),V140="w"),VLOOKUP(X140,$AA$2:$AB$17,2,FALSE),IF(AND(OR($E145={"a/c","b/c","c/a","c/b"}),V140="l"),VLOOKUP(X140,$AC$2:$AD$17,2,FALSE),IF(AND(OR($E145={"a/c","b/c","c/a","c/b"}),V139="w"),VLOOKUP(X139,$AA$2:$AB$17,2,FALSE),IF(AND(OR($E145={"a/c","b/c","c/a","c/b"}),V139="l"),VLOOKUP(X139,$AC$2:$AD$17,2,FALSE),IF(AND(OR($E145={"a/c","b/c","c/a","c/b"}),V138="w"),VLOOKUP(X138,$AA$2:$AB$17,2,FALSE),IF(AND(OR($E145={"a/c","b/c","c/a","c/b"}),V138="l"),VLOOKUP(X138,$AC$2:$AD$17,2,FALSE),IF(AND(OR($E145={"a/c","b/c","c/a","c/b"}),V137="w"),VLOOKUP(X137,$AA$2:$AB$17,2,FALSE),IF(AND(OR($E145={"a/c","b/c","c/a","c/b"}),V137="l"),VLOOKUP(X137,$AC$2:$AD$17,2,FALSE),IF(AND(OR($E145={"a/c","b/c","c/a","c/b"}),V136="w"),VLOOKUP(X136,$AA$2:$AB$17,2,FALSE),IF(AND(OR($E145={"a/c","b/c","c/a","c/b"}),V136="l"),VLOOKUP(X136,$AC$2:$AD$17,2,FALSE),IF(AND(OR($E145={"a/c","b/c","c/a","c/b"}),V135="w"),VLOOKUP(X135,$AA$2:$AB$17,2,FALSE),IF(AND(OR($E145={"a/c","b/c","c/a","c/b"}),V135="l"),VLOOKUP(X135,$AC$2:$AD$17,2,FALSE),IF(OR($E145={"a/c","b/c","c/a","c/b"}),1,"")))))))))))))))))))))))</f>
        <v/>
      </c>
      <c r="Y146" s="12">
        <f t="shared" si="13"/>
        <v>4</v>
      </c>
      <c r="Z146" s="27">
        <f t="shared" si="14"/>
        <v>8</v>
      </c>
    </row>
    <row r="147" spans="1:26">
      <c r="A147" s="9">
        <v>10</v>
      </c>
      <c r="B147" s="9">
        <f>IF(OR($A147={1,2,3,4,5,6,7,8,9,10,11,12}),1,IF(OR($A147={13,14,15,16,17,18,19,20,21,22,23,24}),2,IF(OR($A147={25,26,27,28,29,30,31,32,33,34,35,36}),3,"")))</f>
        <v>1</v>
      </c>
      <c r="C147" s="9" t="str">
        <f>IF(OR($A147={1,4,7,10,13,16,19,22,25,28,31,34}),"A",IF(OR($A147={2,5,8,11,14,17,20,23,26,29,32,35}),"B",IF(OR($A147={3,6,9,12,15,18,21,24,27,30,33,36}),"C","")))</f>
        <v>A</v>
      </c>
      <c r="D147" t="str">
        <f t="shared" si="15"/>
        <v>3/1</v>
      </c>
      <c r="E147" t="str">
        <f t="shared" si="16"/>
        <v>B/A</v>
      </c>
      <c r="F147" s="13" t="str">
        <f>IF(AND(G147="d",$A147&gt;=1,OR(H147={1,"2a","2b",3,"5a","5b","10a","10b","20a","20b","40a","40b","80a","80b","160a","160b"})),"w",IF(AND(G147="",$A147&gt;=1,OR(H147={1,"2a","2b",3,"5a","5b","10a","10b","20a","20b","40a","40b","80a","80b","160a","160b"})),"l",""))</f>
        <v>w</v>
      </c>
      <c r="G147" s="7" t="str">
        <f>IF(OR($A147={1,2,3,4,5,6,7,8,9,10,11,12}),"d","")</f>
        <v>d</v>
      </c>
      <c r="H147" s="14">
        <f>IF(AND(OR($D146={"1/2","1/3","2/1","3/1"}),F146="w"),VLOOKUP(H146,$AA$2:$AB$17,2,FALSE),IF(AND(OR($D146={"1/2","1/3","2/1","3/1"}),F146="l"),VLOOKUP(H146,$AC$2:$AD$17,2,FALSE),IF(AND(OR($D146={"1/2","1/3","2/1","3/1"}),F145="w"),VLOOKUP(H145,$AA$2:$AB$17,2,FALSE),IF(AND(OR($D146={"1/2","1/3","2/1","3/1"}),F145="l"),VLOOKUP(H145,$AC$2:$AD$17,2,FALSE),IF(AND(OR($D146={"1/2","1/3","2/1","3/1"}),F144="w"),VLOOKUP(H144,$AA$2:$AB$17,2,FALSE),IF(AND(OR($D146={"1/2","1/3","2/1","3/1"}),F144="l"),VLOOKUP(H144,$AC$2:$AD$17,2,FALSE),IF(AND(OR($D146={"1/2","1/3","2/1","3/1"}),F143="w"),VLOOKUP(H143,$AA$2:$AB$17,2,FALSE),IF(AND(OR($D146={"1/2","1/3","2/1","3/1"}),F143="l"),VLOOKUP(H143,$AC$2:$AD$17,2,FALSE),IF(AND(OR($D146={"1/2","1/3","2/1","3/1"}),F142="w"),VLOOKUP(H142,$AA$2:$AB$17,2,FALSE),IF(AND(OR($D146={"1/2","1/3","2/1","3/1"}),F142="l"),VLOOKUP(H142,$AC$2:$AD$17,2,FALSE),IF(AND(OR($D146={"1/2","1/3","2/1","3/1"}),F141="w"),VLOOKUP(H141,$AA$2:$AB$17,2,FALSE),IF(AND(OR($D146={"1/2","1/3","2/1","3/1"}),F141="l"),VLOOKUP(H141,$AC$2:$AD$17,2,FALSE),IF(AND(OR($D146={"1/2","1/3","2/1","3/1"}),F140="w"),VLOOKUP(H140,$AA$2:$AB$17,2,FALSE),IF(AND(OR($D146={"1/2","1/3","2/1","3/1"}),F140="l"),VLOOKUP(H140,$AC$2:$AD$17,2,FALSE),IF(AND(OR($D146={"1/2","1/3","2/1","3/1"}),F139="w"),VLOOKUP(H139,$AA$2:$AB$17,2,FALSE),IF(AND(OR($D146={"1/2","1/3","2/1","3/1"}),F139="l"),VLOOKUP(H139,$AC$2:$AD$17,2,FALSE),IF(AND(OR($D146={"1/2","1/3","2/1","3/1"}),F138="w"),VLOOKUP(H138,$AA$2:$AB$17,2,FALSE),IF(AND(OR($D146={"1/2","1/3","2/1","3/1"}),F138="l"),VLOOKUP(H138,$AC$2:$AD$17,2,FALSE),IF(AND(OR($D146={"1/2","1/3","2/1","3/1"}),F137="w"),VLOOKUP(H137,$AA$2:$AB$17,2,FALSE),IF(AND(OR($D146={"1/2","1/3","2/1","3/1"}),F137="l"),VLOOKUP(H137,$AC$2:$AD$17,2,FALSE),IF(AND(OR($D146={"1/2","1/3","2/1","3/1"}),F136="w"),VLOOKUP(H136,$AA$2:$AB$17,2,FALSE),IF(AND(OR($D146={"1/2","1/3","2/1","3/1"}),F136="l"),VLOOKUP(H136,$AC$2:$AD$17,2,FALSE),IF(OR($D146={"1/2","1/3","2/1","3/1"}),1,"")))))))))))))))))))))))</f>
        <v>3</v>
      </c>
      <c r="I147" s="13" t="str">
        <f>IF(AND(J147="d",$A147&gt;=1,OR(K147={1,"2a","2b",3,"5a","5b","10a","10b","20a","20b","40a","40b","80a","80b","160a","160b"})),"w",IF(AND(J147="",$A147&gt;=1,OR(K147={1,"2a","2b",3,"5a","5b","10a","10b","20a","20b","40a","40b","80a","80b","160a","160b"})),"l",""))</f>
        <v/>
      </c>
      <c r="J147" s="7" t="str">
        <f>IF(OR($A147={13,14,15,16,17,18,19,20,21,22,23,24}),"d","")</f>
        <v/>
      </c>
      <c r="K147" s="14" t="str">
        <f>IF(AND(OR($D146={"1/2","2/3","2/1","3/2"}),I146="w"),VLOOKUP(K146,$AA$2:$AB$17,2,FALSE),IF(AND(OR($D146={"1/2","2/3","2/1","3/2"}),I146="l"),VLOOKUP(K146,$AC$2:$AD$17,2,FALSE),IF(AND(OR($D146={"1/2","2/3","2/1","3/2"}),I145="w"),VLOOKUP(K145,$AA$2:$AB$17,2,FALSE),IF(AND(OR($D146={"1/2","2/3","2/1","3/2"}),I145="l"),VLOOKUP(K145,$AC$2:$AD$17,2,FALSE),IF(AND(OR($D146={"1/2","2/3","2/1","3/2"}),I144="w"),VLOOKUP(K144,$AA$2:$AB$17,2,FALSE),IF(AND(OR($D146={"1/2","2/3","2/1","3/2"}),I144="l"),VLOOKUP(K144,$AC$2:$AD$17,2,FALSE),IF(AND(OR($D146={"1/2","2/3","2/1","3/2"}),I143="w"),VLOOKUP(K143,$AA$2:$AB$17,2,FALSE),IF(AND(OR($D146={"1/2","2/3","2/1","3/2"}),I143="l"),VLOOKUP(K143,$AC$2:$AD$17,2,FALSE),IF(AND(OR($D146={"1/2","2/3","2/1","3/2"}),I142="w"),VLOOKUP(K142,$AA$2:$AB$17,2,FALSE),IF(AND(OR($D146={"1/2","2/3","2/1","3/2"}),I142="l"),VLOOKUP(K142,$AC$2:$AD$17,2,FALSE),IF(AND(OR($D146={"1/2","2/3","2/1","3/2"}),I141="w"),VLOOKUP(K141,$AA$2:$AB$17,2,FALSE),IF(AND(OR($D146={"1/2","2/3","2/1","3/2"}),I141="l"),VLOOKUP(K141,$AC$2:$AD$17,2,FALSE),IF(AND(OR($D146={"1/2","2/3","2/1","3/2"}),I140="w"),VLOOKUP(K140,$AA$2:$AB$17,2,FALSE),IF(AND(OR($D146={"1/2","2/3","2/1","3/2"}),I140="l"),VLOOKUP(K140,$AC$2:$AD$17,2,FALSE),IF(AND(OR($D146={"1/2","2/3","2/1","3/2"}),I139="w"),VLOOKUP(K139,$AA$2:$AB$17,2,FALSE),IF(AND(OR($D146={"1/2","2/3","2/1","3/2"}),I139="l"),VLOOKUP(K139,$AC$2:$AD$17,2,FALSE),IF(AND(OR($D146={"1/2","2/3","2/1","3/2"}),I138="w"),VLOOKUP(K138,$AA$2:$AB$17,2,FALSE),IF(AND(OR($D146={"1/2","2/3","2/1","3/2"}),I138="l"),VLOOKUP(K138,$AC$2:$AD$17,2,FALSE),IF(AND(OR($D146={"1/2","2/3","2/1","3/2"}),I137="w"),VLOOKUP(K137,$AA$2:$AB$17,2,FALSE),IF(AND(OR($D146={"1/2","2/3","2/1","3/2"}),I137="l"),VLOOKUP(K137,$AC$2:$AD$17,2,FALSE),IF(AND(OR($D146={"1/2","2/3","2/1","3/2"}),I136="w"),VLOOKUP(K136,$AA$2:$AB$17,2,FALSE),IF(AND(OR($D146={"1/2","2/3","2/1","3/2"}),I136="l"),VLOOKUP(K136,$AC$2:$AD$17,2,FALSE),IF(OR($D146={"1/2","2/3","2/1","3/2"}),1,"")))))))))))))))))))))))</f>
        <v/>
      </c>
      <c r="L147" s="13" t="str">
        <f>IF(AND(M147="d",$A147&gt;=1,OR(N147={1,"2a","2b",3,"5a","5b","10a","10b","20a","20b","40a","40b","80a","80b","160a","160b"})),"w",IF(AND(M147="",$A147&gt;=1,OR(N147={1,"2a","2b",3,"5a","5b","10a","10b","20a","20b","40a","40b","80a","80b","160a","160b"})),"l",""))</f>
        <v>l</v>
      </c>
      <c r="M147" s="7" t="str">
        <f>IF(OR($A147={25,26,27,28,29,30,31,32,33,34,35,36}),"d","")</f>
        <v/>
      </c>
      <c r="N147" s="14">
        <f>IF(AND(OR($D146={"1/3","2/3","3/1","3/2"}),L146="w"),VLOOKUP(N146,$AA$2:$AB$17,2,FALSE),IF(AND(OR($D146={"1/3","2/3","3/1","3/2"}),L146="l"),VLOOKUP(N146,$AC$2:$AD$17,2,FALSE),IF(AND(OR($D146={"1/3","2/3","3/1","3/2"}),L145="w"),VLOOKUP(N145,$AA$2:$AB$17,2,FALSE),IF(AND(OR($D146={"1/3","2/3","3/1","3/2"}),L145="l"),VLOOKUP(N145,$AC$2:$AD$17,2,FALSE),IF(AND(OR($D146={"1/3","2/3","3/1","3/2"}),L144="w"),VLOOKUP(N144,$AA$2:$AB$17,2,FALSE),IF(AND(OR($D146={"1/3","2/3","3/1","3/2"}),L144="l"),VLOOKUP(N144,$AC$2:$AD$17,2,FALSE),IF(AND(OR($D146={"1/3","2/3","3/1","3/2"}),L143="w"),VLOOKUP(N143,$AA$2:$AB$17,2,FALSE),IF(AND(OR($D146={"1/3","2/3","3/1","3/2"}),L143="l"),VLOOKUP(N143,$AC$2:$AD$17,2,FALSE),IF(AND(OR($D146={"1/3","2/3","3/1","3/2"}),L142="w"),VLOOKUP(N142,$AA$2:$AB$17,2,FALSE),IF(AND(OR($D146={"1/3","2/3","3/1","3/2"}),L142="l"),VLOOKUP(N142,$AC$2:$AD$17,2,FALSE),IF(AND(OR($D146={"1/3","2/3","3/1","3/2"}),L141="w"),VLOOKUP(N141,$AA$2:$AB$17,2,FALSE),IF(AND(OR($D146={"1/3","2/3","3/1","3/2"}),L141="l"),VLOOKUP(N141,$AC$2:$AD$17,2,FALSE),IF(AND(OR($D146={"1/3","2/3","3/1","3/2"}),L140="w"),VLOOKUP(N140,$AA$2:$AB$17,2,FALSE),IF(AND(OR($D146={"1/3","2/3","3/1","3/2"}),L140="l"),VLOOKUP(N140,$AC$2:$AD$17,2,FALSE),IF(AND(OR($D146={"1/3","2/3","3/1","3/2"}),L139="w"),VLOOKUP(N139,$AA$2:$AB$17,2,FALSE),IF(AND(OR($D146={"1/3","2/3","3/1","3/2"}),L139="l"),VLOOKUP(N139,$AC$2:$AD$17,2,FALSE),IF(AND(OR($D146={"1/3","2/3","3/1","3/2"}),L138="w"),VLOOKUP(N138,$AA$2:$AB$17,2,FALSE),IF(AND(OR($D146={"1/3","2/3","3/1","3/2"}),L138="l"),VLOOKUP(N138,$AC$2:$AD$17,2,FALSE),IF(AND(OR($D146={"1/3","2/3","3/1","3/2"}),L137="w"),VLOOKUP(N137,$AA$2:$AB$17,2,FALSE),IF(AND(OR($D146={"1/3","2/3","3/1","3/2"}),L137="l"),VLOOKUP(N137,$AC$2:$AD$17,2,FALSE),IF(AND(OR($D146={"1/3","2/3","3/1","3/2"}),L136="w"),VLOOKUP(N136,$AA$2:$AB$17,2,FALSE),IF(AND(OR($D146={"1/3","2/3","3/1","3/2"}),L136="l"),VLOOKUP(N136,$AC$2:$AD$17,2,FALSE),IF(OR($D146={"1/3","2/3","3/1","3/2"}),1,"")))))))))))))))))))))))</f>
        <v>1</v>
      </c>
      <c r="O147" s="12">
        <f t="shared" si="12"/>
        <v>5</v>
      </c>
      <c r="P147" s="13" t="str">
        <f>IF(AND(Q147="c",$A147&gt;=1,OR(R147={1,"2a","2b",3,"5a","5b","10a","10b","20a","20b","40a","40b","80a","80b","160a","160b"})),"w",IF(AND(Q147="",$A147&gt;=1,OR(R147={1,"2a","2b",3,"5a","5b","10a","10b","20a","20b","40a","40b","80a","80b","160a","160b"})),"l",""))</f>
        <v>w</v>
      </c>
      <c r="Q147" s="7" t="str">
        <f>IF(OR($A147={1,4,7,10,13,16,19,22,25,28,31,34}),"c","")</f>
        <v>c</v>
      </c>
      <c r="R147" s="14">
        <f>IF(AND(OR($E146={"a/b","a/c","b/a","c/a"}),P146="w"),VLOOKUP(R146,$AA$2:$AB$17,2,FALSE),IF(AND(OR($E146={"a/b","a/c","b/a","c/a"}),P146="l"),VLOOKUP(R146,$AC$2:$AD$17,2,FALSE),IF(AND(OR($E146={"a/b","a/c","b/a","c/a"}),P145="w"),VLOOKUP(R145,$AA$2:$AB$17,2,FALSE),IF(AND(OR($E146={"a/b","a/c","b/a","c/a"}),P145="l"),VLOOKUP(R145,$AC$2:$AD$17,2,FALSE),IF(AND(OR($E146={"a/b","a/c","b/a","c/a"}),P144="w"),VLOOKUP(R144,$AA$2:$AB$17,2,FALSE),IF(AND(OR($E146={"a/b","a/c","b/a","c/a"}),P144="l"),VLOOKUP(R144,$AC$2:$AD$17,2,FALSE),IF(AND(OR($E146={"a/b","a/c","b/a","c/a"}),P143="w"),VLOOKUP(R143,$AA$2:$AB$17,2,FALSE),IF(AND(OR($E146={"a/b","a/c","b/a","c/a"}),P143="l"),VLOOKUP(R143,$AC$2:$AD$17,2,FALSE),IF(AND(OR($E146={"a/b","a/c","b/a","c/a"}),P142="w"),VLOOKUP(R142,$AA$2:$AB$17,2,FALSE),IF(AND(OR($E146={"a/b","a/c","b/a","c/a"}),P142="l"),VLOOKUP(R142,$AC$2:$AD$17,2,FALSE),IF(AND(OR($E146={"a/b","a/c","b/a","c/a"}),P141="w"),VLOOKUP(R141,$AA$2:$AB$17,2,FALSE),IF(AND(OR($E146={"a/b","a/c","b/a","c/a"}),P141="l"),VLOOKUP(R141,$AC$2:$AD$17,2,FALSE),IF(AND(OR($E146={"a/b","a/c","b/a","c/a"}),P140="w"),VLOOKUP(R140,$AA$2:$AB$17,2,FALSE),IF(AND(OR($E146={"a/b","a/c","b/a","c/a"}),P140="l"),VLOOKUP(R140,$AC$2:$AD$17,2,FALSE),IF(AND(OR($E146={"a/b","a/c","b/a","c/a"}),P139="w"),VLOOKUP(R139,$AA$2:$AB$17,2,FALSE),IF(AND(OR($E146={"a/b","a/c","b/a","c/a"}),P139="l"),VLOOKUP(R139,$AC$2:$AD$17,2,FALSE),IF(AND(OR($E146={"a/b","a/c","b/a","c/a"}),P138="w"),VLOOKUP(R138,$AA$2:$AB$17,2,FALSE),IF(AND(OR($E146={"a/b","a/c","b/a","c/a"}),P138="l"),VLOOKUP(R138,$AC$2:$AD$17,2,FALSE),IF(AND(OR($E146={"a/b","a/c","b/a","c/a"}),P137="w"),VLOOKUP(R137,$AA$2:$AB$17,2,FALSE),IF(AND(OR($E146={"a/b","a/c","b/a","c/a"}),P137="l"),VLOOKUP(R137,$AC$2:$AD$17,2,FALSE),IF(AND(OR($E146={"a/b","a/c","b/a","c/a"}),P136="w"),VLOOKUP(R136,$AA$2:$AB$17,2,FALSE),IF(AND(OR($E146={"a/b","a/c","b/a","c/a"}),P136="l"),VLOOKUP(R136,$AC$2:$AD$17,2,FALSE),IF(OR($E146={"a/b","a/c","b/a","c/a"}),1,"")))))))))))))))))))))))</f>
        <v>1</v>
      </c>
      <c r="S147" s="13" t="str">
        <f>IF(AND(T147="c",$A147&gt;=1,OR(U147={1,"2a","2b",3,"5a","5b","10a","10b","20a","20b","40a","40b","80a","80b","160a","160b"})),"w",IF(AND(T147="",$A147&gt;=1,OR(U147={1,"2a","2b",3,"5a","5b","10a","10b","20a","20b","40a","40b","80a","80b","160a","160b"})),"l",""))</f>
        <v>l</v>
      </c>
      <c r="T147" s="7" t="str">
        <f>IF(OR($A147={2,5,8,11,14,17,20,23,26,29,32,35}),"c","")</f>
        <v/>
      </c>
      <c r="U147" s="14" t="str">
        <f>IF(AND(OR($E146={"a/b","b/c","b/a","c/b"}),S146="w"),VLOOKUP(U146,$AA$2:$AB$17,2,FALSE),IF(AND(OR($E146={"a/b","b/c","b/a","c/b"}),S146="l"),VLOOKUP(U146,$AC$2:$AD$17,2,FALSE),IF(AND(OR($E146={"a/b","b/c","b/a","c/b"}),S145="w"),VLOOKUP(U145,$AA$2:$AB$17,2,FALSE),IF(AND(OR($E146={"a/b","b/c","b/a","c/b"}),S145="l"),VLOOKUP(U145,$AC$2:$AD$17,2,FALSE),IF(AND(OR($E146={"a/b","b/c","b/a","c/b"}),S144="w"),VLOOKUP(U144,$AA$2:$AB$17,2,FALSE),IF(AND(OR($E146={"a/b","b/c","b/a","c/b"}),S144="l"),VLOOKUP(U144,$AC$2:$AD$17,2,FALSE),IF(AND(OR($E146={"a/b","b/c","b/a","c/b"}),S143="w"),VLOOKUP(U143,$AA$2:$AB$17,2,FALSE),IF(AND(OR($E146={"a/b","b/c","b/a","c/b"}),S143="l"),VLOOKUP(U143,$AC$2:$AD$17,2,FALSE),IF(AND(OR($E146={"a/b","b/c","b/a","c/b"}),S142="w"),VLOOKUP(U142,$AA$2:$AB$17,2,FALSE),IF(AND(OR($E146={"a/b","b/c","b/a","c/b"}),S142="l"),VLOOKUP(U142,$AC$2:$AD$17,2,FALSE),IF(AND(OR($E146={"a/b","b/c","b/a","c/b"}),S141="w"),VLOOKUP(U141,$AA$2:$AB$17,2,FALSE),IF(AND(OR($E146={"a/b","b/c","b/a","c/b"}),S141="l"),VLOOKUP(U141,$AC$2:$AD$17,2,FALSE),IF(AND(OR($E146={"a/b","b/c","b/a","c/b"}),S140="w"),VLOOKUP(U140,$AA$2:$AB$17,2,FALSE),IF(AND(OR($E146={"a/b","b/c","b/a","c/b"}),S140="l"),VLOOKUP(U140,$AC$2:$AD$17,2,FALSE),IF(AND(OR($E146={"a/b","b/c","b/a","c/b"}),S139="w"),VLOOKUP(U139,$AA$2:$AB$17,2,FALSE),IF(AND(OR($E146={"a/b","b/c","b/a","c/b"}),S139="l"),VLOOKUP(U139,$AC$2:$AD$17,2,FALSE),IF(AND(OR($E146={"a/b","b/c","b/a","c/b"}),S138="w"),VLOOKUP(U138,$AA$2:$AB$17,2,FALSE),IF(AND(OR($E146={"a/b","b/c","b/a","c/b"}),S138="l"),VLOOKUP(U138,$AC$2:$AD$17,2,FALSE),IF(AND(OR($E146={"a/b","b/c","b/a","c/b"}),S137="w"),VLOOKUP(U137,$AA$2:$AB$17,2,FALSE),IF(AND(OR($E146={"a/b","b/c","b/a","c/b"}),S137="l"),VLOOKUP(U137,$AC$2:$AD$17,2,FALSE),IF(AND(OR($E146={"a/b","b/c","b/a","c/b"}),S136="w"),VLOOKUP(U136,$AA$2:$AB$17,2,FALSE),IF(AND(OR($E146={"a/b","b/c","b/a","c/b"}),S136="l"),VLOOKUP(U136,$AC$2:$AD$17,2,FALSE),IF(OR($E146={"a/b","b/c","b/a","c/b"}),1,"")))))))))))))))))))))))</f>
        <v>2b</v>
      </c>
      <c r="V147" s="13" t="str">
        <f>IF(AND(W147="c",$A147&gt;=1,OR(X147={1,"2a","2b",3,"5a","5b","10a","10b","20a","20b","40a","40b","80a","80b","160a","160b"})),"w",IF(AND(W147="",$A147&gt;=1,OR(X147={1,"2a","2b",3,"5a","5b","10a","10b","20a","20b","40a","40b","80a","80b","160a","160b"})),"l",""))</f>
        <v/>
      </c>
      <c r="W147" s="7" t="str">
        <f>IF(OR($A147={3,6,9,12,15,18,21,24,27,30,33,36}),"c","")</f>
        <v/>
      </c>
      <c r="X147" s="14" t="str">
        <f>IF(AND(OR($E146={"a/c","b/c","c/a","c/b"}),V146="w"),VLOOKUP(X146,$AA$2:$AB$17,2,FALSE),IF(AND(OR($E146={"a/c","b/c","c/a","c/b"}),V146="l"),VLOOKUP(X146,$AC$2:$AD$17,2,FALSE),IF(AND(OR($E146={"a/c","b/c","c/a","c/b"}),V145="w"),VLOOKUP(X145,$AA$2:$AB$17,2,FALSE),IF(AND(OR($E146={"a/c","b/c","c/a","c/b"}),V145="l"),VLOOKUP(X145,$AC$2:$AD$17,2,FALSE),IF(AND(OR($E146={"a/c","b/c","c/a","c/b"}),V144="w"),VLOOKUP(X144,$AA$2:$AB$17,2,FALSE),IF(AND(OR($E146={"a/c","b/c","c/a","c/b"}),V144="l"),VLOOKUP(X144,$AC$2:$AD$17,2,FALSE),IF(AND(OR($E146={"a/c","b/c","c/a","c/b"}),V143="w"),VLOOKUP(X143,$AA$2:$AB$17,2,FALSE),IF(AND(OR($E146={"a/c","b/c","c/a","c/b"}),V143="l"),VLOOKUP(X143,$AC$2:$AD$17,2,FALSE),IF(AND(OR($E146={"a/c","b/c","c/a","c/b"}),V142="w"),VLOOKUP(X142,$AA$2:$AB$17,2,FALSE),IF(AND(OR($E146={"a/c","b/c","c/a","c/b"}),V142="l"),VLOOKUP(X142,$AC$2:$AD$17,2,FALSE),IF(AND(OR($E146={"a/c","b/c","c/a","c/b"}),V141="w"),VLOOKUP(X141,$AA$2:$AB$17,2,FALSE),IF(AND(OR($E146={"a/c","b/c","c/a","c/b"}),V141="l"),VLOOKUP(X141,$AC$2:$AD$17,2,FALSE),IF(AND(OR($E146={"a/c","b/c","c/a","c/b"}),V140="w"),VLOOKUP(X140,$AA$2:$AB$17,2,FALSE),IF(AND(OR($E146={"a/c","b/c","c/a","c/b"}),V140="l"),VLOOKUP(X140,$AC$2:$AD$17,2,FALSE),IF(AND(OR($E146={"a/c","b/c","c/a","c/b"}),V139="w"),VLOOKUP(X139,$AA$2:$AB$17,2,FALSE),IF(AND(OR($E146={"a/c","b/c","c/a","c/b"}),V139="l"),VLOOKUP(X139,$AC$2:$AD$17,2,FALSE),IF(AND(OR($E146={"a/c","b/c","c/a","c/b"}),V138="w"),VLOOKUP(X138,$AA$2:$AB$17,2,FALSE),IF(AND(OR($E146={"a/c","b/c","c/a","c/b"}),V138="l"),VLOOKUP(X138,$AC$2:$AD$17,2,FALSE),IF(AND(OR($E146={"a/c","b/c","c/a","c/b"}),V137="w"),VLOOKUP(X137,$AA$2:$AB$17,2,FALSE),IF(AND(OR($E146={"a/c","b/c","c/a","c/b"}),V137="l"),VLOOKUP(X137,$AC$2:$AD$17,2,FALSE),IF(AND(OR($E146={"a/c","b/c","c/a","c/b"}),V136="w"),VLOOKUP(X136,$AA$2:$AB$17,2,FALSE),IF(AND(OR($E146={"a/c","b/c","c/a","c/b"}),V136="l"),VLOOKUP(X136,$AC$2:$AD$17,2,FALSE),IF(OR($E146={"a/c","b/c","c/a","c/b"}),1,"")))))))))))))))))))))))</f>
        <v/>
      </c>
      <c r="Y147" s="12">
        <f t="shared" si="13"/>
        <v>0</v>
      </c>
      <c r="Z147" s="27">
        <f t="shared" si="14"/>
        <v>5</v>
      </c>
    </row>
    <row r="148" spans="1:26">
      <c r="A148" s="9">
        <v>14</v>
      </c>
      <c r="B148" s="9">
        <f>IF(OR($A148={1,2,3,4,5,6,7,8,9,10,11,12}),1,IF(OR($A148={13,14,15,16,17,18,19,20,21,22,23,24}),2,IF(OR($A148={25,26,27,28,29,30,31,32,33,34,35,36}),3,"")))</f>
        <v>2</v>
      </c>
      <c r="C148" s="9" t="str">
        <f>IF(OR($A148={1,4,7,10,13,16,19,22,25,28,31,34}),"A",IF(OR($A148={2,5,8,11,14,17,20,23,26,29,32,35}),"B",IF(OR($A148={3,6,9,12,15,18,21,24,27,30,33,36}),"C","")))</f>
        <v>B</v>
      </c>
      <c r="D148" t="str">
        <f t="shared" si="15"/>
        <v>1/2</v>
      </c>
      <c r="E148" t="str">
        <f t="shared" si="16"/>
        <v>A/B</v>
      </c>
      <c r="F148" s="13" t="str">
        <f>IF(AND(G148="d",$A148&gt;=1,OR(H148={1,"2a","2b",3,"5a","5b","10a","10b","20a","20b","40a","40b","80a","80b","160a","160b"})),"w",IF(AND(G148="",$A148&gt;=1,OR(H148={1,"2a","2b",3,"5a","5b","10a","10b","20a","20b","40a","40b","80a","80b","160a","160b"})),"l",""))</f>
        <v>l</v>
      </c>
      <c r="G148" s="7" t="str">
        <f>IF(OR($A148={1,2,3,4,5,6,7,8,9,10,11,12}),"d","")</f>
        <v/>
      </c>
      <c r="H148" s="14">
        <f>IF(AND(OR($D147={"1/2","1/3","2/1","3/1"}),F147="w"),VLOOKUP(H147,$AA$2:$AB$17,2,FALSE),IF(AND(OR($D147={"1/2","1/3","2/1","3/1"}),F147="l"),VLOOKUP(H147,$AC$2:$AD$17,2,FALSE),IF(AND(OR($D147={"1/2","1/3","2/1","3/1"}),F146="w"),VLOOKUP(H146,$AA$2:$AB$17,2,FALSE),IF(AND(OR($D147={"1/2","1/3","2/1","3/1"}),F146="l"),VLOOKUP(H146,$AC$2:$AD$17,2,FALSE),IF(AND(OR($D147={"1/2","1/3","2/1","3/1"}),F145="w"),VLOOKUP(H145,$AA$2:$AB$17,2,FALSE),IF(AND(OR($D147={"1/2","1/3","2/1","3/1"}),F145="l"),VLOOKUP(H145,$AC$2:$AD$17,2,FALSE),IF(AND(OR($D147={"1/2","1/3","2/1","3/1"}),F144="w"),VLOOKUP(H144,$AA$2:$AB$17,2,FALSE),IF(AND(OR($D147={"1/2","1/3","2/1","3/1"}),F144="l"),VLOOKUP(H144,$AC$2:$AD$17,2,FALSE),IF(AND(OR($D147={"1/2","1/3","2/1","3/1"}),F143="w"),VLOOKUP(H143,$AA$2:$AB$17,2,FALSE),IF(AND(OR($D147={"1/2","1/3","2/1","3/1"}),F143="l"),VLOOKUP(H143,$AC$2:$AD$17,2,FALSE),IF(AND(OR($D147={"1/2","1/3","2/1","3/1"}),F142="w"),VLOOKUP(H142,$AA$2:$AB$17,2,FALSE),IF(AND(OR($D147={"1/2","1/3","2/1","3/1"}),F142="l"),VLOOKUP(H142,$AC$2:$AD$17,2,FALSE),IF(AND(OR($D147={"1/2","1/3","2/1","3/1"}),F141="w"),VLOOKUP(H141,$AA$2:$AB$17,2,FALSE),IF(AND(OR($D147={"1/2","1/3","2/1","3/1"}),F141="l"),VLOOKUP(H141,$AC$2:$AD$17,2,FALSE),IF(AND(OR($D147={"1/2","1/3","2/1","3/1"}),F140="w"),VLOOKUP(H140,$AA$2:$AB$17,2,FALSE),IF(AND(OR($D147={"1/2","1/3","2/1","3/1"}),F140="l"),VLOOKUP(H140,$AC$2:$AD$17,2,FALSE),IF(AND(OR($D147={"1/2","1/3","2/1","3/1"}),F139="w"),VLOOKUP(H139,$AA$2:$AB$17,2,FALSE),IF(AND(OR($D147={"1/2","1/3","2/1","3/1"}),F139="l"),VLOOKUP(H139,$AC$2:$AD$17,2,FALSE),IF(AND(OR($D147={"1/2","1/3","2/1","3/1"}),F138="w"),VLOOKUP(H138,$AA$2:$AB$17,2,FALSE),IF(AND(OR($D147={"1/2","1/3","2/1","3/1"}),F138="l"),VLOOKUP(H138,$AC$2:$AD$17,2,FALSE),IF(AND(OR($D147={"1/2","1/3","2/1","3/1"}),F137="w"),VLOOKUP(H137,$AA$2:$AB$17,2,FALSE),IF(AND(OR($D147={"1/2","1/3","2/1","3/1"}),F137="l"),VLOOKUP(H137,$AC$2:$AD$17,2,FALSE),IF(OR($D147={"1/2","1/3","2/1","3/1"}),1,"")))))))))))))))))))))))</f>
        <v>1</v>
      </c>
      <c r="I148" s="13" t="str">
        <f>IF(AND(J148="d",$A148&gt;=1,OR(K148={1,"2a","2b",3,"5a","5b","10a","10b","20a","20b","40a","40b","80a","80b","160a","160b"})),"w",IF(AND(J148="",$A148&gt;=1,OR(K148={1,"2a","2b",3,"5a","5b","10a","10b","20a","20b","40a","40b","80a","80b","160a","160b"})),"l",""))</f>
        <v/>
      </c>
      <c r="J148" s="7" t="str">
        <f>IF(OR($A148={13,14,15,16,17,18,19,20,21,22,23,24}),"d","")</f>
        <v>d</v>
      </c>
      <c r="K148" s="14" t="str">
        <f>IF(AND(OR($D147={"1/2","2/3","2/1","3/2"}),I147="w"),VLOOKUP(K147,$AA$2:$AB$17,2,FALSE),IF(AND(OR($D147={"1/2","2/3","2/1","3/2"}),I147="l"),VLOOKUP(K147,$AC$2:$AD$17,2,FALSE),IF(AND(OR($D147={"1/2","2/3","2/1","3/2"}),I146="w"),VLOOKUP(K146,$AA$2:$AB$17,2,FALSE),IF(AND(OR($D147={"1/2","2/3","2/1","3/2"}),I146="l"),VLOOKUP(K146,$AC$2:$AD$17,2,FALSE),IF(AND(OR($D147={"1/2","2/3","2/1","3/2"}),I145="w"),VLOOKUP(K145,$AA$2:$AB$17,2,FALSE),IF(AND(OR($D147={"1/2","2/3","2/1","3/2"}),I145="l"),VLOOKUP(K145,$AC$2:$AD$17,2,FALSE),IF(AND(OR($D147={"1/2","2/3","2/1","3/2"}),I144="w"),VLOOKUP(K144,$AA$2:$AB$17,2,FALSE),IF(AND(OR($D147={"1/2","2/3","2/1","3/2"}),I144="l"),VLOOKUP(K144,$AC$2:$AD$17,2,FALSE),IF(AND(OR($D147={"1/2","2/3","2/1","3/2"}),I143="w"),VLOOKUP(K143,$AA$2:$AB$17,2,FALSE),IF(AND(OR($D147={"1/2","2/3","2/1","3/2"}),I143="l"),VLOOKUP(K143,$AC$2:$AD$17,2,FALSE),IF(AND(OR($D147={"1/2","2/3","2/1","3/2"}),I142="w"),VLOOKUP(K142,$AA$2:$AB$17,2,FALSE),IF(AND(OR($D147={"1/2","2/3","2/1","3/2"}),I142="l"),VLOOKUP(K142,$AC$2:$AD$17,2,FALSE),IF(AND(OR($D147={"1/2","2/3","2/1","3/2"}),I141="w"),VLOOKUP(K141,$AA$2:$AB$17,2,FALSE),IF(AND(OR($D147={"1/2","2/3","2/1","3/2"}),I141="l"),VLOOKUP(K141,$AC$2:$AD$17,2,FALSE),IF(AND(OR($D147={"1/2","2/3","2/1","3/2"}),I140="w"),VLOOKUP(K140,$AA$2:$AB$17,2,FALSE),IF(AND(OR($D147={"1/2","2/3","2/1","3/2"}),I140="l"),VLOOKUP(K140,$AC$2:$AD$17,2,FALSE),IF(AND(OR($D147={"1/2","2/3","2/1","3/2"}),I139="w"),VLOOKUP(K139,$AA$2:$AB$17,2,FALSE),IF(AND(OR($D147={"1/2","2/3","2/1","3/2"}),I139="l"),VLOOKUP(K139,$AC$2:$AD$17,2,FALSE),IF(AND(OR($D147={"1/2","2/3","2/1","3/2"}),I138="w"),VLOOKUP(K138,$AA$2:$AB$17,2,FALSE),IF(AND(OR($D147={"1/2","2/3","2/1","3/2"}),I138="l"),VLOOKUP(K138,$AC$2:$AD$17,2,FALSE),IF(AND(OR($D147={"1/2","2/3","2/1","3/2"}),I137="w"),VLOOKUP(K137,$AA$2:$AB$17,2,FALSE),IF(AND(OR($D147={"1/2","2/3","2/1","3/2"}),I137="l"),VLOOKUP(K137,$AC$2:$AD$17,2,FALSE),IF(OR($D147={"1/2","2/3","2/1","3/2"}),1,"")))))))))))))))))))))))</f>
        <v/>
      </c>
      <c r="L148" s="13" t="str">
        <f>IF(AND(M148="d",$A148&gt;=1,OR(N148={1,"2a","2b",3,"5a","5b","10a","10b","20a","20b","40a","40b","80a","80b","160a","160b"})),"w",IF(AND(M148="",$A148&gt;=1,OR(N148={1,"2a","2b",3,"5a","5b","10a","10b","20a","20b","40a","40b","80a","80b","160a","160b"})),"l",""))</f>
        <v>l</v>
      </c>
      <c r="M148" s="7" t="str">
        <f>IF(OR($A148={25,26,27,28,29,30,31,32,33,34,35,36}),"d","")</f>
        <v/>
      </c>
      <c r="N148" s="14" t="str">
        <f>IF(AND(OR($D147={"1/3","2/3","3/1","3/2"}),L147="w"),VLOOKUP(N147,$AA$2:$AB$17,2,FALSE),IF(AND(OR($D147={"1/3","2/3","3/1","3/2"}),L147="l"),VLOOKUP(N147,$AC$2:$AD$17,2,FALSE),IF(AND(OR($D147={"1/3","2/3","3/1","3/2"}),L146="w"),VLOOKUP(N146,$AA$2:$AB$17,2,FALSE),IF(AND(OR($D147={"1/3","2/3","3/1","3/2"}),L146="l"),VLOOKUP(N146,$AC$2:$AD$17,2,FALSE),IF(AND(OR($D147={"1/3","2/3","3/1","3/2"}),L145="w"),VLOOKUP(N145,$AA$2:$AB$17,2,FALSE),IF(AND(OR($D147={"1/3","2/3","3/1","3/2"}),L145="l"),VLOOKUP(N145,$AC$2:$AD$17,2,FALSE),IF(AND(OR($D147={"1/3","2/3","3/1","3/2"}),L144="w"),VLOOKUP(N144,$AA$2:$AB$17,2,FALSE),IF(AND(OR($D147={"1/3","2/3","3/1","3/2"}),L144="l"),VLOOKUP(N144,$AC$2:$AD$17,2,FALSE),IF(AND(OR($D147={"1/3","2/3","3/1","3/2"}),L143="w"),VLOOKUP(N143,$AA$2:$AB$17,2,FALSE),IF(AND(OR($D147={"1/3","2/3","3/1","3/2"}),L143="l"),VLOOKUP(N143,$AC$2:$AD$17,2,FALSE),IF(AND(OR($D147={"1/3","2/3","3/1","3/2"}),L142="w"),VLOOKUP(N142,$AA$2:$AB$17,2,FALSE),IF(AND(OR($D147={"1/3","2/3","3/1","3/2"}),L142="l"),VLOOKUP(N142,$AC$2:$AD$17,2,FALSE),IF(AND(OR($D147={"1/3","2/3","3/1","3/2"}),L141="w"),VLOOKUP(N141,$AA$2:$AB$17,2,FALSE),IF(AND(OR($D147={"1/3","2/3","3/1","3/2"}),L141="l"),VLOOKUP(N141,$AC$2:$AD$17,2,FALSE),IF(AND(OR($D147={"1/3","2/3","3/1","3/2"}),L140="w"),VLOOKUP(N140,$AA$2:$AB$17,2,FALSE),IF(AND(OR($D147={"1/3","2/3","3/1","3/2"}),L140="l"),VLOOKUP(N140,$AC$2:$AD$17,2,FALSE),IF(AND(OR($D147={"1/3","2/3","3/1","3/2"}),L139="w"),VLOOKUP(N139,$AA$2:$AB$17,2,FALSE),IF(AND(OR($D147={"1/3","2/3","3/1","3/2"}),L139="l"),VLOOKUP(N139,$AC$2:$AD$17,2,FALSE),IF(AND(OR($D147={"1/3","2/3","3/1","3/2"}),L138="w"),VLOOKUP(N138,$AA$2:$AB$17,2,FALSE),IF(AND(OR($D147={"1/3","2/3","3/1","3/2"}),L138="l"),VLOOKUP(N138,$AC$2:$AD$17,2,FALSE),IF(AND(OR($D147={"1/3","2/3","3/1","3/2"}),L137="w"),VLOOKUP(N137,$AA$2:$AB$17,2,FALSE),IF(AND(OR($D147={"1/3","2/3","3/1","3/2"}),L137="l"),VLOOKUP(N137,$AC$2:$AD$17,2,FALSE),IF(OR($D147={"1/3","2/3","3/1","3/2"}),1,"")))))))))))))))))))))))</f>
        <v>2a</v>
      </c>
      <c r="O148" s="12">
        <f t="shared" si="12"/>
        <v>-3</v>
      </c>
      <c r="P148" s="13" t="str">
        <f>IF(AND(Q148="c",$A148&gt;=1,OR(R148={1,"2a","2b",3,"5a","5b","10a","10b","20a","20b","40a","40b","80a","80b","160a","160b"})),"w",IF(AND(Q148="",$A148&gt;=1,OR(R148={1,"2a","2b",3,"5a","5b","10a","10b","20a","20b","40a","40b","80a","80b","160a","160b"})),"l",""))</f>
        <v>l</v>
      </c>
      <c r="Q148" s="7" t="str">
        <f>IF(OR($A148={1,4,7,10,13,16,19,22,25,28,31,34}),"c","")</f>
        <v/>
      </c>
      <c r="R148" s="14">
        <f>IF(AND(OR($E147={"a/b","a/c","b/a","c/a"}),P147="w"),VLOOKUP(R147,$AA$2:$AB$17,2,FALSE),IF(AND(OR($E147={"a/b","a/c","b/a","c/a"}),P147="l"),VLOOKUP(R147,$AC$2:$AD$17,2,FALSE),IF(AND(OR($E147={"a/b","a/c","b/a","c/a"}),P146="w"),VLOOKUP(R146,$AA$2:$AB$17,2,FALSE),IF(AND(OR($E147={"a/b","a/c","b/a","c/a"}),P146="l"),VLOOKUP(R146,$AC$2:$AD$17,2,FALSE),IF(AND(OR($E147={"a/b","a/c","b/a","c/a"}),P145="w"),VLOOKUP(R145,$AA$2:$AB$17,2,FALSE),IF(AND(OR($E147={"a/b","a/c","b/a","c/a"}),P145="l"),VLOOKUP(R145,$AC$2:$AD$17,2,FALSE),IF(AND(OR($E147={"a/b","a/c","b/a","c/a"}),P144="w"),VLOOKUP(R144,$AA$2:$AB$17,2,FALSE),IF(AND(OR($E147={"a/b","a/c","b/a","c/a"}),P144="l"),VLOOKUP(R144,$AC$2:$AD$17,2,FALSE),IF(AND(OR($E147={"a/b","a/c","b/a","c/a"}),P143="w"),VLOOKUP(R143,$AA$2:$AB$17,2,FALSE),IF(AND(OR($E147={"a/b","a/c","b/a","c/a"}),P143="l"),VLOOKUP(R143,$AC$2:$AD$17,2,FALSE),IF(AND(OR($E147={"a/b","a/c","b/a","c/a"}),P142="w"),VLOOKUP(R142,$AA$2:$AB$17,2,FALSE),IF(AND(OR($E147={"a/b","a/c","b/a","c/a"}),P142="l"),VLOOKUP(R142,$AC$2:$AD$17,2,FALSE),IF(AND(OR($E147={"a/b","a/c","b/a","c/a"}),P141="w"),VLOOKUP(R141,$AA$2:$AB$17,2,FALSE),IF(AND(OR($E147={"a/b","a/c","b/a","c/a"}),P141="l"),VLOOKUP(R141,$AC$2:$AD$17,2,FALSE),IF(AND(OR($E147={"a/b","a/c","b/a","c/a"}),P140="w"),VLOOKUP(R140,$AA$2:$AB$17,2,FALSE),IF(AND(OR($E147={"a/b","a/c","b/a","c/a"}),P140="l"),VLOOKUP(R140,$AC$2:$AD$17,2,FALSE),IF(AND(OR($E147={"a/b","a/c","b/a","c/a"}),P139="w"),VLOOKUP(R139,$AA$2:$AB$17,2,FALSE),IF(AND(OR($E147={"a/b","a/c","b/a","c/a"}),P139="l"),VLOOKUP(R139,$AC$2:$AD$17,2,FALSE),IF(AND(OR($E147={"a/b","a/c","b/a","c/a"}),P138="w"),VLOOKUP(R138,$AA$2:$AB$17,2,FALSE),IF(AND(OR($E147={"a/b","a/c","b/a","c/a"}),P138="l"),VLOOKUP(R138,$AC$2:$AD$17,2,FALSE),IF(AND(OR($E147={"a/b","a/c","b/a","c/a"}),P137="w"),VLOOKUP(R137,$AA$2:$AB$17,2,FALSE),IF(AND(OR($E147={"a/b","a/c","b/a","c/a"}),P137="l"),VLOOKUP(R137,$AC$2:$AD$17,2,FALSE),IF(OR($E147={"a/b","a/c","b/a","c/a"}),1,"")))))))))))))))))))))))</f>
        <v>1</v>
      </c>
      <c r="S148" s="13" t="str">
        <f>IF(AND(T148="c",$A148&gt;=1,OR(U148={1,"2a","2b",3,"5a","5b","10a","10b","20a","20b","40a","40b","80a","80b","160a","160b"})),"w",IF(AND(T148="",$A148&gt;=1,OR(U148={1,"2a","2b",3,"5a","5b","10a","10b","20a","20b","40a","40b","80a","80b","160a","160b"})),"l",""))</f>
        <v>w</v>
      </c>
      <c r="T148" s="7" t="str">
        <f>IF(OR($A148={2,5,8,11,14,17,20,23,26,29,32,35}),"c","")</f>
        <v>c</v>
      </c>
      <c r="U148" s="14">
        <f>IF(AND(OR($E147={"a/b","b/c","b/a","c/b"}),S147="w"),VLOOKUP(U147,$AA$2:$AB$17,2,FALSE),IF(AND(OR($E147={"a/b","b/c","b/a","c/b"}),S147="l"),VLOOKUP(U147,$AC$2:$AD$17,2,FALSE),IF(AND(OR($E147={"a/b","b/c","b/a","c/b"}),S146="w"),VLOOKUP(U146,$AA$2:$AB$17,2,FALSE),IF(AND(OR($E147={"a/b","b/c","b/a","c/b"}),S146="l"),VLOOKUP(U146,$AC$2:$AD$17,2,FALSE),IF(AND(OR($E147={"a/b","b/c","b/a","c/b"}),S145="w"),VLOOKUP(U145,$AA$2:$AB$17,2,FALSE),IF(AND(OR($E147={"a/b","b/c","b/a","c/b"}),S145="l"),VLOOKUP(U145,$AC$2:$AD$17,2,FALSE),IF(AND(OR($E147={"a/b","b/c","b/a","c/b"}),S144="w"),VLOOKUP(U144,$AA$2:$AB$17,2,FALSE),IF(AND(OR($E147={"a/b","b/c","b/a","c/b"}),S144="l"),VLOOKUP(U144,$AC$2:$AD$17,2,FALSE),IF(AND(OR($E147={"a/b","b/c","b/a","c/b"}),S143="w"),VLOOKUP(U143,$AA$2:$AB$17,2,FALSE),IF(AND(OR($E147={"a/b","b/c","b/a","c/b"}),S143="l"),VLOOKUP(U143,$AC$2:$AD$17,2,FALSE),IF(AND(OR($E147={"a/b","b/c","b/a","c/b"}),S142="w"),VLOOKUP(U142,$AA$2:$AB$17,2,FALSE),IF(AND(OR($E147={"a/b","b/c","b/a","c/b"}),S142="l"),VLOOKUP(U142,$AC$2:$AD$17,2,FALSE),IF(AND(OR($E147={"a/b","b/c","b/a","c/b"}),S141="w"),VLOOKUP(U141,$AA$2:$AB$17,2,FALSE),IF(AND(OR($E147={"a/b","b/c","b/a","c/b"}),S141="l"),VLOOKUP(U141,$AC$2:$AD$17,2,FALSE),IF(AND(OR($E147={"a/b","b/c","b/a","c/b"}),S140="w"),VLOOKUP(U140,$AA$2:$AB$17,2,FALSE),IF(AND(OR($E147={"a/b","b/c","b/a","c/b"}),S140="l"),VLOOKUP(U140,$AC$2:$AD$17,2,FALSE),IF(AND(OR($E147={"a/b","b/c","b/a","c/b"}),S139="w"),VLOOKUP(U139,$AA$2:$AB$17,2,FALSE),IF(AND(OR($E147={"a/b","b/c","b/a","c/b"}),S139="l"),VLOOKUP(U139,$AC$2:$AD$17,2,FALSE),IF(AND(OR($E147={"a/b","b/c","b/a","c/b"}),S138="w"),VLOOKUP(U138,$AA$2:$AB$17,2,FALSE),IF(AND(OR($E147={"a/b","b/c","b/a","c/b"}),S138="l"),VLOOKUP(U138,$AC$2:$AD$17,2,FALSE),IF(AND(OR($E147={"a/b","b/c","b/a","c/b"}),S137="w"),VLOOKUP(U137,$AA$2:$AB$17,2,FALSE),IF(AND(OR($E147={"a/b","b/c","b/a","c/b"}),S137="l"),VLOOKUP(U137,$AC$2:$AD$17,2,FALSE),IF(OR($E147={"a/b","b/c","b/a","c/b"}),1,"")))))))))))))))))))))))</f>
        <v>3</v>
      </c>
      <c r="V148" s="13" t="str">
        <f>IF(AND(W148="c",$A148&gt;=1,OR(X148={1,"2a","2b",3,"5a","5b","10a","10b","20a","20b","40a","40b","80a","80b","160a","160b"})),"w",IF(AND(W148="",$A148&gt;=1,OR(X148={1,"2a","2b",3,"5a","5b","10a","10b","20a","20b","40a","40b","80a","80b","160a","160b"})),"l",""))</f>
        <v/>
      </c>
      <c r="W148" s="7" t="str">
        <f>IF(OR($A148={3,6,9,12,15,18,21,24,27,30,33,36}),"c","")</f>
        <v/>
      </c>
      <c r="X148" s="14" t="str">
        <f>IF(AND(OR($E147={"a/c","b/c","c/a","c/b"}),V147="w"),VLOOKUP(X147,$AA$2:$AB$17,2,FALSE),IF(AND(OR($E147={"a/c","b/c","c/a","c/b"}),V147="l"),VLOOKUP(X147,$AC$2:$AD$17,2,FALSE),IF(AND(OR($E147={"a/c","b/c","c/a","c/b"}),V146="w"),VLOOKUP(X146,$AA$2:$AB$17,2,FALSE),IF(AND(OR($E147={"a/c","b/c","c/a","c/b"}),V146="l"),VLOOKUP(X146,$AC$2:$AD$17,2,FALSE),IF(AND(OR($E147={"a/c","b/c","c/a","c/b"}),V145="w"),VLOOKUP(X145,$AA$2:$AB$17,2,FALSE),IF(AND(OR($E147={"a/c","b/c","c/a","c/b"}),V145="l"),VLOOKUP(X145,$AC$2:$AD$17,2,FALSE),IF(AND(OR($E147={"a/c","b/c","c/a","c/b"}),V144="w"),VLOOKUP(X144,$AA$2:$AB$17,2,FALSE),IF(AND(OR($E147={"a/c","b/c","c/a","c/b"}),V144="l"),VLOOKUP(X144,$AC$2:$AD$17,2,FALSE),IF(AND(OR($E147={"a/c","b/c","c/a","c/b"}),V143="w"),VLOOKUP(X143,$AA$2:$AB$17,2,FALSE),IF(AND(OR($E147={"a/c","b/c","c/a","c/b"}),V143="l"),VLOOKUP(X143,$AC$2:$AD$17,2,FALSE),IF(AND(OR($E147={"a/c","b/c","c/a","c/b"}),V142="w"),VLOOKUP(X142,$AA$2:$AB$17,2,FALSE),IF(AND(OR($E147={"a/c","b/c","c/a","c/b"}),V142="l"),VLOOKUP(X142,$AC$2:$AD$17,2,FALSE),IF(AND(OR($E147={"a/c","b/c","c/a","c/b"}),V141="w"),VLOOKUP(X141,$AA$2:$AB$17,2,FALSE),IF(AND(OR($E147={"a/c","b/c","c/a","c/b"}),V141="l"),VLOOKUP(X141,$AC$2:$AD$17,2,FALSE),IF(AND(OR($E147={"a/c","b/c","c/a","c/b"}),V140="w"),VLOOKUP(X140,$AA$2:$AB$17,2,FALSE),IF(AND(OR($E147={"a/c","b/c","c/a","c/b"}),V140="l"),VLOOKUP(X140,$AC$2:$AD$17,2,FALSE),IF(AND(OR($E147={"a/c","b/c","c/a","c/b"}),V139="w"),VLOOKUP(X139,$AA$2:$AB$17,2,FALSE),IF(AND(OR($E147={"a/c","b/c","c/a","c/b"}),V139="l"),VLOOKUP(X139,$AC$2:$AD$17,2,FALSE),IF(AND(OR($E147={"a/c","b/c","c/a","c/b"}),V138="w"),VLOOKUP(X138,$AA$2:$AB$17,2,FALSE),IF(AND(OR($E147={"a/c","b/c","c/a","c/b"}),V138="l"),VLOOKUP(X138,$AC$2:$AD$17,2,FALSE),IF(AND(OR($E147={"a/c","b/c","c/a","c/b"}),V137="w"),VLOOKUP(X137,$AA$2:$AB$17,2,FALSE),IF(AND(OR($E147={"a/c","b/c","c/a","c/b"}),V137="l"),VLOOKUP(X137,$AC$2:$AD$17,2,FALSE),IF(OR($E147={"a/c","b/c","c/a","c/b"}),1,"")))))))))))))))))))))))</f>
        <v/>
      </c>
      <c r="Y148" s="12">
        <f t="shared" si="13"/>
        <v>5</v>
      </c>
      <c r="Z148" s="27">
        <f t="shared" si="14"/>
        <v>2</v>
      </c>
    </row>
    <row r="149" spans="1:26">
      <c r="A149" s="9">
        <v>32</v>
      </c>
      <c r="B149" s="9">
        <f>IF(OR($A149={1,2,3,4,5,6,7,8,9,10,11,12}),1,IF(OR($A149={13,14,15,16,17,18,19,20,21,22,23,24}),2,IF(OR($A149={25,26,27,28,29,30,31,32,33,34,35,36}),3,"")))</f>
        <v>3</v>
      </c>
      <c r="C149" s="9" t="str">
        <f>IF(OR($A149={1,4,7,10,13,16,19,22,25,28,31,34}),"A",IF(OR($A149={2,5,8,11,14,17,20,23,26,29,32,35}),"B",IF(OR($A149={3,6,9,12,15,18,21,24,27,30,33,36}),"C","")))</f>
        <v>B</v>
      </c>
      <c r="D149" t="str">
        <f t="shared" si="15"/>
        <v>2/3</v>
      </c>
      <c r="E149" t="str">
        <f t="shared" si="16"/>
        <v>A/B</v>
      </c>
      <c r="F149" s="13" t="str">
        <f>IF(AND(G149="d",$A149&gt;=1,OR(H149={1,"2a","2b",3,"5a","5b","10a","10b","20a","20b","40a","40b","80a","80b","160a","160b"})),"w",IF(AND(G149="",$A149&gt;=1,OR(H149={1,"2a","2b",3,"5a","5b","10a","10b","20a","20b","40a","40b","80a","80b","160a","160b"})),"l",""))</f>
        <v>l</v>
      </c>
      <c r="G149" s="7" t="str">
        <f>IF(OR($A149={1,2,3,4,5,6,7,8,9,10,11,12}),"d","")</f>
        <v/>
      </c>
      <c r="H149" s="14" t="str">
        <f>IF(AND(OR($D148={"1/2","1/3","2/1","3/1"}),F148="w"),VLOOKUP(H148,$AA$2:$AB$17,2,FALSE),IF(AND(OR($D148={"1/2","1/3","2/1","3/1"}),F148="l"),VLOOKUP(H148,$AC$2:$AD$17,2,FALSE),IF(AND(OR($D148={"1/2","1/3","2/1","3/1"}),F147="w"),VLOOKUP(H147,$AA$2:$AB$17,2,FALSE),IF(AND(OR($D148={"1/2","1/3","2/1","3/1"}),F147="l"),VLOOKUP(H147,$AC$2:$AD$17,2,FALSE),IF(AND(OR($D148={"1/2","1/3","2/1","3/1"}),F146="w"),VLOOKUP(H146,$AA$2:$AB$17,2,FALSE),IF(AND(OR($D148={"1/2","1/3","2/1","3/1"}),F146="l"),VLOOKUP(H146,$AC$2:$AD$17,2,FALSE),IF(AND(OR($D148={"1/2","1/3","2/1","3/1"}),F145="w"),VLOOKUP(H145,$AA$2:$AB$17,2,FALSE),IF(AND(OR($D148={"1/2","1/3","2/1","3/1"}),F145="l"),VLOOKUP(H145,$AC$2:$AD$17,2,FALSE),IF(AND(OR($D148={"1/2","1/3","2/1","3/1"}),F144="w"),VLOOKUP(H144,$AA$2:$AB$17,2,FALSE),IF(AND(OR($D148={"1/2","1/3","2/1","3/1"}),F144="l"),VLOOKUP(H144,$AC$2:$AD$17,2,FALSE),IF(AND(OR($D148={"1/2","1/3","2/1","3/1"}),F143="w"),VLOOKUP(H143,$AA$2:$AB$17,2,FALSE),IF(AND(OR($D148={"1/2","1/3","2/1","3/1"}),F143="l"),VLOOKUP(H143,$AC$2:$AD$17,2,FALSE),IF(AND(OR($D148={"1/2","1/3","2/1","3/1"}),F142="w"),VLOOKUP(H142,$AA$2:$AB$17,2,FALSE),IF(AND(OR($D148={"1/2","1/3","2/1","3/1"}),F142="l"),VLOOKUP(H142,$AC$2:$AD$17,2,FALSE),IF(AND(OR($D148={"1/2","1/3","2/1","3/1"}),F141="w"),VLOOKUP(H141,$AA$2:$AB$17,2,FALSE),IF(AND(OR($D148={"1/2","1/3","2/1","3/1"}),F141="l"),VLOOKUP(H141,$AC$2:$AD$17,2,FALSE),IF(AND(OR($D148={"1/2","1/3","2/1","3/1"}),F140="w"),VLOOKUP(H140,$AA$2:$AB$17,2,FALSE),IF(AND(OR($D148={"1/2","1/3","2/1","3/1"}),F140="l"),VLOOKUP(H140,$AC$2:$AD$17,2,FALSE),IF(AND(OR($D148={"1/2","1/3","2/1","3/1"}),F139="w"),VLOOKUP(H139,$AA$2:$AB$17,2,FALSE),IF(AND(OR($D148={"1/2","1/3","2/1","3/1"}),F139="l"),VLOOKUP(H139,$AC$2:$AD$17,2,FALSE),IF(AND(OR($D148={"1/2","1/3","2/1","3/1"}),F138="w"),VLOOKUP(H138,$AA$2:$AB$17,2,FALSE),IF(AND(OR($D148={"1/2","1/3","2/1","3/1"}),F138="l"),VLOOKUP(H138,$AC$2:$AD$17,2,FALSE),IF(OR($D148={"1/2","1/3","2/1","3/1"}),1,"")))))))))))))))))))))))</f>
        <v>2a</v>
      </c>
      <c r="I149" s="13" t="str">
        <f>IF(AND(J149="d",$A149&gt;=1,OR(K149={1,"2a","2b",3,"5a","5b","10a","10b","20a","20b","40a","40b","80a","80b","160a","160b"})),"w",IF(AND(J149="",$A149&gt;=1,OR(K149={1,"2a","2b",3,"5a","5b","10a","10b","20a","20b","40a","40b","80a","80b","160a","160b"})),"l",""))</f>
        <v>l</v>
      </c>
      <c r="J149" s="7" t="str">
        <f>IF(OR($A149={13,14,15,16,17,18,19,20,21,22,23,24}),"d","")</f>
        <v/>
      </c>
      <c r="K149" s="14" t="str">
        <f>IF(AND(OR($D148={"1/2","2/3","2/1","3/2"}),I148="w"),VLOOKUP(K148,$AA$2:$AB$17,2,FALSE),IF(AND(OR($D148={"1/2","2/3","2/1","3/2"}),I148="l"),VLOOKUP(K148,$AC$2:$AD$17,2,FALSE),IF(AND(OR($D148={"1/2","2/3","2/1","3/2"}),I147="w"),VLOOKUP(K147,$AA$2:$AB$17,2,FALSE),IF(AND(OR($D148={"1/2","2/3","2/1","3/2"}),I147="l"),VLOOKUP(K147,$AC$2:$AD$17,2,FALSE),IF(AND(OR($D148={"1/2","2/3","2/1","3/2"}),I146="w"),VLOOKUP(K146,$AA$2:$AB$17,2,FALSE),IF(AND(OR($D148={"1/2","2/3","2/1","3/2"}),I146="l"),VLOOKUP(K146,$AC$2:$AD$17,2,FALSE),IF(AND(OR($D148={"1/2","2/3","2/1","3/2"}),I145="w"),VLOOKUP(K145,$AA$2:$AB$17,2,FALSE),IF(AND(OR($D148={"1/2","2/3","2/1","3/2"}),I145="l"),VLOOKUP(K145,$AC$2:$AD$17,2,FALSE),IF(AND(OR($D148={"1/2","2/3","2/1","3/2"}),I144="w"),VLOOKUP(K144,$AA$2:$AB$17,2,FALSE),IF(AND(OR($D148={"1/2","2/3","2/1","3/2"}),I144="l"),VLOOKUP(K144,$AC$2:$AD$17,2,FALSE),IF(AND(OR($D148={"1/2","2/3","2/1","3/2"}),I143="w"),VLOOKUP(K143,$AA$2:$AB$17,2,FALSE),IF(AND(OR($D148={"1/2","2/3","2/1","3/2"}),I143="l"),VLOOKUP(K143,$AC$2:$AD$17,2,FALSE),IF(AND(OR($D148={"1/2","2/3","2/1","3/2"}),I142="w"),VLOOKUP(K142,$AA$2:$AB$17,2,FALSE),IF(AND(OR($D148={"1/2","2/3","2/1","3/2"}),I142="l"),VLOOKUP(K142,$AC$2:$AD$17,2,FALSE),IF(AND(OR($D148={"1/2","2/3","2/1","3/2"}),I141="w"),VLOOKUP(K141,$AA$2:$AB$17,2,FALSE),IF(AND(OR($D148={"1/2","2/3","2/1","3/2"}),I141="l"),VLOOKUP(K141,$AC$2:$AD$17,2,FALSE),IF(AND(OR($D148={"1/2","2/3","2/1","3/2"}),I140="w"),VLOOKUP(K140,$AA$2:$AB$17,2,FALSE),IF(AND(OR($D148={"1/2","2/3","2/1","3/2"}),I140="l"),VLOOKUP(K140,$AC$2:$AD$17,2,FALSE),IF(AND(OR($D148={"1/2","2/3","2/1","3/2"}),I139="w"),VLOOKUP(K139,$AA$2:$AB$17,2,FALSE),IF(AND(OR($D148={"1/2","2/3","2/1","3/2"}),I139="l"),VLOOKUP(K139,$AC$2:$AD$17,2,FALSE),IF(AND(OR($D148={"1/2","2/3","2/1","3/2"}),I138="w"),VLOOKUP(K138,$AA$2:$AB$17,2,FALSE),IF(AND(OR($D148={"1/2","2/3","2/1","3/2"}),I138="l"),VLOOKUP(K138,$AC$2:$AD$17,2,FALSE),IF(OR($D148={"1/2","2/3","2/1","3/2"}),1,"")))))))))))))))))))))))</f>
        <v>2b</v>
      </c>
      <c r="L149" s="13" t="str">
        <f>IF(AND(M149="d",$A149&gt;=1,OR(N149={1,"2a","2b",3,"5a","5b","10a","10b","20a","20b","40a","40b","80a","80b","160a","160b"})),"w",IF(AND(M149="",$A149&gt;=1,OR(N149={1,"2a","2b",3,"5a","5b","10a","10b","20a","20b","40a","40b","80a","80b","160a","160b"})),"l",""))</f>
        <v/>
      </c>
      <c r="M149" s="7" t="str">
        <f>IF(OR($A149={25,26,27,28,29,30,31,32,33,34,35,36}),"d","")</f>
        <v>d</v>
      </c>
      <c r="N149" s="14" t="str">
        <f>IF(AND(OR($D148={"1/3","2/3","3/1","3/2"}),L148="w"),VLOOKUP(N148,$AA$2:$AB$17,2,FALSE),IF(AND(OR($D148={"1/3","2/3","3/1","3/2"}),L148="l"),VLOOKUP(N148,$AC$2:$AD$17,2,FALSE),IF(AND(OR($D148={"1/3","2/3","3/1","3/2"}),L147="w"),VLOOKUP(N147,$AA$2:$AB$17,2,FALSE),IF(AND(OR($D148={"1/3","2/3","3/1","3/2"}),L147="l"),VLOOKUP(N147,$AC$2:$AD$17,2,FALSE),IF(AND(OR($D148={"1/3","2/3","3/1","3/2"}),L146="w"),VLOOKUP(N146,$AA$2:$AB$17,2,FALSE),IF(AND(OR($D148={"1/3","2/3","3/1","3/2"}),L146="l"),VLOOKUP(N146,$AC$2:$AD$17,2,FALSE),IF(AND(OR($D148={"1/3","2/3","3/1","3/2"}),L145="w"),VLOOKUP(N145,$AA$2:$AB$17,2,FALSE),IF(AND(OR($D148={"1/3","2/3","3/1","3/2"}),L145="l"),VLOOKUP(N145,$AC$2:$AD$17,2,FALSE),IF(AND(OR($D148={"1/3","2/3","3/1","3/2"}),L144="w"),VLOOKUP(N144,$AA$2:$AB$17,2,FALSE),IF(AND(OR($D148={"1/3","2/3","3/1","3/2"}),L144="l"),VLOOKUP(N144,$AC$2:$AD$17,2,FALSE),IF(AND(OR($D148={"1/3","2/3","3/1","3/2"}),L143="w"),VLOOKUP(N143,$AA$2:$AB$17,2,FALSE),IF(AND(OR($D148={"1/3","2/3","3/1","3/2"}),L143="l"),VLOOKUP(N143,$AC$2:$AD$17,2,FALSE),IF(AND(OR($D148={"1/3","2/3","3/1","3/2"}),L142="w"),VLOOKUP(N142,$AA$2:$AB$17,2,FALSE),IF(AND(OR($D148={"1/3","2/3","3/1","3/2"}),L142="l"),VLOOKUP(N142,$AC$2:$AD$17,2,FALSE),IF(AND(OR($D148={"1/3","2/3","3/1","3/2"}),L141="w"),VLOOKUP(N141,$AA$2:$AB$17,2,FALSE),IF(AND(OR($D148={"1/3","2/3","3/1","3/2"}),L141="l"),VLOOKUP(N141,$AC$2:$AD$17,2,FALSE),IF(AND(OR($D148={"1/3","2/3","3/1","3/2"}),L140="w"),VLOOKUP(N140,$AA$2:$AB$17,2,FALSE),IF(AND(OR($D148={"1/3","2/3","3/1","3/2"}),L140="l"),VLOOKUP(N140,$AC$2:$AD$17,2,FALSE),IF(AND(OR($D148={"1/3","2/3","3/1","3/2"}),L139="w"),VLOOKUP(N139,$AA$2:$AB$17,2,FALSE),IF(AND(OR($D148={"1/3","2/3","3/1","3/2"}),L139="l"),VLOOKUP(N139,$AC$2:$AD$17,2,FALSE),IF(AND(OR($D148={"1/3","2/3","3/1","3/2"}),L138="w"),VLOOKUP(N138,$AA$2:$AB$17,2,FALSE),IF(AND(OR($D148={"1/3","2/3","3/1","3/2"}),L138="l"),VLOOKUP(N138,$AC$2:$AD$17,2,FALSE),IF(OR($D148={"1/3","2/3","3/1","3/2"}),1,"")))))))))))))))))))))))</f>
        <v/>
      </c>
      <c r="O149" s="12">
        <f t="shared" si="12"/>
        <v>-4</v>
      </c>
      <c r="P149" s="13" t="str">
        <f>IF(AND(Q149="c",$A149&gt;=1,OR(R149={1,"2a","2b",3,"5a","5b","10a","10b","20a","20b","40a","40b","80a","80b","160a","160b"})),"w",IF(AND(Q149="",$A149&gt;=1,OR(R149={1,"2a","2b",3,"5a","5b","10a","10b","20a","20b","40a","40b","80a","80b","160a","160b"})),"l",""))</f>
        <v>l</v>
      </c>
      <c r="Q149" s="7" t="str">
        <f>IF(OR($A149={1,4,7,10,13,16,19,22,25,28,31,34}),"c","")</f>
        <v/>
      </c>
      <c r="R149" s="14" t="str">
        <f>IF(AND(OR($E148={"a/b","a/c","b/a","c/a"}),P148="w"),VLOOKUP(R148,$AA$2:$AB$17,2,FALSE),IF(AND(OR($E148={"a/b","a/c","b/a","c/a"}),P148="l"),VLOOKUP(R148,$AC$2:$AD$17,2,FALSE),IF(AND(OR($E148={"a/b","a/c","b/a","c/a"}),P147="w"),VLOOKUP(R147,$AA$2:$AB$17,2,FALSE),IF(AND(OR($E148={"a/b","a/c","b/a","c/a"}),P147="l"),VLOOKUP(R147,$AC$2:$AD$17,2,FALSE),IF(AND(OR($E148={"a/b","a/c","b/a","c/a"}),P146="w"),VLOOKUP(R146,$AA$2:$AB$17,2,FALSE),IF(AND(OR($E148={"a/b","a/c","b/a","c/a"}),P146="l"),VLOOKUP(R146,$AC$2:$AD$17,2,FALSE),IF(AND(OR($E148={"a/b","a/c","b/a","c/a"}),P145="w"),VLOOKUP(R145,$AA$2:$AB$17,2,FALSE),IF(AND(OR($E148={"a/b","a/c","b/a","c/a"}),P145="l"),VLOOKUP(R145,$AC$2:$AD$17,2,FALSE),IF(AND(OR($E148={"a/b","a/c","b/a","c/a"}),P144="w"),VLOOKUP(R144,$AA$2:$AB$17,2,FALSE),IF(AND(OR($E148={"a/b","a/c","b/a","c/a"}),P144="l"),VLOOKUP(R144,$AC$2:$AD$17,2,FALSE),IF(AND(OR($E148={"a/b","a/c","b/a","c/a"}),P143="w"),VLOOKUP(R143,$AA$2:$AB$17,2,FALSE),IF(AND(OR($E148={"a/b","a/c","b/a","c/a"}),P143="l"),VLOOKUP(R143,$AC$2:$AD$17,2,FALSE),IF(AND(OR($E148={"a/b","a/c","b/a","c/a"}),P142="w"),VLOOKUP(R142,$AA$2:$AB$17,2,FALSE),IF(AND(OR($E148={"a/b","a/c","b/a","c/a"}),P142="l"),VLOOKUP(R142,$AC$2:$AD$17,2,FALSE),IF(AND(OR($E148={"a/b","a/c","b/a","c/a"}),P141="w"),VLOOKUP(R141,$AA$2:$AB$17,2,FALSE),IF(AND(OR($E148={"a/b","a/c","b/a","c/a"}),P141="l"),VLOOKUP(R141,$AC$2:$AD$17,2,FALSE),IF(AND(OR($E148={"a/b","a/c","b/a","c/a"}),P140="w"),VLOOKUP(R140,$AA$2:$AB$17,2,FALSE),IF(AND(OR($E148={"a/b","a/c","b/a","c/a"}),P140="l"),VLOOKUP(R140,$AC$2:$AD$17,2,FALSE),IF(AND(OR($E148={"a/b","a/c","b/a","c/a"}),P139="w"),VLOOKUP(R139,$AA$2:$AB$17,2,FALSE),IF(AND(OR($E148={"a/b","a/c","b/a","c/a"}),P139="l"),VLOOKUP(R139,$AC$2:$AD$17,2,FALSE),IF(AND(OR($E148={"a/b","a/c","b/a","c/a"}),P138="w"),VLOOKUP(R138,$AA$2:$AB$17,2,FALSE),IF(AND(OR($E148={"a/b","a/c","b/a","c/a"}),P138="l"),VLOOKUP(R138,$AC$2:$AD$17,2,FALSE),IF(OR($E148={"a/b","a/c","b/a","c/a"}),1,"")))))))))))))))))))))))</f>
        <v>2a</v>
      </c>
      <c r="S149" s="13" t="str">
        <f>IF(AND(T149="c",$A149&gt;=1,OR(U149={1,"2a","2b",3,"5a","5b","10a","10b","20a","20b","40a","40b","80a","80b","160a","160b"})),"w",IF(AND(T149="",$A149&gt;=1,OR(U149={1,"2a","2b",3,"5a","5b","10a","10b","20a","20b","40a","40b","80a","80b","160a","160b"})),"l",""))</f>
        <v>w</v>
      </c>
      <c r="T149" s="7" t="str">
        <f>IF(OR($A149={2,5,8,11,14,17,20,23,26,29,32,35}),"c","")</f>
        <v>c</v>
      </c>
      <c r="U149" s="14">
        <f>IF(AND(OR($E148={"a/b","b/c","b/a","c/b"}),S148="w"),VLOOKUP(U148,$AA$2:$AB$17,2,FALSE),IF(AND(OR($E148={"a/b","b/c","b/a","c/b"}),S148="l"),VLOOKUP(U148,$AC$2:$AD$17,2,FALSE),IF(AND(OR($E148={"a/b","b/c","b/a","c/b"}),S147="w"),VLOOKUP(U147,$AA$2:$AB$17,2,FALSE),IF(AND(OR($E148={"a/b","b/c","b/a","c/b"}),S147="l"),VLOOKUP(U147,$AC$2:$AD$17,2,FALSE),IF(AND(OR($E148={"a/b","b/c","b/a","c/b"}),S146="w"),VLOOKUP(U146,$AA$2:$AB$17,2,FALSE),IF(AND(OR($E148={"a/b","b/c","b/a","c/b"}),S146="l"),VLOOKUP(U146,$AC$2:$AD$17,2,FALSE),IF(AND(OR($E148={"a/b","b/c","b/a","c/b"}),S145="w"),VLOOKUP(U145,$AA$2:$AB$17,2,FALSE),IF(AND(OR($E148={"a/b","b/c","b/a","c/b"}),S145="l"),VLOOKUP(U145,$AC$2:$AD$17,2,FALSE),IF(AND(OR($E148={"a/b","b/c","b/a","c/b"}),S144="w"),VLOOKUP(U144,$AA$2:$AB$17,2,FALSE),IF(AND(OR($E148={"a/b","b/c","b/a","c/b"}),S144="l"),VLOOKUP(U144,$AC$2:$AD$17,2,FALSE),IF(AND(OR($E148={"a/b","b/c","b/a","c/b"}),S143="w"),VLOOKUP(U143,$AA$2:$AB$17,2,FALSE),IF(AND(OR($E148={"a/b","b/c","b/a","c/b"}),S143="l"),VLOOKUP(U143,$AC$2:$AD$17,2,FALSE),IF(AND(OR($E148={"a/b","b/c","b/a","c/b"}),S142="w"),VLOOKUP(U142,$AA$2:$AB$17,2,FALSE),IF(AND(OR($E148={"a/b","b/c","b/a","c/b"}),S142="l"),VLOOKUP(U142,$AC$2:$AD$17,2,FALSE),IF(AND(OR($E148={"a/b","b/c","b/a","c/b"}),S141="w"),VLOOKUP(U141,$AA$2:$AB$17,2,FALSE),IF(AND(OR($E148={"a/b","b/c","b/a","c/b"}),S141="l"),VLOOKUP(U141,$AC$2:$AD$17,2,FALSE),IF(AND(OR($E148={"a/b","b/c","b/a","c/b"}),S140="w"),VLOOKUP(U140,$AA$2:$AB$17,2,FALSE),IF(AND(OR($E148={"a/b","b/c","b/a","c/b"}),S140="l"),VLOOKUP(U140,$AC$2:$AD$17,2,FALSE),IF(AND(OR($E148={"a/b","b/c","b/a","c/b"}),S139="w"),VLOOKUP(U139,$AA$2:$AB$17,2,FALSE),IF(AND(OR($E148={"a/b","b/c","b/a","c/b"}),S139="l"),VLOOKUP(U139,$AC$2:$AD$17,2,FALSE),IF(AND(OR($E148={"a/b","b/c","b/a","c/b"}),S138="w"),VLOOKUP(U138,$AA$2:$AB$17,2,FALSE),IF(AND(OR($E148={"a/b","b/c","b/a","c/b"}),S138="l"),VLOOKUP(U138,$AC$2:$AD$17,2,FALSE),IF(OR($E148={"a/b","b/c","b/a","c/b"}),1,"")))))))))))))))))))))))</f>
        <v>1</v>
      </c>
      <c r="V149" s="13" t="str">
        <f>IF(AND(W149="c",$A149&gt;=1,OR(X149={1,"2a","2b",3,"5a","5b","10a","10b","20a","20b","40a","40b","80a","80b","160a","160b"})),"w",IF(AND(W149="",$A149&gt;=1,OR(X149={1,"2a","2b",3,"5a","5b","10a","10b","20a","20b","40a","40b","80a","80b","160a","160b"})),"l",""))</f>
        <v/>
      </c>
      <c r="W149" s="7" t="str">
        <f>IF(OR($A149={3,6,9,12,15,18,21,24,27,30,33,36}),"c","")</f>
        <v/>
      </c>
      <c r="X149" s="14" t="str">
        <f>IF(AND(OR($E148={"a/c","b/c","c/a","c/b"}),V148="w"),VLOOKUP(X148,$AA$2:$AB$17,2,FALSE),IF(AND(OR($E148={"a/c","b/c","c/a","c/b"}),V148="l"),VLOOKUP(X148,$AC$2:$AD$17,2,FALSE),IF(AND(OR($E148={"a/c","b/c","c/a","c/b"}),V147="w"),VLOOKUP(X147,$AA$2:$AB$17,2,FALSE),IF(AND(OR($E148={"a/c","b/c","c/a","c/b"}),V147="l"),VLOOKUP(X147,$AC$2:$AD$17,2,FALSE),IF(AND(OR($E148={"a/c","b/c","c/a","c/b"}),V146="w"),VLOOKUP(X146,$AA$2:$AB$17,2,FALSE),IF(AND(OR($E148={"a/c","b/c","c/a","c/b"}),V146="l"),VLOOKUP(X146,$AC$2:$AD$17,2,FALSE),IF(AND(OR($E148={"a/c","b/c","c/a","c/b"}),V145="w"),VLOOKUP(X145,$AA$2:$AB$17,2,FALSE),IF(AND(OR($E148={"a/c","b/c","c/a","c/b"}),V145="l"),VLOOKUP(X145,$AC$2:$AD$17,2,FALSE),IF(AND(OR($E148={"a/c","b/c","c/a","c/b"}),V144="w"),VLOOKUP(X144,$AA$2:$AB$17,2,FALSE),IF(AND(OR($E148={"a/c","b/c","c/a","c/b"}),V144="l"),VLOOKUP(X144,$AC$2:$AD$17,2,FALSE),IF(AND(OR($E148={"a/c","b/c","c/a","c/b"}),V143="w"),VLOOKUP(X143,$AA$2:$AB$17,2,FALSE),IF(AND(OR($E148={"a/c","b/c","c/a","c/b"}),V143="l"),VLOOKUP(X143,$AC$2:$AD$17,2,FALSE),IF(AND(OR($E148={"a/c","b/c","c/a","c/b"}),V142="w"),VLOOKUP(X142,$AA$2:$AB$17,2,FALSE),IF(AND(OR($E148={"a/c","b/c","c/a","c/b"}),V142="l"),VLOOKUP(X142,$AC$2:$AD$17,2,FALSE),IF(AND(OR($E148={"a/c","b/c","c/a","c/b"}),V141="w"),VLOOKUP(X141,$AA$2:$AB$17,2,FALSE),IF(AND(OR($E148={"a/c","b/c","c/a","c/b"}),V141="l"),VLOOKUP(X141,$AC$2:$AD$17,2,FALSE),IF(AND(OR($E148={"a/c","b/c","c/a","c/b"}),V140="w"),VLOOKUP(X140,$AA$2:$AB$17,2,FALSE),IF(AND(OR($E148={"a/c","b/c","c/a","c/b"}),V140="l"),VLOOKUP(X140,$AC$2:$AD$17,2,FALSE),IF(AND(OR($E148={"a/c","b/c","c/a","c/b"}),V139="w"),VLOOKUP(X139,$AA$2:$AB$17,2,FALSE),IF(AND(OR($E148={"a/c","b/c","c/a","c/b"}),V139="l"),VLOOKUP(X139,$AC$2:$AD$17,2,FALSE),IF(AND(OR($E148={"a/c","b/c","c/a","c/b"}),V138="w"),VLOOKUP(X138,$AA$2:$AB$17,2,FALSE),IF(AND(OR($E148={"a/c","b/c","c/a","c/b"}),V138="l"),VLOOKUP(X138,$AC$2:$AD$17,2,FALSE),IF(OR($E148={"a/c","b/c","c/a","c/b"}),1,"")))))))))))))))))))))))</f>
        <v/>
      </c>
      <c r="Y149" s="12">
        <f t="shared" si="13"/>
        <v>0</v>
      </c>
      <c r="Z149" s="27">
        <f t="shared" si="14"/>
        <v>-4</v>
      </c>
    </row>
    <row r="150" spans="1:26">
      <c r="A150" s="9">
        <v>8</v>
      </c>
      <c r="B150" s="9">
        <f>IF(OR($A150={1,2,3,4,5,6,7,8,9,10,11,12}),1,IF(OR($A150={13,14,15,16,17,18,19,20,21,22,23,24}),2,IF(OR($A150={25,26,27,28,29,30,31,32,33,34,35,36}),3,"")))</f>
        <v>1</v>
      </c>
      <c r="C150" s="9" t="str">
        <f>IF(OR($A150={1,4,7,10,13,16,19,22,25,28,31,34}),"A",IF(OR($A150={2,5,8,11,14,17,20,23,26,29,32,35}),"B",IF(OR($A150={3,6,9,12,15,18,21,24,27,30,33,36}),"C","")))</f>
        <v>B</v>
      </c>
      <c r="D150" t="str">
        <f t="shared" si="15"/>
        <v>3/1</v>
      </c>
      <c r="E150" t="str">
        <f t="shared" si="16"/>
        <v>A/B</v>
      </c>
      <c r="F150" s="13" t="str">
        <f>IF(AND(G150="d",$A150&gt;=1,OR(H150={1,"2a","2b",3,"5a","5b","10a","10b","20a","20b","40a","40b","80a","80b","160a","160b"})),"w",IF(AND(G150="",$A150&gt;=1,OR(H150={1,"2a","2b",3,"5a","5b","10a","10b","20a","20b","40a","40b","80a","80b","160a","160b"})),"l",""))</f>
        <v/>
      </c>
      <c r="G150" s="7" t="str">
        <f>IF(OR($A150={1,2,3,4,5,6,7,8,9,10,11,12}),"d","")</f>
        <v>d</v>
      </c>
      <c r="H150" s="14" t="str">
        <f>IF(AND(OR($D149={"1/2","1/3","2/1","3/1"}),F149="w"),VLOOKUP(H149,$AA$2:$AB$17,2,FALSE),IF(AND(OR($D149={"1/2","1/3","2/1","3/1"}),F149="l"),VLOOKUP(H149,$AC$2:$AD$17,2,FALSE),IF(AND(OR($D149={"1/2","1/3","2/1","3/1"}),F148="w"),VLOOKUP(H148,$AA$2:$AB$17,2,FALSE),IF(AND(OR($D149={"1/2","1/3","2/1","3/1"}),F148="l"),VLOOKUP(H148,$AC$2:$AD$17,2,FALSE),IF(AND(OR($D149={"1/2","1/3","2/1","3/1"}),F147="w"),VLOOKUP(H147,$AA$2:$AB$17,2,FALSE),IF(AND(OR($D149={"1/2","1/3","2/1","3/1"}),F147="l"),VLOOKUP(H147,$AC$2:$AD$17,2,FALSE),IF(AND(OR($D149={"1/2","1/3","2/1","3/1"}),F146="w"),VLOOKUP(H146,$AA$2:$AB$17,2,FALSE),IF(AND(OR($D149={"1/2","1/3","2/1","3/1"}),F146="l"),VLOOKUP(H146,$AC$2:$AD$17,2,FALSE),IF(AND(OR($D149={"1/2","1/3","2/1","3/1"}),F145="w"),VLOOKUP(H145,$AA$2:$AB$17,2,FALSE),IF(AND(OR($D149={"1/2","1/3","2/1","3/1"}),F145="l"),VLOOKUP(H145,$AC$2:$AD$17,2,FALSE),IF(AND(OR($D149={"1/2","1/3","2/1","3/1"}),F144="w"),VLOOKUP(H144,$AA$2:$AB$17,2,FALSE),IF(AND(OR($D149={"1/2","1/3","2/1","3/1"}),F144="l"),VLOOKUP(H144,$AC$2:$AD$17,2,FALSE),IF(AND(OR($D149={"1/2","1/3","2/1","3/1"}),F143="w"),VLOOKUP(H143,$AA$2:$AB$17,2,FALSE),IF(AND(OR($D149={"1/2","1/3","2/1","3/1"}),F143="l"),VLOOKUP(H143,$AC$2:$AD$17,2,FALSE),IF(AND(OR($D149={"1/2","1/3","2/1","3/1"}),F142="w"),VLOOKUP(H142,$AA$2:$AB$17,2,FALSE),IF(AND(OR($D149={"1/2","1/3","2/1","3/1"}),F142="l"),VLOOKUP(H142,$AC$2:$AD$17,2,FALSE),IF(AND(OR($D149={"1/2","1/3","2/1","3/1"}),F141="w"),VLOOKUP(H141,$AA$2:$AB$17,2,FALSE),IF(AND(OR($D149={"1/2","1/3","2/1","3/1"}),F141="l"),VLOOKUP(H141,$AC$2:$AD$17,2,FALSE),IF(AND(OR($D149={"1/2","1/3","2/1","3/1"}),F140="w"),VLOOKUP(H140,$AA$2:$AB$17,2,FALSE),IF(AND(OR($D149={"1/2","1/3","2/1","3/1"}),F140="l"),VLOOKUP(H140,$AC$2:$AD$17,2,FALSE),IF(AND(OR($D149={"1/2","1/3","2/1","3/1"}),F139="w"),VLOOKUP(H139,$AA$2:$AB$17,2,FALSE),IF(AND(OR($D149={"1/2","1/3","2/1","3/1"}),F139="l"),VLOOKUP(H139,$AC$2:$AD$17,2,FALSE),IF(OR($D149={"1/2","1/3","2/1","3/1"}),1,"")))))))))))))))))))))))</f>
        <v/>
      </c>
      <c r="I150" s="13" t="str">
        <f>IF(AND(J150="d",$A150&gt;=1,OR(K150={1,"2a","2b",3,"5a","5b","10a","10b","20a","20b","40a","40b","80a","80b","160a","160b"})),"w",IF(AND(J150="",$A150&gt;=1,OR(K150={1,"2a","2b",3,"5a","5b","10a","10b","20a","20b","40a","40b","80a","80b","160a","160b"})),"l",""))</f>
        <v>l</v>
      </c>
      <c r="J150" s="7" t="str">
        <f>IF(OR($A150={13,14,15,16,17,18,19,20,21,22,23,24}),"d","")</f>
        <v/>
      </c>
      <c r="K150" s="14">
        <f>IF(AND(OR($D149={"1/2","2/3","2/1","3/2"}),I149="w"),VLOOKUP(K149,$AA$2:$AB$17,2,FALSE),IF(AND(OR($D149={"1/2","2/3","2/1","3/2"}),I149="l"),VLOOKUP(K149,$AC$2:$AD$17,2,FALSE),IF(AND(OR($D149={"1/2","2/3","2/1","3/2"}),I148="w"),VLOOKUP(K148,$AA$2:$AB$17,2,FALSE),IF(AND(OR($D149={"1/2","2/3","2/1","3/2"}),I148="l"),VLOOKUP(K148,$AC$2:$AD$17,2,FALSE),IF(AND(OR($D149={"1/2","2/3","2/1","3/2"}),I147="w"),VLOOKUP(K147,$AA$2:$AB$17,2,FALSE),IF(AND(OR($D149={"1/2","2/3","2/1","3/2"}),I147="l"),VLOOKUP(K147,$AC$2:$AD$17,2,FALSE),IF(AND(OR($D149={"1/2","2/3","2/1","3/2"}),I146="w"),VLOOKUP(K146,$AA$2:$AB$17,2,FALSE),IF(AND(OR($D149={"1/2","2/3","2/1","3/2"}),I146="l"),VLOOKUP(K146,$AC$2:$AD$17,2,FALSE),IF(AND(OR($D149={"1/2","2/3","2/1","3/2"}),I145="w"),VLOOKUP(K145,$AA$2:$AB$17,2,FALSE),IF(AND(OR($D149={"1/2","2/3","2/1","3/2"}),I145="l"),VLOOKUP(K145,$AC$2:$AD$17,2,FALSE),IF(AND(OR($D149={"1/2","2/3","2/1","3/2"}),I144="w"),VLOOKUP(K144,$AA$2:$AB$17,2,FALSE),IF(AND(OR($D149={"1/2","2/3","2/1","3/2"}),I144="l"),VLOOKUP(K144,$AC$2:$AD$17,2,FALSE),IF(AND(OR($D149={"1/2","2/3","2/1","3/2"}),I143="w"),VLOOKUP(K143,$AA$2:$AB$17,2,FALSE),IF(AND(OR($D149={"1/2","2/3","2/1","3/2"}),I143="l"),VLOOKUP(K143,$AC$2:$AD$17,2,FALSE),IF(AND(OR($D149={"1/2","2/3","2/1","3/2"}),I142="w"),VLOOKUP(K142,$AA$2:$AB$17,2,FALSE),IF(AND(OR($D149={"1/2","2/3","2/1","3/2"}),I142="l"),VLOOKUP(K142,$AC$2:$AD$17,2,FALSE),IF(AND(OR($D149={"1/2","2/3","2/1","3/2"}),I141="w"),VLOOKUP(K141,$AA$2:$AB$17,2,FALSE),IF(AND(OR($D149={"1/2","2/3","2/1","3/2"}),I141="l"),VLOOKUP(K141,$AC$2:$AD$17,2,FALSE),IF(AND(OR($D149={"1/2","2/3","2/1","3/2"}),I140="w"),VLOOKUP(K140,$AA$2:$AB$17,2,FALSE),IF(AND(OR($D149={"1/2","2/3","2/1","3/2"}),I140="l"),VLOOKUP(K140,$AC$2:$AD$17,2,FALSE),IF(AND(OR($D149={"1/2","2/3","2/1","3/2"}),I139="w"),VLOOKUP(K139,$AA$2:$AB$17,2,FALSE),IF(AND(OR($D149={"1/2","2/3","2/1","3/2"}),I139="l"),VLOOKUP(K139,$AC$2:$AD$17,2,FALSE),IF(OR($D149={"1/2","2/3","2/1","3/2"}),1,"")))))))))))))))))))))))</f>
        <v>3</v>
      </c>
      <c r="L150" s="13" t="str">
        <f>IF(AND(M150="d",$A150&gt;=1,OR(N150={1,"2a","2b",3,"5a","5b","10a","10b","20a","20b","40a","40b","80a","80b","160a","160b"})),"w",IF(AND(M150="",$A150&gt;=1,OR(N150={1,"2a","2b",3,"5a","5b","10a","10b","20a","20b","40a","40b","80a","80b","160a","160b"})),"l",""))</f>
        <v>l</v>
      </c>
      <c r="M150" s="7" t="str">
        <f>IF(OR($A150={25,26,27,28,29,30,31,32,33,34,35,36}),"d","")</f>
        <v/>
      </c>
      <c r="N150" s="14" t="str">
        <f>IF(AND(OR($D149={"1/3","2/3","3/1","3/2"}),L149="w"),VLOOKUP(N149,$AA$2:$AB$17,2,FALSE),IF(AND(OR($D149={"1/3","2/3","3/1","3/2"}),L149="l"),VLOOKUP(N149,$AC$2:$AD$17,2,FALSE),IF(AND(OR($D149={"1/3","2/3","3/1","3/2"}),L148="w"),VLOOKUP(N148,$AA$2:$AB$17,2,FALSE),IF(AND(OR($D149={"1/3","2/3","3/1","3/2"}),L148="l"),VLOOKUP(N148,$AC$2:$AD$17,2,FALSE),IF(AND(OR($D149={"1/3","2/3","3/1","3/2"}),L147="w"),VLOOKUP(N147,$AA$2:$AB$17,2,FALSE),IF(AND(OR($D149={"1/3","2/3","3/1","3/2"}),L147="l"),VLOOKUP(N147,$AC$2:$AD$17,2,FALSE),IF(AND(OR($D149={"1/3","2/3","3/1","3/2"}),L146="w"),VLOOKUP(N146,$AA$2:$AB$17,2,FALSE),IF(AND(OR($D149={"1/3","2/3","3/1","3/2"}),L146="l"),VLOOKUP(N146,$AC$2:$AD$17,2,FALSE),IF(AND(OR($D149={"1/3","2/3","3/1","3/2"}),L145="w"),VLOOKUP(N145,$AA$2:$AB$17,2,FALSE),IF(AND(OR($D149={"1/3","2/3","3/1","3/2"}),L145="l"),VLOOKUP(N145,$AC$2:$AD$17,2,FALSE),IF(AND(OR($D149={"1/3","2/3","3/1","3/2"}),L144="w"),VLOOKUP(N144,$AA$2:$AB$17,2,FALSE),IF(AND(OR($D149={"1/3","2/3","3/1","3/2"}),L144="l"),VLOOKUP(N144,$AC$2:$AD$17,2,FALSE),IF(AND(OR($D149={"1/3","2/3","3/1","3/2"}),L143="w"),VLOOKUP(N143,$AA$2:$AB$17,2,FALSE),IF(AND(OR($D149={"1/3","2/3","3/1","3/2"}),L143="l"),VLOOKUP(N143,$AC$2:$AD$17,2,FALSE),IF(AND(OR($D149={"1/3","2/3","3/1","3/2"}),L142="w"),VLOOKUP(N142,$AA$2:$AB$17,2,FALSE),IF(AND(OR($D149={"1/3","2/3","3/1","3/2"}),L142="l"),VLOOKUP(N142,$AC$2:$AD$17,2,FALSE),IF(AND(OR($D149={"1/3","2/3","3/1","3/2"}),L141="w"),VLOOKUP(N141,$AA$2:$AB$17,2,FALSE),IF(AND(OR($D149={"1/3","2/3","3/1","3/2"}),L141="l"),VLOOKUP(N141,$AC$2:$AD$17,2,FALSE),IF(AND(OR($D149={"1/3","2/3","3/1","3/2"}),L140="w"),VLOOKUP(N140,$AA$2:$AB$17,2,FALSE),IF(AND(OR($D149={"1/3","2/3","3/1","3/2"}),L140="l"),VLOOKUP(N140,$AC$2:$AD$17,2,FALSE),IF(AND(OR($D149={"1/3","2/3","3/1","3/2"}),L139="w"),VLOOKUP(N139,$AA$2:$AB$17,2,FALSE),IF(AND(OR($D149={"1/3","2/3","3/1","3/2"}),L139="l"),VLOOKUP(N139,$AC$2:$AD$17,2,FALSE),IF(OR($D149={"1/3","2/3","3/1","3/2"}),1,"")))))))))))))))))))))))</f>
        <v>2b</v>
      </c>
      <c r="O150" s="12">
        <f t="shared" si="12"/>
        <v>-5</v>
      </c>
      <c r="P150" s="13" t="str">
        <f>IF(AND(Q150="c",$A150&gt;=1,OR(R150={1,"2a","2b",3,"5a","5b","10a","10b","20a","20b","40a","40b","80a","80b","160a","160b"})),"w",IF(AND(Q150="",$A150&gt;=1,OR(R150={1,"2a","2b",3,"5a","5b","10a","10b","20a","20b","40a","40b","80a","80b","160a","160b"})),"l",""))</f>
        <v>l</v>
      </c>
      <c r="Q150" s="7" t="str">
        <f>IF(OR($A150={1,4,7,10,13,16,19,22,25,28,31,34}),"c","")</f>
        <v/>
      </c>
      <c r="R150" s="14" t="str">
        <f>IF(AND(OR($E149={"a/b","a/c","b/a","c/a"}),P149="w"),VLOOKUP(R149,$AA$2:$AB$17,2,FALSE),IF(AND(OR($E149={"a/b","a/c","b/a","c/a"}),P149="l"),VLOOKUP(R149,$AC$2:$AD$17,2,FALSE),IF(AND(OR($E149={"a/b","a/c","b/a","c/a"}),P148="w"),VLOOKUP(R148,$AA$2:$AB$17,2,FALSE),IF(AND(OR($E149={"a/b","a/c","b/a","c/a"}),P148="l"),VLOOKUP(R148,$AC$2:$AD$17,2,FALSE),IF(AND(OR($E149={"a/b","a/c","b/a","c/a"}),P147="w"),VLOOKUP(R147,$AA$2:$AB$17,2,FALSE),IF(AND(OR($E149={"a/b","a/c","b/a","c/a"}),P147="l"),VLOOKUP(R147,$AC$2:$AD$17,2,FALSE),IF(AND(OR($E149={"a/b","a/c","b/a","c/a"}),P146="w"),VLOOKUP(R146,$AA$2:$AB$17,2,FALSE),IF(AND(OR($E149={"a/b","a/c","b/a","c/a"}),P146="l"),VLOOKUP(R146,$AC$2:$AD$17,2,FALSE),IF(AND(OR($E149={"a/b","a/c","b/a","c/a"}),P145="w"),VLOOKUP(R145,$AA$2:$AB$17,2,FALSE),IF(AND(OR($E149={"a/b","a/c","b/a","c/a"}),P145="l"),VLOOKUP(R145,$AC$2:$AD$17,2,FALSE),IF(AND(OR($E149={"a/b","a/c","b/a","c/a"}),P144="w"),VLOOKUP(R144,$AA$2:$AB$17,2,FALSE),IF(AND(OR($E149={"a/b","a/c","b/a","c/a"}),P144="l"),VLOOKUP(R144,$AC$2:$AD$17,2,FALSE),IF(AND(OR($E149={"a/b","a/c","b/a","c/a"}),P143="w"),VLOOKUP(R143,$AA$2:$AB$17,2,FALSE),IF(AND(OR($E149={"a/b","a/c","b/a","c/a"}),P143="l"),VLOOKUP(R143,$AC$2:$AD$17,2,FALSE),IF(AND(OR($E149={"a/b","a/c","b/a","c/a"}),P142="w"),VLOOKUP(R142,$AA$2:$AB$17,2,FALSE),IF(AND(OR($E149={"a/b","a/c","b/a","c/a"}),P142="l"),VLOOKUP(R142,$AC$2:$AD$17,2,FALSE),IF(AND(OR($E149={"a/b","a/c","b/a","c/a"}),P141="w"),VLOOKUP(R141,$AA$2:$AB$17,2,FALSE),IF(AND(OR($E149={"a/b","a/c","b/a","c/a"}),P141="l"),VLOOKUP(R141,$AC$2:$AD$17,2,FALSE),IF(AND(OR($E149={"a/b","a/c","b/a","c/a"}),P140="w"),VLOOKUP(R140,$AA$2:$AB$17,2,FALSE),IF(AND(OR($E149={"a/b","a/c","b/a","c/a"}),P140="l"),VLOOKUP(R140,$AC$2:$AD$17,2,FALSE),IF(AND(OR($E149={"a/b","a/c","b/a","c/a"}),P139="w"),VLOOKUP(R139,$AA$2:$AB$17,2,FALSE),IF(AND(OR($E149={"a/b","a/c","b/a","c/a"}),P139="l"),VLOOKUP(R139,$AC$2:$AD$17,2,FALSE),IF(OR($E149={"a/b","a/c","b/a","c/a"}),1,"")))))))))))))))))))))))</f>
        <v>2b</v>
      </c>
      <c r="S150" s="13" t="str">
        <f>IF(AND(T150="c",$A150&gt;=1,OR(U150={1,"2a","2b",3,"5a","5b","10a","10b","20a","20b","40a","40b","80a","80b","160a","160b"})),"w",IF(AND(T150="",$A150&gt;=1,OR(U150={1,"2a","2b",3,"5a","5b","10a","10b","20a","20b","40a","40b","80a","80b","160a","160b"})),"l",""))</f>
        <v>w</v>
      </c>
      <c r="T150" s="7" t="str">
        <f>IF(OR($A150={2,5,8,11,14,17,20,23,26,29,32,35}),"c","")</f>
        <v>c</v>
      </c>
      <c r="U150" s="14">
        <f>IF(AND(OR($E149={"a/b","b/c","b/a","c/b"}),S149="w"),VLOOKUP(U149,$AA$2:$AB$17,2,FALSE),IF(AND(OR($E149={"a/b","b/c","b/a","c/b"}),S149="l"),VLOOKUP(U149,$AC$2:$AD$17,2,FALSE),IF(AND(OR($E149={"a/b","b/c","b/a","c/b"}),S148="w"),VLOOKUP(U148,$AA$2:$AB$17,2,FALSE),IF(AND(OR($E149={"a/b","b/c","b/a","c/b"}),S148="l"),VLOOKUP(U148,$AC$2:$AD$17,2,FALSE),IF(AND(OR($E149={"a/b","b/c","b/a","c/b"}),S147="w"),VLOOKUP(U147,$AA$2:$AB$17,2,FALSE),IF(AND(OR($E149={"a/b","b/c","b/a","c/b"}),S147="l"),VLOOKUP(U147,$AC$2:$AD$17,2,FALSE),IF(AND(OR($E149={"a/b","b/c","b/a","c/b"}),S146="w"),VLOOKUP(U146,$AA$2:$AB$17,2,FALSE),IF(AND(OR($E149={"a/b","b/c","b/a","c/b"}),S146="l"),VLOOKUP(U146,$AC$2:$AD$17,2,FALSE),IF(AND(OR($E149={"a/b","b/c","b/a","c/b"}),S145="w"),VLOOKUP(U145,$AA$2:$AB$17,2,FALSE),IF(AND(OR($E149={"a/b","b/c","b/a","c/b"}),S145="l"),VLOOKUP(U145,$AC$2:$AD$17,2,FALSE),IF(AND(OR($E149={"a/b","b/c","b/a","c/b"}),S144="w"),VLOOKUP(U144,$AA$2:$AB$17,2,FALSE),IF(AND(OR($E149={"a/b","b/c","b/a","c/b"}),S144="l"),VLOOKUP(U144,$AC$2:$AD$17,2,FALSE),IF(AND(OR($E149={"a/b","b/c","b/a","c/b"}),S143="w"),VLOOKUP(U143,$AA$2:$AB$17,2,FALSE),IF(AND(OR($E149={"a/b","b/c","b/a","c/b"}),S143="l"),VLOOKUP(U143,$AC$2:$AD$17,2,FALSE),IF(AND(OR($E149={"a/b","b/c","b/a","c/b"}),S142="w"),VLOOKUP(U142,$AA$2:$AB$17,2,FALSE),IF(AND(OR($E149={"a/b","b/c","b/a","c/b"}),S142="l"),VLOOKUP(U142,$AC$2:$AD$17,2,FALSE),IF(AND(OR($E149={"a/b","b/c","b/a","c/b"}),S141="w"),VLOOKUP(U141,$AA$2:$AB$17,2,FALSE),IF(AND(OR($E149={"a/b","b/c","b/a","c/b"}),S141="l"),VLOOKUP(U141,$AC$2:$AD$17,2,FALSE),IF(AND(OR($E149={"a/b","b/c","b/a","c/b"}),S140="w"),VLOOKUP(U140,$AA$2:$AB$17,2,FALSE),IF(AND(OR($E149={"a/b","b/c","b/a","c/b"}),S140="l"),VLOOKUP(U140,$AC$2:$AD$17,2,FALSE),IF(AND(OR($E149={"a/b","b/c","b/a","c/b"}),S139="w"),VLOOKUP(U139,$AA$2:$AB$17,2,FALSE),IF(AND(OR($E149={"a/b","b/c","b/a","c/b"}),S139="l"),VLOOKUP(U139,$AC$2:$AD$17,2,FALSE),IF(OR($E149={"a/b","b/c","b/a","c/b"}),1,"")))))))))))))))))))))))</f>
        <v>1</v>
      </c>
      <c r="V150" s="13" t="str">
        <f>IF(AND(W150="c",$A150&gt;=1,OR(X150={1,"2a","2b",3,"5a","5b","10a","10b","20a","20b","40a","40b","80a","80b","160a","160b"})),"w",IF(AND(W150="",$A150&gt;=1,OR(X150={1,"2a","2b",3,"5a","5b","10a","10b","20a","20b","40a","40b","80a","80b","160a","160b"})),"l",""))</f>
        <v/>
      </c>
      <c r="W150" s="7" t="str">
        <f>IF(OR($A150={3,6,9,12,15,18,21,24,27,30,33,36}),"c","")</f>
        <v/>
      </c>
      <c r="X150" s="14" t="str">
        <f>IF(AND(OR($E149={"a/c","b/c","c/a","c/b"}),V149="w"),VLOOKUP(X149,$AA$2:$AB$17,2,FALSE),IF(AND(OR($E149={"a/c","b/c","c/a","c/b"}),V149="l"),VLOOKUP(X149,$AC$2:$AD$17,2,FALSE),IF(AND(OR($E149={"a/c","b/c","c/a","c/b"}),V148="w"),VLOOKUP(X148,$AA$2:$AB$17,2,FALSE),IF(AND(OR($E149={"a/c","b/c","c/a","c/b"}),V148="l"),VLOOKUP(X148,$AC$2:$AD$17,2,FALSE),IF(AND(OR($E149={"a/c","b/c","c/a","c/b"}),V147="w"),VLOOKUP(X147,$AA$2:$AB$17,2,FALSE),IF(AND(OR($E149={"a/c","b/c","c/a","c/b"}),V147="l"),VLOOKUP(X147,$AC$2:$AD$17,2,FALSE),IF(AND(OR($E149={"a/c","b/c","c/a","c/b"}),V146="w"),VLOOKUP(X146,$AA$2:$AB$17,2,FALSE),IF(AND(OR($E149={"a/c","b/c","c/a","c/b"}),V146="l"),VLOOKUP(X146,$AC$2:$AD$17,2,FALSE),IF(AND(OR($E149={"a/c","b/c","c/a","c/b"}),V145="w"),VLOOKUP(X145,$AA$2:$AB$17,2,FALSE),IF(AND(OR($E149={"a/c","b/c","c/a","c/b"}),V145="l"),VLOOKUP(X145,$AC$2:$AD$17,2,FALSE),IF(AND(OR($E149={"a/c","b/c","c/a","c/b"}),V144="w"),VLOOKUP(X144,$AA$2:$AB$17,2,FALSE),IF(AND(OR($E149={"a/c","b/c","c/a","c/b"}),V144="l"),VLOOKUP(X144,$AC$2:$AD$17,2,FALSE),IF(AND(OR($E149={"a/c","b/c","c/a","c/b"}),V143="w"),VLOOKUP(X143,$AA$2:$AB$17,2,FALSE),IF(AND(OR($E149={"a/c","b/c","c/a","c/b"}),V143="l"),VLOOKUP(X143,$AC$2:$AD$17,2,FALSE),IF(AND(OR($E149={"a/c","b/c","c/a","c/b"}),V142="w"),VLOOKUP(X142,$AA$2:$AB$17,2,FALSE),IF(AND(OR($E149={"a/c","b/c","c/a","c/b"}),V142="l"),VLOOKUP(X142,$AC$2:$AD$17,2,FALSE),IF(AND(OR($E149={"a/c","b/c","c/a","c/b"}),V141="w"),VLOOKUP(X141,$AA$2:$AB$17,2,FALSE),IF(AND(OR($E149={"a/c","b/c","c/a","c/b"}),V141="l"),VLOOKUP(X141,$AC$2:$AD$17,2,FALSE),IF(AND(OR($E149={"a/c","b/c","c/a","c/b"}),V140="w"),VLOOKUP(X140,$AA$2:$AB$17,2,FALSE),IF(AND(OR($E149={"a/c","b/c","c/a","c/b"}),V140="l"),VLOOKUP(X140,$AC$2:$AD$17,2,FALSE),IF(AND(OR($E149={"a/c","b/c","c/a","c/b"}),V139="w"),VLOOKUP(X139,$AA$2:$AB$17,2,FALSE),IF(AND(OR($E149={"a/c","b/c","c/a","c/b"}),V139="l"),VLOOKUP(X139,$AC$2:$AD$17,2,FALSE),IF(OR($E149={"a/c","b/c","c/a","c/b"}),1,"")))))))))))))))))))))))</f>
        <v/>
      </c>
      <c r="Y150" s="12">
        <f t="shared" si="13"/>
        <v>0</v>
      </c>
      <c r="Z150" s="27">
        <f t="shared" si="14"/>
        <v>-5</v>
      </c>
    </row>
    <row r="151" spans="1:26">
      <c r="A151" s="9">
        <v>17</v>
      </c>
      <c r="B151" s="9">
        <f>IF(OR($A151={1,2,3,4,5,6,7,8,9,10,11,12}),1,IF(OR($A151={13,14,15,16,17,18,19,20,21,22,23,24}),2,IF(OR($A151={25,26,27,28,29,30,31,32,33,34,35,36}),3,"")))</f>
        <v>2</v>
      </c>
      <c r="C151" s="9" t="str">
        <f>IF(OR($A151={1,4,7,10,13,16,19,22,25,28,31,34}),"A",IF(OR($A151={2,5,8,11,14,17,20,23,26,29,32,35}),"B",IF(OR($A151={3,6,9,12,15,18,21,24,27,30,33,36}),"C","")))</f>
        <v>B</v>
      </c>
      <c r="D151" t="str">
        <f t="shared" si="15"/>
        <v>1/2</v>
      </c>
      <c r="E151" t="str">
        <f t="shared" si="16"/>
        <v>A/B</v>
      </c>
      <c r="F151" s="13" t="str">
        <f>IF(AND(G151="d",$A151&gt;=1,OR(H151={1,"2a","2b",3,"5a","5b","10a","10b","20a","20b","40a","40b","80a","80b","160a","160b"})),"w",IF(AND(G151="",$A151&gt;=1,OR(H151={1,"2a","2b",3,"5a","5b","10a","10b","20a","20b","40a","40b","80a","80b","160a","160b"})),"l",""))</f>
        <v>l</v>
      </c>
      <c r="G151" s="7" t="str">
        <f>IF(OR($A151={1,2,3,4,5,6,7,8,9,10,11,12}),"d","")</f>
        <v/>
      </c>
      <c r="H151" s="14" t="str">
        <f>IF(AND(OR($D150={"1/2","1/3","2/1","3/1"}),F150="w"),VLOOKUP(H150,$AA$2:$AB$17,2,FALSE),IF(AND(OR($D150={"1/2","1/3","2/1","3/1"}),F150="l"),VLOOKUP(H150,$AC$2:$AD$17,2,FALSE),IF(AND(OR($D150={"1/2","1/3","2/1","3/1"}),F149="w"),VLOOKUP(H149,$AA$2:$AB$17,2,FALSE),IF(AND(OR($D150={"1/2","1/3","2/1","3/1"}),F149="l"),VLOOKUP(H149,$AC$2:$AD$17,2,FALSE),IF(AND(OR($D150={"1/2","1/3","2/1","3/1"}),F148="w"),VLOOKUP(H148,$AA$2:$AB$17,2,FALSE),IF(AND(OR($D150={"1/2","1/3","2/1","3/1"}),F148="l"),VLOOKUP(H148,$AC$2:$AD$17,2,FALSE),IF(AND(OR($D150={"1/2","1/3","2/1","3/1"}),F147="w"),VLOOKUP(H147,$AA$2:$AB$17,2,FALSE),IF(AND(OR($D150={"1/2","1/3","2/1","3/1"}),F147="l"),VLOOKUP(H147,$AC$2:$AD$17,2,FALSE),IF(AND(OR($D150={"1/2","1/3","2/1","3/1"}),F146="w"),VLOOKUP(H146,$AA$2:$AB$17,2,FALSE),IF(AND(OR($D150={"1/2","1/3","2/1","3/1"}),F146="l"),VLOOKUP(H146,$AC$2:$AD$17,2,FALSE),IF(AND(OR($D150={"1/2","1/3","2/1","3/1"}),F145="w"),VLOOKUP(H145,$AA$2:$AB$17,2,FALSE),IF(AND(OR($D150={"1/2","1/3","2/1","3/1"}),F145="l"),VLOOKUP(H145,$AC$2:$AD$17,2,FALSE),IF(AND(OR($D150={"1/2","1/3","2/1","3/1"}),F144="w"),VLOOKUP(H144,$AA$2:$AB$17,2,FALSE),IF(AND(OR($D150={"1/2","1/3","2/1","3/1"}),F144="l"),VLOOKUP(H144,$AC$2:$AD$17,2,FALSE),IF(AND(OR($D150={"1/2","1/3","2/1","3/1"}),F143="w"),VLOOKUP(H143,$AA$2:$AB$17,2,FALSE),IF(AND(OR($D150={"1/2","1/3","2/1","3/1"}),F143="l"),VLOOKUP(H143,$AC$2:$AD$17,2,FALSE),IF(AND(OR($D150={"1/2","1/3","2/1","3/1"}),F142="w"),VLOOKUP(H142,$AA$2:$AB$17,2,FALSE),IF(AND(OR($D150={"1/2","1/3","2/1","3/1"}),F142="l"),VLOOKUP(H142,$AC$2:$AD$17,2,FALSE),IF(AND(OR($D150={"1/2","1/3","2/1","3/1"}),F141="w"),VLOOKUP(H141,$AA$2:$AB$17,2,FALSE),IF(AND(OR($D150={"1/2","1/3","2/1","3/1"}),F141="l"),VLOOKUP(H141,$AC$2:$AD$17,2,FALSE),IF(AND(OR($D150={"1/2","1/3","2/1","3/1"}),F140="w"),VLOOKUP(H140,$AA$2:$AB$17,2,FALSE),IF(AND(OR($D150={"1/2","1/3","2/1","3/1"}),F140="l"),VLOOKUP(H140,$AC$2:$AD$17,2,FALSE),IF(OR($D150={"1/2","1/3","2/1","3/1"}),1,"")))))))))))))))))))))))</f>
        <v>2b</v>
      </c>
      <c r="I151" s="13" t="str">
        <f>IF(AND(J151="d",$A151&gt;=1,OR(K151={1,"2a","2b",3,"5a","5b","10a","10b","20a","20b","40a","40b","80a","80b","160a","160b"})),"w",IF(AND(J151="",$A151&gt;=1,OR(K151={1,"2a","2b",3,"5a","5b","10a","10b","20a","20b","40a","40b","80a","80b","160a","160b"})),"l",""))</f>
        <v/>
      </c>
      <c r="J151" s="7" t="str">
        <f>IF(OR($A151={13,14,15,16,17,18,19,20,21,22,23,24}),"d","")</f>
        <v>d</v>
      </c>
      <c r="K151" s="14" t="str">
        <f>IF(AND(OR($D150={"1/2","2/3","2/1","3/2"}),I150="w"),VLOOKUP(K150,$AA$2:$AB$17,2,FALSE),IF(AND(OR($D150={"1/2","2/3","2/1","3/2"}),I150="l"),VLOOKUP(K150,$AC$2:$AD$17,2,FALSE),IF(AND(OR($D150={"1/2","2/3","2/1","3/2"}),I149="w"),VLOOKUP(K149,$AA$2:$AB$17,2,FALSE),IF(AND(OR($D150={"1/2","2/3","2/1","3/2"}),I149="l"),VLOOKUP(K149,$AC$2:$AD$17,2,FALSE),IF(AND(OR($D150={"1/2","2/3","2/1","3/2"}),I148="w"),VLOOKUP(K148,$AA$2:$AB$17,2,FALSE),IF(AND(OR($D150={"1/2","2/3","2/1","3/2"}),I148="l"),VLOOKUP(K148,$AC$2:$AD$17,2,FALSE),IF(AND(OR($D150={"1/2","2/3","2/1","3/2"}),I147="w"),VLOOKUP(K147,$AA$2:$AB$17,2,FALSE),IF(AND(OR($D150={"1/2","2/3","2/1","3/2"}),I147="l"),VLOOKUP(K147,$AC$2:$AD$17,2,FALSE),IF(AND(OR($D150={"1/2","2/3","2/1","3/2"}),I146="w"),VLOOKUP(K146,$AA$2:$AB$17,2,FALSE),IF(AND(OR($D150={"1/2","2/3","2/1","3/2"}),I146="l"),VLOOKUP(K146,$AC$2:$AD$17,2,FALSE),IF(AND(OR($D150={"1/2","2/3","2/1","3/2"}),I145="w"),VLOOKUP(K145,$AA$2:$AB$17,2,FALSE),IF(AND(OR($D150={"1/2","2/3","2/1","3/2"}),I145="l"),VLOOKUP(K145,$AC$2:$AD$17,2,FALSE),IF(AND(OR($D150={"1/2","2/3","2/1","3/2"}),I144="w"),VLOOKUP(K144,$AA$2:$AB$17,2,FALSE),IF(AND(OR($D150={"1/2","2/3","2/1","3/2"}),I144="l"),VLOOKUP(K144,$AC$2:$AD$17,2,FALSE),IF(AND(OR($D150={"1/2","2/3","2/1","3/2"}),I143="w"),VLOOKUP(K143,$AA$2:$AB$17,2,FALSE),IF(AND(OR($D150={"1/2","2/3","2/1","3/2"}),I143="l"),VLOOKUP(K143,$AC$2:$AD$17,2,FALSE),IF(AND(OR($D150={"1/2","2/3","2/1","3/2"}),I142="w"),VLOOKUP(K142,$AA$2:$AB$17,2,FALSE),IF(AND(OR($D150={"1/2","2/3","2/1","3/2"}),I142="l"),VLOOKUP(K142,$AC$2:$AD$17,2,FALSE),IF(AND(OR($D150={"1/2","2/3","2/1","3/2"}),I141="w"),VLOOKUP(K141,$AA$2:$AB$17,2,FALSE),IF(AND(OR($D150={"1/2","2/3","2/1","3/2"}),I141="l"),VLOOKUP(K141,$AC$2:$AD$17,2,FALSE),IF(AND(OR($D150={"1/2","2/3","2/1","3/2"}),I140="w"),VLOOKUP(K140,$AA$2:$AB$17,2,FALSE),IF(AND(OR($D150={"1/2","2/3","2/1","3/2"}),I140="l"),VLOOKUP(K140,$AC$2:$AD$17,2,FALSE),IF(OR($D150={"1/2","2/3","2/1","3/2"}),1,"")))))))))))))))))))))))</f>
        <v/>
      </c>
      <c r="L151" s="13" t="str">
        <f>IF(AND(M151="d",$A151&gt;=1,OR(N151={1,"2a","2b",3,"5a","5b","10a","10b","20a","20b","40a","40b","80a","80b","160a","160b"})),"w",IF(AND(M151="",$A151&gt;=1,OR(N151={1,"2a","2b",3,"5a","5b","10a","10b","20a","20b","40a","40b","80a","80b","160a","160b"})),"l",""))</f>
        <v>l</v>
      </c>
      <c r="M151" s="7" t="str">
        <f>IF(OR($A151={25,26,27,28,29,30,31,32,33,34,35,36}),"d","")</f>
        <v/>
      </c>
      <c r="N151" s="14">
        <f>IF(AND(OR($D150={"1/3","2/3","3/1","3/2"}),L150="w"),VLOOKUP(N150,$AA$2:$AB$17,2,FALSE),IF(AND(OR($D150={"1/3","2/3","3/1","3/2"}),L150="l"),VLOOKUP(N150,$AC$2:$AD$17,2,FALSE),IF(AND(OR($D150={"1/3","2/3","3/1","3/2"}),L149="w"),VLOOKUP(N149,$AA$2:$AB$17,2,FALSE),IF(AND(OR($D150={"1/3","2/3","3/1","3/2"}),L149="l"),VLOOKUP(N149,$AC$2:$AD$17,2,FALSE),IF(AND(OR($D150={"1/3","2/3","3/1","3/2"}),L148="w"),VLOOKUP(N148,$AA$2:$AB$17,2,FALSE),IF(AND(OR($D150={"1/3","2/3","3/1","3/2"}),L148="l"),VLOOKUP(N148,$AC$2:$AD$17,2,FALSE),IF(AND(OR($D150={"1/3","2/3","3/1","3/2"}),L147="w"),VLOOKUP(N147,$AA$2:$AB$17,2,FALSE),IF(AND(OR($D150={"1/3","2/3","3/1","3/2"}),L147="l"),VLOOKUP(N147,$AC$2:$AD$17,2,FALSE),IF(AND(OR($D150={"1/3","2/3","3/1","3/2"}),L146="w"),VLOOKUP(N146,$AA$2:$AB$17,2,FALSE),IF(AND(OR($D150={"1/3","2/3","3/1","3/2"}),L146="l"),VLOOKUP(N146,$AC$2:$AD$17,2,FALSE),IF(AND(OR($D150={"1/3","2/3","3/1","3/2"}),L145="w"),VLOOKUP(N145,$AA$2:$AB$17,2,FALSE),IF(AND(OR($D150={"1/3","2/3","3/1","3/2"}),L145="l"),VLOOKUP(N145,$AC$2:$AD$17,2,FALSE),IF(AND(OR($D150={"1/3","2/3","3/1","3/2"}),L144="w"),VLOOKUP(N144,$AA$2:$AB$17,2,FALSE),IF(AND(OR($D150={"1/3","2/3","3/1","3/2"}),L144="l"),VLOOKUP(N144,$AC$2:$AD$17,2,FALSE),IF(AND(OR($D150={"1/3","2/3","3/1","3/2"}),L143="w"),VLOOKUP(N143,$AA$2:$AB$17,2,FALSE),IF(AND(OR($D150={"1/3","2/3","3/1","3/2"}),L143="l"),VLOOKUP(N143,$AC$2:$AD$17,2,FALSE),IF(AND(OR($D150={"1/3","2/3","3/1","3/2"}),L142="w"),VLOOKUP(N142,$AA$2:$AB$17,2,FALSE),IF(AND(OR($D150={"1/3","2/3","3/1","3/2"}),L142="l"),VLOOKUP(N142,$AC$2:$AD$17,2,FALSE),IF(AND(OR($D150={"1/3","2/3","3/1","3/2"}),L141="w"),VLOOKUP(N141,$AA$2:$AB$17,2,FALSE),IF(AND(OR($D150={"1/3","2/3","3/1","3/2"}),L141="l"),VLOOKUP(N141,$AC$2:$AD$17,2,FALSE),IF(AND(OR($D150={"1/3","2/3","3/1","3/2"}),L140="w"),VLOOKUP(N140,$AA$2:$AB$17,2,FALSE),IF(AND(OR($D150={"1/3","2/3","3/1","3/2"}),L140="l"),VLOOKUP(N140,$AC$2:$AD$17,2,FALSE),IF(OR($D150={"1/3","2/3","3/1","3/2"}),1,"")))))))))))))))))))))))</f>
        <v>3</v>
      </c>
      <c r="O151" s="12">
        <f t="shared" si="12"/>
        <v>-5</v>
      </c>
      <c r="P151" s="13" t="str">
        <f>IF(AND(Q151="c",$A151&gt;=1,OR(R151={1,"2a","2b",3,"5a","5b","10a","10b","20a","20b","40a","40b","80a","80b","160a","160b"})),"w",IF(AND(Q151="",$A151&gt;=1,OR(R151={1,"2a","2b",3,"5a","5b","10a","10b","20a","20b","40a","40b","80a","80b","160a","160b"})),"l",""))</f>
        <v>l</v>
      </c>
      <c r="Q151" s="7" t="str">
        <f>IF(OR($A151={1,4,7,10,13,16,19,22,25,28,31,34}),"c","")</f>
        <v/>
      </c>
      <c r="R151" s="14">
        <f>IF(AND(OR($E150={"a/b","a/c","b/a","c/a"}),P150="w"),VLOOKUP(R150,$AA$2:$AB$17,2,FALSE),IF(AND(OR($E150={"a/b","a/c","b/a","c/a"}),P150="l"),VLOOKUP(R150,$AC$2:$AD$17,2,FALSE),IF(AND(OR($E150={"a/b","a/c","b/a","c/a"}),P149="w"),VLOOKUP(R149,$AA$2:$AB$17,2,FALSE),IF(AND(OR($E150={"a/b","a/c","b/a","c/a"}),P149="l"),VLOOKUP(R149,$AC$2:$AD$17,2,FALSE),IF(AND(OR($E150={"a/b","a/c","b/a","c/a"}),P148="w"),VLOOKUP(R148,$AA$2:$AB$17,2,FALSE),IF(AND(OR($E150={"a/b","a/c","b/a","c/a"}),P148="l"),VLOOKUP(R148,$AC$2:$AD$17,2,FALSE),IF(AND(OR($E150={"a/b","a/c","b/a","c/a"}),P147="w"),VLOOKUP(R147,$AA$2:$AB$17,2,FALSE),IF(AND(OR($E150={"a/b","a/c","b/a","c/a"}),P147="l"),VLOOKUP(R147,$AC$2:$AD$17,2,FALSE),IF(AND(OR($E150={"a/b","a/c","b/a","c/a"}),P146="w"),VLOOKUP(R146,$AA$2:$AB$17,2,FALSE),IF(AND(OR($E150={"a/b","a/c","b/a","c/a"}),P146="l"),VLOOKUP(R146,$AC$2:$AD$17,2,FALSE),IF(AND(OR($E150={"a/b","a/c","b/a","c/a"}),P145="w"),VLOOKUP(R145,$AA$2:$AB$17,2,FALSE),IF(AND(OR($E150={"a/b","a/c","b/a","c/a"}),P145="l"),VLOOKUP(R145,$AC$2:$AD$17,2,FALSE),IF(AND(OR($E150={"a/b","a/c","b/a","c/a"}),P144="w"),VLOOKUP(R144,$AA$2:$AB$17,2,FALSE),IF(AND(OR($E150={"a/b","a/c","b/a","c/a"}),P144="l"),VLOOKUP(R144,$AC$2:$AD$17,2,FALSE),IF(AND(OR($E150={"a/b","a/c","b/a","c/a"}),P143="w"),VLOOKUP(R143,$AA$2:$AB$17,2,FALSE),IF(AND(OR($E150={"a/b","a/c","b/a","c/a"}),P143="l"),VLOOKUP(R143,$AC$2:$AD$17,2,FALSE),IF(AND(OR($E150={"a/b","a/c","b/a","c/a"}),P142="w"),VLOOKUP(R142,$AA$2:$AB$17,2,FALSE),IF(AND(OR($E150={"a/b","a/c","b/a","c/a"}),P142="l"),VLOOKUP(R142,$AC$2:$AD$17,2,FALSE),IF(AND(OR($E150={"a/b","a/c","b/a","c/a"}),P141="w"),VLOOKUP(R141,$AA$2:$AB$17,2,FALSE),IF(AND(OR($E150={"a/b","a/c","b/a","c/a"}),P141="l"),VLOOKUP(R141,$AC$2:$AD$17,2,FALSE),IF(AND(OR($E150={"a/b","a/c","b/a","c/a"}),P140="w"),VLOOKUP(R140,$AA$2:$AB$17,2,FALSE),IF(AND(OR($E150={"a/b","a/c","b/a","c/a"}),P140="l"),VLOOKUP(R140,$AC$2:$AD$17,2,FALSE),IF(OR($E150={"a/b","a/c","b/a","c/a"}),1,"")))))))))))))))))))))))</f>
        <v>3</v>
      </c>
      <c r="S151" s="13" t="str">
        <f>IF(AND(T151="c",$A151&gt;=1,OR(U151={1,"2a","2b",3,"5a","5b","10a","10b","20a","20b","40a","40b","80a","80b","160a","160b"})),"w",IF(AND(T151="",$A151&gt;=1,OR(U151={1,"2a","2b",3,"5a","5b","10a","10b","20a","20b","40a","40b","80a","80b","160a","160b"})),"l",""))</f>
        <v>w</v>
      </c>
      <c r="T151" s="7" t="str">
        <f>IF(OR($A151={2,5,8,11,14,17,20,23,26,29,32,35}),"c","")</f>
        <v>c</v>
      </c>
      <c r="U151" s="14">
        <f>IF(AND(OR($E150={"a/b","b/c","b/a","c/b"}),S150="w"),VLOOKUP(U150,$AA$2:$AB$17,2,FALSE),IF(AND(OR($E150={"a/b","b/c","b/a","c/b"}),S150="l"),VLOOKUP(U150,$AC$2:$AD$17,2,FALSE),IF(AND(OR($E150={"a/b","b/c","b/a","c/b"}),S149="w"),VLOOKUP(U149,$AA$2:$AB$17,2,FALSE),IF(AND(OR($E150={"a/b","b/c","b/a","c/b"}),S149="l"),VLOOKUP(U149,$AC$2:$AD$17,2,FALSE),IF(AND(OR($E150={"a/b","b/c","b/a","c/b"}),S148="w"),VLOOKUP(U148,$AA$2:$AB$17,2,FALSE),IF(AND(OR($E150={"a/b","b/c","b/a","c/b"}),S148="l"),VLOOKUP(U148,$AC$2:$AD$17,2,FALSE),IF(AND(OR($E150={"a/b","b/c","b/a","c/b"}),S147="w"),VLOOKUP(U147,$AA$2:$AB$17,2,FALSE),IF(AND(OR($E150={"a/b","b/c","b/a","c/b"}),S147="l"),VLOOKUP(U147,$AC$2:$AD$17,2,FALSE),IF(AND(OR($E150={"a/b","b/c","b/a","c/b"}),S146="w"),VLOOKUP(U146,$AA$2:$AB$17,2,FALSE),IF(AND(OR($E150={"a/b","b/c","b/a","c/b"}),S146="l"),VLOOKUP(U146,$AC$2:$AD$17,2,FALSE),IF(AND(OR($E150={"a/b","b/c","b/a","c/b"}),S145="w"),VLOOKUP(U145,$AA$2:$AB$17,2,FALSE),IF(AND(OR($E150={"a/b","b/c","b/a","c/b"}),S145="l"),VLOOKUP(U145,$AC$2:$AD$17,2,FALSE),IF(AND(OR($E150={"a/b","b/c","b/a","c/b"}),S144="w"),VLOOKUP(U144,$AA$2:$AB$17,2,FALSE),IF(AND(OR($E150={"a/b","b/c","b/a","c/b"}),S144="l"),VLOOKUP(U144,$AC$2:$AD$17,2,FALSE),IF(AND(OR($E150={"a/b","b/c","b/a","c/b"}),S143="w"),VLOOKUP(U143,$AA$2:$AB$17,2,FALSE),IF(AND(OR($E150={"a/b","b/c","b/a","c/b"}),S143="l"),VLOOKUP(U143,$AC$2:$AD$17,2,FALSE),IF(AND(OR($E150={"a/b","b/c","b/a","c/b"}),S142="w"),VLOOKUP(U142,$AA$2:$AB$17,2,FALSE),IF(AND(OR($E150={"a/b","b/c","b/a","c/b"}),S142="l"),VLOOKUP(U142,$AC$2:$AD$17,2,FALSE),IF(AND(OR($E150={"a/b","b/c","b/a","c/b"}),S141="w"),VLOOKUP(U141,$AA$2:$AB$17,2,FALSE),IF(AND(OR($E150={"a/b","b/c","b/a","c/b"}),S141="l"),VLOOKUP(U141,$AC$2:$AD$17,2,FALSE),IF(AND(OR($E150={"a/b","b/c","b/a","c/b"}),S140="w"),VLOOKUP(U140,$AA$2:$AB$17,2,FALSE),IF(AND(OR($E150={"a/b","b/c","b/a","c/b"}),S140="l"),VLOOKUP(U140,$AC$2:$AD$17,2,FALSE),IF(OR($E150={"a/b","b/c","b/a","c/b"}),1,"")))))))))))))))))))))))</f>
        <v>1</v>
      </c>
      <c r="V151" s="13" t="str">
        <f>IF(AND(W151="c",$A151&gt;=1,OR(X151={1,"2a","2b",3,"5a","5b","10a","10b","20a","20b","40a","40b","80a","80b","160a","160b"})),"w",IF(AND(W151="",$A151&gt;=1,OR(X151={1,"2a","2b",3,"5a","5b","10a","10b","20a","20b","40a","40b","80a","80b","160a","160b"})),"l",""))</f>
        <v/>
      </c>
      <c r="W151" s="7" t="str">
        <f>IF(OR($A151={3,6,9,12,15,18,21,24,27,30,33,36}),"c","")</f>
        <v/>
      </c>
      <c r="X151" s="14" t="str">
        <f>IF(AND(OR($E150={"a/c","b/c","c/a","c/b"}),V150="w"),VLOOKUP(X150,$AA$2:$AB$17,2,FALSE),IF(AND(OR($E150={"a/c","b/c","c/a","c/b"}),V150="l"),VLOOKUP(X150,$AC$2:$AD$17,2,FALSE),IF(AND(OR($E150={"a/c","b/c","c/a","c/b"}),V149="w"),VLOOKUP(X149,$AA$2:$AB$17,2,FALSE),IF(AND(OR($E150={"a/c","b/c","c/a","c/b"}),V149="l"),VLOOKUP(X149,$AC$2:$AD$17,2,FALSE),IF(AND(OR($E150={"a/c","b/c","c/a","c/b"}),V148="w"),VLOOKUP(X148,$AA$2:$AB$17,2,FALSE),IF(AND(OR($E150={"a/c","b/c","c/a","c/b"}),V148="l"),VLOOKUP(X148,$AC$2:$AD$17,2,FALSE),IF(AND(OR($E150={"a/c","b/c","c/a","c/b"}),V147="w"),VLOOKUP(X147,$AA$2:$AB$17,2,FALSE),IF(AND(OR($E150={"a/c","b/c","c/a","c/b"}),V147="l"),VLOOKUP(X147,$AC$2:$AD$17,2,FALSE),IF(AND(OR($E150={"a/c","b/c","c/a","c/b"}),V146="w"),VLOOKUP(X146,$AA$2:$AB$17,2,FALSE),IF(AND(OR($E150={"a/c","b/c","c/a","c/b"}),V146="l"),VLOOKUP(X146,$AC$2:$AD$17,2,FALSE),IF(AND(OR($E150={"a/c","b/c","c/a","c/b"}),V145="w"),VLOOKUP(X145,$AA$2:$AB$17,2,FALSE),IF(AND(OR($E150={"a/c","b/c","c/a","c/b"}),V145="l"),VLOOKUP(X145,$AC$2:$AD$17,2,FALSE),IF(AND(OR($E150={"a/c","b/c","c/a","c/b"}),V144="w"),VLOOKUP(X144,$AA$2:$AB$17,2,FALSE),IF(AND(OR($E150={"a/c","b/c","c/a","c/b"}),V144="l"),VLOOKUP(X144,$AC$2:$AD$17,2,FALSE),IF(AND(OR($E150={"a/c","b/c","c/a","c/b"}),V143="w"),VLOOKUP(X143,$AA$2:$AB$17,2,FALSE),IF(AND(OR($E150={"a/c","b/c","c/a","c/b"}),V143="l"),VLOOKUP(X143,$AC$2:$AD$17,2,FALSE),IF(AND(OR($E150={"a/c","b/c","c/a","c/b"}),V142="w"),VLOOKUP(X142,$AA$2:$AB$17,2,FALSE),IF(AND(OR($E150={"a/c","b/c","c/a","c/b"}),V142="l"),VLOOKUP(X142,$AC$2:$AD$17,2,FALSE),IF(AND(OR($E150={"a/c","b/c","c/a","c/b"}),V141="w"),VLOOKUP(X141,$AA$2:$AB$17,2,FALSE),IF(AND(OR($E150={"a/c","b/c","c/a","c/b"}),V141="l"),VLOOKUP(X141,$AC$2:$AD$17,2,FALSE),IF(AND(OR($E150={"a/c","b/c","c/a","c/b"}),V140="w"),VLOOKUP(X140,$AA$2:$AB$17,2,FALSE),IF(AND(OR($E150={"a/c","b/c","c/a","c/b"}),V140="l"),VLOOKUP(X140,$AC$2:$AD$17,2,FALSE),IF(OR($E150={"a/c","b/c","c/a","c/b"}),1,"")))))))))))))))))))))))</f>
        <v/>
      </c>
      <c r="Y151" s="12">
        <f t="shared" si="13"/>
        <v>-1</v>
      </c>
      <c r="Z151" s="27">
        <f t="shared" si="14"/>
        <v>-6</v>
      </c>
    </row>
    <row r="152" spans="1:26">
      <c r="A152" s="9">
        <v>27</v>
      </c>
      <c r="B152" s="9">
        <f>IF(OR($A152={1,2,3,4,5,6,7,8,9,10,11,12}),1,IF(OR($A152={13,14,15,16,17,18,19,20,21,22,23,24}),2,IF(OR($A152={25,26,27,28,29,30,31,32,33,34,35,36}),3,"")))</f>
        <v>3</v>
      </c>
      <c r="C152" s="9" t="str">
        <f>IF(OR($A152={1,4,7,10,13,16,19,22,25,28,31,34}),"A",IF(OR($A152={2,5,8,11,14,17,20,23,26,29,32,35}),"B",IF(OR($A152={3,6,9,12,15,18,21,24,27,30,33,36}),"C","")))</f>
        <v>C</v>
      </c>
      <c r="D152" t="str">
        <f t="shared" si="15"/>
        <v>2/3</v>
      </c>
      <c r="E152" t="str">
        <f t="shared" si="16"/>
        <v>B/C</v>
      </c>
      <c r="F152" s="13" t="str">
        <f>IF(AND(G152="d",$A152&gt;=1,OR(H152={1,"2a","2b",3,"5a","5b","10a","10b","20a","20b","40a","40b","80a","80b","160a","160b"})),"w",IF(AND(G152="",$A152&gt;=1,OR(H152={1,"2a","2b",3,"5a","5b","10a","10b","20a","20b","40a","40b","80a","80b","160a","160b"})),"l",""))</f>
        <v>l</v>
      </c>
      <c r="G152" s="7" t="str">
        <f>IF(OR($A152={1,2,3,4,5,6,7,8,9,10,11,12}),"d","")</f>
        <v/>
      </c>
      <c r="H152" s="14">
        <f>IF(AND(OR($D151={"1/2","1/3","2/1","3/1"}),F151="w"),VLOOKUP(H151,$AA$2:$AB$17,2,FALSE),IF(AND(OR($D151={"1/2","1/3","2/1","3/1"}),F151="l"),VLOOKUP(H151,$AC$2:$AD$17,2,FALSE),IF(AND(OR($D151={"1/2","1/3","2/1","3/1"}),F150="w"),VLOOKUP(H150,$AA$2:$AB$17,2,FALSE),IF(AND(OR($D151={"1/2","1/3","2/1","3/1"}),F150="l"),VLOOKUP(H150,$AC$2:$AD$17,2,FALSE),IF(AND(OR($D151={"1/2","1/3","2/1","3/1"}),F149="w"),VLOOKUP(H149,$AA$2:$AB$17,2,FALSE),IF(AND(OR($D151={"1/2","1/3","2/1","3/1"}),F149="l"),VLOOKUP(H149,$AC$2:$AD$17,2,FALSE),IF(AND(OR($D151={"1/2","1/3","2/1","3/1"}),F148="w"),VLOOKUP(H148,$AA$2:$AB$17,2,FALSE),IF(AND(OR($D151={"1/2","1/3","2/1","3/1"}),F148="l"),VLOOKUP(H148,$AC$2:$AD$17,2,FALSE),IF(AND(OR($D151={"1/2","1/3","2/1","3/1"}),F147="w"),VLOOKUP(H147,$AA$2:$AB$17,2,FALSE),IF(AND(OR($D151={"1/2","1/3","2/1","3/1"}),F147="l"),VLOOKUP(H147,$AC$2:$AD$17,2,FALSE),IF(AND(OR($D151={"1/2","1/3","2/1","3/1"}),F146="w"),VLOOKUP(H146,$AA$2:$AB$17,2,FALSE),IF(AND(OR($D151={"1/2","1/3","2/1","3/1"}),F146="l"),VLOOKUP(H146,$AC$2:$AD$17,2,FALSE),IF(AND(OR($D151={"1/2","1/3","2/1","3/1"}),F145="w"),VLOOKUP(H145,$AA$2:$AB$17,2,FALSE),IF(AND(OR($D151={"1/2","1/3","2/1","3/1"}),F145="l"),VLOOKUP(H145,$AC$2:$AD$17,2,FALSE),IF(AND(OR($D151={"1/2","1/3","2/1","3/1"}),F144="w"),VLOOKUP(H144,$AA$2:$AB$17,2,FALSE),IF(AND(OR($D151={"1/2","1/3","2/1","3/1"}),F144="l"),VLOOKUP(H144,$AC$2:$AD$17,2,FALSE),IF(AND(OR($D151={"1/2","1/3","2/1","3/1"}),F143="w"),VLOOKUP(H143,$AA$2:$AB$17,2,FALSE),IF(AND(OR($D151={"1/2","1/3","2/1","3/1"}),F143="l"),VLOOKUP(H143,$AC$2:$AD$17,2,FALSE),IF(AND(OR($D151={"1/2","1/3","2/1","3/1"}),F142="w"),VLOOKUP(H142,$AA$2:$AB$17,2,FALSE),IF(AND(OR($D151={"1/2","1/3","2/1","3/1"}),F142="l"),VLOOKUP(H142,$AC$2:$AD$17,2,FALSE),IF(AND(OR($D151={"1/2","1/3","2/1","3/1"}),F141="w"),VLOOKUP(H141,$AA$2:$AB$17,2,FALSE),IF(AND(OR($D151={"1/2","1/3","2/1","3/1"}),F141="l"),VLOOKUP(H141,$AC$2:$AD$17,2,FALSE),IF(OR($D151={"1/2","1/3","2/1","3/1"}),1,"")))))))))))))))))))))))</f>
        <v>3</v>
      </c>
      <c r="I152" s="13" t="str">
        <f>IF(AND(J152="d",$A152&gt;=1,OR(K152={1,"2a","2b",3,"5a","5b","10a","10b","20a","20b","40a","40b","80a","80b","160a","160b"})),"w",IF(AND(J152="",$A152&gt;=1,OR(K152={1,"2a","2b",3,"5a","5b","10a","10b","20a","20b","40a","40b","80a","80b","160a","160b"})),"l",""))</f>
        <v>l</v>
      </c>
      <c r="J152" s="7" t="str">
        <f>IF(OR($A152={13,14,15,16,17,18,19,20,21,22,23,24}),"d","")</f>
        <v/>
      </c>
      <c r="K152" s="14" t="str">
        <f>IF(AND(OR($D151={"1/2","2/3","2/1","3/2"}),I151="w"),VLOOKUP(K151,$AA$2:$AB$17,2,FALSE),IF(AND(OR($D151={"1/2","2/3","2/1","3/2"}),I151="l"),VLOOKUP(K151,$AC$2:$AD$17,2,FALSE),IF(AND(OR($D151={"1/2","2/3","2/1","3/2"}),I150="w"),VLOOKUP(K150,$AA$2:$AB$17,2,FALSE),IF(AND(OR($D151={"1/2","2/3","2/1","3/2"}),I150="l"),VLOOKUP(K150,$AC$2:$AD$17,2,FALSE),IF(AND(OR($D151={"1/2","2/3","2/1","3/2"}),I149="w"),VLOOKUP(K149,$AA$2:$AB$17,2,FALSE),IF(AND(OR($D151={"1/2","2/3","2/1","3/2"}),I149="l"),VLOOKUP(K149,$AC$2:$AD$17,2,FALSE),IF(AND(OR($D151={"1/2","2/3","2/1","3/2"}),I148="w"),VLOOKUP(K148,$AA$2:$AB$17,2,FALSE),IF(AND(OR($D151={"1/2","2/3","2/1","3/2"}),I148="l"),VLOOKUP(K148,$AC$2:$AD$17,2,FALSE),IF(AND(OR($D151={"1/2","2/3","2/1","3/2"}),I147="w"),VLOOKUP(K147,$AA$2:$AB$17,2,FALSE),IF(AND(OR($D151={"1/2","2/3","2/1","3/2"}),I147="l"),VLOOKUP(K147,$AC$2:$AD$17,2,FALSE),IF(AND(OR($D151={"1/2","2/3","2/1","3/2"}),I146="w"),VLOOKUP(K146,$AA$2:$AB$17,2,FALSE),IF(AND(OR($D151={"1/2","2/3","2/1","3/2"}),I146="l"),VLOOKUP(K146,$AC$2:$AD$17,2,FALSE),IF(AND(OR($D151={"1/2","2/3","2/1","3/2"}),I145="w"),VLOOKUP(K145,$AA$2:$AB$17,2,FALSE),IF(AND(OR($D151={"1/2","2/3","2/1","3/2"}),I145="l"),VLOOKUP(K145,$AC$2:$AD$17,2,FALSE),IF(AND(OR($D151={"1/2","2/3","2/1","3/2"}),I144="w"),VLOOKUP(K144,$AA$2:$AB$17,2,FALSE),IF(AND(OR($D151={"1/2","2/3","2/1","3/2"}),I144="l"),VLOOKUP(K144,$AC$2:$AD$17,2,FALSE),IF(AND(OR($D151={"1/2","2/3","2/1","3/2"}),I143="w"),VLOOKUP(K143,$AA$2:$AB$17,2,FALSE),IF(AND(OR($D151={"1/2","2/3","2/1","3/2"}),I143="l"),VLOOKUP(K143,$AC$2:$AD$17,2,FALSE),IF(AND(OR($D151={"1/2","2/3","2/1","3/2"}),I142="w"),VLOOKUP(K142,$AA$2:$AB$17,2,FALSE),IF(AND(OR($D151={"1/2","2/3","2/1","3/2"}),I142="l"),VLOOKUP(K142,$AC$2:$AD$17,2,FALSE),IF(AND(OR($D151={"1/2","2/3","2/1","3/2"}),I141="w"),VLOOKUP(K141,$AA$2:$AB$17,2,FALSE),IF(AND(OR($D151={"1/2","2/3","2/1","3/2"}),I141="l"),VLOOKUP(K141,$AC$2:$AD$17,2,FALSE),IF(OR($D151={"1/2","2/3","2/1","3/2"}),1,"")))))))))))))))))))))))</f>
        <v>5a</v>
      </c>
      <c r="L152" s="13" t="str">
        <f>IF(AND(M152="d",$A152&gt;=1,OR(N152={1,"2a","2b",3,"5a","5b","10a","10b","20a","20b","40a","40b","80a","80b","160a","160b"})),"w",IF(AND(M152="",$A152&gt;=1,OR(N152={1,"2a","2b",3,"5a","5b","10a","10b","20a","20b","40a","40b","80a","80b","160a","160b"})),"l",""))</f>
        <v/>
      </c>
      <c r="M152" s="7" t="str">
        <f>IF(OR($A152={25,26,27,28,29,30,31,32,33,34,35,36}),"d","")</f>
        <v>d</v>
      </c>
      <c r="N152" s="14" t="str">
        <f>IF(AND(OR($D151={"1/3","2/3","3/1","3/2"}),L151="w"),VLOOKUP(N151,$AA$2:$AB$17,2,FALSE),IF(AND(OR($D151={"1/3","2/3","3/1","3/2"}),L151="l"),VLOOKUP(N151,$AC$2:$AD$17,2,FALSE),IF(AND(OR($D151={"1/3","2/3","3/1","3/2"}),L150="w"),VLOOKUP(N150,$AA$2:$AB$17,2,FALSE),IF(AND(OR($D151={"1/3","2/3","3/1","3/2"}),L150="l"),VLOOKUP(N150,$AC$2:$AD$17,2,FALSE),IF(AND(OR($D151={"1/3","2/3","3/1","3/2"}),L149="w"),VLOOKUP(N149,$AA$2:$AB$17,2,FALSE),IF(AND(OR($D151={"1/3","2/3","3/1","3/2"}),L149="l"),VLOOKUP(N149,$AC$2:$AD$17,2,FALSE),IF(AND(OR($D151={"1/3","2/3","3/1","3/2"}),L148="w"),VLOOKUP(N148,$AA$2:$AB$17,2,FALSE),IF(AND(OR($D151={"1/3","2/3","3/1","3/2"}),L148="l"),VLOOKUP(N148,$AC$2:$AD$17,2,FALSE),IF(AND(OR($D151={"1/3","2/3","3/1","3/2"}),L147="w"),VLOOKUP(N147,$AA$2:$AB$17,2,FALSE),IF(AND(OR($D151={"1/3","2/3","3/1","3/2"}),L147="l"),VLOOKUP(N147,$AC$2:$AD$17,2,FALSE),IF(AND(OR($D151={"1/3","2/3","3/1","3/2"}),L146="w"),VLOOKUP(N146,$AA$2:$AB$17,2,FALSE),IF(AND(OR($D151={"1/3","2/3","3/1","3/2"}),L146="l"),VLOOKUP(N146,$AC$2:$AD$17,2,FALSE),IF(AND(OR($D151={"1/3","2/3","3/1","3/2"}),L145="w"),VLOOKUP(N145,$AA$2:$AB$17,2,FALSE),IF(AND(OR($D151={"1/3","2/3","3/1","3/2"}),L145="l"),VLOOKUP(N145,$AC$2:$AD$17,2,FALSE),IF(AND(OR($D151={"1/3","2/3","3/1","3/2"}),L144="w"),VLOOKUP(N144,$AA$2:$AB$17,2,FALSE),IF(AND(OR($D151={"1/3","2/3","3/1","3/2"}),L144="l"),VLOOKUP(N144,$AC$2:$AD$17,2,FALSE),IF(AND(OR($D151={"1/3","2/3","3/1","3/2"}),L143="w"),VLOOKUP(N143,$AA$2:$AB$17,2,FALSE),IF(AND(OR($D151={"1/3","2/3","3/1","3/2"}),L143="l"),VLOOKUP(N143,$AC$2:$AD$17,2,FALSE),IF(AND(OR($D151={"1/3","2/3","3/1","3/2"}),L142="w"),VLOOKUP(N142,$AA$2:$AB$17,2,FALSE),IF(AND(OR($D151={"1/3","2/3","3/1","3/2"}),L142="l"),VLOOKUP(N142,$AC$2:$AD$17,2,FALSE),IF(AND(OR($D151={"1/3","2/3","3/1","3/2"}),L141="w"),VLOOKUP(N141,$AA$2:$AB$17,2,FALSE),IF(AND(OR($D151={"1/3","2/3","3/1","3/2"}),L141="l"),VLOOKUP(N141,$AC$2:$AD$17,2,FALSE),IF(OR($D151={"1/3","2/3","3/1","3/2"}),1,"")))))))))))))))))))))))</f>
        <v/>
      </c>
      <c r="O152" s="12">
        <f t="shared" si="12"/>
        <v>-8</v>
      </c>
      <c r="P152" s="13" t="str">
        <f>IF(AND(Q152="c",$A152&gt;=1,OR(R152={1,"2a","2b",3,"5a","5b","10a","10b","20a","20b","40a","40b","80a","80b","160a","160b"})),"w",IF(AND(Q152="",$A152&gt;=1,OR(R152={1,"2a","2b",3,"5a","5b","10a","10b","20a","20b","40a","40b","80a","80b","160a","160b"})),"l",""))</f>
        <v>l</v>
      </c>
      <c r="Q152" s="7" t="str">
        <f>IF(OR($A152={1,4,7,10,13,16,19,22,25,28,31,34}),"c","")</f>
        <v/>
      </c>
      <c r="R152" s="14" t="str">
        <f>IF(AND(OR($E151={"a/b","a/c","b/a","c/a"}),P151="w"),VLOOKUP(R151,$AA$2:$AB$17,2,FALSE),IF(AND(OR($E151={"a/b","a/c","b/a","c/a"}),P151="l"),VLOOKUP(R151,$AC$2:$AD$17,2,FALSE),IF(AND(OR($E151={"a/b","a/c","b/a","c/a"}),P150="w"),VLOOKUP(R150,$AA$2:$AB$17,2,FALSE),IF(AND(OR($E151={"a/b","a/c","b/a","c/a"}),P150="l"),VLOOKUP(R150,$AC$2:$AD$17,2,FALSE),IF(AND(OR($E151={"a/b","a/c","b/a","c/a"}),P149="w"),VLOOKUP(R149,$AA$2:$AB$17,2,FALSE),IF(AND(OR($E151={"a/b","a/c","b/a","c/a"}),P149="l"),VLOOKUP(R149,$AC$2:$AD$17,2,FALSE),IF(AND(OR($E151={"a/b","a/c","b/a","c/a"}),P148="w"),VLOOKUP(R148,$AA$2:$AB$17,2,FALSE),IF(AND(OR($E151={"a/b","a/c","b/a","c/a"}),P148="l"),VLOOKUP(R148,$AC$2:$AD$17,2,FALSE),IF(AND(OR($E151={"a/b","a/c","b/a","c/a"}),P147="w"),VLOOKUP(R147,$AA$2:$AB$17,2,FALSE),IF(AND(OR($E151={"a/b","a/c","b/a","c/a"}),P147="l"),VLOOKUP(R147,$AC$2:$AD$17,2,FALSE),IF(AND(OR($E151={"a/b","a/c","b/a","c/a"}),P146="w"),VLOOKUP(R146,$AA$2:$AB$17,2,FALSE),IF(AND(OR($E151={"a/b","a/c","b/a","c/a"}),P146="l"),VLOOKUP(R146,$AC$2:$AD$17,2,FALSE),IF(AND(OR($E151={"a/b","a/c","b/a","c/a"}),P145="w"),VLOOKUP(R145,$AA$2:$AB$17,2,FALSE),IF(AND(OR($E151={"a/b","a/c","b/a","c/a"}),P145="l"),VLOOKUP(R145,$AC$2:$AD$17,2,FALSE),IF(AND(OR($E151={"a/b","a/c","b/a","c/a"}),P144="w"),VLOOKUP(R144,$AA$2:$AB$17,2,FALSE),IF(AND(OR($E151={"a/b","a/c","b/a","c/a"}),P144="l"),VLOOKUP(R144,$AC$2:$AD$17,2,FALSE),IF(AND(OR($E151={"a/b","a/c","b/a","c/a"}),P143="w"),VLOOKUP(R143,$AA$2:$AB$17,2,FALSE),IF(AND(OR($E151={"a/b","a/c","b/a","c/a"}),P143="l"),VLOOKUP(R143,$AC$2:$AD$17,2,FALSE),IF(AND(OR($E151={"a/b","a/c","b/a","c/a"}),P142="w"),VLOOKUP(R142,$AA$2:$AB$17,2,FALSE),IF(AND(OR($E151={"a/b","a/c","b/a","c/a"}),P142="l"),VLOOKUP(R142,$AC$2:$AD$17,2,FALSE),IF(AND(OR($E151={"a/b","a/c","b/a","c/a"}),P141="w"),VLOOKUP(R141,$AA$2:$AB$17,2,FALSE),IF(AND(OR($E151={"a/b","a/c","b/a","c/a"}),P141="l"),VLOOKUP(R141,$AC$2:$AD$17,2,FALSE),IF(OR($E151={"a/b","a/c","b/a","c/a"}),1,"")))))))))))))))))))))))</f>
        <v>5a</v>
      </c>
      <c r="S152" s="13" t="str">
        <f>IF(AND(T152="c",$A152&gt;=1,OR(U152={1,"2a","2b",3,"5a","5b","10a","10b","20a","20b","40a","40b","80a","80b","160a","160b"})),"w",IF(AND(T152="",$A152&gt;=1,OR(U152={1,"2a","2b",3,"5a","5b","10a","10b","20a","20b","40a","40b","80a","80b","160a","160b"})),"l",""))</f>
        <v>l</v>
      </c>
      <c r="T152" s="7" t="str">
        <f>IF(OR($A152={2,5,8,11,14,17,20,23,26,29,32,35}),"c","")</f>
        <v/>
      </c>
      <c r="U152" s="14">
        <f>IF(AND(OR($E151={"a/b","b/c","b/a","c/b"}),S151="w"),VLOOKUP(U151,$AA$2:$AB$17,2,FALSE),IF(AND(OR($E151={"a/b","b/c","b/a","c/b"}),S151="l"),VLOOKUP(U151,$AC$2:$AD$17,2,FALSE),IF(AND(OR($E151={"a/b","b/c","b/a","c/b"}),S150="w"),VLOOKUP(U150,$AA$2:$AB$17,2,FALSE),IF(AND(OR($E151={"a/b","b/c","b/a","c/b"}),S150="l"),VLOOKUP(U150,$AC$2:$AD$17,2,FALSE),IF(AND(OR($E151={"a/b","b/c","b/a","c/b"}),S149="w"),VLOOKUP(U149,$AA$2:$AB$17,2,FALSE),IF(AND(OR($E151={"a/b","b/c","b/a","c/b"}),S149="l"),VLOOKUP(U149,$AC$2:$AD$17,2,FALSE),IF(AND(OR($E151={"a/b","b/c","b/a","c/b"}),S148="w"),VLOOKUP(U148,$AA$2:$AB$17,2,FALSE),IF(AND(OR($E151={"a/b","b/c","b/a","c/b"}),S148="l"),VLOOKUP(U148,$AC$2:$AD$17,2,FALSE),IF(AND(OR($E151={"a/b","b/c","b/a","c/b"}),S147="w"),VLOOKUP(U147,$AA$2:$AB$17,2,FALSE),IF(AND(OR($E151={"a/b","b/c","b/a","c/b"}),S147="l"),VLOOKUP(U147,$AC$2:$AD$17,2,FALSE),IF(AND(OR($E151={"a/b","b/c","b/a","c/b"}),S146="w"),VLOOKUP(U146,$AA$2:$AB$17,2,FALSE),IF(AND(OR($E151={"a/b","b/c","b/a","c/b"}),S146="l"),VLOOKUP(U146,$AC$2:$AD$17,2,FALSE),IF(AND(OR($E151={"a/b","b/c","b/a","c/b"}),S145="w"),VLOOKUP(U145,$AA$2:$AB$17,2,FALSE),IF(AND(OR($E151={"a/b","b/c","b/a","c/b"}),S145="l"),VLOOKUP(U145,$AC$2:$AD$17,2,FALSE),IF(AND(OR($E151={"a/b","b/c","b/a","c/b"}),S144="w"),VLOOKUP(U144,$AA$2:$AB$17,2,FALSE),IF(AND(OR($E151={"a/b","b/c","b/a","c/b"}),S144="l"),VLOOKUP(U144,$AC$2:$AD$17,2,FALSE),IF(AND(OR($E151={"a/b","b/c","b/a","c/b"}),S143="w"),VLOOKUP(U143,$AA$2:$AB$17,2,FALSE),IF(AND(OR($E151={"a/b","b/c","b/a","c/b"}),S143="l"),VLOOKUP(U143,$AC$2:$AD$17,2,FALSE),IF(AND(OR($E151={"a/b","b/c","b/a","c/b"}),S142="w"),VLOOKUP(U142,$AA$2:$AB$17,2,FALSE),IF(AND(OR($E151={"a/b","b/c","b/a","c/b"}),S142="l"),VLOOKUP(U142,$AC$2:$AD$17,2,FALSE),IF(AND(OR($E151={"a/b","b/c","b/a","c/b"}),S141="w"),VLOOKUP(U141,$AA$2:$AB$17,2,FALSE),IF(AND(OR($E151={"a/b","b/c","b/a","c/b"}),S141="l"),VLOOKUP(U141,$AC$2:$AD$17,2,FALSE),IF(OR($E151={"a/b","b/c","b/a","c/b"}),1,"")))))))))))))))))))))))</f>
        <v>1</v>
      </c>
      <c r="V152" s="13" t="str">
        <f>IF(AND(W152="c",$A152&gt;=1,OR(X152={1,"2a","2b",3,"5a","5b","10a","10b","20a","20b","40a","40b","80a","80b","160a","160b"})),"w",IF(AND(W152="",$A152&gt;=1,OR(X152={1,"2a","2b",3,"5a","5b","10a","10b","20a","20b","40a","40b","80a","80b","160a","160b"})),"l",""))</f>
        <v/>
      </c>
      <c r="W152" s="7" t="str">
        <f>IF(OR($A152={3,6,9,12,15,18,21,24,27,30,33,36}),"c","")</f>
        <v>c</v>
      </c>
      <c r="X152" s="14" t="str">
        <f>IF(AND(OR($E151={"a/c","b/c","c/a","c/b"}),V151="w"),VLOOKUP(X151,$AA$2:$AB$17,2,FALSE),IF(AND(OR($E151={"a/c","b/c","c/a","c/b"}),V151="l"),VLOOKUP(X151,$AC$2:$AD$17,2,FALSE),IF(AND(OR($E151={"a/c","b/c","c/a","c/b"}),V150="w"),VLOOKUP(X150,$AA$2:$AB$17,2,FALSE),IF(AND(OR($E151={"a/c","b/c","c/a","c/b"}),V150="l"),VLOOKUP(X150,$AC$2:$AD$17,2,FALSE),IF(AND(OR($E151={"a/c","b/c","c/a","c/b"}),V149="w"),VLOOKUP(X149,$AA$2:$AB$17,2,FALSE),IF(AND(OR($E151={"a/c","b/c","c/a","c/b"}),V149="l"),VLOOKUP(X149,$AC$2:$AD$17,2,FALSE),IF(AND(OR($E151={"a/c","b/c","c/a","c/b"}),V148="w"),VLOOKUP(X148,$AA$2:$AB$17,2,FALSE),IF(AND(OR($E151={"a/c","b/c","c/a","c/b"}),V148="l"),VLOOKUP(X148,$AC$2:$AD$17,2,FALSE),IF(AND(OR($E151={"a/c","b/c","c/a","c/b"}),V147="w"),VLOOKUP(X147,$AA$2:$AB$17,2,FALSE),IF(AND(OR($E151={"a/c","b/c","c/a","c/b"}),V147="l"),VLOOKUP(X147,$AC$2:$AD$17,2,FALSE),IF(AND(OR($E151={"a/c","b/c","c/a","c/b"}),V146="w"),VLOOKUP(X146,$AA$2:$AB$17,2,FALSE),IF(AND(OR($E151={"a/c","b/c","c/a","c/b"}),V146="l"),VLOOKUP(X146,$AC$2:$AD$17,2,FALSE),IF(AND(OR($E151={"a/c","b/c","c/a","c/b"}),V145="w"),VLOOKUP(X145,$AA$2:$AB$17,2,FALSE),IF(AND(OR($E151={"a/c","b/c","c/a","c/b"}),V145="l"),VLOOKUP(X145,$AC$2:$AD$17,2,FALSE),IF(AND(OR($E151={"a/c","b/c","c/a","c/b"}),V144="w"),VLOOKUP(X144,$AA$2:$AB$17,2,FALSE),IF(AND(OR($E151={"a/c","b/c","c/a","c/b"}),V144="l"),VLOOKUP(X144,$AC$2:$AD$17,2,FALSE),IF(AND(OR($E151={"a/c","b/c","c/a","c/b"}),V143="w"),VLOOKUP(X143,$AA$2:$AB$17,2,FALSE),IF(AND(OR($E151={"a/c","b/c","c/a","c/b"}),V143="l"),VLOOKUP(X143,$AC$2:$AD$17,2,FALSE),IF(AND(OR($E151={"a/c","b/c","c/a","c/b"}),V142="w"),VLOOKUP(X142,$AA$2:$AB$17,2,FALSE),IF(AND(OR($E151={"a/c","b/c","c/a","c/b"}),V142="l"),VLOOKUP(X142,$AC$2:$AD$17,2,FALSE),IF(AND(OR($E151={"a/c","b/c","c/a","c/b"}),V141="w"),VLOOKUP(X141,$AA$2:$AB$17,2,FALSE),IF(AND(OR($E151={"a/c","b/c","c/a","c/b"}),V141="l"),VLOOKUP(X141,$AC$2:$AD$17,2,FALSE),IF(OR($E151={"a/c","b/c","c/a","c/b"}),1,"")))))))))))))))))))))))</f>
        <v/>
      </c>
      <c r="Y152" s="12">
        <f t="shared" si="13"/>
        <v>-6</v>
      </c>
      <c r="Z152" s="27">
        <f t="shared" si="14"/>
        <v>-14</v>
      </c>
    </row>
    <row r="153" spans="1:26">
      <c r="A153" s="9">
        <v>5</v>
      </c>
      <c r="B153" s="9">
        <f>IF(OR($A153={1,2,3,4,5,6,7,8,9,10,11,12}),1,IF(OR($A153={13,14,15,16,17,18,19,20,21,22,23,24}),2,IF(OR($A153={25,26,27,28,29,30,31,32,33,34,35,36}),3,"")))</f>
        <v>1</v>
      </c>
      <c r="C153" s="9" t="str">
        <f>IF(OR($A153={1,4,7,10,13,16,19,22,25,28,31,34}),"A",IF(OR($A153={2,5,8,11,14,17,20,23,26,29,32,35}),"B",IF(OR($A153={3,6,9,12,15,18,21,24,27,30,33,36}),"C","")))</f>
        <v>B</v>
      </c>
      <c r="D153" t="str">
        <f t="shared" si="15"/>
        <v>3/1</v>
      </c>
      <c r="E153" t="str">
        <f t="shared" si="16"/>
        <v>C/B</v>
      </c>
      <c r="F153" s="13" t="str">
        <f>IF(AND(G153="d",$A153&gt;=1,OR(H153={1,"2a","2b",3,"5a","5b","10a","10b","20a","20b","40a","40b","80a","80b","160a","160b"})),"w",IF(AND(G153="",$A153&gt;=1,OR(H153={1,"2a","2b",3,"5a","5b","10a","10b","20a","20b","40a","40b","80a","80b","160a","160b"})),"l",""))</f>
        <v/>
      </c>
      <c r="G153" s="7" t="str">
        <f>IF(OR($A153={1,2,3,4,5,6,7,8,9,10,11,12}),"d","")</f>
        <v>d</v>
      </c>
      <c r="H153" s="14" t="str">
        <f>IF(AND(OR($D152={"1/2","1/3","2/1","3/1"}),F152="w"),VLOOKUP(H152,$AA$2:$AB$17,2,FALSE),IF(AND(OR($D152={"1/2","1/3","2/1","3/1"}),F152="l"),VLOOKUP(H152,$AC$2:$AD$17,2,FALSE),IF(AND(OR($D152={"1/2","1/3","2/1","3/1"}),F151="w"),VLOOKUP(H151,$AA$2:$AB$17,2,FALSE),IF(AND(OR($D152={"1/2","1/3","2/1","3/1"}),F151="l"),VLOOKUP(H151,$AC$2:$AD$17,2,FALSE),IF(AND(OR($D152={"1/2","1/3","2/1","3/1"}),F150="w"),VLOOKUP(H150,$AA$2:$AB$17,2,FALSE),IF(AND(OR($D152={"1/2","1/3","2/1","3/1"}),F150="l"),VLOOKUP(H150,$AC$2:$AD$17,2,FALSE),IF(AND(OR($D152={"1/2","1/3","2/1","3/1"}),F149="w"),VLOOKUP(H149,$AA$2:$AB$17,2,FALSE),IF(AND(OR($D152={"1/2","1/3","2/1","3/1"}),F149="l"),VLOOKUP(H149,$AC$2:$AD$17,2,FALSE),IF(AND(OR($D152={"1/2","1/3","2/1","3/1"}),F148="w"),VLOOKUP(H148,$AA$2:$AB$17,2,FALSE),IF(AND(OR($D152={"1/2","1/3","2/1","3/1"}),F148="l"),VLOOKUP(H148,$AC$2:$AD$17,2,FALSE),IF(AND(OR($D152={"1/2","1/3","2/1","3/1"}),F147="w"),VLOOKUP(H147,$AA$2:$AB$17,2,FALSE),IF(AND(OR($D152={"1/2","1/3","2/1","3/1"}),F147="l"),VLOOKUP(H147,$AC$2:$AD$17,2,FALSE),IF(AND(OR($D152={"1/2","1/3","2/1","3/1"}),F146="w"),VLOOKUP(H146,$AA$2:$AB$17,2,FALSE),IF(AND(OR($D152={"1/2","1/3","2/1","3/1"}),F146="l"),VLOOKUP(H146,$AC$2:$AD$17,2,FALSE),IF(AND(OR($D152={"1/2","1/3","2/1","3/1"}),F145="w"),VLOOKUP(H145,$AA$2:$AB$17,2,FALSE),IF(AND(OR($D152={"1/2","1/3","2/1","3/1"}),F145="l"),VLOOKUP(H145,$AC$2:$AD$17,2,FALSE),IF(AND(OR($D152={"1/2","1/3","2/1","3/1"}),F144="w"),VLOOKUP(H144,$AA$2:$AB$17,2,FALSE),IF(AND(OR($D152={"1/2","1/3","2/1","3/1"}),F144="l"),VLOOKUP(H144,$AC$2:$AD$17,2,FALSE),IF(AND(OR($D152={"1/2","1/3","2/1","3/1"}),F143="w"),VLOOKUP(H143,$AA$2:$AB$17,2,FALSE),IF(AND(OR($D152={"1/2","1/3","2/1","3/1"}),F143="l"),VLOOKUP(H143,$AC$2:$AD$17,2,FALSE),IF(AND(OR($D152={"1/2","1/3","2/1","3/1"}),F142="w"),VLOOKUP(H142,$AA$2:$AB$17,2,FALSE),IF(AND(OR($D152={"1/2","1/3","2/1","3/1"}),F142="l"),VLOOKUP(H142,$AC$2:$AD$17,2,FALSE),IF(OR($D152={"1/2","1/3","2/1","3/1"}),1,"")))))))))))))))))))))))</f>
        <v/>
      </c>
      <c r="I153" s="13" t="str">
        <f>IF(AND(J153="d",$A153&gt;=1,OR(K153={1,"2a","2b",3,"5a","5b","10a","10b","20a","20b","40a","40b","80a","80b","160a","160b"})),"w",IF(AND(J153="",$A153&gt;=1,OR(K153={1,"2a","2b",3,"5a","5b","10a","10b","20a","20b","40a","40b","80a","80b","160a","160b"})),"l",""))</f>
        <v>l</v>
      </c>
      <c r="J153" s="7" t="str">
        <f>IF(OR($A153={13,14,15,16,17,18,19,20,21,22,23,24}),"d","")</f>
        <v/>
      </c>
      <c r="K153" s="14" t="str">
        <f>IF(AND(OR($D152={"1/2","2/3","2/1","3/2"}),I152="w"),VLOOKUP(K152,$AA$2:$AB$17,2,FALSE),IF(AND(OR($D152={"1/2","2/3","2/1","3/2"}),I152="l"),VLOOKUP(K152,$AC$2:$AD$17,2,FALSE),IF(AND(OR($D152={"1/2","2/3","2/1","3/2"}),I151="w"),VLOOKUP(K151,$AA$2:$AB$17,2,FALSE),IF(AND(OR($D152={"1/2","2/3","2/1","3/2"}),I151="l"),VLOOKUP(K151,$AC$2:$AD$17,2,FALSE),IF(AND(OR($D152={"1/2","2/3","2/1","3/2"}),I150="w"),VLOOKUP(K150,$AA$2:$AB$17,2,FALSE),IF(AND(OR($D152={"1/2","2/3","2/1","3/2"}),I150="l"),VLOOKUP(K150,$AC$2:$AD$17,2,FALSE),IF(AND(OR($D152={"1/2","2/3","2/1","3/2"}),I149="w"),VLOOKUP(K149,$AA$2:$AB$17,2,FALSE),IF(AND(OR($D152={"1/2","2/3","2/1","3/2"}),I149="l"),VLOOKUP(K149,$AC$2:$AD$17,2,FALSE),IF(AND(OR($D152={"1/2","2/3","2/1","3/2"}),I148="w"),VLOOKUP(K148,$AA$2:$AB$17,2,FALSE),IF(AND(OR($D152={"1/2","2/3","2/1","3/2"}),I148="l"),VLOOKUP(K148,$AC$2:$AD$17,2,FALSE),IF(AND(OR($D152={"1/2","2/3","2/1","3/2"}),I147="w"),VLOOKUP(K147,$AA$2:$AB$17,2,FALSE),IF(AND(OR($D152={"1/2","2/3","2/1","3/2"}),I147="l"),VLOOKUP(K147,$AC$2:$AD$17,2,FALSE),IF(AND(OR($D152={"1/2","2/3","2/1","3/2"}),I146="w"),VLOOKUP(K146,$AA$2:$AB$17,2,FALSE),IF(AND(OR($D152={"1/2","2/3","2/1","3/2"}),I146="l"),VLOOKUP(K146,$AC$2:$AD$17,2,FALSE),IF(AND(OR($D152={"1/2","2/3","2/1","3/2"}),I145="w"),VLOOKUP(K145,$AA$2:$AB$17,2,FALSE),IF(AND(OR($D152={"1/2","2/3","2/1","3/2"}),I145="l"),VLOOKUP(K145,$AC$2:$AD$17,2,FALSE),IF(AND(OR($D152={"1/2","2/3","2/1","3/2"}),I144="w"),VLOOKUP(K144,$AA$2:$AB$17,2,FALSE),IF(AND(OR($D152={"1/2","2/3","2/1","3/2"}),I144="l"),VLOOKUP(K144,$AC$2:$AD$17,2,FALSE),IF(AND(OR($D152={"1/2","2/3","2/1","3/2"}),I143="w"),VLOOKUP(K143,$AA$2:$AB$17,2,FALSE),IF(AND(OR($D152={"1/2","2/3","2/1","3/2"}),I143="l"),VLOOKUP(K143,$AC$2:$AD$17,2,FALSE),IF(AND(OR($D152={"1/2","2/3","2/1","3/2"}),I142="w"),VLOOKUP(K142,$AA$2:$AB$17,2,FALSE),IF(AND(OR($D152={"1/2","2/3","2/1","3/2"}),I142="l"),VLOOKUP(K142,$AC$2:$AD$17,2,FALSE),IF(OR($D152={"1/2","2/3","2/1","3/2"}),1,"")))))))))))))))))))))))</f>
        <v>5b</v>
      </c>
      <c r="L153" s="13" t="str">
        <f>IF(AND(M153="d",$A153&gt;=1,OR(N153={1,"2a","2b",3,"5a","5b","10a","10b","20a","20b","40a","40b","80a","80b","160a","160b"})),"w",IF(AND(M153="",$A153&gt;=1,OR(N153={1,"2a","2b",3,"5a","5b","10a","10b","20a","20b","40a","40b","80a","80b","160a","160b"})),"l",""))</f>
        <v>l</v>
      </c>
      <c r="M153" s="7" t="str">
        <f>IF(OR($A153={25,26,27,28,29,30,31,32,33,34,35,36}),"d","")</f>
        <v/>
      </c>
      <c r="N153" s="14" t="str">
        <f>IF(AND(OR($D152={"1/3","2/3","3/1","3/2"}),L152="w"),VLOOKUP(N152,$AA$2:$AB$17,2,FALSE),IF(AND(OR($D152={"1/3","2/3","3/1","3/2"}),L152="l"),VLOOKUP(N152,$AC$2:$AD$17,2,FALSE),IF(AND(OR($D152={"1/3","2/3","3/1","3/2"}),L151="w"),VLOOKUP(N151,$AA$2:$AB$17,2,FALSE),IF(AND(OR($D152={"1/3","2/3","3/1","3/2"}),L151="l"),VLOOKUP(N151,$AC$2:$AD$17,2,FALSE),IF(AND(OR($D152={"1/3","2/3","3/1","3/2"}),L150="w"),VLOOKUP(N150,$AA$2:$AB$17,2,FALSE),IF(AND(OR($D152={"1/3","2/3","3/1","3/2"}),L150="l"),VLOOKUP(N150,$AC$2:$AD$17,2,FALSE),IF(AND(OR($D152={"1/3","2/3","3/1","3/2"}),L149="w"),VLOOKUP(N149,$AA$2:$AB$17,2,FALSE),IF(AND(OR($D152={"1/3","2/3","3/1","3/2"}),L149="l"),VLOOKUP(N149,$AC$2:$AD$17,2,FALSE),IF(AND(OR($D152={"1/3","2/3","3/1","3/2"}),L148="w"),VLOOKUP(N148,$AA$2:$AB$17,2,FALSE),IF(AND(OR($D152={"1/3","2/3","3/1","3/2"}),L148="l"),VLOOKUP(N148,$AC$2:$AD$17,2,FALSE),IF(AND(OR($D152={"1/3","2/3","3/1","3/2"}),L147="w"),VLOOKUP(N147,$AA$2:$AB$17,2,FALSE),IF(AND(OR($D152={"1/3","2/3","3/1","3/2"}),L147="l"),VLOOKUP(N147,$AC$2:$AD$17,2,FALSE),IF(AND(OR($D152={"1/3","2/3","3/1","3/2"}),L146="w"),VLOOKUP(N146,$AA$2:$AB$17,2,FALSE),IF(AND(OR($D152={"1/3","2/3","3/1","3/2"}),L146="l"),VLOOKUP(N146,$AC$2:$AD$17,2,FALSE),IF(AND(OR($D152={"1/3","2/3","3/1","3/2"}),L145="w"),VLOOKUP(N145,$AA$2:$AB$17,2,FALSE),IF(AND(OR($D152={"1/3","2/3","3/1","3/2"}),L145="l"),VLOOKUP(N145,$AC$2:$AD$17,2,FALSE),IF(AND(OR($D152={"1/3","2/3","3/1","3/2"}),L144="w"),VLOOKUP(N144,$AA$2:$AB$17,2,FALSE),IF(AND(OR($D152={"1/3","2/3","3/1","3/2"}),L144="l"),VLOOKUP(N144,$AC$2:$AD$17,2,FALSE),IF(AND(OR($D152={"1/3","2/3","3/1","3/2"}),L143="w"),VLOOKUP(N143,$AA$2:$AB$17,2,FALSE),IF(AND(OR($D152={"1/3","2/3","3/1","3/2"}),L143="l"),VLOOKUP(N143,$AC$2:$AD$17,2,FALSE),IF(AND(OR($D152={"1/3","2/3","3/1","3/2"}),L142="w"),VLOOKUP(N142,$AA$2:$AB$17,2,FALSE),IF(AND(OR($D152={"1/3","2/3","3/1","3/2"}),L142="l"),VLOOKUP(N142,$AC$2:$AD$17,2,FALSE),IF(OR($D152={"1/3","2/3","3/1","3/2"}),1,"")))))))))))))))))))))))</f>
        <v>5a</v>
      </c>
      <c r="O153" s="12">
        <f t="shared" si="12"/>
        <v>-10</v>
      </c>
      <c r="P153" s="13" t="str">
        <f>IF(AND(Q153="c",$A153&gt;=1,OR(R153={1,"2a","2b",3,"5a","5b","10a","10b","20a","20b","40a","40b","80a","80b","160a","160b"})),"w",IF(AND(Q153="",$A153&gt;=1,OR(R153={1,"2a","2b",3,"5a","5b","10a","10b","20a","20b","40a","40b","80a","80b","160a","160b"})),"l",""))</f>
        <v/>
      </c>
      <c r="Q153" s="7" t="str">
        <f>IF(OR($A153={1,4,7,10,13,16,19,22,25,28,31,34}),"c","")</f>
        <v/>
      </c>
      <c r="R153" s="14" t="str">
        <f>IF(AND(OR($E152={"a/b","a/c","b/a","c/a"}),P152="w"),VLOOKUP(R152,$AA$2:$AB$17,2,FALSE),IF(AND(OR($E152={"a/b","a/c","b/a","c/a"}),P152="l"),VLOOKUP(R152,$AC$2:$AD$17,2,FALSE),IF(AND(OR($E152={"a/b","a/c","b/a","c/a"}),P151="w"),VLOOKUP(R151,$AA$2:$AB$17,2,FALSE),IF(AND(OR($E152={"a/b","a/c","b/a","c/a"}),P151="l"),VLOOKUP(R151,$AC$2:$AD$17,2,FALSE),IF(AND(OR($E152={"a/b","a/c","b/a","c/a"}),P150="w"),VLOOKUP(R150,$AA$2:$AB$17,2,FALSE),IF(AND(OR($E152={"a/b","a/c","b/a","c/a"}),P150="l"),VLOOKUP(R150,$AC$2:$AD$17,2,FALSE),IF(AND(OR($E152={"a/b","a/c","b/a","c/a"}),P149="w"),VLOOKUP(R149,$AA$2:$AB$17,2,FALSE),IF(AND(OR($E152={"a/b","a/c","b/a","c/a"}),P149="l"),VLOOKUP(R149,$AC$2:$AD$17,2,FALSE),IF(AND(OR($E152={"a/b","a/c","b/a","c/a"}),P148="w"),VLOOKUP(R148,$AA$2:$AB$17,2,FALSE),IF(AND(OR($E152={"a/b","a/c","b/a","c/a"}),P148="l"),VLOOKUP(R148,$AC$2:$AD$17,2,FALSE),IF(AND(OR($E152={"a/b","a/c","b/a","c/a"}),P147="w"),VLOOKUP(R147,$AA$2:$AB$17,2,FALSE),IF(AND(OR($E152={"a/b","a/c","b/a","c/a"}),P147="l"),VLOOKUP(R147,$AC$2:$AD$17,2,FALSE),IF(AND(OR($E152={"a/b","a/c","b/a","c/a"}),P146="w"),VLOOKUP(R146,$AA$2:$AB$17,2,FALSE),IF(AND(OR($E152={"a/b","a/c","b/a","c/a"}),P146="l"),VLOOKUP(R146,$AC$2:$AD$17,2,FALSE),IF(AND(OR($E152={"a/b","a/c","b/a","c/a"}),P145="w"),VLOOKUP(R145,$AA$2:$AB$17,2,FALSE),IF(AND(OR($E152={"a/b","a/c","b/a","c/a"}),P145="l"),VLOOKUP(R145,$AC$2:$AD$17,2,FALSE),IF(AND(OR($E152={"a/b","a/c","b/a","c/a"}),P144="w"),VLOOKUP(R144,$AA$2:$AB$17,2,FALSE),IF(AND(OR($E152={"a/b","a/c","b/a","c/a"}),P144="l"),VLOOKUP(R144,$AC$2:$AD$17,2,FALSE),IF(AND(OR($E152={"a/b","a/c","b/a","c/a"}),P143="w"),VLOOKUP(R143,$AA$2:$AB$17,2,FALSE),IF(AND(OR($E152={"a/b","a/c","b/a","c/a"}),P143="l"),VLOOKUP(R143,$AC$2:$AD$17,2,FALSE),IF(AND(OR($E152={"a/b","a/c","b/a","c/a"}),P142="w"),VLOOKUP(R142,$AA$2:$AB$17,2,FALSE),IF(AND(OR($E152={"a/b","a/c","b/a","c/a"}),P142="l"),VLOOKUP(R142,$AC$2:$AD$17,2,FALSE),IF(OR($E152={"a/b","a/c","b/a","c/a"}),1,"")))))))))))))))))))))))</f>
        <v/>
      </c>
      <c r="S153" s="13" t="str">
        <f>IF(AND(T153="c",$A153&gt;=1,OR(U153={1,"2a","2b",3,"5a","5b","10a","10b","20a","20b","40a","40b","80a","80b","160a","160b"})),"w",IF(AND(T153="",$A153&gt;=1,OR(U153={1,"2a","2b",3,"5a","5b","10a","10b","20a","20b","40a","40b","80a","80b","160a","160b"})),"l",""))</f>
        <v>w</v>
      </c>
      <c r="T153" s="7" t="str">
        <f>IF(OR($A153={2,5,8,11,14,17,20,23,26,29,32,35}),"c","")</f>
        <v>c</v>
      </c>
      <c r="U153" s="14" t="str">
        <f>IF(AND(OR($E152={"a/b","b/c","b/a","c/b"}),S152="w"),VLOOKUP(U152,$AA$2:$AB$17,2,FALSE),IF(AND(OR($E152={"a/b","b/c","b/a","c/b"}),S152="l"),VLOOKUP(U152,$AC$2:$AD$17,2,FALSE),IF(AND(OR($E152={"a/b","b/c","b/a","c/b"}),S151="w"),VLOOKUP(U151,$AA$2:$AB$17,2,FALSE),IF(AND(OR($E152={"a/b","b/c","b/a","c/b"}),S151="l"),VLOOKUP(U151,$AC$2:$AD$17,2,FALSE),IF(AND(OR($E152={"a/b","b/c","b/a","c/b"}),S150="w"),VLOOKUP(U150,$AA$2:$AB$17,2,FALSE),IF(AND(OR($E152={"a/b","b/c","b/a","c/b"}),S150="l"),VLOOKUP(U150,$AC$2:$AD$17,2,FALSE),IF(AND(OR($E152={"a/b","b/c","b/a","c/b"}),S149="w"),VLOOKUP(U149,$AA$2:$AB$17,2,FALSE),IF(AND(OR($E152={"a/b","b/c","b/a","c/b"}),S149="l"),VLOOKUP(U149,$AC$2:$AD$17,2,FALSE),IF(AND(OR($E152={"a/b","b/c","b/a","c/b"}),S148="w"),VLOOKUP(U148,$AA$2:$AB$17,2,FALSE),IF(AND(OR($E152={"a/b","b/c","b/a","c/b"}),S148="l"),VLOOKUP(U148,$AC$2:$AD$17,2,FALSE),IF(AND(OR($E152={"a/b","b/c","b/a","c/b"}),S147="w"),VLOOKUP(U147,$AA$2:$AB$17,2,FALSE),IF(AND(OR($E152={"a/b","b/c","b/a","c/b"}),S147="l"),VLOOKUP(U147,$AC$2:$AD$17,2,FALSE),IF(AND(OR($E152={"a/b","b/c","b/a","c/b"}),S146="w"),VLOOKUP(U146,$AA$2:$AB$17,2,FALSE),IF(AND(OR($E152={"a/b","b/c","b/a","c/b"}),S146="l"),VLOOKUP(U146,$AC$2:$AD$17,2,FALSE),IF(AND(OR($E152={"a/b","b/c","b/a","c/b"}),S145="w"),VLOOKUP(U145,$AA$2:$AB$17,2,FALSE),IF(AND(OR($E152={"a/b","b/c","b/a","c/b"}),S145="l"),VLOOKUP(U145,$AC$2:$AD$17,2,FALSE),IF(AND(OR($E152={"a/b","b/c","b/a","c/b"}),S144="w"),VLOOKUP(U144,$AA$2:$AB$17,2,FALSE),IF(AND(OR($E152={"a/b","b/c","b/a","c/b"}),S144="l"),VLOOKUP(U144,$AC$2:$AD$17,2,FALSE),IF(AND(OR($E152={"a/b","b/c","b/a","c/b"}),S143="w"),VLOOKUP(U143,$AA$2:$AB$17,2,FALSE),IF(AND(OR($E152={"a/b","b/c","b/a","c/b"}),S143="l"),VLOOKUP(U143,$AC$2:$AD$17,2,FALSE),IF(AND(OR($E152={"a/b","b/c","b/a","c/b"}),S142="w"),VLOOKUP(U142,$AA$2:$AB$17,2,FALSE),IF(AND(OR($E152={"a/b","b/c","b/a","c/b"}),S142="l"),VLOOKUP(U142,$AC$2:$AD$17,2,FALSE),IF(OR($E152={"a/b","b/c","b/a","c/b"}),1,"")))))))))))))))))))))))</f>
        <v>2a</v>
      </c>
      <c r="V153" s="13" t="str">
        <f>IF(AND(W153="c",$A153&gt;=1,OR(X153={1,"2a","2b",3,"5a","5b","10a","10b","20a","20b","40a","40b","80a","80b","160a","160b"})),"w",IF(AND(W153="",$A153&gt;=1,OR(X153={1,"2a","2b",3,"5a","5b","10a","10b","20a","20b","40a","40b","80a","80b","160a","160b"})),"l",""))</f>
        <v>l</v>
      </c>
      <c r="W153" s="7" t="str">
        <f>IF(OR($A153={3,6,9,12,15,18,21,24,27,30,33,36}),"c","")</f>
        <v/>
      </c>
      <c r="X153" s="14" t="str">
        <f>IF(AND(OR($E152={"a/c","b/c","c/a","c/b"}),V152="w"),VLOOKUP(X152,$AA$2:$AB$17,2,FALSE),IF(AND(OR($E152={"a/c","b/c","c/a","c/b"}),V152="l"),VLOOKUP(X152,$AC$2:$AD$17,2,FALSE),IF(AND(OR($E152={"a/c","b/c","c/a","c/b"}),V151="w"),VLOOKUP(X151,$AA$2:$AB$17,2,FALSE),IF(AND(OR($E152={"a/c","b/c","c/a","c/b"}),V151="l"),VLOOKUP(X151,$AC$2:$AD$17,2,FALSE),IF(AND(OR($E152={"a/c","b/c","c/a","c/b"}),V150="w"),VLOOKUP(X150,$AA$2:$AB$17,2,FALSE),IF(AND(OR($E152={"a/c","b/c","c/a","c/b"}),V150="l"),VLOOKUP(X150,$AC$2:$AD$17,2,FALSE),IF(AND(OR($E152={"a/c","b/c","c/a","c/b"}),V149="w"),VLOOKUP(X149,$AA$2:$AB$17,2,FALSE),IF(AND(OR($E152={"a/c","b/c","c/a","c/b"}),V149="l"),VLOOKUP(X149,$AC$2:$AD$17,2,FALSE),IF(AND(OR($E152={"a/c","b/c","c/a","c/b"}),V148="w"),VLOOKUP(X148,$AA$2:$AB$17,2,FALSE),IF(AND(OR($E152={"a/c","b/c","c/a","c/b"}),V148="l"),VLOOKUP(X148,$AC$2:$AD$17,2,FALSE),IF(AND(OR($E152={"a/c","b/c","c/a","c/b"}),V147="w"),VLOOKUP(X147,$AA$2:$AB$17,2,FALSE),IF(AND(OR($E152={"a/c","b/c","c/a","c/b"}),V147="l"),VLOOKUP(X147,$AC$2:$AD$17,2,FALSE),IF(AND(OR($E152={"a/c","b/c","c/a","c/b"}),V146="w"),VLOOKUP(X146,$AA$2:$AB$17,2,FALSE),IF(AND(OR($E152={"a/c","b/c","c/a","c/b"}),V146="l"),VLOOKUP(X146,$AC$2:$AD$17,2,FALSE),IF(AND(OR($E152={"a/c","b/c","c/a","c/b"}),V145="w"),VLOOKUP(X145,$AA$2:$AB$17,2,FALSE),IF(AND(OR($E152={"a/c","b/c","c/a","c/b"}),V145="l"),VLOOKUP(X145,$AC$2:$AD$17,2,FALSE),IF(AND(OR($E152={"a/c","b/c","c/a","c/b"}),V144="w"),VLOOKUP(X144,$AA$2:$AB$17,2,FALSE),IF(AND(OR($E152={"a/c","b/c","c/a","c/b"}),V144="l"),VLOOKUP(X144,$AC$2:$AD$17,2,FALSE),IF(AND(OR($E152={"a/c","b/c","c/a","c/b"}),V143="w"),VLOOKUP(X143,$AA$2:$AB$17,2,FALSE),IF(AND(OR($E152={"a/c","b/c","c/a","c/b"}),V143="l"),VLOOKUP(X143,$AC$2:$AD$17,2,FALSE),IF(AND(OR($E152={"a/c","b/c","c/a","c/b"}),V142="w"),VLOOKUP(X142,$AA$2:$AB$17,2,FALSE),IF(AND(OR($E152={"a/c","b/c","c/a","c/b"}),V142="l"),VLOOKUP(X142,$AC$2:$AD$17,2,FALSE),IF(OR($E152={"a/c","b/c","c/a","c/b"}),1,"")))))))))))))))))))))))</f>
        <v>2b</v>
      </c>
      <c r="Y153" s="12">
        <f t="shared" si="13"/>
        <v>2</v>
      </c>
      <c r="Z153" s="27">
        <f t="shared" si="14"/>
        <v>-8</v>
      </c>
    </row>
    <row r="154" spans="1:26">
      <c r="A154" s="9">
        <v>28</v>
      </c>
      <c r="B154" s="9">
        <f>IF(OR($A154={1,2,3,4,5,6,7,8,9,10,11,12}),1,IF(OR($A154={13,14,15,16,17,18,19,20,21,22,23,24}),2,IF(OR($A154={25,26,27,28,29,30,31,32,33,34,35,36}),3,"")))</f>
        <v>3</v>
      </c>
      <c r="C154" s="9" t="str">
        <f>IF(OR($A154={1,4,7,10,13,16,19,22,25,28,31,34}),"A",IF(OR($A154={2,5,8,11,14,17,20,23,26,29,32,35}),"B",IF(OR($A154={3,6,9,12,15,18,21,24,27,30,33,36}),"C","")))</f>
        <v>A</v>
      </c>
      <c r="D154" t="str">
        <f t="shared" si="15"/>
        <v>1/3</v>
      </c>
      <c r="E154" t="str">
        <f t="shared" si="16"/>
        <v>B/A</v>
      </c>
      <c r="F154" s="13" t="str">
        <f>IF(AND(G154="d",$A154&gt;=1,OR(H154={1,"2a","2b",3,"5a","5b","10a","10b","20a","20b","40a","40b","80a","80b","160a","160b"})),"w",IF(AND(G154="",$A154&gt;=1,OR(H154={1,"2a","2b",3,"5a","5b","10a","10b","20a","20b","40a","40b","80a","80b","160a","160b"})),"l",""))</f>
        <v>l</v>
      </c>
      <c r="G154" s="7" t="str">
        <f>IF(OR($A154={1,2,3,4,5,6,7,8,9,10,11,12}),"d","")</f>
        <v/>
      </c>
      <c r="H154" s="14" t="str">
        <f>IF(AND(OR($D153={"1/2","1/3","2/1","3/1"}),F153="w"),VLOOKUP(H153,$AA$2:$AB$17,2,FALSE),IF(AND(OR($D153={"1/2","1/3","2/1","3/1"}),F153="l"),VLOOKUP(H153,$AC$2:$AD$17,2,FALSE),IF(AND(OR($D153={"1/2","1/3","2/1","3/1"}),F152="w"),VLOOKUP(H152,$AA$2:$AB$17,2,FALSE),IF(AND(OR($D153={"1/2","1/3","2/1","3/1"}),F152="l"),VLOOKUP(H152,$AC$2:$AD$17,2,FALSE),IF(AND(OR($D153={"1/2","1/3","2/1","3/1"}),F151="w"),VLOOKUP(H151,$AA$2:$AB$17,2,FALSE),IF(AND(OR($D153={"1/2","1/3","2/1","3/1"}),F151="l"),VLOOKUP(H151,$AC$2:$AD$17,2,FALSE),IF(AND(OR($D153={"1/2","1/3","2/1","3/1"}),F150="w"),VLOOKUP(H150,$AA$2:$AB$17,2,FALSE),IF(AND(OR($D153={"1/2","1/3","2/1","3/1"}),F150="l"),VLOOKUP(H150,$AC$2:$AD$17,2,FALSE),IF(AND(OR($D153={"1/2","1/3","2/1","3/1"}),F149="w"),VLOOKUP(H149,$AA$2:$AB$17,2,FALSE),IF(AND(OR($D153={"1/2","1/3","2/1","3/1"}),F149="l"),VLOOKUP(H149,$AC$2:$AD$17,2,FALSE),IF(AND(OR($D153={"1/2","1/3","2/1","3/1"}),F148="w"),VLOOKUP(H148,$AA$2:$AB$17,2,FALSE),IF(AND(OR($D153={"1/2","1/3","2/1","3/1"}),F148="l"),VLOOKUP(H148,$AC$2:$AD$17,2,FALSE),IF(AND(OR($D153={"1/2","1/3","2/1","3/1"}),F147="w"),VLOOKUP(H147,$AA$2:$AB$17,2,FALSE),IF(AND(OR($D153={"1/2","1/3","2/1","3/1"}),F147="l"),VLOOKUP(H147,$AC$2:$AD$17,2,FALSE),IF(AND(OR($D153={"1/2","1/3","2/1","3/1"}),F146="w"),VLOOKUP(H146,$AA$2:$AB$17,2,FALSE),IF(AND(OR($D153={"1/2","1/3","2/1","3/1"}),F146="l"),VLOOKUP(H146,$AC$2:$AD$17,2,FALSE),IF(AND(OR($D153={"1/2","1/3","2/1","3/1"}),F145="w"),VLOOKUP(H145,$AA$2:$AB$17,2,FALSE),IF(AND(OR($D153={"1/2","1/3","2/1","3/1"}),F145="l"),VLOOKUP(H145,$AC$2:$AD$17,2,FALSE),IF(AND(OR($D153={"1/2","1/3","2/1","3/1"}),F144="w"),VLOOKUP(H144,$AA$2:$AB$17,2,FALSE),IF(AND(OR($D153={"1/2","1/3","2/1","3/1"}),F144="l"),VLOOKUP(H144,$AC$2:$AD$17,2,FALSE),IF(AND(OR($D153={"1/2","1/3","2/1","3/1"}),F143="w"),VLOOKUP(H143,$AA$2:$AB$17,2,FALSE),IF(AND(OR($D153={"1/2","1/3","2/1","3/1"}),F143="l"),VLOOKUP(H143,$AC$2:$AD$17,2,FALSE),IF(OR($D153={"1/2","1/3","2/1","3/1"}),1,"")))))))))))))))))))))))</f>
        <v>5a</v>
      </c>
      <c r="I154" s="13" t="str">
        <f>IF(AND(J154="d",$A154&gt;=1,OR(K154={1,"2a","2b",3,"5a","5b","10a","10b","20a","20b","40a","40b","80a","80b","160a","160b"})),"w",IF(AND(J154="",$A154&gt;=1,OR(K154={1,"2a","2b",3,"5a","5b","10a","10b","20a","20b","40a","40b","80a","80b","160a","160b"})),"l",""))</f>
        <v/>
      </c>
      <c r="J154" s="7" t="str">
        <f>IF(OR($A154={13,14,15,16,17,18,19,20,21,22,23,24}),"d","")</f>
        <v/>
      </c>
      <c r="K154" s="14" t="str">
        <f>IF(AND(OR($D153={"1/2","2/3","2/1","3/2"}),I153="w"),VLOOKUP(K153,$AA$2:$AB$17,2,FALSE),IF(AND(OR($D153={"1/2","2/3","2/1","3/2"}),I153="l"),VLOOKUP(K153,$AC$2:$AD$17,2,FALSE),IF(AND(OR($D153={"1/2","2/3","2/1","3/2"}),I152="w"),VLOOKUP(K152,$AA$2:$AB$17,2,FALSE),IF(AND(OR($D153={"1/2","2/3","2/1","3/2"}),I152="l"),VLOOKUP(K152,$AC$2:$AD$17,2,FALSE),IF(AND(OR($D153={"1/2","2/3","2/1","3/2"}),I151="w"),VLOOKUP(K151,$AA$2:$AB$17,2,FALSE),IF(AND(OR($D153={"1/2","2/3","2/1","3/2"}),I151="l"),VLOOKUP(K151,$AC$2:$AD$17,2,FALSE),IF(AND(OR($D153={"1/2","2/3","2/1","3/2"}),I150="w"),VLOOKUP(K150,$AA$2:$AB$17,2,FALSE),IF(AND(OR($D153={"1/2","2/3","2/1","3/2"}),I150="l"),VLOOKUP(K150,$AC$2:$AD$17,2,FALSE),IF(AND(OR($D153={"1/2","2/3","2/1","3/2"}),I149="w"),VLOOKUP(K149,$AA$2:$AB$17,2,FALSE),IF(AND(OR($D153={"1/2","2/3","2/1","3/2"}),I149="l"),VLOOKUP(K149,$AC$2:$AD$17,2,FALSE),IF(AND(OR($D153={"1/2","2/3","2/1","3/2"}),I148="w"),VLOOKUP(K148,$AA$2:$AB$17,2,FALSE),IF(AND(OR($D153={"1/2","2/3","2/1","3/2"}),I148="l"),VLOOKUP(K148,$AC$2:$AD$17,2,FALSE),IF(AND(OR($D153={"1/2","2/3","2/1","3/2"}),I147="w"),VLOOKUP(K147,$AA$2:$AB$17,2,FALSE),IF(AND(OR($D153={"1/2","2/3","2/1","3/2"}),I147="l"),VLOOKUP(K147,$AC$2:$AD$17,2,FALSE),IF(AND(OR($D153={"1/2","2/3","2/1","3/2"}),I146="w"),VLOOKUP(K146,$AA$2:$AB$17,2,FALSE),IF(AND(OR($D153={"1/2","2/3","2/1","3/2"}),I146="l"),VLOOKUP(K146,$AC$2:$AD$17,2,FALSE),IF(AND(OR($D153={"1/2","2/3","2/1","3/2"}),I145="w"),VLOOKUP(K145,$AA$2:$AB$17,2,FALSE),IF(AND(OR($D153={"1/2","2/3","2/1","3/2"}),I145="l"),VLOOKUP(K145,$AC$2:$AD$17,2,FALSE),IF(AND(OR($D153={"1/2","2/3","2/1","3/2"}),I144="w"),VLOOKUP(K144,$AA$2:$AB$17,2,FALSE),IF(AND(OR($D153={"1/2","2/3","2/1","3/2"}),I144="l"),VLOOKUP(K144,$AC$2:$AD$17,2,FALSE),IF(AND(OR($D153={"1/2","2/3","2/1","3/2"}),I143="w"),VLOOKUP(K143,$AA$2:$AB$17,2,FALSE),IF(AND(OR($D153={"1/2","2/3","2/1","3/2"}),I143="l"),VLOOKUP(K143,$AC$2:$AD$17,2,FALSE),IF(OR($D153={"1/2","2/3","2/1","3/2"}),1,"")))))))))))))))))))))))</f>
        <v/>
      </c>
      <c r="L154" s="13" t="str">
        <f>IF(AND(M154="d",$A154&gt;=1,OR(N154={1,"2a","2b",3,"5a","5b","10a","10b","20a","20b","40a","40b","80a","80b","160a","160b"})),"w",IF(AND(M154="",$A154&gt;=1,OR(N154={1,"2a","2b",3,"5a","5b","10a","10b","20a","20b","40a","40b","80a","80b","160a","160b"})),"l",""))</f>
        <v>w</v>
      </c>
      <c r="M154" s="7" t="str">
        <f>IF(OR($A154={25,26,27,28,29,30,31,32,33,34,35,36}),"d","")</f>
        <v>d</v>
      </c>
      <c r="N154" s="14" t="str">
        <f>IF(AND(OR($D153={"1/3","2/3","3/1","3/2"}),L153="w"),VLOOKUP(N153,$AA$2:$AB$17,2,FALSE),IF(AND(OR($D153={"1/3","2/3","3/1","3/2"}),L153="l"),VLOOKUP(N153,$AC$2:$AD$17,2,FALSE),IF(AND(OR($D153={"1/3","2/3","3/1","3/2"}),L152="w"),VLOOKUP(N152,$AA$2:$AB$17,2,FALSE),IF(AND(OR($D153={"1/3","2/3","3/1","3/2"}),L152="l"),VLOOKUP(N152,$AC$2:$AD$17,2,FALSE),IF(AND(OR($D153={"1/3","2/3","3/1","3/2"}),L151="w"),VLOOKUP(N151,$AA$2:$AB$17,2,FALSE),IF(AND(OR($D153={"1/3","2/3","3/1","3/2"}),L151="l"),VLOOKUP(N151,$AC$2:$AD$17,2,FALSE),IF(AND(OR($D153={"1/3","2/3","3/1","3/2"}),L150="w"),VLOOKUP(N150,$AA$2:$AB$17,2,FALSE),IF(AND(OR($D153={"1/3","2/3","3/1","3/2"}),L150="l"),VLOOKUP(N150,$AC$2:$AD$17,2,FALSE),IF(AND(OR($D153={"1/3","2/3","3/1","3/2"}),L149="w"),VLOOKUP(N149,$AA$2:$AB$17,2,FALSE),IF(AND(OR($D153={"1/3","2/3","3/1","3/2"}),L149="l"),VLOOKUP(N149,$AC$2:$AD$17,2,FALSE),IF(AND(OR($D153={"1/3","2/3","3/1","3/2"}),L148="w"),VLOOKUP(N148,$AA$2:$AB$17,2,FALSE),IF(AND(OR($D153={"1/3","2/3","3/1","3/2"}),L148="l"),VLOOKUP(N148,$AC$2:$AD$17,2,FALSE),IF(AND(OR($D153={"1/3","2/3","3/1","3/2"}),L147="w"),VLOOKUP(N147,$AA$2:$AB$17,2,FALSE),IF(AND(OR($D153={"1/3","2/3","3/1","3/2"}),L147="l"),VLOOKUP(N147,$AC$2:$AD$17,2,FALSE),IF(AND(OR($D153={"1/3","2/3","3/1","3/2"}),L146="w"),VLOOKUP(N146,$AA$2:$AB$17,2,FALSE),IF(AND(OR($D153={"1/3","2/3","3/1","3/2"}),L146="l"),VLOOKUP(N146,$AC$2:$AD$17,2,FALSE),IF(AND(OR($D153={"1/3","2/3","3/1","3/2"}),L145="w"),VLOOKUP(N145,$AA$2:$AB$17,2,FALSE),IF(AND(OR($D153={"1/3","2/3","3/1","3/2"}),L145="l"),VLOOKUP(N145,$AC$2:$AD$17,2,FALSE),IF(AND(OR($D153={"1/3","2/3","3/1","3/2"}),L144="w"),VLOOKUP(N144,$AA$2:$AB$17,2,FALSE),IF(AND(OR($D153={"1/3","2/3","3/1","3/2"}),L144="l"),VLOOKUP(N144,$AC$2:$AD$17,2,FALSE),IF(AND(OR($D153={"1/3","2/3","3/1","3/2"}),L143="w"),VLOOKUP(N143,$AA$2:$AB$17,2,FALSE),IF(AND(OR($D153={"1/3","2/3","3/1","3/2"}),L143="l"),VLOOKUP(N143,$AC$2:$AD$17,2,FALSE),IF(OR($D153={"1/3","2/3","3/1","3/2"}),1,"")))))))))))))))))))))))</f>
        <v>5b</v>
      </c>
      <c r="O154" s="12">
        <f t="shared" ref="O154:O217" si="17">SUM(IF(F154="","0",IF(F154="w",VLOOKUP(H154,$AE$2:$AF$17,2,FALSE),IF(F154="l",VLOOKUP(H154,$AG$2:$AH$17,2,FALSE)))))+IF(I154="","0",IF(I154="w",VLOOKUP(K154,$AE$2:$AF$17,2,FALSE),IF(I154="l",VLOOKUP(K154,$AG$2:$AH$17,2,FALSE))))+IF(L154="","0",IF(L154="w",VLOOKUP(N154,$AE$2:$AF$17,2,FALSE),IF(L154="l",VLOOKUP(N154,$AG$2:$AH$17,2,FALSE))))</f>
        <v>5</v>
      </c>
      <c r="P154" s="13" t="str">
        <f>IF(AND(Q154="c",$A154&gt;=1,OR(R154={1,"2a","2b",3,"5a","5b","10a","10b","20a","20b","40a","40b","80a","80b","160a","160b"})),"w",IF(AND(Q154="",$A154&gt;=1,OR(R154={1,"2a","2b",3,"5a","5b","10a","10b","20a","20b","40a","40b","80a","80b","160a","160b"})),"l",""))</f>
        <v/>
      </c>
      <c r="Q154" s="7" t="str">
        <f>IF(OR($A154={1,4,7,10,13,16,19,22,25,28,31,34}),"c","")</f>
        <v>c</v>
      </c>
      <c r="R154" s="14" t="str">
        <f>IF(AND(OR($E153={"a/b","a/c","b/a","c/a"}),P153="w"),VLOOKUP(R153,$AA$2:$AB$17,2,FALSE),IF(AND(OR($E153={"a/b","a/c","b/a","c/a"}),P153="l"),VLOOKUP(R153,$AC$2:$AD$17,2,FALSE),IF(AND(OR($E153={"a/b","a/c","b/a","c/a"}),P152="w"),VLOOKUP(R152,$AA$2:$AB$17,2,FALSE),IF(AND(OR($E153={"a/b","a/c","b/a","c/a"}),P152="l"),VLOOKUP(R152,$AC$2:$AD$17,2,FALSE),IF(AND(OR($E153={"a/b","a/c","b/a","c/a"}),P151="w"),VLOOKUP(R151,$AA$2:$AB$17,2,FALSE),IF(AND(OR($E153={"a/b","a/c","b/a","c/a"}),P151="l"),VLOOKUP(R151,$AC$2:$AD$17,2,FALSE),IF(AND(OR($E153={"a/b","a/c","b/a","c/a"}),P150="w"),VLOOKUP(R150,$AA$2:$AB$17,2,FALSE),IF(AND(OR($E153={"a/b","a/c","b/a","c/a"}),P150="l"),VLOOKUP(R150,$AC$2:$AD$17,2,FALSE),IF(AND(OR($E153={"a/b","a/c","b/a","c/a"}),P149="w"),VLOOKUP(R149,$AA$2:$AB$17,2,FALSE),IF(AND(OR($E153={"a/b","a/c","b/a","c/a"}),P149="l"),VLOOKUP(R149,$AC$2:$AD$17,2,FALSE),IF(AND(OR($E153={"a/b","a/c","b/a","c/a"}),P148="w"),VLOOKUP(R148,$AA$2:$AB$17,2,FALSE),IF(AND(OR($E153={"a/b","a/c","b/a","c/a"}),P148="l"),VLOOKUP(R148,$AC$2:$AD$17,2,FALSE),IF(AND(OR($E153={"a/b","a/c","b/a","c/a"}),P147="w"),VLOOKUP(R147,$AA$2:$AB$17,2,FALSE),IF(AND(OR($E153={"a/b","a/c","b/a","c/a"}),P147="l"),VLOOKUP(R147,$AC$2:$AD$17,2,FALSE),IF(AND(OR($E153={"a/b","a/c","b/a","c/a"}),P146="w"),VLOOKUP(R146,$AA$2:$AB$17,2,FALSE),IF(AND(OR($E153={"a/b","a/c","b/a","c/a"}),P146="l"),VLOOKUP(R146,$AC$2:$AD$17,2,FALSE),IF(AND(OR($E153={"a/b","a/c","b/a","c/a"}),P145="w"),VLOOKUP(R145,$AA$2:$AB$17,2,FALSE),IF(AND(OR($E153={"a/b","a/c","b/a","c/a"}),P145="l"),VLOOKUP(R145,$AC$2:$AD$17,2,FALSE),IF(AND(OR($E153={"a/b","a/c","b/a","c/a"}),P144="w"),VLOOKUP(R144,$AA$2:$AB$17,2,FALSE),IF(AND(OR($E153={"a/b","a/c","b/a","c/a"}),P144="l"),VLOOKUP(R144,$AC$2:$AD$17,2,FALSE),IF(AND(OR($E153={"a/b","a/c","b/a","c/a"}),P143="w"),VLOOKUP(R143,$AA$2:$AB$17,2,FALSE),IF(AND(OR($E153={"a/b","a/c","b/a","c/a"}),P143="l"),VLOOKUP(R143,$AC$2:$AD$17,2,FALSE),IF(OR($E153={"a/b","a/c","b/a","c/a"}),1,"")))))))))))))))))))))))</f>
        <v/>
      </c>
      <c r="S154" s="13" t="str">
        <f>IF(AND(T154="c",$A154&gt;=1,OR(U154={1,"2a","2b",3,"5a","5b","10a","10b","20a","20b","40a","40b","80a","80b","160a","160b"})),"w",IF(AND(T154="",$A154&gt;=1,OR(U154={1,"2a","2b",3,"5a","5b","10a","10b","20a","20b","40a","40b","80a","80b","160a","160b"})),"l",""))</f>
        <v>l</v>
      </c>
      <c r="T154" s="7" t="str">
        <f>IF(OR($A154={2,5,8,11,14,17,20,23,26,29,32,35}),"c","")</f>
        <v/>
      </c>
      <c r="U154" s="14">
        <f>IF(AND(OR($E153={"a/b","b/c","b/a","c/b"}),S153="w"),VLOOKUP(U153,$AA$2:$AB$17,2,FALSE),IF(AND(OR($E153={"a/b","b/c","b/a","c/b"}),S153="l"),VLOOKUP(U153,$AC$2:$AD$17,2,FALSE),IF(AND(OR($E153={"a/b","b/c","b/a","c/b"}),S152="w"),VLOOKUP(U152,$AA$2:$AB$17,2,FALSE),IF(AND(OR($E153={"a/b","b/c","b/a","c/b"}),S152="l"),VLOOKUP(U152,$AC$2:$AD$17,2,FALSE),IF(AND(OR($E153={"a/b","b/c","b/a","c/b"}),S151="w"),VLOOKUP(U151,$AA$2:$AB$17,2,FALSE),IF(AND(OR($E153={"a/b","b/c","b/a","c/b"}),S151="l"),VLOOKUP(U151,$AC$2:$AD$17,2,FALSE),IF(AND(OR($E153={"a/b","b/c","b/a","c/b"}),S150="w"),VLOOKUP(U150,$AA$2:$AB$17,2,FALSE),IF(AND(OR($E153={"a/b","b/c","b/a","c/b"}),S150="l"),VLOOKUP(U150,$AC$2:$AD$17,2,FALSE),IF(AND(OR($E153={"a/b","b/c","b/a","c/b"}),S149="w"),VLOOKUP(U149,$AA$2:$AB$17,2,FALSE),IF(AND(OR($E153={"a/b","b/c","b/a","c/b"}),S149="l"),VLOOKUP(U149,$AC$2:$AD$17,2,FALSE),IF(AND(OR($E153={"a/b","b/c","b/a","c/b"}),S148="w"),VLOOKUP(U148,$AA$2:$AB$17,2,FALSE),IF(AND(OR($E153={"a/b","b/c","b/a","c/b"}),S148="l"),VLOOKUP(U148,$AC$2:$AD$17,2,FALSE),IF(AND(OR($E153={"a/b","b/c","b/a","c/b"}),S147="w"),VLOOKUP(U147,$AA$2:$AB$17,2,FALSE),IF(AND(OR($E153={"a/b","b/c","b/a","c/b"}),S147="l"),VLOOKUP(U147,$AC$2:$AD$17,2,FALSE),IF(AND(OR($E153={"a/b","b/c","b/a","c/b"}),S146="w"),VLOOKUP(U146,$AA$2:$AB$17,2,FALSE),IF(AND(OR($E153={"a/b","b/c","b/a","c/b"}),S146="l"),VLOOKUP(U146,$AC$2:$AD$17,2,FALSE),IF(AND(OR($E153={"a/b","b/c","b/a","c/b"}),S145="w"),VLOOKUP(U145,$AA$2:$AB$17,2,FALSE),IF(AND(OR($E153={"a/b","b/c","b/a","c/b"}),S145="l"),VLOOKUP(U145,$AC$2:$AD$17,2,FALSE),IF(AND(OR($E153={"a/b","b/c","b/a","c/b"}),S144="w"),VLOOKUP(U144,$AA$2:$AB$17,2,FALSE),IF(AND(OR($E153={"a/b","b/c","b/a","c/b"}),S144="l"),VLOOKUP(U144,$AC$2:$AD$17,2,FALSE),IF(AND(OR($E153={"a/b","b/c","b/a","c/b"}),S143="w"),VLOOKUP(U143,$AA$2:$AB$17,2,FALSE),IF(AND(OR($E153={"a/b","b/c","b/a","c/b"}),S143="l"),VLOOKUP(U143,$AC$2:$AD$17,2,FALSE),IF(OR($E153={"a/b","b/c","b/a","c/b"}),1,"")))))))))))))))))))))))</f>
        <v>1</v>
      </c>
      <c r="V154" s="13" t="str">
        <f>IF(AND(W154="c",$A154&gt;=1,OR(X154={1,"2a","2b",3,"5a","5b","10a","10b","20a","20b","40a","40b","80a","80b","160a","160b"})),"w",IF(AND(W154="",$A154&gt;=1,OR(X154={1,"2a","2b",3,"5a","5b","10a","10b","20a","20b","40a","40b","80a","80b","160a","160b"})),"l",""))</f>
        <v>l</v>
      </c>
      <c r="W154" s="7" t="str">
        <f>IF(OR($A154={3,6,9,12,15,18,21,24,27,30,33,36}),"c","")</f>
        <v/>
      </c>
      <c r="X154" s="14">
        <f>IF(AND(OR($E153={"a/c","b/c","c/a","c/b"}),V153="w"),VLOOKUP(X153,$AA$2:$AB$17,2,FALSE),IF(AND(OR($E153={"a/c","b/c","c/a","c/b"}),V153="l"),VLOOKUP(X153,$AC$2:$AD$17,2,FALSE),IF(AND(OR($E153={"a/c","b/c","c/a","c/b"}),V152="w"),VLOOKUP(X152,$AA$2:$AB$17,2,FALSE),IF(AND(OR($E153={"a/c","b/c","c/a","c/b"}),V152="l"),VLOOKUP(X152,$AC$2:$AD$17,2,FALSE),IF(AND(OR($E153={"a/c","b/c","c/a","c/b"}),V151="w"),VLOOKUP(X151,$AA$2:$AB$17,2,FALSE),IF(AND(OR($E153={"a/c","b/c","c/a","c/b"}),V151="l"),VLOOKUP(X151,$AC$2:$AD$17,2,FALSE),IF(AND(OR($E153={"a/c","b/c","c/a","c/b"}),V150="w"),VLOOKUP(X150,$AA$2:$AB$17,2,FALSE),IF(AND(OR($E153={"a/c","b/c","c/a","c/b"}),V150="l"),VLOOKUP(X150,$AC$2:$AD$17,2,FALSE),IF(AND(OR($E153={"a/c","b/c","c/a","c/b"}),V149="w"),VLOOKUP(X149,$AA$2:$AB$17,2,FALSE),IF(AND(OR($E153={"a/c","b/c","c/a","c/b"}),V149="l"),VLOOKUP(X149,$AC$2:$AD$17,2,FALSE),IF(AND(OR($E153={"a/c","b/c","c/a","c/b"}),V148="w"),VLOOKUP(X148,$AA$2:$AB$17,2,FALSE),IF(AND(OR($E153={"a/c","b/c","c/a","c/b"}),V148="l"),VLOOKUP(X148,$AC$2:$AD$17,2,FALSE),IF(AND(OR($E153={"a/c","b/c","c/a","c/b"}),V147="w"),VLOOKUP(X147,$AA$2:$AB$17,2,FALSE),IF(AND(OR($E153={"a/c","b/c","c/a","c/b"}),V147="l"),VLOOKUP(X147,$AC$2:$AD$17,2,FALSE),IF(AND(OR($E153={"a/c","b/c","c/a","c/b"}),V146="w"),VLOOKUP(X146,$AA$2:$AB$17,2,FALSE),IF(AND(OR($E153={"a/c","b/c","c/a","c/b"}),V146="l"),VLOOKUP(X146,$AC$2:$AD$17,2,FALSE),IF(AND(OR($E153={"a/c","b/c","c/a","c/b"}),V145="w"),VLOOKUP(X145,$AA$2:$AB$17,2,FALSE),IF(AND(OR($E153={"a/c","b/c","c/a","c/b"}),V145="l"),VLOOKUP(X145,$AC$2:$AD$17,2,FALSE),IF(AND(OR($E153={"a/c","b/c","c/a","c/b"}),V144="w"),VLOOKUP(X144,$AA$2:$AB$17,2,FALSE),IF(AND(OR($E153={"a/c","b/c","c/a","c/b"}),V144="l"),VLOOKUP(X144,$AC$2:$AD$17,2,FALSE),IF(AND(OR($E153={"a/c","b/c","c/a","c/b"}),V143="w"),VLOOKUP(X143,$AA$2:$AB$17,2,FALSE),IF(AND(OR($E153={"a/c","b/c","c/a","c/b"}),V143="l"),VLOOKUP(X143,$AC$2:$AD$17,2,FALSE),IF(OR($E153={"a/c","b/c","c/a","c/b"}),1,"")))))))))))))))))))))))</f>
        <v>3</v>
      </c>
      <c r="Y154" s="12">
        <f t="shared" ref="Y154:Y217" si="18">SUM(IF(P154="","0",IF(P154="w",VLOOKUP(R154,$AE$2:$AF$17,2,FALSE),IF(P154="l",VLOOKUP(R154,$AG$2:$AH$17,2,FALSE)))))+IF(S154="","0",IF(S154="w",VLOOKUP(U154,$AE$2:$AF$17,2,FALSE),IF(S154="l",VLOOKUP(U154,$AG$2:$AH$17,2,FALSE))))+IF(V154="","0",IF(V154="w",VLOOKUP(X154,$AE$2:$AF$17,2,FALSE),IF(V154="l",VLOOKUP(X154,$AG$2:$AH$17,2,FALSE))))</f>
        <v>-4</v>
      </c>
      <c r="Z154" s="27">
        <f t="shared" ref="Z154:Z217" si="19">SUM(O154,Y154)</f>
        <v>1</v>
      </c>
    </row>
    <row r="155" spans="1:26">
      <c r="A155" s="9">
        <v>15</v>
      </c>
      <c r="B155" s="9">
        <f>IF(OR($A155={1,2,3,4,5,6,7,8,9,10,11,12}),1,IF(OR($A155={13,14,15,16,17,18,19,20,21,22,23,24}),2,IF(OR($A155={25,26,27,28,29,30,31,32,33,34,35,36}),3,"")))</f>
        <v>2</v>
      </c>
      <c r="C155" s="9" t="str">
        <f>IF(OR($A155={1,4,7,10,13,16,19,22,25,28,31,34}),"A",IF(OR($A155={2,5,8,11,14,17,20,23,26,29,32,35}),"B",IF(OR($A155={3,6,9,12,15,18,21,24,27,30,33,36}),"C","")))</f>
        <v>C</v>
      </c>
      <c r="D155" t="str">
        <f t="shared" si="15"/>
        <v>3/2</v>
      </c>
      <c r="E155" t="str">
        <f t="shared" si="16"/>
        <v>A/C</v>
      </c>
      <c r="F155" s="13" t="str">
        <f>IF(AND(G155="d",$A155&gt;=1,OR(H155={1,"2a","2b",3,"5a","5b","10a","10b","20a","20b","40a","40b","80a","80b","160a","160b"})),"w",IF(AND(G155="",$A155&gt;=1,OR(H155={1,"2a","2b",3,"5a","5b","10a","10b","20a","20b","40a","40b","80a","80b","160a","160b"})),"l",""))</f>
        <v>l</v>
      </c>
      <c r="G155" s="7" t="str">
        <f>IF(OR($A155={1,2,3,4,5,6,7,8,9,10,11,12}),"d","")</f>
        <v/>
      </c>
      <c r="H155" s="14" t="str">
        <f>IF(AND(OR($D154={"1/2","1/3","2/1","3/1"}),F154="w"),VLOOKUP(H154,$AA$2:$AB$17,2,FALSE),IF(AND(OR($D154={"1/2","1/3","2/1","3/1"}),F154="l"),VLOOKUP(H154,$AC$2:$AD$17,2,FALSE),IF(AND(OR($D154={"1/2","1/3","2/1","3/1"}),F153="w"),VLOOKUP(H153,$AA$2:$AB$17,2,FALSE),IF(AND(OR($D154={"1/2","1/3","2/1","3/1"}),F153="l"),VLOOKUP(H153,$AC$2:$AD$17,2,FALSE),IF(AND(OR($D154={"1/2","1/3","2/1","3/1"}),F152="w"),VLOOKUP(H152,$AA$2:$AB$17,2,FALSE),IF(AND(OR($D154={"1/2","1/3","2/1","3/1"}),F152="l"),VLOOKUP(H152,$AC$2:$AD$17,2,FALSE),IF(AND(OR($D154={"1/2","1/3","2/1","3/1"}),F151="w"),VLOOKUP(H151,$AA$2:$AB$17,2,FALSE),IF(AND(OR($D154={"1/2","1/3","2/1","3/1"}),F151="l"),VLOOKUP(H151,$AC$2:$AD$17,2,FALSE),IF(AND(OR($D154={"1/2","1/3","2/1","3/1"}),F150="w"),VLOOKUP(H150,$AA$2:$AB$17,2,FALSE),IF(AND(OR($D154={"1/2","1/3","2/1","3/1"}),F150="l"),VLOOKUP(H150,$AC$2:$AD$17,2,FALSE),IF(AND(OR($D154={"1/2","1/3","2/1","3/1"}),F149="w"),VLOOKUP(H149,$AA$2:$AB$17,2,FALSE),IF(AND(OR($D154={"1/2","1/3","2/1","3/1"}),F149="l"),VLOOKUP(H149,$AC$2:$AD$17,2,FALSE),IF(AND(OR($D154={"1/2","1/3","2/1","3/1"}),F148="w"),VLOOKUP(H148,$AA$2:$AB$17,2,FALSE),IF(AND(OR($D154={"1/2","1/3","2/1","3/1"}),F148="l"),VLOOKUP(H148,$AC$2:$AD$17,2,FALSE),IF(AND(OR($D154={"1/2","1/3","2/1","3/1"}),F147="w"),VLOOKUP(H147,$AA$2:$AB$17,2,FALSE),IF(AND(OR($D154={"1/2","1/3","2/1","3/1"}),F147="l"),VLOOKUP(H147,$AC$2:$AD$17,2,FALSE),IF(AND(OR($D154={"1/2","1/3","2/1","3/1"}),F146="w"),VLOOKUP(H146,$AA$2:$AB$17,2,FALSE),IF(AND(OR($D154={"1/2","1/3","2/1","3/1"}),F146="l"),VLOOKUP(H146,$AC$2:$AD$17,2,FALSE),IF(AND(OR($D154={"1/2","1/3","2/1","3/1"}),F145="w"),VLOOKUP(H145,$AA$2:$AB$17,2,FALSE),IF(AND(OR($D154={"1/2","1/3","2/1","3/1"}),F145="l"),VLOOKUP(H145,$AC$2:$AD$17,2,FALSE),IF(AND(OR($D154={"1/2","1/3","2/1","3/1"}),F144="w"),VLOOKUP(H144,$AA$2:$AB$17,2,FALSE),IF(AND(OR($D154={"1/2","1/3","2/1","3/1"}),F144="l"),VLOOKUP(H144,$AC$2:$AD$17,2,FALSE),IF(OR($D154={"1/2","1/3","2/1","3/1"}),1,"")))))))))))))))))))))))</f>
        <v>5b</v>
      </c>
      <c r="I155" s="13" t="str">
        <f>IF(AND(J155="d",$A155&gt;=1,OR(K155={1,"2a","2b",3,"5a","5b","10a","10b","20a","20b","40a","40b","80a","80b","160a","160b"})),"w",IF(AND(J155="",$A155&gt;=1,OR(K155={1,"2a","2b",3,"5a","5b","10a","10b","20a","20b","40a","40b","80a","80b","160a","160b"})),"l",""))</f>
        <v/>
      </c>
      <c r="J155" s="7" t="str">
        <f>IF(OR($A155={13,14,15,16,17,18,19,20,21,22,23,24}),"d","")</f>
        <v>d</v>
      </c>
      <c r="K155" s="14" t="str">
        <f>IF(AND(OR($D154={"1/2","2/3","2/1","3/2"}),I154="w"),VLOOKUP(K154,$AA$2:$AB$17,2,FALSE),IF(AND(OR($D154={"1/2","2/3","2/1","3/2"}),I154="l"),VLOOKUP(K154,$AC$2:$AD$17,2,FALSE),IF(AND(OR($D154={"1/2","2/3","2/1","3/2"}),I153="w"),VLOOKUP(K153,$AA$2:$AB$17,2,FALSE),IF(AND(OR($D154={"1/2","2/3","2/1","3/2"}),I153="l"),VLOOKUP(K153,$AC$2:$AD$17,2,FALSE),IF(AND(OR($D154={"1/2","2/3","2/1","3/2"}),I152="w"),VLOOKUP(K152,$AA$2:$AB$17,2,FALSE),IF(AND(OR($D154={"1/2","2/3","2/1","3/2"}),I152="l"),VLOOKUP(K152,$AC$2:$AD$17,2,FALSE),IF(AND(OR($D154={"1/2","2/3","2/1","3/2"}),I151="w"),VLOOKUP(K151,$AA$2:$AB$17,2,FALSE),IF(AND(OR($D154={"1/2","2/3","2/1","3/2"}),I151="l"),VLOOKUP(K151,$AC$2:$AD$17,2,FALSE),IF(AND(OR($D154={"1/2","2/3","2/1","3/2"}),I150="w"),VLOOKUP(K150,$AA$2:$AB$17,2,FALSE),IF(AND(OR($D154={"1/2","2/3","2/1","3/2"}),I150="l"),VLOOKUP(K150,$AC$2:$AD$17,2,FALSE),IF(AND(OR($D154={"1/2","2/3","2/1","3/2"}),I149="w"),VLOOKUP(K149,$AA$2:$AB$17,2,FALSE),IF(AND(OR($D154={"1/2","2/3","2/1","3/2"}),I149="l"),VLOOKUP(K149,$AC$2:$AD$17,2,FALSE),IF(AND(OR($D154={"1/2","2/3","2/1","3/2"}),I148="w"),VLOOKUP(K148,$AA$2:$AB$17,2,FALSE),IF(AND(OR($D154={"1/2","2/3","2/1","3/2"}),I148="l"),VLOOKUP(K148,$AC$2:$AD$17,2,FALSE),IF(AND(OR($D154={"1/2","2/3","2/1","3/2"}),I147="w"),VLOOKUP(K147,$AA$2:$AB$17,2,FALSE),IF(AND(OR($D154={"1/2","2/3","2/1","3/2"}),I147="l"),VLOOKUP(K147,$AC$2:$AD$17,2,FALSE),IF(AND(OR($D154={"1/2","2/3","2/1","3/2"}),I146="w"),VLOOKUP(K146,$AA$2:$AB$17,2,FALSE),IF(AND(OR($D154={"1/2","2/3","2/1","3/2"}),I146="l"),VLOOKUP(K146,$AC$2:$AD$17,2,FALSE),IF(AND(OR($D154={"1/2","2/3","2/1","3/2"}),I145="w"),VLOOKUP(K145,$AA$2:$AB$17,2,FALSE),IF(AND(OR($D154={"1/2","2/3","2/1","3/2"}),I145="l"),VLOOKUP(K145,$AC$2:$AD$17,2,FALSE),IF(AND(OR($D154={"1/2","2/3","2/1","3/2"}),I144="w"),VLOOKUP(K144,$AA$2:$AB$17,2,FALSE),IF(AND(OR($D154={"1/2","2/3","2/1","3/2"}),I144="l"),VLOOKUP(K144,$AC$2:$AD$17,2,FALSE),IF(OR($D154={"1/2","2/3","2/1","3/2"}),1,"")))))))))))))))))))))))</f>
        <v/>
      </c>
      <c r="L155" s="13" t="str">
        <f>IF(AND(M155="d",$A155&gt;=1,OR(N155={1,"2a","2b",3,"5a","5b","10a","10b","20a","20b","40a","40b","80a","80b","160a","160b"})),"w",IF(AND(M155="",$A155&gt;=1,OR(N155={1,"2a","2b",3,"5a","5b","10a","10b","20a","20b","40a","40b","80a","80b","160a","160b"})),"l",""))</f>
        <v>l</v>
      </c>
      <c r="M155" s="7" t="str">
        <f>IF(OR($A155={25,26,27,28,29,30,31,32,33,34,35,36}),"d","")</f>
        <v/>
      </c>
      <c r="N155" s="14" t="str">
        <f>IF(AND(OR($D154={"1/3","2/3","3/1","3/2"}),L154="w"),VLOOKUP(N154,$AA$2:$AB$17,2,FALSE),IF(AND(OR($D154={"1/3","2/3","3/1","3/2"}),L154="l"),VLOOKUP(N154,$AC$2:$AD$17,2,FALSE),IF(AND(OR($D154={"1/3","2/3","3/1","3/2"}),L153="w"),VLOOKUP(N153,$AA$2:$AB$17,2,FALSE),IF(AND(OR($D154={"1/3","2/3","3/1","3/2"}),L153="l"),VLOOKUP(N153,$AC$2:$AD$17,2,FALSE),IF(AND(OR($D154={"1/3","2/3","3/1","3/2"}),L152="w"),VLOOKUP(N152,$AA$2:$AB$17,2,FALSE),IF(AND(OR($D154={"1/3","2/3","3/1","3/2"}),L152="l"),VLOOKUP(N152,$AC$2:$AD$17,2,FALSE),IF(AND(OR($D154={"1/3","2/3","3/1","3/2"}),L151="w"),VLOOKUP(N151,$AA$2:$AB$17,2,FALSE),IF(AND(OR($D154={"1/3","2/3","3/1","3/2"}),L151="l"),VLOOKUP(N151,$AC$2:$AD$17,2,FALSE),IF(AND(OR($D154={"1/3","2/3","3/1","3/2"}),L150="w"),VLOOKUP(N150,$AA$2:$AB$17,2,FALSE),IF(AND(OR($D154={"1/3","2/3","3/1","3/2"}),L150="l"),VLOOKUP(N150,$AC$2:$AD$17,2,FALSE),IF(AND(OR($D154={"1/3","2/3","3/1","3/2"}),L149="w"),VLOOKUP(N149,$AA$2:$AB$17,2,FALSE),IF(AND(OR($D154={"1/3","2/3","3/1","3/2"}),L149="l"),VLOOKUP(N149,$AC$2:$AD$17,2,FALSE),IF(AND(OR($D154={"1/3","2/3","3/1","3/2"}),L148="w"),VLOOKUP(N148,$AA$2:$AB$17,2,FALSE),IF(AND(OR($D154={"1/3","2/3","3/1","3/2"}),L148="l"),VLOOKUP(N148,$AC$2:$AD$17,2,FALSE),IF(AND(OR($D154={"1/3","2/3","3/1","3/2"}),L147="w"),VLOOKUP(N147,$AA$2:$AB$17,2,FALSE),IF(AND(OR($D154={"1/3","2/3","3/1","3/2"}),L147="l"),VLOOKUP(N147,$AC$2:$AD$17,2,FALSE),IF(AND(OR($D154={"1/3","2/3","3/1","3/2"}),L146="w"),VLOOKUP(N146,$AA$2:$AB$17,2,FALSE),IF(AND(OR($D154={"1/3","2/3","3/1","3/2"}),L146="l"),VLOOKUP(N146,$AC$2:$AD$17,2,FALSE),IF(AND(OR($D154={"1/3","2/3","3/1","3/2"}),L145="w"),VLOOKUP(N145,$AA$2:$AB$17,2,FALSE),IF(AND(OR($D154={"1/3","2/3","3/1","3/2"}),L145="l"),VLOOKUP(N145,$AC$2:$AD$17,2,FALSE),IF(AND(OR($D154={"1/3","2/3","3/1","3/2"}),L144="w"),VLOOKUP(N144,$AA$2:$AB$17,2,FALSE),IF(AND(OR($D154={"1/3","2/3","3/1","3/2"}),L144="l"),VLOOKUP(N144,$AC$2:$AD$17,2,FALSE),IF(OR($D154={"1/3","2/3","3/1","3/2"}),1,"")))))))))))))))))))))))</f>
        <v>2b</v>
      </c>
      <c r="O155" s="12">
        <f t="shared" si="17"/>
        <v>-7</v>
      </c>
      <c r="P155" s="13" t="str">
        <f>IF(AND(Q155="c",$A155&gt;=1,OR(R155={1,"2a","2b",3,"5a","5b","10a","10b","20a","20b","40a","40b","80a","80b","160a","160b"})),"w",IF(AND(Q155="",$A155&gt;=1,OR(R155={1,"2a","2b",3,"5a","5b","10a","10b","20a","20b","40a","40b","80a","80b","160a","160b"})),"l",""))</f>
        <v>l</v>
      </c>
      <c r="Q155" s="7" t="str">
        <f>IF(OR($A155={1,4,7,10,13,16,19,22,25,28,31,34}),"c","")</f>
        <v/>
      </c>
      <c r="R155" s="14" t="str">
        <f>IF(AND(OR($E154={"a/b","a/c","b/a","c/a"}),P154="w"),VLOOKUP(R154,$AA$2:$AB$17,2,FALSE),IF(AND(OR($E154={"a/b","a/c","b/a","c/a"}),P154="l"),VLOOKUP(R154,$AC$2:$AD$17,2,FALSE),IF(AND(OR($E154={"a/b","a/c","b/a","c/a"}),P153="w"),VLOOKUP(R153,$AA$2:$AB$17,2,FALSE),IF(AND(OR($E154={"a/b","a/c","b/a","c/a"}),P153="l"),VLOOKUP(R153,$AC$2:$AD$17,2,FALSE),IF(AND(OR($E154={"a/b","a/c","b/a","c/a"}),P152="w"),VLOOKUP(R152,$AA$2:$AB$17,2,FALSE),IF(AND(OR($E154={"a/b","a/c","b/a","c/a"}),P152="l"),VLOOKUP(R152,$AC$2:$AD$17,2,FALSE),IF(AND(OR($E154={"a/b","a/c","b/a","c/a"}),P151="w"),VLOOKUP(R151,$AA$2:$AB$17,2,FALSE),IF(AND(OR($E154={"a/b","a/c","b/a","c/a"}),P151="l"),VLOOKUP(R151,$AC$2:$AD$17,2,FALSE),IF(AND(OR($E154={"a/b","a/c","b/a","c/a"}),P150="w"),VLOOKUP(R150,$AA$2:$AB$17,2,FALSE),IF(AND(OR($E154={"a/b","a/c","b/a","c/a"}),P150="l"),VLOOKUP(R150,$AC$2:$AD$17,2,FALSE),IF(AND(OR($E154={"a/b","a/c","b/a","c/a"}),P149="w"),VLOOKUP(R149,$AA$2:$AB$17,2,FALSE),IF(AND(OR($E154={"a/b","a/c","b/a","c/a"}),P149="l"),VLOOKUP(R149,$AC$2:$AD$17,2,FALSE),IF(AND(OR($E154={"a/b","a/c","b/a","c/a"}),P148="w"),VLOOKUP(R148,$AA$2:$AB$17,2,FALSE),IF(AND(OR($E154={"a/b","a/c","b/a","c/a"}),P148="l"),VLOOKUP(R148,$AC$2:$AD$17,2,FALSE),IF(AND(OR($E154={"a/b","a/c","b/a","c/a"}),P147="w"),VLOOKUP(R147,$AA$2:$AB$17,2,FALSE),IF(AND(OR($E154={"a/b","a/c","b/a","c/a"}),P147="l"),VLOOKUP(R147,$AC$2:$AD$17,2,FALSE),IF(AND(OR($E154={"a/b","a/c","b/a","c/a"}),P146="w"),VLOOKUP(R146,$AA$2:$AB$17,2,FALSE),IF(AND(OR($E154={"a/b","a/c","b/a","c/a"}),P146="l"),VLOOKUP(R146,$AC$2:$AD$17,2,FALSE),IF(AND(OR($E154={"a/b","a/c","b/a","c/a"}),P145="w"),VLOOKUP(R145,$AA$2:$AB$17,2,FALSE),IF(AND(OR($E154={"a/b","a/c","b/a","c/a"}),P145="l"),VLOOKUP(R145,$AC$2:$AD$17,2,FALSE),IF(AND(OR($E154={"a/b","a/c","b/a","c/a"}),P144="w"),VLOOKUP(R144,$AA$2:$AB$17,2,FALSE),IF(AND(OR($E154={"a/b","a/c","b/a","c/a"}),P144="l"),VLOOKUP(R144,$AC$2:$AD$17,2,FALSE),IF(OR($E154={"a/b","a/c","b/a","c/a"}),1,"")))))))))))))))))))))))</f>
        <v>5b</v>
      </c>
      <c r="S155" s="13" t="str">
        <f>IF(AND(T155="c",$A155&gt;=1,OR(U155={1,"2a","2b",3,"5a","5b","10a","10b","20a","20b","40a","40b","80a","80b","160a","160b"})),"w",IF(AND(T155="",$A155&gt;=1,OR(U155={1,"2a","2b",3,"5a","5b","10a","10b","20a","20b","40a","40b","80a","80b","160a","160b"})),"l",""))</f>
        <v>l</v>
      </c>
      <c r="T155" s="7" t="str">
        <f>IF(OR($A155={2,5,8,11,14,17,20,23,26,29,32,35}),"c","")</f>
        <v/>
      </c>
      <c r="U155" s="14" t="str">
        <f>IF(AND(OR($E154={"a/b","b/c","b/a","c/b"}),S154="w"),VLOOKUP(U154,$AA$2:$AB$17,2,FALSE),IF(AND(OR($E154={"a/b","b/c","b/a","c/b"}),S154="l"),VLOOKUP(U154,$AC$2:$AD$17,2,FALSE),IF(AND(OR($E154={"a/b","b/c","b/a","c/b"}),S153="w"),VLOOKUP(U153,$AA$2:$AB$17,2,FALSE),IF(AND(OR($E154={"a/b","b/c","b/a","c/b"}),S153="l"),VLOOKUP(U153,$AC$2:$AD$17,2,FALSE),IF(AND(OR($E154={"a/b","b/c","b/a","c/b"}),S152="w"),VLOOKUP(U152,$AA$2:$AB$17,2,FALSE),IF(AND(OR($E154={"a/b","b/c","b/a","c/b"}),S152="l"),VLOOKUP(U152,$AC$2:$AD$17,2,FALSE),IF(AND(OR($E154={"a/b","b/c","b/a","c/b"}),S151="w"),VLOOKUP(U151,$AA$2:$AB$17,2,FALSE),IF(AND(OR($E154={"a/b","b/c","b/a","c/b"}),S151="l"),VLOOKUP(U151,$AC$2:$AD$17,2,FALSE),IF(AND(OR($E154={"a/b","b/c","b/a","c/b"}),S150="w"),VLOOKUP(U150,$AA$2:$AB$17,2,FALSE),IF(AND(OR($E154={"a/b","b/c","b/a","c/b"}),S150="l"),VLOOKUP(U150,$AC$2:$AD$17,2,FALSE),IF(AND(OR($E154={"a/b","b/c","b/a","c/b"}),S149="w"),VLOOKUP(U149,$AA$2:$AB$17,2,FALSE),IF(AND(OR($E154={"a/b","b/c","b/a","c/b"}),S149="l"),VLOOKUP(U149,$AC$2:$AD$17,2,FALSE),IF(AND(OR($E154={"a/b","b/c","b/a","c/b"}),S148="w"),VLOOKUP(U148,$AA$2:$AB$17,2,FALSE),IF(AND(OR($E154={"a/b","b/c","b/a","c/b"}),S148="l"),VLOOKUP(U148,$AC$2:$AD$17,2,FALSE),IF(AND(OR($E154={"a/b","b/c","b/a","c/b"}),S147="w"),VLOOKUP(U147,$AA$2:$AB$17,2,FALSE),IF(AND(OR($E154={"a/b","b/c","b/a","c/b"}),S147="l"),VLOOKUP(U147,$AC$2:$AD$17,2,FALSE),IF(AND(OR($E154={"a/b","b/c","b/a","c/b"}),S146="w"),VLOOKUP(U146,$AA$2:$AB$17,2,FALSE),IF(AND(OR($E154={"a/b","b/c","b/a","c/b"}),S146="l"),VLOOKUP(U146,$AC$2:$AD$17,2,FALSE),IF(AND(OR($E154={"a/b","b/c","b/a","c/b"}),S145="w"),VLOOKUP(U145,$AA$2:$AB$17,2,FALSE),IF(AND(OR($E154={"a/b","b/c","b/a","c/b"}),S145="l"),VLOOKUP(U145,$AC$2:$AD$17,2,FALSE),IF(AND(OR($E154={"a/b","b/c","b/a","c/b"}),S144="w"),VLOOKUP(U144,$AA$2:$AB$17,2,FALSE),IF(AND(OR($E154={"a/b","b/c","b/a","c/b"}),S144="l"),VLOOKUP(U144,$AC$2:$AD$17,2,FALSE),IF(OR($E154={"a/b","b/c","b/a","c/b"}),1,"")))))))))))))))))))))))</f>
        <v>2a</v>
      </c>
      <c r="V155" s="13" t="str">
        <f>IF(AND(W155="c",$A155&gt;=1,OR(X155={1,"2a","2b",3,"5a","5b","10a","10b","20a","20b","40a","40b","80a","80b","160a","160b"})),"w",IF(AND(W155="",$A155&gt;=1,OR(X155={1,"2a","2b",3,"5a","5b","10a","10b","20a","20b","40a","40b","80a","80b","160a","160b"})),"l",""))</f>
        <v/>
      </c>
      <c r="W155" s="7" t="str">
        <f>IF(OR($A155={3,6,9,12,15,18,21,24,27,30,33,36}),"c","")</f>
        <v>c</v>
      </c>
      <c r="X155" s="14" t="str">
        <f>IF(AND(OR($E154={"a/c","b/c","c/a","c/b"}),V154="w"),VLOOKUP(X154,$AA$2:$AB$17,2,FALSE),IF(AND(OR($E154={"a/c","b/c","c/a","c/b"}),V154="l"),VLOOKUP(X154,$AC$2:$AD$17,2,FALSE),IF(AND(OR($E154={"a/c","b/c","c/a","c/b"}),V153="w"),VLOOKUP(X153,$AA$2:$AB$17,2,FALSE),IF(AND(OR($E154={"a/c","b/c","c/a","c/b"}),V153="l"),VLOOKUP(X153,$AC$2:$AD$17,2,FALSE),IF(AND(OR($E154={"a/c","b/c","c/a","c/b"}),V152="w"),VLOOKUP(X152,$AA$2:$AB$17,2,FALSE),IF(AND(OR($E154={"a/c","b/c","c/a","c/b"}),V152="l"),VLOOKUP(X152,$AC$2:$AD$17,2,FALSE),IF(AND(OR($E154={"a/c","b/c","c/a","c/b"}),V151="w"),VLOOKUP(X151,$AA$2:$AB$17,2,FALSE),IF(AND(OR($E154={"a/c","b/c","c/a","c/b"}),V151="l"),VLOOKUP(X151,$AC$2:$AD$17,2,FALSE),IF(AND(OR($E154={"a/c","b/c","c/a","c/b"}),V150="w"),VLOOKUP(X150,$AA$2:$AB$17,2,FALSE),IF(AND(OR($E154={"a/c","b/c","c/a","c/b"}),V150="l"),VLOOKUP(X150,$AC$2:$AD$17,2,FALSE),IF(AND(OR($E154={"a/c","b/c","c/a","c/b"}),V149="w"),VLOOKUP(X149,$AA$2:$AB$17,2,FALSE),IF(AND(OR($E154={"a/c","b/c","c/a","c/b"}),V149="l"),VLOOKUP(X149,$AC$2:$AD$17,2,FALSE),IF(AND(OR($E154={"a/c","b/c","c/a","c/b"}),V148="w"),VLOOKUP(X148,$AA$2:$AB$17,2,FALSE),IF(AND(OR($E154={"a/c","b/c","c/a","c/b"}),V148="l"),VLOOKUP(X148,$AC$2:$AD$17,2,FALSE),IF(AND(OR($E154={"a/c","b/c","c/a","c/b"}),V147="w"),VLOOKUP(X147,$AA$2:$AB$17,2,FALSE),IF(AND(OR($E154={"a/c","b/c","c/a","c/b"}),V147="l"),VLOOKUP(X147,$AC$2:$AD$17,2,FALSE),IF(AND(OR($E154={"a/c","b/c","c/a","c/b"}),V146="w"),VLOOKUP(X146,$AA$2:$AB$17,2,FALSE),IF(AND(OR($E154={"a/c","b/c","c/a","c/b"}),V146="l"),VLOOKUP(X146,$AC$2:$AD$17,2,FALSE),IF(AND(OR($E154={"a/c","b/c","c/a","c/b"}),V145="w"),VLOOKUP(X145,$AA$2:$AB$17,2,FALSE),IF(AND(OR($E154={"a/c","b/c","c/a","c/b"}),V145="l"),VLOOKUP(X145,$AC$2:$AD$17,2,FALSE),IF(AND(OR($E154={"a/c","b/c","c/a","c/b"}),V144="w"),VLOOKUP(X144,$AA$2:$AB$17,2,FALSE),IF(AND(OR($E154={"a/c","b/c","c/a","c/b"}),V144="l"),VLOOKUP(X144,$AC$2:$AD$17,2,FALSE),IF(OR($E154={"a/c","b/c","c/a","c/b"}),1,"")))))))))))))))))))))))</f>
        <v/>
      </c>
      <c r="Y155" s="12">
        <f t="shared" si="18"/>
        <v>-7</v>
      </c>
      <c r="Z155" s="27">
        <f t="shared" si="19"/>
        <v>-14</v>
      </c>
    </row>
    <row r="156" spans="1:26">
      <c r="A156" s="9">
        <v>21</v>
      </c>
      <c r="B156" s="9">
        <f>IF(OR($A156={1,2,3,4,5,6,7,8,9,10,11,12}),1,IF(OR($A156={13,14,15,16,17,18,19,20,21,22,23,24}),2,IF(OR($A156={25,26,27,28,29,30,31,32,33,34,35,36}),3,"")))</f>
        <v>2</v>
      </c>
      <c r="C156" s="9" t="str">
        <f>IF(OR($A156={1,4,7,10,13,16,19,22,25,28,31,34}),"A",IF(OR($A156={2,5,8,11,14,17,20,23,26,29,32,35}),"B",IF(OR($A156={3,6,9,12,15,18,21,24,27,30,33,36}),"C","")))</f>
        <v>C</v>
      </c>
      <c r="D156" t="str">
        <f t="shared" si="15"/>
        <v>3/2</v>
      </c>
      <c r="E156" t="str">
        <f t="shared" si="16"/>
        <v>A/C</v>
      </c>
      <c r="F156" s="13" t="str">
        <f>IF(AND(G156="d",$A156&gt;=1,OR(H156={1,"2a","2b",3,"5a","5b","10a","10b","20a","20b","40a","40b","80a","80b","160a","160b"})),"w",IF(AND(G156="",$A156&gt;=1,OR(H156={1,"2a","2b",3,"5a","5b","10a","10b","20a","20b","40a","40b","80a","80b","160a","160b"})),"l",""))</f>
        <v/>
      </c>
      <c r="G156" s="7" t="str">
        <f>IF(OR($A156={1,2,3,4,5,6,7,8,9,10,11,12}),"d","")</f>
        <v/>
      </c>
      <c r="H156" s="14" t="str">
        <f>IF(AND(OR($D155={"1/2","1/3","2/1","3/1"}),F155="w"),VLOOKUP(H155,$AA$2:$AB$17,2,FALSE),IF(AND(OR($D155={"1/2","1/3","2/1","3/1"}),F155="l"),VLOOKUP(H155,$AC$2:$AD$17,2,FALSE),IF(AND(OR($D155={"1/2","1/3","2/1","3/1"}),F154="w"),VLOOKUP(H154,$AA$2:$AB$17,2,FALSE),IF(AND(OR($D155={"1/2","1/3","2/1","3/1"}),F154="l"),VLOOKUP(H154,$AC$2:$AD$17,2,FALSE),IF(AND(OR($D155={"1/2","1/3","2/1","3/1"}),F153="w"),VLOOKUP(H153,$AA$2:$AB$17,2,FALSE),IF(AND(OR($D155={"1/2","1/3","2/1","3/1"}),F153="l"),VLOOKUP(H153,$AC$2:$AD$17,2,FALSE),IF(AND(OR($D155={"1/2","1/3","2/1","3/1"}),F152="w"),VLOOKUP(H152,$AA$2:$AB$17,2,FALSE),IF(AND(OR($D155={"1/2","1/3","2/1","3/1"}),F152="l"),VLOOKUP(H152,$AC$2:$AD$17,2,FALSE),IF(AND(OR($D155={"1/2","1/3","2/1","3/1"}),F151="w"),VLOOKUP(H151,$AA$2:$AB$17,2,FALSE),IF(AND(OR($D155={"1/2","1/3","2/1","3/1"}),F151="l"),VLOOKUP(H151,$AC$2:$AD$17,2,FALSE),IF(AND(OR($D155={"1/2","1/3","2/1","3/1"}),F150="w"),VLOOKUP(H150,$AA$2:$AB$17,2,FALSE),IF(AND(OR($D155={"1/2","1/3","2/1","3/1"}),F150="l"),VLOOKUP(H150,$AC$2:$AD$17,2,FALSE),IF(AND(OR($D155={"1/2","1/3","2/1","3/1"}),F149="w"),VLOOKUP(H149,$AA$2:$AB$17,2,FALSE),IF(AND(OR($D155={"1/2","1/3","2/1","3/1"}),F149="l"),VLOOKUP(H149,$AC$2:$AD$17,2,FALSE),IF(AND(OR($D155={"1/2","1/3","2/1","3/1"}),F148="w"),VLOOKUP(H148,$AA$2:$AB$17,2,FALSE),IF(AND(OR($D155={"1/2","1/3","2/1","3/1"}),F148="l"),VLOOKUP(H148,$AC$2:$AD$17,2,FALSE),IF(AND(OR($D155={"1/2","1/3","2/1","3/1"}),F147="w"),VLOOKUP(H147,$AA$2:$AB$17,2,FALSE),IF(AND(OR($D155={"1/2","1/3","2/1","3/1"}),F147="l"),VLOOKUP(H147,$AC$2:$AD$17,2,FALSE),IF(AND(OR($D155={"1/2","1/3","2/1","3/1"}),F146="w"),VLOOKUP(H146,$AA$2:$AB$17,2,FALSE),IF(AND(OR($D155={"1/2","1/3","2/1","3/1"}),F146="l"),VLOOKUP(H146,$AC$2:$AD$17,2,FALSE),IF(AND(OR($D155={"1/2","1/3","2/1","3/1"}),F145="w"),VLOOKUP(H145,$AA$2:$AB$17,2,FALSE),IF(AND(OR($D155={"1/2","1/3","2/1","3/1"}),F145="l"),VLOOKUP(H145,$AC$2:$AD$17,2,FALSE),IF(OR($D155={"1/2","1/3","2/1","3/1"}),1,"")))))))))))))))))))))))</f>
        <v/>
      </c>
      <c r="I156" s="13" t="str">
        <f>IF(AND(J156="d",$A156&gt;=1,OR(K156={1,"2a","2b",3,"5a","5b","10a","10b","20a","20b","40a","40b","80a","80b","160a","160b"})),"w",IF(AND(J156="",$A156&gt;=1,OR(K156={1,"2a","2b",3,"5a","5b","10a","10b","20a","20b","40a","40b","80a","80b","160a","160b"})),"l",""))</f>
        <v>w</v>
      </c>
      <c r="J156" s="7" t="str">
        <f>IF(OR($A156={13,14,15,16,17,18,19,20,21,22,23,24}),"d","")</f>
        <v>d</v>
      </c>
      <c r="K156" s="14" t="str">
        <f>IF(AND(OR($D155={"1/2","2/3","2/1","3/2"}),I155="w"),VLOOKUP(K155,$AA$2:$AB$17,2,FALSE),IF(AND(OR($D155={"1/2","2/3","2/1","3/2"}),I155="l"),VLOOKUP(K155,$AC$2:$AD$17,2,FALSE),IF(AND(OR($D155={"1/2","2/3","2/1","3/2"}),I154="w"),VLOOKUP(K154,$AA$2:$AB$17,2,FALSE),IF(AND(OR($D155={"1/2","2/3","2/1","3/2"}),I154="l"),VLOOKUP(K154,$AC$2:$AD$17,2,FALSE),IF(AND(OR($D155={"1/2","2/3","2/1","3/2"}),I153="w"),VLOOKUP(K153,$AA$2:$AB$17,2,FALSE),IF(AND(OR($D155={"1/2","2/3","2/1","3/2"}),I153="l"),VLOOKUP(K153,$AC$2:$AD$17,2,FALSE),IF(AND(OR($D155={"1/2","2/3","2/1","3/2"}),I152="w"),VLOOKUP(K152,$AA$2:$AB$17,2,FALSE),IF(AND(OR($D155={"1/2","2/3","2/1","3/2"}),I152="l"),VLOOKUP(K152,$AC$2:$AD$17,2,FALSE),IF(AND(OR($D155={"1/2","2/3","2/1","3/2"}),I151="w"),VLOOKUP(K151,$AA$2:$AB$17,2,FALSE),IF(AND(OR($D155={"1/2","2/3","2/1","3/2"}),I151="l"),VLOOKUP(K151,$AC$2:$AD$17,2,FALSE),IF(AND(OR($D155={"1/2","2/3","2/1","3/2"}),I150="w"),VLOOKUP(K150,$AA$2:$AB$17,2,FALSE),IF(AND(OR($D155={"1/2","2/3","2/1","3/2"}),I150="l"),VLOOKUP(K150,$AC$2:$AD$17,2,FALSE),IF(AND(OR($D155={"1/2","2/3","2/1","3/2"}),I149="w"),VLOOKUP(K149,$AA$2:$AB$17,2,FALSE),IF(AND(OR($D155={"1/2","2/3","2/1","3/2"}),I149="l"),VLOOKUP(K149,$AC$2:$AD$17,2,FALSE),IF(AND(OR($D155={"1/2","2/3","2/1","3/2"}),I148="w"),VLOOKUP(K148,$AA$2:$AB$17,2,FALSE),IF(AND(OR($D155={"1/2","2/3","2/1","3/2"}),I148="l"),VLOOKUP(K148,$AC$2:$AD$17,2,FALSE),IF(AND(OR($D155={"1/2","2/3","2/1","3/2"}),I147="w"),VLOOKUP(K147,$AA$2:$AB$17,2,FALSE),IF(AND(OR($D155={"1/2","2/3","2/1","3/2"}),I147="l"),VLOOKUP(K147,$AC$2:$AD$17,2,FALSE),IF(AND(OR($D155={"1/2","2/3","2/1","3/2"}),I146="w"),VLOOKUP(K146,$AA$2:$AB$17,2,FALSE),IF(AND(OR($D155={"1/2","2/3","2/1","3/2"}),I146="l"),VLOOKUP(K146,$AC$2:$AD$17,2,FALSE),IF(AND(OR($D155={"1/2","2/3","2/1","3/2"}),I145="w"),VLOOKUP(K145,$AA$2:$AB$17,2,FALSE),IF(AND(OR($D155={"1/2","2/3","2/1","3/2"}),I145="l"),VLOOKUP(K145,$AC$2:$AD$17,2,FALSE),IF(OR($D155={"1/2","2/3","2/1","3/2"}),1,"")))))))))))))))))))))))</f>
        <v>10a</v>
      </c>
      <c r="L156" s="13" t="str">
        <f>IF(AND(M156="d",$A156&gt;=1,OR(N156={1,"2a","2b",3,"5a","5b","10a","10b","20a","20b","40a","40b","80a","80b","160a","160b"})),"w",IF(AND(M156="",$A156&gt;=1,OR(N156={1,"2a","2b",3,"5a","5b","10a","10b","20a","20b","40a","40b","80a","80b","160a","160b"})),"l",""))</f>
        <v>l</v>
      </c>
      <c r="M156" s="7" t="str">
        <f>IF(OR($A156={25,26,27,28,29,30,31,32,33,34,35,36}),"d","")</f>
        <v/>
      </c>
      <c r="N156" s="14">
        <f>IF(AND(OR($D155={"1/3","2/3","3/1","3/2"}),L155="w"),VLOOKUP(N155,$AA$2:$AB$17,2,FALSE),IF(AND(OR($D155={"1/3","2/3","3/1","3/2"}),L155="l"),VLOOKUP(N155,$AC$2:$AD$17,2,FALSE),IF(AND(OR($D155={"1/3","2/3","3/1","3/2"}),L154="w"),VLOOKUP(N154,$AA$2:$AB$17,2,FALSE),IF(AND(OR($D155={"1/3","2/3","3/1","3/2"}),L154="l"),VLOOKUP(N154,$AC$2:$AD$17,2,FALSE),IF(AND(OR($D155={"1/3","2/3","3/1","3/2"}),L153="w"),VLOOKUP(N153,$AA$2:$AB$17,2,FALSE),IF(AND(OR($D155={"1/3","2/3","3/1","3/2"}),L153="l"),VLOOKUP(N153,$AC$2:$AD$17,2,FALSE),IF(AND(OR($D155={"1/3","2/3","3/1","3/2"}),L152="w"),VLOOKUP(N152,$AA$2:$AB$17,2,FALSE),IF(AND(OR($D155={"1/3","2/3","3/1","3/2"}),L152="l"),VLOOKUP(N152,$AC$2:$AD$17,2,FALSE),IF(AND(OR($D155={"1/3","2/3","3/1","3/2"}),L151="w"),VLOOKUP(N151,$AA$2:$AB$17,2,FALSE),IF(AND(OR($D155={"1/3","2/3","3/1","3/2"}),L151="l"),VLOOKUP(N151,$AC$2:$AD$17,2,FALSE),IF(AND(OR($D155={"1/3","2/3","3/1","3/2"}),L150="w"),VLOOKUP(N150,$AA$2:$AB$17,2,FALSE),IF(AND(OR($D155={"1/3","2/3","3/1","3/2"}),L150="l"),VLOOKUP(N150,$AC$2:$AD$17,2,FALSE),IF(AND(OR($D155={"1/3","2/3","3/1","3/2"}),L149="w"),VLOOKUP(N149,$AA$2:$AB$17,2,FALSE),IF(AND(OR($D155={"1/3","2/3","3/1","3/2"}),L149="l"),VLOOKUP(N149,$AC$2:$AD$17,2,FALSE),IF(AND(OR($D155={"1/3","2/3","3/1","3/2"}),L148="w"),VLOOKUP(N148,$AA$2:$AB$17,2,FALSE),IF(AND(OR($D155={"1/3","2/3","3/1","3/2"}),L148="l"),VLOOKUP(N148,$AC$2:$AD$17,2,FALSE),IF(AND(OR($D155={"1/3","2/3","3/1","3/2"}),L147="w"),VLOOKUP(N147,$AA$2:$AB$17,2,FALSE),IF(AND(OR($D155={"1/3","2/3","3/1","3/2"}),L147="l"),VLOOKUP(N147,$AC$2:$AD$17,2,FALSE),IF(AND(OR($D155={"1/3","2/3","3/1","3/2"}),L146="w"),VLOOKUP(N146,$AA$2:$AB$17,2,FALSE),IF(AND(OR($D155={"1/3","2/3","3/1","3/2"}),L146="l"),VLOOKUP(N146,$AC$2:$AD$17,2,FALSE),IF(AND(OR($D155={"1/3","2/3","3/1","3/2"}),L145="w"),VLOOKUP(N145,$AA$2:$AB$17,2,FALSE),IF(AND(OR($D155={"1/3","2/3","3/1","3/2"}),L145="l"),VLOOKUP(N145,$AC$2:$AD$17,2,FALSE),IF(OR($D155={"1/3","2/3","3/1","3/2"}),1,"")))))))))))))))))))))))</f>
        <v>3</v>
      </c>
      <c r="O156" s="12">
        <f t="shared" si="17"/>
        <v>17</v>
      </c>
      <c r="P156" s="13" t="str">
        <f>IF(AND(Q156="c",$A156&gt;=1,OR(R156={1,"2a","2b",3,"5a","5b","10a","10b","20a","20b","40a","40b","80a","80b","160a","160b"})),"w",IF(AND(Q156="",$A156&gt;=1,OR(R156={1,"2a","2b",3,"5a","5b","10a","10b","20a","20b","40a","40b","80a","80b","160a","160b"})),"l",""))</f>
        <v>l</v>
      </c>
      <c r="Q156" s="7" t="str">
        <f>IF(OR($A156={1,4,7,10,13,16,19,22,25,28,31,34}),"c","")</f>
        <v/>
      </c>
      <c r="R156" s="14" t="str">
        <f>IF(AND(OR($E155={"a/b","a/c","b/a","c/a"}),P155="w"),VLOOKUP(R155,$AA$2:$AB$17,2,FALSE),IF(AND(OR($E155={"a/b","a/c","b/a","c/a"}),P155="l"),VLOOKUP(R155,$AC$2:$AD$17,2,FALSE),IF(AND(OR($E155={"a/b","a/c","b/a","c/a"}),P154="w"),VLOOKUP(R154,$AA$2:$AB$17,2,FALSE),IF(AND(OR($E155={"a/b","a/c","b/a","c/a"}),P154="l"),VLOOKUP(R154,$AC$2:$AD$17,2,FALSE),IF(AND(OR($E155={"a/b","a/c","b/a","c/a"}),P153="w"),VLOOKUP(R153,$AA$2:$AB$17,2,FALSE),IF(AND(OR($E155={"a/b","a/c","b/a","c/a"}),P153="l"),VLOOKUP(R153,$AC$2:$AD$17,2,FALSE),IF(AND(OR($E155={"a/b","a/c","b/a","c/a"}),P152="w"),VLOOKUP(R152,$AA$2:$AB$17,2,FALSE),IF(AND(OR($E155={"a/b","a/c","b/a","c/a"}),P152="l"),VLOOKUP(R152,$AC$2:$AD$17,2,FALSE),IF(AND(OR($E155={"a/b","a/c","b/a","c/a"}),P151="w"),VLOOKUP(R151,$AA$2:$AB$17,2,FALSE),IF(AND(OR($E155={"a/b","a/c","b/a","c/a"}),P151="l"),VLOOKUP(R151,$AC$2:$AD$17,2,FALSE),IF(AND(OR($E155={"a/b","a/c","b/a","c/a"}),P150="w"),VLOOKUP(R150,$AA$2:$AB$17,2,FALSE),IF(AND(OR($E155={"a/b","a/c","b/a","c/a"}),P150="l"),VLOOKUP(R150,$AC$2:$AD$17,2,FALSE),IF(AND(OR($E155={"a/b","a/c","b/a","c/a"}),P149="w"),VLOOKUP(R149,$AA$2:$AB$17,2,FALSE),IF(AND(OR($E155={"a/b","a/c","b/a","c/a"}),P149="l"),VLOOKUP(R149,$AC$2:$AD$17,2,FALSE),IF(AND(OR($E155={"a/b","a/c","b/a","c/a"}),P148="w"),VLOOKUP(R148,$AA$2:$AB$17,2,FALSE),IF(AND(OR($E155={"a/b","a/c","b/a","c/a"}),P148="l"),VLOOKUP(R148,$AC$2:$AD$17,2,FALSE),IF(AND(OR($E155={"a/b","a/c","b/a","c/a"}),P147="w"),VLOOKUP(R147,$AA$2:$AB$17,2,FALSE),IF(AND(OR($E155={"a/b","a/c","b/a","c/a"}),P147="l"),VLOOKUP(R147,$AC$2:$AD$17,2,FALSE),IF(AND(OR($E155={"a/b","a/c","b/a","c/a"}),P146="w"),VLOOKUP(R146,$AA$2:$AB$17,2,FALSE),IF(AND(OR($E155={"a/b","a/c","b/a","c/a"}),P146="l"),VLOOKUP(R146,$AC$2:$AD$17,2,FALSE),IF(AND(OR($E155={"a/b","a/c","b/a","c/a"}),P145="w"),VLOOKUP(R145,$AA$2:$AB$17,2,FALSE),IF(AND(OR($E155={"a/b","a/c","b/a","c/a"}),P145="l"),VLOOKUP(R145,$AC$2:$AD$17,2,FALSE),IF(OR($E155={"a/b","a/c","b/a","c/a"}),1,"")))))))))))))))))))))))</f>
        <v>10a</v>
      </c>
      <c r="S156" s="13" t="str">
        <f>IF(AND(T156="c",$A156&gt;=1,OR(U156={1,"2a","2b",3,"5a","5b","10a","10b","20a","20b","40a","40b","80a","80b","160a","160b"})),"w",IF(AND(T156="",$A156&gt;=1,OR(U156={1,"2a","2b",3,"5a","5b","10a","10b","20a","20b","40a","40b","80a","80b","160a","160b"})),"l",""))</f>
        <v/>
      </c>
      <c r="T156" s="7" t="str">
        <f>IF(OR($A156={2,5,8,11,14,17,20,23,26,29,32,35}),"c","")</f>
        <v/>
      </c>
      <c r="U156" s="14" t="str">
        <f>IF(AND(OR($E155={"a/b","b/c","b/a","c/b"}),S155="w"),VLOOKUP(U155,$AA$2:$AB$17,2,FALSE),IF(AND(OR($E155={"a/b","b/c","b/a","c/b"}),S155="l"),VLOOKUP(U155,$AC$2:$AD$17,2,FALSE),IF(AND(OR($E155={"a/b","b/c","b/a","c/b"}),S154="w"),VLOOKUP(U154,$AA$2:$AB$17,2,FALSE),IF(AND(OR($E155={"a/b","b/c","b/a","c/b"}),S154="l"),VLOOKUP(U154,$AC$2:$AD$17,2,FALSE),IF(AND(OR($E155={"a/b","b/c","b/a","c/b"}),S153="w"),VLOOKUP(U153,$AA$2:$AB$17,2,FALSE),IF(AND(OR($E155={"a/b","b/c","b/a","c/b"}),S153="l"),VLOOKUP(U153,$AC$2:$AD$17,2,FALSE),IF(AND(OR($E155={"a/b","b/c","b/a","c/b"}),S152="w"),VLOOKUP(U152,$AA$2:$AB$17,2,FALSE),IF(AND(OR($E155={"a/b","b/c","b/a","c/b"}),S152="l"),VLOOKUP(U152,$AC$2:$AD$17,2,FALSE),IF(AND(OR($E155={"a/b","b/c","b/a","c/b"}),S151="w"),VLOOKUP(U151,$AA$2:$AB$17,2,FALSE),IF(AND(OR($E155={"a/b","b/c","b/a","c/b"}),S151="l"),VLOOKUP(U151,$AC$2:$AD$17,2,FALSE),IF(AND(OR($E155={"a/b","b/c","b/a","c/b"}),S150="w"),VLOOKUP(U150,$AA$2:$AB$17,2,FALSE),IF(AND(OR($E155={"a/b","b/c","b/a","c/b"}),S150="l"),VLOOKUP(U150,$AC$2:$AD$17,2,FALSE),IF(AND(OR($E155={"a/b","b/c","b/a","c/b"}),S149="w"),VLOOKUP(U149,$AA$2:$AB$17,2,FALSE),IF(AND(OR($E155={"a/b","b/c","b/a","c/b"}),S149="l"),VLOOKUP(U149,$AC$2:$AD$17,2,FALSE),IF(AND(OR($E155={"a/b","b/c","b/a","c/b"}),S148="w"),VLOOKUP(U148,$AA$2:$AB$17,2,FALSE),IF(AND(OR($E155={"a/b","b/c","b/a","c/b"}),S148="l"),VLOOKUP(U148,$AC$2:$AD$17,2,FALSE),IF(AND(OR($E155={"a/b","b/c","b/a","c/b"}),S147="w"),VLOOKUP(U147,$AA$2:$AB$17,2,FALSE),IF(AND(OR($E155={"a/b","b/c","b/a","c/b"}),S147="l"),VLOOKUP(U147,$AC$2:$AD$17,2,FALSE),IF(AND(OR($E155={"a/b","b/c","b/a","c/b"}),S146="w"),VLOOKUP(U146,$AA$2:$AB$17,2,FALSE),IF(AND(OR($E155={"a/b","b/c","b/a","c/b"}),S146="l"),VLOOKUP(U146,$AC$2:$AD$17,2,FALSE),IF(AND(OR($E155={"a/b","b/c","b/a","c/b"}),S145="w"),VLOOKUP(U145,$AA$2:$AB$17,2,FALSE),IF(AND(OR($E155={"a/b","b/c","b/a","c/b"}),S145="l"),VLOOKUP(U145,$AC$2:$AD$17,2,FALSE),IF(OR($E155={"a/b","b/c","b/a","c/b"}),1,"")))))))))))))))))))))))</f>
        <v/>
      </c>
      <c r="V156" s="13" t="str">
        <f>IF(AND(W156="c",$A156&gt;=1,OR(X156={1,"2a","2b",3,"5a","5b","10a","10b","20a","20b","40a","40b","80a","80b","160a","160b"})),"w",IF(AND(W156="",$A156&gt;=1,OR(X156={1,"2a","2b",3,"5a","5b","10a","10b","20a","20b","40a","40b","80a","80b","160a","160b"})),"l",""))</f>
        <v>w</v>
      </c>
      <c r="W156" s="7" t="str">
        <f>IF(OR($A156={3,6,9,12,15,18,21,24,27,30,33,36}),"c","")</f>
        <v>c</v>
      </c>
      <c r="X156" s="14" t="str">
        <f>IF(AND(OR($E155={"a/c","b/c","c/a","c/b"}),V155="w"),VLOOKUP(X155,$AA$2:$AB$17,2,FALSE),IF(AND(OR($E155={"a/c","b/c","c/a","c/b"}),V155="l"),VLOOKUP(X155,$AC$2:$AD$17,2,FALSE),IF(AND(OR($E155={"a/c","b/c","c/a","c/b"}),V154="w"),VLOOKUP(X154,$AA$2:$AB$17,2,FALSE),IF(AND(OR($E155={"a/c","b/c","c/a","c/b"}),V154="l"),VLOOKUP(X154,$AC$2:$AD$17,2,FALSE),IF(AND(OR($E155={"a/c","b/c","c/a","c/b"}),V153="w"),VLOOKUP(X153,$AA$2:$AB$17,2,FALSE),IF(AND(OR($E155={"a/c","b/c","c/a","c/b"}),V153="l"),VLOOKUP(X153,$AC$2:$AD$17,2,FALSE),IF(AND(OR($E155={"a/c","b/c","c/a","c/b"}),V152="w"),VLOOKUP(X152,$AA$2:$AB$17,2,FALSE),IF(AND(OR($E155={"a/c","b/c","c/a","c/b"}),V152="l"),VLOOKUP(X152,$AC$2:$AD$17,2,FALSE),IF(AND(OR($E155={"a/c","b/c","c/a","c/b"}),V151="w"),VLOOKUP(X151,$AA$2:$AB$17,2,FALSE),IF(AND(OR($E155={"a/c","b/c","c/a","c/b"}),V151="l"),VLOOKUP(X151,$AC$2:$AD$17,2,FALSE),IF(AND(OR($E155={"a/c","b/c","c/a","c/b"}),V150="w"),VLOOKUP(X150,$AA$2:$AB$17,2,FALSE),IF(AND(OR($E155={"a/c","b/c","c/a","c/b"}),V150="l"),VLOOKUP(X150,$AC$2:$AD$17,2,FALSE),IF(AND(OR($E155={"a/c","b/c","c/a","c/b"}),V149="w"),VLOOKUP(X149,$AA$2:$AB$17,2,FALSE),IF(AND(OR($E155={"a/c","b/c","c/a","c/b"}),V149="l"),VLOOKUP(X149,$AC$2:$AD$17,2,FALSE),IF(AND(OR($E155={"a/c","b/c","c/a","c/b"}),V148="w"),VLOOKUP(X148,$AA$2:$AB$17,2,FALSE),IF(AND(OR($E155={"a/c","b/c","c/a","c/b"}),V148="l"),VLOOKUP(X148,$AC$2:$AD$17,2,FALSE),IF(AND(OR($E155={"a/c","b/c","c/a","c/b"}),V147="w"),VLOOKUP(X147,$AA$2:$AB$17,2,FALSE),IF(AND(OR($E155={"a/c","b/c","c/a","c/b"}),V147="l"),VLOOKUP(X147,$AC$2:$AD$17,2,FALSE),IF(AND(OR($E155={"a/c","b/c","c/a","c/b"}),V146="w"),VLOOKUP(X146,$AA$2:$AB$17,2,FALSE),IF(AND(OR($E155={"a/c","b/c","c/a","c/b"}),V146="l"),VLOOKUP(X146,$AC$2:$AD$17,2,FALSE),IF(AND(OR($E155={"a/c","b/c","c/a","c/b"}),V145="w"),VLOOKUP(X145,$AA$2:$AB$17,2,FALSE),IF(AND(OR($E155={"a/c","b/c","c/a","c/b"}),V145="l"),VLOOKUP(X145,$AC$2:$AD$17,2,FALSE),IF(OR($E155={"a/c","b/c","c/a","c/b"}),1,"")))))))))))))))))))))))</f>
        <v>5a</v>
      </c>
      <c r="Y156" s="12">
        <f t="shared" si="18"/>
        <v>0</v>
      </c>
      <c r="Z156" s="27">
        <f t="shared" si="19"/>
        <v>17</v>
      </c>
    </row>
    <row r="157" spans="1:26">
      <c r="A157" s="9">
        <v>18</v>
      </c>
      <c r="B157" s="9">
        <f>IF(OR($A157={1,2,3,4,5,6,7,8,9,10,11,12}),1,IF(OR($A157={13,14,15,16,17,18,19,20,21,22,23,24}),2,IF(OR($A157={25,26,27,28,29,30,31,32,33,34,35,36}),3,"")))</f>
        <v>2</v>
      </c>
      <c r="C157" s="9" t="str">
        <f>IF(OR($A157={1,4,7,10,13,16,19,22,25,28,31,34}),"A",IF(OR($A157={2,5,8,11,14,17,20,23,26,29,32,35}),"B",IF(OR($A157={3,6,9,12,15,18,21,24,27,30,33,36}),"C","")))</f>
        <v>C</v>
      </c>
      <c r="D157" t="str">
        <f t="shared" si="15"/>
        <v>3/2</v>
      </c>
      <c r="E157" t="str">
        <f t="shared" si="16"/>
        <v>A/C</v>
      </c>
      <c r="F157" s="13" t="str">
        <f>IF(AND(G157="d",$A157&gt;=1,OR(H157={1,"2a","2b",3,"5a","5b","10a","10b","20a","20b","40a","40b","80a","80b","160a","160b"})),"w",IF(AND(G157="",$A157&gt;=1,OR(H157={1,"2a","2b",3,"5a","5b","10a","10b","20a","20b","40a","40b","80a","80b","160a","160b"})),"l",""))</f>
        <v/>
      </c>
      <c r="G157" s="7" t="str">
        <f>IF(OR($A157={1,2,3,4,5,6,7,8,9,10,11,12}),"d","")</f>
        <v/>
      </c>
      <c r="H157" s="14" t="str">
        <f>IF(AND(OR($D156={"1/2","1/3","2/1","3/1"}),F156="w"),VLOOKUP(H156,$AA$2:$AB$17,2,FALSE),IF(AND(OR($D156={"1/2","1/3","2/1","3/1"}),F156="l"),VLOOKUP(H156,$AC$2:$AD$17,2,FALSE),IF(AND(OR($D156={"1/2","1/3","2/1","3/1"}),F155="w"),VLOOKUP(H155,$AA$2:$AB$17,2,FALSE),IF(AND(OR($D156={"1/2","1/3","2/1","3/1"}),F155="l"),VLOOKUP(H155,$AC$2:$AD$17,2,FALSE),IF(AND(OR($D156={"1/2","1/3","2/1","3/1"}),F154="w"),VLOOKUP(H154,$AA$2:$AB$17,2,FALSE),IF(AND(OR($D156={"1/2","1/3","2/1","3/1"}),F154="l"),VLOOKUP(H154,$AC$2:$AD$17,2,FALSE),IF(AND(OR($D156={"1/2","1/3","2/1","3/1"}),F153="w"),VLOOKUP(H153,$AA$2:$AB$17,2,FALSE),IF(AND(OR($D156={"1/2","1/3","2/1","3/1"}),F153="l"),VLOOKUP(H153,$AC$2:$AD$17,2,FALSE),IF(AND(OR($D156={"1/2","1/3","2/1","3/1"}),F152="w"),VLOOKUP(H152,$AA$2:$AB$17,2,FALSE),IF(AND(OR($D156={"1/2","1/3","2/1","3/1"}),F152="l"),VLOOKUP(H152,$AC$2:$AD$17,2,FALSE),IF(AND(OR($D156={"1/2","1/3","2/1","3/1"}),F151="w"),VLOOKUP(H151,$AA$2:$AB$17,2,FALSE),IF(AND(OR($D156={"1/2","1/3","2/1","3/1"}),F151="l"),VLOOKUP(H151,$AC$2:$AD$17,2,FALSE),IF(AND(OR($D156={"1/2","1/3","2/1","3/1"}),F150="w"),VLOOKUP(H150,$AA$2:$AB$17,2,FALSE),IF(AND(OR($D156={"1/2","1/3","2/1","3/1"}),F150="l"),VLOOKUP(H150,$AC$2:$AD$17,2,FALSE),IF(AND(OR($D156={"1/2","1/3","2/1","3/1"}),F149="w"),VLOOKUP(H149,$AA$2:$AB$17,2,FALSE),IF(AND(OR($D156={"1/2","1/3","2/1","3/1"}),F149="l"),VLOOKUP(H149,$AC$2:$AD$17,2,FALSE),IF(AND(OR($D156={"1/2","1/3","2/1","3/1"}),F148="w"),VLOOKUP(H148,$AA$2:$AB$17,2,FALSE),IF(AND(OR($D156={"1/2","1/3","2/1","3/1"}),F148="l"),VLOOKUP(H148,$AC$2:$AD$17,2,FALSE),IF(AND(OR($D156={"1/2","1/3","2/1","3/1"}),F147="w"),VLOOKUP(H147,$AA$2:$AB$17,2,FALSE),IF(AND(OR($D156={"1/2","1/3","2/1","3/1"}),F147="l"),VLOOKUP(H147,$AC$2:$AD$17,2,FALSE),IF(AND(OR($D156={"1/2","1/3","2/1","3/1"}),F146="w"),VLOOKUP(H146,$AA$2:$AB$17,2,FALSE),IF(AND(OR($D156={"1/2","1/3","2/1","3/1"}),F146="l"),VLOOKUP(H146,$AC$2:$AD$17,2,FALSE),IF(OR($D156={"1/2","1/3","2/1","3/1"}),1,"")))))))))))))))))))))))</f>
        <v/>
      </c>
      <c r="I157" s="13" t="str">
        <f>IF(AND(J157="d",$A157&gt;=1,OR(K157={1,"2a","2b",3,"5a","5b","10a","10b","20a","20b","40a","40b","80a","80b","160a","160b"})),"w",IF(AND(J157="",$A157&gt;=1,OR(K157={1,"2a","2b",3,"5a","5b","10a","10b","20a","20b","40a","40b","80a","80b","160a","160b"})),"l",""))</f>
        <v>w</v>
      </c>
      <c r="J157" s="7" t="str">
        <f>IF(OR($A157={13,14,15,16,17,18,19,20,21,22,23,24}),"d","")</f>
        <v>d</v>
      </c>
      <c r="K157" s="14">
        <f>IF(AND(OR($D156={"1/2","2/3","2/1","3/2"}),I156="w"),VLOOKUP(K156,$AA$2:$AB$17,2,FALSE),IF(AND(OR($D156={"1/2","2/3","2/1","3/2"}),I156="l"),VLOOKUP(K156,$AC$2:$AD$17,2,FALSE),IF(AND(OR($D156={"1/2","2/3","2/1","3/2"}),I155="w"),VLOOKUP(K155,$AA$2:$AB$17,2,FALSE),IF(AND(OR($D156={"1/2","2/3","2/1","3/2"}),I155="l"),VLOOKUP(K155,$AC$2:$AD$17,2,FALSE),IF(AND(OR($D156={"1/2","2/3","2/1","3/2"}),I154="w"),VLOOKUP(K154,$AA$2:$AB$17,2,FALSE),IF(AND(OR($D156={"1/2","2/3","2/1","3/2"}),I154="l"),VLOOKUP(K154,$AC$2:$AD$17,2,FALSE),IF(AND(OR($D156={"1/2","2/3","2/1","3/2"}),I153="w"),VLOOKUP(K153,$AA$2:$AB$17,2,FALSE),IF(AND(OR($D156={"1/2","2/3","2/1","3/2"}),I153="l"),VLOOKUP(K153,$AC$2:$AD$17,2,FALSE),IF(AND(OR($D156={"1/2","2/3","2/1","3/2"}),I152="w"),VLOOKUP(K152,$AA$2:$AB$17,2,FALSE),IF(AND(OR($D156={"1/2","2/3","2/1","3/2"}),I152="l"),VLOOKUP(K152,$AC$2:$AD$17,2,FALSE),IF(AND(OR($D156={"1/2","2/3","2/1","3/2"}),I151="w"),VLOOKUP(K151,$AA$2:$AB$17,2,FALSE),IF(AND(OR($D156={"1/2","2/3","2/1","3/2"}),I151="l"),VLOOKUP(K151,$AC$2:$AD$17,2,FALSE),IF(AND(OR($D156={"1/2","2/3","2/1","3/2"}),I150="w"),VLOOKUP(K150,$AA$2:$AB$17,2,FALSE),IF(AND(OR($D156={"1/2","2/3","2/1","3/2"}),I150="l"),VLOOKUP(K150,$AC$2:$AD$17,2,FALSE),IF(AND(OR($D156={"1/2","2/3","2/1","3/2"}),I149="w"),VLOOKUP(K149,$AA$2:$AB$17,2,FALSE),IF(AND(OR($D156={"1/2","2/3","2/1","3/2"}),I149="l"),VLOOKUP(K149,$AC$2:$AD$17,2,FALSE),IF(AND(OR($D156={"1/2","2/3","2/1","3/2"}),I148="w"),VLOOKUP(K148,$AA$2:$AB$17,2,FALSE),IF(AND(OR($D156={"1/2","2/3","2/1","3/2"}),I148="l"),VLOOKUP(K148,$AC$2:$AD$17,2,FALSE),IF(AND(OR($D156={"1/2","2/3","2/1","3/2"}),I147="w"),VLOOKUP(K147,$AA$2:$AB$17,2,FALSE),IF(AND(OR($D156={"1/2","2/3","2/1","3/2"}),I147="l"),VLOOKUP(K147,$AC$2:$AD$17,2,FALSE),IF(AND(OR($D156={"1/2","2/3","2/1","3/2"}),I146="w"),VLOOKUP(K146,$AA$2:$AB$17,2,FALSE),IF(AND(OR($D156={"1/2","2/3","2/1","3/2"}),I146="l"),VLOOKUP(K146,$AC$2:$AD$17,2,FALSE),IF(OR($D156={"1/2","2/3","2/1","3/2"}),1,"")))))))))))))))))))))))</f>
        <v>1</v>
      </c>
      <c r="L157" s="13" t="str">
        <f>IF(AND(M157="d",$A157&gt;=1,OR(N157={1,"2a","2b",3,"5a","5b","10a","10b","20a","20b","40a","40b","80a","80b","160a","160b"})),"w",IF(AND(M157="",$A157&gt;=1,OR(N157={1,"2a","2b",3,"5a","5b","10a","10b","20a","20b","40a","40b","80a","80b","160a","160b"})),"l",""))</f>
        <v>l</v>
      </c>
      <c r="M157" s="7" t="str">
        <f>IF(OR($A157={25,26,27,28,29,30,31,32,33,34,35,36}),"d","")</f>
        <v/>
      </c>
      <c r="N157" s="14" t="str">
        <f>IF(AND(OR($D156={"1/3","2/3","3/1","3/2"}),L156="w"),VLOOKUP(N156,$AA$2:$AB$17,2,FALSE),IF(AND(OR($D156={"1/3","2/3","3/1","3/2"}),L156="l"),VLOOKUP(N156,$AC$2:$AD$17,2,FALSE),IF(AND(OR($D156={"1/3","2/3","3/1","3/2"}),L155="w"),VLOOKUP(N155,$AA$2:$AB$17,2,FALSE),IF(AND(OR($D156={"1/3","2/3","3/1","3/2"}),L155="l"),VLOOKUP(N155,$AC$2:$AD$17,2,FALSE),IF(AND(OR($D156={"1/3","2/3","3/1","3/2"}),L154="w"),VLOOKUP(N154,$AA$2:$AB$17,2,FALSE),IF(AND(OR($D156={"1/3","2/3","3/1","3/2"}),L154="l"),VLOOKUP(N154,$AC$2:$AD$17,2,FALSE),IF(AND(OR($D156={"1/3","2/3","3/1","3/2"}),L153="w"),VLOOKUP(N153,$AA$2:$AB$17,2,FALSE),IF(AND(OR($D156={"1/3","2/3","3/1","3/2"}),L153="l"),VLOOKUP(N153,$AC$2:$AD$17,2,FALSE),IF(AND(OR($D156={"1/3","2/3","3/1","3/2"}),L152="w"),VLOOKUP(N152,$AA$2:$AB$17,2,FALSE),IF(AND(OR($D156={"1/3","2/3","3/1","3/2"}),L152="l"),VLOOKUP(N152,$AC$2:$AD$17,2,FALSE),IF(AND(OR($D156={"1/3","2/3","3/1","3/2"}),L151="w"),VLOOKUP(N151,$AA$2:$AB$17,2,FALSE),IF(AND(OR($D156={"1/3","2/3","3/1","3/2"}),L151="l"),VLOOKUP(N151,$AC$2:$AD$17,2,FALSE),IF(AND(OR($D156={"1/3","2/3","3/1","3/2"}),L150="w"),VLOOKUP(N150,$AA$2:$AB$17,2,FALSE),IF(AND(OR($D156={"1/3","2/3","3/1","3/2"}),L150="l"),VLOOKUP(N150,$AC$2:$AD$17,2,FALSE),IF(AND(OR($D156={"1/3","2/3","3/1","3/2"}),L149="w"),VLOOKUP(N149,$AA$2:$AB$17,2,FALSE),IF(AND(OR($D156={"1/3","2/3","3/1","3/2"}),L149="l"),VLOOKUP(N149,$AC$2:$AD$17,2,FALSE),IF(AND(OR($D156={"1/3","2/3","3/1","3/2"}),L148="w"),VLOOKUP(N148,$AA$2:$AB$17,2,FALSE),IF(AND(OR($D156={"1/3","2/3","3/1","3/2"}),L148="l"),VLOOKUP(N148,$AC$2:$AD$17,2,FALSE),IF(AND(OR($D156={"1/3","2/3","3/1","3/2"}),L147="w"),VLOOKUP(N147,$AA$2:$AB$17,2,FALSE),IF(AND(OR($D156={"1/3","2/3","3/1","3/2"}),L147="l"),VLOOKUP(N147,$AC$2:$AD$17,2,FALSE),IF(AND(OR($D156={"1/3","2/3","3/1","3/2"}),L146="w"),VLOOKUP(N146,$AA$2:$AB$17,2,FALSE),IF(AND(OR($D156={"1/3","2/3","3/1","3/2"}),L146="l"),VLOOKUP(N146,$AC$2:$AD$17,2,FALSE),IF(OR($D156={"1/3","2/3","3/1","3/2"}),1,"")))))))))))))))))))))))</f>
        <v>5a</v>
      </c>
      <c r="O157" s="12">
        <f t="shared" si="17"/>
        <v>-3</v>
      </c>
      <c r="P157" s="13" t="str">
        <f>IF(AND(Q157="c",$A157&gt;=1,OR(R157={1,"2a","2b",3,"5a","5b","10a","10b","20a","20b","40a","40b","80a","80b","160a","160b"})),"w",IF(AND(Q157="",$A157&gt;=1,OR(R157={1,"2a","2b",3,"5a","5b","10a","10b","20a","20b","40a","40b","80a","80b","160a","160b"})),"l",""))</f>
        <v>l</v>
      </c>
      <c r="Q157" s="7" t="str">
        <f>IF(OR($A157={1,4,7,10,13,16,19,22,25,28,31,34}),"c","")</f>
        <v/>
      </c>
      <c r="R157" s="14" t="str">
        <f>IF(AND(OR($E156={"a/b","a/c","b/a","c/a"}),P156="w"),VLOOKUP(R156,$AA$2:$AB$17,2,FALSE),IF(AND(OR($E156={"a/b","a/c","b/a","c/a"}),P156="l"),VLOOKUP(R156,$AC$2:$AD$17,2,FALSE),IF(AND(OR($E156={"a/b","a/c","b/a","c/a"}),P155="w"),VLOOKUP(R155,$AA$2:$AB$17,2,FALSE),IF(AND(OR($E156={"a/b","a/c","b/a","c/a"}),P155="l"),VLOOKUP(R155,$AC$2:$AD$17,2,FALSE),IF(AND(OR($E156={"a/b","a/c","b/a","c/a"}),P154="w"),VLOOKUP(R154,$AA$2:$AB$17,2,FALSE),IF(AND(OR($E156={"a/b","a/c","b/a","c/a"}),P154="l"),VLOOKUP(R154,$AC$2:$AD$17,2,FALSE),IF(AND(OR($E156={"a/b","a/c","b/a","c/a"}),P153="w"),VLOOKUP(R153,$AA$2:$AB$17,2,FALSE),IF(AND(OR($E156={"a/b","a/c","b/a","c/a"}),P153="l"),VLOOKUP(R153,$AC$2:$AD$17,2,FALSE),IF(AND(OR($E156={"a/b","a/c","b/a","c/a"}),P152="w"),VLOOKUP(R152,$AA$2:$AB$17,2,FALSE),IF(AND(OR($E156={"a/b","a/c","b/a","c/a"}),P152="l"),VLOOKUP(R152,$AC$2:$AD$17,2,FALSE),IF(AND(OR($E156={"a/b","a/c","b/a","c/a"}),P151="w"),VLOOKUP(R151,$AA$2:$AB$17,2,FALSE),IF(AND(OR($E156={"a/b","a/c","b/a","c/a"}),P151="l"),VLOOKUP(R151,$AC$2:$AD$17,2,FALSE),IF(AND(OR($E156={"a/b","a/c","b/a","c/a"}),P150="w"),VLOOKUP(R150,$AA$2:$AB$17,2,FALSE),IF(AND(OR($E156={"a/b","a/c","b/a","c/a"}),P150="l"),VLOOKUP(R150,$AC$2:$AD$17,2,FALSE),IF(AND(OR($E156={"a/b","a/c","b/a","c/a"}),P149="w"),VLOOKUP(R149,$AA$2:$AB$17,2,FALSE),IF(AND(OR($E156={"a/b","a/c","b/a","c/a"}),P149="l"),VLOOKUP(R149,$AC$2:$AD$17,2,FALSE),IF(AND(OR($E156={"a/b","a/c","b/a","c/a"}),P148="w"),VLOOKUP(R148,$AA$2:$AB$17,2,FALSE),IF(AND(OR($E156={"a/b","a/c","b/a","c/a"}),P148="l"),VLOOKUP(R148,$AC$2:$AD$17,2,FALSE),IF(AND(OR($E156={"a/b","a/c","b/a","c/a"}),P147="w"),VLOOKUP(R147,$AA$2:$AB$17,2,FALSE),IF(AND(OR($E156={"a/b","a/c","b/a","c/a"}),P147="l"),VLOOKUP(R147,$AC$2:$AD$17,2,FALSE),IF(AND(OR($E156={"a/b","a/c","b/a","c/a"}),P146="w"),VLOOKUP(R146,$AA$2:$AB$17,2,FALSE),IF(AND(OR($E156={"a/b","a/c","b/a","c/a"}),P146="l"),VLOOKUP(R146,$AC$2:$AD$17,2,FALSE),IF(OR($E156={"a/b","a/c","b/a","c/a"}),1,"")))))))))))))))))))))))</f>
        <v>10b</v>
      </c>
      <c r="S157" s="13" t="str">
        <f>IF(AND(T157="c",$A157&gt;=1,OR(U157={1,"2a","2b",3,"5a","5b","10a","10b","20a","20b","40a","40b","80a","80b","160a","160b"})),"w",IF(AND(T157="",$A157&gt;=1,OR(U157={1,"2a","2b",3,"5a","5b","10a","10b","20a","20b","40a","40b","80a","80b","160a","160b"})),"l",""))</f>
        <v/>
      </c>
      <c r="T157" s="7" t="str">
        <f>IF(OR($A157={2,5,8,11,14,17,20,23,26,29,32,35}),"c","")</f>
        <v/>
      </c>
      <c r="U157" s="14" t="str">
        <f>IF(AND(OR($E156={"a/b","b/c","b/a","c/b"}),S156="w"),VLOOKUP(U156,$AA$2:$AB$17,2,FALSE),IF(AND(OR($E156={"a/b","b/c","b/a","c/b"}),S156="l"),VLOOKUP(U156,$AC$2:$AD$17,2,FALSE),IF(AND(OR($E156={"a/b","b/c","b/a","c/b"}),S155="w"),VLOOKUP(U155,$AA$2:$AB$17,2,FALSE),IF(AND(OR($E156={"a/b","b/c","b/a","c/b"}),S155="l"),VLOOKUP(U155,$AC$2:$AD$17,2,FALSE),IF(AND(OR($E156={"a/b","b/c","b/a","c/b"}),S154="w"),VLOOKUP(U154,$AA$2:$AB$17,2,FALSE),IF(AND(OR($E156={"a/b","b/c","b/a","c/b"}),S154="l"),VLOOKUP(U154,$AC$2:$AD$17,2,FALSE),IF(AND(OR($E156={"a/b","b/c","b/a","c/b"}),S153="w"),VLOOKUP(U153,$AA$2:$AB$17,2,FALSE),IF(AND(OR($E156={"a/b","b/c","b/a","c/b"}),S153="l"),VLOOKUP(U153,$AC$2:$AD$17,2,FALSE),IF(AND(OR($E156={"a/b","b/c","b/a","c/b"}),S152="w"),VLOOKUP(U152,$AA$2:$AB$17,2,FALSE),IF(AND(OR($E156={"a/b","b/c","b/a","c/b"}),S152="l"),VLOOKUP(U152,$AC$2:$AD$17,2,FALSE),IF(AND(OR($E156={"a/b","b/c","b/a","c/b"}),S151="w"),VLOOKUP(U151,$AA$2:$AB$17,2,FALSE),IF(AND(OR($E156={"a/b","b/c","b/a","c/b"}),S151="l"),VLOOKUP(U151,$AC$2:$AD$17,2,FALSE),IF(AND(OR($E156={"a/b","b/c","b/a","c/b"}),S150="w"),VLOOKUP(U150,$AA$2:$AB$17,2,FALSE),IF(AND(OR($E156={"a/b","b/c","b/a","c/b"}),S150="l"),VLOOKUP(U150,$AC$2:$AD$17,2,FALSE),IF(AND(OR($E156={"a/b","b/c","b/a","c/b"}),S149="w"),VLOOKUP(U149,$AA$2:$AB$17,2,FALSE),IF(AND(OR($E156={"a/b","b/c","b/a","c/b"}),S149="l"),VLOOKUP(U149,$AC$2:$AD$17,2,FALSE),IF(AND(OR($E156={"a/b","b/c","b/a","c/b"}),S148="w"),VLOOKUP(U148,$AA$2:$AB$17,2,FALSE),IF(AND(OR($E156={"a/b","b/c","b/a","c/b"}),S148="l"),VLOOKUP(U148,$AC$2:$AD$17,2,FALSE),IF(AND(OR($E156={"a/b","b/c","b/a","c/b"}),S147="w"),VLOOKUP(U147,$AA$2:$AB$17,2,FALSE),IF(AND(OR($E156={"a/b","b/c","b/a","c/b"}),S147="l"),VLOOKUP(U147,$AC$2:$AD$17,2,FALSE),IF(AND(OR($E156={"a/b","b/c","b/a","c/b"}),S146="w"),VLOOKUP(U146,$AA$2:$AB$17,2,FALSE),IF(AND(OR($E156={"a/b","b/c","b/a","c/b"}),S146="l"),VLOOKUP(U146,$AC$2:$AD$17,2,FALSE),IF(OR($E156={"a/b","b/c","b/a","c/b"}),1,"")))))))))))))))))))))))</f>
        <v/>
      </c>
      <c r="V157" s="13" t="str">
        <f>IF(AND(W157="c",$A157&gt;=1,OR(X157={1,"2a","2b",3,"5a","5b","10a","10b","20a","20b","40a","40b","80a","80b","160a","160b"})),"w",IF(AND(W157="",$A157&gt;=1,OR(X157={1,"2a","2b",3,"5a","5b","10a","10b","20a","20b","40a","40b","80a","80b","160a","160b"})),"l",""))</f>
        <v>w</v>
      </c>
      <c r="W157" s="7" t="str">
        <f>IF(OR($A157={3,6,9,12,15,18,21,24,27,30,33,36}),"c","")</f>
        <v>c</v>
      </c>
      <c r="X157" s="14">
        <f>IF(AND(OR($E156={"a/c","b/c","c/a","c/b"}),V156="w"),VLOOKUP(X156,$AA$2:$AB$17,2,FALSE),IF(AND(OR($E156={"a/c","b/c","c/a","c/b"}),V156="l"),VLOOKUP(X156,$AC$2:$AD$17,2,FALSE),IF(AND(OR($E156={"a/c","b/c","c/a","c/b"}),V155="w"),VLOOKUP(X155,$AA$2:$AB$17,2,FALSE),IF(AND(OR($E156={"a/c","b/c","c/a","c/b"}),V155="l"),VLOOKUP(X155,$AC$2:$AD$17,2,FALSE),IF(AND(OR($E156={"a/c","b/c","c/a","c/b"}),V154="w"),VLOOKUP(X154,$AA$2:$AB$17,2,FALSE),IF(AND(OR($E156={"a/c","b/c","c/a","c/b"}),V154="l"),VLOOKUP(X154,$AC$2:$AD$17,2,FALSE),IF(AND(OR($E156={"a/c","b/c","c/a","c/b"}),V153="w"),VLOOKUP(X153,$AA$2:$AB$17,2,FALSE),IF(AND(OR($E156={"a/c","b/c","c/a","c/b"}),V153="l"),VLOOKUP(X153,$AC$2:$AD$17,2,FALSE),IF(AND(OR($E156={"a/c","b/c","c/a","c/b"}),V152="w"),VLOOKUP(X152,$AA$2:$AB$17,2,FALSE),IF(AND(OR($E156={"a/c","b/c","c/a","c/b"}),V152="l"),VLOOKUP(X152,$AC$2:$AD$17,2,FALSE),IF(AND(OR($E156={"a/c","b/c","c/a","c/b"}),V151="w"),VLOOKUP(X151,$AA$2:$AB$17,2,FALSE),IF(AND(OR($E156={"a/c","b/c","c/a","c/b"}),V151="l"),VLOOKUP(X151,$AC$2:$AD$17,2,FALSE),IF(AND(OR($E156={"a/c","b/c","c/a","c/b"}),V150="w"),VLOOKUP(X150,$AA$2:$AB$17,2,FALSE),IF(AND(OR($E156={"a/c","b/c","c/a","c/b"}),V150="l"),VLOOKUP(X150,$AC$2:$AD$17,2,FALSE),IF(AND(OR($E156={"a/c","b/c","c/a","c/b"}),V149="w"),VLOOKUP(X149,$AA$2:$AB$17,2,FALSE),IF(AND(OR($E156={"a/c","b/c","c/a","c/b"}),V149="l"),VLOOKUP(X149,$AC$2:$AD$17,2,FALSE),IF(AND(OR($E156={"a/c","b/c","c/a","c/b"}),V148="w"),VLOOKUP(X148,$AA$2:$AB$17,2,FALSE),IF(AND(OR($E156={"a/c","b/c","c/a","c/b"}),V148="l"),VLOOKUP(X148,$AC$2:$AD$17,2,FALSE),IF(AND(OR($E156={"a/c","b/c","c/a","c/b"}),V147="w"),VLOOKUP(X147,$AA$2:$AB$17,2,FALSE),IF(AND(OR($E156={"a/c","b/c","c/a","c/b"}),V147="l"),VLOOKUP(X147,$AC$2:$AD$17,2,FALSE),IF(AND(OR($E156={"a/c","b/c","c/a","c/b"}),V146="w"),VLOOKUP(X146,$AA$2:$AB$17,2,FALSE),IF(AND(OR($E156={"a/c","b/c","c/a","c/b"}),V146="l"),VLOOKUP(X146,$AC$2:$AD$17,2,FALSE),IF(OR($E156={"a/c","b/c","c/a","c/b"}),1,"")))))))))))))))))))))))</f>
        <v>1</v>
      </c>
      <c r="Y157" s="12">
        <f t="shared" si="18"/>
        <v>-8</v>
      </c>
      <c r="Z157" s="27">
        <f t="shared" si="19"/>
        <v>-11</v>
      </c>
    </row>
    <row r="158" spans="1:26">
      <c r="A158" s="9">
        <v>16</v>
      </c>
      <c r="B158" s="9">
        <f>IF(OR($A158={1,2,3,4,5,6,7,8,9,10,11,12}),1,IF(OR($A158={13,14,15,16,17,18,19,20,21,22,23,24}),2,IF(OR($A158={25,26,27,28,29,30,31,32,33,34,35,36}),3,"")))</f>
        <v>2</v>
      </c>
      <c r="C158" s="9" t="str">
        <f>IF(OR($A158={1,4,7,10,13,16,19,22,25,28,31,34}),"A",IF(OR($A158={2,5,8,11,14,17,20,23,26,29,32,35}),"B",IF(OR($A158={3,6,9,12,15,18,21,24,27,30,33,36}),"C","")))</f>
        <v>A</v>
      </c>
      <c r="D158" t="str">
        <f t="shared" ref="D158:D221" si="20">IF($A158="","",IF($B157=$B158,$D157,IF(OR($A157="z",$A158="z"),$D157,CONCATENATE($B157,"/",$B158))))</f>
        <v>3/2</v>
      </c>
      <c r="E158" t="str">
        <f t="shared" ref="E158:E221" si="21">IF($A158="","",IF($C157=$C158,$E157,IF(OR($A157="z",$A158="z"),$E157,CONCATENATE($C157,"/",$C158))))</f>
        <v>C/A</v>
      </c>
      <c r="F158" s="13" t="str">
        <f>IF(AND(G158="d",$A158&gt;=1,OR(H158={1,"2a","2b",3,"5a","5b","10a","10b","20a","20b","40a","40b","80a","80b","160a","160b"})),"w",IF(AND(G158="",$A158&gt;=1,OR(H158={1,"2a","2b",3,"5a","5b","10a","10b","20a","20b","40a","40b","80a","80b","160a","160b"})),"l",""))</f>
        <v/>
      </c>
      <c r="G158" s="7" t="str">
        <f>IF(OR($A158={1,2,3,4,5,6,7,8,9,10,11,12}),"d","")</f>
        <v/>
      </c>
      <c r="H158" s="14" t="str">
        <f>IF(AND(OR($D157={"1/2","1/3","2/1","3/1"}),F157="w"),VLOOKUP(H157,$AA$2:$AB$17,2,FALSE),IF(AND(OR($D157={"1/2","1/3","2/1","3/1"}),F157="l"),VLOOKUP(H157,$AC$2:$AD$17,2,FALSE),IF(AND(OR($D157={"1/2","1/3","2/1","3/1"}),F156="w"),VLOOKUP(H156,$AA$2:$AB$17,2,FALSE),IF(AND(OR($D157={"1/2","1/3","2/1","3/1"}),F156="l"),VLOOKUP(H156,$AC$2:$AD$17,2,FALSE),IF(AND(OR($D157={"1/2","1/3","2/1","3/1"}),F155="w"),VLOOKUP(H155,$AA$2:$AB$17,2,FALSE),IF(AND(OR($D157={"1/2","1/3","2/1","3/1"}),F155="l"),VLOOKUP(H155,$AC$2:$AD$17,2,FALSE),IF(AND(OR($D157={"1/2","1/3","2/1","3/1"}),F154="w"),VLOOKUP(H154,$AA$2:$AB$17,2,FALSE),IF(AND(OR($D157={"1/2","1/3","2/1","3/1"}),F154="l"),VLOOKUP(H154,$AC$2:$AD$17,2,FALSE),IF(AND(OR($D157={"1/2","1/3","2/1","3/1"}),F153="w"),VLOOKUP(H153,$AA$2:$AB$17,2,FALSE),IF(AND(OR($D157={"1/2","1/3","2/1","3/1"}),F153="l"),VLOOKUP(H153,$AC$2:$AD$17,2,FALSE),IF(AND(OR($D157={"1/2","1/3","2/1","3/1"}),F152="w"),VLOOKUP(H152,$AA$2:$AB$17,2,FALSE),IF(AND(OR($D157={"1/2","1/3","2/1","3/1"}),F152="l"),VLOOKUP(H152,$AC$2:$AD$17,2,FALSE),IF(AND(OR($D157={"1/2","1/3","2/1","3/1"}),F151="w"),VLOOKUP(H151,$AA$2:$AB$17,2,FALSE),IF(AND(OR($D157={"1/2","1/3","2/1","3/1"}),F151="l"),VLOOKUP(H151,$AC$2:$AD$17,2,FALSE),IF(AND(OR($D157={"1/2","1/3","2/1","3/1"}),F150="w"),VLOOKUP(H150,$AA$2:$AB$17,2,FALSE),IF(AND(OR($D157={"1/2","1/3","2/1","3/1"}),F150="l"),VLOOKUP(H150,$AC$2:$AD$17,2,FALSE),IF(AND(OR($D157={"1/2","1/3","2/1","3/1"}),F149="w"),VLOOKUP(H149,$AA$2:$AB$17,2,FALSE),IF(AND(OR($D157={"1/2","1/3","2/1","3/1"}),F149="l"),VLOOKUP(H149,$AC$2:$AD$17,2,FALSE),IF(AND(OR($D157={"1/2","1/3","2/1","3/1"}),F148="w"),VLOOKUP(H148,$AA$2:$AB$17,2,FALSE),IF(AND(OR($D157={"1/2","1/3","2/1","3/1"}),F148="l"),VLOOKUP(H148,$AC$2:$AD$17,2,FALSE),IF(AND(OR($D157={"1/2","1/3","2/1","3/1"}),F147="w"),VLOOKUP(H147,$AA$2:$AB$17,2,FALSE),IF(AND(OR($D157={"1/2","1/3","2/1","3/1"}),F147="l"),VLOOKUP(H147,$AC$2:$AD$17,2,FALSE),IF(OR($D157={"1/2","1/3","2/1","3/1"}),1,"")))))))))))))))))))))))</f>
        <v/>
      </c>
      <c r="I158" s="13" t="str">
        <f>IF(AND(J158="d",$A158&gt;=1,OR(K158={1,"2a","2b",3,"5a","5b","10a","10b","20a","20b","40a","40b","80a","80b","160a","160b"})),"w",IF(AND(J158="",$A158&gt;=1,OR(K158={1,"2a","2b",3,"5a","5b","10a","10b","20a","20b","40a","40b","80a","80b","160a","160b"})),"l",""))</f>
        <v>w</v>
      </c>
      <c r="J158" s="7" t="str">
        <f>IF(OR($A158={13,14,15,16,17,18,19,20,21,22,23,24}),"d","")</f>
        <v>d</v>
      </c>
      <c r="K158" s="14">
        <f>IF(AND(OR($D157={"1/2","2/3","2/1","3/2"}),I157="w"),VLOOKUP(K157,$AA$2:$AB$17,2,FALSE),IF(AND(OR($D157={"1/2","2/3","2/1","3/2"}),I157="l"),VLOOKUP(K157,$AC$2:$AD$17,2,FALSE),IF(AND(OR($D157={"1/2","2/3","2/1","3/2"}),I156="w"),VLOOKUP(K156,$AA$2:$AB$17,2,FALSE),IF(AND(OR($D157={"1/2","2/3","2/1","3/2"}),I156="l"),VLOOKUP(K156,$AC$2:$AD$17,2,FALSE),IF(AND(OR($D157={"1/2","2/3","2/1","3/2"}),I155="w"),VLOOKUP(K155,$AA$2:$AB$17,2,FALSE),IF(AND(OR($D157={"1/2","2/3","2/1","3/2"}),I155="l"),VLOOKUP(K155,$AC$2:$AD$17,2,FALSE),IF(AND(OR($D157={"1/2","2/3","2/1","3/2"}),I154="w"),VLOOKUP(K154,$AA$2:$AB$17,2,FALSE),IF(AND(OR($D157={"1/2","2/3","2/1","3/2"}),I154="l"),VLOOKUP(K154,$AC$2:$AD$17,2,FALSE),IF(AND(OR($D157={"1/2","2/3","2/1","3/2"}),I153="w"),VLOOKUP(K153,$AA$2:$AB$17,2,FALSE),IF(AND(OR($D157={"1/2","2/3","2/1","3/2"}),I153="l"),VLOOKUP(K153,$AC$2:$AD$17,2,FALSE),IF(AND(OR($D157={"1/2","2/3","2/1","3/2"}),I152="w"),VLOOKUP(K152,$AA$2:$AB$17,2,FALSE),IF(AND(OR($D157={"1/2","2/3","2/1","3/2"}),I152="l"),VLOOKUP(K152,$AC$2:$AD$17,2,FALSE),IF(AND(OR($D157={"1/2","2/3","2/1","3/2"}),I151="w"),VLOOKUP(K151,$AA$2:$AB$17,2,FALSE),IF(AND(OR($D157={"1/2","2/3","2/1","3/2"}),I151="l"),VLOOKUP(K151,$AC$2:$AD$17,2,FALSE),IF(AND(OR($D157={"1/2","2/3","2/1","3/2"}),I150="w"),VLOOKUP(K150,$AA$2:$AB$17,2,FALSE),IF(AND(OR($D157={"1/2","2/3","2/1","3/2"}),I150="l"),VLOOKUP(K150,$AC$2:$AD$17,2,FALSE),IF(AND(OR($D157={"1/2","2/3","2/1","3/2"}),I149="w"),VLOOKUP(K149,$AA$2:$AB$17,2,FALSE),IF(AND(OR($D157={"1/2","2/3","2/1","3/2"}),I149="l"),VLOOKUP(K149,$AC$2:$AD$17,2,FALSE),IF(AND(OR($D157={"1/2","2/3","2/1","3/2"}),I148="w"),VLOOKUP(K148,$AA$2:$AB$17,2,FALSE),IF(AND(OR($D157={"1/2","2/3","2/1","3/2"}),I148="l"),VLOOKUP(K148,$AC$2:$AD$17,2,FALSE),IF(AND(OR($D157={"1/2","2/3","2/1","3/2"}),I147="w"),VLOOKUP(K147,$AA$2:$AB$17,2,FALSE),IF(AND(OR($D157={"1/2","2/3","2/1","3/2"}),I147="l"),VLOOKUP(K147,$AC$2:$AD$17,2,FALSE),IF(OR($D157={"1/2","2/3","2/1","3/2"}),1,"")))))))))))))))))))))))</f>
        <v>1</v>
      </c>
      <c r="L158" s="13" t="str">
        <f>IF(AND(M158="d",$A158&gt;=1,OR(N158={1,"2a","2b",3,"5a","5b","10a","10b","20a","20b","40a","40b","80a","80b","160a","160b"})),"w",IF(AND(M158="",$A158&gt;=1,OR(N158={1,"2a","2b",3,"5a","5b","10a","10b","20a","20b","40a","40b","80a","80b","160a","160b"})),"l",""))</f>
        <v>l</v>
      </c>
      <c r="M158" s="7" t="str">
        <f>IF(OR($A158={25,26,27,28,29,30,31,32,33,34,35,36}),"d","")</f>
        <v/>
      </c>
      <c r="N158" s="14" t="str">
        <f>IF(AND(OR($D157={"1/3","2/3","3/1","3/2"}),L157="w"),VLOOKUP(N157,$AA$2:$AB$17,2,FALSE),IF(AND(OR($D157={"1/3","2/3","3/1","3/2"}),L157="l"),VLOOKUP(N157,$AC$2:$AD$17,2,FALSE),IF(AND(OR($D157={"1/3","2/3","3/1","3/2"}),L156="w"),VLOOKUP(N156,$AA$2:$AB$17,2,FALSE),IF(AND(OR($D157={"1/3","2/3","3/1","3/2"}),L156="l"),VLOOKUP(N156,$AC$2:$AD$17,2,FALSE),IF(AND(OR($D157={"1/3","2/3","3/1","3/2"}),L155="w"),VLOOKUP(N155,$AA$2:$AB$17,2,FALSE),IF(AND(OR($D157={"1/3","2/3","3/1","3/2"}),L155="l"),VLOOKUP(N155,$AC$2:$AD$17,2,FALSE),IF(AND(OR($D157={"1/3","2/3","3/1","3/2"}),L154="w"),VLOOKUP(N154,$AA$2:$AB$17,2,FALSE),IF(AND(OR($D157={"1/3","2/3","3/1","3/2"}),L154="l"),VLOOKUP(N154,$AC$2:$AD$17,2,FALSE),IF(AND(OR($D157={"1/3","2/3","3/1","3/2"}),L153="w"),VLOOKUP(N153,$AA$2:$AB$17,2,FALSE),IF(AND(OR($D157={"1/3","2/3","3/1","3/2"}),L153="l"),VLOOKUP(N153,$AC$2:$AD$17,2,FALSE),IF(AND(OR($D157={"1/3","2/3","3/1","3/2"}),L152="w"),VLOOKUP(N152,$AA$2:$AB$17,2,FALSE),IF(AND(OR($D157={"1/3","2/3","3/1","3/2"}),L152="l"),VLOOKUP(N152,$AC$2:$AD$17,2,FALSE),IF(AND(OR($D157={"1/3","2/3","3/1","3/2"}),L151="w"),VLOOKUP(N151,$AA$2:$AB$17,2,FALSE),IF(AND(OR($D157={"1/3","2/3","3/1","3/2"}),L151="l"),VLOOKUP(N151,$AC$2:$AD$17,2,FALSE),IF(AND(OR($D157={"1/3","2/3","3/1","3/2"}),L150="w"),VLOOKUP(N150,$AA$2:$AB$17,2,FALSE),IF(AND(OR($D157={"1/3","2/3","3/1","3/2"}),L150="l"),VLOOKUP(N150,$AC$2:$AD$17,2,FALSE),IF(AND(OR($D157={"1/3","2/3","3/1","3/2"}),L149="w"),VLOOKUP(N149,$AA$2:$AB$17,2,FALSE),IF(AND(OR($D157={"1/3","2/3","3/1","3/2"}),L149="l"),VLOOKUP(N149,$AC$2:$AD$17,2,FALSE),IF(AND(OR($D157={"1/3","2/3","3/1","3/2"}),L148="w"),VLOOKUP(N148,$AA$2:$AB$17,2,FALSE),IF(AND(OR($D157={"1/3","2/3","3/1","3/2"}),L148="l"),VLOOKUP(N148,$AC$2:$AD$17,2,FALSE),IF(AND(OR($D157={"1/3","2/3","3/1","3/2"}),L147="w"),VLOOKUP(N147,$AA$2:$AB$17,2,FALSE),IF(AND(OR($D157={"1/3","2/3","3/1","3/2"}),L147="l"),VLOOKUP(N147,$AC$2:$AD$17,2,FALSE),IF(OR($D157={"1/3","2/3","3/1","3/2"}),1,"")))))))))))))))))))))))</f>
        <v>5b</v>
      </c>
      <c r="O158" s="12">
        <f t="shared" si="17"/>
        <v>-3</v>
      </c>
      <c r="P158" s="13" t="str">
        <f>IF(AND(Q158="c",$A158&gt;=1,OR(R158={1,"2a","2b",3,"5a","5b","10a","10b","20a","20b","40a","40b","80a","80b","160a","160b"})),"w",IF(AND(Q158="",$A158&gt;=1,OR(R158={1,"2a","2b",3,"5a","5b","10a","10b","20a","20b","40a","40b","80a","80b","160a","160b"})),"l",""))</f>
        <v>w</v>
      </c>
      <c r="Q158" s="7" t="str">
        <f>IF(OR($A158={1,4,7,10,13,16,19,22,25,28,31,34}),"c","")</f>
        <v>c</v>
      </c>
      <c r="R158" s="14" t="str">
        <f>IF(AND(OR($E157={"a/b","a/c","b/a","c/a"}),P157="w"),VLOOKUP(R157,$AA$2:$AB$17,2,FALSE),IF(AND(OR($E157={"a/b","a/c","b/a","c/a"}),P157="l"),VLOOKUP(R157,$AC$2:$AD$17,2,FALSE),IF(AND(OR($E157={"a/b","a/c","b/a","c/a"}),P156="w"),VLOOKUP(R156,$AA$2:$AB$17,2,FALSE),IF(AND(OR($E157={"a/b","a/c","b/a","c/a"}),P156="l"),VLOOKUP(R156,$AC$2:$AD$17,2,FALSE),IF(AND(OR($E157={"a/b","a/c","b/a","c/a"}),P155="w"),VLOOKUP(R155,$AA$2:$AB$17,2,FALSE),IF(AND(OR($E157={"a/b","a/c","b/a","c/a"}),P155="l"),VLOOKUP(R155,$AC$2:$AD$17,2,FALSE),IF(AND(OR($E157={"a/b","a/c","b/a","c/a"}),P154="w"),VLOOKUP(R154,$AA$2:$AB$17,2,FALSE),IF(AND(OR($E157={"a/b","a/c","b/a","c/a"}),P154="l"),VLOOKUP(R154,$AC$2:$AD$17,2,FALSE),IF(AND(OR($E157={"a/b","a/c","b/a","c/a"}),P153="w"),VLOOKUP(R153,$AA$2:$AB$17,2,FALSE),IF(AND(OR($E157={"a/b","a/c","b/a","c/a"}),P153="l"),VLOOKUP(R153,$AC$2:$AD$17,2,FALSE),IF(AND(OR($E157={"a/b","a/c","b/a","c/a"}),P152="w"),VLOOKUP(R152,$AA$2:$AB$17,2,FALSE),IF(AND(OR($E157={"a/b","a/c","b/a","c/a"}),P152="l"),VLOOKUP(R152,$AC$2:$AD$17,2,FALSE),IF(AND(OR($E157={"a/b","a/c","b/a","c/a"}),P151="w"),VLOOKUP(R151,$AA$2:$AB$17,2,FALSE),IF(AND(OR($E157={"a/b","a/c","b/a","c/a"}),P151="l"),VLOOKUP(R151,$AC$2:$AD$17,2,FALSE),IF(AND(OR($E157={"a/b","a/c","b/a","c/a"}),P150="w"),VLOOKUP(R150,$AA$2:$AB$17,2,FALSE),IF(AND(OR($E157={"a/b","a/c","b/a","c/a"}),P150="l"),VLOOKUP(R150,$AC$2:$AD$17,2,FALSE),IF(AND(OR($E157={"a/b","a/c","b/a","c/a"}),P149="w"),VLOOKUP(R149,$AA$2:$AB$17,2,FALSE),IF(AND(OR($E157={"a/b","a/c","b/a","c/a"}),P149="l"),VLOOKUP(R149,$AC$2:$AD$17,2,FALSE),IF(AND(OR($E157={"a/b","a/c","b/a","c/a"}),P148="w"),VLOOKUP(R148,$AA$2:$AB$17,2,FALSE),IF(AND(OR($E157={"a/b","a/c","b/a","c/a"}),P148="l"),VLOOKUP(R148,$AC$2:$AD$17,2,FALSE),IF(AND(OR($E157={"a/b","a/c","b/a","c/a"}),P147="w"),VLOOKUP(R147,$AA$2:$AB$17,2,FALSE),IF(AND(OR($E157={"a/b","a/c","b/a","c/a"}),P147="l"),VLOOKUP(R147,$AC$2:$AD$17,2,FALSE),IF(OR($E157={"a/b","a/c","b/a","c/a"}),1,"")))))))))))))))))))))))</f>
        <v>20a</v>
      </c>
      <c r="S158" s="13" t="str">
        <f>IF(AND(T158="c",$A158&gt;=1,OR(U158={1,"2a","2b",3,"5a","5b","10a","10b","20a","20b","40a","40b","80a","80b","160a","160b"})),"w",IF(AND(T158="",$A158&gt;=1,OR(U158={1,"2a","2b",3,"5a","5b","10a","10b","20a","20b","40a","40b","80a","80b","160a","160b"})),"l",""))</f>
        <v/>
      </c>
      <c r="T158" s="7" t="str">
        <f>IF(OR($A158={2,5,8,11,14,17,20,23,26,29,32,35}),"c","")</f>
        <v/>
      </c>
      <c r="U158" s="14" t="str">
        <f>IF(AND(OR($E157={"a/b","b/c","b/a","c/b"}),S157="w"),VLOOKUP(U157,$AA$2:$AB$17,2,FALSE),IF(AND(OR($E157={"a/b","b/c","b/a","c/b"}),S157="l"),VLOOKUP(U157,$AC$2:$AD$17,2,FALSE),IF(AND(OR($E157={"a/b","b/c","b/a","c/b"}),S156="w"),VLOOKUP(U156,$AA$2:$AB$17,2,FALSE),IF(AND(OR($E157={"a/b","b/c","b/a","c/b"}),S156="l"),VLOOKUP(U156,$AC$2:$AD$17,2,FALSE),IF(AND(OR($E157={"a/b","b/c","b/a","c/b"}),S155="w"),VLOOKUP(U155,$AA$2:$AB$17,2,FALSE),IF(AND(OR($E157={"a/b","b/c","b/a","c/b"}),S155="l"),VLOOKUP(U155,$AC$2:$AD$17,2,FALSE),IF(AND(OR($E157={"a/b","b/c","b/a","c/b"}),S154="w"),VLOOKUP(U154,$AA$2:$AB$17,2,FALSE),IF(AND(OR($E157={"a/b","b/c","b/a","c/b"}),S154="l"),VLOOKUP(U154,$AC$2:$AD$17,2,FALSE),IF(AND(OR($E157={"a/b","b/c","b/a","c/b"}),S153="w"),VLOOKUP(U153,$AA$2:$AB$17,2,FALSE),IF(AND(OR($E157={"a/b","b/c","b/a","c/b"}),S153="l"),VLOOKUP(U153,$AC$2:$AD$17,2,FALSE),IF(AND(OR($E157={"a/b","b/c","b/a","c/b"}),S152="w"),VLOOKUP(U152,$AA$2:$AB$17,2,FALSE),IF(AND(OR($E157={"a/b","b/c","b/a","c/b"}),S152="l"),VLOOKUP(U152,$AC$2:$AD$17,2,FALSE),IF(AND(OR($E157={"a/b","b/c","b/a","c/b"}),S151="w"),VLOOKUP(U151,$AA$2:$AB$17,2,FALSE),IF(AND(OR($E157={"a/b","b/c","b/a","c/b"}),S151="l"),VLOOKUP(U151,$AC$2:$AD$17,2,FALSE),IF(AND(OR($E157={"a/b","b/c","b/a","c/b"}),S150="w"),VLOOKUP(U150,$AA$2:$AB$17,2,FALSE),IF(AND(OR($E157={"a/b","b/c","b/a","c/b"}),S150="l"),VLOOKUP(U150,$AC$2:$AD$17,2,FALSE),IF(AND(OR($E157={"a/b","b/c","b/a","c/b"}),S149="w"),VLOOKUP(U149,$AA$2:$AB$17,2,FALSE),IF(AND(OR($E157={"a/b","b/c","b/a","c/b"}),S149="l"),VLOOKUP(U149,$AC$2:$AD$17,2,FALSE),IF(AND(OR($E157={"a/b","b/c","b/a","c/b"}),S148="w"),VLOOKUP(U148,$AA$2:$AB$17,2,FALSE),IF(AND(OR($E157={"a/b","b/c","b/a","c/b"}),S148="l"),VLOOKUP(U148,$AC$2:$AD$17,2,FALSE),IF(AND(OR($E157={"a/b","b/c","b/a","c/b"}),S147="w"),VLOOKUP(U147,$AA$2:$AB$17,2,FALSE),IF(AND(OR($E157={"a/b","b/c","b/a","c/b"}),S147="l"),VLOOKUP(U147,$AC$2:$AD$17,2,FALSE),IF(OR($E157={"a/b","b/c","b/a","c/b"}),1,"")))))))))))))))))))))))</f>
        <v/>
      </c>
      <c r="V158" s="13" t="str">
        <f>IF(AND(W158="c",$A158&gt;=1,OR(X158={1,"2a","2b",3,"5a","5b","10a","10b","20a","20b","40a","40b","80a","80b","160a","160b"})),"w",IF(AND(W158="",$A158&gt;=1,OR(X158={1,"2a","2b",3,"5a","5b","10a","10b","20a","20b","40a","40b","80a","80b","160a","160b"})),"l",""))</f>
        <v>l</v>
      </c>
      <c r="W158" s="7" t="str">
        <f>IF(OR($A158={3,6,9,12,15,18,21,24,27,30,33,36}),"c","")</f>
        <v/>
      </c>
      <c r="X158" s="14">
        <f>IF(AND(OR($E157={"a/c","b/c","c/a","c/b"}),V157="w"),VLOOKUP(X157,$AA$2:$AB$17,2,FALSE),IF(AND(OR($E157={"a/c","b/c","c/a","c/b"}),V157="l"),VLOOKUP(X157,$AC$2:$AD$17,2,FALSE),IF(AND(OR($E157={"a/c","b/c","c/a","c/b"}),V156="w"),VLOOKUP(X156,$AA$2:$AB$17,2,FALSE),IF(AND(OR($E157={"a/c","b/c","c/a","c/b"}),V156="l"),VLOOKUP(X156,$AC$2:$AD$17,2,FALSE),IF(AND(OR($E157={"a/c","b/c","c/a","c/b"}),V155="w"),VLOOKUP(X155,$AA$2:$AB$17,2,FALSE),IF(AND(OR($E157={"a/c","b/c","c/a","c/b"}),V155="l"),VLOOKUP(X155,$AC$2:$AD$17,2,FALSE),IF(AND(OR($E157={"a/c","b/c","c/a","c/b"}),V154="w"),VLOOKUP(X154,$AA$2:$AB$17,2,FALSE),IF(AND(OR($E157={"a/c","b/c","c/a","c/b"}),V154="l"),VLOOKUP(X154,$AC$2:$AD$17,2,FALSE),IF(AND(OR($E157={"a/c","b/c","c/a","c/b"}),V153="w"),VLOOKUP(X153,$AA$2:$AB$17,2,FALSE),IF(AND(OR($E157={"a/c","b/c","c/a","c/b"}),V153="l"),VLOOKUP(X153,$AC$2:$AD$17,2,FALSE),IF(AND(OR($E157={"a/c","b/c","c/a","c/b"}),V152="w"),VLOOKUP(X152,$AA$2:$AB$17,2,FALSE),IF(AND(OR($E157={"a/c","b/c","c/a","c/b"}),V152="l"),VLOOKUP(X152,$AC$2:$AD$17,2,FALSE),IF(AND(OR($E157={"a/c","b/c","c/a","c/b"}),V151="w"),VLOOKUP(X151,$AA$2:$AB$17,2,FALSE),IF(AND(OR($E157={"a/c","b/c","c/a","c/b"}),V151="l"),VLOOKUP(X151,$AC$2:$AD$17,2,FALSE),IF(AND(OR($E157={"a/c","b/c","c/a","c/b"}),V150="w"),VLOOKUP(X150,$AA$2:$AB$17,2,FALSE),IF(AND(OR($E157={"a/c","b/c","c/a","c/b"}),V150="l"),VLOOKUP(X150,$AC$2:$AD$17,2,FALSE),IF(AND(OR($E157={"a/c","b/c","c/a","c/b"}),V149="w"),VLOOKUP(X149,$AA$2:$AB$17,2,FALSE),IF(AND(OR($E157={"a/c","b/c","c/a","c/b"}),V149="l"),VLOOKUP(X149,$AC$2:$AD$17,2,FALSE),IF(AND(OR($E157={"a/c","b/c","c/a","c/b"}),V148="w"),VLOOKUP(X148,$AA$2:$AB$17,2,FALSE),IF(AND(OR($E157={"a/c","b/c","c/a","c/b"}),V148="l"),VLOOKUP(X148,$AC$2:$AD$17,2,FALSE),IF(AND(OR($E157={"a/c","b/c","c/a","c/b"}),V147="w"),VLOOKUP(X147,$AA$2:$AB$17,2,FALSE),IF(AND(OR($E157={"a/c","b/c","c/a","c/b"}),V147="l"),VLOOKUP(X147,$AC$2:$AD$17,2,FALSE),IF(OR($E157={"a/c","b/c","c/a","c/b"}),1,"")))))))))))))))))))))))</f>
        <v>1</v>
      </c>
      <c r="Y158" s="12">
        <f t="shared" si="18"/>
        <v>39</v>
      </c>
      <c r="Z158" s="27">
        <f t="shared" si="19"/>
        <v>36</v>
      </c>
    </row>
    <row r="159" spans="1:26">
      <c r="A159" s="9">
        <v>16</v>
      </c>
      <c r="B159" s="9">
        <f>IF(OR($A159={1,2,3,4,5,6,7,8,9,10,11,12}),1,IF(OR($A159={13,14,15,16,17,18,19,20,21,22,23,24}),2,IF(OR($A159={25,26,27,28,29,30,31,32,33,34,35,36}),3,"")))</f>
        <v>2</v>
      </c>
      <c r="C159" s="9" t="str">
        <f>IF(OR($A159={1,4,7,10,13,16,19,22,25,28,31,34}),"A",IF(OR($A159={2,5,8,11,14,17,20,23,26,29,32,35}),"B",IF(OR($A159={3,6,9,12,15,18,21,24,27,30,33,36}),"C","")))</f>
        <v>A</v>
      </c>
      <c r="D159" t="str">
        <f t="shared" si="20"/>
        <v>3/2</v>
      </c>
      <c r="E159" t="str">
        <f t="shared" si="21"/>
        <v>C/A</v>
      </c>
      <c r="F159" s="13" t="str">
        <f>IF(AND(G159="d",$A159&gt;=1,OR(H159={1,"2a","2b",3,"5a","5b","10a","10b","20a","20b","40a","40b","80a","80b","160a","160b"})),"w",IF(AND(G159="",$A159&gt;=1,OR(H159={1,"2a","2b",3,"5a","5b","10a","10b","20a","20b","40a","40b","80a","80b","160a","160b"})),"l",""))</f>
        <v/>
      </c>
      <c r="G159" s="7" t="str">
        <f>IF(OR($A159={1,2,3,4,5,6,7,8,9,10,11,12}),"d","")</f>
        <v/>
      </c>
      <c r="H159" s="14" t="str">
        <f>IF(AND(OR($D158={"1/2","1/3","2/1","3/1"}),F158="w"),VLOOKUP(H158,$AA$2:$AB$17,2,FALSE),IF(AND(OR($D158={"1/2","1/3","2/1","3/1"}),F158="l"),VLOOKUP(H158,$AC$2:$AD$17,2,FALSE),IF(AND(OR($D158={"1/2","1/3","2/1","3/1"}),F157="w"),VLOOKUP(H157,$AA$2:$AB$17,2,FALSE),IF(AND(OR($D158={"1/2","1/3","2/1","3/1"}),F157="l"),VLOOKUP(H157,$AC$2:$AD$17,2,FALSE),IF(AND(OR($D158={"1/2","1/3","2/1","3/1"}),F156="w"),VLOOKUP(H156,$AA$2:$AB$17,2,FALSE),IF(AND(OR($D158={"1/2","1/3","2/1","3/1"}),F156="l"),VLOOKUP(H156,$AC$2:$AD$17,2,FALSE),IF(AND(OR($D158={"1/2","1/3","2/1","3/1"}),F155="w"),VLOOKUP(H155,$AA$2:$AB$17,2,FALSE),IF(AND(OR($D158={"1/2","1/3","2/1","3/1"}),F155="l"),VLOOKUP(H155,$AC$2:$AD$17,2,FALSE),IF(AND(OR($D158={"1/2","1/3","2/1","3/1"}),F154="w"),VLOOKUP(H154,$AA$2:$AB$17,2,FALSE),IF(AND(OR($D158={"1/2","1/3","2/1","3/1"}),F154="l"),VLOOKUP(H154,$AC$2:$AD$17,2,FALSE),IF(AND(OR($D158={"1/2","1/3","2/1","3/1"}),F153="w"),VLOOKUP(H153,$AA$2:$AB$17,2,FALSE),IF(AND(OR($D158={"1/2","1/3","2/1","3/1"}),F153="l"),VLOOKUP(H153,$AC$2:$AD$17,2,FALSE),IF(AND(OR($D158={"1/2","1/3","2/1","3/1"}),F152="w"),VLOOKUP(H152,$AA$2:$AB$17,2,FALSE),IF(AND(OR($D158={"1/2","1/3","2/1","3/1"}),F152="l"),VLOOKUP(H152,$AC$2:$AD$17,2,FALSE),IF(AND(OR($D158={"1/2","1/3","2/1","3/1"}),F151="w"),VLOOKUP(H151,$AA$2:$AB$17,2,FALSE),IF(AND(OR($D158={"1/2","1/3","2/1","3/1"}),F151="l"),VLOOKUP(H151,$AC$2:$AD$17,2,FALSE),IF(AND(OR($D158={"1/2","1/3","2/1","3/1"}),F150="w"),VLOOKUP(H150,$AA$2:$AB$17,2,FALSE),IF(AND(OR($D158={"1/2","1/3","2/1","3/1"}),F150="l"),VLOOKUP(H150,$AC$2:$AD$17,2,FALSE),IF(AND(OR($D158={"1/2","1/3","2/1","3/1"}),F149="w"),VLOOKUP(H149,$AA$2:$AB$17,2,FALSE),IF(AND(OR($D158={"1/2","1/3","2/1","3/1"}),F149="l"),VLOOKUP(H149,$AC$2:$AD$17,2,FALSE),IF(AND(OR($D158={"1/2","1/3","2/1","3/1"}),F148="w"),VLOOKUP(H148,$AA$2:$AB$17,2,FALSE),IF(AND(OR($D158={"1/2","1/3","2/1","3/1"}),F148="l"),VLOOKUP(H148,$AC$2:$AD$17,2,FALSE),IF(OR($D158={"1/2","1/3","2/1","3/1"}),1,"")))))))))))))))))))))))</f>
        <v/>
      </c>
      <c r="I159" s="13" t="str">
        <f>IF(AND(J159="d",$A159&gt;=1,OR(K159={1,"2a","2b",3,"5a","5b","10a","10b","20a","20b","40a","40b","80a","80b","160a","160b"})),"w",IF(AND(J159="",$A159&gt;=1,OR(K159={1,"2a","2b",3,"5a","5b","10a","10b","20a","20b","40a","40b","80a","80b","160a","160b"})),"l",""))</f>
        <v>w</v>
      </c>
      <c r="J159" s="7" t="str">
        <f>IF(OR($A159={13,14,15,16,17,18,19,20,21,22,23,24}),"d","")</f>
        <v>d</v>
      </c>
      <c r="K159" s="14">
        <f>IF(AND(OR($D158={"1/2","2/3","2/1","3/2"}),I158="w"),VLOOKUP(K158,$AA$2:$AB$17,2,FALSE),IF(AND(OR($D158={"1/2","2/3","2/1","3/2"}),I158="l"),VLOOKUP(K158,$AC$2:$AD$17,2,FALSE),IF(AND(OR($D158={"1/2","2/3","2/1","3/2"}),I157="w"),VLOOKUP(K157,$AA$2:$AB$17,2,FALSE),IF(AND(OR($D158={"1/2","2/3","2/1","3/2"}),I157="l"),VLOOKUP(K157,$AC$2:$AD$17,2,FALSE),IF(AND(OR($D158={"1/2","2/3","2/1","3/2"}),I156="w"),VLOOKUP(K156,$AA$2:$AB$17,2,FALSE),IF(AND(OR($D158={"1/2","2/3","2/1","3/2"}),I156="l"),VLOOKUP(K156,$AC$2:$AD$17,2,FALSE),IF(AND(OR($D158={"1/2","2/3","2/1","3/2"}),I155="w"),VLOOKUP(K155,$AA$2:$AB$17,2,FALSE),IF(AND(OR($D158={"1/2","2/3","2/1","3/2"}),I155="l"),VLOOKUP(K155,$AC$2:$AD$17,2,FALSE),IF(AND(OR($D158={"1/2","2/3","2/1","3/2"}),I154="w"),VLOOKUP(K154,$AA$2:$AB$17,2,FALSE),IF(AND(OR($D158={"1/2","2/3","2/1","3/2"}),I154="l"),VLOOKUP(K154,$AC$2:$AD$17,2,FALSE),IF(AND(OR($D158={"1/2","2/3","2/1","3/2"}),I153="w"),VLOOKUP(K153,$AA$2:$AB$17,2,FALSE),IF(AND(OR($D158={"1/2","2/3","2/1","3/2"}),I153="l"),VLOOKUP(K153,$AC$2:$AD$17,2,FALSE),IF(AND(OR($D158={"1/2","2/3","2/1","3/2"}),I152="w"),VLOOKUP(K152,$AA$2:$AB$17,2,FALSE),IF(AND(OR($D158={"1/2","2/3","2/1","3/2"}),I152="l"),VLOOKUP(K152,$AC$2:$AD$17,2,FALSE),IF(AND(OR($D158={"1/2","2/3","2/1","3/2"}),I151="w"),VLOOKUP(K151,$AA$2:$AB$17,2,FALSE),IF(AND(OR($D158={"1/2","2/3","2/1","3/2"}),I151="l"),VLOOKUP(K151,$AC$2:$AD$17,2,FALSE),IF(AND(OR($D158={"1/2","2/3","2/1","3/2"}),I150="w"),VLOOKUP(K150,$AA$2:$AB$17,2,FALSE),IF(AND(OR($D158={"1/2","2/3","2/1","3/2"}),I150="l"),VLOOKUP(K150,$AC$2:$AD$17,2,FALSE),IF(AND(OR($D158={"1/2","2/3","2/1","3/2"}),I149="w"),VLOOKUP(K149,$AA$2:$AB$17,2,FALSE),IF(AND(OR($D158={"1/2","2/3","2/1","3/2"}),I149="l"),VLOOKUP(K149,$AC$2:$AD$17,2,FALSE),IF(AND(OR($D158={"1/2","2/3","2/1","3/2"}),I148="w"),VLOOKUP(K148,$AA$2:$AB$17,2,FALSE),IF(AND(OR($D158={"1/2","2/3","2/1","3/2"}),I148="l"),VLOOKUP(K148,$AC$2:$AD$17,2,FALSE),IF(OR($D158={"1/2","2/3","2/1","3/2"}),1,"")))))))))))))))))))))))</f>
        <v>1</v>
      </c>
      <c r="L159" s="13" t="str">
        <f>IF(AND(M159="d",$A159&gt;=1,OR(N159={1,"2a","2b",3,"5a","5b","10a","10b","20a","20b","40a","40b","80a","80b","160a","160b"})),"w",IF(AND(M159="",$A159&gt;=1,OR(N159={1,"2a","2b",3,"5a","5b","10a","10b","20a","20b","40a","40b","80a","80b","160a","160b"})),"l",""))</f>
        <v>l</v>
      </c>
      <c r="M159" s="7" t="str">
        <f>IF(OR($A159={25,26,27,28,29,30,31,32,33,34,35,36}),"d","")</f>
        <v/>
      </c>
      <c r="N159" s="14" t="str">
        <f>IF(AND(OR($D158={"1/3","2/3","3/1","3/2"}),L158="w"),VLOOKUP(N158,$AA$2:$AB$17,2,FALSE),IF(AND(OR($D158={"1/3","2/3","3/1","3/2"}),L158="l"),VLOOKUP(N158,$AC$2:$AD$17,2,FALSE),IF(AND(OR($D158={"1/3","2/3","3/1","3/2"}),L157="w"),VLOOKUP(N157,$AA$2:$AB$17,2,FALSE),IF(AND(OR($D158={"1/3","2/3","3/1","3/2"}),L157="l"),VLOOKUP(N157,$AC$2:$AD$17,2,FALSE),IF(AND(OR($D158={"1/3","2/3","3/1","3/2"}),L156="w"),VLOOKUP(N156,$AA$2:$AB$17,2,FALSE),IF(AND(OR($D158={"1/3","2/3","3/1","3/2"}),L156="l"),VLOOKUP(N156,$AC$2:$AD$17,2,FALSE),IF(AND(OR($D158={"1/3","2/3","3/1","3/2"}),L155="w"),VLOOKUP(N155,$AA$2:$AB$17,2,FALSE),IF(AND(OR($D158={"1/3","2/3","3/1","3/2"}),L155="l"),VLOOKUP(N155,$AC$2:$AD$17,2,FALSE),IF(AND(OR($D158={"1/3","2/3","3/1","3/2"}),L154="w"),VLOOKUP(N154,$AA$2:$AB$17,2,FALSE),IF(AND(OR($D158={"1/3","2/3","3/1","3/2"}),L154="l"),VLOOKUP(N154,$AC$2:$AD$17,2,FALSE),IF(AND(OR($D158={"1/3","2/3","3/1","3/2"}),L153="w"),VLOOKUP(N153,$AA$2:$AB$17,2,FALSE),IF(AND(OR($D158={"1/3","2/3","3/1","3/2"}),L153="l"),VLOOKUP(N153,$AC$2:$AD$17,2,FALSE),IF(AND(OR($D158={"1/3","2/3","3/1","3/2"}),L152="w"),VLOOKUP(N152,$AA$2:$AB$17,2,FALSE),IF(AND(OR($D158={"1/3","2/3","3/1","3/2"}),L152="l"),VLOOKUP(N152,$AC$2:$AD$17,2,FALSE),IF(AND(OR($D158={"1/3","2/3","3/1","3/2"}),L151="w"),VLOOKUP(N151,$AA$2:$AB$17,2,FALSE),IF(AND(OR($D158={"1/3","2/3","3/1","3/2"}),L151="l"),VLOOKUP(N151,$AC$2:$AD$17,2,FALSE),IF(AND(OR($D158={"1/3","2/3","3/1","3/2"}),L150="w"),VLOOKUP(N150,$AA$2:$AB$17,2,FALSE),IF(AND(OR($D158={"1/3","2/3","3/1","3/2"}),L150="l"),VLOOKUP(N150,$AC$2:$AD$17,2,FALSE),IF(AND(OR($D158={"1/3","2/3","3/1","3/2"}),L149="w"),VLOOKUP(N149,$AA$2:$AB$17,2,FALSE),IF(AND(OR($D158={"1/3","2/3","3/1","3/2"}),L149="l"),VLOOKUP(N149,$AC$2:$AD$17,2,FALSE),IF(AND(OR($D158={"1/3","2/3","3/1","3/2"}),L148="w"),VLOOKUP(N148,$AA$2:$AB$17,2,FALSE),IF(AND(OR($D158={"1/3","2/3","3/1","3/2"}),L148="l"),VLOOKUP(N148,$AC$2:$AD$17,2,FALSE),IF(OR($D158={"1/3","2/3","3/1","3/2"}),1,"")))))))))))))))))))))))</f>
        <v>10a</v>
      </c>
      <c r="O159" s="12">
        <f t="shared" si="17"/>
        <v>-8</v>
      </c>
      <c r="P159" s="13" t="str">
        <f>IF(AND(Q159="c",$A159&gt;=1,OR(R159={1,"2a","2b",3,"5a","5b","10a","10b","20a","20b","40a","40b","80a","80b","160a","160b"})),"w",IF(AND(Q159="",$A159&gt;=1,OR(R159={1,"2a","2b",3,"5a","5b","10a","10b","20a","20b","40a","40b","80a","80b","160a","160b"})),"l",""))</f>
        <v>w</v>
      </c>
      <c r="Q159" s="7" t="str">
        <f>IF(OR($A159={1,4,7,10,13,16,19,22,25,28,31,34}),"c","")</f>
        <v>c</v>
      </c>
      <c r="R159" s="14">
        <f>IF(AND(OR($E158={"a/b","a/c","b/a","c/a"}),P158="w"),VLOOKUP(R158,$AA$2:$AB$17,2,FALSE),IF(AND(OR($E158={"a/b","a/c","b/a","c/a"}),P158="l"),VLOOKUP(R158,$AC$2:$AD$17,2,FALSE),IF(AND(OR($E158={"a/b","a/c","b/a","c/a"}),P157="w"),VLOOKUP(R157,$AA$2:$AB$17,2,FALSE),IF(AND(OR($E158={"a/b","a/c","b/a","c/a"}),P157="l"),VLOOKUP(R157,$AC$2:$AD$17,2,FALSE),IF(AND(OR($E158={"a/b","a/c","b/a","c/a"}),P156="w"),VLOOKUP(R156,$AA$2:$AB$17,2,FALSE),IF(AND(OR($E158={"a/b","a/c","b/a","c/a"}),P156="l"),VLOOKUP(R156,$AC$2:$AD$17,2,FALSE),IF(AND(OR($E158={"a/b","a/c","b/a","c/a"}),P155="w"),VLOOKUP(R155,$AA$2:$AB$17,2,FALSE),IF(AND(OR($E158={"a/b","a/c","b/a","c/a"}),P155="l"),VLOOKUP(R155,$AC$2:$AD$17,2,FALSE),IF(AND(OR($E158={"a/b","a/c","b/a","c/a"}),P154="w"),VLOOKUP(R154,$AA$2:$AB$17,2,FALSE),IF(AND(OR($E158={"a/b","a/c","b/a","c/a"}),P154="l"),VLOOKUP(R154,$AC$2:$AD$17,2,FALSE),IF(AND(OR($E158={"a/b","a/c","b/a","c/a"}),P153="w"),VLOOKUP(R153,$AA$2:$AB$17,2,FALSE),IF(AND(OR($E158={"a/b","a/c","b/a","c/a"}),P153="l"),VLOOKUP(R153,$AC$2:$AD$17,2,FALSE),IF(AND(OR($E158={"a/b","a/c","b/a","c/a"}),P152="w"),VLOOKUP(R152,$AA$2:$AB$17,2,FALSE),IF(AND(OR($E158={"a/b","a/c","b/a","c/a"}),P152="l"),VLOOKUP(R152,$AC$2:$AD$17,2,FALSE),IF(AND(OR($E158={"a/b","a/c","b/a","c/a"}),P151="w"),VLOOKUP(R151,$AA$2:$AB$17,2,FALSE),IF(AND(OR($E158={"a/b","a/c","b/a","c/a"}),P151="l"),VLOOKUP(R151,$AC$2:$AD$17,2,FALSE),IF(AND(OR($E158={"a/b","a/c","b/a","c/a"}),P150="w"),VLOOKUP(R150,$AA$2:$AB$17,2,FALSE),IF(AND(OR($E158={"a/b","a/c","b/a","c/a"}),P150="l"),VLOOKUP(R150,$AC$2:$AD$17,2,FALSE),IF(AND(OR($E158={"a/b","a/c","b/a","c/a"}),P149="w"),VLOOKUP(R149,$AA$2:$AB$17,2,FALSE),IF(AND(OR($E158={"a/b","a/c","b/a","c/a"}),P149="l"),VLOOKUP(R149,$AC$2:$AD$17,2,FALSE),IF(AND(OR($E158={"a/b","a/c","b/a","c/a"}),P148="w"),VLOOKUP(R148,$AA$2:$AB$17,2,FALSE),IF(AND(OR($E158={"a/b","a/c","b/a","c/a"}),P148="l"),VLOOKUP(R148,$AC$2:$AD$17,2,FALSE),IF(OR($E158={"a/b","a/c","b/a","c/a"}),1,"")))))))))))))))))))))))</f>
        <v>1</v>
      </c>
      <c r="S159" s="13" t="str">
        <f>IF(AND(T159="c",$A159&gt;=1,OR(U159={1,"2a","2b",3,"5a","5b","10a","10b","20a","20b","40a","40b","80a","80b","160a","160b"})),"w",IF(AND(T159="",$A159&gt;=1,OR(U159={1,"2a","2b",3,"5a","5b","10a","10b","20a","20b","40a","40b","80a","80b","160a","160b"})),"l",""))</f>
        <v/>
      </c>
      <c r="T159" s="7" t="str">
        <f>IF(OR($A159={2,5,8,11,14,17,20,23,26,29,32,35}),"c","")</f>
        <v/>
      </c>
      <c r="U159" s="14" t="str">
        <f>IF(AND(OR($E158={"a/b","b/c","b/a","c/b"}),S158="w"),VLOOKUP(U158,$AA$2:$AB$17,2,FALSE),IF(AND(OR($E158={"a/b","b/c","b/a","c/b"}),S158="l"),VLOOKUP(U158,$AC$2:$AD$17,2,FALSE),IF(AND(OR($E158={"a/b","b/c","b/a","c/b"}),S157="w"),VLOOKUP(U157,$AA$2:$AB$17,2,FALSE),IF(AND(OR($E158={"a/b","b/c","b/a","c/b"}),S157="l"),VLOOKUP(U157,$AC$2:$AD$17,2,FALSE),IF(AND(OR($E158={"a/b","b/c","b/a","c/b"}),S156="w"),VLOOKUP(U156,$AA$2:$AB$17,2,FALSE),IF(AND(OR($E158={"a/b","b/c","b/a","c/b"}),S156="l"),VLOOKUP(U156,$AC$2:$AD$17,2,FALSE),IF(AND(OR($E158={"a/b","b/c","b/a","c/b"}),S155="w"),VLOOKUP(U155,$AA$2:$AB$17,2,FALSE),IF(AND(OR($E158={"a/b","b/c","b/a","c/b"}),S155="l"),VLOOKUP(U155,$AC$2:$AD$17,2,FALSE),IF(AND(OR($E158={"a/b","b/c","b/a","c/b"}),S154="w"),VLOOKUP(U154,$AA$2:$AB$17,2,FALSE),IF(AND(OR($E158={"a/b","b/c","b/a","c/b"}),S154="l"),VLOOKUP(U154,$AC$2:$AD$17,2,FALSE),IF(AND(OR($E158={"a/b","b/c","b/a","c/b"}),S153="w"),VLOOKUP(U153,$AA$2:$AB$17,2,FALSE),IF(AND(OR($E158={"a/b","b/c","b/a","c/b"}),S153="l"),VLOOKUP(U153,$AC$2:$AD$17,2,FALSE),IF(AND(OR($E158={"a/b","b/c","b/a","c/b"}),S152="w"),VLOOKUP(U152,$AA$2:$AB$17,2,FALSE),IF(AND(OR($E158={"a/b","b/c","b/a","c/b"}),S152="l"),VLOOKUP(U152,$AC$2:$AD$17,2,FALSE),IF(AND(OR($E158={"a/b","b/c","b/a","c/b"}),S151="w"),VLOOKUP(U151,$AA$2:$AB$17,2,FALSE),IF(AND(OR($E158={"a/b","b/c","b/a","c/b"}),S151="l"),VLOOKUP(U151,$AC$2:$AD$17,2,FALSE),IF(AND(OR($E158={"a/b","b/c","b/a","c/b"}),S150="w"),VLOOKUP(U150,$AA$2:$AB$17,2,FALSE),IF(AND(OR($E158={"a/b","b/c","b/a","c/b"}),S150="l"),VLOOKUP(U150,$AC$2:$AD$17,2,FALSE),IF(AND(OR($E158={"a/b","b/c","b/a","c/b"}),S149="w"),VLOOKUP(U149,$AA$2:$AB$17,2,FALSE),IF(AND(OR($E158={"a/b","b/c","b/a","c/b"}),S149="l"),VLOOKUP(U149,$AC$2:$AD$17,2,FALSE),IF(AND(OR($E158={"a/b","b/c","b/a","c/b"}),S148="w"),VLOOKUP(U148,$AA$2:$AB$17,2,FALSE),IF(AND(OR($E158={"a/b","b/c","b/a","c/b"}),S148="l"),VLOOKUP(U148,$AC$2:$AD$17,2,FALSE),IF(OR($E158={"a/b","b/c","b/a","c/b"}),1,"")))))))))))))))))))))))</f>
        <v/>
      </c>
      <c r="V159" s="13" t="str">
        <f>IF(AND(W159="c",$A159&gt;=1,OR(X159={1,"2a","2b",3,"5a","5b","10a","10b","20a","20b","40a","40b","80a","80b","160a","160b"})),"w",IF(AND(W159="",$A159&gt;=1,OR(X159={1,"2a","2b",3,"5a","5b","10a","10b","20a","20b","40a","40b","80a","80b","160a","160b"})),"l",""))</f>
        <v>l</v>
      </c>
      <c r="W159" s="7" t="str">
        <f>IF(OR($A159={3,6,9,12,15,18,21,24,27,30,33,36}),"c","")</f>
        <v/>
      </c>
      <c r="X159" s="14" t="str">
        <f>IF(AND(OR($E158={"a/c","b/c","c/a","c/b"}),V158="w"),VLOOKUP(X158,$AA$2:$AB$17,2,FALSE),IF(AND(OR($E158={"a/c","b/c","c/a","c/b"}),V158="l"),VLOOKUP(X158,$AC$2:$AD$17,2,FALSE),IF(AND(OR($E158={"a/c","b/c","c/a","c/b"}),V157="w"),VLOOKUP(X157,$AA$2:$AB$17,2,FALSE),IF(AND(OR($E158={"a/c","b/c","c/a","c/b"}),V157="l"),VLOOKUP(X157,$AC$2:$AD$17,2,FALSE),IF(AND(OR($E158={"a/c","b/c","c/a","c/b"}),V156="w"),VLOOKUP(X156,$AA$2:$AB$17,2,FALSE),IF(AND(OR($E158={"a/c","b/c","c/a","c/b"}),V156="l"),VLOOKUP(X156,$AC$2:$AD$17,2,FALSE),IF(AND(OR($E158={"a/c","b/c","c/a","c/b"}),V155="w"),VLOOKUP(X155,$AA$2:$AB$17,2,FALSE),IF(AND(OR($E158={"a/c","b/c","c/a","c/b"}),V155="l"),VLOOKUP(X155,$AC$2:$AD$17,2,FALSE),IF(AND(OR($E158={"a/c","b/c","c/a","c/b"}),V154="w"),VLOOKUP(X154,$AA$2:$AB$17,2,FALSE),IF(AND(OR($E158={"a/c","b/c","c/a","c/b"}),V154="l"),VLOOKUP(X154,$AC$2:$AD$17,2,FALSE),IF(AND(OR($E158={"a/c","b/c","c/a","c/b"}),V153="w"),VLOOKUP(X153,$AA$2:$AB$17,2,FALSE),IF(AND(OR($E158={"a/c","b/c","c/a","c/b"}),V153="l"),VLOOKUP(X153,$AC$2:$AD$17,2,FALSE),IF(AND(OR($E158={"a/c","b/c","c/a","c/b"}),V152="w"),VLOOKUP(X152,$AA$2:$AB$17,2,FALSE),IF(AND(OR($E158={"a/c","b/c","c/a","c/b"}),V152="l"),VLOOKUP(X152,$AC$2:$AD$17,2,FALSE),IF(AND(OR($E158={"a/c","b/c","c/a","c/b"}),V151="w"),VLOOKUP(X151,$AA$2:$AB$17,2,FALSE),IF(AND(OR($E158={"a/c","b/c","c/a","c/b"}),V151="l"),VLOOKUP(X151,$AC$2:$AD$17,2,FALSE),IF(AND(OR($E158={"a/c","b/c","c/a","c/b"}),V150="w"),VLOOKUP(X150,$AA$2:$AB$17,2,FALSE),IF(AND(OR($E158={"a/c","b/c","c/a","c/b"}),V150="l"),VLOOKUP(X150,$AC$2:$AD$17,2,FALSE),IF(AND(OR($E158={"a/c","b/c","c/a","c/b"}),V149="w"),VLOOKUP(X149,$AA$2:$AB$17,2,FALSE),IF(AND(OR($E158={"a/c","b/c","c/a","c/b"}),V149="l"),VLOOKUP(X149,$AC$2:$AD$17,2,FALSE),IF(AND(OR($E158={"a/c","b/c","c/a","c/b"}),V148="w"),VLOOKUP(X148,$AA$2:$AB$17,2,FALSE),IF(AND(OR($E158={"a/c","b/c","c/a","c/b"}),V148="l"),VLOOKUP(X148,$AC$2:$AD$17,2,FALSE),IF(OR($E158={"a/c","b/c","c/a","c/b"}),1,"")))))))))))))))))))))))</f>
        <v>2a</v>
      </c>
      <c r="Y159" s="12">
        <f t="shared" si="18"/>
        <v>0</v>
      </c>
      <c r="Z159" s="27">
        <f t="shared" si="19"/>
        <v>-8</v>
      </c>
    </row>
    <row r="160" spans="1:26">
      <c r="A160" s="9">
        <v>4</v>
      </c>
      <c r="B160" s="9">
        <f>IF(OR($A160={1,2,3,4,5,6,7,8,9,10,11,12}),1,IF(OR($A160={13,14,15,16,17,18,19,20,21,22,23,24}),2,IF(OR($A160={25,26,27,28,29,30,31,32,33,34,35,36}),3,"")))</f>
        <v>1</v>
      </c>
      <c r="C160" s="9" t="str">
        <f>IF(OR($A160={1,4,7,10,13,16,19,22,25,28,31,34}),"A",IF(OR($A160={2,5,8,11,14,17,20,23,26,29,32,35}),"B",IF(OR($A160={3,6,9,12,15,18,21,24,27,30,33,36}),"C","")))</f>
        <v>A</v>
      </c>
      <c r="D160" t="str">
        <f t="shared" si="20"/>
        <v>2/1</v>
      </c>
      <c r="E160" t="str">
        <f t="shared" si="21"/>
        <v>C/A</v>
      </c>
      <c r="F160" s="13" t="str">
        <f>IF(AND(G160="d",$A160&gt;=1,OR(H160={1,"2a","2b",3,"5a","5b","10a","10b","20a","20b","40a","40b","80a","80b","160a","160b"})),"w",IF(AND(G160="",$A160&gt;=1,OR(H160={1,"2a","2b",3,"5a","5b","10a","10b","20a","20b","40a","40b","80a","80b","160a","160b"})),"l",""))</f>
        <v/>
      </c>
      <c r="G160" s="7" t="str">
        <f>IF(OR($A160={1,2,3,4,5,6,7,8,9,10,11,12}),"d","")</f>
        <v>d</v>
      </c>
      <c r="H160" s="14" t="str">
        <f>IF(AND(OR($D159={"1/2","1/3","2/1","3/1"}),F159="w"),VLOOKUP(H159,$AA$2:$AB$17,2,FALSE),IF(AND(OR($D159={"1/2","1/3","2/1","3/1"}),F159="l"),VLOOKUP(H159,$AC$2:$AD$17,2,FALSE),IF(AND(OR($D159={"1/2","1/3","2/1","3/1"}),F158="w"),VLOOKUP(H158,$AA$2:$AB$17,2,FALSE),IF(AND(OR($D159={"1/2","1/3","2/1","3/1"}),F158="l"),VLOOKUP(H158,$AC$2:$AD$17,2,FALSE),IF(AND(OR($D159={"1/2","1/3","2/1","3/1"}),F157="w"),VLOOKUP(H157,$AA$2:$AB$17,2,FALSE),IF(AND(OR($D159={"1/2","1/3","2/1","3/1"}),F157="l"),VLOOKUP(H157,$AC$2:$AD$17,2,FALSE),IF(AND(OR($D159={"1/2","1/3","2/1","3/1"}),F156="w"),VLOOKUP(H156,$AA$2:$AB$17,2,FALSE),IF(AND(OR($D159={"1/2","1/3","2/1","3/1"}),F156="l"),VLOOKUP(H156,$AC$2:$AD$17,2,FALSE),IF(AND(OR($D159={"1/2","1/3","2/1","3/1"}),F155="w"),VLOOKUP(H155,$AA$2:$AB$17,2,FALSE),IF(AND(OR($D159={"1/2","1/3","2/1","3/1"}),F155="l"),VLOOKUP(H155,$AC$2:$AD$17,2,FALSE),IF(AND(OR($D159={"1/2","1/3","2/1","3/1"}),F154="w"),VLOOKUP(H154,$AA$2:$AB$17,2,FALSE),IF(AND(OR($D159={"1/2","1/3","2/1","3/1"}),F154="l"),VLOOKUP(H154,$AC$2:$AD$17,2,FALSE),IF(AND(OR($D159={"1/2","1/3","2/1","3/1"}),F153="w"),VLOOKUP(H153,$AA$2:$AB$17,2,FALSE),IF(AND(OR($D159={"1/2","1/3","2/1","3/1"}),F153="l"),VLOOKUP(H153,$AC$2:$AD$17,2,FALSE),IF(AND(OR($D159={"1/2","1/3","2/1","3/1"}),F152="w"),VLOOKUP(H152,$AA$2:$AB$17,2,FALSE),IF(AND(OR($D159={"1/2","1/3","2/1","3/1"}),F152="l"),VLOOKUP(H152,$AC$2:$AD$17,2,FALSE),IF(AND(OR($D159={"1/2","1/3","2/1","3/1"}),F151="w"),VLOOKUP(H151,$AA$2:$AB$17,2,FALSE),IF(AND(OR($D159={"1/2","1/3","2/1","3/1"}),F151="l"),VLOOKUP(H151,$AC$2:$AD$17,2,FALSE),IF(AND(OR($D159={"1/2","1/3","2/1","3/1"}),F150="w"),VLOOKUP(H150,$AA$2:$AB$17,2,FALSE),IF(AND(OR($D159={"1/2","1/3","2/1","3/1"}),F150="l"),VLOOKUP(H150,$AC$2:$AD$17,2,FALSE),IF(AND(OR($D159={"1/2","1/3","2/1","3/1"}),F149="w"),VLOOKUP(H149,$AA$2:$AB$17,2,FALSE),IF(AND(OR($D159={"1/2","1/3","2/1","3/1"}),F149="l"),VLOOKUP(H149,$AC$2:$AD$17,2,FALSE),IF(OR($D159={"1/2","1/3","2/1","3/1"}),1,"")))))))))))))))))))))))</f>
        <v/>
      </c>
      <c r="I160" s="13" t="str">
        <f>IF(AND(J160="d",$A160&gt;=1,OR(K160={1,"2a","2b",3,"5a","5b","10a","10b","20a","20b","40a","40b","80a","80b","160a","160b"})),"w",IF(AND(J160="",$A160&gt;=1,OR(K160={1,"2a","2b",3,"5a","5b","10a","10b","20a","20b","40a","40b","80a","80b","160a","160b"})),"l",""))</f>
        <v>l</v>
      </c>
      <c r="J160" s="7" t="str">
        <f>IF(OR($A160={13,14,15,16,17,18,19,20,21,22,23,24}),"d","")</f>
        <v/>
      </c>
      <c r="K160" s="14">
        <f>IF(AND(OR($D159={"1/2","2/3","2/1","3/2"}),I159="w"),VLOOKUP(K159,$AA$2:$AB$17,2,FALSE),IF(AND(OR($D159={"1/2","2/3","2/1","3/2"}),I159="l"),VLOOKUP(K159,$AC$2:$AD$17,2,FALSE),IF(AND(OR($D159={"1/2","2/3","2/1","3/2"}),I158="w"),VLOOKUP(K158,$AA$2:$AB$17,2,FALSE),IF(AND(OR($D159={"1/2","2/3","2/1","3/2"}),I158="l"),VLOOKUP(K158,$AC$2:$AD$17,2,FALSE),IF(AND(OR($D159={"1/2","2/3","2/1","3/2"}),I157="w"),VLOOKUP(K157,$AA$2:$AB$17,2,FALSE),IF(AND(OR($D159={"1/2","2/3","2/1","3/2"}),I157="l"),VLOOKUP(K157,$AC$2:$AD$17,2,FALSE),IF(AND(OR($D159={"1/2","2/3","2/1","3/2"}),I156="w"),VLOOKUP(K156,$AA$2:$AB$17,2,FALSE),IF(AND(OR($D159={"1/2","2/3","2/1","3/2"}),I156="l"),VLOOKUP(K156,$AC$2:$AD$17,2,FALSE),IF(AND(OR($D159={"1/2","2/3","2/1","3/2"}),I155="w"),VLOOKUP(K155,$AA$2:$AB$17,2,FALSE),IF(AND(OR($D159={"1/2","2/3","2/1","3/2"}),I155="l"),VLOOKUP(K155,$AC$2:$AD$17,2,FALSE),IF(AND(OR($D159={"1/2","2/3","2/1","3/2"}),I154="w"),VLOOKUP(K154,$AA$2:$AB$17,2,FALSE),IF(AND(OR($D159={"1/2","2/3","2/1","3/2"}),I154="l"),VLOOKUP(K154,$AC$2:$AD$17,2,FALSE),IF(AND(OR($D159={"1/2","2/3","2/1","3/2"}),I153="w"),VLOOKUP(K153,$AA$2:$AB$17,2,FALSE),IF(AND(OR($D159={"1/2","2/3","2/1","3/2"}),I153="l"),VLOOKUP(K153,$AC$2:$AD$17,2,FALSE),IF(AND(OR($D159={"1/2","2/3","2/1","3/2"}),I152="w"),VLOOKUP(K152,$AA$2:$AB$17,2,FALSE),IF(AND(OR($D159={"1/2","2/3","2/1","3/2"}),I152="l"),VLOOKUP(K152,$AC$2:$AD$17,2,FALSE),IF(AND(OR($D159={"1/2","2/3","2/1","3/2"}),I151="w"),VLOOKUP(K151,$AA$2:$AB$17,2,FALSE),IF(AND(OR($D159={"1/2","2/3","2/1","3/2"}),I151="l"),VLOOKUP(K151,$AC$2:$AD$17,2,FALSE),IF(AND(OR($D159={"1/2","2/3","2/1","3/2"}),I150="w"),VLOOKUP(K150,$AA$2:$AB$17,2,FALSE),IF(AND(OR($D159={"1/2","2/3","2/1","3/2"}),I150="l"),VLOOKUP(K150,$AC$2:$AD$17,2,FALSE),IF(AND(OR($D159={"1/2","2/3","2/1","3/2"}),I149="w"),VLOOKUP(K149,$AA$2:$AB$17,2,FALSE),IF(AND(OR($D159={"1/2","2/3","2/1","3/2"}),I149="l"),VLOOKUP(K149,$AC$2:$AD$17,2,FALSE),IF(OR($D159={"1/2","2/3","2/1","3/2"}),1,"")))))))))))))))))))))))</f>
        <v>1</v>
      </c>
      <c r="L160" s="13" t="str">
        <f>IF(AND(M160="d",$A160&gt;=1,OR(N160={1,"2a","2b",3,"5a","5b","10a","10b","20a","20b","40a","40b","80a","80b","160a","160b"})),"w",IF(AND(M160="",$A160&gt;=1,OR(N160={1,"2a","2b",3,"5a","5b","10a","10b","20a","20b","40a","40b","80a","80b","160a","160b"})),"l",""))</f>
        <v>l</v>
      </c>
      <c r="M160" s="7" t="str">
        <f>IF(OR($A160={25,26,27,28,29,30,31,32,33,34,35,36}),"d","")</f>
        <v/>
      </c>
      <c r="N160" s="14" t="str">
        <f>IF(AND(OR($D159={"1/3","2/3","3/1","3/2"}),L159="w"),VLOOKUP(N159,$AA$2:$AB$17,2,FALSE),IF(AND(OR($D159={"1/3","2/3","3/1","3/2"}),L159="l"),VLOOKUP(N159,$AC$2:$AD$17,2,FALSE),IF(AND(OR($D159={"1/3","2/3","3/1","3/2"}),L158="w"),VLOOKUP(N158,$AA$2:$AB$17,2,FALSE),IF(AND(OR($D159={"1/3","2/3","3/1","3/2"}),L158="l"),VLOOKUP(N158,$AC$2:$AD$17,2,FALSE),IF(AND(OR($D159={"1/3","2/3","3/1","3/2"}),L157="w"),VLOOKUP(N157,$AA$2:$AB$17,2,FALSE),IF(AND(OR($D159={"1/3","2/3","3/1","3/2"}),L157="l"),VLOOKUP(N157,$AC$2:$AD$17,2,FALSE),IF(AND(OR($D159={"1/3","2/3","3/1","3/2"}),L156="w"),VLOOKUP(N156,$AA$2:$AB$17,2,FALSE),IF(AND(OR($D159={"1/3","2/3","3/1","3/2"}),L156="l"),VLOOKUP(N156,$AC$2:$AD$17,2,FALSE),IF(AND(OR($D159={"1/3","2/3","3/1","3/2"}),L155="w"),VLOOKUP(N155,$AA$2:$AB$17,2,FALSE),IF(AND(OR($D159={"1/3","2/3","3/1","3/2"}),L155="l"),VLOOKUP(N155,$AC$2:$AD$17,2,FALSE),IF(AND(OR($D159={"1/3","2/3","3/1","3/2"}),L154="w"),VLOOKUP(N154,$AA$2:$AB$17,2,FALSE),IF(AND(OR($D159={"1/3","2/3","3/1","3/2"}),L154="l"),VLOOKUP(N154,$AC$2:$AD$17,2,FALSE),IF(AND(OR($D159={"1/3","2/3","3/1","3/2"}),L153="w"),VLOOKUP(N153,$AA$2:$AB$17,2,FALSE),IF(AND(OR($D159={"1/3","2/3","3/1","3/2"}),L153="l"),VLOOKUP(N153,$AC$2:$AD$17,2,FALSE),IF(AND(OR($D159={"1/3","2/3","3/1","3/2"}),L152="w"),VLOOKUP(N152,$AA$2:$AB$17,2,FALSE),IF(AND(OR($D159={"1/3","2/3","3/1","3/2"}),L152="l"),VLOOKUP(N152,$AC$2:$AD$17,2,FALSE),IF(AND(OR($D159={"1/3","2/3","3/1","3/2"}),L151="w"),VLOOKUP(N151,$AA$2:$AB$17,2,FALSE),IF(AND(OR($D159={"1/3","2/3","3/1","3/2"}),L151="l"),VLOOKUP(N151,$AC$2:$AD$17,2,FALSE),IF(AND(OR($D159={"1/3","2/3","3/1","3/2"}),L150="w"),VLOOKUP(N150,$AA$2:$AB$17,2,FALSE),IF(AND(OR($D159={"1/3","2/3","3/1","3/2"}),L150="l"),VLOOKUP(N150,$AC$2:$AD$17,2,FALSE),IF(AND(OR($D159={"1/3","2/3","3/1","3/2"}),L149="w"),VLOOKUP(N149,$AA$2:$AB$17,2,FALSE),IF(AND(OR($D159={"1/3","2/3","3/1","3/2"}),L149="l"),VLOOKUP(N149,$AC$2:$AD$17,2,FALSE),IF(OR($D159={"1/3","2/3","3/1","3/2"}),1,"")))))))))))))))))))))))</f>
        <v>10b</v>
      </c>
      <c r="O160" s="12">
        <f t="shared" si="17"/>
        <v>-11</v>
      </c>
      <c r="P160" s="13" t="str">
        <f>IF(AND(Q160="c",$A160&gt;=1,OR(R160={1,"2a","2b",3,"5a","5b","10a","10b","20a","20b","40a","40b","80a","80b","160a","160b"})),"w",IF(AND(Q160="",$A160&gt;=1,OR(R160={1,"2a","2b",3,"5a","5b","10a","10b","20a","20b","40a","40b","80a","80b","160a","160b"})),"l",""))</f>
        <v>w</v>
      </c>
      <c r="Q160" s="7" t="str">
        <f>IF(OR($A160={1,4,7,10,13,16,19,22,25,28,31,34}),"c","")</f>
        <v>c</v>
      </c>
      <c r="R160" s="14">
        <f>IF(AND(OR($E159={"a/b","a/c","b/a","c/a"}),P159="w"),VLOOKUP(R159,$AA$2:$AB$17,2,FALSE),IF(AND(OR($E159={"a/b","a/c","b/a","c/a"}),P159="l"),VLOOKUP(R159,$AC$2:$AD$17,2,FALSE),IF(AND(OR($E159={"a/b","a/c","b/a","c/a"}),P158="w"),VLOOKUP(R158,$AA$2:$AB$17,2,FALSE),IF(AND(OR($E159={"a/b","a/c","b/a","c/a"}),P158="l"),VLOOKUP(R158,$AC$2:$AD$17,2,FALSE),IF(AND(OR($E159={"a/b","a/c","b/a","c/a"}),P157="w"),VLOOKUP(R157,$AA$2:$AB$17,2,FALSE),IF(AND(OR($E159={"a/b","a/c","b/a","c/a"}),P157="l"),VLOOKUP(R157,$AC$2:$AD$17,2,FALSE),IF(AND(OR($E159={"a/b","a/c","b/a","c/a"}),P156="w"),VLOOKUP(R156,$AA$2:$AB$17,2,FALSE),IF(AND(OR($E159={"a/b","a/c","b/a","c/a"}),P156="l"),VLOOKUP(R156,$AC$2:$AD$17,2,FALSE),IF(AND(OR($E159={"a/b","a/c","b/a","c/a"}),P155="w"),VLOOKUP(R155,$AA$2:$AB$17,2,FALSE),IF(AND(OR($E159={"a/b","a/c","b/a","c/a"}),P155="l"),VLOOKUP(R155,$AC$2:$AD$17,2,FALSE),IF(AND(OR($E159={"a/b","a/c","b/a","c/a"}),P154="w"),VLOOKUP(R154,$AA$2:$AB$17,2,FALSE),IF(AND(OR($E159={"a/b","a/c","b/a","c/a"}),P154="l"),VLOOKUP(R154,$AC$2:$AD$17,2,FALSE),IF(AND(OR($E159={"a/b","a/c","b/a","c/a"}),P153="w"),VLOOKUP(R153,$AA$2:$AB$17,2,FALSE),IF(AND(OR($E159={"a/b","a/c","b/a","c/a"}),P153="l"),VLOOKUP(R153,$AC$2:$AD$17,2,FALSE),IF(AND(OR($E159={"a/b","a/c","b/a","c/a"}),P152="w"),VLOOKUP(R152,$AA$2:$AB$17,2,FALSE),IF(AND(OR($E159={"a/b","a/c","b/a","c/a"}),P152="l"),VLOOKUP(R152,$AC$2:$AD$17,2,FALSE),IF(AND(OR($E159={"a/b","a/c","b/a","c/a"}),P151="w"),VLOOKUP(R151,$AA$2:$AB$17,2,FALSE),IF(AND(OR($E159={"a/b","a/c","b/a","c/a"}),P151="l"),VLOOKUP(R151,$AC$2:$AD$17,2,FALSE),IF(AND(OR($E159={"a/b","a/c","b/a","c/a"}),P150="w"),VLOOKUP(R150,$AA$2:$AB$17,2,FALSE),IF(AND(OR($E159={"a/b","a/c","b/a","c/a"}),P150="l"),VLOOKUP(R150,$AC$2:$AD$17,2,FALSE),IF(AND(OR($E159={"a/b","a/c","b/a","c/a"}),P149="w"),VLOOKUP(R149,$AA$2:$AB$17,2,FALSE),IF(AND(OR($E159={"a/b","a/c","b/a","c/a"}),P149="l"),VLOOKUP(R149,$AC$2:$AD$17,2,FALSE),IF(OR($E159={"a/b","a/c","b/a","c/a"}),1,"")))))))))))))))))))))))</f>
        <v>1</v>
      </c>
      <c r="S160" s="13" t="str">
        <f>IF(AND(T160="c",$A160&gt;=1,OR(U160={1,"2a","2b",3,"5a","5b","10a","10b","20a","20b","40a","40b","80a","80b","160a","160b"})),"w",IF(AND(T160="",$A160&gt;=1,OR(U160={1,"2a","2b",3,"5a","5b","10a","10b","20a","20b","40a","40b","80a","80b","160a","160b"})),"l",""))</f>
        <v/>
      </c>
      <c r="T160" s="7" t="str">
        <f>IF(OR($A160={2,5,8,11,14,17,20,23,26,29,32,35}),"c","")</f>
        <v/>
      </c>
      <c r="U160" s="14" t="str">
        <f>IF(AND(OR($E159={"a/b","b/c","b/a","c/b"}),S159="w"),VLOOKUP(U159,$AA$2:$AB$17,2,FALSE),IF(AND(OR($E159={"a/b","b/c","b/a","c/b"}),S159="l"),VLOOKUP(U159,$AC$2:$AD$17,2,FALSE),IF(AND(OR($E159={"a/b","b/c","b/a","c/b"}),S158="w"),VLOOKUP(U158,$AA$2:$AB$17,2,FALSE),IF(AND(OR($E159={"a/b","b/c","b/a","c/b"}),S158="l"),VLOOKUP(U158,$AC$2:$AD$17,2,FALSE),IF(AND(OR($E159={"a/b","b/c","b/a","c/b"}),S157="w"),VLOOKUP(U157,$AA$2:$AB$17,2,FALSE),IF(AND(OR($E159={"a/b","b/c","b/a","c/b"}),S157="l"),VLOOKUP(U157,$AC$2:$AD$17,2,FALSE),IF(AND(OR($E159={"a/b","b/c","b/a","c/b"}),S156="w"),VLOOKUP(U156,$AA$2:$AB$17,2,FALSE),IF(AND(OR($E159={"a/b","b/c","b/a","c/b"}),S156="l"),VLOOKUP(U156,$AC$2:$AD$17,2,FALSE),IF(AND(OR($E159={"a/b","b/c","b/a","c/b"}),S155="w"),VLOOKUP(U155,$AA$2:$AB$17,2,FALSE),IF(AND(OR($E159={"a/b","b/c","b/a","c/b"}),S155="l"),VLOOKUP(U155,$AC$2:$AD$17,2,FALSE),IF(AND(OR($E159={"a/b","b/c","b/a","c/b"}),S154="w"),VLOOKUP(U154,$AA$2:$AB$17,2,FALSE),IF(AND(OR($E159={"a/b","b/c","b/a","c/b"}),S154="l"),VLOOKUP(U154,$AC$2:$AD$17,2,FALSE),IF(AND(OR($E159={"a/b","b/c","b/a","c/b"}),S153="w"),VLOOKUP(U153,$AA$2:$AB$17,2,FALSE),IF(AND(OR($E159={"a/b","b/c","b/a","c/b"}),S153="l"),VLOOKUP(U153,$AC$2:$AD$17,2,FALSE),IF(AND(OR($E159={"a/b","b/c","b/a","c/b"}),S152="w"),VLOOKUP(U152,$AA$2:$AB$17,2,FALSE),IF(AND(OR($E159={"a/b","b/c","b/a","c/b"}),S152="l"),VLOOKUP(U152,$AC$2:$AD$17,2,FALSE),IF(AND(OR($E159={"a/b","b/c","b/a","c/b"}),S151="w"),VLOOKUP(U151,$AA$2:$AB$17,2,FALSE),IF(AND(OR($E159={"a/b","b/c","b/a","c/b"}),S151="l"),VLOOKUP(U151,$AC$2:$AD$17,2,FALSE),IF(AND(OR($E159={"a/b","b/c","b/a","c/b"}),S150="w"),VLOOKUP(U150,$AA$2:$AB$17,2,FALSE),IF(AND(OR($E159={"a/b","b/c","b/a","c/b"}),S150="l"),VLOOKUP(U150,$AC$2:$AD$17,2,FALSE),IF(AND(OR($E159={"a/b","b/c","b/a","c/b"}),S149="w"),VLOOKUP(U149,$AA$2:$AB$17,2,FALSE),IF(AND(OR($E159={"a/b","b/c","b/a","c/b"}),S149="l"),VLOOKUP(U149,$AC$2:$AD$17,2,FALSE),IF(OR($E159={"a/b","b/c","b/a","c/b"}),1,"")))))))))))))))))))))))</f>
        <v/>
      </c>
      <c r="V160" s="13" t="str">
        <f>IF(AND(W160="c",$A160&gt;=1,OR(X160={1,"2a","2b",3,"5a","5b","10a","10b","20a","20b","40a","40b","80a","80b","160a","160b"})),"w",IF(AND(W160="",$A160&gt;=1,OR(X160={1,"2a","2b",3,"5a","5b","10a","10b","20a","20b","40a","40b","80a","80b","160a","160b"})),"l",""))</f>
        <v>l</v>
      </c>
      <c r="W160" s="7" t="str">
        <f>IF(OR($A160={3,6,9,12,15,18,21,24,27,30,33,36}),"c","")</f>
        <v/>
      </c>
      <c r="X160" s="14" t="str">
        <f>IF(AND(OR($E159={"a/c","b/c","c/a","c/b"}),V159="w"),VLOOKUP(X159,$AA$2:$AB$17,2,FALSE),IF(AND(OR($E159={"a/c","b/c","c/a","c/b"}),V159="l"),VLOOKUP(X159,$AC$2:$AD$17,2,FALSE),IF(AND(OR($E159={"a/c","b/c","c/a","c/b"}),V158="w"),VLOOKUP(X158,$AA$2:$AB$17,2,FALSE),IF(AND(OR($E159={"a/c","b/c","c/a","c/b"}),V158="l"),VLOOKUP(X158,$AC$2:$AD$17,2,FALSE),IF(AND(OR($E159={"a/c","b/c","c/a","c/b"}),V157="w"),VLOOKUP(X157,$AA$2:$AB$17,2,FALSE),IF(AND(OR($E159={"a/c","b/c","c/a","c/b"}),V157="l"),VLOOKUP(X157,$AC$2:$AD$17,2,FALSE),IF(AND(OR($E159={"a/c","b/c","c/a","c/b"}),V156="w"),VLOOKUP(X156,$AA$2:$AB$17,2,FALSE),IF(AND(OR($E159={"a/c","b/c","c/a","c/b"}),V156="l"),VLOOKUP(X156,$AC$2:$AD$17,2,FALSE),IF(AND(OR($E159={"a/c","b/c","c/a","c/b"}),V155="w"),VLOOKUP(X155,$AA$2:$AB$17,2,FALSE),IF(AND(OR($E159={"a/c","b/c","c/a","c/b"}),V155="l"),VLOOKUP(X155,$AC$2:$AD$17,2,FALSE),IF(AND(OR($E159={"a/c","b/c","c/a","c/b"}),V154="w"),VLOOKUP(X154,$AA$2:$AB$17,2,FALSE),IF(AND(OR($E159={"a/c","b/c","c/a","c/b"}),V154="l"),VLOOKUP(X154,$AC$2:$AD$17,2,FALSE),IF(AND(OR($E159={"a/c","b/c","c/a","c/b"}),V153="w"),VLOOKUP(X153,$AA$2:$AB$17,2,FALSE),IF(AND(OR($E159={"a/c","b/c","c/a","c/b"}),V153="l"),VLOOKUP(X153,$AC$2:$AD$17,2,FALSE),IF(AND(OR($E159={"a/c","b/c","c/a","c/b"}),V152="w"),VLOOKUP(X152,$AA$2:$AB$17,2,FALSE),IF(AND(OR($E159={"a/c","b/c","c/a","c/b"}),V152="l"),VLOOKUP(X152,$AC$2:$AD$17,2,FALSE),IF(AND(OR($E159={"a/c","b/c","c/a","c/b"}),V151="w"),VLOOKUP(X151,$AA$2:$AB$17,2,FALSE),IF(AND(OR($E159={"a/c","b/c","c/a","c/b"}),V151="l"),VLOOKUP(X151,$AC$2:$AD$17,2,FALSE),IF(AND(OR($E159={"a/c","b/c","c/a","c/b"}),V150="w"),VLOOKUP(X150,$AA$2:$AB$17,2,FALSE),IF(AND(OR($E159={"a/c","b/c","c/a","c/b"}),V150="l"),VLOOKUP(X150,$AC$2:$AD$17,2,FALSE),IF(AND(OR($E159={"a/c","b/c","c/a","c/b"}),V149="w"),VLOOKUP(X149,$AA$2:$AB$17,2,FALSE),IF(AND(OR($E159={"a/c","b/c","c/a","c/b"}),V149="l"),VLOOKUP(X149,$AC$2:$AD$17,2,FALSE),IF(OR($E159={"a/c","b/c","c/a","c/b"}),1,"")))))))))))))))))))))))</f>
        <v>2b</v>
      </c>
      <c r="Y160" s="12">
        <f t="shared" si="18"/>
        <v>0</v>
      </c>
      <c r="Z160" s="27">
        <f t="shared" si="19"/>
        <v>-11</v>
      </c>
    </row>
    <row r="161" spans="1:26">
      <c r="A161" s="9">
        <v>26</v>
      </c>
      <c r="B161" s="9">
        <f>IF(OR($A161={1,2,3,4,5,6,7,8,9,10,11,12}),1,IF(OR($A161={13,14,15,16,17,18,19,20,21,22,23,24}),2,IF(OR($A161={25,26,27,28,29,30,31,32,33,34,35,36}),3,"")))</f>
        <v>3</v>
      </c>
      <c r="C161" s="9" t="str">
        <f>IF(OR($A161={1,4,7,10,13,16,19,22,25,28,31,34}),"A",IF(OR($A161={2,5,8,11,14,17,20,23,26,29,32,35}),"B",IF(OR($A161={3,6,9,12,15,18,21,24,27,30,33,36}),"C","")))</f>
        <v>B</v>
      </c>
      <c r="D161" t="str">
        <f t="shared" si="20"/>
        <v>1/3</v>
      </c>
      <c r="E161" t="str">
        <f t="shared" si="21"/>
        <v>A/B</v>
      </c>
      <c r="F161" s="13" t="str">
        <f>IF(AND(G161="d",$A161&gt;=1,OR(H161={1,"2a","2b",3,"5a","5b","10a","10b","20a","20b","40a","40b","80a","80b","160a","160b"})),"w",IF(AND(G161="",$A161&gt;=1,OR(H161={1,"2a","2b",3,"5a","5b","10a","10b","20a","20b","40a","40b","80a","80b","160a","160b"})),"l",""))</f>
        <v>l</v>
      </c>
      <c r="G161" s="7" t="str">
        <f>IF(OR($A161={1,2,3,4,5,6,7,8,9,10,11,12}),"d","")</f>
        <v/>
      </c>
      <c r="H161" s="14" t="str">
        <f>IF(AND(OR($D160={"1/2","1/3","2/1","3/1"}),F160="w"),VLOOKUP(H160,$AA$2:$AB$17,2,FALSE),IF(AND(OR($D160={"1/2","1/3","2/1","3/1"}),F160="l"),VLOOKUP(H160,$AC$2:$AD$17,2,FALSE),IF(AND(OR($D160={"1/2","1/3","2/1","3/1"}),F159="w"),VLOOKUP(H159,$AA$2:$AB$17,2,FALSE),IF(AND(OR($D160={"1/2","1/3","2/1","3/1"}),F159="l"),VLOOKUP(H159,$AC$2:$AD$17,2,FALSE),IF(AND(OR($D160={"1/2","1/3","2/1","3/1"}),F158="w"),VLOOKUP(H158,$AA$2:$AB$17,2,FALSE),IF(AND(OR($D160={"1/2","1/3","2/1","3/1"}),F158="l"),VLOOKUP(H158,$AC$2:$AD$17,2,FALSE),IF(AND(OR($D160={"1/2","1/3","2/1","3/1"}),F157="w"),VLOOKUP(H157,$AA$2:$AB$17,2,FALSE),IF(AND(OR($D160={"1/2","1/3","2/1","3/1"}),F157="l"),VLOOKUP(H157,$AC$2:$AD$17,2,FALSE),IF(AND(OR($D160={"1/2","1/3","2/1","3/1"}),F156="w"),VLOOKUP(H156,$AA$2:$AB$17,2,FALSE),IF(AND(OR($D160={"1/2","1/3","2/1","3/1"}),F156="l"),VLOOKUP(H156,$AC$2:$AD$17,2,FALSE),IF(AND(OR($D160={"1/2","1/3","2/1","3/1"}),F155="w"),VLOOKUP(H155,$AA$2:$AB$17,2,FALSE),IF(AND(OR($D160={"1/2","1/3","2/1","3/1"}),F155="l"),VLOOKUP(H155,$AC$2:$AD$17,2,FALSE),IF(AND(OR($D160={"1/2","1/3","2/1","3/1"}),F154="w"),VLOOKUP(H154,$AA$2:$AB$17,2,FALSE),IF(AND(OR($D160={"1/2","1/3","2/1","3/1"}),F154="l"),VLOOKUP(H154,$AC$2:$AD$17,2,FALSE),IF(AND(OR($D160={"1/2","1/3","2/1","3/1"}),F153="w"),VLOOKUP(H153,$AA$2:$AB$17,2,FALSE),IF(AND(OR($D160={"1/2","1/3","2/1","3/1"}),F153="l"),VLOOKUP(H153,$AC$2:$AD$17,2,FALSE),IF(AND(OR($D160={"1/2","1/3","2/1","3/1"}),F152="w"),VLOOKUP(H152,$AA$2:$AB$17,2,FALSE),IF(AND(OR($D160={"1/2","1/3","2/1","3/1"}),F152="l"),VLOOKUP(H152,$AC$2:$AD$17,2,FALSE),IF(AND(OR($D160={"1/2","1/3","2/1","3/1"}),F151="w"),VLOOKUP(H151,$AA$2:$AB$17,2,FALSE),IF(AND(OR($D160={"1/2","1/3","2/1","3/1"}),F151="l"),VLOOKUP(H151,$AC$2:$AD$17,2,FALSE),IF(AND(OR($D160={"1/2","1/3","2/1","3/1"}),F150="w"),VLOOKUP(H150,$AA$2:$AB$17,2,FALSE),IF(AND(OR($D160={"1/2","1/3","2/1","3/1"}),F150="l"),VLOOKUP(H150,$AC$2:$AD$17,2,FALSE),IF(OR($D160={"1/2","1/3","2/1","3/1"}),1,"")))))))))))))))))))))))</f>
        <v>10a</v>
      </c>
      <c r="I161" s="13" t="str">
        <f>IF(AND(J161="d",$A161&gt;=1,OR(K161={1,"2a","2b",3,"5a","5b","10a","10b","20a","20b","40a","40b","80a","80b","160a","160b"})),"w",IF(AND(J161="",$A161&gt;=1,OR(K161={1,"2a","2b",3,"5a","5b","10a","10b","20a","20b","40a","40b","80a","80b","160a","160b"})),"l",""))</f>
        <v>l</v>
      </c>
      <c r="J161" s="7" t="str">
        <f>IF(OR($A161={13,14,15,16,17,18,19,20,21,22,23,24}),"d","")</f>
        <v/>
      </c>
      <c r="K161" s="14" t="str">
        <f>IF(AND(OR($D160={"1/2","2/3","2/1","3/2"}),I160="w"),VLOOKUP(K160,$AA$2:$AB$17,2,FALSE),IF(AND(OR($D160={"1/2","2/3","2/1","3/2"}),I160="l"),VLOOKUP(K160,$AC$2:$AD$17,2,FALSE),IF(AND(OR($D160={"1/2","2/3","2/1","3/2"}),I159="w"),VLOOKUP(K159,$AA$2:$AB$17,2,FALSE),IF(AND(OR($D160={"1/2","2/3","2/1","3/2"}),I159="l"),VLOOKUP(K159,$AC$2:$AD$17,2,FALSE),IF(AND(OR($D160={"1/2","2/3","2/1","3/2"}),I158="w"),VLOOKUP(K158,$AA$2:$AB$17,2,FALSE),IF(AND(OR($D160={"1/2","2/3","2/1","3/2"}),I158="l"),VLOOKUP(K158,$AC$2:$AD$17,2,FALSE),IF(AND(OR($D160={"1/2","2/3","2/1","3/2"}),I157="w"),VLOOKUP(K157,$AA$2:$AB$17,2,FALSE),IF(AND(OR($D160={"1/2","2/3","2/1","3/2"}),I157="l"),VLOOKUP(K157,$AC$2:$AD$17,2,FALSE),IF(AND(OR($D160={"1/2","2/3","2/1","3/2"}),I156="w"),VLOOKUP(K156,$AA$2:$AB$17,2,FALSE),IF(AND(OR($D160={"1/2","2/3","2/1","3/2"}),I156="l"),VLOOKUP(K156,$AC$2:$AD$17,2,FALSE),IF(AND(OR($D160={"1/2","2/3","2/1","3/2"}),I155="w"),VLOOKUP(K155,$AA$2:$AB$17,2,FALSE),IF(AND(OR($D160={"1/2","2/3","2/1","3/2"}),I155="l"),VLOOKUP(K155,$AC$2:$AD$17,2,FALSE),IF(AND(OR($D160={"1/2","2/3","2/1","3/2"}),I154="w"),VLOOKUP(K154,$AA$2:$AB$17,2,FALSE),IF(AND(OR($D160={"1/2","2/3","2/1","3/2"}),I154="l"),VLOOKUP(K154,$AC$2:$AD$17,2,FALSE),IF(AND(OR($D160={"1/2","2/3","2/1","3/2"}),I153="w"),VLOOKUP(K153,$AA$2:$AB$17,2,FALSE),IF(AND(OR($D160={"1/2","2/3","2/1","3/2"}),I153="l"),VLOOKUP(K153,$AC$2:$AD$17,2,FALSE),IF(AND(OR($D160={"1/2","2/3","2/1","3/2"}),I152="w"),VLOOKUP(K152,$AA$2:$AB$17,2,FALSE),IF(AND(OR($D160={"1/2","2/3","2/1","3/2"}),I152="l"),VLOOKUP(K152,$AC$2:$AD$17,2,FALSE),IF(AND(OR($D160={"1/2","2/3","2/1","3/2"}),I151="w"),VLOOKUP(K151,$AA$2:$AB$17,2,FALSE),IF(AND(OR($D160={"1/2","2/3","2/1","3/2"}),I151="l"),VLOOKUP(K151,$AC$2:$AD$17,2,FALSE),IF(AND(OR($D160={"1/2","2/3","2/1","3/2"}),I150="w"),VLOOKUP(K150,$AA$2:$AB$17,2,FALSE),IF(AND(OR($D160={"1/2","2/3","2/1","3/2"}),I150="l"),VLOOKUP(K150,$AC$2:$AD$17,2,FALSE),IF(OR($D160={"1/2","2/3","2/1","3/2"}),1,"")))))))))))))))))))))))</f>
        <v>2a</v>
      </c>
      <c r="L161" s="13" t="str">
        <f>IF(AND(M161="d",$A161&gt;=1,OR(N161={1,"2a","2b",3,"5a","5b","10a","10b","20a","20b","40a","40b","80a","80b","160a","160b"})),"w",IF(AND(M161="",$A161&gt;=1,OR(N161={1,"2a","2b",3,"5a","5b","10a","10b","20a","20b","40a","40b","80a","80b","160a","160b"})),"l",""))</f>
        <v/>
      </c>
      <c r="M161" s="7" t="str">
        <f>IF(OR($A161={25,26,27,28,29,30,31,32,33,34,35,36}),"d","")</f>
        <v>d</v>
      </c>
      <c r="N161" s="14" t="str">
        <f>IF(AND(OR($D160={"1/3","2/3","3/1","3/2"}),L160="w"),VLOOKUP(N160,$AA$2:$AB$17,2,FALSE),IF(AND(OR($D160={"1/3","2/3","3/1","3/2"}),L160="l"),VLOOKUP(N160,$AC$2:$AD$17,2,FALSE),IF(AND(OR($D160={"1/3","2/3","3/1","3/2"}),L159="w"),VLOOKUP(N159,$AA$2:$AB$17,2,FALSE),IF(AND(OR($D160={"1/3","2/3","3/1","3/2"}),L159="l"),VLOOKUP(N159,$AC$2:$AD$17,2,FALSE),IF(AND(OR($D160={"1/3","2/3","3/1","3/2"}),L158="w"),VLOOKUP(N158,$AA$2:$AB$17,2,FALSE),IF(AND(OR($D160={"1/3","2/3","3/1","3/2"}),L158="l"),VLOOKUP(N158,$AC$2:$AD$17,2,FALSE),IF(AND(OR($D160={"1/3","2/3","3/1","3/2"}),L157="w"),VLOOKUP(N157,$AA$2:$AB$17,2,FALSE),IF(AND(OR($D160={"1/3","2/3","3/1","3/2"}),L157="l"),VLOOKUP(N157,$AC$2:$AD$17,2,FALSE),IF(AND(OR($D160={"1/3","2/3","3/1","3/2"}),L156="w"),VLOOKUP(N156,$AA$2:$AB$17,2,FALSE),IF(AND(OR($D160={"1/3","2/3","3/1","3/2"}),L156="l"),VLOOKUP(N156,$AC$2:$AD$17,2,FALSE),IF(AND(OR($D160={"1/3","2/3","3/1","3/2"}),L155="w"),VLOOKUP(N155,$AA$2:$AB$17,2,FALSE),IF(AND(OR($D160={"1/3","2/3","3/1","3/2"}),L155="l"),VLOOKUP(N155,$AC$2:$AD$17,2,FALSE),IF(AND(OR($D160={"1/3","2/3","3/1","3/2"}),L154="w"),VLOOKUP(N154,$AA$2:$AB$17,2,FALSE),IF(AND(OR($D160={"1/3","2/3","3/1","3/2"}),L154="l"),VLOOKUP(N154,$AC$2:$AD$17,2,FALSE),IF(AND(OR($D160={"1/3","2/3","3/1","3/2"}),L153="w"),VLOOKUP(N153,$AA$2:$AB$17,2,FALSE),IF(AND(OR($D160={"1/3","2/3","3/1","3/2"}),L153="l"),VLOOKUP(N153,$AC$2:$AD$17,2,FALSE),IF(AND(OR($D160={"1/3","2/3","3/1","3/2"}),L152="w"),VLOOKUP(N152,$AA$2:$AB$17,2,FALSE),IF(AND(OR($D160={"1/3","2/3","3/1","3/2"}),L152="l"),VLOOKUP(N152,$AC$2:$AD$17,2,FALSE),IF(AND(OR($D160={"1/3","2/3","3/1","3/2"}),L151="w"),VLOOKUP(N151,$AA$2:$AB$17,2,FALSE),IF(AND(OR($D160={"1/3","2/3","3/1","3/2"}),L151="l"),VLOOKUP(N151,$AC$2:$AD$17,2,FALSE),IF(AND(OR($D160={"1/3","2/3","3/1","3/2"}),L150="w"),VLOOKUP(N150,$AA$2:$AB$17,2,FALSE),IF(AND(OR($D160={"1/3","2/3","3/1","3/2"}),L150="l"),VLOOKUP(N150,$AC$2:$AD$17,2,FALSE),IF(OR($D160={"1/3","2/3","3/1","3/2"}),1,"")))))))))))))))))))))))</f>
        <v/>
      </c>
      <c r="O161" s="12">
        <f t="shared" si="17"/>
        <v>-12</v>
      </c>
      <c r="P161" s="13" t="str">
        <f>IF(AND(Q161="c",$A161&gt;=1,OR(R161={1,"2a","2b",3,"5a","5b","10a","10b","20a","20b","40a","40b","80a","80b","160a","160b"})),"w",IF(AND(Q161="",$A161&gt;=1,OR(R161={1,"2a","2b",3,"5a","5b","10a","10b","20a","20b","40a","40b","80a","80b","160a","160b"})),"l",""))</f>
        <v>l</v>
      </c>
      <c r="Q161" s="7" t="str">
        <f>IF(OR($A161={1,4,7,10,13,16,19,22,25,28,31,34}),"c","")</f>
        <v/>
      </c>
      <c r="R161" s="14">
        <f>IF(AND(OR($E160={"a/b","a/c","b/a","c/a"}),P160="w"),VLOOKUP(R160,$AA$2:$AB$17,2,FALSE),IF(AND(OR($E160={"a/b","a/c","b/a","c/a"}),P160="l"),VLOOKUP(R160,$AC$2:$AD$17,2,FALSE),IF(AND(OR($E160={"a/b","a/c","b/a","c/a"}),P159="w"),VLOOKUP(R159,$AA$2:$AB$17,2,FALSE),IF(AND(OR($E160={"a/b","a/c","b/a","c/a"}),P159="l"),VLOOKUP(R159,$AC$2:$AD$17,2,FALSE),IF(AND(OR($E160={"a/b","a/c","b/a","c/a"}),P158="w"),VLOOKUP(R158,$AA$2:$AB$17,2,FALSE),IF(AND(OR($E160={"a/b","a/c","b/a","c/a"}),P158="l"),VLOOKUP(R158,$AC$2:$AD$17,2,FALSE),IF(AND(OR($E160={"a/b","a/c","b/a","c/a"}),P157="w"),VLOOKUP(R157,$AA$2:$AB$17,2,FALSE),IF(AND(OR($E160={"a/b","a/c","b/a","c/a"}),P157="l"),VLOOKUP(R157,$AC$2:$AD$17,2,FALSE),IF(AND(OR($E160={"a/b","a/c","b/a","c/a"}),P156="w"),VLOOKUP(R156,$AA$2:$AB$17,2,FALSE),IF(AND(OR($E160={"a/b","a/c","b/a","c/a"}),P156="l"),VLOOKUP(R156,$AC$2:$AD$17,2,FALSE),IF(AND(OR($E160={"a/b","a/c","b/a","c/a"}),P155="w"),VLOOKUP(R155,$AA$2:$AB$17,2,FALSE),IF(AND(OR($E160={"a/b","a/c","b/a","c/a"}),P155="l"),VLOOKUP(R155,$AC$2:$AD$17,2,FALSE),IF(AND(OR($E160={"a/b","a/c","b/a","c/a"}),P154="w"),VLOOKUP(R154,$AA$2:$AB$17,2,FALSE),IF(AND(OR($E160={"a/b","a/c","b/a","c/a"}),P154="l"),VLOOKUP(R154,$AC$2:$AD$17,2,FALSE),IF(AND(OR($E160={"a/b","a/c","b/a","c/a"}),P153="w"),VLOOKUP(R153,$AA$2:$AB$17,2,FALSE),IF(AND(OR($E160={"a/b","a/c","b/a","c/a"}),P153="l"),VLOOKUP(R153,$AC$2:$AD$17,2,FALSE),IF(AND(OR($E160={"a/b","a/c","b/a","c/a"}),P152="w"),VLOOKUP(R152,$AA$2:$AB$17,2,FALSE),IF(AND(OR($E160={"a/b","a/c","b/a","c/a"}),P152="l"),VLOOKUP(R152,$AC$2:$AD$17,2,FALSE),IF(AND(OR($E160={"a/b","a/c","b/a","c/a"}),P151="w"),VLOOKUP(R151,$AA$2:$AB$17,2,FALSE),IF(AND(OR($E160={"a/b","a/c","b/a","c/a"}),P151="l"),VLOOKUP(R151,$AC$2:$AD$17,2,FALSE),IF(AND(OR($E160={"a/b","a/c","b/a","c/a"}),P150="w"),VLOOKUP(R150,$AA$2:$AB$17,2,FALSE),IF(AND(OR($E160={"a/b","a/c","b/a","c/a"}),P150="l"),VLOOKUP(R150,$AC$2:$AD$17,2,FALSE),IF(OR($E160={"a/b","a/c","b/a","c/a"}),1,"")))))))))))))))))))))))</f>
        <v>1</v>
      </c>
      <c r="S161" s="13" t="str">
        <f>IF(AND(T161="c",$A161&gt;=1,OR(U161={1,"2a","2b",3,"5a","5b","10a","10b","20a","20b","40a","40b","80a","80b","160a","160b"})),"w",IF(AND(T161="",$A161&gt;=1,OR(U161={1,"2a","2b",3,"5a","5b","10a","10b","20a","20b","40a","40b","80a","80b","160a","160b"})),"l",""))</f>
        <v/>
      </c>
      <c r="T161" s="7" t="str">
        <f>IF(OR($A161={2,5,8,11,14,17,20,23,26,29,32,35}),"c","")</f>
        <v>c</v>
      </c>
      <c r="U161" s="14" t="str">
        <f>IF(AND(OR($E160={"a/b","b/c","b/a","c/b"}),S160="w"),VLOOKUP(U160,$AA$2:$AB$17,2,FALSE),IF(AND(OR($E160={"a/b","b/c","b/a","c/b"}),S160="l"),VLOOKUP(U160,$AC$2:$AD$17,2,FALSE),IF(AND(OR($E160={"a/b","b/c","b/a","c/b"}),S159="w"),VLOOKUP(U159,$AA$2:$AB$17,2,FALSE),IF(AND(OR($E160={"a/b","b/c","b/a","c/b"}),S159="l"),VLOOKUP(U159,$AC$2:$AD$17,2,FALSE),IF(AND(OR($E160={"a/b","b/c","b/a","c/b"}),S158="w"),VLOOKUP(U158,$AA$2:$AB$17,2,FALSE),IF(AND(OR($E160={"a/b","b/c","b/a","c/b"}),S158="l"),VLOOKUP(U158,$AC$2:$AD$17,2,FALSE),IF(AND(OR($E160={"a/b","b/c","b/a","c/b"}),S157="w"),VLOOKUP(U157,$AA$2:$AB$17,2,FALSE),IF(AND(OR($E160={"a/b","b/c","b/a","c/b"}),S157="l"),VLOOKUP(U157,$AC$2:$AD$17,2,FALSE),IF(AND(OR($E160={"a/b","b/c","b/a","c/b"}),S156="w"),VLOOKUP(U156,$AA$2:$AB$17,2,FALSE),IF(AND(OR($E160={"a/b","b/c","b/a","c/b"}),S156="l"),VLOOKUP(U156,$AC$2:$AD$17,2,FALSE),IF(AND(OR($E160={"a/b","b/c","b/a","c/b"}),S155="w"),VLOOKUP(U155,$AA$2:$AB$17,2,FALSE),IF(AND(OR($E160={"a/b","b/c","b/a","c/b"}),S155="l"),VLOOKUP(U155,$AC$2:$AD$17,2,FALSE),IF(AND(OR($E160={"a/b","b/c","b/a","c/b"}),S154="w"),VLOOKUP(U154,$AA$2:$AB$17,2,FALSE),IF(AND(OR($E160={"a/b","b/c","b/a","c/b"}),S154="l"),VLOOKUP(U154,$AC$2:$AD$17,2,FALSE),IF(AND(OR($E160={"a/b","b/c","b/a","c/b"}),S153="w"),VLOOKUP(U153,$AA$2:$AB$17,2,FALSE),IF(AND(OR($E160={"a/b","b/c","b/a","c/b"}),S153="l"),VLOOKUP(U153,$AC$2:$AD$17,2,FALSE),IF(AND(OR($E160={"a/b","b/c","b/a","c/b"}),S152="w"),VLOOKUP(U152,$AA$2:$AB$17,2,FALSE),IF(AND(OR($E160={"a/b","b/c","b/a","c/b"}),S152="l"),VLOOKUP(U152,$AC$2:$AD$17,2,FALSE),IF(AND(OR($E160={"a/b","b/c","b/a","c/b"}),S151="w"),VLOOKUP(U151,$AA$2:$AB$17,2,FALSE),IF(AND(OR($E160={"a/b","b/c","b/a","c/b"}),S151="l"),VLOOKUP(U151,$AC$2:$AD$17,2,FALSE),IF(AND(OR($E160={"a/b","b/c","b/a","c/b"}),S150="w"),VLOOKUP(U150,$AA$2:$AB$17,2,FALSE),IF(AND(OR($E160={"a/b","b/c","b/a","c/b"}),S150="l"),VLOOKUP(U150,$AC$2:$AD$17,2,FALSE),IF(OR($E160={"a/b","b/c","b/a","c/b"}),1,"")))))))))))))))))))))))</f>
        <v/>
      </c>
      <c r="V161" s="13" t="str">
        <f>IF(AND(W161="c",$A161&gt;=1,OR(X161={1,"2a","2b",3,"5a","5b","10a","10b","20a","20b","40a","40b","80a","80b","160a","160b"})),"w",IF(AND(W161="",$A161&gt;=1,OR(X161={1,"2a","2b",3,"5a","5b","10a","10b","20a","20b","40a","40b","80a","80b","160a","160b"})),"l",""))</f>
        <v>l</v>
      </c>
      <c r="W161" s="7" t="str">
        <f>IF(OR($A161={3,6,9,12,15,18,21,24,27,30,33,36}),"c","")</f>
        <v/>
      </c>
      <c r="X161" s="14">
        <f>IF(AND(OR($E160={"a/c","b/c","c/a","c/b"}),V160="w"),VLOOKUP(X160,$AA$2:$AB$17,2,FALSE),IF(AND(OR($E160={"a/c","b/c","c/a","c/b"}),V160="l"),VLOOKUP(X160,$AC$2:$AD$17,2,FALSE),IF(AND(OR($E160={"a/c","b/c","c/a","c/b"}),V159="w"),VLOOKUP(X159,$AA$2:$AB$17,2,FALSE),IF(AND(OR($E160={"a/c","b/c","c/a","c/b"}),V159="l"),VLOOKUP(X159,$AC$2:$AD$17,2,FALSE),IF(AND(OR($E160={"a/c","b/c","c/a","c/b"}),V158="w"),VLOOKUP(X158,$AA$2:$AB$17,2,FALSE),IF(AND(OR($E160={"a/c","b/c","c/a","c/b"}),V158="l"),VLOOKUP(X158,$AC$2:$AD$17,2,FALSE),IF(AND(OR($E160={"a/c","b/c","c/a","c/b"}),V157="w"),VLOOKUP(X157,$AA$2:$AB$17,2,FALSE),IF(AND(OR($E160={"a/c","b/c","c/a","c/b"}),V157="l"),VLOOKUP(X157,$AC$2:$AD$17,2,FALSE),IF(AND(OR($E160={"a/c","b/c","c/a","c/b"}),V156="w"),VLOOKUP(X156,$AA$2:$AB$17,2,FALSE),IF(AND(OR($E160={"a/c","b/c","c/a","c/b"}),V156="l"),VLOOKUP(X156,$AC$2:$AD$17,2,FALSE),IF(AND(OR($E160={"a/c","b/c","c/a","c/b"}),V155="w"),VLOOKUP(X155,$AA$2:$AB$17,2,FALSE),IF(AND(OR($E160={"a/c","b/c","c/a","c/b"}),V155="l"),VLOOKUP(X155,$AC$2:$AD$17,2,FALSE),IF(AND(OR($E160={"a/c","b/c","c/a","c/b"}),V154="w"),VLOOKUP(X154,$AA$2:$AB$17,2,FALSE),IF(AND(OR($E160={"a/c","b/c","c/a","c/b"}),V154="l"),VLOOKUP(X154,$AC$2:$AD$17,2,FALSE),IF(AND(OR($E160={"a/c","b/c","c/a","c/b"}),V153="w"),VLOOKUP(X153,$AA$2:$AB$17,2,FALSE),IF(AND(OR($E160={"a/c","b/c","c/a","c/b"}),V153="l"),VLOOKUP(X153,$AC$2:$AD$17,2,FALSE),IF(AND(OR($E160={"a/c","b/c","c/a","c/b"}),V152="w"),VLOOKUP(X152,$AA$2:$AB$17,2,FALSE),IF(AND(OR($E160={"a/c","b/c","c/a","c/b"}),V152="l"),VLOOKUP(X152,$AC$2:$AD$17,2,FALSE),IF(AND(OR($E160={"a/c","b/c","c/a","c/b"}),V151="w"),VLOOKUP(X151,$AA$2:$AB$17,2,FALSE),IF(AND(OR($E160={"a/c","b/c","c/a","c/b"}),V151="l"),VLOOKUP(X151,$AC$2:$AD$17,2,FALSE),IF(AND(OR($E160={"a/c","b/c","c/a","c/b"}),V150="w"),VLOOKUP(X150,$AA$2:$AB$17,2,FALSE),IF(AND(OR($E160={"a/c","b/c","c/a","c/b"}),V150="l"),VLOOKUP(X150,$AC$2:$AD$17,2,FALSE),IF(OR($E160={"a/c","b/c","c/a","c/b"}),1,"")))))))))))))))))))))))</f>
        <v>3</v>
      </c>
      <c r="Y161" s="12">
        <f t="shared" si="18"/>
        <v>-4</v>
      </c>
      <c r="Z161" s="27">
        <f t="shared" si="19"/>
        <v>-16</v>
      </c>
    </row>
    <row r="162" spans="1:26">
      <c r="A162" s="9">
        <v>27</v>
      </c>
      <c r="B162" s="9">
        <f>IF(OR($A162={1,2,3,4,5,6,7,8,9,10,11,12}),1,IF(OR($A162={13,14,15,16,17,18,19,20,21,22,23,24}),2,IF(OR($A162={25,26,27,28,29,30,31,32,33,34,35,36}),3,"")))</f>
        <v>3</v>
      </c>
      <c r="C162" s="9" t="str">
        <f>IF(OR($A162={1,4,7,10,13,16,19,22,25,28,31,34}),"A",IF(OR($A162={2,5,8,11,14,17,20,23,26,29,32,35}),"B",IF(OR($A162={3,6,9,12,15,18,21,24,27,30,33,36}),"C","")))</f>
        <v>C</v>
      </c>
      <c r="D162" t="str">
        <f t="shared" si="20"/>
        <v>1/3</v>
      </c>
      <c r="E162" t="str">
        <f t="shared" si="21"/>
        <v>B/C</v>
      </c>
      <c r="F162" s="13" t="str">
        <f>IF(AND(G162="d",$A162&gt;=1,OR(H162={1,"2a","2b",3,"5a","5b","10a","10b","20a","20b","40a","40b","80a","80b","160a","160b"})),"w",IF(AND(G162="",$A162&gt;=1,OR(H162={1,"2a","2b",3,"5a","5b","10a","10b","20a","20b","40a","40b","80a","80b","160a","160b"})),"l",""))</f>
        <v>l</v>
      </c>
      <c r="G162" s="7" t="str">
        <f>IF(OR($A162={1,2,3,4,5,6,7,8,9,10,11,12}),"d","")</f>
        <v/>
      </c>
      <c r="H162" s="14" t="str">
        <f>IF(AND(OR($D161={"1/2","1/3","2/1","3/1"}),F161="w"),VLOOKUP(H161,$AA$2:$AB$17,2,FALSE),IF(AND(OR($D161={"1/2","1/3","2/1","3/1"}),F161="l"),VLOOKUP(H161,$AC$2:$AD$17,2,FALSE),IF(AND(OR($D161={"1/2","1/3","2/1","3/1"}),F160="w"),VLOOKUP(H160,$AA$2:$AB$17,2,FALSE),IF(AND(OR($D161={"1/2","1/3","2/1","3/1"}),F160="l"),VLOOKUP(H160,$AC$2:$AD$17,2,FALSE),IF(AND(OR($D161={"1/2","1/3","2/1","3/1"}),F159="w"),VLOOKUP(H159,$AA$2:$AB$17,2,FALSE),IF(AND(OR($D161={"1/2","1/3","2/1","3/1"}),F159="l"),VLOOKUP(H159,$AC$2:$AD$17,2,FALSE),IF(AND(OR($D161={"1/2","1/3","2/1","3/1"}),F158="w"),VLOOKUP(H158,$AA$2:$AB$17,2,FALSE),IF(AND(OR($D161={"1/2","1/3","2/1","3/1"}),F158="l"),VLOOKUP(H158,$AC$2:$AD$17,2,FALSE),IF(AND(OR($D161={"1/2","1/3","2/1","3/1"}),F157="w"),VLOOKUP(H157,$AA$2:$AB$17,2,FALSE),IF(AND(OR($D161={"1/2","1/3","2/1","3/1"}),F157="l"),VLOOKUP(H157,$AC$2:$AD$17,2,FALSE),IF(AND(OR($D161={"1/2","1/3","2/1","3/1"}),F156="w"),VLOOKUP(H156,$AA$2:$AB$17,2,FALSE),IF(AND(OR($D161={"1/2","1/3","2/1","3/1"}),F156="l"),VLOOKUP(H156,$AC$2:$AD$17,2,FALSE),IF(AND(OR($D161={"1/2","1/3","2/1","3/1"}),F155="w"),VLOOKUP(H155,$AA$2:$AB$17,2,FALSE),IF(AND(OR($D161={"1/2","1/3","2/1","3/1"}),F155="l"),VLOOKUP(H155,$AC$2:$AD$17,2,FALSE),IF(AND(OR($D161={"1/2","1/3","2/1","3/1"}),F154="w"),VLOOKUP(H154,$AA$2:$AB$17,2,FALSE),IF(AND(OR($D161={"1/2","1/3","2/1","3/1"}),F154="l"),VLOOKUP(H154,$AC$2:$AD$17,2,FALSE),IF(AND(OR($D161={"1/2","1/3","2/1","3/1"}),F153="w"),VLOOKUP(H153,$AA$2:$AB$17,2,FALSE),IF(AND(OR($D161={"1/2","1/3","2/1","3/1"}),F153="l"),VLOOKUP(H153,$AC$2:$AD$17,2,FALSE),IF(AND(OR($D161={"1/2","1/3","2/1","3/1"}),F152="w"),VLOOKUP(H152,$AA$2:$AB$17,2,FALSE),IF(AND(OR($D161={"1/2","1/3","2/1","3/1"}),F152="l"),VLOOKUP(H152,$AC$2:$AD$17,2,FALSE),IF(AND(OR($D161={"1/2","1/3","2/1","3/1"}),F151="w"),VLOOKUP(H151,$AA$2:$AB$17,2,FALSE),IF(AND(OR($D161={"1/2","1/3","2/1","3/1"}),F151="l"),VLOOKUP(H151,$AC$2:$AD$17,2,FALSE),IF(OR($D161={"1/2","1/3","2/1","3/1"}),1,"")))))))))))))))))))))))</f>
        <v>10b</v>
      </c>
      <c r="I162" s="13" t="str">
        <f>IF(AND(J162="d",$A162&gt;=1,OR(K162={1,"2a","2b",3,"5a","5b","10a","10b","20a","20b","40a","40b","80a","80b","160a","160b"})),"w",IF(AND(J162="",$A162&gt;=1,OR(K162={1,"2a","2b",3,"5a","5b","10a","10b","20a","20b","40a","40b","80a","80b","160a","160b"})),"l",""))</f>
        <v/>
      </c>
      <c r="J162" s="7" t="str">
        <f>IF(OR($A162={13,14,15,16,17,18,19,20,21,22,23,24}),"d","")</f>
        <v/>
      </c>
      <c r="K162" s="14" t="str">
        <f>IF(AND(OR($D161={"1/2","2/3","2/1","3/2"}),I161="w"),VLOOKUP(K161,$AA$2:$AB$17,2,FALSE),IF(AND(OR($D161={"1/2","2/3","2/1","3/2"}),I161="l"),VLOOKUP(K161,$AC$2:$AD$17,2,FALSE),IF(AND(OR($D161={"1/2","2/3","2/1","3/2"}),I160="w"),VLOOKUP(K160,$AA$2:$AB$17,2,FALSE),IF(AND(OR($D161={"1/2","2/3","2/1","3/2"}),I160="l"),VLOOKUP(K160,$AC$2:$AD$17,2,FALSE),IF(AND(OR($D161={"1/2","2/3","2/1","3/2"}),I159="w"),VLOOKUP(K159,$AA$2:$AB$17,2,FALSE),IF(AND(OR($D161={"1/2","2/3","2/1","3/2"}),I159="l"),VLOOKUP(K159,$AC$2:$AD$17,2,FALSE),IF(AND(OR($D161={"1/2","2/3","2/1","3/2"}),I158="w"),VLOOKUP(K158,$AA$2:$AB$17,2,FALSE),IF(AND(OR($D161={"1/2","2/3","2/1","3/2"}),I158="l"),VLOOKUP(K158,$AC$2:$AD$17,2,FALSE),IF(AND(OR($D161={"1/2","2/3","2/1","3/2"}),I157="w"),VLOOKUP(K157,$AA$2:$AB$17,2,FALSE),IF(AND(OR($D161={"1/2","2/3","2/1","3/2"}),I157="l"),VLOOKUP(K157,$AC$2:$AD$17,2,FALSE),IF(AND(OR($D161={"1/2","2/3","2/1","3/2"}),I156="w"),VLOOKUP(K156,$AA$2:$AB$17,2,FALSE),IF(AND(OR($D161={"1/2","2/3","2/1","3/2"}),I156="l"),VLOOKUP(K156,$AC$2:$AD$17,2,FALSE),IF(AND(OR($D161={"1/2","2/3","2/1","3/2"}),I155="w"),VLOOKUP(K155,$AA$2:$AB$17,2,FALSE),IF(AND(OR($D161={"1/2","2/3","2/1","3/2"}),I155="l"),VLOOKUP(K155,$AC$2:$AD$17,2,FALSE),IF(AND(OR($D161={"1/2","2/3","2/1","3/2"}),I154="w"),VLOOKUP(K154,$AA$2:$AB$17,2,FALSE),IF(AND(OR($D161={"1/2","2/3","2/1","3/2"}),I154="l"),VLOOKUP(K154,$AC$2:$AD$17,2,FALSE),IF(AND(OR($D161={"1/2","2/3","2/1","3/2"}),I153="w"),VLOOKUP(K153,$AA$2:$AB$17,2,FALSE),IF(AND(OR($D161={"1/2","2/3","2/1","3/2"}),I153="l"),VLOOKUP(K153,$AC$2:$AD$17,2,FALSE),IF(AND(OR($D161={"1/2","2/3","2/1","3/2"}),I152="w"),VLOOKUP(K152,$AA$2:$AB$17,2,FALSE),IF(AND(OR($D161={"1/2","2/3","2/1","3/2"}),I152="l"),VLOOKUP(K152,$AC$2:$AD$17,2,FALSE),IF(AND(OR($D161={"1/2","2/3","2/1","3/2"}),I151="w"),VLOOKUP(K151,$AA$2:$AB$17,2,FALSE),IF(AND(OR($D161={"1/2","2/3","2/1","3/2"}),I151="l"),VLOOKUP(K151,$AC$2:$AD$17,2,FALSE),IF(OR($D161={"1/2","2/3","2/1","3/2"}),1,"")))))))))))))))))))))))</f>
        <v/>
      </c>
      <c r="L162" s="13" t="str">
        <f>IF(AND(M162="d",$A162&gt;=1,OR(N162={1,"2a","2b",3,"5a","5b","10a","10b","20a","20b","40a","40b","80a","80b","160a","160b"})),"w",IF(AND(M162="",$A162&gt;=1,OR(N162={1,"2a","2b",3,"5a","5b","10a","10b","20a","20b","40a","40b","80a","80b","160a","160b"})),"l",""))</f>
        <v>w</v>
      </c>
      <c r="M162" s="7" t="str">
        <f>IF(OR($A162={25,26,27,28,29,30,31,32,33,34,35,36}),"d","")</f>
        <v>d</v>
      </c>
      <c r="N162" s="14" t="str">
        <f>IF(AND(OR($D161={"1/3","2/3","3/1","3/2"}),L161="w"),VLOOKUP(N161,$AA$2:$AB$17,2,FALSE),IF(AND(OR($D161={"1/3","2/3","3/1","3/2"}),L161="l"),VLOOKUP(N161,$AC$2:$AD$17,2,FALSE),IF(AND(OR($D161={"1/3","2/3","3/1","3/2"}),L160="w"),VLOOKUP(N160,$AA$2:$AB$17,2,FALSE),IF(AND(OR($D161={"1/3","2/3","3/1","3/2"}),L160="l"),VLOOKUP(N160,$AC$2:$AD$17,2,FALSE),IF(AND(OR($D161={"1/3","2/3","3/1","3/2"}),L159="w"),VLOOKUP(N159,$AA$2:$AB$17,2,FALSE),IF(AND(OR($D161={"1/3","2/3","3/1","3/2"}),L159="l"),VLOOKUP(N159,$AC$2:$AD$17,2,FALSE),IF(AND(OR($D161={"1/3","2/3","3/1","3/2"}),L158="w"),VLOOKUP(N158,$AA$2:$AB$17,2,FALSE),IF(AND(OR($D161={"1/3","2/3","3/1","3/2"}),L158="l"),VLOOKUP(N158,$AC$2:$AD$17,2,FALSE),IF(AND(OR($D161={"1/3","2/3","3/1","3/2"}),L157="w"),VLOOKUP(N157,$AA$2:$AB$17,2,FALSE),IF(AND(OR($D161={"1/3","2/3","3/1","3/2"}),L157="l"),VLOOKUP(N157,$AC$2:$AD$17,2,FALSE),IF(AND(OR($D161={"1/3","2/3","3/1","3/2"}),L156="w"),VLOOKUP(N156,$AA$2:$AB$17,2,FALSE),IF(AND(OR($D161={"1/3","2/3","3/1","3/2"}),L156="l"),VLOOKUP(N156,$AC$2:$AD$17,2,FALSE),IF(AND(OR($D161={"1/3","2/3","3/1","3/2"}),L155="w"),VLOOKUP(N155,$AA$2:$AB$17,2,FALSE),IF(AND(OR($D161={"1/3","2/3","3/1","3/2"}),L155="l"),VLOOKUP(N155,$AC$2:$AD$17,2,FALSE),IF(AND(OR($D161={"1/3","2/3","3/1","3/2"}),L154="w"),VLOOKUP(N154,$AA$2:$AB$17,2,FALSE),IF(AND(OR($D161={"1/3","2/3","3/1","3/2"}),L154="l"),VLOOKUP(N154,$AC$2:$AD$17,2,FALSE),IF(AND(OR($D161={"1/3","2/3","3/1","3/2"}),L153="w"),VLOOKUP(N153,$AA$2:$AB$17,2,FALSE),IF(AND(OR($D161={"1/3","2/3","3/1","3/2"}),L153="l"),VLOOKUP(N153,$AC$2:$AD$17,2,FALSE),IF(AND(OR($D161={"1/3","2/3","3/1","3/2"}),L152="w"),VLOOKUP(N152,$AA$2:$AB$17,2,FALSE),IF(AND(OR($D161={"1/3","2/3","3/1","3/2"}),L152="l"),VLOOKUP(N152,$AC$2:$AD$17,2,FALSE),IF(AND(OR($D161={"1/3","2/3","3/1","3/2"}),L151="w"),VLOOKUP(N151,$AA$2:$AB$17,2,FALSE),IF(AND(OR($D161={"1/3","2/3","3/1","3/2"}),L151="l"),VLOOKUP(N151,$AC$2:$AD$17,2,FALSE),IF(OR($D161={"1/3","2/3","3/1","3/2"}),1,"")))))))))))))))))))))))</f>
        <v>20a</v>
      </c>
      <c r="O162" s="12">
        <f t="shared" si="17"/>
        <v>30</v>
      </c>
      <c r="P162" s="13" t="str">
        <f>IF(AND(Q162="c",$A162&gt;=1,OR(R162={1,"2a","2b",3,"5a","5b","10a","10b","20a","20b","40a","40b","80a","80b","160a","160b"})),"w",IF(AND(Q162="",$A162&gt;=1,OR(R162={1,"2a","2b",3,"5a","5b","10a","10b","20a","20b","40a","40b","80a","80b","160a","160b"})),"l",""))</f>
        <v>l</v>
      </c>
      <c r="Q162" s="7" t="str">
        <f>IF(OR($A162={1,4,7,10,13,16,19,22,25,28,31,34}),"c","")</f>
        <v/>
      </c>
      <c r="R162" s="14" t="str">
        <f>IF(AND(OR($E161={"a/b","a/c","b/a","c/a"}),P161="w"),VLOOKUP(R161,$AA$2:$AB$17,2,FALSE),IF(AND(OR($E161={"a/b","a/c","b/a","c/a"}),P161="l"),VLOOKUP(R161,$AC$2:$AD$17,2,FALSE),IF(AND(OR($E161={"a/b","a/c","b/a","c/a"}),P160="w"),VLOOKUP(R160,$AA$2:$AB$17,2,FALSE),IF(AND(OR($E161={"a/b","a/c","b/a","c/a"}),P160="l"),VLOOKUP(R160,$AC$2:$AD$17,2,FALSE),IF(AND(OR($E161={"a/b","a/c","b/a","c/a"}),P159="w"),VLOOKUP(R159,$AA$2:$AB$17,2,FALSE),IF(AND(OR($E161={"a/b","a/c","b/a","c/a"}),P159="l"),VLOOKUP(R159,$AC$2:$AD$17,2,FALSE),IF(AND(OR($E161={"a/b","a/c","b/a","c/a"}),P158="w"),VLOOKUP(R158,$AA$2:$AB$17,2,FALSE),IF(AND(OR($E161={"a/b","a/c","b/a","c/a"}),P158="l"),VLOOKUP(R158,$AC$2:$AD$17,2,FALSE),IF(AND(OR($E161={"a/b","a/c","b/a","c/a"}),P157="w"),VLOOKUP(R157,$AA$2:$AB$17,2,FALSE),IF(AND(OR($E161={"a/b","a/c","b/a","c/a"}),P157="l"),VLOOKUP(R157,$AC$2:$AD$17,2,FALSE),IF(AND(OR($E161={"a/b","a/c","b/a","c/a"}),P156="w"),VLOOKUP(R156,$AA$2:$AB$17,2,FALSE),IF(AND(OR($E161={"a/b","a/c","b/a","c/a"}),P156="l"),VLOOKUP(R156,$AC$2:$AD$17,2,FALSE),IF(AND(OR($E161={"a/b","a/c","b/a","c/a"}),P155="w"),VLOOKUP(R155,$AA$2:$AB$17,2,FALSE),IF(AND(OR($E161={"a/b","a/c","b/a","c/a"}),P155="l"),VLOOKUP(R155,$AC$2:$AD$17,2,FALSE),IF(AND(OR($E161={"a/b","a/c","b/a","c/a"}),P154="w"),VLOOKUP(R154,$AA$2:$AB$17,2,FALSE),IF(AND(OR($E161={"a/b","a/c","b/a","c/a"}),P154="l"),VLOOKUP(R154,$AC$2:$AD$17,2,FALSE),IF(AND(OR($E161={"a/b","a/c","b/a","c/a"}),P153="w"),VLOOKUP(R153,$AA$2:$AB$17,2,FALSE),IF(AND(OR($E161={"a/b","a/c","b/a","c/a"}),P153="l"),VLOOKUP(R153,$AC$2:$AD$17,2,FALSE),IF(AND(OR($E161={"a/b","a/c","b/a","c/a"}),P152="w"),VLOOKUP(R152,$AA$2:$AB$17,2,FALSE),IF(AND(OR($E161={"a/b","a/c","b/a","c/a"}),P152="l"),VLOOKUP(R152,$AC$2:$AD$17,2,FALSE),IF(AND(OR($E161={"a/b","a/c","b/a","c/a"}),P151="w"),VLOOKUP(R151,$AA$2:$AB$17,2,FALSE),IF(AND(OR($E161={"a/b","a/c","b/a","c/a"}),P151="l"),VLOOKUP(R151,$AC$2:$AD$17,2,FALSE),IF(OR($E161={"a/b","a/c","b/a","c/a"}),1,"")))))))))))))))))))))))</f>
        <v>2a</v>
      </c>
      <c r="S162" s="13" t="str">
        <f>IF(AND(T162="c",$A162&gt;=1,OR(U162={1,"2a","2b",3,"5a","5b","10a","10b","20a","20b","40a","40b","80a","80b","160a","160b"})),"w",IF(AND(T162="",$A162&gt;=1,OR(U162={1,"2a","2b",3,"5a","5b","10a","10b","20a","20b","40a","40b","80a","80b","160a","160b"})),"l",""))</f>
        <v>l</v>
      </c>
      <c r="T162" s="7" t="str">
        <f>IF(OR($A162={2,5,8,11,14,17,20,23,26,29,32,35}),"c","")</f>
        <v/>
      </c>
      <c r="U162" s="14" t="str">
        <f>IF(AND(OR($E161={"a/b","b/c","b/a","c/b"}),S161="w"),VLOOKUP(U161,$AA$2:$AB$17,2,FALSE),IF(AND(OR($E161={"a/b","b/c","b/a","c/b"}),S161="l"),VLOOKUP(U161,$AC$2:$AD$17,2,FALSE),IF(AND(OR($E161={"a/b","b/c","b/a","c/b"}),S160="w"),VLOOKUP(U160,$AA$2:$AB$17,2,FALSE),IF(AND(OR($E161={"a/b","b/c","b/a","c/b"}),S160="l"),VLOOKUP(U160,$AC$2:$AD$17,2,FALSE),IF(AND(OR($E161={"a/b","b/c","b/a","c/b"}),S159="w"),VLOOKUP(U159,$AA$2:$AB$17,2,FALSE),IF(AND(OR($E161={"a/b","b/c","b/a","c/b"}),S159="l"),VLOOKUP(U159,$AC$2:$AD$17,2,FALSE),IF(AND(OR($E161={"a/b","b/c","b/a","c/b"}),S158="w"),VLOOKUP(U158,$AA$2:$AB$17,2,FALSE),IF(AND(OR($E161={"a/b","b/c","b/a","c/b"}),S158="l"),VLOOKUP(U158,$AC$2:$AD$17,2,FALSE),IF(AND(OR($E161={"a/b","b/c","b/a","c/b"}),S157="w"),VLOOKUP(U157,$AA$2:$AB$17,2,FALSE),IF(AND(OR($E161={"a/b","b/c","b/a","c/b"}),S157="l"),VLOOKUP(U157,$AC$2:$AD$17,2,FALSE),IF(AND(OR($E161={"a/b","b/c","b/a","c/b"}),S156="w"),VLOOKUP(U156,$AA$2:$AB$17,2,FALSE),IF(AND(OR($E161={"a/b","b/c","b/a","c/b"}),S156="l"),VLOOKUP(U156,$AC$2:$AD$17,2,FALSE),IF(AND(OR($E161={"a/b","b/c","b/a","c/b"}),S155="w"),VLOOKUP(U155,$AA$2:$AB$17,2,FALSE),IF(AND(OR($E161={"a/b","b/c","b/a","c/b"}),S155="l"),VLOOKUP(U155,$AC$2:$AD$17,2,FALSE),IF(AND(OR($E161={"a/b","b/c","b/a","c/b"}),S154="w"),VLOOKUP(U154,$AA$2:$AB$17,2,FALSE),IF(AND(OR($E161={"a/b","b/c","b/a","c/b"}),S154="l"),VLOOKUP(U154,$AC$2:$AD$17,2,FALSE),IF(AND(OR($E161={"a/b","b/c","b/a","c/b"}),S153="w"),VLOOKUP(U153,$AA$2:$AB$17,2,FALSE),IF(AND(OR($E161={"a/b","b/c","b/a","c/b"}),S153="l"),VLOOKUP(U153,$AC$2:$AD$17,2,FALSE),IF(AND(OR($E161={"a/b","b/c","b/a","c/b"}),S152="w"),VLOOKUP(U152,$AA$2:$AB$17,2,FALSE),IF(AND(OR($E161={"a/b","b/c","b/a","c/b"}),S152="l"),VLOOKUP(U152,$AC$2:$AD$17,2,FALSE),IF(AND(OR($E161={"a/b","b/c","b/a","c/b"}),S151="w"),VLOOKUP(U151,$AA$2:$AB$17,2,FALSE),IF(AND(OR($E161={"a/b","b/c","b/a","c/b"}),S151="l"),VLOOKUP(U151,$AC$2:$AD$17,2,FALSE),IF(OR($E161={"a/b","b/c","b/a","c/b"}),1,"")))))))))))))))))))))))</f>
        <v>2b</v>
      </c>
      <c r="V162" s="13" t="str">
        <f>IF(AND(W162="c",$A162&gt;=1,OR(X162={1,"2a","2b",3,"5a","5b","10a","10b","20a","20b","40a","40b","80a","80b","160a","160b"})),"w",IF(AND(W162="",$A162&gt;=1,OR(X162={1,"2a","2b",3,"5a","5b","10a","10b","20a","20b","40a","40b","80a","80b","160a","160b"})),"l",""))</f>
        <v/>
      </c>
      <c r="W162" s="7" t="str">
        <f>IF(OR($A162={3,6,9,12,15,18,21,24,27,30,33,36}),"c","")</f>
        <v>c</v>
      </c>
      <c r="X162" s="14" t="str">
        <f>IF(AND(OR($E161={"a/c","b/c","c/a","c/b"}),V161="w"),VLOOKUP(X161,$AA$2:$AB$17,2,FALSE),IF(AND(OR($E161={"a/c","b/c","c/a","c/b"}),V161="l"),VLOOKUP(X161,$AC$2:$AD$17,2,FALSE),IF(AND(OR($E161={"a/c","b/c","c/a","c/b"}),V160="w"),VLOOKUP(X160,$AA$2:$AB$17,2,FALSE),IF(AND(OR($E161={"a/c","b/c","c/a","c/b"}),V160="l"),VLOOKUP(X160,$AC$2:$AD$17,2,FALSE),IF(AND(OR($E161={"a/c","b/c","c/a","c/b"}),V159="w"),VLOOKUP(X159,$AA$2:$AB$17,2,FALSE),IF(AND(OR($E161={"a/c","b/c","c/a","c/b"}),V159="l"),VLOOKUP(X159,$AC$2:$AD$17,2,FALSE),IF(AND(OR($E161={"a/c","b/c","c/a","c/b"}),V158="w"),VLOOKUP(X158,$AA$2:$AB$17,2,FALSE),IF(AND(OR($E161={"a/c","b/c","c/a","c/b"}),V158="l"),VLOOKUP(X158,$AC$2:$AD$17,2,FALSE),IF(AND(OR($E161={"a/c","b/c","c/a","c/b"}),V157="w"),VLOOKUP(X157,$AA$2:$AB$17,2,FALSE),IF(AND(OR($E161={"a/c","b/c","c/a","c/b"}),V157="l"),VLOOKUP(X157,$AC$2:$AD$17,2,FALSE),IF(AND(OR($E161={"a/c","b/c","c/a","c/b"}),V156="w"),VLOOKUP(X156,$AA$2:$AB$17,2,FALSE),IF(AND(OR($E161={"a/c","b/c","c/a","c/b"}),V156="l"),VLOOKUP(X156,$AC$2:$AD$17,2,FALSE),IF(AND(OR($E161={"a/c","b/c","c/a","c/b"}),V155="w"),VLOOKUP(X155,$AA$2:$AB$17,2,FALSE),IF(AND(OR($E161={"a/c","b/c","c/a","c/b"}),V155="l"),VLOOKUP(X155,$AC$2:$AD$17,2,FALSE),IF(AND(OR($E161={"a/c","b/c","c/a","c/b"}),V154="w"),VLOOKUP(X154,$AA$2:$AB$17,2,FALSE),IF(AND(OR($E161={"a/c","b/c","c/a","c/b"}),V154="l"),VLOOKUP(X154,$AC$2:$AD$17,2,FALSE),IF(AND(OR($E161={"a/c","b/c","c/a","c/b"}),V153="w"),VLOOKUP(X153,$AA$2:$AB$17,2,FALSE),IF(AND(OR($E161={"a/c","b/c","c/a","c/b"}),V153="l"),VLOOKUP(X153,$AC$2:$AD$17,2,FALSE),IF(AND(OR($E161={"a/c","b/c","c/a","c/b"}),V152="w"),VLOOKUP(X152,$AA$2:$AB$17,2,FALSE),IF(AND(OR($E161={"a/c","b/c","c/a","c/b"}),V152="l"),VLOOKUP(X152,$AC$2:$AD$17,2,FALSE),IF(AND(OR($E161={"a/c","b/c","c/a","c/b"}),V151="w"),VLOOKUP(X151,$AA$2:$AB$17,2,FALSE),IF(AND(OR($E161={"a/c","b/c","c/a","c/b"}),V151="l"),VLOOKUP(X151,$AC$2:$AD$17,2,FALSE),IF(OR($E161={"a/c","b/c","c/a","c/b"}),1,"")))))))))))))))))))))))</f>
        <v/>
      </c>
      <c r="Y162" s="12">
        <f t="shared" si="18"/>
        <v>-4</v>
      </c>
      <c r="Z162" s="27">
        <f t="shared" si="19"/>
        <v>26</v>
      </c>
    </row>
    <row r="163" spans="1:26">
      <c r="A163" s="9">
        <v>22</v>
      </c>
      <c r="B163" s="9">
        <f>IF(OR($A163={1,2,3,4,5,6,7,8,9,10,11,12}),1,IF(OR($A163={13,14,15,16,17,18,19,20,21,22,23,24}),2,IF(OR($A163={25,26,27,28,29,30,31,32,33,34,35,36}),3,"")))</f>
        <v>2</v>
      </c>
      <c r="C163" s="9" t="str">
        <f>IF(OR($A163={1,4,7,10,13,16,19,22,25,28,31,34}),"A",IF(OR($A163={2,5,8,11,14,17,20,23,26,29,32,35}),"B",IF(OR($A163={3,6,9,12,15,18,21,24,27,30,33,36}),"C","")))</f>
        <v>A</v>
      </c>
      <c r="D163" t="str">
        <f t="shared" si="20"/>
        <v>3/2</v>
      </c>
      <c r="E163" t="str">
        <f t="shared" si="21"/>
        <v>C/A</v>
      </c>
      <c r="F163" s="13" t="str">
        <f>IF(AND(G163="d",$A163&gt;=1,OR(H163={1,"2a","2b",3,"5a","5b","10a","10b","20a","20b","40a","40b","80a","80b","160a","160b"})),"w",IF(AND(G163="",$A163&gt;=1,OR(H163={1,"2a","2b",3,"5a","5b","10a","10b","20a","20b","40a","40b","80a","80b","160a","160b"})),"l",""))</f>
        <v>l</v>
      </c>
      <c r="G163" s="7" t="str">
        <f>IF(OR($A163={1,2,3,4,5,6,7,8,9,10,11,12}),"d","")</f>
        <v/>
      </c>
      <c r="H163" s="14" t="str">
        <f>IF(AND(OR($D162={"1/2","1/3","2/1","3/1"}),F162="w"),VLOOKUP(H162,$AA$2:$AB$17,2,FALSE),IF(AND(OR($D162={"1/2","1/3","2/1","3/1"}),F162="l"),VLOOKUP(H162,$AC$2:$AD$17,2,FALSE),IF(AND(OR($D162={"1/2","1/3","2/1","3/1"}),F161="w"),VLOOKUP(H161,$AA$2:$AB$17,2,FALSE),IF(AND(OR($D162={"1/2","1/3","2/1","3/1"}),F161="l"),VLOOKUP(H161,$AC$2:$AD$17,2,FALSE),IF(AND(OR($D162={"1/2","1/3","2/1","3/1"}),F160="w"),VLOOKUP(H160,$AA$2:$AB$17,2,FALSE),IF(AND(OR($D162={"1/2","1/3","2/1","3/1"}),F160="l"),VLOOKUP(H160,$AC$2:$AD$17,2,FALSE),IF(AND(OR($D162={"1/2","1/3","2/1","3/1"}),F159="w"),VLOOKUP(H159,$AA$2:$AB$17,2,FALSE),IF(AND(OR($D162={"1/2","1/3","2/1","3/1"}),F159="l"),VLOOKUP(H159,$AC$2:$AD$17,2,FALSE),IF(AND(OR($D162={"1/2","1/3","2/1","3/1"}),F158="w"),VLOOKUP(H158,$AA$2:$AB$17,2,FALSE),IF(AND(OR($D162={"1/2","1/3","2/1","3/1"}),F158="l"),VLOOKUP(H158,$AC$2:$AD$17,2,FALSE),IF(AND(OR($D162={"1/2","1/3","2/1","3/1"}),F157="w"),VLOOKUP(H157,$AA$2:$AB$17,2,FALSE),IF(AND(OR($D162={"1/2","1/3","2/1","3/1"}),F157="l"),VLOOKUP(H157,$AC$2:$AD$17,2,FALSE),IF(AND(OR($D162={"1/2","1/3","2/1","3/1"}),F156="w"),VLOOKUP(H156,$AA$2:$AB$17,2,FALSE),IF(AND(OR($D162={"1/2","1/3","2/1","3/1"}),F156="l"),VLOOKUP(H156,$AC$2:$AD$17,2,FALSE),IF(AND(OR($D162={"1/2","1/3","2/1","3/1"}),F155="w"),VLOOKUP(H155,$AA$2:$AB$17,2,FALSE),IF(AND(OR($D162={"1/2","1/3","2/1","3/1"}),F155="l"),VLOOKUP(H155,$AC$2:$AD$17,2,FALSE),IF(AND(OR($D162={"1/2","1/3","2/1","3/1"}),F154="w"),VLOOKUP(H154,$AA$2:$AB$17,2,FALSE),IF(AND(OR($D162={"1/2","1/3","2/1","3/1"}),F154="l"),VLOOKUP(H154,$AC$2:$AD$17,2,FALSE),IF(AND(OR($D162={"1/2","1/3","2/1","3/1"}),F153="w"),VLOOKUP(H153,$AA$2:$AB$17,2,FALSE),IF(AND(OR($D162={"1/2","1/3","2/1","3/1"}),F153="l"),VLOOKUP(H153,$AC$2:$AD$17,2,FALSE),IF(AND(OR($D162={"1/2","1/3","2/1","3/1"}),F152="w"),VLOOKUP(H152,$AA$2:$AB$17,2,FALSE),IF(AND(OR($D162={"1/2","1/3","2/1","3/1"}),F152="l"),VLOOKUP(H152,$AC$2:$AD$17,2,FALSE),IF(OR($D162={"1/2","1/3","2/1","3/1"}),1,"")))))))))))))))))))))))</f>
        <v>20a</v>
      </c>
      <c r="I163" s="13" t="str">
        <f>IF(AND(J163="d",$A163&gt;=1,OR(K163={1,"2a","2b",3,"5a","5b","10a","10b","20a","20b","40a","40b","80a","80b","160a","160b"})),"w",IF(AND(J163="",$A163&gt;=1,OR(K163={1,"2a","2b",3,"5a","5b","10a","10b","20a","20b","40a","40b","80a","80b","160a","160b"})),"l",""))</f>
        <v/>
      </c>
      <c r="J163" s="7" t="str">
        <f>IF(OR($A163={13,14,15,16,17,18,19,20,21,22,23,24}),"d","")</f>
        <v>d</v>
      </c>
      <c r="K163" s="14" t="str">
        <f>IF(AND(OR($D162={"1/2","2/3","2/1","3/2"}),I162="w"),VLOOKUP(K162,$AA$2:$AB$17,2,FALSE),IF(AND(OR($D162={"1/2","2/3","2/1","3/2"}),I162="l"),VLOOKUP(K162,$AC$2:$AD$17,2,FALSE),IF(AND(OR($D162={"1/2","2/3","2/1","3/2"}),I161="w"),VLOOKUP(K161,$AA$2:$AB$17,2,FALSE),IF(AND(OR($D162={"1/2","2/3","2/1","3/2"}),I161="l"),VLOOKUP(K161,$AC$2:$AD$17,2,FALSE),IF(AND(OR($D162={"1/2","2/3","2/1","3/2"}),I160="w"),VLOOKUP(K160,$AA$2:$AB$17,2,FALSE),IF(AND(OR($D162={"1/2","2/3","2/1","3/2"}),I160="l"),VLOOKUP(K160,$AC$2:$AD$17,2,FALSE),IF(AND(OR($D162={"1/2","2/3","2/1","3/2"}),I159="w"),VLOOKUP(K159,$AA$2:$AB$17,2,FALSE),IF(AND(OR($D162={"1/2","2/3","2/1","3/2"}),I159="l"),VLOOKUP(K159,$AC$2:$AD$17,2,FALSE),IF(AND(OR($D162={"1/2","2/3","2/1","3/2"}),I158="w"),VLOOKUP(K158,$AA$2:$AB$17,2,FALSE),IF(AND(OR($D162={"1/2","2/3","2/1","3/2"}),I158="l"),VLOOKUP(K158,$AC$2:$AD$17,2,FALSE),IF(AND(OR($D162={"1/2","2/3","2/1","3/2"}),I157="w"),VLOOKUP(K157,$AA$2:$AB$17,2,FALSE),IF(AND(OR($D162={"1/2","2/3","2/1","3/2"}),I157="l"),VLOOKUP(K157,$AC$2:$AD$17,2,FALSE),IF(AND(OR($D162={"1/2","2/3","2/1","3/2"}),I156="w"),VLOOKUP(K156,$AA$2:$AB$17,2,FALSE),IF(AND(OR($D162={"1/2","2/3","2/1","3/2"}),I156="l"),VLOOKUP(K156,$AC$2:$AD$17,2,FALSE),IF(AND(OR($D162={"1/2","2/3","2/1","3/2"}),I155="w"),VLOOKUP(K155,$AA$2:$AB$17,2,FALSE),IF(AND(OR($D162={"1/2","2/3","2/1","3/2"}),I155="l"),VLOOKUP(K155,$AC$2:$AD$17,2,FALSE),IF(AND(OR($D162={"1/2","2/3","2/1","3/2"}),I154="w"),VLOOKUP(K154,$AA$2:$AB$17,2,FALSE),IF(AND(OR($D162={"1/2","2/3","2/1","3/2"}),I154="l"),VLOOKUP(K154,$AC$2:$AD$17,2,FALSE),IF(AND(OR($D162={"1/2","2/3","2/1","3/2"}),I153="w"),VLOOKUP(K153,$AA$2:$AB$17,2,FALSE),IF(AND(OR($D162={"1/2","2/3","2/1","3/2"}),I153="l"),VLOOKUP(K153,$AC$2:$AD$17,2,FALSE),IF(AND(OR($D162={"1/2","2/3","2/1","3/2"}),I152="w"),VLOOKUP(K152,$AA$2:$AB$17,2,FALSE),IF(AND(OR($D162={"1/2","2/3","2/1","3/2"}),I152="l"),VLOOKUP(K152,$AC$2:$AD$17,2,FALSE),IF(OR($D162={"1/2","2/3","2/1","3/2"}),1,"")))))))))))))))))))))))</f>
        <v/>
      </c>
      <c r="L163" s="13" t="str">
        <f>IF(AND(M163="d",$A163&gt;=1,OR(N163={1,"2a","2b",3,"5a","5b","10a","10b","20a","20b","40a","40b","80a","80b","160a","160b"})),"w",IF(AND(M163="",$A163&gt;=1,OR(N163={1,"2a","2b",3,"5a","5b","10a","10b","20a","20b","40a","40b","80a","80b","160a","160b"})),"l",""))</f>
        <v>l</v>
      </c>
      <c r="M163" s="7" t="str">
        <f>IF(OR($A163={25,26,27,28,29,30,31,32,33,34,35,36}),"d","")</f>
        <v/>
      </c>
      <c r="N163" s="14">
        <f>IF(AND(OR($D162={"1/3","2/3","3/1","3/2"}),L162="w"),VLOOKUP(N162,$AA$2:$AB$17,2,FALSE),IF(AND(OR($D162={"1/3","2/3","3/1","3/2"}),L162="l"),VLOOKUP(N162,$AC$2:$AD$17,2,FALSE),IF(AND(OR($D162={"1/3","2/3","3/1","3/2"}),L161="w"),VLOOKUP(N161,$AA$2:$AB$17,2,FALSE),IF(AND(OR($D162={"1/3","2/3","3/1","3/2"}),L161="l"),VLOOKUP(N161,$AC$2:$AD$17,2,FALSE),IF(AND(OR($D162={"1/3","2/3","3/1","3/2"}),L160="w"),VLOOKUP(N160,$AA$2:$AB$17,2,FALSE),IF(AND(OR($D162={"1/3","2/3","3/1","3/2"}),L160="l"),VLOOKUP(N160,$AC$2:$AD$17,2,FALSE),IF(AND(OR($D162={"1/3","2/3","3/1","3/2"}),L159="w"),VLOOKUP(N159,$AA$2:$AB$17,2,FALSE),IF(AND(OR($D162={"1/3","2/3","3/1","3/2"}),L159="l"),VLOOKUP(N159,$AC$2:$AD$17,2,FALSE),IF(AND(OR($D162={"1/3","2/3","3/1","3/2"}),L158="w"),VLOOKUP(N158,$AA$2:$AB$17,2,FALSE),IF(AND(OR($D162={"1/3","2/3","3/1","3/2"}),L158="l"),VLOOKUP(N158,$AC$2:$AD$17,2,FALSE),IF(AND(OR($D162={"1/3","2/3","3/1","3/2"}),L157="w"),VLOOKUP(N157,$AA$2:$AB$17,2,FALSE),IF(AND(OR($D162={"1/3","2/3","3/1","3/2"}),L157="l"),VLOOKUP(N157,$AC$2:$AD$17,2,FALSE),IF(AND(OR($D162={"1/3","2/3","3/1","3/2"}),L156="w"),VLOOKUP(N156,$AA$2:$AB$17,2,FALSE),IF(AND(OR($D162={"1/3","2/3","3/1","3/2"}),L156="l"),VLOOKUP(N156,$AC$2:$AD$17,2,FALSE),IF(AND(OR($D162={"1/3","2/3","3/1","3/2"}),L155="w"),VLOOKUP(N155,$AA$2:$AB$17,2,FALSE),IF(AND(OR($D162={"1/3","2/3","3/1","3/2"}),L155="l"),VLOOKUP(N155,$AC$2:$AD$17,2,FALSE),IF(AND(OR($D162={"1/3","2/3","3/1","3/2"}),L154="w"),VLOOKUP(N154,$AA$2:$AB$17,2,FALSE),IF(AND(OR($D162={"1/3","2/3","3/1","3/2"}),L154="l"),VLOOKUP(N154,$AC$2:$AD$17,2,FALSE),IF(AND(OR($D162={"1/3","2/3","3/1","3/2"}),L153="w"),VLOOKUP(N153,$AA$2:$AB$17,2,FALSE),IF(AND(OR($D162={"1/3","2/3","3/1","3/2"}),L153="l"),VLOOKUP(N153,$AC$2:$AD$17,2,FALSE),IF(AND(OR($D162={"1/3","2/3","3/1","3/2"}),L152="w"),VLOOKUP(N152,$AA$2:$AB$17,2,FALSE),IF(AND(OR($D162={"1/3","2/3","3/1","3/2"}),L152="l"),VLOOKUP(N152,$AC$2:$AD$17,2,FALSE),IF(OR($D162={"1/3","2/3","3/1","3/2"}),1,"")))))))))))))))))))))))</f>
        <v>1</v>
      </c>
      <c r="O163" s="12">
        <f t="shared" si="17"/>
        <v>-21</v>
      </c>
      <c r="P163" s="13" t="str">
        <f>IF(AND(Q163="c",$A163&gt;=1,OR(R163={1,"2a","2b",3,"5a","5b","10a","10b","20a","20b","40a","40b","80a","80b","160a","160b"})),"w",IF(AND(Q163="",$A163&gt;=1,OR(R163={1,"2a","2b",3,"5a","5b","10a","10b","20a","20b","40a","40b","80a","80b","160a","160b"})),"l",""))</f>
        <v/>
      </c>
      <c r="Q163" s="7" t="str">
        <f>IF(OR($A163={1,4,7,10,13,16,19,22,25,28,31,34}),"c","")</f>
        <v>c</v>
      </c>
      <c r="R163" s="14" t="str">
        <f>IF(AND(OR($E162={"a/b","a/c","b/a","c/a"}),P162="w"),VLOOKUP(R162,$AA$2:$AB$17,2,FALSE),IF(AND(OR($E162={"a/b","a/c","b/a","c/a"}),P162="l"),VLOOKUP(R162,$AC$2:$AD$17,2,FALSE),IF(AND(OR($E162={"a/b","a/c","b/a","c/a"}),P161="w"),VLOOKUP(R161,$AA$2:$AB$17,2,FALSE),IF(AND(OR($E162={"a/b","a/c","b/a","c/a"}),P161="l"),VLOOKUP(R161,$AC$2:$AD$17,2,FALSE),IF(AND(OR($E162={"a/b","a/c","b/a","c/a"}),P160="w"),VLOOKUP(R160,$AA$2:$AB$17,2,FALSE),IF(AND(OR($E162={"a/b","a/c","b/a","c/a"}),P160="l"),VLOOKUP(R160,$AC$2:$AD$17,2,FALSE),IF(AND(OR($E162={"a/b","a/c","b/a","c/a"}),P159="w"),VLOOKUP(R159,$AA$2:$AB$17,2,FALSE),IF(AND(OR($E162={"a/b","a/c","b/a","c/a"}),P159="l"),VLOOKUP(R159,$AC$2:$AD$17,2,FALSE),IF(AND(OR($E162={"a/b","a/c","b/a","c/a"}),P158="w"),VLOOKUP(R158,$AA$2:$AB$17,2,FALSE),IF(AND(OR($E162={"a/b","a/c","b/a","c/a"}),P158="l"),VLOOKUP(R158,$AC$2:$AD$17,2,FALSE),IF(AND(OR($E162={"a/b","a/c","b/a","c/a"}),P157="w"),VLOOKUP(R157,$AA$2:$AB$17,2,FALSE),IF(AND(OR($E162={"a/b","a/c","b/a","c/a"}),P157="l"),VLOOKUP(R157,$AC$2:$AD$17,2,FALSE),IF(AND(OR($E162={"a/b","a/c","b/a","c/a"}),P156="w"),VLOOKUP(R156,$AA$2:$AB$17,2,FALSE),IF(AND(OR($E162={"a/b","a/c","b/a","c/a"}),P156="l"),VLOOKUP(R156,$AC$2:$AD$17,2,FALSE),IF(AND(OR($E162={"a/b","a/c","b/a","c/a"}),P155="w"),VLOOKUP(R155,$AA$2:$AB$17,2,FALSE),IF(AND(OR($E162={"a/b","a/c","b/a","c/a"}),P155="l"),VLOOKUP(R155,$AC$2:$AD$17,2,FALSE),IF(AND(OR($E162={"a/b","a/c","b/a","c/a"}),P154="w"),VLOOKUP(R154,$AA$2:$AB$17,2,FALSE),IF(AND(OR($E162={"a/b","a/c","b/a","c/a"}),P154="l"),VLOOKUP(R154,$AC$2:$AD$17,2,FALSE),IF(AND(OR($E162={"a/b","a/c","b/a","c/a"}),P153="w"),VLOOKUP(R153,$AA$2:$AB$17,2,FALSE),IF(AND(OR($E162={"a/b","a/c","b/a","c/a"}),P153="l"),VLOOKUP(R153,$AC$2:$AD$17,2,FALSE),IF(AND(OR($E162={"a/b","a/c","b/a","c/a"}),P152="w"),VLOOKUP(R152,$AA$2:$AB$17,2,FALSE),IF(AND(OR($E162={"a/b","a/c","b/a","c/a"}),P152="l"),VLOOKUP(R152,$AC$2:$AD$17,2,FALSE),IF(OR($E162={"a/b","a/c","b/a","c/a"}),1,"")))))))))))))))))))))))</f>
        <v/>
      </c>
      <c r="S163" s="13" t="str">
        <f>IF(AND(T163="c",$A163&gt;=1,OR(U163={1,"2a","2b",3,"5a","5b","10a","10b","20a","20b","40a","40b","80a","80b","160a","160b"})),"w",IF(AND(T163="",$A163&gt;=1,OR(U163={1,"2a","2b",3,"5a","5b","10a","10b","20a","20b","40a","40b","80a","80b","160a","160b"})),"l",""))</f>
        <v>l</v>
      </c>
      <c r="T163" s="7" t="str">
        <f>IF(OR($A163={2,5,8,11,14,17,20,23,26,29,32,35}),"c","")</f>
        <v/>
      </c>
      <c r="U163" s="14">
        <f>IF(AND(OR($E162={"a/b","b/c","b/a","c/b"}),S162="w"),VLOOKUP(U162,$AA$2:$AB$17,2,FALSE),IF(AND(OR($E162={"a/b","b/c","b/a","c/b"}),S162="l"),VLOOKUP(U162,$AC$2:$AD$17,2,FALSE),IF(AND(OR($E162={"a/b","b/c","b/a","c/b"}),S161="w"),VLOOKUP(U161,$AA$2:$AB$17,2,FALSE),IF(AND(OR($E162={"a/b","b/c","b/a","c/b"}),S161="l"),VLOOKUP(U161,$AC$2:$AD$17,2,FALSE),IF(AND(OR($E162={"a/b","b/c","b/a","c/b"}),S160="w"),VLOOKUP(U160,$AA$2:$AB$17,2,FALSE),IF(AND(OR($E162={"a/b","b/c","b/a","c/b"}),S160="l"),VLOOKUP(U160,$AC$2:$AD$17,2,FALSE),IF(AND(OR($E162={"a/b","b/c","b/a","c/b"}),S159="w"),VLOOKUP(U159,$AA$2:$AB$17,2,FALSE),IF(AND(OR($E162={"a/b","b/c","b/a","c/b"}),S159="l"),VLOOKUP(U159,$AC$2:$AD$17,2,FALSE),IF(AND(OR($E162={"a/b","b/c","b/a","c/b"}),S158="w"),VLOOKUP(U158,$AA$2:$AB$17,2,FALSE),IF(AND(OR($E162={"a/b","b/c","b/a","c/b"}),S158="l"),VLOOKUP(U158,$AC$2:$AD$17,2,FALSE),IF(AND(OR($E162={"a/b","b/c","b/a","c/b"}),S157="w"),VLOOKUP(U157,$AA$2:$AB$17,2,FALSE),IF(AND(OR($E162={"a/b","b/c","b/a","c/b"}),S157="l"),VLOOKUP(U157,$AC$2:$AD$17,2,FALSE),IF(AND(OR($E162={"a/b","b/c","b/a","c/b"}),S156="w"),VLOOKUP(U156,$AA$2:$AB$17,2,FALSE),IF(AND(OR($E162={"a/b","b/c","b/a","c/b"}),S156="l"),VLOOKUP(U156,$AC$2:$AD$17,2,FALSE),IF(AND(OR($E162={"a/b","b/c","b/a","c/b"}),S155="w"),VLOOKUP(U155,$AA$2:$AB$17,2,FALSE),IF(AND(OR($E162={"a/b","b/c","b/a","c/b"}),S155="l"),VLOOKUP(U155,$AC$2:$AD$17,2,FALSE),IF(AND(OR($E162={"a/b","b/c","b/a","c/b"}),S154="w"),VLOOKUP(U154,$AA$2:$AB$17,2,FALSE),IF(AND(OR($E162={"a/b","b/c","b/a","c/b"}),S154="l"),VLOOKUP(U154,$AC$2:$AD$17,2,FALSE),IF(AND(OR($E162={"a/b","b/c","b/a","c/b"}),S153="w"),VLOOKUP(U153,$AA$2:$AB$17,2,FALSE),IF(AND(OR($E162={"a/b","b/c","b/a","c/b"}),S153="l"),VLOOKUP(U153,$AC$2:$AD$17,2,FALSE),IF(AND(OR($E162={"a/b","b/c","b/a","c/b"}),S152="w"),VLOOKUP(U152,$AA$2:$AB$17,2,FALSE),IF(AND(OR($E162={"a/b","b/c","b/a","c/b"}),S152="l"),VLOOKUP(U152,$AC$2:$AD$17,2,FALSE),IF(OR($E162={"a/b","b/c","b/a","c/b"}),1,"")))))))))))))))))))))))</f>
        <v>3</v>
      </c>
      <c r="V163" s="13" t="str">
        <f>IF(AND(W163="c",$A163&gt;=1,OR(X163={1,"2a","2b",3,"5a","5b","10a","10b","20a","20b","40a","40b","80a","80b","160a","160b"})),"w",IF(AND(W163="",$A163&gt;=1,OR(X163={1,"2a","2b",3,"5a","5b","10a","10b","20a","20b","40a","40b","80a","80b","160a","160b"})),"l",""))</f>
        <v>l</v>
      </c>
      <c r="W163" s="7" t="str">
        <f>IF(OR($A163={3,6,9,12,15,18,21,24,27,30,33,36}),"c","")</f>
        <v/>
      </c>
      <c r="X163" s="14" t="str">
        <f>IF(AND(OR($E162={"a/c","b/c","c/a","c/b"}),V162="w"),VLOOKUP(X162,$AA$2:$AB$17,2,FALSE),IF(AND(OR($E162={"a/c","b/c","c/a","c/b"}),V162="l"),VLOOKUP(X162,$AC$2:$AD$17,2,FALSE),IF(AND(OR($E162={"a/c","b/c","c/a","c/b"}),V161="w"),VLOOKUP(X161,$AA$2:$AB$17,2,FALSE),IF(AND(OR($E162={"a/c","b/c","c/a","c/b"}),V161="l"),VLOOKUP(X161,$AC$2:$AD$17,2,FALSE),IF(AND(OR($E162={"a/c","b/c","c/a","c/b"}),V160="w"),VLOOKUP(X160,$AA$2:$AB$17,2,FALSE),IF(AND(OR($E162={"a/c","b/c","c/a","c/b"}),V160="l"),VLOOKUP(X160,$AC$2:$AD$17,2,FALSE),IF(AND(OR($E162={"a/c","b/c","c/a","c/b"}),V159="w"),VLOOKUP(X159,$AA$2:$AB$17,2,FALSE),IF(AND(OR($E162={"a/c","b/c","c/a","c/b"}),V159="l"),VLOOKUP(X159,$AC$2:$AD$17,2,FALSE),IF(AND(OR($E162={"a/c","b/c","c/a","c/b"}),V158="w"),VLOOKUP(X158,$AA$2:$AB$17,2,FALSE),IF(AND(OR($E162={"a/c","b/c","c/a","c/b"}),V158="l"),VLOOKUP(X158,$AC$2:$AD$17,2,FALSE),IF(AND(OR($E162={"a/c","b/c","c/a","c/b"}),V157="w"),VLOOKUP(X157,$AA$2:$AB$17,2,FALSE),IF(AND(OR($E162={"a/c","b/c","c/a","c/b"}),V157="l"),VLOOKUP(X157,$AC$2:$AD$17,2,FALSE),IF(AND(OR($E162={"a/c","b/c","c/a","c/b"}),V156="w"),VLOOKUP(X156,$AA$2:$AB$17,2,FALSE),IF(AND(OR($E162={"a/c","b/c","c/a","c/b"}),V156="l"),VLOOKUP(X156,$AC$2:$AD$17,2,FALSE),IF(AND(OR($E162={"a/c","b/c","c/a","c/b"}),V155="w"),VLOOKUP(X155,$AA$2:$AB$17,2,FALSE),IF(AND(OR($E162={"a/c","b/c","c/a","c/b"}),V155="l"),VLOOKUP(X155,$AC$2:$AD$17,2,FALSE),IF(AND(OR($E162={"a/c","b/c","c/a","c/b"}),V154="w"),VLOOKUP(X154,$AA$2:$AB$17,2,FALSE),IF(AND(OR($E162={"a/c","b/c","c/a","c/b"}),V154="l"),VLOOKUP(X154,$AC$2:$AD$17,2,FALSE),IF(AND(OR($E162={"a/c","b/c","c/a","c/b"}),V153="w"),VLOOKUP(X153,$AA$2:$AB$17,2,FALSE),IF(AND(OR($E162={"a/c","b/c","c/a","c/b"}),V153="l"),VLOOKUP(X153,$AC$2:$AD$17,2,FALSE),IF(AND(OR($E162={"a/c","b/c","c/a","c/b"}),V152="w"),VLOOKUP(X152,$AA$2:$AB$17,2,FALSE),IF(AND(OR($E162={"a/c","b/c","c/a","c/b"}),V152="l"),VLOOKUP(X152,$AC$2:$AD$17,2,FALSE),IF(OR($E162={"a/c","b/c","c/a","c/b"}),1,"")))))))))))))))))))))))</f>
        <v>5a</v>
      </c>
      <c r="Y163" s="12">
        <f t="shared" si="18"/>
        <v>-8</v>
      </c>
      <c r="Z163" s="27">
        <f t="shared" si="19"/>
        <v>-29</v>
      </c>
    </row>
    <row r="164" spans="1:26">
      <c r="A164" s="9">
        <v>17</v>
      </c>
      <c r="B164" s="9">
        <f>IF(OR($A164={1,2,3,4,5,6,7,8,9,10,11,12}),1,IF(OR($A164={13,14,15,16,17,18,19,20,21,22,23,24}),2,IF(OR($A164={25,26,27,28,29,30,31,32,33,34,35,36}),3,"")))</f>
        <v>2</v>
      </c>
      <c r="C164" s="9" t="str">
        <f>IF(OR($A164={1,4,7,10,13,16,19,22,25,28,31,34}),"A",IF(OR($A164={2,5,8,11,14,17,20,23,26,29,32,35}),"B",IF(OR($A164={3,6,9,12,15,18,21,24,27,30,33,36}),"C","")))</f>
        <v>B</v>
      </c>
      <c r="D164" t="str">
        <f t="shared" si="20"/>
        <v>3/2</v>
      </c>
      <c r="E164" t="str">
        <f t="shared" si="21"/>
        <v>A/B</v>
      </c>
      <c r="F164" s="13" t="str">
        <f>IF(AND(G164="d",$A164&gt;=1,OR(H164={1,"2a","2b",3,"5a","5b","10a","10b","20a","20b","40a","40b","80a","80b","160a","160b"})),"w",IF(AND(G164="",$A164&gt;=1,OR(H164={1,"2a","2b",3,"5a","5b","10a","10b","20a","20b","40a","40b","80a","80b","160a","160b"})),"l",""))</f>
        <v/>
      </c>
      <c r="G164" s="7" t="str">
        <f>IF(OR($A164={1,2,3,4,5,6,7,8,9,10,11,12}),"d","")</f>
        <v/>
      </c>
      <c r="H164" s="14" t="str">
        <f>IF(AND(OR($D163={"1/2","1/3","2/1","3/1"}),F163="w"),VLOOKUP(H163,$AA$2:$AB$17,2,FALSE),IF(AND(OR($D163={"1/2","1/3","2/1","3/1"}),F163="l"),VLOOKUP(H163,$AC$2:$AD$17,2,FALSE),IF(AND(OR($D163={"1/2","1/3","2/1","3/1"}),F162="w"),VLOOKUP(H162,$AA$2:$AB$17,2,FALSE),IF(AND(OR($D163={"1/2","1/3","2/1","3/1"}),F162="l"),VLOOKUP(H162,$AC$2:$AD$17,2,FALSE),IF(AND(OR($D163={"1/2","1/3","2/1","3/1"}),F161="w"),VLOOKUP(H161,$AA$2:$AB$17,2,FALSE),IF(AND(OR($D163={"1/2","1/3","2/1","3/1"}),F161="l"),VLOOKUP(H161,$AC$2:$AD$17,2,FALSE),IF(AND(OR($D163={"1/2","1/3","2/1","3/1"}),F160="w"),VLOOKUP(H160,$AA$2:$AB$17,2,FALSE),IF(AND(OR($D163={"1/2","1/3","2/1","3/1"}),F160="l"),VLOOKUP(H160,$AC$2:$AD$17,2,FALSE),IF(AND(OR($D163={"1/2","1/3","2/1","3/1"}),F159="w"),VLOOKUP(H159,$AA$2:$AB$17,2,FALSE),IF(AND(OR($D163={"1/2","1/3","2/1","3/1"}),F159="l"),VLOOKUP(H159,$AC$2:$AD$17,2,FALSE),IF(AND(OR($D163={"1/2","1/3","2/1","3/1"}),F158="w"),VLOOKUP(H158,$AA$2:$AB$17,2,FALSE),IF(AND(OR($D163={"1/2","1/3","2/1","3/1"}),F158="l"),VLOOKUP(H158,$AC$2:$AD$17,2,FALSE),IF(AND(OR($D163={"1/2","1/3","2/1","3/1"}),F157="w"),VLOOKUP(H157,$AA$2:$AB$17,2,FALSE),IF(AND(OR($D163={"1/2","1/3","2/1","3/1"}),F157="l"),VLOOKUP(H157,$AC$2:$AD$17,2,FALSE),IF(AND(OR($D163={"1/2","1/3","2/1","3/1"}),F156="w"),VLOOKUP(H156,$AA$2:$AB$17,2,FALSE),IF(AND(OR($D163={"1/2","1/3","2/1","3/1"}),F156="l"),VLOOKUP(H156,$AC$2:$AD$17,2,FALSE),IF(AND(OR($D163={"1/2","1/3","2/1","3/1"}),F155="w"),VLOOKUP(H155,$AA$2:$AB$17,2,FALSE),IF(AND(OR($D163={"1/2","1/3","2/1","3/1"}),F155="l"),VLOOKUP(H155,$AC$2:$AD$17,2,FALSE),IF(AND(OR($D163={"1/2","1/3","2/1","3/1"}),F154="w"),VLOOKUP(H154,$AA$2:$AB$17,2,FALSE),IF(AND(OR($D163={"1/2","1/3","2/1","3/1"}),F154="l"),VLOOKUP(H154,$AC$2:$AD$17,2,FALSE),IF(AND(OR($D163={"1/2","1/3","2/1","3/1"}),F153="w"),VLOOKUP(H153,$AA$2:$AB$17,2,FALSE),IF(AND(OR($D163={"1/2","1/3","2/1","3/1"}),F153="l"),VLOOKUP(H153,$AC$2:$AD$17,2,FALSE),IF(OR($D163={"1/2","1/3","2/1","3/1"}),1,"")))))))))))))))))))))))</f>
        <v/>
      </c>
      <c r="I164" s="13" t="str">
        <f>IF(AND(J164="d",$A164&gt;=1,OR(K164={1,"2a","2b",3,"5a","5b","10a","10b","20a","20b","40a","40b","80a","80b","160a","160b"})),"w",IF(AND(J164="",$A164&gt;=1,OR(K164={1,"2a","2b",3,"5a","5b","10a","10b","20a","20b","40a","40b","80a","80b","160a","160b"})),"l",""))</f>
        <v>w</v>
      </c>
      <c r="J164" s="7" t="str">
        <f>IF(OR($A164={13,14,15,16,17,18,19,20,21,22,23,24}),"d","")</f>
        <v>d</v>
      </c>
      <c r="K164" s="14" t="str">
        <f>IF(AND(OR($D163={"1/2","2/3","2/1","3/2"}),I163="w"),VLOOKUP(K163,$AA$2:$AB$17,2,FALSE),IF(AND(OR($D163={"1/2","2/3","2/1","3/2"}),I163="l"),VLOOKUP(K163,$AC$2:$AD$17,2,FALSE),IF(AND(OR($D163={"1/2","2/3","2/1","3/2"}),I162="w"),VLOOKUP(K162,$AA$2:$AB$17,2,FALSE),IF(AND(OR($D163={"1/2","2/3","2/1","3/2"}),I162="l"),VLOOKUP(K162,$AC$2:$AD$17,2,FALSE),IF(AND(OR($D163={"1/2","2/3","2/1","3/2"}),I161="w"),VLOOKUP(K161,$AA$2:$AB$17,2,FALSE),IF(AND(OR($D163={"1/2","2/3","2/1","3/2"}),I161="l"),VLOOKUP(K161,$AC$2:$AD$17,2,FALSE),IF(AND(OR($D163={"1/2","2/3","2/1","3/2"}),I160="w"),VLOOKUP(K160,$AA$2:$AB$17,2,FALSE),IF(AND(OR($D163={"1/2","2/3","2/1","3/2"}),I160="l"),VLOOKUP(K160,$AC$2:$AD$17,2,FALSE),IF(AND(OR($D163={"1/2","2/3","2/1","3/2"}),I159="w"),VLOOKUP(K159,$AA$2:$AB$17,2,FALSE),IF(AND(OR($D163={"1/2","2/3","2/1","3/2"}),I159="l"),VLOOKUP(K159,$AC$2:$AD$17,2,FALSE),IF(AND(OR($D163={"1/2","2/3","2/1","3/2"}),I158="w"),VLOOKUP(K158,$AA$2:$AB$17,2,FALSE),IF(AND(OR($D163={"1/2","2/3","2/1","3/2"}),I158="l"),VLOOKUP(K158,$AC$2:$AD$17,2,FALSE),IF(AND(OR($D163={"1/2","2/3","2/1","3/2"}),I157="w"),VLOOKUP(K157,$AA$2:$AB$17,2,FALSE),IF(AND(OR($D163={"1/2","2/3","2/1","3/2"}),I157="l"),VLOOKUP(K157,$AC$2:$AD$17,2,FALSE),IF(AND(OR($D163={"1/2","2/3","2/1","3/2"}),I156="w"),VLOOKUP(K156,$AA$2:$AB$17,2,FALSE),IF(AND(OR($D163={"1/2","2/3","2/1","3/2"}),I156="l"),VLOOKUP(K156,$AC$2:$AD$17,2,FALSE),IF(AND(OR($D163={"1/2","2/3","2/1","3/2"}),I155="w"),VLOOKUP(K155,$AA$2:$AB$17,2,FALSE),IF(AND(OR($D163={"1/2","2/3","2/1","3/2"}),I155="l"),VLOOKUP(K155,$AC$2:$AD$17,2,FALSE),IF(AND(OR($D163={"1/2","2/3","2/1","3/2"}),I154="w"),VLOOKUP(K154,$AA$2:$AB$17,2,FALSE),IF(AND(OR($D163={"1/2","2/3","2/1","3/2"}),I154="l"),VLOOKUP(K154,$AC$2:$AD$17,2,FALSE),IF(AND(OR($D163={"1/2","2/3","2/1","3/2"}),I153="w"),VLOOKUP(K153,$AA$2:$AB$17,2,FALSE),IF(AND(OR($D163={"1/2","2/3","2/1","3/2"}),I153="l"),VLOOKUP(K153,$AC$2:$AD$17,2,FALSE),IF(OR($D163={"1/2","2/3","2/1","3/2"}),1,"")))))))))))))))))))))))</f>
        <v>2b</v>
      </c>
      <c r="L164" s="13" t="str">
        <f>IF(AND(M164="d",$A164&gt;=1,OR(N164={1,"2a","2b",3,"5a","5b","10a","10b","20a","20b","40a","40b","80a","80b","160a","160b"})),"w",IF(AND(M164="",$A164&gt;=1,OR(N164={1,"2a","2b",3,"5a","5b","10a","10b","20a","20b","40a","40b","80a","80b","160a","160b"})),"l",""))</f>
        <v>l</v>
      </c>
      <c r="M164" s="7" t="str">
        <f>IF(OR($A164={25,26,27,28,29,30,31,32,33,34,35,36}),"d","")</f>
        <v/>
      </c>
      <c r="N164" s="14" t="str">
        <f>IF(AND(OR($D163={"1/3","2/3","3/1","3/2"}),L163="w"),VLOOKUP(N163,$AA$2:$AB$17,2,FALSE),IF(AND(OR($D163={"1/3","2/3","3/1","3/2"}),L163="l"),VLOOKUP(N163,$AC$2:$AD$17,2,FALSE),IF(AND(OR($D163={"1/3","2/3","3/1","3/2"}),L162="w"),VLOOKUP(N162,$AA$2:$AB$17,2,FALSE),IF(AND(OR($D163={"1/3","2/3","3/1","3/2"}),L162="l"),VLOOKUP(N162,$AC$2:$AD$17,2,FALSE),IF(AND(OR($D163={"1/3","2/3","3/1","3/2"}),L161="w"),VLOOKUP(N161,$AA$2:$AB$17,2,FALSE),IF(AND(OR($D163={"1/3","2/3","3/1","3/2"}),L161="l"),VLOOKUP(N161,$AC$2:$AD$17,2,FALSE),IF(AND(OR($D163={"1/3","2/3","3/1","3/2"}),L160="w"),VLOOKUP(N160,$AA$2:$AB$17,2,FALSE),IF(AND(OR($D163={"1/3","2/3","3/1","3/2"}),L160="l"),VLOOKUP(N160,$AC$2:$AD$17,2,FALSE),IF(AND(OR($D163={"1/3","2/3","3/1","3/2"}),L159="w"),VLOOKUP(N159,$AA$2:$AB$17,2,FALSE),IF(AND(OR($D163={"1/3","2/3","3/1","3/2"}),L159="l"),VLOOKUP(N159,$AC$2:$AD$17,2,FALSE),IF(AND(OR($D163={"1/3","2/3","3/1","3/2"}),L158="w"),VLOOKUP(N158,$AA$2:$AB$17,2,FALSE),IF(AND(OR($D163={"1/3","2/3","3/1","3/2"}),L158="l"),VLOOKUP(N158,$AC$2:$AD$17,2,FALSE),IF(AND(OR($D163={"1/3","2/3","3/1","3/2"}),L157="w"),VLOOKUP(N157,$AA$2:$AB$17,2,FALSE),IF(AND(OR($D163={"1/3","2/3","3/1","3/2"}),L157="l"),VLOOKUP(N157,$AC$2:$AD$17,2,FALSE),IF(AND(OR($D163={"1/3","2/3","3/1","3/2"}),L156="w"),VLOOKUP(N156,$AA$2:$AB$17,2,FALSE),IF(AND(OR($D163={"1/3","2/3","3/1","3/2"}),L156="l"),VLOOKUP(N156,$AC$2:$AD$17,2,FALSE),IF(AND(OR($D163={"1/3","2/3","3/1","3/2"}),L155="w"),VLOOKUP(N155,$AA$2:$AB$17,2,FALSE),IF(AND(OR($D163={"1/3","2/3","3/1","3/2"}),L155="l"),VLOOKUP(N155,$AC$2:$AD$17,2,FALSE),IF(AND(OR($D163={"1/3","2/3","3/1","3/2"}),L154="w"),VLOOKUP(N154,$AA$2:$AB$17,2,FALSE),IF(AND(OR($D163={"1/3","2/3","3/1","3/2"}),L154="l"),VLOOKUP(N154,$AC$2:$AD$17,2,FALSE),IF(AND(OR($D163={"1/3","2/3","3/1","3/2"}),L153="w"),VLOOKUP(N153,$AA$2:$AB$17,2,FALSE),IF(AND(OR($D163={"1/3","2/3","3/1","3/2"}),L153="l"),VLOOKUP(N153,$AC$2:$AD$17,2,FALSE),IF(OR($D163={"1/3","2/3","3/1","3/2"}),1,"")))))))))))))))))))))))</f>
        <v>2a</v>
      </c>
      <c r="O164" s="12">
        <f t="shared" si="17"/>
        <v>2</v>
      </c>
      <c r="P164" s="13" t="str">
        <f>IF(AND(Q164="c",$A164&gt;=1,OR(R164={1,"2a","2b",3,"5a","5b","10a","10b","20a","20b","40a","40b","80a","80b","160a","160b"})),"w",IF(AND(Q164="",$A164&gt;=1,OR(R164={1,"2a","2b",3,"5a","5b","10a","10b","20a","20b","40a","40b","80a","80b","160a","160b"})),"l",""))</f>
        <v>l</v>
      </c>
      <c r="Q164" s="7" t="str">
        <f>IF(OR($A164={1,4,7,10,13,16,19,22,25,28,31,34}),"c","")</f>
        <v/>
      </c>
      <c r="R164" s="14" t="str">
        <f>IF(AND(OR($E163={"a/b","a/c","b/a","c/a"}),P163="w"),VLOOKUP(R163,$AA$2:$AB$17,2,FALSE),IF(AND(OR($E163={"a/b","a/c","b/a","c/a"}),P163="l"),VLOOKUP(R163,$AC$2:$AD$17,2,FALSE),IF(AND(OR($E163={"a/b","a/c","b/a","c/a"}),P162="w"),VLOOKUP(R162,$AA$2:$AB$17,2,FALSE),IF(AND(OR($E163={"a/b","a/c","b/a","c/a"}),P162="l"),VLOOKUP(R162,$AC$2:$AD$17,2,FALSE),IF(AND(OR($E163={"a/b","a/c","b/a","c/a"}),P161="w"),VLOOKUP(R161,$AA$2:$AB$17,2,FALSE),IF(AND(OR($E163={"a/b","a/c","b/a","c/a"}),P161="l"),VLOOKUP(R161,$AC$2:$AD$17,2,FALSE),IF(AND(OR($E163={"a/b","a/c","b/a","c/a"}),P160="w"),VLOOKUP(R160,$AA$2:$AB$17,2,FALSE),IF(AND(OR($E163={"a/b","a/c","b/a","c/a"}),P160="l"),VLOOKUP(R160,$AC$2:$AD$17,2,FALSE),IF(AND(OR($E163={"a/b","a/c","b/a","c/a"}),P159="w"),VLOOKUP(R159,$AA$2:$AB$17,2,FALSE),IF(AND(OR($E163={"a/b","a/c","b/a","c/a"}),P159="l"),VLOOKUP(R159,$AC$2:$AD$17,2,FALSE),IF(AND(OR($E163={"a/b","a/c","b/a","c/a"}),P158="w"),VLOOKUP(R158,$AA$2:$AB$17,2,FALSE),IF(AND(OR($E163={"a/b","a/c","b/a","c/a"}),P158="l"),VLOOKUP(R158,$AC$2:$AD$17,2,FALSE),IF(AND(OR($E163={"a/b","a/c","b/a","c/a"}),P157="w"),VLOOKUP(R157,$AA$2:$AB$17,2,FALSE),IF(AND(OR($E163={"a/b","a/c","b/a","c/a"}),P157="l"),VLOOKUP(R157,$AC$2:$AD$17,2,FALSE),IF(AND(OR($E163={"a/b","a/c","b/a","c/a"}),P156="w"),VLOOKUP(R156,$AA$2:$AB$17,2,FALSE),IF(AND(OR($E163={"a/b","a/c","b/a","c/a"}),P156="l"),VLOOKUP(R156,$AC$2:$AD$17,2,FALSE),IF(AND(OR($E163={"a/b","a/c","b/a","c/a"}),P155="w"),VLOOKUP(R155,$AA$2:$AB$17,2,FALSE),IF(AND(OR($E163={"a/b","a/c","b/a","c/a"}),P155="l"),VLOOKUP(R155,$AC$2:$AD$17,2,FALSE),IF(AND(OR($E163={"a/b","a/c","b/a","c/a"}),P154="w"),VLOOKUP(R154,$AA$2:$AB$17,2,FALSE),IF(AND(OR($E163={"a/b","a/c","b/a","c/a"}),P154="l"),VLOOKUP(R154,$AC$2:$AD$17,2,FALSE),IF(AND(OR($E163={"a/b","a/c","b/a","c/a"}),P153="w"),VLOOKUP(R153,$AA$2:$AB$17,2,FALSE),IF(AND(OR($E163={"a/b","a/c","b/a","c/a"}),P153="l"),VLOOKUP(R153,$AC$2:$AD$17,2,FALSE),IF(OR($E163={"a/b","a/c","b/a","c/a"}),1,"")))))))))))))))))))))))</f>
        <v>2b</v>
      </c>
      <c r="S164" s="13" t="str">
        <f>IF(AND(T164="c",$A164&gt;=1,OR(U164={1,"2a","2b",3,"5a","5b","10a","10b","20a","20b","40a","40b","80a","80b","160a","160b"})),"w",IF(AND(T164="",$A164&gt;=1,OR(U164={1,"2a","2b",3,"5a","5b","10a","10b","20a","20b","40a","40b","80a","80b","160a","160b"})),"l",""))</f>
        <v/>
      </c>
      <c r="T164" s="7" t="str">
        <f>IF(OR($A164={2,5,8,11,14,17,20,23,26,29,32,35}),"c","")</f>
        <v>c</v>
      </c>
      <c r="U164" s="14" t="str">
        <f>IF(AND(OR($E163={"a/b","b/c","b/a","c/b"}),S163="w"),VLOOKUP(U163,$AA$2:$AB$17,2,FALSE),IF(AND(OR($E163={"a/b","b/c","b/a","c/b"}),S163="l"),VLOOKUP(U163,$AC$2:$AD$17,2,FALSE),IF(AND(OR($E163={"a/b","b/c","b/a","c/b"}),S162="w"),VLOOKUP(U162,$AA$2:$AB$17,2,FALSE),IF(AND(OR($E163={"a/b","b/c","b/a","c/b"}),S162="l"),VLOOKUP(U162,$AC$2:$AD$17,2,FALSE),IF(AND(OR($E163={"a/b","b/c","b/a","c/b"}),S161="w"),VLOOKUP(U161,$AA$2:$AB$17,2,FALSE),IF(AND(OR($E163={"a/b","b/c","b/a","c/b"}),S161="l"),VLOOKUP(U161,$AC$2:$AD$17,2,FALSE),IF(AND(OR($E163={"a/b","b/c","b/a","c/b"}),S160="w"),VLOOKUP(U160,$AA$2:$AB$17,2,FALSE),IF(AND(OR($E163={"a/b","b/c","b/a","c/b"}),S160="l"),VLOOKUP(U160,$AC$2:$AD$17,2,FALSE),IF(AND(OR($E163={"a/b","b/c","b/a","c/b"}),S159="w"),VLOOKUP(U159,$AA$2:$AB$17,2,FALSE),IF(AND(OR($E163={"a/b","b/c","b/a","c/b"}),S159="l"),VLOOKUP(U159,$AC$2:$AD$17,2,FALSE),IF(AND(OR($E163={"a/b","b/c","b/a","c/b"}),S158="w"),VLOOKUP(U158,$AA$2:$AB$17,2,FALSE),IF(AND(OR($E163={"a/b","b/c","b/a","c/b"}),S158="l"),VLOOKUP(U158,$AC$2:$AD$17,2,FALSE),IF(AND(OR($E163={"a/b","b/c","b/a","c/b"}),S157="w"),VLOOKUP(U157,$AA$2:$AB$17,2,FALSE),IF(AND(OR($E163={"a/b","b/c","b/a","c/b"}),S157="l"),VLOOKUP(U157,$AC$2:$AD$17,2,FALSE),IF(AND(OR($E163={"a/b","b/c","b/a","c/b"}),S156="w"),VLOOKUP(U156,$AA$2:$AB$17,2,FALSE),IF(AND(OR($E163={"a/b","b/c","b/a","c/b"}),S156="l"),VLOOKUP(U156,$AC$2:$AD$17,2,FALSE),IF(AND(OR($E163={"a/b","b/c","b/a","c/b"}),S155="w"),VLOOKUP(U155,$AA$2:$AB$17,2,FALSE),IF(AND(OR($E163={"a/b","b/c","b/a","c/b"}),S155="l"),VLOOKUP(U155,$AC$2:$AD$17,2,FALSE),IF(AND(OR($E163={"a/b","b/c","b/a","c/b"}),S154="w"),VLOOKUP(U154,$AA$2:$AB$17,2,FALSE),IF(AND(OR($E163={"a/b","b/c","b/a","c/b"}),S154="l"),VLOOKUP(U154,$AC$2:$AD$17,2,FALSE),IF(AND(OR($E163={"a/b","b/c","b/a","c/b"}),S153="w"),VLOOKUP(U153,$AA$2:$AB$17,2,FALSE),IF(AND(OR($E163={"a/b","b/c","b/a","c/b"}),S153="l"),VLOOKUP(U153,$AC$2:$AD$17,2,FALSE),IF(OR($E163={"a/b","b/c","b/a","c/b"}),1,"")))))))))))))))))))))))</f>
        <v/>
      </c>
      <c r="V164" s="13" t="str">
        <f>IF(AND(W164="c",$A164&gt;=1,OR(X164={1,"2a","2b",3,"5a","5b","10a","10b","20a","20b","40a","40b","80a","80b","160a","160b"})),"w",IF(AND(W164="",$A164&gt;=1,OR(X164={1,"2a","2b",3,"5a","5b","10a","10b","20a","20b","40a","40b","80a","80b","160a","160b"})),"l",""))</f>
        <v>l</v>
      </c>
      <c r="W164" s="7" t="str">
        <f>IF(OR($A164={3,6,9,12,15,18,21,24,27,30,33,36}),"c","")</f>
        <v/>
      </c>
      <c r="X164" s="14" t="str">
        <f>IF(AND(OR($E163={"a/c","b/c","c/a","c/b"}),V163="w"),VLOOKUP(X163,$AA$2:$AB$17,2,FALSE),IF(AND(OR($E163={"a/c","b/c","c/a","c/b"}),V163="l"),VLOOKUP(X163,$AC$2:$AD$17,2,FALSE),IF(AND(OR($E163={"a/c","b/c","c/a","c/b"}),V162="w"),VLOOKUP(X162,$AA$2:$AB$17,2,FALSE),IF(AND(OR($E163={"a/c","b/c","c/a","c/b"}),V162="l"),VLOOKUP(X162,$AC$2:$AD$17,2,FALSE),IF(AND(OR($E163={"a/c","b/c","c/a","c/b"}),V161="w"),VLOOKUP(X161,$AA$2:$AB$17,2,FALSE),IF(AND(OR($E163={"a/c","b/c","c/a","c/b"}),V161="l"),VLOOKUP(X161,$AC$2:$AD$17,2,FALSE),IF(AND(OR($E163={"a/c","b/c","c/a","c/b"}),V160="w"),VLOOKUP(X160,$AA$2:$AB$17,2,FALSE),IF(AND(OR($E163={"a/c","b/c","c/a","c/b"}),V160="l"),VLOOKUP(X160,$AC$2:$AD$17,2,FALSE),IF(AND(OR($E163={"a/c","b/c","c/a","c/b"}),V159="w"),VLOOKUP(X159,$AA$2:$AB$17,2,FALSE),IF(AND(OR($E163={"a/c","b/c","c/a","c/b"}),V159="l"),VLOOKUP(X159,$AC$2:$AD$17,2,FALSE),IF(AND(OR($E163={"a/c","b/c","c/a","c/b"}),V158="w"),VLOOKUP(X158,$AA$2:$AB$17,2,FALSE),IF(AND(OR($E163={"a/c","b/c","c/a","c/b"}),V158="l"),VLOOKUP(X158,$AC$2:$AD$17,2,FALSE),IF(AND(OR($E163={"a/c","b/c","c/a","c/b"}),V157="w"),VLOOKUP(X157,$AA$2:$AB$17,2,FALSE),IF(AND(OR($E163={"a/c","b/c","c/a","c/b"}),V157="l"),VLOOKUP(X157,$AC$2:$AD$17,2,FALSE),IF(AND(OR($E163={"a/c","b/c","c/a","c/b"}),V156="w"),VLOOKUP(X156,$AA$2:$AB$17,2,FALSE),IF(AND(OR($E163={"a/c","b/c","c/a","c/b"}),V156="l"),VLOOKUP(X156,$AC$2:$AD$17,2,FALSE),IF(AND(OR($E163={"a/c","b/c","c/a","c/b"}),V155="w"),VLOOKUP(X155,$AA$2:$AB$17,2,FALSE),IF(AND(OR($E163={"a/c","b/c","c/a","c/b"}),V155="l"),VLOOKUP(X155,$AC$2:$AD$17,2,FALSE),IF(AND(OR($E163={"a/c","b/c","c/a","c/b"}),V154="w"),VLOOKUP(X154,$AA$2:$AB$17,2,FALSE),IF(AND(OR($E163={"a/c","b/c","c/a","c/b"}),V154="l"),VLOOKUP(X154,$AC$2:$AD$17,2,FALSE),IF(AND(OR($E163={"a/c","b/c","c/a","c/b"}),V153="w"),VLOOKUP(X153,$AA$2:$AB$17,2,FALSE),IF(AND(OR($E163={"a/c","b/c","c/a","c/b"}),V153="l"),VLOOKUP(X153,$AC$2:$AD$17,2,FALSE),IF(OR($E163={"a/c","b/c","c/a","c/b"}),1,"")))))))))))))))))))))))</f>
        <v>5b</v>
      </c>
      <c r="Y164" s="12">
        <f t="shared" si="18"/>
        <v>-7</v>
      </c>
      <c r="Z164" s="27">
        <f t="shared" si="19"/>
        <v>-5</v>
      </c>
    </row>
    <row r="165" spans="1:26">
      <c r="A165" s="9">
        <v>34</v>
      </c>
      <c r="B165" s="9">
        <f>IF(OR($A165={1,2,3,4,5,6,7,8,9,10,11,12}),1,IF(OR($A165={13,14,15,16,17,18,19,20,21,22,23,24}),2,IF(OR($A165={25,26,27,28,29,30,31,32,33,34,35,36}),3,"")))</f>
        <v>3</v>
      </c>
      <c r="C165" s="9" t="str">
        <f>IF(OR($A165={1,4,7,10,13,16,19,22,25,28,31,34}),"A",IF(OR($A165={2,5,8,11,14,17,20,23,26,29,32,35}),"B",IF(OR($A165={3,6,9,12,15,18,21,24,27,30,33,36}),"C","")))</f>
        <v>A</v>
      </c>
      <c r="D165" t="str">
        <f t="shared" si="20"/>
        <v>2/3</v>
      </c>
      <c r="E165" t="str">
        <f t="shared" si="21"/>
        <v>B/A</v>
      </c>
      <c r="F165" s="13" t="str">
        <f>IF(AND(G165="d",$A165&gt;=1,OR(H165={1,"2a","2b",3,"5a","5b","10a","10b","20a","20b","40a","40b","80a","80b","160a","160b"})),"w",IF(AND(G165="",$A165&gt;=1,OR(H165={1,"2a","2b",3,"5a","5b","10a","10b","20a","20b","40a","40b","80a","80b","160a","160b"})),"l",""))</f>
        <v/>
      </c>
      <c r="G165" s="7" t="str">
        <f>IF(OR($A165={1,2,3,4,5,6,7,8,9,10,11,12}),"d","")</f>
        <v/>
      </c>
      <c r="H165" s="14" t="str">
        <f>IF(AND(OR($D164={"1/2","1/3","2/1","3/1"}),F164="w"),VLOOKUP(H164,$AA$2:$AB$17,2,FALSE),IF(AND(OR($D164={"1/2","1/3","2/1","3/1"}),F164="l"),VLOOKUP(H164,$AC$2:$AD$17,2,FALSE),IF(AND(OR($D164={"1/2","1/3","2/1","3/1"}),F163="w"),VLOOKUP(H163,$AA$2:$AB$17,2,FALSE),IF(AND(OR($D164={"1/2","1/3","2/1","3/1"}),F163="l"),VLOOKUP(H163,$AC$2:$AD$17,2,FALSE),IF(AND(OR($D164={"1/2","1/3","2/1","3/1"}),F162="w"),VLOOKUP(H162,$AA$2:$AB$17,2,FALSE),IF(AND(OR($D164={"1/2","1/3","2/1","3/1"}),F162="l"),VLOOKUP(H162,$AC$2:$AD$17,2,FALSE),IF(AND(OR($D164={"1/2","1/3","2/1","3/1"}),F161="w"),VLOOKUP(H161,$AA$2:$AB$17,2,FALSE),IF(AND(OR($D164={"1/2","1/3","2/1","3/1"}),F161="l"),VLOOKUP(H161,$AC$2:$AD$17,2,FALSE),IF(AND(OR($D164={"1/2","1/3","2/1","3/1"}),F160="w"),VLOOKUP(H160,$AA$2:$AB$17,2,FALSE),IF(AND(OR($D164={"1/2","1/3","2/1","3/1"}),F160="l"),VLOOKUP(H160,$AC$2:$AD$17,2,FALSE),IF(AND(OR($D164={"1/2","1/3","2/1","3/1"}),F159="w"),VLOOKUP(H159,$AA$2:$AB$17,2,FALSE),IF(AND(OR($D164={"1/2","1/3","2/1","3/1"}),F159="l"),VLOOKUP(H159,$AC$2:$AD$17,2,FALSE),IF(AND(OR($D164={"1/2","1/3","2/1","3/1"}),F158="w"),VLOOKUP(H158,$AA$2:$AB$17,2,FALSE),IF(AND(OR($D164={"1/2","1/3","2/1","3/1"}),F158="l"),VLOOKUP(H158,$AC$2:$AD$17,2,FALSE),IF(AND(OR($D164={"1/2","1/3","2/1","3/1"}),F157="w"),VLOOKUP(H157,$AA$2:$AB$17,2,FALSE),IF(AND(OR($D164={"1/2","1/3","2/1","3/1"}),F157="l"),VLOOKUP(H157,$AC$2:$AD$17,2,FALSE),IF(AND(OR($D164={"1/2","1/3","2/1","3/1"}),F156="w"),VLOOKUP(H156,$AA$2:$AB$17,2,FALSE),IF(AND(OR($D164={"1/2","1/3","2/1","3/1"}),F156="l"),VLOOKUP(H156,$AC$2:$AD$17,2,FALSE),IF(AND(OR($D164={"1/2","1/3","2/1","3/1"}),F155="w"),VLOOKUP(H155,$AA$2:$AB$17,2,FALSE),IF(AND(OR($D164={"1/2","1/3","2/1","3/1"}),F155="l"),VLOOKUP(H155,$AC$2:$AD$17,2,FALSE),IF(AND(OR($D164={"1/2","1/3","2/1","3/1"}),F154="w"),VLOOKUP(H154,$AA$2:$AB$17,2,FALSE),IF(AND(OR($D164={"1/2","1/3","2/1","3/1"}),F154="l"),VLOOKUP(H154,$AC$2:$AD$17,2,FALSE),IF(OR($D164={"1/2","1/3","2/1","3/1"}),1,"")))))))))))))))))))))))</f>
        <v/>
      </c>
      <c r="I165" s="13" t="str">
        <f>IF(AND(J165="d",$A165&gt;=1,OR(K165={1,"2a","2b",3,"5a","5b","10a","10b","20a","20b","40a","40b","80a","80b","160a","160b"})),"w",IF(AND(J165="",$A165&gt;=1,OR(K165={1,"2a","2b",3,"5a","5b","10a","10b","20a","20b","40a","40b","80a","80b","160a","160b"})),"l",""))</f>
        <v>l</v>
      </c>
      <c r="J165" s="7" t="str">
        <f>IF(OR($A165={13,14,15,16,17,18,19,20,21,22,23,24}),"d","")</f>
        <v/>
      </c>
      <c r="K165" s="14">
        <f>IF(AND(OR($D164={"1/2","2/3","2/1","3/2"}),I164="w"),VLOOKUP(K164,$AA$2:$AB$17,2,FALSE),IF(AND(OR($D164={"1/2","2/3","2/1","3/2"}),I164="l"),VLOOKUP(K164,$AC$2:$AD$17,2,FALSE),IF(AND(OR($D164={"1/2","2/3","2/1","3/2"}),I163="w"),VLOOKUP(K163,$AA$2:$AB$17,2,FALSE),IF(AND(OR($D164={"1/2","2/3","2/1","3/2"}),I163="l"),VLOOKUP(K163,$AC$2:$AD$17,2,FALSE),IF(AND(OR($D164={"1/2","2/3","2/1","3/2"}),I162="w"),VLOOKUP(K162,$AA$2:$AB$17,2,FALSE),IF(AND(OR($D164={"1/2","2/3","2/1","3/2"}),I162="l"),VLOOKUP(K162,$AC$2:$AD$17,2,FALSE),IF(AND(OR($D164={"1/2","2/3","2/1","3/2"}),I161="w"),VLOOKUP(K161,$AA$2:$AB$17,2,FALSE),IF(AND(OR($D164={"1/2","2/3","2/1","3/2"}),I161="l"),VLOOKUP(K161,$AC$2:$AD$17,2,FALSE),IF(AND(OR($D164={"1/2","2/3","2/1","3/2"}),I160="w"),VLOOKUP(K160,$AA$2:$AB$17,2,FALSE),IF(AND(OR($D164={"1/2","2/3","2/1","3/2"}),I160="l"),VLOOKUP(K160,$AC$2:$AD$17,2,FALSE),IF(AND(OR($D164={"1/2","2/3","2/1","3/2"}),I159="w"),VLOOKUP(K159,$AA$2:$AB$17,2,FALSE),IF(AND(OR($D164={"1/2","2/3","2/1","3/2"}),I159="l"),VLOOKUP(K159,$AC$2:$AD$17,2,FALSE),IF(AND(OR($D164={"1/2","2/3","2/1","3/2"}),I158="w"),VLOOKUP(K158,$AA$2:$AB$17,2,FALSE),IF(AND(OR($D164={"1/2","2/3","2/1","3/2"}),I158="l"),VLOOKUP(K158,$AC$2:$AD$17,2,FALSE),IF(AND(OR($D164={"1/2","2/3","2/1","3/2"}),I157="w"),VLOOKUP(K157,$AA$2:$AB$17,2,FALSE),IF(AND(OR($D164={"1/2","2/3","2/1","3/2"}),I157="l"),VLOOKUP(K157,$AC$2:$AD$17,2,FALSE),IF(AND(OR($D164={"1/2","2/3","2/1","3/2"}),I156="w"),VLOOKUP(K156,$AA$2:$AB$17,2,FALSE),IF(AND(OR($D164={"1/2","2/3","2/1","3/2"}),I156="l"),VLOOKUP(K156,$AC$2:$AD$17,2,FALSE),IF(AND(OR($D164={"1/2","2/3","2/1","3/2"}),I155="w"),VLOOKUP(K155,$AA$2:$AB$17,2,FALSE),IF(AND(OR($D164={"1/2","2/3","2/1","3/2"}),I155="l"),VLOOKUP(K155,$AC$2:$AD$17,2,FALSE),IF(AND(OR($D164={"1/2","2/3","2/1","3/2"}),I154="w"),VLOOKUP(K154,$AA$2:$AB$17,2,FALSE),IF(AND(OR($D164={"1/2","2/3","2/1","3/2"}),I154="l"),VLOOKUP(K154,$AC$2:$AD$17,2,FALSE),IF(OR($D164={"1/2","2/3","2/1","3/2"}),1,"")))))))))))))))))))))))</f>
        <v>1</v>
      </c>
      <c r="L165" s="13" t="str">
        <f>IF(AND(M165="d",$A165&gt;=1,OR(N165={1,"2a","2b",3,"5a","5b","10a","10b","20a","20b","40a","40b","80a","80b","160a","160b"})),"w",IF(AND(M165="",$A165&gt;=1,OR(N165={1,"2a","2b",3,"5a","5b","10a","10b","20a","20b","40a","40b","80a","80b","160a","160b"})),"l",""))</f>
        <v>w</v>
      </c>
      <c r="M165" s="7" t="str">
        <f>IF(OR($A165={25,26,27,28,29,30,31,32,33,34,35,36}),"d","")</f>
        <v>d</v>
      </c>
      <c r="N165" s="14" t="str">
        <f>IF(AND(OR($D164={"1/3","2/3","3/1","3/2"}),L164="w"),VLOOKUP(N164,$AA$2:$AB$17,2,FALSE),IF(AND(OR($D164={"1/3","2/3","3/1","3/2"}),L164="l"),VLOOKUP(N164,$AC$2:$AD$17,2,FALSE),IF(AND(OR($D164={"1/3","2/3","3/1","3/2"}),L163="w"),VLOOKUP(N163,$AA$2:$AB$17,2,FALSE),IF(AND(OR($D164={"1/3","2/3","3/1","3/2"}),L163="l"),VLOOKUP(N163,$AC$2:$AD$17,2,FALSE),IF(AND(OR($D164={"1/3","2/3","3/1","3/2"}),L162="w"),VLOOKUP(N162,$AA$2:$AB$17,2,FALSE),IF(AND(OR($D164={"1/3","2/3","3/1","3/2"}),L162="l"),VLOOKUP(N162,$AC$2:$AD$17,2,FALSE),IF(AND(OR($D164={"1/3","2/3","3/1","3/2"}),L161="w"),VLOOKUP(N161,$AA$2:$AB$17,2,FALSE),IF(AND(OR($D164={"1/3","2/3","3/1","3/2"}),L161="l"),VLOOKUP(N161,$AC$2:$AD$17,2,FALSE),IF(AND(OR($D164={"1/3","2/3","3/1","3/2"}),L160="w"),VLOOKUP(N160,$AA$2:$AB$17,2,FALSE),IF(AND(OR($D164={"1/3","2/3","3/1","3/2"}),L160="l"),VLOOKUP(N160,$AC$2:$AD$17,2,FALSE),IF(AND(OR($D164={"1/3","2/3","3/1","3/2"}),L159="w"),VLOOKUP(N159,$AA$2:$AB$17,2,FALSE),IF(AND(OR($D164={"1/3","2/3","3/1","3/2"}),L159="l"),VLOOKUP(N159,$AC$2:$AD$17,2,FALSE),IF(AND(OR($D164={"1/3","2/3","3/1","3/2"}),L158="w"),VLOOKUP(N158,$AA$2:$AB$17,2,FALSE),IF(AND(OR($D164={"1/3","2/3","3/1","3/2"}),L158="l"),VLOOKUP(N158,$AC$2:$AD$17,2,FALSE),IF(AND(OR($D164={"1/3","2/3","3/1","3/2"}),L157="w"),VLOOKUP(N157,$AA$2:$AB$17,2,FALSE),IF(AND(OR($D164={"1/3","2/3","3/1","3/2"}),L157="l"),VLOOKUP(N157,$AC$2:$AD$17,2,FALSE),IF(AND(OR($D164={"1/3","2/3","3/1","3/2"}),L156="w"),VLOOKUP(N156,$AA$2:$AB$17,2,FALSE),IF(AND(OR($D164={"1/3","2/3","3/1","3/2"}),L156="l"),VLOOKUP(N156,$AC$2:$AD$17,2,FALSE),IF(AND(OR($D164={"1/3","2/3","3/1","3/2"}),L155="w"),VLOOKUP(N155,$AA$2:$AB$17,2,FALSE),IF(AND(OR($D164={"1/3","2/3","3/1","3/2"}),L155="l"),VLOOKUP(N155,$AC$2:$AD$17,2,FALSE),IF(AND(OR($D164={"1/3","2/3","3/1","3/2"}),L154="w"),VLOOKUP(N154,$AA$2:$AB$17,2,FALSE),IF(AND(OR($D164={"1/3","2/3","3/1","3/2"}),L154="l"),VLOOKUP(N154,$AC$2:$AD$17,2,FALSE),IF(OR($D164={"1/3","2/3","3/1","3/2"}),1,"")))))))))))))))))))))))</f>
        <v>2b</v>
      </c>
      <c r="O165" s="12">
        <f t="shared" si="17"/>
        <v>3</v>
      </c>
      <c r="P165" s="13" t="str">
        <f>IF(AND(Q165="c",$A165&gt;=1,OR(R165={1,"2a","2b",3,"5a","5b","10a","10b","20a","20b","40a","40b","80a","80b","160a","160b"})),"w",IF(AND(Q165="",$A165&gt;=1,OR(R165={1,"2a","2b",3,"5a","5b","10a","10b","20a","20b","40a","40b","80a","80b","160a","160b"})),"l",""))</f>
        <v>w</v>
      </c>
      <c r="Q165" s="7" t="str">
        <f>IF(OR($A165={1,4,7,10,13,16,19,22,25,28,31,34}),"c","")</f>
        <v>c</v>
      </c>
      <c r="R165" s="14">
        <f>IF(AND(OR($E164={"a/b","a/c","b/a","c/a"}),P164="w"),VLOOKUP(R164,$AA$2:$AB$17,2,FALSE),IF(AND(OR($E164={"a/b","a/c","b/a","c/a"}),P164="l"),VLOOKUP(R164,$AC$2:$AD$17,2,FALSE),IF(AND(OR($E164={"a/b","a/c","b/a","c/a"}),P163="w"),VLOOKUP(R163,$AA$2:$AB$17,2,FALSE),IF(AND(OR($E164={"a/b","a/c","b/a","c/a"}),P163="l"),VLOOKUP(R163,$AC$2:$AD$17,2,FALSE),IF(AND(OR($E164={"a/b","a/c","b/a","c/a"}),P162="w"),VLOOKUP(R162,$AA$2:$AB$17,2,FALSE),IF(AND(OR($E164={"a/b","a/c","b/a","c/a"}),P162="l"),VLOOKUP(R162,$AC$2:$AD$17,2,FALSE),IF(AND(OR($E164={"a/b","a/c","b/a","c/a"}),P161="w"),VLOOKUP(R161,$AA$2:$AB$17,2,FALSE),IF(AND(OR($E164={"a/b","a/c","b/a","c/a"}),P161="l"),VLOOKUP(R161,$AC$2:$AD$17,2,FALSE),IF(AND(OR($E164={"a/b","a/c","b/a","c/a"}),P160="w"),VLOOKUP(R160,$AA$2:$AB$17,2,FALSE),IF(AND(OR($E164={"a/b","a/c","b/a","c/a"}),P160="l"),VLOOKUP(R160,$AC$2:$AD$17,2,FALSE),IF(AND(OR($E164={"a/b","a/c","b/a","c/a"}),P159="w"),VLOOKUP(R159,$AA$2:$AB$17,2,FALSE),IF(AND(OR($E164={"a/b","a/c","b/a","c/a"}),P159="l"),VLOOKUP(R159,$AC$2:$AD$17,2,FALSE),IF(AND(OR($E164={"a/b","a/c","b/a","c/a"}),P158="w"),VLOOKUP(R158,$AA$2:$AB$17,2,FALSE),IF(AND(OR($E164={"a/b","a/c","b/a","c/a"}),P158="l"),VLOOKUP(R158,$AC$2:$AD$17,2,FALSE),IF(AND(OR($E164={"a/b","a/c","b/a","c/a"}),P157="w"),VLOOKUP(R157,$AA$2:$AB$17,2,FALSE),IF(AND(OR($E164={"a/b","a/c","b/a","c/a"}),P157="l"),VLOOKUP(R157,$AC$2:$AD$17,2,FALSE),IF(AND(OR($E164={"a/b","a/c","b/a","c/a"}),P156="w"),VLOOKUP(R156,$AA$2:$AB$17,2,FALSE),IF(AND(OR($E164={"a/b","a/c","b/a","c/a"}),P156="l"),VLOOKUP(R156,$AC$2:$AD$17,2,FALSE),IF(AND(OR($E164={"a/b","a/c","b/a","c/a"}),P155="w"),VLOOKUP(R155,$AA$2:$AB$17,2,FALSE),IF(AND(OR($E164={"a/b","a/c","b/a","c/a"}),P155="l"),VLOOKUP(R155,$AC$2:$AD$17,2,FALSE),IF(AND(OR($E164={"a/b","a/c","b/a","c/a"}),P154="w"),VLOOKUP(R154,$AA$2:$AB$17,2,FALSE),IF(AND(OR($E164={"a/b","a/c","b/a","c/a"}),P154="l"),VLOOKUP(R154,$AC$2:$AD$17,2,FALSE),IF(OR($E164={"a/b","a/c","b/a","c/a"}),1,"")))))))))))))))))))))))</f>
        <v>3</v>
      </c>
      <c r="S165" s="13" t="str">
        <f>IF(AND(T165="c",$A165&gt;=1,OR(U165={1,"2a","2b",3,"5a","5b","10a","10b","20a","20b","40a","40b","80a","80b","160a","160b"})),"w",IF(AND(T165="",$A165&gt;=1,OR(U165={1,"2a","2b",3,"5a","5b","10a","10b","20a","20b","40a","40b","80a","80b","160a","160b"})),"l",""))</f>
        <v>l</v>
      </c>
      <c r="T165" s="7" t="str">
        <f>IF(OR($A165={2,5,8,11,14,17,20,23,26,29,32,35}),"c","")</f>
        <v/>
      </c>
      <c r="U165" s="14" t="str">
        <f>IF(AND(OR($E164={"a/b","b/c","b/a","c/b"}),S164="w"),VLOOKUP(U164,$AA$2:$AB$17,2,FALSE),IF(AND(OR($E164={"a/b","b/c","b/a","c/b"}),S164="l"),VLOOKUP(U164,$AC$2:$AD$17,2,FALSE),IF(AND(OR($E164={"a/b","b/c","b/a","c/b"}),S163="w"),VLOOKUP(U163,$AA$2:$AB$17,2,FALSE),IF(AND(OR($E164={"a/b","b/c","b/a","c/b"}),S163="l"),VLOOKUP(U163,$AC$2:$AD$17,2,FALSE),IF(AND(OR($E164={"a/b","b/c","b/a","c/b"}),S162="w"),VLOOKUP(U162,$AA$2:$AB$17,2,FALSE),IF(AND(OR($E164={"a/b","b/c","b/a","c/b"}),S162="l"),VLOOKUP(U162,$AC$2:$AD$17,2,FALSE),IF(AND(OR($E164={"a/b","b/c","b/a","c/b"}),S161="w"),VLOOKUP(U161,$AA$2:$AB$17,2,FALSE),IF(AND(OR($E164={"a/b","b/c","b/a","c/b"}),S161="l"),VLOOKUP(U161,$AC$2:$AD$17,2,FALSE),IF(AND(OR($E164={"a/b","b/c","b/a","c/b"}),S160="w"),VLOOKUP(U160,$AA$2:$AB$17,2,FALSE),IF(AND(OR($E164={"a/b","b/c","b/a","c/b"}),S160="l"),VLOOKUP(U160,$AC$2:$AD$17,2,FALSE),IF(AND(OR($E164={"a/b","b/c","b/a","c/b"}),S159="w"),VLOOKUP(U159,$AA$2:$AB$17,2,FALSE),IF(AND(OR($E164={"a/b","b/c","b/a","c/b"}),S159="l"),VLOOKUP(U159,$AC$2:$AD$17,2,FALSE),IF(AND(OR($E164={"a/b","b/c","b/a","c/b"}),S158="w"),VLOOKUP(U158,$AA$2:$AB$17,2,FALSE),IF(AND(OR($E164={"a/b","b/c","b/a","c/b"}),S158="l"),VLOOKUP(U158,$AC$2:$AD$17,2,FALSE),IF(AND(OR($E164={"a/b","b/c","b/a","c/b"}),S157="w"),VLOOKUP(U157,$AA$2:$AB$17,2,FALSE),IF(AND(OR($E164={"a/b","b/c","b/a","c/b"}),S157="l"),VLOOKUP(U157,$AC$2:$AD$17,2,FALSE),IF(AND(OR($E164={"a/b","b/c","b/a","c/b"}),S156="w"),VLOOKUP(U156,$AA$2:$AB$17,2,FALSE),IF(AND(OR($E164={"a/b","b/c","b/a","c/b"}),S156="l"),VLOOKUP(U156,$AC$2:$AD$17,2,FALSE),IF(AND(OR($E164={"a/b","b/c","b/a","c/b"}),S155="w"),VLOOKUP(U155,$AA$2:$AB$17,2,FALSE),IF(AND(OR($E164={"a/b","b/c","b/a","c/b"}),S155="l"),VLOOKUP(U155,$AC$2:$AD$17,2,FALSE),IF(AND(OR($E164={"a/b","b/c","b/a","c/b"}),S154="w"),VLOOKUP(U154,$AA$2:$AB$17,2,FALSE),IF(AND(OR($E164={"a/b","b/c","b/a","c/b"}),S154="l"),VLOOKUP(U154,$AC$2:$AD$17,2,FALSE),IF(OR($E164={"a/b","b/c","b/a","c/b"}),1,"")))))))))))))))))))))))</f>
        <v>5a</v>
      </c>
      <c r="V165" s="13" t="str">
        <f>IF(AND(W165="c",$A165&gt;=1,OR(X165={1,"2a","2b",3,"5a","5b","10a","10b","20a","20b","40a","40b","80a","80b","160a","160b"})),"w",IF(AND(W165="",$A165&gt;=1,OR(X165={1,"2a","2b",3,"5a","5b","10a","10b","20a","20b","40a","40b","80a","80b","160a","160b"})),"l",""))</f>
        <v/>
      </c>
      <c r="W165" s="7" t="str">
        <f>IF(OR($A165={3,6,9,12,15,18,21,24,27,30,33,36}),"c","")</f>
        <v/>
      </c>
      <c r="X165" s="14" t="str">
        <f>IF(AND(OR($E164={"a/c","b/c","c/a","c/b"}),V164="w"),VLOOKUP(X164,$AA$2:$AB$17,2,FALSE),IF(AND(OR($E164={"a/c","b/c","c/a","c/b"}),V164="l"),VLOOKUP(X164,$AC$2:$AD$17,2,FALSE),IF(AND(OR($E164={"a/c","b/c","c/a","c/b"}),V163="w"),VLOOKUP(X163,$AA$2:$AB$17,2,FALSE),IF(AND(OR($E164={"a/c","b/c","c/a","c/b"}),V163="l"),VLOOKUP(X163,$AC$2:$AD$17,2,FALSE),IF(AND(OR($E164={"a/c","b/c","c/a","c/b"}),V162="w"),VLOOKUP(X162,$AA$2:$AB$17,2,FALSE),IF(AND(OR($E164={"a/c","b/c","c/a","c/b"}),V162="l"),VLOOKUP(X162,$AC$2:$AD$17,2,FALSE),IF(AND(OR($E164={"a/c","b/c","c/a","c/b"}),V161="w"),VLOOKUP(X161,$AA$2:$AB$17,2,FALSE),IF(AND(OR($E164={"a/c","b/c","c/a","c/b"}),V161="l"),VLOOKUP(X161,$AC$2:$AD$17,2,FALSE),IF(AND(OR($E164={"a/c","b/c","c/a","c/b"}),V160="w"),VLOOKUP(X160,$AA$2:$AB$17,2,FALSE),IF(AND(OR($E164={"a/c","b/c","c/a","c/b"}),V160="l"),VLOOKUP(X160,$AC$2:$AD$17,2,FALSE),IF(AND(OR($E164={"a/c","b/c","c/a","c/b"}),V159="w"),VLOOKUP(X159,$AA$2:$AB$17,2,FALSE),IF(AND(OR($E164={"a/c","b/c","c/a","c/b"}),V159="l"),VLOOKUP(X159,$AC$2:$AD$17,2,FALSE),IF(AND(OR($E164={"a/c","b/c","c/a","c/b"}),V158="w"),VLOOKUP(X158,$AA$2:$AB$17,2,FALSE),IF(AND(OR($E164={"a/c","b/c","c/a","c/b"}),V158="l"),VLOOKUP(X158,$AC$2:$AD$17,2,FALSE),IF(AND(OR($E164={"a/c","b/c","c/a","c/b"}),V157="w"),VLOOKUP(X157,$AA$2:$AB$17,2,FALSE),IF(AND(OR($E164={"a/c","b/c","c/a","c/b"}),V157="l"),VLOOKUP(X157,$AC$2:$AD$17,2,FALSE),IF(AND(OR($E164={"a/c","b/c","c/a","c/b"}),V156="w"),VLOOKUP(X156,$AA$2:$AB$17,2,FALSE),IF(AND(OR($E164={"a/c","b/c","c/a","c/b"}),V156="l"),VLOOKUP(X156,$AC$2:$AD$17,2,FALSE),IF(AND(OR($E164={"a/c","b/c","c/a","c/b"}),V155="w"),VLOOKUP(X155,$AA$2:$AB$17,2,FALSE),IF(AND(OR($E164={"a/c","b/c","c/a","c/b"}),V155="l"),VLOOKUP(X155,$AC$2:$AD$17,2,FALSE),IF(AND(OR($E164={"a/c","b/c","c/a","c/b"}),V154="w"),VLOOKUP(X154,$AA$2:$AB$17,2,FALSE),IF(AND(OR($E164={"a/c","b/c","c/a","c/b"}),V154="l"),VLOOKUP(X154,$AC$2:$AD$17,2,FALSE),IF(OR($E164={"a/c","b/c","c/a","c/b"}),1,"")))))))))))))))))))))))</f>
        <v/>
      </c>
      <c r="Y165" s="12">
        <f t="shared" si="18"/>
        <v>1</v>
      </c>
      <c r="Z165" s="27">
        <f t="shared" si="19"/>
        <v>4</v>
      </c>
    </row>
    <row r="166" spans="1:26">
      <c r="A166" s="9">
        <v>8</v>
      </c>
      <c r="B166" s="9">
        <f>IF(OR($A166={1,2,3,4,5,6,7,8,9,10,11,12}),1,IF(OR($A166={13,14,15,16,17,18,19,20,21,22,23,24}),2,IF(OR($A166={25,26,27,28,29,30,31,32,33,34,35,36}),3,"")))</f>
        <v>1</v>
      </c>
      <c r="C166" s="9" t="str">
        <f>IF(OR($A166={1,4,7,10,13,16,19,22,25,28,31,34}),"A",IF(OR($A166={2,5,8,11,14,17,20,23,26,29,32,35}),"B",IF(OR($A166={3,6,9,12,15,18,21,24,27,30,33,36}),"C","")))</f>
        <v>B</v>
      </c>
      <c r="D166" t="str">
        <f t="shared" si="20"/>
        <v>3/1</v>
      </c>
      <c r="E166" t="str">
        <f t="shared" si="21"/>
        <v>A/B</v>
      </c>
      <c r="F166" s="13" t="str">
        <f>IF(AND(G166="d",$A166&gt;=1,OR(H166={1,"2a","2b",3,"5a","5b","10a","10b","20a","20b","40a","40b","80a","80b","160a","160b"})),"w",IF(AND(G166="",$A166&gt;=1,OR(H166={1,"2a","2b",3,"5a","5b","10a","10b","20a","20b","40a","40b","80a","80b","160a","160b"})),"l",""))</f>
        <v/>
      </c>
      <c r="G166" s="7" t="str">
        <f>IF(OR($A166={1,2,3,4,5,6,7,8,9,10,11,12}),"d","")</f>
        <v>d</v>
      </c>
      <c r="H166" s="14" t="str">
        <f>IF(AND(OR($D165={"1/2","1/3","2/1","3/1"}),F165="w"),VLOOKUP(H165,$AA$2:$AB$17,2,FALSE),IF(AND(OR($D165={"1/2","1/3","2/1","3/1"}),F165="l"),VLOOKUP(H165,$AC$2:$AD$17,2,FALSE),IF(AND(OR($D165={"1/2","1/3","2/1","3/1"}),F164="w"),VLOOKUP(H164,$AA$2:$AB$17,2,FALSE),IF(AND(OR($D165={"1/2","1/3","2/1","3/1"}),F164="l"),VLOOKUP(H164,$AC$2:$AD$17,2,FALSE),IF(AND(OR($D165={"1/2","1/3","2/1","3/1"}),F163="w"),VLOOKUP(H163,$AA$2:$AB$17,2,FALSE),IF(AND(OR($D165={"1/2","1/3","2/1","3/1"}),F163="l"),VLOOKUP(H163,$AC$2:$AD$17,2,FALSE),IF(AND(OR($D165={"1/2","1/3","2/1","3/1"}),F162="w"),VLOOKUP(H162,$AA$2:$AB$17,2,FALSE),IF(AND(OR($D165={"1/2","1/3","2/1","3/1"}),F162="l"),VLOOKUP(H162,$AC$2:$AD$17,2,FALSE),IF(AND(OR($D165={"1/2","1/3","2/1","3/1"}),F161="w"),VLOOKUP(H161,$AA$2:$AB$17,2,FALSE),IF(AND(OR($D165={"1/2","1/3","2/1","3/1"}),F161="l"),VLOOKUP(H161,$AC$2:$AD$17,2,FALSE),IF(AND(OR($D165={"1/2","1/3","2/1","3/1"}),F160="w"),VLOOKUP(H160,$AA$2:$AB$17,2,FALSE),IF(AND(OR($D165={"1/2","1/3","2/1","3/1"}),F160="l"),VLOOKUP(H160,$AC$2:$AD$17,2,FALSE),IF(AND(OR($D165={"1/2","1/3","2/1","3/1"}),F159="w"),VLOOKUP(H159,$AA$2:$AB$17,2,FALSE),IF(AND(OR($D165={"1/2","1/3","2/1","3/1"}),F159="l"),VLOOKUP(H159,$AC$2:$AD$17,2,FALSE),IF(AND(OR($D165={"1/2","1/3","2/1","3/1"}),F158="w"),VLOOKUP(H158,$AA$2:$AB$17,2,FALSE),IF(AND(OR($D165={"1/2","1/3","2/1","3/1"}),F158="l"),VLOOKUP(H158,$AC$2:$AD$17,2,FALSE),IF(AND(OR($D165={"1/2","1/3","2/1","3/1"}),F157="w"),VLOOKUP(H157,$AA$2:$AB$17,2,FALSE),IF(AND(OR($D165={"1/2","1/3","2/1","3/1"}),F157="l"),VLOOKUP(H157,$AC$2:$AD$17,2,FALSE),IF(AND(OR($D165={"1/2","1/3","2/1","3/1"}),F156="w"),VLOOKUP(H156,$AA$2:$AB$17,2,FALSE),IF(AND(OR($D165={"1/2","1/3","2/1","3/1"}),F156="l"),VLOOKUP(H156,$AC$2:$AD$17,2,FALSE),IF(AND(OR($D165={"1/2","1/3","2/1","3/1"}),F155="w"),VLOOKUP(H155,$AA$2:$AB$17,2,FALSE),IF(AND(OR($D165={"1/2","1/3","2/1","3/1"}),F155="l"),VLOOKUP(H155,$AC$2:$AD$17,2,FALSE),IF(OR($D165={"1/2","1/3","2/1","3/1"}),1,"")))))))))))))))))))))))</f>
        <v/>
      </c>
      <c r="I166" s="13" t="str">
        <f>IF(AND(J166="d",$A166&gt;=1,OR(K166={1,"2a","2b",3,"5a","5b","10a","10b","20a","20b","40a","40b","80a","80b","160a","160b"})),"w",IF(AND(J166="",$A166&gt;=1,OR(K166={1,"2a","2b",3,"5a","5b","10a","10b","20a","20b","40a","40b","80a","80b","160a","160b"})),"l",""))</f>
        <v>l</v>
      </c>
      <c r="J166" s="7" t="str">
        <f>IF(OR($A166={13,14,15,16,17,18,19,20,21,22,23,24}),"d","")</f>
        <v/>
      </c>
      <c r="K166" s="14" t="str">
        <f>IF(AND(OR($D165={"1/2","2/3","2/1","3/2"}),I165="w"),VLOOKUP(K165,$AA$2:$AB$17,2,FALSE),IF(AND(OR($D165={"1/2","2/3","2/1","3/2"}),I165="l"),VLOOKUP(K165,$AC$2:$AD$17,2,FALSE),IF(AND(OR($D165={"1/2","2/3","2/1","3/2"}),I164="w"),VLOOKUP(K164,$AA$2:$AB$17,2,FALSE),IF(AND(OR($D165={"1/2","2/3","2/1","3/2"}),I164="l"),VLOOKUP(K164,$AC$2:$AD$17,2,FALSE),IF(AND(OR($D165={"1/2","2/3","2/1","3/2"}),I163="w"),VLOOKUP(K163,$AA$2:$AB$17,2,FALSE),IF(AND(OR($D165={"1/2","2/3","2/1","3/2"}),I163="l"),VLOOKUP(K163,$AC$2:$AD$17,2,FALSE),IF(AND(OR($D165={"1/2","2/3","2/1","3/2"}),I162="w"),VLOOKUP(K162,$AA$2:$AB$17,2,FALSE),IF(AND(OR($D165={"1/2","2/3","2/1","3/2"}),I162="l"),VLOOKUP(K162,$AC$2:$AD$17,2,FALSE),IF(AND(OR($D165={"1/2","2/3","2/1","3/2"}),I161="w"),VLOOKUP(K161,$AA$2:$AB$17,2,FALSE),IF(AND(OR($D165={"1/2","2/3","2/1","3/2"}),I161="l"),VLOOKUP(K161,$AC$2:$AD$17,2,FALSE),IF(AND(OR($D165={"1/2","2/3","2/1","3/2"}),I160="w"),VLOOKUP(K160,$AA$2:$AB$17,2,FALSE),IF(AND(OR($D165={"1/2","2/3","2/1","3/2"}),I160="l"),VLOOKUP(K160,$AC$2:$AD$17,2,FALSE),IF(AND(OR($D165={"1/2","2/3","2/1","3/2"}),I159="w"),VLOOKUP(K159,$AA$2:$AB$17,2,FALSE),IF(AND(OR($D165={"1/2","2/3","2/1","3/2"}),I159="l"),VLOOKUP(K159,$AC$2:$AD$17,2,FALSE),IF(AND(OR($D165={"1/2","2/3","2/1","3/2"}),I158="w"),VLOOKUP(K158,$AA$2:$AB$17,2,FALSE),IF(AND(OR($D165={"1/2","2/3","2/1","3/2"}),I158="l"),VLOOKUP(K158,$AC$2:$AD$17,2,FALSE),IF(AND(OR($D165={"1/2","2/3","2/1","3/2"}),I157="w"),VLOOKUP(K157,$AA$2:$AB$17,2,FALSE),IF(AND(OR($D165={"1/2","2/3","2/1","3/2"}),I157="l"),VLOOKUP(K157,$AC$2:$AD$17,2,FALSE),IF(AND(OR($D165={"1/2","2/3","2/1","3/2"}),I156="w"),VLOOKUP(K156,$AA$2:$AB$17,2,FALSE),IF(AND(OR($D165={"1/2","2/3","2/1","3/2"}),I156="l"),VLOOKUP(K156,$AC$2:$AD$17,2,FALSE),IF(AND(OR($D165={"1/2","2/3","2/1","3/2"}),I155="w"),VLOOKUP(K155,$AA$2:$AB$17,2,FALSE),IF(AND(OR($D165={"1/2","2/3","2/1","3/2"}),I155="l"),VLOOKUP(K155,$AC$2:$AD$17,2,FALSE),IF(OR($D165={"1/2","2/3","2/1","3/2"}),1,"")))))))))))))))))))))))</f>
        <v>2a</v>
      </c>
      <c r="L166" s="13" t="str">
        <f>IF(AND(M166="d",$A166&gt;=1,OR(N166={1,"2a","2b",3,"5a","5b","10a","10b","20a","20b","40a","40b","80a","80b","160a","160b"})),"w",IF(AND(M166="",$A166&gt;=1,OR(N166={1,"2a","2b",3,"5a","5b","10a","10b","20a","20b","40a","40b","80a","80b","160a","160b"})),"l",""))</f>
        <v>l</v>
      </c>
      <c r="M166" s="7" t="str">
        <f>IF(OR($A166={25,26,27,28,29,30,31,32,33,34,35,36}),"d","")</f>
        <v/>
      </c>
      <c r="N166" s="14">
        <f>IF(AND(OR($D165={"1/3","2/3","3/1","3/2"}),L165="w"),VLOOKUP(N165,$AA$2:$AB$17,2,FALSE),IF(AND(OR($D165={"1/3","2/3","3/1","3/2"}),L165="l"),VLOOKUP(N165,$AC$2:$AD$17,2,FALSE),IF(AND(OR($D165={"1/3","2/3","3/1","3/2"}),L164="w"),VLOOKUP(N164,$AA$2:$AB$17,2,FALSE),IF(AND(OR($D165={"1/3","2/3","3/1","3/2"}),L164="l"),VLOOKUP(N164,$AC$2:$AD$17,2,FALSE),IF(AND(OR($D165={"1/3","2/3","3/1","3/2"}),L163="w"),VLOOKUP(N163,$AA$2:$AB$17,2,FALSE),IF(AND(OR($D165={"1/3","2/3","3/1","3/2"}),L163="l"),VLOOKUP(N163,$AC$2:$AD$17,2,FALSE),IF(AND(OR($D165={"1/3","2/3","3/1","3/2"}),L162="w"),VLOOKUP(N162,$AA$2:$AB$17,2,FALSE),IF(AND(OR($D165={"1/3","2/3","3/1","3/2"}),L162="l"),VLOOKUP(N162,$AC$2:$AD$17,2,FALSE),IF(AND(OR($D165={"1/3","2/3","3/1","3/2"}),L161="w"),VLOOKUP(N161,$AA$2:$AB$17,2,FALSE),IF(AND(OR($D165={"1/3","2/3","3/1","3/2"}),L161="l"),VLOOKUP(N161,$AC$2:$AD$17,2,FALSE),IF(AND(OR($D165={"1/3","2/3","3/1","3/2"}),L160="w"),VLOOKUP(N160,$AA$2:$AB$17,2,FALSE),IF(AND(OR($D165={"1/3","2/3","3/1","3/2"}),L160="l"),VLOOKUP(N160,$AC$2:$AD$17,2,FALSE),IF(AND(OR($D165={"1/3","2/3","3/1","3/2"}),L159="w"),VLOOKUP(N159,$AA$2:$AB$17,2,FALSE),IF(AND(OR($D165={"1/3","2/3","3/1","3/2"}),L159="l"),VLOOKUP(N159,$AC$2:$AD$17,2,FALSE),IF(AND(OR($D165={"1/3","2/3","3/1","3/2"}),L158="w"),VLOOKUP(N158,$AA$2:$AB$17,2,FALSE),IF(AND(OR($D165={"1/3","2/3","3/1","3/2"}),L158="l"),VLOOKUP(N158,$AC$2:$AD$17,2,FALSE),IF(AND(OR($D165={"1/3","2/3","3/1","3/2"}),L157="w"),VLOOKUP(N157,$AA$2:$AB$17,2,FALSE),IF(AND(OR($D165={"1/3","2/3","3/1","3/2"}),L157="l"),VLOOKUP(N157,$AC$2:$AD$17,2,FALSE),IF(AND(OR($D165={"1/3","2/3","3/1","3/2"}),L156="w"),VLOOKUP(N156,$AA$2:$AB$17,2,FALSE),IF(AND(OR($D165={"1/3","2/3","3/1","3/2"}),L156="l"),VLOOKUP(N156,$AC$2:$AD$17,2,FALSE),IF(AND(OR($D165={"1/3","2/3","3/1","3/2"}),L155="w"),VLOOKUP(N155,$AA$2:$AB$17,2,FALSE),IF(AND(OR($D165={"1/3","2/3","3/1","3/2"}),L155="l"),VLOOKUP(N155,$AC$2:$AD$17,2,FALSE),IF(OR($D165={"1/3","2/3","3/1","3/2"}),1,"")))))))))))))))))))))))</f>
        <v>1</v>
      </c>
      <c r="O166" s="12">
        <f t="shared" si="17"/>
        <v>-3</v>
      </c>
      <c r="P166" s="13" t="str">
        <f>IF(AND(Q166="c",$A166&gt;=1,OR(R166={1,"2a","2b",3,"5a","5b","10a","10b","20a","20b","40a","40b","80a","80b","160a","160b"})),"w",IF(AND(Q166="",$A166&gt;=1,OR(R166={1,"2a","2b",3,"5a","5b","10a","10b","20a","20b","40a","40b","80a","80b","160a","160b"})),"l",""))</f>
        <v>l</v>
      </c>
      <c r="Q166" s="7" t="str">
        <f>IF(OR($A166={1,4,7,10,13,16,19,22,25,28,31,34}),"c","")</f>
        <v/>
      </c>
      <c r="R166" s="14">
        <f>IF(AND(OR($E165={"a/b","a/c","b/a","c/a"}),P165="w"),VLOOKUP(R165,$AA$2:$AB$17,2,FALSE),IF(AND(OR($E165={"a/b","a/c","b/a","c/a"}),P165="l"),VLOOKUP(R165,$AC$2:$AD$17,2,FALSE),IF(AND(OR($E165={"a/b","a/c","b/a","c/a"}),P164="w"),VLOOKUP(R164,$AA$2:$AB$17,2,FALSE),IF(AND(OR($E165={"a/b","a/c","b/a","c/a"}),P164="l"),VLOOKUP(R164,$AC$2:$AD$17,2,FALSE),IF(AND(OR($E165={"a/b","a/c","b/a","c/a"}),P163="w"),VLOOKUP(R163,$AA$2:$AB$17,2,FALSE),IF(AND(OR($E165={"a/b","a/c","b/a","c/a"}),P163="l"),VLOOKUP(R163,$AC$2:$AD$17,2,FALSE),IF(AND(OR($E165={"a/b","a/c","b/a","c/a"}),P162="w"),VLOOKUP(R162,$AA$2:$AB$17,2,FALSE),IF(AND(OR($E165={"a/b","a/c","b/a","c/a"}),P162="l"),VLOOKUP(R162,$AC$2:$AD$17,2,FALSE),IF(AND(OR($E165={"a/b","a/c","b/a","c/a"}),P161="w"),VLOOKUP(R161,$AA$2:$AB$17,2,FALSE),IF(AND(OR($E165={"a/b","a/c","b/a","c/a"}),P161="l"),VLOOKUP(R161,$AC$2:$AD$17,2,FALSE),IF(AND(OR($E165={"a/b","a/c","b/a","c/a"}),P160="w"),VLOOKUP(R160,$AA$2:$AB$17,2,FALSE),IF(AND(OR($E165={"a/b","a/c","b/a","c/a"}),P160="l"),VLOOKUP(R160,$AC$2:$AD$17,2,FALSE),IF(AND(OR($E165={"a/b","a/c","b/a","c/a"}),P159="w"),VLOOKUP(R159,$AA$2:$AB$17,2,FALSE),IF(AND(OR($E165={"a/b","a/c","b/a","c/a"}),P159="l"),VLOOKUP(R159,$AC$2:$AD$17,2,FALSE),IF(AND(OR($E165={"a/b","a/c","b/a","c/a"}),P158="w"),VLOOKUP(R158,$AA$2:$AB$17,2,FALSE),IF(AND(OR($E165={"a/b","a/c","b/a","c/a"}),P158="l"),VLOOKUP(R158,$AC$2:$AD$17,2,FALSE),IF(AND(OR($E165={"a/b","a/c","b/a","c/a"}),P157="w"),VLOOKUP(R157,$AA$2:$AB$17,2,FALSE),IF(AND(OR($E165={"a/b","a/c","b/a","c/a"}),P157="l"),VLOOKUP(R157,$AC$2:$AD$17,2,FALSE),IF(AND(OR($E165={"a/b","a/c","b/a","c/a"}),P156="w"),VLOOKUP(R156,$AA$2:$AB$17,2,FALSE),IF(AND(OR($E165={"a/b","a/c","b/a","c/a"}),P156="l"),VLOOKUP(R156,$AC$2:$AD$17,2,FALSE),IF(AND(OR($E165={"a/b","a/c","b/a","c/a"}),P155="w"),VLOOKUP(R155,$AA$2:$AB$17,2,FALSE),IF(AND(OR($E165={"a/b","a/c","b/a","c/a"}),P155="l"),VLOOKUP(R155,$AC$2:$AD$17,2,FALSE),IF(OR($E165={"a/b","a/c","b/a","c/a"}),1,"")))))))))))))))))))))))</f>
        <v>1</v>
      </c>
      <c r="S166" s="13" t="str">
        <f>IF(AND(T166="c",$A166&gt;=1,OR(U166={1,"2a","2b",3,"5a","5b","10a","10b","20a","20b","40a","40b","80a","80b","160a","160b"})),"w",IF(AND(T166="",$A166&gt;=1,OR(U166={1,"2a","2b",3,"5a","5b","10a","10b","20a","20b","40a","40b","80a","80b","160a","160b"})),"l",""))</f>
        <v>w</v>
      </c>
      <c r="T166" s="7" t="str">
        <f>IF(OR($A166={2,5,8,11,14,17,20,23,26,29,32,35}),"c","")</f>
        <v>c</v>
      </c>
      <c r="U166" s="14" t="str">
        <f>IF(AND(OR($E165={"a/b","b/c","b/a","c/b"}),S165="w"),VLOOKUP(U165,$AA$2:$AB$17,2,FALSE),IF(AND(OR($E165={"a/b","b/c","b/a","c/b"}),S165="l"),VLOOKUP(U165,$AC$2:$AD$17,2,FALSE),IF(AND(OR($E165={"a/b","b/c","b/a","c/b"}),S164="w"),VLOOKUP(U164,$AA$2:$AB$17,2,FALSE),IF(AND(OR($E165={"a/b","b/c","b/a","c/b"}),S164="l"),VLOOKUP(U164,$AC$2:$AD$17,2,FALSE),IF(AND(OR($E165={"a/b","b/c","b/a","c/b"}),S163="w"),VLOOKUP(U163,$AA$2:$AB$17,2,FALSE),IF(AND(OR($E165={"a/b","b/c","b/a","c/b"}),S163="l"),VLOOKUP(U163,$AC$2:$AD$17,2,FALSE),IF(AND(OR($E165={"a/b","b/c","b/a","c/b"}),S162="w"),VLOOKUP(U162,$AA$2:$AB$17,2,FALSE),IF(AND(OR($E165={"a/b","b/c","b/a","c/b"}),S162="l"),VLOOKUP(U162,$AC$2:$AD$17,2,FALSE),IF(AND(OR($E165={"a/b","b/c","b/a","c/b"}),S161="w"),VLOOKUP(U161,$AA$2:$AB$17,2,FALSE),IF(AND(OR($E165={"a/b","b/c","b/a","c/b"}),S161="l"),VLOOKUP(U161,$AC$2:$AD$17,2,FALSE),IF(AND(OR($E165={"a/b","b/c","b/a","c/b"}),S160="w"),VLOOKUP(U160,$AA$2:$AB$17,2,FALSE),IF(AND(OR($E165={"a/b","b/c","b/a","c/b"}),S160="l"),VLOOKUP(U160,$AC$2:$AD$17,2,FALSE),IF(AND(OR($E165={"a/b","b/c","b/a","c/b"}),S159="w"),VLOOKUP(U159,$AA$2:$AB$17,2,FALSE),IF(AND(OR($E165={"a/b","b/c","b/a","c/b"}),S159="l"),VLOOKUP(U159,$AC$2:$AD$17,2,FALSE),IF(AND(OR($E165={"a/b","b/c","b/a","c/b"}),S158="w"),VLOOKUP(U158,$AA$2:$AB$17,2,FALSE),IF(AND(OR($E165={"a/b","b/c","b/a","c/b"}),S158="l"),VLOOKUP(U158,$AC$2:$AD$17,2,FALSE),IF(AND(OR($E165={"a/b","b/c","b/a","c/b"}),S157="w"),VLOOKUP(U157,$AA$2:$AB$17,2,FALSE),IF(AND(OR($E165={"a/b","b/c","b/a","c/b"}),S157="l"),VLOOKUP(U157,$AC$2:$AD$17,2,FALSE),IF(AND(OR($E165={"a/b","b/c","b/a","c/b"}),S156="w"),VLOOKUP(U156,$AA$2:$AB$17,2,FALSE),IF(AND(OR($E165={"a/b","b/c","b/a","c/b"}),S156="l"),VLOOKUP(U156,$AC$2:$AD$17,2,FALSE),IF(AND(OR($E165={"a/b","b/c","b/a","c/b"}),S155="w"),VLOOKUP(U155,$AA$2:$AB$17,2,FALSE),IF(AND(OR($E165={"a/b","b/c","b/a","c/b"}),S155="l"),VLOOKUP(U155,$AC$2:$AD$17,2,FALSE),IF(OR($E165={"a/b","b/c","b/a","c/b"}),1,"")))))))))))))))))))))))</f>
        <v>5b</v>
      </c>
      <c r="V166" s="13" t="str">
        <f>IF(AND(W166="c",$A166&gt;=1,OR(X166={1,"2a","2b",3,"5a","5b","10a","10b","20a","20b","40a","40b","80a","80b","160a","160b"})),"w",IF(AND(W166="",$A166&gt;=1,OR(X166={1,"2a","2b",3,"5a","5b","10a","10b","20a","20b","40a","40b","80a","80b","160a","160b"})),"l",""))</f>
        <v/>
      </c>
      <c r="W166" s="7" t="str">
        <f>IF(OR($A166={3,6,9,12,15,18,21,24,27,30,33,36}),"c","")</f>
        <v/>
      </c>
      <c r="X166" s="14" t="str">
        <f>IF(AND(OR($E165={"a/c","b/c","c/a","c/b"}),V165="w"),VLOOKUP(X165,$AA$2:$AB$17,2,FALSE),IF(AND(OR($E165={"a/c","b/c","c/a","c/b"}),V165="l"),VLOOKUP(X165,$AC$2:$AD$17,2,FALSE),IF(AND(OR($E165={"a/c","b/c","c/a","c/b"}),V164="w"),VLOOKUP(X164,$AA$2:$AB$17,2,FALSE),IF(AND(OR($E165={"a/c","b/c","c/a","c/b"}),V164="l"),VLOOKUP(X164,$AC$2:$AD$17,2,FALSE),IF(AND(OR($E165={"a/c","b/c","c/a","c/b"}),V163="w"),VLOOKUP(X163,$AA$2:$AB$17,2,FALSE),IF(AND(OR($E165={"a/c","b/c","c/a","c/b"}),V163="l"),VLOOKUP(X163,$AC$2:$AD$17,2,FALSE),IF(AND(OR($E165={"a/c","b/c","c/a","c/b"}),V162="w"),VLOOKUP(X162,$AA$2:$AB$17,2,FALSE),IF(AND(OR($E165={"a/c","b/c","c/a","c/b"}),V162="l"),VLOOKUP(X162,$AC$2:$AD$17,2,FALSE),IF(AND(OR($E165={"a/c","b/c","c/a","c/b"}),V161="w"),VLOOKUP(X161,$AA$2:$AB$17,2,FALSE),IF(AND(OR($E165={"a/c","b/c","c/a","c/b"}),V161="l"),VLOOKUP(X161,$AC$2:$AD$17,2,FALSE),IF(AND(OR($E165={"a/c","b/c","c/a","c/b"}),V160="w"),VLOOKUP(X160,$AA$2:$AB$17,2,FALSE),IF(AND(OR($E165={"a/c","b/c","c/a","c/b"}),V160="l"),VLOOKUP(X160,$AC$2:$AD$17,2,FALSE),IF(AND(OR($E165={"a/c","b/c","c/a","c/b"}),V159="w"),VLOOKUP(X159,$AA$2:$AB$17,2,FALSE),IF(AND(OR($E165={"a/c","b/c","c/a","c/b"}),V159="l"),VLOOKUP(X159,$AC$2:$AD$17,2,FALSE),IF(AND(OR($E165={"a/c","b/c","c/a","c/b"}),V158="w"),VLOOKUP(X158,$AA$2:$AB$17,2,FALSE),IF(AND(OR($E165={"a/c","b/c","c/a","c/b"}),V158="l"),VLOOKUP(X158,$AC$2:$AD$17,2,FALSE),IF(AND(OR($E165={"a/c","b/c","c/a","c/b"}),V157="w"),VLOOKUP(X157,$AA$2:$AB$17,2,FALSE),IF(AND(OR($E165={"a/c","b/c","c/a","c/b"}),V157="l"),VLOOKUP(X157,$AC$2:$AD$17,2,FALSE),IF(AND(OR($E165={"a/c","b/c","c/a","c/b"}),V156="w"),VLOOKUP(X156,$AA$2:$AB$17,2,FALSE),IF(AND(OR($E165={"a/c","b/c","c/a","c/b"}),V156="l"),VLOOKUP(X156,$AC$2:$AD$17,2,FALSE),IF(AND(OR($E165={"a/c","b/c","c/a","c/b"}),V155="w"),VLOOKUP(X155,$AA$2:$AB$17,2,FALSE),IF(AND(OR($E165={"a/c","b/c","c/a","c/b"}),V155="l"),VLOOKUP(X155,$AC$2:$AD$17,2,FALSE),IF(OR($E165={"a/c","b/c","c/a","c/b"}),1,"")))))))))))))))))))))))</f>
        <v/>
      </c>
      <c r="Y166" s="12">
        <f t="shared" si="18"/>
        <v>9</v>
      </c>
      <c r="Z166" s="27">
        <f t="shared" si="19"/>
        <v>6</v>
      </c>
    </row>
    <row r="167" spans="1:26">
      <c r="A167" s="9">
        <v>9</v>
      </c>
      <c r="B167" s="9">
        <f>IF(OR($A167={1,2,3,4,5,6,7,8,9,10,11,12}),1,IF(OR($A167={13,14,15,16,17,18,19,20,21,22,23,24}),2,IF(OR($A167={25,26,27,28,29,30,31,32,33,34,35,36}),3,"")))</f>
        <v>1</v>
      </c>
      <c r="C167" s="9" t="str">
        <f>IF(OR($A167={1,4,7,10,13,16,19,22,25,28,31,34}),"A",IF(OR($A167={2,5,8,11,14,17,20,23,26,29,32,35}),"B",IF(OR($A167={3,6,9,12,15,18,21,24,27,30,33,36}),"C","")))</f>
        <v>C</v>
      </c>
      <c r="D167" t="str">
        <f t="shared" si="20"/>
        <v>3/1</v>
      </c>
      <c r="E167" t="str">
        <f t="shared" si="21"/>
        <v>B/C</v>
      </c>
      <c r="F167" s="13" t="str">
        <f>IF(AND(G167="d",$A167&gt;=1,OR(H167={1,"2a","2b",3,"5a","5b","10a","10b","20a","20b","40a","40b","80a","80b","160a","160b"})),"w",IF(AND(G167="",$A167&gt;=1,OR(H167={1,"2a","2b",3,"5a","5b","10a","10b","20a","20b","40a","40b","80a","80b","160a","160b"})),"l",""))</f>
        <v>w</v>
      </c>
      <c r="G167" s="7" t="str">
        <f>IF(OR($A167={1,2,3,4,5,6,7,8,9,10,11,12}),"d","")</f>
        <v>d</v>
      </c>
      <c r="H167" s="14" t="str">
        <f>IF(AND(OR($D166={"1/2","1/3","2/1","3/1"}),F166="w"),VLOOKUP(H166,$AA$2:$AB$17,2,FALSE),IF(AND(OR($D166={"1/2","1/3","2/1","3/1"}),F166="l"),VLOOKUP(H166,$AC$2:$AD$17,2,FALSE),IF(AND(OR($D166={"1/2","1/3","2/1","3/1"}),F165="w"),VLOOKUP(H165,$AA$2:$AB$17,2,FALSE),IF(AND(OR($D166={"1/2","1/3","2/1","3/1"}),F165="l"),VLOOKUP(H165,$AC$2:$AD$17,2,FALSE),IF(AND(OR($D166={"1/2","1/3","2/1","3/1"}),F164="w"),VLOOKUP(H164,$AA$2:$AB$17,2,FALSE),IF(AND(OR($D166={"1/2","1/3","2/1","3/1"}),F164="l"),VLOOKUP(H164,$AC$2:$AD$17,2,FALSE),IF(AND(OR($D166={"1/2","1/3","2/1","3/1"}),F163="w"),VLOOKUP(H163,$AA$2:$AB$17,2,FALSE),IF(AND(OR($D166={"1/2","1/3","2/1","3/1"}),F163="l"),VLOOKUP(H163,$AC$2:$AD$17,2,FALSE),IF(AND(OR($D166={"1/2","1/3","2/1","3/1"}),F162="w"),VLOOKUP(H162,$AA$2:$AB$17,2,FALSE),IF(AND(OR($D166={"1/2","1/3","2/1","3/1"}),F162="l"),VLOOKUP(H162,$AC$2:$AD$17,2,FALSE),IF(AND(OR($D166={"1/2","1/3","2/1","3/1"}),F161="w"),VLOOKUP(H161,$AA$2:$AB$17,2,FALSE),IF(AND(OR($D166={"1/2","1/3","2/1","3/1"}),F161="l"),VLOOKUP(H161,$AC$2:$AD$17,2,FALSE),IF(AND(OR($D166={"1/2","1/3","2/1","3/1"}),F160="w"),VLOOKUP(H160,$AA$2:$AB$17,2,FALSE),IF(AND(OR($D166={"1/2","1/3","2/1","3/1"}),F160="l"),VLOOKUP(H160,$AC$2:$AD$17,2,FALSE),IF(AND(OR($D166={"1/2","1/3","2/1","3/1"}),F159="w"),VLOOKUP(H159,$AA$2:$AB$17,2,FALSE),IF(AND(OR($D166={"1/2","1/3","2/1","3/1"}),F159="l"),VLOOKUP(H159,$AC$2:$AD$17,2,FALSE),IF(AND(OR($D166={"1/2","1/3","2/1","3/1"}),F158="w"),VLOOKUP(H158,$AA$2:$AB$17,2,FALSE),IF(AND(OR($D166={"1/2","1/3","2/1","3/1"}),F158="l"),VLOOKUP(H158,$AC$2:$AD$17,2,FALSE),IF(AND(OR($D166={"1/2","1/3","2/1","3/1"}),F157="w"),VLOOKUP(H157,$AA$2:$AB$17,2,FALSE),IF(AND(OR($D166={"1/2","1/3","2/1","3/1"}),F157="l"),VLOOKUP(H157,$AC$2:$AD$17,2,FALSE),IF(AND(OR($D166={"1/2","1/3","2/1","3/1"}),F156="w"),VLOOKUP(H156,$AA$2:$AB$17,2,FALSE),IF(AND(OR($D166={"1/2","1/3","2/1","3/1"}),F156="l"),VLOOKUP(H156,$AC$2:$AD$17,2,FALSE),IF(OR($D166={"1/2","1/3","2/1","3/1"}),1,"")))))))))))))))))))))))</f>
        <v>20b</v>
      </c>
      <c r="I167" s="13" t="str">
        <f>IF(AND(J167="d",$A167&gt;=1,OR(K167={1,"2a","2b",3,"5a","5b","10a","10b","20a","20b","40a","40b","80a","80b","160a","160b"})),"w",IF(AND(J167="",$A167&gt;=1,OR(K167={1,"2a","2b",3,"5a","5b","10a","10b","20a","20b","40a","40b","80a","80b","160a","160b"})),"l",""))</f>
        <v/>
      </c>
      <c r="J167" s="7" t="str">
        <f>IF(OR($A167={13,14,15,16,17,18,19,20,21,22,23,24}),"d","")</f>
        <v/>
      </c>
      <c r="K167" s="14" t="str">
        <f>IF(AND(OR($D166={"1/2","2/3","2/1","3/2"}),I166="w"),VLOOKUP(K166,$AA$2:$AB$17,2,FALSE),IF(AND(OR($D166={"1/2","2/3","2/1","3/2"}),I166="l"),VLOOKUP(K166,$AC$2:$AD$17,2,FALSE),IF(AND(OR($D166={"1/2","2/3","2/1","3/2"}),I165="w"),VLOOKUP(K165,$AA$2:$AB$17,2,FALSE),IF(AND(OR($D166={"1/2","2/3","2/1","3/2"}),I165="l"),VLOOKUP(K165,$AC$2:$AD$17,2,FALSE),IF(AND(OR($D166={"1/2","2/3","2/1","3/2"}),I164="w"),VLOOKUP(K164,$AA$2:$AB$17,2,FALSE),IF(AND(OR($D166={"1/2","2/3","2/1","3/2"}),I164="l"),VLOOKUP(K164,$AC$2:$AD$17,2,FALSE),IF(AND(OR($D166={"1/2","2/3","2/1","3/2"}),I163="w"),VLOOKUP(K163,$AA$2:$AB$17,2,FALSE),IF(AND(OR($D166={"1/2","2/3","2/1","3/2"}),I163="l"),VLOOKUP(K163,$AC$2:$AD$17,2,FALSE),IF(AND(OR($D166={"1/2","2/3","2/1","3/2"}),I162="w"),VLOOKUP(K162,$AA$2:$AB$17,2,FALSE),IF(AND(OR($D166={"1/2","2/3","2/1","3/2"}),I162="l"),VLOOKUP(K162,$AC$2:$AD$17,2,FALSE),IF(AND(OR($D166={"1/2","2/3","2/1","3/2"}),I161="w"),VLOOKUP(K161,$AA$2:$AB$17,2,FALSE),IF(AND(OR($D166={"1/2","2/3","2/1","3/2"}),I161="l"),VLOOKUP(K161,$AC$2:$AD$17,2,FALSE),IF(AND(OR($D166={"1/2","2/3","2/1","3/2"}),I160="w"),VLOOKUP(K160,$AA$2:$AB$17,2,FALSE),IF(AND(OR($D166={"1/2","2/3","2/1","3/2"}),I160="l"),VLOOKUP(K160,$AC$2:$AD$17,2,FALSE),IF(AND(OR($D166={"1/2","2/3","2/1","3/2"}),I159="w"),VLOOKUP(K159,$AA$2:$AB$17,2,FALSE),IF(AND(OR($D166={"1/2","2/3","2/1","3/2"}),I159="l"),VLOOKUP(K159,$AC$2:$AD$17,2,FALSE),IF(AND(OR($D166={"1/2","2/3","2/1","3/2"}),I158="w"),VLOOKUP(K158,$AA$2:$AB$17,2,FALSE),IF(AND(OR($D166={"1/2","2/3","2/1","3/2"}),I158="l"),VLOOKUP(K158,$AC$2:$AD$17,2,FALSE),IF(AND(OR($D166={"1/2","2/3","2/1","3/2"}),I157="w"),VLOOKUP(K157,$AA$2:$AB$17,2,FALSE),IF(AND(OR($D166={"1/2","2/3","2/1","3/2"}),I157="l"),VLOOKUP(K157,$AC$2:$AD$17,2,FALSE),IF(AND(OR($D166={"1/2","2/3","2/1","3/2"}),I156="w"),VLOOKUP(K156,$AA$2:$AB$17,2,FALSE),IF(AND(OR($D166={"1/2","2/3","2/1","3/2"}),I156="l"),VLOOKUP(K156,$AC$2:$AD$17,2,FALSE),IF(OR($D166={"1/2","2/3","2/1","3/2"}),1,"")))))))))))))))))))))))</f>
        <v/>
      </c>
      <c r="L167" s="13" t="str">
        <f>IF(AND(M167="d",$A167&gt;=1,OR(N167={1,"2a","2b",3,"5a","5b","10a","10b","20a","20b","40a","40b","80a","80b","160a","160b"})),"w",IF(AND(M167="",$A167&gt;=1,OR(N167={1,"2a","2b",3,"5a","5b","10a","10b","20a","20b","40a","40b","80a","80b","160a","160b"})),"l",""))</f>
        <v>l</v>
      </c>
      <c r="M167" s="7" t="str">
        <f>IF(OR($A167={25,26,27,28,29,30,31,32,33,34,35,36}),"d","")</f>
        <v/>
      </c>
      <c r="N167" s="14" t="str">
        <f>IF(AND(OR($D166={"1/3","2/3","3/1","3/2"}),L166="w"),VLOOKUP(N166,$AA$2:$AB$17,2,FALSE),IF(AND(OR($D166={"1/3","2/3","3/1","3/2"}),L166="l"),VLOOKUP(N166,$AC$2:$AD$17,2,FALSE),IF(AND(OR($D166={"1/3","2/3","3/1","3/2"}),L165="w"),VLOOKUP(N165,$AA$2:$AB$17,2,FALSE),IF(AND(OR($D166={"1/3","2/3","3/1","3/2"}),L165="l"),VLOOKUP(N165,$AC$2:$AD$17,2,FALSE),IF(AND(OR($D166={"1/3","2/3","3/1","3/2"}),L164="w"),VLOOKUP(N164,$AA$2:$AB$17,2,FALSE),IF(AND(OR($D166={"1/3","2/3","3/1","3/2"}),L164="l"),VLOOKUP(N164,$AC$2:$AD$17,2,FALSE),IF(AND(OR($D166={"1/3","2/3","3/1","3/2"}),L163="w"),VLOOKUP(N163,$AA$2:$AB$17,2,FALSE),IF(AND(OR($D166={"1/3","2/3","3/1","3/2"}),L163="l"),VLOOKUP(N163,$AC$2:$AD$17,2,FALSE),IF(AND(OR($D166={"1/3","2/3","3/1","3/2"}),L162="w"),VLOOKUP(N162,$AA$2:$AB$17,2,FALSE),IF(AND(OR($D166={"1/3","2/3","3/1","3/2"}),L162="l"),VLOOKUP(N162,$AC$2:$AD$17,2,FALSE),IF(AND(OR($D166={"1/3","2/3","3/1","3/2"}),L161="w"),VLOOKUP(N161,$AA$2:$AB$17,2,FALSE),IF(AND(OR($D166={"1/3","2/3","3/1","3/2"}),L161="l"),VLOOKUP(N161,$AC$2:$AD$17,2,FALSE),IF(AND(OR($D166={"1/3","2/3","3/1","3/2"}),L160="w"),VLOOKUP(N160,$AA$2:$AB$17,2,FALSE),IF(AND(OR($D166={"1/3","2/3","3/1","3/2"}),L160="l"),VLOOKUP(N160,$AC$2:$AD$17,2,FALSE),IF(AND(OR($D166={"1/3","2/3","3/1","3/2"}),L159="w"),VLOOKUP(N159,$AA$2:$AB$17,2,FALSE),IF(AND(OR($D166={"1/3","2/3","3/1","3/2"}),L159="l"),VLOOKUP(N159,$AC$2:$AD$17,2,FALSE),IF(AND(OR($D166={"1/3","2/3","3/1","3/2"}),L158="w"),VLOOKUP(N158,$AA$2:$AB$17,2,FALSE),IF(AND(OR($D166={"1/3","2/3","3/1","3/2"}),L158="l"),VLOOKUP(N158,$AC$2:$AD$17,2,FALSE),IF(AND(OR($D166={"1/3","2/3","3/1","3/2"}),L157="w"),VLOOKUP(N157,$AA$2:$AB$17,2,FALSE),IF(AND(OR($D166={"1/3","2/3","3/1","3/2"}),L157="l"),VLOOKUP(N157,$AC$2:$AD$17,2,FALSE),IF(AND(OR($D166={"1/3","2/3","3/1","3/2"}),L156="w"),VLOOKUP(N156,$AA$2:$AB$17,2,FALSE),IF(AND(OR($D166={"1/3","2/3","3/1","3/2"}),L156="l"),VLOOKUP(N156,$AC$2:$AD$17,2,FALSE),IF(OR($D166={"1/3","2/3","3/1","3/2"}),1,"")))))))))))))))))))))))</f>
        <v>2a</v>
      </c>
      <c r="O167" s="12">
        <f t="shared" si="17"/>
        <v>38</v>
      </c>
      <c r="P167" s="13" t="str">
        <f>IF(AND(Q167="c",$A167&gt;=1,OR(R167={1,"2a","2b",3,"5a","5b","10a","10b","20a","20b","40a","40b","80a","80b","160a","160b"})),"w",IF(AND(Q167="",$A167&gt;=1,OR(R167={1,"2a","2b",3,"5a","5b","10a","10b","20a","20b","40a","40b","80a","80b","160a","160b"})),"l",""))</f>
        <v>l</v>
      </c>
      <c r="Q167" s="7" t="str">
        <f>IF(OR($A167={1,4,7,10,13,16,19,22,25,28,31,34}),"c","")</f>
        <v/>
      </c>
      <c r="R167" s="14" t="str">
        <f>IF(AND(OR($E166={"a/b","a/c","b/a","c/a"}),P166="w"),VLOOKUP(R166,$AA$2:$AB$17,2,FALSE),IF(AND(OR($E166={"a/b","a/c","b/a","c/a"}),P166="l"),VLOOKUP(R166,$AC$2:$AD$17,2,FALSE),IF(AND(OR($E166={"a/b","a/c","b/a","c/a"}),P165="w"),VLOOKUP(R165,$AA$2:$AB$17,2,FALSE),IF(AND(OR($E166={"a/b","a/c","b/a","c/a"}),P165="l"),VLOOKUP(R165,$AC$2:$AD$17,2,FALSE),IF(AND(OR($E166={"a/b","a/c","b/a","c/a"}),P164="w"),VLOOKUP(R164,$AA$2:$AB$17,2,FALSE),IF(AND(OR($E166={"a/b","a/c","b/a","c/a"}),P164="l"),VLOOKUP(R164,$AC$2:$AD$17,2,FALSE),IF(AND(OR($E166={"a/b","a/c","b/a","c/a"}),P163="w"),VLOOKUP(R163,$AA$2:$AB$17,2,FALSE),IF(AND(OR($E166={"a/b","a/c","b/a","c/a"}),P163="l"),VLOOKUP(R163,$AC$2:$AD$17,2,FALSE),IF(AND(OR($E166={"a/b","a/c","b/a","c/a"}),P162="w"),VLOOKUP(R162,$AA$2:$AB$17,2,FALSE),IF(AND(OR($E166={"a/b","a/c","b/a","c/a"}),P162="l"),VLOOKUP(R162,$AC$2:$AD$17,2,FALSE),IF(AND(OR($E166={"a/b","a/c","b/a","c/a"}),P161="w"),VLOOKUP(R161,$AA$2:$AB$17,2,FALSE),IF(AND(OR($E166={"a/b","a/c","b/a","c/a"}),P161="l"),VLOOKUP(R161,$AC$2:$AD$17,2,FALSE),IF(AND(OR($E166={"a/b","a/c","b/a","c/a"}),P160="w"),VLOOKUP(R160,$AA$2:$AB$17,2,FALSE),IF(AND(OR($E166={"a/b","a/c","b/a","c/a"}),P160="l"),VLOOKUP(R160,$AC$2:$AD$17,2,FALSE),IF(AND(OR($E166={"a/b","a/c","b/a","c/a"}),P159="w"),VLOOKUP(R159,$AA$2:$AB$17,2,FALSE),IF(AND(OR($E166={"a/b","a/c","b/a","c/a"}),P159="l"),VLOOKUP(R159,$AC$2:$AD$17,2,FALSE),IF(AND(OR($E166={"a/b","a/c","b/a","c/a"}),P158="w"),VLOOKUP(R158,$AA$2:$AB$17,2,FALSE),IF(AND(OR($E166={"a/b","a/c","b/a","c/a"}),P158="l"),VLOOKUP(R158,$AC$2:$AD$17,2,FALSE),IF(AND(OR($E166={"a/b","a/c","b/a","c/a"}),P157="w"),VLOOKUP(R157,$AA$2:$AB$17,2,FALSE),IF(AND(OR($E166={"a/b","a/c","b/a","c/a"}),P157="l"),VLOOKUP(R157,$AC$2:$AD$17,2,FALSE),IF(AND(OR($E166={"a/b","a/c","b/a","c/a"}),P156="w"),VLOOKUP(R156,$AA$2:$AB$17,2,FALSE),IF(AND(OR($E166={"a/b","a/c","b/a","c/a"}),P156="l"),VLOOKUP(R156,$AC$2:$AD$17,2,FALSE),IF(OR($E166={"a/b","a/c","b/a","c/a"}),1,"")))))))))))))))))))))))</f>
        <v>2a</v>
      </c>
      <c r="S167" s="13" t="str">
        <f>IF(AND(T167="c",$A167&gt;=1,OR(U167={1,"2a","2b",3,"5a","5b","10a","10b","20a","20b","40a","40b","80a","80b","160a","160b"})),"w",IF(AND(T167="",$A167&gt;=1,OR(U167={1,"2a","2b",3,"5a","5b","10a","10b","20a","20b","40a","40b","80a","80b","160a","160b"})),"l",""))</f>
        <v>l</v>
      </c>
      <c r="T167" s="7" t="str">
        <f>IF(OR($A167={2,5,8,11,14,17,20,23,26,29,32,35}),"c","")</f>
        <v/>
      </c>
      <c r="U167" s="14" t="str">
        <f>IF(AND(OR($E166={"a/b","b/c","b/a","c/b"}),S166="w"),VLOOKUP(U166,$AA$2:$AB$17,2,FALSE),IF(AND(OR($E166={"a/b","b/c","b/a","c/b"}),S166="l"),VLOOKUP(U166,$AC$2:$AD$17,2,FALSE),IF(AND(OR($E166={"a/b","b/c","b/a","c/b"}),S165="w"),VLOOKUP(U165,$AA$2:$AB$17,2,FALSE),IF(AND(OR($E166={"a/b","b/c","b/a","c/b"}),S165="l"),VLOOKUP(U165,$AC$2:$AD$17,2,FALSE),IF(AND(OR($E166={"a/b","b/c","b/a","c/b"}),S164="w"),VLOOKUP(U164,$AA$2:$AB$17,2,FALSE),IF(AND(OR($E166={"a/b","b/c","b/a","c/b"}),S164="l"),VLOOKUP(U164,$AC$2:$AD$17,2,FALSE),IF(AND(OR($E166={"a/b","b/c","b/a","c/b"}),S163="w"),VLOOKUP(U163,$AA$2:$AB$17,2,FALSE),IF(AND(OR($E166={"a/b","b/c","b/a","c/b"}),S163="l"),VLOOKUP(U163,$AC$2:$AD$17,2,FALSE),IF(AND(OR($E166={"a/b","b/c","b/a","c/b"}),S162="w"),VLOOKUP(U162,$AA$2:$AB$17,2,FALSE),IF(AND(OR($E166={"a/b","b/c","b/a","c/b"}),S162="l"),VLOOKUP(U162,$AC$2:$AD$17,2,FALSE),IF(AND(OR($E166={"a/b","b/c","b/a","c/b"}),S161="w"),VLOOKUP(U161,$AA$2:$AB$17,2,FALSE),IF(AND(OR($E166={"a/b","b/c","b/a","c/b"}),S161="l"),VLOOKUP(U161,$AC$2:$AD$17,2,FALSE),IF(AND(OR($E166={"a/b","b/c","b/a","c/b"}),S160="w"),VLOOKUP(U160,$AA$2:$AB$17,2,FALSE),IF(AND(OR($E166={"a/b","b/c","b/a","c/b"}),S160="l"),VLOOKUP(U160,$AC$2:$AD$17,2,FALSE),IF(AND(OR($E166={"a/b","b/c","b/a","c/b"}),S159="w"),VLOOKUP(U159,$AA$2:$AB$17,2,FALSE),IF(AND(OR($E166={"a/b","b/c","b/a","c/b"}),S159="l"),VLOOKUP(U159,$AC$2:$AD$17,2,FALSE),IF(AND(OR($E166={"a/b","b/c","b/a","c/b"}),S158="w"),VLOOKUP(U158,$AA$2:$AB$17,2,FALSE),IF(AND(OR($E166={"a/b","b/c","b/a","c/b"}),S158="l"),VLOOKUP(U158,$AC$2:$AD$17,2,FALSE),IF(AND(OR($E166={"a/b","b/c","b/a","c/b"}),S157="w"),VLOOKUP(U157,$AA$2:$AB$17,2,FALSE),IF(AND(OR($E166={"a/b","b/c","b/a","c/b"}),S157="l"),VLOOKUP(U157,$AC$2:$AD$17,2,FALSE),IF(AND(OR($E166={"a/b","b/c","b/a","c/b"}),S156="w"),VLOOKUP(U156,$AA$2:$AB$17,2,FALSE),IF(AND(OR($E166={"a/b","b/c","b/a","c/b"}),S156="l"),VLOOKUP(U156,$AC$2:$AD$17,2,FALSE),IF(OR($E166={"a/b","b/c","b/a","c/b"}),1,"")))))))))))))))))))))))</f>
        <v>2b</v>
      </c>
      <c r="V167" s="13" t="str">
        <f>IF(AND(W167="c",$A167&gt;=1,OR(X167={1,"2a","2b",3,"5a","5b","10a","10b","20a","20b","40a","40b","80a","80b","160a","160b"})),"w",IF(AND(W167="",$A167&gt;=1,OR(X167={1,"2a","2b",3,"5a","5b","10a","10b","20a","20b","40a","40b","80a","80b","160a","160b"})),"l",""))</f>
        <v/>
      </c>
      <c r="W167" s="7" t="str">
        <f>IF(OR($A167={3,6,9,12,15,18,21,24,27,30,33,36}),"c","")</f>
        <v>c</v>
      </c>
      <c r="X167" s="14" t="str">
        <f>IF(AND(OR($E166={"a/c","b/c","c/a","c/b"}),V166="w"),VLOOKUP(X166,$AA$2:$AB$17,2,FALSE),IF(AND(OR($E166={"a/c","b/c","c/a","c/b"}),V166="l"),VLOOKUP(X166,$AC$2:$AD$17,2,FALSE),IF(AND(OR($E166={"a/c","b/c","c/a","c/b"}),V165="w"),VLOOKUP(X165,$AA$2:$AB$17,2,FALSE),IF(AND(OR($E166={"a/c","b/c","c/a","c/b"}),V165="l"),VLOOKUP(X165,$AC$2:$AD$17,2,FALSE),IF(AND(OR($E166={"a/c","b/c","c/a","c/b"}),V164="w"),VLOOKUP(X164,$AA$2:$AB$17,2,FALSE),IF(AND(OR($E166={"a/c","b/c","c/a","c/b"}),V164="l"),VLOOKUP(X164,$AC$2:$AD$17,2,FALSE),IF(AND(OR($E166={"a/c","b/c","c/a","c/b"}),V163="w"),VLOOKUP(X163,$AA$2:$AB$17,2,FALSE),IF(AND(OR($E166={"a/c","b/c","c/a","c/b"}),V163="l"),VLOOKUP(X163,$AC$2:$AD$17,2,FALSE),IF(AND(OR($E166={"a/c","b/c","c/a","c/b"}),V162="w"),VLOOKUP(X162,$AA$2:$AB$17,2,FALSE),IF(AND(OR($E166={"a/c","b/c","c/a","c/b"}),V162="l"),VLOOKUP(X162,$AC$2:$AD$17,2,FALSE),IF(AND(OR($E166={"a/c","b/c","c/a","c/b"}),V161="w"),VLOOKUP(X161,$AA$2:$AB$17,2,FALSE),IF(AND(OR($E166={"a/c","b/c","c/a","c/b"}),V161="l"),VLOOKUP(X161,$AC$2:$AD$17,2,FALSE),IF(AND(OR($E166={"a/c","b/c","c/a","c/b"}),V160="w"),VLOOKUP(X160,$AA$2:$AB$17,2,FALSE),IF(AND(OR($E166={"a/c","b/c","c/a","c/b"}),V160="l"),VLOOKUP(X160,$AC$2:$AD$17,2,FALSE),IF(AND(OR($E166={"a/c","b/c","c/a","c/b"}),V159="w"),VLOOKUP(X159,$AA$2:$AB$17,2,FALSE),IF(AND(OR($E166={"a/c","b/c","c/a","c/b"}),V159="l"),VLOOKUP(X159,$AC$2:$AD$17,2,FALSE),IF(AND(OR($E166={"a/c","b/c","c/a","c/b"}),V158="w"),VLOOKUP(X158,$AA$2:$AB$17,2,FALSE),IF(AND(OR($E166={"a/c","b/c","c/a","c/b"}),V158="l"),VLOOKUP(X158,$AC$2:$AD$17,2,FALSE),IF(AND(OR($E166={"a/c","b/c","c/a","c/b"}),V157="w"),VLOOKUP(X157,$AA$2:$AB$17,2,FALSE),IF(AND(OR($E166={"a/c","b/c","c/a","c/b"}),V157="l"),VLOOKUP(X157,$AC$2:$AD$17,2,FALSE),IF(AND(OR($E166={"a/c","b/c","c/a","c/b"}),V156="w"),VLOOKUP(X156,$AA$2:$AB$17,2,FALSE),IF(AND(OR($E166={"a/c","b/c","c/a","c/b"}),V156="l"),VLOOKUP(X156,$AC$2:$AD$17,2,FALSE),IF(OR($E166={"a/c","b/c","c/a","c/b"}),1,"")))))))))))))))))))))))</f>
        <v/>
      </c>
      <c r="Y167" s="12">
        <f t="shared" si="18"/>
        <v>-4</v>
      </c>
      <c r="Z167" s="27">
        <f t="shared" si="19"/>
        <v>34</v>
      </c>
    </row>
    <row r="168" spans="1:26">
      <c r="A168" s="9">
        <v>35</v>
      </c>
      <c r="B168" s="9">
        <f>IF(OR($A168={1,2,3,4,5,6,7,8,9,10,11,12}),1,IF(OR($A168={13,14,15,16,17,18,19,20,21,22,23,24}),2,IF(OR($A168={25,26,27,28,29,30,31,32,33,34,35,36}),3,"")))</f>
        <v>3</v>
      </c>
      <c r="C168" s="9" t="str">
        <f>IF(OR($A168={1,4,7,10,13,16,19,22,25,28,31,34}),"A",IF(OR($A168={2,5,8,11,14,17,20,23,26,29,32,35}),"B",IF(OR($A168={3,6,9,12,15,18,21,24,27,30,33,36}),"C","")))</f>
        <v>B</v>
      </c>
      <c r="D168" t="str">
        <f t="shared" si="20"/>
        <v>1/3</v>
      </c>
      <c r="E168" t="str">
        <f t="shared" si="21"/>
        <v>C/B</v>
      </c>
      <c r="F168" s="13" t="str">
        <f>IF(AND(G168="d",$A168&gt;=1,OR(H168={1,"2a","2b",3,"5a","5b","10a","10b","20a","20b","40a","40b","80a","80b","160a","160b"})),"w",IF(AND(G168="",$A168&gt;=1,OR(H168={1,"2a","2b",3,"5a","5b","10a","10b","20a","20b","40a","40b","80a","80b","160a","160b"})),"l",""))</f>
        <v>l</v>
      </c>
      <c r="G168" s="7" t="str">
        <f>IF(OR($A168={1,2,3,4,5,6,7,8,9,10,11,12}),"d","")</f>
        <v/>
      </c>
      <c r="H168" s="14" t="str">
        <f>IF(AND(OR($D167={"1/2","1/3","2/1","3/1"}),F167="w"),VLOOKUP(H167,$AA$2:$AB$17,2,FALSE),IF(AND(OR($D167={"1/2","1/3","2/1","3/1"}),F167="l"),VLOOKUP(H167,$AC$2:$AD$17,2,FALSE),IF(AND(OR($D167={"1/2","1/3","2/1","3/1"}),F166="w"),VLOOKUP(H166,$AA$2:$AB$17,2,FALSE),IF(AND(OR($D167={"1/2","1/3","2/1","3/1"}),F166="l"),VLOOKUP(H166,$AC$2:$AD$17,2,FALSE),IF(AND(OR($D167={"1/2","1/3","2/1","3/1"}),F165="w"),VLOOKUP(H165,$AA$2:$AB$17,2,FALSE),IF(AND(OR($D167={"1/2","1/3","2/1","3/1"}),F165="l"),VLOOKUP(H165,$AC$2:$AD$17,2,FALSE),IF(AND(OR($D167={"1/2","1/3","2/1","3/1"}),F164="w"),VLOOKUP(H164,$AA$2:$AB$17,2,FALSE),IF(AND(OR($D167={"1/2","1/3","2/1","3/1"}),F164="l"),VLOOKUP(H164,$AC$2:$AD$17,2,FALSE),IF(AND(OR($D167={"1/2","1/3","2/1","3/1"}),F163="w"),VLOOKUP(H163,$AA$2:$AB$17,2,FALSE),IF(AND(OR($D167={"1/2","1/3","2/1","3/1"}),F163="l"),VLOOKUP(H163,$AC$2:$AD$17,2,FALSE),IF(AND(OR($D167={"1/2","1/3","2/1","3/1"}),F162="w"),VLOOKUP(H162,$AA$2:$AB$17,2,FALSE),IF(AND(OR($D167={"1/2","1/3","2/1","3/1"}),F162="l"),VLOOKUP(H162,$AC$2:$AD$17,2,FALSE),IF(AND(OR($D167={"1/2","1/3","2/1","3/1"}),F161="w"),VLOOKUP(H161,$AA$2:$AB$17,2,FALSE),IF(AND(OR($D167={"1/2","1/3","2/1","3/1"}),F161="l"),VLOOKUP(H161,$AC$2:$AD$17,2,FALSE),IF(AND(OR($D167={"1/2","1/3","2/1","3/1"}),F160="w"),VLOOKUP(H160,$AA$2:$AB$17,2,FALSE),IF(AND(OR($D167={"1/2","1/3","2/1","3/1"}),F160="l"),VLOOKUP(H160,$AC$2:$AD$17,2,FALSE),IF(AND(OR($D167={"1/2","1/3","2/1","3/1"}),F159="w"),VLOOKUP(H159,$AA$2:$AB$17,2,FALSE),IF(AND(OR($D167={"1/2","1/3","2/1","3/1"}),F159="l"),VLOOKUP(H159,$AC$2:$AD$17,2,FALSE),IF(AND(OR($D167={"1/2","1/3","2/1","3/1"}),F158="w"),VLOOKUP(H158,$AA$2:$AB$17,2,FALSE),IF(AND(OR($D167={"1/2","1/3","2/1","3/1"}),F158="l"),VLOOKUP(H158,$AC$2:$AD$17,2,FALSE),IF(AND(OR($D167={"1/2","1/3","2/1","3/1"}),F157="w"),VLOOKUP(H157,$AA$2:$AB$17,2,FALSE),IF(AND(OR($D167={"1/2","1/3","2/1","3/1"}),F157="l"),VLOOKUP(H157,$AC$2:$AD$17,2,FALSE),IF(OR($D167={"1/2","1/3","2/1","3/1"}),1,"")))))))))))))))))))))))</f>
        <v>10a</v>
      </c>
      <c r="I168" s="13" t="str">
        <f>IF(AND(J168="d",$A168&gt;=1,OR(K168={1,"2a","2b",3,"5a","5b","10a","10b","20a","20b","40a","40b","80a","80b","160a","160b"})),"w",IF(AND(J168="",$A168&gt;=1,OR(K168={1,"2a","2b",3,"5a","5b","10a","10b","20a","20b","40a","40b","80a","80b","160a","160b"})),"l",""))</f>
        <v/>
      </c>
      <c r="J168" s="7" t="str">
        <f>IF(OR($A168={13,14,15,16,17,18,19,20,21,22,23,24}),"d","")</f>
        <v/>
      </c>
      <c r="K168" s="14" t="str">
        <f>IF(AND(OR($D167={"1/2","2/3","2/1","3/2"}),I167="w"),VLOOKUP(K167,$AA$2:$AB$17,2,FALSE),IF(AND(OR($D167={"1/2","2/3","2/1","3/2"}),I167="l"),VLOOKUP(K167,$AC$2:$AD$17,2,FALSE),IF(AND(OR($D167={"1/2","2/3","2/1","3/2"}),I166="w"),VLOOKUP(K166,$AA$2:$AB$17,2,FALSE),IF(AND(OR($D167={"1/2","2/3","2/1","3/2"}),I166="l"),VLOOKUP(K166,$AC$2:$AD$17,2,FALSE),IF(AND(OR($D167={"1/2","2/3","2/1","3/2"}),I165="w"),VLOOKUP(K165,$AA$2:$AB$17,2,FALSE),IF(AND(OR($D167={"1/2","2/3","2/1","3/2"}),I165="l"),VLOOKUP(K165,$AC$2:$AD$17,2,FALSE),IF(AND(OR($D167={"1/2","2/3","2/1","3/2"}),I164="w"),VLOOKUP(K164,$AA$2:$AB$17,2,FALSE),IF(AND(OR($D167={"1/2","2/3","2/1","3/2"}),I164="l"),VLOOKUP(K164,$AC$2:$AD$17,2,FALSE),IF(AND(OR($D167={"1/2","2/3","2/1","3/2"}),I163="w"),VLOOKUP(K163,$AA$2:$AB$17,2,FALSE),IF(AND(OR($D167={"1/2","2/3","2/1","3/2"}),I163="l"),VLOOKUP(K163,$AC$2:$AD$17,2,FALSE),IF(AND(OR($D167={"1/2","2/3","2/1","3/2"}),I162="w"),VLOOKUP(K162,$AA$2:$AB$17,2,FALSE),IF(AND(OR($D167={"1/2","2/3","2/1","3/2"}),I162="l"),VLOOKUP(K162,$AC$2:$AD$17,2,FALSE),IF(AND(OR($D167={"1/2","2/3","2/1","3/2"}),I161="w"),VLOOKUP(K161,$AA$2:$AB$17,2,FALSE),IF(AND(OR($D167={"1/2","2/3","2/1","3/2"}),I161="l"),VLOOKUP(K161,$AC$2:$AD$17,2,FALSE),IF(AND(OR($D167={"1/2","2/3","2/1","3/2"}),I160="w"),VLOOKUP(K160,$AA$2:$AB$17,2,FALSE),IF(AND(OR($D167={"1/2","2/3","2/1","3/2"}),I160="l"),VLOOKUP(K160,$AC$2:$AD$17,2,FALSE),IF(AND(OR($D167={"1/2","2/3","2/1","3/2"}),I159="w"),VLOOKUP(K159,$AA$2:$AB$17,2,FALSE),IF(AND(OR($D167={"1/2","2/3","2/1","3/2"}),I159="l"),VLOOKUP(K159,$AC$2:$AD$17,2,FALSE),IF(AND(OR($D167={"1/2","2/3","2/1","3/2"}),I158="w"),VLOOKUP(K158,$AA$2:$AB$17,2,FALSE),IF(AND(OR($D167={"1/2","2/3","2/1","3/2"}),I158="l"),VLOOKUP(K158,$AC$2:$AD$17,2,FALSE),IF(AND(OR($D167={"1/2","2/3","2/1","3/2"}),I157="w"),VLOOKUP(K157,$AA$2:$AB$17,2,FALSE),IF(AND(OR($D167={"1/2","2/3","2/1","3/2"}),I157="l"),VLOOKUP(K157,$AC$2:$AD$17,2,FALSE),IF(OR($D167={"1/2","2/3","2/1","3/2"}),1,"")))))))))))))))))))))))</f>
        <v/>
      </c>
      <c r="L168" s="13" t="str">
        <f>IF(AND(M168="d",$A168&gt;=1,OR(N168={1,"2a","2b",3,"5a","5b","10a","10b","20a","20b","40a","40b","80a","80b","160a","160b"})),"w",IF(AND(M168="",$A168&gt;=1,OR(N168={1,"2a","2b",3,"5a","5b","10a","10b","20a","20b","40a","40b","80a","80b","160a","160b"})),"l",""))</f>
        <v>w</v>
      </c>
      <c r="M168" s="7" t="str">
        <f>IF(OR($A168={25,26,27,28,29,30,31,32,33,34,35,36}),"d","")</f>
        <v>d</v>
      </c>
      <c r="N168" s="14" t="str">
        <f>IF(AND(OR($D167={"1/3","2/3","3/1","3/2"}),L167="w"),VLOOKUP(N167,$AA$2:$AB$17,2,FALSE),IF(AND(OR($D167={"1/3","2/3","3/1","3/2"}),L167="l"),VLOOKUP(N167,$AC$2:$AD$17,2,FALSE),IF(AND(OR($D167={"1/3","2/3","3/1","3/2"}),L166="w"),VLOOKUP(N166,$AA$2:$AB$17,2,FALSE),IF(AND(OR($D167={"1/3","2/3","3/1","3/2"}),L166="l"),VLOOKUP(N166,$AC$2:$AD$17,2,FALSE),IF(AND(OR($D167={"1/3","2/3","3/1","3/2"}),L165="w"),VLOOKUP(N165,$AA$2:$AB$17,2,FALSE),IF(AND(OR($D167={"1/3","2/3","3/1","3/2"}),L165="l"),VLOOKUP(N165,$AC$2:$AD$17,2,FALSE),IF(AND(OR($D167={"1/3","2/3","3/1","3/2"}),L164="w"),VLOOKUP(N164,$AA$2:$AB$17,2,FALSE),IF(AND(OR($D167={"1/3","2/3","3/1","3/2"}),L164="l"),VLOOKUP(N164,$AC$2:$AD$17,2,FALSE),IF(AND(OR($D167={"1/3","2/3","3/1","3/2"}),L163="w"),VLOOKUP(N163,$AA$2:$AB$17,2,FALSE),IF(AND(OR($D167={"1/3","2/3","3/1","3/2"}),L163="l"),VLOOKUP(N163,$AC$2:$AD$17,2,FALSE),IF(AND(OR($D167={"1/3","2/3","3/1","3/2"}),L162="w"),VLOOKUP(N162,$AA$2:$AB$17,2,FALSE),IF(AND(OR($D167={"1/3","2/3","3/1","3/2"}),L162="l"),VLOOKUP(N162,$AC$2:$AD$17,2,FALSE),IF(AND(OR($D167={"1/3","2/3","3/1","3/2"}),L161="w"),VLOOKUP(N161,$AA$2:$AB$17,2,FALSE),IF(AND(OR($D167={"1/3","2/3","3/1","3/2"}),L161="l"),VLOOKUP(N161,$AC$2:$AD$17,2,FALSE),IF(AND(OR($D167={"1/3","2/3","3/1","3/2"}),L160="w"),VLOOKUP(N160,$AA$2:$AB$17,2,FALSE),IF(AND(OR($D167={"1/3","2/3","3/1","3/2"}),L160="l"),VLOOKUP(N160,$AC$2:$AD$17,2,FALSE),IF(AND(OR($D167={"1/3","2/3","3/1","3/2"}),L159="w"),VLOOKUP(N159,$AA$2:$AB$17,2,FALSE),IF(AND(OR($D167={"1/3","2/3","3/1","3/2"}),L159="l"),VLOOKUP(N159,$AC$2:$AD$17,2,FALSE),IF(AND(OR($D167={"1/3","2/3","3/1","3/2"}),L158="w"),VLOOKUP(N158,$AA$2:$AB$17,2,FALSE),IF(AND(OR($D167={"1/3","2/3","3/1","3/2"}),L158="l"),VLOOKUP(N158,$AC$2:$AD$17,2,FALSE),IF(AND(OR($D167={"1/3","2/3","3/1","3/2"}),L157="w"),VLOOKUP(N157,$AA$2:$AB$17,2,FALSE),IF(AND(OR($D167={"1/3","2/3","3/1","3/2"}),L157="l"),VLOOKUP(N157,$AC$2:$AD$17,2,FALSE),IF(OR($D167={"1/3","2/3","3/1","3/2"}),1,"")))))))))))))))))))))))</f>
        <v>2b</v>
      </c>
      <c r="O168" s="12">
        <f t="shared" si="17"/>
        <v>-6</v>
      </c>
      <c r="P168" s="13" t="str">
        <f>IF(AND(Q168="c",$A168&gt;=1,OR(R168={1,"2a","2b",3,"5a","5b","10a","10b","20a","20b","40a","40b","80a","80b","160a","160b"})),"w",IF(AND(Q168="",$A168&gt;=1,OR(R168={1,"2a","2b",3,"5a","5b","10a","10b","20a","20b","40a","40b","80a","80b","160a","160b"})),"l",""))</f>
        <v/>
      </c>
      <c r="Q168" s="7" t="str">
        <f>IF(OR($A168={1,4,7,10,13,16,19,22,25,28,31,34}),"c","")</f>
        <v/>
      </c>
      <c r="R168" s="14" t="str">
        <f>IF(AND(OR($E167={"a/b","a/c","b/a","c/a"}),P167="w"),VLOOKUP(R167,$AA$2:$AB$17,2,FALSE),IF(AND(OR($E167={"a/b","a/c","b/a","c/a"}),P167="l"),VLOOKUP(R167,$AC$2:$AD$17,2,FALSE),IF(AND(OR($E167={"a/b","a/c","b/a","c/a"}),P166="w"),VLOOKUP(R166,$AA$2:$AB$17,2,FALSE),IF(AND(OR($E167={"a/b","a/c","b/a","c/a"}),P166="l"),VLOOKUP(R166,$AC$2:$AD$17,2,FALSE),IF(AND(OR($E167={"a/b","a/c","b/a","c/a"}),P165="w"),VLOOKUP(R165,$AA$2:$AB$17,2,FALSE),IF(AND(OR($E167={"a/b","a/c","b/a","c/a"}),P165="l"),VLOOKUP(R165,$AC$2:$AD$17,2,FALSE),IF(AND(OR($E167={"a/b","a/c","b/a","c/a"}),P164="w"),VLOOKUP(R164,$AA$2:$AB$17,2,FALSE),IF(AND(OR($E167={"a/b","a/c","b/a","c/a"}),P164="l"),VLOOKUP(R164,$AC$2:$AD$17,2,FALSE),IF(AND(OR($E167={"a/b","a/c","b/a","c/a"}),P163="w"),VLOOKUP(R163,$AA$2:$AB$17,2,FALSE),IF(AND(OR($E167={"a/b","a/c","b/a","c/a"}),P163="l"),VLOOKUP(R163,$AC$2:$AD$17,2,FALSE),IF(AND(OR($E167={"a/b","a/c","b/a","c/a"}),P162="w"),VLOOKUP(R162,$AA$2:$AB$17,2,FALSE),IF(AND(OR($E167={"a/b","a/c","b/a","c/a"}),P162="l"),VLOOKUP(R162,$AC$2:$AD$17,2,FALSE),IF(AND(OR($E167={"a/b","a/c","b/a","c/a"}),P161="w"),VLOOKUP(R161,$AA$2:$AB$17,2,FALSE),IF(AND(OR($E167={"a/b","a/c","b/a","c/a"}),P161="l"),VLOOKUP(R161,$AC$2:$AD$17,2,FALSE),IF(AND(OR($E167={"a/b","a/c","b/a","c/a"}),P160="w"),VLOOKUP(R160,$AA$2:$AB$17,2,FALSE),IF(AND(OR($E167={"a/b","a/c","b/a","c/a"}),P160="l"),VLOOKUP(R160,$AC$2:$AD$17,2,FALSE),IF(AND(OR($E167={"a/b","a/c","b/a","c/a"}),P159="w"),VLOOKUP(R159,$AA$2:$AB$17,2,FALSE),IF(AND(OR($E167={"a/b","a/c","b/a","c/a"}),P159="l"),VLOOKUP(R159,$AC$2:$AD$17,2,FALSE),IF(AND(OR($E167={"a/b","a/c","b/a","c/a"}),P158="w"),VLOOKUP(R158,$AA$2:$AB$17,2,FALSE),IF(AND(OR($E167={"a/b","a/c","b/a","c/a"}),P158="l"),VLOOKUP(R158,$AC$2:$AD$17,2,FALSE),IF(AND(OR($E167={"a/b","a/c","b/a","c/a"}),P157="w"),VLOOKUP(R157,$AA$2:$AB$17,2,FALSE),IF(AND(OR($E167={"a/b","a/c","b/a","c/a"}),P157="l"),VLOOKUP(R157,$AC$2:$AD$17,2,FALSE),IF(OR($E167={"a/b","a/c","b/a","c/a"}),1,"")))))))))))))))))))))))</f>
        <v/>
      </c>
      <c r="S168" s="13" t="str">
        <f>IF(AND(T168="c",$A168&gt;=1,OR(U168={1,"2a","2b",3,"5a","5b","10a","10b","20a","20b","40a","40b","80a","80b","160a","160b"})),"w",IF(AND(T168="",$A168&gt;=1,OR(U168={1,"2a","2b",3,"5a","5b","10a","10b","20a","20b","40a","40b","80a","80b","160a","160b"})),"l",""))</f>
        <v>w</v>
      </c>
      <c r="T168" s="7" t="str">
        <f>IF(OR($A168={2,5,8,11,14,17,20,23,26,29,32,35}),"c","")</f>
        <v>c</v>
      </c>
      <c r="U168" s="14">
        <f>IF(AND(OR($E167={"a/b","b/c","b/a","c/b"}),S167="w"),VLOOKUP(U167,$AA$2:$AB$17,2,FALSE),IF(AND(OR($E167={"a/b","b/c","b/a","c/b"}),S167="l"),VLOOKUP(U167,$AC$2:$AD$17,2,FALSE),IF(AND(OR($E167={"a/b","b/c","b/a","c/b"}),S166="w"),VLOOKUP(U166,$AA$2:$AB$17,2,FALSE),IF(AND(OR($E167={"a/b","b/c","b/a","c/b"}),S166="l"),VLOOKUP(U166,$AC$2:$AD$17,2,FALSE),IF(AND(OR($E167={"a/b","b/c","b/a","c/b"}),S165="w"),VLOOKUP(U165,$AA$2:$AB$17,2,FALSE),IF(AND(OR($E167={"a/b","b/c","b/a","c/b"}),S165="l"),VLOOKUP(U165,$AC$2:$AD$17,2,FALSE),IF(AND(OR($E167={"a/b","b/c","b/a","c/b"}),S164="w"),VLOOKUP(U164,$AA$2:$AB$17,2,FALSE),IF(AND(OR($E167={"a/b","b/c","b/a","c/b"}),S164="l"),VLOOKUP(U164,$AC$2:$AD$17,2,FALSE),IF(AND(OR($E167={"a/b","b/c","b/a","c/b"}),S163="w"),VLOOKUP(U163,$AA$2:$AB$17,2,FALSE),IF(AND(OR($E167={"a/b","b/c","b/a","c/b"}),S163="l"),VLOOKUP(U163,$AC$2:$AD$17,2,FALSE),IF(AND(OR($E167={"a/b","b/c","b/a","c/b"}),S162="w"),VLOOKUP(U162,$AA$2:$AB$17,2,FALSE),IF(AND(OR($E167={"a/b","b/c","b/a","c/b"}),S162="l"),VLOOKUP(U162,$AC$2:$AD$17,2,FALSE),IF(AND(OR($E167={"a/b","b/c","b/a","c/b"}),S161="w"),VLOOKUP(U161,$AA$2:$AB$17,2,FALSE),IF(AND(OR($E167={"a/b","b/c","b/a","c/b"}),S161="l"),VLOOKUP(U161,$AC$2:$AD$17,2,FALSE),IF(AND(OR($E167={"a/b","b/c","b/a","c/b"}),S160="w"),VLOOKUP(U160,$AA$2:$AB$17,2,FALSE),IF(AND(OR($E167={"a/b","b/c","b/a","c/b"}),S160="l"),VLOOKUP(U160,$AC$2:$AD$17,2,FALSE),IF(AND(OR($E167={"a/b","b/c","b/a","c/b"}),S159="w"),VLOOKUP(U159,$AA$2:$AB$17,2,FALSE),IF(AND(OR($E167={"a/b","b/c","b/a","c/b"}),S159="l"),VLOOKUP(U159,$AC$2:$AD$17,2,FALSE),IF(AND(OR($E167={"a/b","b/c","b/a","c/b"}),S158="w"),VLOOKUP(U158,$AA$2:$AB$17,2,FALSE),IF(AND(OR($E167={"a/b","b/c","b/a","c/b"}),S158="l"),VLOOKUP(U158,$AC$2:$AD$17,2,FALSE),IF(AND(OR($E167={"a/b","b/c","b/a","c/b"}),S157="w"),VLOOKUP(U157,$AA$2:$AB$17,2,FALSE),IF(AND(OR($E167={"a/b","b/c","b/a","c/b"}),S157="l"),VLOOKUP(U157,$AC$2:$AD$17,2,FALSE),IF(OR($E167={"a/b","b/c","b/a","c/b"}),1,"")))))))))))))))))))))))</f>
        <v>3</v>
      </c>
      <c r="V168" s="13" t="str">
        <f>IF(AND(W168="c",$A168&gt;=1,OR(X168={1,"2a","2b",3,"5a","5b","10a","10b","20a","20b","40a","40b","80a","80b","160a","160b"})),"w",IF(AND(W168="",$A168&gt;=1,OR(X168={1,"2a","2b",3,"5a","5b","10a","10b","20a","20b","40a","40b","80a","80b","160a","160b"})),"l",""))</f>
        <v>l</v>
      </c>
      <c r="W168" s="7" t="str">
        <f>IF(OR($A168={3,6,9,12,15,18,21,24,27,30,33,36}),"c","")</f>
        <v/>
      </c>
      <c r="X168" s="14" t="str">
        <f>IF(AND(OR($E167={"a/c","b/c","c/a","c/b"}),V167="w"),VLOOKUP(X167,$AA$2:$AB$17,2,FALSE),IF(AND(OR($E167={"a/c","b/c","c/a","c/b"}),V167="l"),VLOOKUP(X167,$AC$2:$AD$17,2,FALSE),IF(AND(OR($E167={"a/c","b/c","c/a","c/b"}),V166="w"),VLOOKUP(X166,$AA$2:$AB$17,2,FALSE),IF(AND(OR($E167={"a/c","b/c","c/a","c/b"}),V166="l"),VLOOKUP(X166,$AC$2:$AD$17,2,FALSE),IF(AND(OR($E167={"a/c","b/c","c/a","c/b"}),V165="w"),VLOOKUP(X165,$AA$2:$AB$17,2,FALSE),IF(AND(OR($E167={"a/c","b/c","c/a","c/b"}),V165="l"),VLOOKUP(X165,$AC$2:$AD$17,2,FALSE),IF(AND(OR($E167={"a/c","b/c","c/a","c/b"}),V164="w"),VLOOKUP(X164,$AA$2:$AB$17,2,FALSE),IF(AND(OR($E167={"a/c","b/c","c/a","c/b"}),V164="l"),VLOOKUP(X164,$AC$2:$AD$17,2,FALSE),IF(AND(OR($E167={"a/c","b/c","c/a","c/b"}),V163="w"),VLOOKUP(X163,$AA$2:$AB$17,2,FALSE),IF(AND(OR($E167={"a/c","b/c","c/a","c/b"}),V163="l"),VLOOKUP(X163,$AC$2:$AD$17,2,FALSE),IF(AND(OR($E167={"a/c","b/c","c/a","c/b"}),V162="w"),VLOOKUP(X162,$AA$2:$AB$17,2,FALSE),IF(AND(OR($E167={"a/c","b/c","c/a","c/b"}),V162="l"),VLOOKUP(X162,$AC$2:$AD$17,2,FALSE),IF(AND(OR($E167={"a/c","b/c","c/a","c/b"}),V161="w"),VLOOKUP(X161,$AA$2:$AB$17,2,FALSE),IF(AND(OR($E167={"a/c","b/c","c/a","c/b"}),V161="l"),VLOOKUP(X161,$AC$2:$AD$17,2,FALSE),IF(AND(OR($E167={"a/c","b/c","c/a","c/b"}),V160="w"),VLOOKUP(X160,$AA$2:$AB$17,2,FALSE),IF(AND(OR($E167={"a/c","b/c","c/a","c/b"}),V160="l"),VLOOKUP(X160,$AC$2:$AD$17,2,FALSE),IF(AND(OR($E167={"a/c","b/c","c/a","c/b"}),V159="w"),VLOOKUP(X159,$AA$2:$AB$17,2,FALSE),IF(AND(OR($E167={"a/c","b/c","c/a","c/b"}),V159="l"),VLOOKUP(X159,$AC$2:$AD$17,2,FALSE),IF(AND(OR($E167={"a/c","b/c","c/a","c/b"}),V158="w"),VLOOKUP(X158,$AA$2:$AB$17,2,FALSE),IF(AND(OR($E167={"a/c","b/c","c/a","c/b"}),V158="l"),VLOOKUP(X158,$AC$2:$AD$17,2,FALSE),IF(AND(OR($E167={"a/c","b/c","c/a","c/b"}),V157="w"),VLOOKUP(X157,$AA$2:$AB$17,2,FALSE),IF(AND(OR($E167={"a/c","b/c","c/a","c/b"}),V157="l"),VLOOKUP(X157,$AC$2:$AD$17,2,FALSE),IF(OR($E167={"a/c","b/c","c/a","c/b"}),1,"")))))))))))))))))))))))</f>
        <v>10a</v>
      </c>
      <c r="Y168" s="12">
        <f t="shared" si="18"/>
        <v>-4</v>
      </c>
      <c r="Z168" s="27">
        <f t="shared" si="19"/>
        <v>-10</v>
      </c>
    </row>
    <row r="169" spans="1:26">
      <c r="A169" s="9">
        <v>12</v>
      </c>
      <c r="B169" s="9">
        <f>IF(OR($A169={1,2,3,4,5,6,7,8,9,10,11,12}),1,IF(OR($A169={13,14,15,16,17,18,19,20,21,22,23,24}),2,IF(OR($A169={25,26,27,28,29,30,31,32,33,34,35,36}),3,"")))</f>
        <v>1</v>
      </c>
      <c r="C169" s="9" t="str">
        <f>IF(OR($A169={1,4,7,10,13,16,19,22,25,28,31,34}),"A",IF(OR($A169={2,5,8,11,14,17,20,23,26,29,32,35}),"B",IF(OR($A169={3,6,9,12,15,18,21,24,27,30,33,36}),"C","")))</f>
        <v>C</v>
      </c>
      <c r="D169" t="str">
        <f t="shared" si="20"/>
        <v>3/1</v>
      </c>
      <c r="E169" t="str">
        <f t="shared" si="21"/>
        <v>B/C</v>
      </c>
      <c r="F169" s="13" t="str">
        <f>IF(AND(G169="d",$A169&gt;=1,OR(H169={1,"2a","2b",3,"5a","5b","10a","10b","20a","20b","40a","40b","80a","80b","160a","160b"})),"w",IF(AND(G169="",$A169&gt;=1,OR(H169={1,"2a","2b",3,"5a","5b","10a","10b","20a","20b","40a","40b","80a","80b","160a","160b"})),"l",""))</f>
        <v>w</v>
      </c>
      <c r="G169" s="7" t="str">
        <f>IF(OR($A169={1,2,3,4,5,6,7,8,9,10,11,12}),"d","")</f>
        <v>d</v>
      </c>
      <c r="H169" s="14" t="str">
        <f>IF(AND(OR($D168={"1/2","1/3","2/1","3/1"}),F168="w"),VLOOKUP(H168,$AA$2:$AB$17,2,FALSE),IF(AND(OR($D168={"1/2","1/3","2/1","3/1"}),F168="l"),VLOOKUP(H168,$AC$2:$AD$17,2,FALSE),IF(AND(OR($D168={"1/2","1/3","2/1","3/1"}),F167="w"),VLOOKUP(H167,$AA$2:$AB$17,2,FALSE),IF(AND(OR($D168={"1/2","1/3","2/1","3/1"}),F167="l"),VLOOKUP(H167,$AC$2:$AD$17,2,FALSE),IF(AND(OR($D168={"1/2","1/3","2/1","3/1"}),F166="w"),VLOOKUP(H166,$AA$2:$AB$17,2,FALSE),IF(AND(OR($D168={"1/2","1/3","2/1","3/1"}),F166="l"),VLOOKUP(H166,$AC$2:$AD$17,2,FALSE),IF(AND(OR($D168={"1/2","1/3","2/1","3/1"}),F165="w"),VLOOKUP(H165,$AA$2:$AB$17,2,FALSE),IF(AND(OR($D168={"1/2","1/3","2/1","3/1"}),F165="l"),VLOOKUP(H165,$AC$2:$AD$17,2,FALSE),IF(AND(OR($D168={"1/2","1/3","2/1","3/1"}),F164="w"),VLOOKUP(H164,$AA$2:$AB$17,2,FALSE),IF(AND(OR($D168={"1/2","1/3","2/1","3/1"}),F164="l"),VLOOKUP(H164,$AC$2:$AD$17,2,FALSE),IF(AND(OR($D168={"1/2","1/3","2/1","3/1"}),F163="w"),VLOOKUP(H163,$AA$2:$AB$17,2,FALSE),IF(AND(OR($D168={"1/2","1/3","2/1","3/1"}),F163="l"),VLOOKUP(H163,$AC$2:$AD$17,2,FALSE),IF(AND(OR($D168={"1/2","1/3","2/1","3/1"}),F162="w"),VLOOKUP(H162,$AA$2:$AB$17,2,FALSE),IF(AND(OR($D168={"1/2","1/3","2/1","3/1"}),F162="l"),VLOOKUP(H162,$AC$2:$AD$17,2,FALSE),IF(AND(OR($D168={"1/2","1/3","2/1","3/1"}),F161="w"),VLOOKUP(H161,$AA$2:$AB$17,2,FALSE),IF(AND(OR($D168={"1/2","1/3","2/1","3/1"}),F161="l"),VLOOKUP(H161,$AC$2:$AD$17,2,FALSE),IF(AND(OR($D168={"1/2","1/3","2/1","3/1"}),F160="w"),VLOOKUP(H160,$AA$2:$AB$17,2,FALSE),IF(AND(OR($D168={"1/2","1/3","2/1","3/1"}),F160="l"),VLOOKUP(H160,$AC$2:$AD$17,2,FALSE),IF(AND(OR($D168={"1/2","1/3","2/1","3/1"}),F159="w"),VLOOKUP(H159,$AA$2:$AB$17,2,FALSE),IF(AND(OR($D168={"1/2","1/3","2/1","3/1"}),F159="l"),VLOOKUP(H159,$AC$2:$AD$17,2,FALSE),IF(AND(OR($D168={"1/2","1/3","2/1","3/1"}),F158="w"),VLOOKUP(H158,$AA$2:$AB$17,2,FALSE),IF(AND(OR($D168={"1/2","1/3","2/1","3/1"}),F158="l"),VLOOKUP(H158,$AC$2:$AD$17,2,FALSE),IF(OR($D168={"1/2","1/3","2/1","3/1"}),1,"")))))))))))))))))))))))</f>
        <v>10b</v>
      </c>
      <c r="I169" s="13" t="str">
        <f>IF(AND(J169="d",$A169&gt;=1,OR(K169={1,"2a","2b",3,"5a","5b","10a","10b","20a","20b","40a","40b","80a","80b","160a","160b"})),"w",IF(AND(J169="",$A169&gt;=1,OR(K169={1,"2a","2b",3,"5a","5b","10a","10b","20a","20b","40a","40b","80a","80b","160a","160b"})),"l",""))</f>
        <v/>
      </c>
      <c r="J169" s="7" t="str">
        <f>IF(OR($A169={13,14,15,16,17,18,19,20,21,22,23,24}),"d","")</f>
        <v/>
      </c>
      <c r="K169" s="14" t="str">
        <f>IF(AND(OR($D168={"1/2","2/3","2/1","3/2"}),I168="w"),VLOOKUP(K168,$AA$2:$AB$17,2,FALSE),IF(AND(OR($D168={"1/2","2/3","2/1","3/2"}),I168="l"),VLOOKUP(K168,$AC$2:$AD$17,2,FALSE),IF(AND(OR($D168={"1/2","2/3","2/1","3/2"}),I167="w"),VLOOKUP(K167,$AA$2:$AB$17,2,FALSE),IF(AND(OR($D168={"1/2","2/3","2/1","3/2"}),I167="l"),VLOOKUP(K167,$AC$2:$AD$17,2,FALSE),IF(AND(OR($D168={"1/2","2/3","2/1","3/2"}),I166="w"),VLOOKUP(K166,$AA$2:$AB$17,2,FALSE),IF(AND(OR($D168={"1/2","2/3","2/1","3/2"}),I166="l"),VLOOKUP(K166,$AC$2:$AD$17,2,FALSE),IF(AND(OR($D168={"1/2","2/3","2/1","3/2"}),I165="w"),VLOOKUP(K165,$AA$2:$AB$17,2,FALSE),IF(AND(OR($D168={"1/2","2/3","2/1","3/2"}),I165="l"),VLOOKUP(K165,$AC$2:$AD$17,2,FALSE),IF(AND(OR($D168={"1/2","2/3","2/1","3/2"}),I164="w"),VLOOKUP(K164,$AA$2:$AB$17,2,FALSE),IF(AND(OR($D168={"1/2","2/3","2/1","3/2"}),I164="l"),VLOOKUP(K164,$AC$2:$AD$17,2,FALSE),IF(AND(OR($D168={"1/2","2/3","2/1","3/2"}),I163="w"),VLOOKUP(K163,$AA$2:$AB$17,2,FALSE),IF(AND(OR($D168={"1/2","2/3","2/1","3/2"}),I163="l"),VLOOKUP(K163,$AC$2:$AD$17,2,FALSE),IF(AND(OR($D168={"1/2","2/3","2/1","3/2"}),I162="w"),VLOOKUP(K162,$AA$2:$AB$17,2,FALSE),IF(AND(OR($D168={"1/2","2/3","2/1","3/2"}),I162="l"),VLOOKUP(K162,$AC$2:$AD$17,2,FALSE),IF(AND(OR($D168={"1/2","2/3","2/1","3/2"}),I161="w"),VLOOKUP(K161,$AA$2:$AB$17,2,FALSE),IF(AND(OR($D168={"1/2","2/3","2/1","3/2"}),I161="l"),VLOOKUP(K161,$AC$2:$AD$17,2,FALSE),IF(AND(OR($D168={"1/2","2/3","2/1","3/2"}),I160="w"),VLOOKUP(K160,$AA$2:$AB$17,2,FALSE),IF(AND(OR($D168={"1/2","2/3","2/1","3/2"}),I160="l"),VLOOKUP(K160,$AC$2:$AD$17,2,FALSE),IF(AND(OR($D168={"1/2","2/3","2/1","3/2"}),I159="w"),VLOOKUP(K159,$AA$2:$AB$17,2,FALSE),IF(AND(OR($D168={"1/2","2/3","2/1","3/2"}),I159="l"),VLOOKUP(K159,$AC$2:$AD$17,2,FALSE),IF(AND(OR($D168={"1/2","2/3","2/1","3/2"}),I158="w"),VLOOKUP(K158,$AA$2:$AB$17,2,FALSE),IF(AND(OR($D168={"1/2","2/3","2/1","3/2"}),I158="l"),VLOOKUP(K158,$AC$2:$AD$17,2,FALSE),IF(OR($D168={"1/2","2/3","2/1","3/2"}),1,"")))))))))))))))))))))))</f>
        <v/>
      </c>
      <c r="L169" s="13" t="str">
        <f>IF(AND(M169="d",$A169&gt;=1,OR(N169={1,"2a","2b",3,"5a","5b","10a","10b","20a","20b","40a","40b","80a","80b","160a","160b"})),"w",IF(AND(M169="",$A169&gt;=1,OR(N169={1,"2a","2b",3,"5a","5b","10a","10b","20a","20b","40a","40b","80a","80b","160a","160b"})),"l",""))</f>
        <v>l</v>
      </c>
      <c r="M169" s="7" t="str">
        <f>IF(OR($A169={25,26,27,28,29,30,31,32,33,34,35,36}),"d","")</f>
        <v/>
      </c>
      <c r="N169" s="14">
        <f>IF(AND(OR($D168={"1/3","2/3","3/1","3/2"}),L168="w"),VLOOKUP(N168,$AA$2:$AB$17,2,FALSE),IF(AND(OR($D168={"1/3","2/3","3/1","3/2"}),L168="l"),VLOOKUP(N168,$AC$2:$AD$17,2,FALSE),IF(AND(OR($D168={"1/3","2/3","3/1","3/2"}),L167="w"),VLOOKUP(N167,$AA$2:$AB$17,2,FALSE),IF(AND(OR($D168={"1/3","2/3","3/1","3/2"}),L167="l"),VLOOKUP(N167,$AC$2:$AD$17,2,FALSE),IF(AND(OR($D168={"1/3","2/3","3/1","3/2"}),L166="w"),VLOOKUP(N166,$AA$2:$AB$17,2,FALSE),IF(AND(OR($D168={"1/3","2/3","3/1","3/2"}),L166="l"),VLOOKUP(N166,$AC$2:$AD$17,2,FALSE),IF(AND(OR($D168={"1/3","2/3","3/1","3/2"}),L165="w"),VLOOKUP(N165,$AA$2:$AB$17,2,FALSE),IF(AND(OR($D168={"1/3","2/3","3/1","3/2"}),L165="l"),VLOOKUP(N165,$AC$2:$AD$17,2,FALSE),IF(AND(OR($D168={"1/3","2/3","3/1","3/2"}),L164="w"),VLOOKUP(N164,$AA$2:$AB$17,2,FALSE),IF(AND(OR($D168={"1/3","2/3","3/1","3/2"}),L164="l"),VLOOKUP(N164,$AC$2:$AD$17,2,FALSE),IF(AND(OR($D168={"1/3","2/3","3/1","3/2"}),L163="w"),VLOOKUP(N163,$AA$2:$AB$17,2,FALSE),IF(AND(OR($D168={"1/3","2/3","3/1","3/2"}),L163="l"),VLOOKUP(N163,$AC$2:$AD$17,2,FALSE),IF(AND(OR($D168={"1/3","2/3","3/1","3/2"}),L162="w"),VLOOKUP(N162,$AA$2:$AB$17,2,FALSE),IF(AND(OR($D168={"1/3","2/3","3/1","3/2"}),L162="l"),VLOOKUP(N162,$AC$2:$AD$17,2,FALSE),IF(AND(OR($D168={"1/3","2/3","3/1","3/2"}),L161="w"),VLOOKUP(N161,$AA$2:$AB$17,2,FALSE),IF(AND(OR($D168={"1/3","2/3","3/1","3/2"}),L161="l"),VLOOKUP(N161,$AC$2:$AD$17,2,FALSE),IF(AND(OR($D168={"1/3","2/3","3/1","3/2"}),L160="w"),VLOOKUP(N160,$AA$2:$AB$17,2,FALSE),IF(AND(OR($D168={"1/3","2/3","3/1","3/2"}),L160="l"),VLOOKUP(N160,$AC$2:$AD$17,2,FALSE),IF(AND(OR($D168={"1/3","2/3","3/1","3/2"}),L159="w"),VLOOKUP(N159,$AA$2:$AB$17,2,FALSE),IF(AND(OR($D168={"1/3","2/3","3/1","3/2"}),L159="l"),VLOOKUP(N159,$AC$2:$AD$17,2,FALSE),IF(AND(OR($D168={"1/3","2/3","3/1","3/2"}),L158="w"),VLOOKUP(N158,$AA$2:$AB$17,2,FALSE),IF(AND(OR($D168={"1/3","2/3","3/1","3/2"}),L158="l"),VLOOKUP(N158,$AC$2:$AD$17,2,FALSE),IF(OR($D168={"1/3","2/3","3/1","3/2"}),1,"")))))))))))))))))))))))</f>
        <v>1</v>
      </c>
      <c r="O169" s="12">
        <f t="shared" si="17"/>
        <v>19</v>
      </c>
      <c r="P169" s="13" t="str">
        <f>IF(AND(Q169="c",$A169&gt;=1,OR(R169={1,"2a","2b",3,"5a","5b","10a","10b","20a","20b","40a","40b","80a","80b","160a","160b"})),"w",IF(AND(Q169="",$A169&gt;=1,OR(R169={1,"2a","2b",3,"5a","5b","10a","10b","20a","20b","40a","40b","80a","80b","160a","160b"})),"l",""))</f>
        <v/>
      </c>
      <c r="Q169" s="7" t="str">
        <f>IF(OR($A169={1,4,7,10,13,16,19,22,25,28,31,34}),"c","")</f>
        <v/>
      </c>
      <c r="R169" s="14" t="str">
        <f>IF(AND(OR($E168={"a/b","a/c","b/a","c/a"}),P168="w"),VLOOKUP(R168,$AA$2:$AB$17,2,FALSE),IF(AND(OR($E168={"a/b","a/c","b/a","c/a"}),P168="l"),VLOOKUP(R168,$AC$2:$AD$17,2,FALSE),IF(AND(OR($E168={"a/b","a/c","b/a","c/a"}),P167="w"),VLOOKUP(R167,$AA$2:$AB$17,2,FALSE),IF(AND(OR($E168={"a/b","a/c","b/a","c/a"}),P167="l"),VLOOKUP(R167,$AC$2:$AD$17,2,FALSE),IF(AND(OR($E168={"a/b","a/c","b/a","c/a"}),P166="w"),VLOOKUP(R166,$AA$2:$AB$17,2,FALSE),IF(AND(OR($E168={"a/b","a/c","b/a","c/a"}),P166="l"),VLOOKUP(R166,$AC$2:$AD$17,2,FALSE),IF(AND(OR($E168={"a/b","a/c","b/a","c/a"}),P165="w"),VLOOKUP(R165,$AA$2:$AB$17,2,FALSE),IF(AND(OR($E168={"a/b","a/c","b/a","c/a"}),P165="l"),VLOOKUP(R165,$AC$2:$AD$17,2,FALSE),IF(AND(OR($E168={"a/b","a/c","b/a","c/a"}),P164="w"),VLOOKUP(R164,$AA$2:$AB$17,2,FALSE),IF(AND(OR($E168={"a/b","a/c","b/a","c/a"}),P164="l"),VLOOKUP(R164,$AC$2:$AD$17,2,FALSE),IF(AND(OR($E168={"a/b","a/c","b/a","c/a"}),P163="w"),VLOOKUP(R163,$AA$2:$AB$17,2,FALSE),IF(AND(OR($E168={"a/b","a/c","b/a","c/a"}),P163="l"),VLOOKUP(R163,$AC$2:$AD$17,2,FALSE),IF(AND(OR($E168={"a/b","a/c","b/a","c/a"}),P162="w"),VLOOKUP(R162,$AA$2:$AB$17,2,FALSE),IF(AND(OR($E168={"a/b","a/c","b/a","c/a"}),P162="l"),VLOOKUP(R162,$AC$2:$AD$17,2,FALSE),IF(AND(OR($E168={"a/b","a/c","b/a","c/a"}),P161="w"),VLOOKUP(R161,$AA$2:$AB$17,2,FALSE),IF(AND(OR($E168={"a/b","a/c","b/a","c/a"}),P161="l"),VLOOKUP(R161,$AC$2:$AD$17,2,FALSE),IF(AND(OR($E168={"a/b","a/c","b/a","c/a"}),P160="w"),VLOOKUP(R160,$AA$2:$AB$17,2,FALSE),IF(AND(OR($E168={"a/b","a/c","b/a","c/a"}),P160="l"),VLOOKUP(R160,$AC$2:$AD$17,2,FALSE),IF(AND(OR($E168={"a/b","a/c","b/a","c/a"}),P159="w"),VLOOKUP(R159,$AA$2:$AB$17,2,FALSE),IF(AND(OR($E168={"a/b","a/c","b/a","c/a"}),P159="l"),VLOOKUP(R159,$AC$2:$AD$17,2,FALSE),IF(AND(OR($E168={"a/b","a/c","b/a","c/a"}),P158="w"),VLOOKUP(R158,$AA$2:$AB$17,2,FALSE),IF(AND(OR($E168={"a/b","a/c","b/a","c/a"}),P158="l"),VLOOKUP(R158,$AC$2:$AD$17,2,FALSE),IF(OR($E168={"a/b","a/c","b/a","c/a"}),1,"")))))))))))))))))))))))</f>
        <v/>
      </c>
      <c r="S169" s="13" t="str">
        <f>IF(AND(T169="c",$A169&gt;=1,OR(U169={1,"2a","2b",3,"5a","5b","10a","10b","20a","20b","40a","40b","80a","80b","160a","160b"})),"w",IF(AND(T169="",$A169&gt;=1,OR(U169={1,"2a","2b",3,"5a","5b","10a","10b","20a","20b","40a","40b","80a","80b","160a","160b"})),"l",""))</f>
        <v>l</v>
      </c>
      <c r="T169" s="7" t="str">
        <f>IF(OR($A169={2,5,8,11,14,17,20,23,26,29,32,35}),"c","")</f>
        <v/>
      </c>
      <c r="U169" s="14">
        <f>IF(AND(OR($E168={"a/b","b/c","b/a","c/b"}),S168="w"),VLOOKUP(U168,$AA$2:$AB$17,2,FALSE),IF(AND(OR($E168={"a/b","b/c","b/a","c/b"}),S168="l"),VLOOKUP(U168,$AC$2:$AD$17,2,FALSE),IF(AND(OR($E168={"a/b","b/c","b/a","c/b"}),S167="w"),VLOOKUP(U167,$AA$2:$AB$17,2,FALSE),IF(AND(OR($E168={"a/b","b/c","b/a","c/b"}),S167="l"),VLOOKUP(U167,$AC$2:$AD$17,2,FALSE),IF(AND(OR($E168={"a/b","b/c","b/a","c/b"}),S166="w"),VLOOKUP(U166,$AA$2:$AB$17,2,FALSE),IF(AND(OR($E168={"a/b","b/c","b/a","c/b"}),S166="l"),VLOOKUP(U166,$AC$2:$AD$17,2,FALSE),IF(AND(OR($E168={"a/b","b/c","b/a","c/b"}),S165="w"),VLOOKUP(U165,$AA$2:$AB$17,2,FALSE),IF(AND(OR($E168={"a/b","b/c","b/a","c/b"}),S165="l"),VLOOKUP(U165,$AC$2:$AD$17,2,FALSE),IF(AND(OR($E168={"a/b","b/c","b/a","c/b"}),S164="w"),VLOOKUP(U164,$AA$2:$AB$17,2,FALSE),IF(AND(OR($E168={"a/b","b/c","b/a","c/b"}),S164="l"),VLOOKUP(U164,$AC$2:$AD$17,2,FALSE),IF(AND(OR($E168={"a/b","b/c","b/a","c/b"}),S163="w"),VLOOKUP(U163,$AA$2:$AB$17,2,FALSE),IF(AND(OR($E168={"a/b","b/c","b/a","c/b"}),S163="l"),VLOOKUP(U163,$AC$2:$AD$17,2,FALSE),IF(AND(OR($E168={"a/b","b/c","b/a","c/b"}),S162="w"),VLOOKUP(U162,$AA$2:$AB$17,2,FALSE),IF(AND(OR($E168={"a/b","b/c","b/a","c/b"}),S162="l"),VLOOKUP(U162,$AC$2:$AD$17,2,FALSE),IF(AND(OR($E168={"a/b","b/c","b/a","c/b"}),S161="w"),VLOOKUP(U161,$AA$2:$AB$17,2,FALSE),IF(AND(OR($E168={"a/b","b/c","b/a","c/b"}),S161="l"),VLOOKUP(U161,$AC$2:$AD$17,2,FALSE),IF(AND(OR($E168={"a/b","b/c","b/a","c/b"}),S160="w"),VLOOKUP(U160,$AA$2:$AB$17,2,FALSE),IF(AND(OR($E168={"a/b","b/c","b/a","c/b"}),S160="l"),VLOOKUP(U160,$AC$2:$AD$17,2,FALSE),IF(AND(OR($E168={"a/b","b/c","b/a","c/b"}),S159="w"),VLOOKUP(U159,$AA$2:$AB$17,2,FALSE),IF(AND(OR($E168={"a/b","b/c","b/a","c/b"}),S159="l"),VLOOKUP(U159,$AC$2:$AD$17,2,FALSE),IF(AND(OR($E168={"a/b","b/c","b/a","c/b"}),S158="w"),VLOOKUP(U158,$AA$2:$AB$17,2,FALSE),IF(AND(OR($E168={"a/b","b/c","b/a","c/b"}),S158="l"),VLOOKUP(U158,$AC$2:$AD$17,2,FALSE),IF(OR($E168={"a/b","b/c","b/a","c/b"}),1,"")))))))))))))))))))))))</f>
        <v>1</v>
      </c>
      <c r="V169" s="13" t="str">
        <f>IF(AND(W169="c",$A169&gt;=1,OR(X169={1,"2a","2b",3,"5a","5b","10a","10b","20a","20b","40a","40b","80a","80b","160a","160b"})),"w",IF(AND(W169="",$A169&gt;=1,OR(X169={1,"2a","2b",3,"5a","5b","10a","10b","20a","20b","40a","40b","80a","80b","160a","160b"})),"l",""))</f>
        <v>w</v>
      </c>
      <c r="W169" s="7" t="str">
        <f>IF(OR($A169={3,6,9,12,15,18,21,24,27,30,33,36}),"c","")</f>
        <v>c</v>
      </c>
      <c r="X169" s="14" t="str">
        <f>IF(AND(OR($E168={"a/c","b/c","c/a","c/b"}),V168="w"),VLOOKUP(X168,$AA$2:$AB$17,2,FALSE),IF(AND(OR($E168={"a/c","b/c","c/a","c/b"}),V168="l"),VLOOKUP(X168,$AC$2:$AD$17,2,FALSE),IF(AND(OR($E168={"a/c","b/c","c/a","c/b"}),V167="w"),VLOOKUP(X167,$AA$2:$AB$17,2,FALSE),IF(AND(OR($E168={"a/c","b/c","c/a","c/b"}),V167="l"),VLOOKUP(X167,$AC$2:$AD$17,2,FALSE),IF(AND(OR($E168={"a/c","b/c","c/a","c/b"}),V166="w"),VLOOKUP(X166,$AA$2:$AB$17,2,FALSE),IF(AND(OR($E168={"a/c","b/c","c/a","c/b"}),V166="l"),VLOOKUP(X166,$AC$2:$AD$17,2,FALSE),IF(AND(OR($E168={"a/c","b/c","c/a","c/b"}),V165="w"),VLOOKUP(X165,$AA$2:$AB$17,2,FALSE),IF(AND(OR($E168={"a/c","b/c","c/a","c/b"}),V165="l"),VLOOKUP(X165,$AC$2:$AD$17,2,FALSE),IF(AND(OR($E168={"a/c","b/c","c/a","c/b"}),V164="w"),VLOOKUP(X164,$AA$2:$AB$17,2,FALSE),IF(AND(OR($E168={"a/c","b/c","c/a","c/b"}),V164="l"),VLOOKUP(X164,$AC$2:$AD$17,2,FALSE),IF(AND(OR($E168={"a/c","b/c","c/a","c/b"}),V163="w"),VLOOKUP(X163,$AA$2:$AB$17,2,FALSE),IF(AND(OR($E168={"a/c","b/c","c/a","c/b"}),V163="l"),VLOOKUP(X163,$AC$2:$AD$17,2,FALSE),IF(AND(OR($E168={"a/c","b/c","c/a","c/b"}),V162="w"),VLOOKUP(X162,$AA$2:$AB$17,2,FALSE),IF(AND(OR($E168={"a/c","b/c","c/a","c/b"}),V162="l"),VLOOKUP(X162,$AC$2:$AD$17,2,FALSE),IF(AND(OR($E168={"a/c","b/c","c/a","c/b"}),V161="w"),VLOOKUP(X161,$AA$2:$AB$17,2,FALSE),IF(AND(OR($E168={"a/c","b/c","c/a","c/b"}),V161="l"),VLOOKUP(X161,$AC$2:$AD$17,2,FALSE),IF(AND(OR($E168={"a/c","b/c","c/a","c/b"}),V160="w"),VLOOKUP(X160,$AA$2:$AB$17,2,FALSE),IF(AND(OR($E168={"a/c","b/c","c/a","c/b"}),V160="l"),VLOOKUP(X160,$AC$2:$AD$17,2,FALSE),IF(AND(OR($E168={"a/c","b/c","c/a","c/b"}),V159="w"),VLOOKUP(X159,$AA$2:$AB$17,2,FALSE),IF(AND(OR($E168={"a/c","b/c","c/a","c/b"}),V159="l"),VLOOKUP(X159,$AC$2:$AD$17,2,FALSE),IF(AND(OR($E168={"a/c","b/c","c/a","c/b"}),V158="w"),VLOOKUP(X158,$AA$2:$AB$17,2,FALSE),IF(AND(OR($E168={"a/c","b/c","c/a","c/b"}),V158="l"),VLOOKUP(X158,$AC$2:$AD$17,2,FALSE),IF(OR($E168={"a/c","b/c","c/a","c/b"}),1,"")))))))))))))))))))))))</f>
        <v>10b</v>
      </c>
      <c r="Y169" s="12">
        <f t="shared" si="18"/>
        <v>19</v>
      </c>
      <c r="Z169" s="27">
        <f t="shared" si="19"/>
        <v>38</v>
      </c>
    </row>
    <row r="170" spans="1:26">
      <c r="A170" s="9">
        <v>25</v>
      </c>
      <c r="B170" s="9">
        <f>IF(OR($A170={1,2,3,4,5,6,7,8,9,10,11,12}),1,IF(OR($A170={13,14,15,16,17,18,19,20,21,22,23,24}),2,IF(OR($A170={25,26,27,28,29,30,31,32,33,34,35,36}),3,"")))</f>
        <v>3</v>
      </c>
      <c r="C170" s="9" t="str">
        <f>IF(OR($A170={1,4,7,10,13,16,19,22,25,28,31,34}),"A",IF(OR($A170={2,5,8,11,14,17,20,23,26,29,32,35}),"B",IF(OR($A170={3,6,9,12,15,18,21,24,27,30,33,36}),"C","")))</f>
        <v>A</v>
      </c>
      <c r="D170" t="str">
        <f t="shared" si="20"/>
        <v>1/3</v>
      </c>
      <c r="E170" t="str">
        <f t="shared" si="21"/>
        <v>C/A</v>
      </c>
      <c r="F170" s="13" t="str">
        <f>IF(AND(G170="d",$A170&gt;=1,OR(H170={1,"2a","2b",3,"5a","5b","10a","10b","20a","20b","40a","40b","80a","80b","160a","160b"})),"w",IF(AND(G170="",$A170&gt;=1,OR(H170={1,"2a","2b",3,"5a","5b","10a","10b","20a","20b","40a","40b","80a","80b","160a","160b"})),"l",""))</f>
        <v>l</v>
      </c>
      <c r="G170" s="7" t="str">
        <f>IF(OR($A170={1,2,3,4,5,6,7,8,9,10,11,12}),"d","")</f>
        <v/>
      </c>
      <c r="H170" s="14" t="str">
        <f>IF(AND(OR($D169={"1/2","1/3","2/1","3/1"}),F169="w"),VLOOKUP(H169,$AA$2:$AB$17,2,FALSE),IF(AND(OR($D169={"1/2","1/3","2/1","3/1"}),F169="l"),VLOOKUP(H169,$AC$2:$AD$17,2,FALSE),IF(AND(OR($D169={"1/2","1/3","2/1","3/1"}),F168="w"),VLOOKUP(H168,$AA$2:$AB$17,2,FALSE),IF(AND(OR($D169={"1/2","1/3","2/1","3/1"}),F168="l"),VLOOKUP(H168,$AC$2:$AD$17,2,FALSE),IF(AND(OR($D169={"1/2","1/3","2/1","3/1"}),F167="w"),VLOOKUP(H167,$AA$2:$AB$17,2,FALSE),IF(AND(OR($D169={"1/2","1/3","2/1","3/1"}),F167="l"),VLOOKUP(H167,$AC$2:$AD$17,2,FALSE),IF(AND(OR($D169={"1/2","1/3","2/1","3/1"}),F166="w"),VLOOKUP(H166,$AA$2:$AB$17,2,FALSE),IF(AND(OR($D169={"1/2","1/3","2/1","3/1"}),F166="l"),VLOOKUP(H166,$AC$2:$AD$17,2,FALSE),IF(AND(OR($D169={"1/2","1/3","2/1","3/1"}),F165="w"),VLOOKUP(H165,$AA$2:$AB$17,2,FALSE),IF(AND(OR($D169={"1/2","1/3","2/1","3/1"}),F165="l"),VLOOKUP(H165,$AC$2:$AD$17,2,FALSE),IF(AND(OR($D169={"1/2","1/3","2/1","3/1"}),F164="w"),VLOOKUP(H164,$AA$2:$AB$17,2,FALSE),IF(AND(OR($D169={"1/2","1/3","2/1","3/1"}),F164="l"),VLOOKUP(H164,$AC$2:$AD$17,2,FALSE),IF(AND(OR($D169={"1/2","1/3","2/1","3/1"}),F163="w"),VLOOKUP(H163,$AA$2:$AB$17,2,FALSE),IF(AND(OR($D169={"1/2","1/3","2/1","3/1"}),F163="l"),VLOOKUP(H163,$AC$2:$AD$17,2,FALSE),IF(AND(OR($D169={"1/2","1/3","2/1","3/1"}),F162="w"),VLOOKUP(H162,$AA$2:$AB$17,2,FALSE),IF(AND(OR($D169={"1/2","1/3","2/1","3/1"}),F162="l"),VLOOKUP(H162,$AC$2:$AD$17,2,FALSE),IF(AND(OR($D169={"1/2","1/3","2/1","3/1"}),F161="w"),VLOOKUP(H161,$AA$2:$AB$17,2,FALSE),IF(AND(OR($D169={"1/2","1/3","2/1","3/1"}),F161="l"),VLOOKUP(H161,$AC$2:$AD$17,2,FALSE),IF(AND(OR($D169={"1/2","1/3","2/1","3/1"}),F160="w"),VLOOKUP(H160,$AA$2:$AB$17,2,FALSE),IF(AND(OR($D169={"1/2","1/3","2/1","3/1"}),F160="l"),VLOOKUP(H160,$AC$2:$AD$17,2,FALSE),IF(AND(OR($D169={"1/2","1/3","2/1","3/1"}),F159="w"),VLOOKUP(H159,$AA$2:$AB$17,2,FALSE),IF(AND(OR($D169={"1/2","1/3","2/1","3/1"}),F159="l"),VLOOKUP(H159,$AC$2:$AD$17,2,FALSE),IF(OR($D169={"1/2","1/3","2/1","3/1"}),1,"")))))))))))))))))))))))</f>
        <v>5a</v>
      </c>
      <c r="I170" s="13" t="str">
        <f>IF(AND(J170="d",$A170&gt;=1,OR(K170={1,"2a","2b",3,"5a","5b","10a","10b","20a","20b","40a","40b","80a","80b","160a","160b"})),"w",IF(AND(J170="",$A170&gt;=1,OR(K170={1,"2a","2b",3,"5a","5b","10a","10b","20a","20b","40a","40b","80a","80b","160a","160b"})),"l",""))</f>
        <v/>
      </c>
      <c r="J170" s="7" t="str">
        <f>IF(OR($A170={13,14,15,16,17,18,19,20,21,22,23,24}),"d","")</f>
        <v/>
      </c>
      <c r="K170" s="14" t="str">
        <f>IF(AND(OR($D169={"1/2","2/3","2/1","3/2"}),I169="w"),VLOOKUP(K169,$AA$2:$AB$17,2,FALSE),IF(AND(OR($D169={"1/2","2/3","2/1","3/2"}),I169="l"),VLOOKUP(K169,$AC$2:$AD$17,2,FALSE),IF(AND(OR($D169={"1/2","2/3","2/1","3/2"}),I168="w"),VLOOKUP(K168,$AA$2:$AB$17,2,FALSE),IF(AND(OR($D169={"1/2","2/3","2/1","3/2"}),I168="l"),VLOOKUP(K168,$AC$2:$AD$17,2,FALSE),IF(AND(OR($D169={"1/2","2/3","2/1","3/2"}),I167="w"),VLOOKUP(K167,$AA$2:$AB$17,2,FALSE),IF(AND(OR($D169={"1/2","2/3","2/1","3/2"}),I167="l"),VLOOKUP(K167,$AC$2:$AD$17,2,FALSE),IF(AND(OR($D169={"1/2","2/3","2/1","3/2"}),I166="w"),VLOOKUP(K166,$AA$2:$AB$17,2,FALSE),IF(AND(OR($D169={"1/2","2/3","2/1","3/2"}),I166="l"),VLOOKUP(K166,$AC$2:$AD$17,2,FALSE),IF(AND(OR($D169={"1/2","2/3","2/1","3/2"}),I165="w"),VLOOKUP(K165,$AA$2:$AB$17,2,FALSE),IF(AND(OR($D169={"1/2","2/3","2/1","3/2"}),I165="l"),VLOOKUP(K165,$AC$2:$AD$17,2,FALSE),IF(AND(OR($D169={"1/2","2/3","2/1","3/2"}),I164="w"),VLOOKUP(K164,$AA$2:$AB$17,2,FALSE),IF(AND(OR($D169={"1/2","2/3","2/1","3/2"}),I164="l"),VLOOKUP(K164,$AC$2:$AD$17,2,FALSE),IF(AND(OR($D169={"1/2","2/3","2/1","3/2"}),I163="w"),VLOOKUP(K163,$AA$2:$AB$17,2,FALSE),IF(AND(OR($D169={"1/2","2/3","2/1","3/2"}),I163="l"),VLOOKUP(K163,$AC$2:$AD$17,2,FALSE),IF(AND(OR($D169={"1/2","2/3","2/1","3/2"}),I162="w"),VLOOKUP(K162,$AA$2:$AB$17,2,FALSE),IF(AND(OR($D169={"1/2","2/3","2/1","3/2"}),I162="l"),VLOOKUP(K162,$AC$2:$AD$17,2,FALSE),IF(AND(OR($D169={"1/2","2/3","2/1","3/2"}),I161="w"),VLOOKUP(K161,$AA$2:$AB$17,2,FALSE),IF(AND(OR($D169={"1/2","2/3","2/1","3/2"}),I161="l"),VLOOKUP(K161,$AC$2:$AD$17,2,FALSE),IF(AND(OR($D169={"1/2","2/3","2/1","3/2"}),I160="w"),VLOOKUP(K160,$AA$2:$AB$17,2,FALSE),IF(AND(OR($D169={"1/2","2/3","2/1","3/2"}),I160="l"),VLOOKUP(K160,$AC$2:$AD$17,2,FALSE),IF(AND(OR($D169={"1/2","2/3","2/1","3/2"}),I159="w"),VLOOKUP(K159,$AA$2:$AB$17,2,FALSE),IF(AND(OR($D169={"1/2","2/3","2/1","3/2"}),I159="l"),VLOOKUP(K159,$AC$2:$AD$17,2,FALSE),IF(OR($D169={"1/2","2/3","2/1","3/2"}),1,"")))))))))))))))))))))))</f>
        <v/>
      </c>
      <c r="L170" s="13" t="str">
        <f>IF(AND(M170="d",$A170&gt;=1,OR(N170={1,"2a","2b",3,"5a","5b","10a","10b","20a","20b","40a","40b","80a","80b","160a","160b"})),"w",IF(AND(M170="",$A170&gt;=1,OR(N170={1,"2a","2b",3,"5a","5b","10a","10b","20a","20b","40a","40b","80a","80b","160a","160b"})),"l",""))</f>
        <v>w</v>
      </c>
      <c r="M170" s="7" t="str">
        <f>IF(OR($A170={25,26,27,28,29,30,31,32,33,34,35,36}),"d","")</f>
        <v>d</v>
      </c>
      <c r="N170" s="14" t="str">
        <f>IF(AND(OR($D169={"1/3","2/3","3/1","3/2"}),L169="w"),VLOOKUP(N169,$AA$2:$AB$17,2,FALSE),IF(AND(OR($D169={"1/3","2/3","3/1","3/2"}),L169="l"),VLOOKUP(N169,$AC$2:$AD$17,2,FALSE),IF(AND(OR($D169={"1/3","2/3","3/1","3/2"}),L168="w"),VLOOKUP(N168,$AA$2:$AB$17,2,FALSE),IF(AND(OR($D169={"1/3","2/3","3/1","3/2"}),L168="l"),VLOOKUP(N168,$AC$2:$AD$17,2,FALSE),IF(AND(OR($D169={"1/3","2/3","3/1","3/2"}),L167="w"),VLOOKUP(N167,$AA$2:$AB$17,2,FALSE),IF(AND(OR($D169={"1/3","2/3","3/1","3/2"}),L167="l"),VLOOKUP(N167,$AC$2:$AD$17,2,FALSE),IF(AND(OR($D169={"1/3","2/3","3/1","3/2"}),L166="w"),VLOOKUP(N166,$AA$2:$AB$17,2,FALSE),IF(AND(OR($D169={"1/3","2/3","3/1","3/2"}),L166="l"),VLOOKUP(N166,$AC$2:$AD$17,2,FALSE),IF(AND(OR($D169={"1/3","2/3","3/1","3/2"}),L165="w"),VLOOKUP(N165,$AA$2:$AB$17,2,FALSE),IF(AND(OR($D169={"1/3","2/3","3/1","3/2"}),L165="l"),VLOOKUP(N165,$AC$2:$AD$17,2,FALSE),IF(AND(OR($D169={"1/3","2/3","3/1","3/2"}),L164="w"),VLOOKUP(N164,$AA$2:$AB$17,2,FALSE),IF(AND(OR($D169={"1/3","2/3","3/1","3/2"}),L164="l"),VLOOKUP(N164,$AC$2:$AD$17,2,FALSE),IF(AND(OR($D169={"1/3","2/3","3/1","3/2"}),L163="w"),VLOOKUP(N163,$AA$2:$AB$17,2,FALSE),IF(AND(OR($D169={"1/3","2/3","3/1","3/2"}),L163="l"),VLOOKUP(N163,$AC$2:$AD$17,2,FALSE),IF(AND(OR($D169={"1/3","2/3","3/1","3/2"}),L162="w"),VLOOKUP(N162,$AA$2:$AB$17,2,FALSE),IF(AND(OR($D169={"1/3","2/3","3/1","3/2"}),L162="l"),VLOOKUP(N162,$AC$2:$AD$17,2,FALSE),IF(AND(OR($D169={"1/3","2/3","3/1","3/2"}),L161="w"),VLOOKUP(N161,$AA$2:$AB$17,2,FALSE),IF(AND(OR($D169={"1/3","2/3","3/1","3/2"}),L161="l"),VLOOKUP(N161,$AC$2:$AD$17,2,FALSE),IF(AND(OR($D169={"1/3","2/3","3/1","3/2"}),L160="w"),VLOOKUP(N160,$AA$2:$AB$17,2,FALSE),IF(AND(OR($D169={"1/3","2/3","3/1","3/2"}),L160="l"),VLOOKUP(N160,$AC$2:$AD$17,2,FALSE),IF(AND(OR($D169={"1/3","2/3","3/1","3/2"}),L159="w"),VLOOKUP(N159,$AA$2:$AB$17,2,FALSE),IF(AND(OR($D169={"1/3","2/3","3/1","3/2"}),L159="l"),VLOOKUP(N159,$AC$2:$AD$17,2,FALSE),IF(OR($D169={"1/3","2/3","3/1","3/2"}),1,"")))))))))))))))))))))))</f>
        <v>2a</v>
      </c>
      <c r="O170" s="12">
        <f t="shared" si="17"/>
        <v>-1</v>
      </c>
      <c r="P170" s="13" t="str">
        <f>IF(AND(Q170="c",$A170&gt;=1,OR(R170={1,"2a","2b",3,"5a","5b","10a","10b","20a","20b","40a","40b","80a","80b","160a","160b"})),"w",IF(AND(Q170="",$A170&gt;=1,OR(R170={1,"2a","2b",3,"5a","5b","10a","10b","20a","20b","40a","40b","80a","80b","160a","160b"})),"l",""))</f>
        <v/>
      </c>
      <c r="Q170" s="7" t="str">
        <f>IF(OR($A170={1,4,7,10,13,16,19,22,25,28,31,34}),"c","")</f>
        <v>c</v>
      </c>
      <c r="R170" s="14" t="str">
        <f>IF(AND(OR($E169={"a/b","a/c","b/a","c/a"}),P169="w"),VLOOKUP(R169,$AA$2:$AB$17,2,FALSE),IF(AND(OR($E169={"a/b","a/c","b/a","c/a"}),P169="l"),VLOOKUP(R169,$AC$2:$AD$17,2,FALSE),IF(AND(OR($E169={"a/b","a/c","b/a","c/a"}),P168="w"),VLOOKUP(R168,$AA$2:$AB$17,2,FALSE),IF(AND(OR($E169={"a/b","a/c","b/a","c/a"}),P168="l"),VLOOKUP(R168,$AC$2:$AD$17,2,FALSE),IF(AND(OR($E169={"a/b","a/c","b/a","c/a"}),P167="w"),VLOOKUP(R167,$AA$2:$AB$17,2,FALSE),IF(AND(OR($E169={"a/b","a/c","b/a","c/a"}),P167="l"),VLOOKUP(R167,$AC$2:$AD$17,2,FALSE),IF(AND(OR($E169={"a/b","a/c","b/a","c/a"}),P166="w"),VLOOKUP(R166,$AA$2:$AB$17,2,FALSE),IF(AND(OR($E169={"a/b","a/c","b/a","c/a"}),P166="l"),VLOOKUP(R166,$AC$2:$AD$17,2,FALSE),IF(AND(OR($E169={"a/b","a/c","b/a","c/a"}),P165="w"),VLOOKUP(R165,$AA$2:$AB$17,2,FALSE),IF(AND(OR($E169={"a/b","a/c","b/a","c/a"}),P165="l"),VLOOKUP(R165,$AC$2:$AD$17,2,FALSE),IF(AND(OR($E169={"a/b","a/c","b/a","c/a"}),P164="w"),VLOOKUP(R164,$AA$2:$AB$17,2,FALSE),IF(AND(OR($E169={"a/b","a/c","b/a","c/a"}),P164="l"),VLOOKUP(R164,$AC$2:$AD$17,2,FALSE),IF(AND(OR($E169={"a/b","a/c","b/a","c/a"}),P163="w"),VLOOKUP(R163,$AA$2:$AB$17,2,FALSE),IF(AND(OR($E169={"a/b","a/c","b/a","c/a"}),P163="l"),VLOOKUP(R163,$AC$2:$AD$17,2,FALSE),IF(AND(OR($E169={"a/b","a/c","b/a","c/a"}),P162="w"),VLOOKUP(R162,$AA$2:$AB$17,2,FALSE),IF(AND(OR($E169={"a/b","a/c","b/a","c/a"}),P162="l"),VLOOKUP(R162,$AC$2:$AD$17,2,FALSE),IF(AND(OR($E169={"a/b","a/c","b/a","c/a"}),P161="w"),VLOOKUP(R161,$AA$2:$AB$17,2,FALSE),IF(AND(OR($E169={"a/b","a/c","b/a","c/a"}),P161="l"),VLOOKUP(R161,$AC$2:$AD$17,2,FALSE),IF(AND(OR($E169={"a/b","a/c","b/a","c/a"}),P160="w"),VLOOKUP(R160,$AA$2:$AB$17,2,FALSE),IF(AND(OR($E169={"a/b","a/c","b/a","c/a"}),P160="l"),VLOOKUP(R160,$AC$2:$AD$17,2,FALSE),IF(AND(OR($E169={"a/b","a/c","b/a","c/a"}),P159="w"),VLOOKUP(R159,$AA$2:$AB$17,2,FALSE),IF(AND(OR($E169={"a/b","a/c","b/a","c/a"}),P159="l"),VLOOKUP(R159,$AC$2:$AD$17,2,FALSE),IF(OR($E169={"a/b","a/c","b/a","c/a"}),1,"")))))))))))))))))))))))</f>
        <v/>
      </c>
      <c r="S170" s="13" t="str">
        <f>IF(AND(T170="c",$A170&gt;=1,OR(U170={1,"2a","2b",3,"5a","5b","10a","10b","20a","20b","40a","40b","80a","80b","160a","160b"})),"w",IF(AND(T170="",$A170&gt;=1,OR(U170={1,"2a","2b",3,"5a","5b","10a","10b","20a","20b","40a","40b","80a","80b","160a","160b"})),"l",""))</f>
        <v>l</v>
      </c>
      <c r="T170" s="7" t="str">
        <f>IF(OR($A170={2,5,8,11,14,17,20,23,26,29,32,35}),"c","")</f>
        <v/>
      </c>
      <c r="U170" s="14" t="str">
        <f>IF(AND(OR($E169={"a/b","b/c","b/a","c/b"}),S169="w"),VLOOKUP(U169,$AA$2:$AB$17,2,FALSE),IF(AND(OR($E169={"a/b","b/c","b/a","c/b"}),S169="l"),VLOOKUP(U169,$AC$2:$AD$17,2,FALSE),IF(AND(OR($E169={"a/b","b/c","b/a","c/b"}),S168="w"),VLOOKUP(U168,$AA$2:$AB$17,2,FALSE),IF(AND(OR($E169={"a/b","b/c","b/a","c/b"}),S168="l"),VLOOKUP(U168,$AC$2:$AD$17,2,FALSE),IF(AND(OR($E169={"a/b","b/c","b/a","c/b"}),S167="w"),VLOOKUP(U167,$AA$2:$AB$17,2,FALSE),IF(AND(OR($E169={"a/b","b/c","b/a","c/b"}),S167="l"),VLOOKUP(U167,$AC$2:$AD$17,2,FALSE),IF(AND(OR($E169={"a/b","b/c","b/a","c/b"}),S166="w"),VLOOKUP(U166,$AA$2:$AB$17,2,FALSE),IF(AND(OR($E169={"a/b","b/c","b/a","c/b"}),S166="l"),VLOOKUP(U166,$AC$2:$AD$17,2,FALSE),IF(AND(OR($E169={"a/b","b/c","b/a","c/b"}),S165="w"),VLOOKUP(U165,$AA$2:$AB$17,2,FALSE),IF(AND(OR($E169={"a/b","b/c","b/a","c/b"}),S165="l"),VLOOKUP(U165,$AC$2:$AD$17,2,FALSE),IF(AND(OR($E169={"a/b","b/c","b/a","c/b"}),S164="w"),VLOOKUP(U164,$AA$2:$AB$17,2,FALSE),IF(AND(OR($E169={"a/b","b/c","b/a","c/b"}),S164="l"),VLOOKUP(U164,$AC$2:$AD$17,2,FALSE),IF(AND(OR($E169={"a/b","b/c","b/a","c/b"}),S163="w"),VLOOKUP(U163,$AA$2:$AB$17,2,FALSE),IF(AND(OR($E169={"a/b","b/c","b/a","c/b"}),S163="l"),VLOOKUP(U163,$AC$2:$AD$17,2,FALSE),IF(AND(OR($E169={"a/b","b/c","b/a","c/b"}),S162="w"),VLOOKUP(U162,$AA$2:$AB$17,2,FALSE),IF(AND(OR($E169={"a/b","b/c","b/a","c/b"}),S162="l"),VLOOKUP(U162,$AC$2:$AD$17,2,FALSE),IF(AND(OR($E169={"a/b","b/c","b/a","c/b"}),S161="w"),VLOOKUP(U161,$AA$2:$AB$17,2,FALSE),IF(AND(OR($E169={"a/b","b/c","b/a","c/b"}),S161="l"),VLOOKUP(U161,$AC$2:$AD$17,2,FALSE),IF(AND(OR($E169={"a/b","b/c","b/a","c/b"}),S160="w"),VLOOKUP(U160,$AA$2:$AB$17,2,FALSE),IF(AND(OR($E169={"a/b","b/c","b/a","c/b"}),S160="l"),VLOOKUP(U160,$AC$2:$AD$17,2,FALSE),IF(AND(OR($E169={"a/b","b/c","b/a","c/b"}),S159="w"),VLOOKUP(U159,$AA$2:$AB$17,2,FALSE),IF(AND(OR($E169={"a/b","b/c","b/a","c/b"}),S159="l"),VLOOKUP(U159,$AC$2:$AD$17,2,FALSE),IF(OR($E169={"a/b","b/c","b/a","c/b"}),1,"")))))))))))))))))))))))</f>
        <v>2a</v>
      </c>
      <c r="V170" s="13" t="str">
        <f>IF(AND(W170="c",$A170&gt;=1,OR(X170={1,"2a","2b",3,"5a","5b","10a","10b","20a","20b","40a","40b","80a","80b","160a","160b"})),"w",IF(AND(W170="",$A170&gt;=1,OR(X170={1,"2a","2b",3,"5a","5b","10a","10b","20a","20b","40a","40b","80a","80b","160a","160b"})),"l",""))</f>
        <v>l</v>
      </c>
      <c r="W170" s="7" t="str">
        <f>IF(OR($A170={3,6,9,12,15,18,21,24,27,30,33,36}),"c","")</f>
        <v/>
      </c>
      <c r="X170" s="14" t="str">
        <f>IF(AND(OR($E169={"a/c","b/c","c/a","c/b"}),V169="w"),VLOOKUP(X169,$AA$2:$AB$17,2,FALSE),IF(AND(OR($E169={"a/c","b/c","c/a","c/b"}),V169="l"),VLOOKUP(X169,$AC$2:$AD$17,2,FALSE),IF(AND(OR($E169={"a/c","b/c","c/a","c/b"}),V168="w"),VLOOKUP(X168,$AA$2:$AB$17,2,FALSE),IF(AND(OR($E169={"a/c","b/c","c/a","c/b"}),V168="l"),VLOOKUP(X168,$AC$2:$AD$17,2,FALSE),IF(AND(OR($E169={"a/c","b/c","c/a","c/b"}),V167="w"),VLOOKUP(X167,$AA$2:$AB$17,2,FALSE),IF(AND(OR($E169={"a/c","b/c","c/a","c/b"}),V167="l"),VLOOKUP(X167,$AC$2:$AD$17,2,FALSE),IF(AND(OR($E169={"a/c","b/c","c/a","c/b"}),V166="w"),VLOOKUP(X166,$AA$2:$AB$17,2,FALSE),IF(AND(OR($E169={"a/c","b/c","c/a","c/b"}),V166="l"),VLOOKUP(X166,$AC$2:$AD$17,2,FALSE),IF(AND(OR($E169={"a/c","b/c","c/a","c/b"}),V165="w"),VLOOKUP(X165,$AA$2:$AB$17,2,FALSE),IF(AND(OR($E169={"a/c","b/c","c/a","c/b"}),V165="l"),VLOOKUP(X165,$AC$2:$AD$17,2,FALSE),IF(AND(OR($E169={"a/c","b/c","c/a","c/b"}),V164="w"),VLOOKUP(X164,$AA$2:$AB$17,2,FALSE),IF(AND(OR($E169={"a/c","b/c","c/a","c/b"}),V164="l"),VLOOKUP(X164,$AC$2:$AD$17,2,FALSE),IF(AND(OR($E169={"a/c","b/c","c/a","c/b"}),V163="w"),VLOOKUP(X163,$AA$2:$AB$17,2,FALSE),IF(AND(OR($E169={"a/c","b/c","c/a","c/b"}),V163="l"),VLOOKUP(X163,$AC$2:$AD$17,2,FALSE),IF(AND(OR($E169={"a/c","b/c","c/a","c/b"}),V162="w"),VLOOKUP(X162,$AA$2:$AB$17,2,FALSE),IF(AND(OR($E169={"a/c","b/c","c/a","c/b"}),V162="l"),VLOOKUP(X162,$AC$2:$AD$17,2,FALSE),IF(AND(OR($E169={"a/c","b/c","c/a","c/b"}),V161="w"),VLOOKUP(X161,$AA$2:$AB$17,2,FALSE),IF(AND(OR($E169={"a/c","b/c","c/a","c/b"}),V161="l"),VLOOKUP(X161,$AC$2:$AD$17,2,FALSE),IF(AND(OR($E169={"a/c","b/c","c/a","c/b"}),V160="w"),VLOOKUP(X160,$AA$2:$AB$17,2,FALSE),IF(AND(OR($E169={"a/c","b/c","c/a","c/b"}),V160="l"),VLOOKUP(X160,$AC$2:$AD$17,2,FALSE),IF(AND(OR($E169={"a/c","b/c","c/a","c/b"}),V159="w"),VLOOKUP(X159,$AA$2:$AB$17,2,FALSE),IF(AND(OR($E169={"a/c","b/c","c/a","c/b"}),V159="l"),VLOOKUP(X159,$AC$2:$AD$17,2,FALSE),IF(OR($E169={"a/c","b/c","c/a","c/b"}),1,"")))))))))))))))))))))))</f>
        <v>5a</v>
      </c>
      <c r="Y170" s="12">
        <f t="shared" si="18"/>
        <v>-7</v>
      </c>
      <c r="Z170" s="27">
        <f t="shared" si="19"/>
        <v>-8</v>
      </c>
    </row>
    <row r="171" spans="1:26">
      <c r="A171" s="9" t="s">
        <v>33</v>
      </c>
      <c r="B171" s="9" t="str">
        <f>IF(OR($A171={1,2,3,4,5,6,7,8,9,10,11,12}),1,IF(OR($A171={13,14,15,16,17,18,19,20,21,22,23,24}),2,IF(OR($A171={25,26,27,28,29,30,31,32,33,34,35,36}),3,"")))</f>
        <v/>
      </c>
      <c r="C171" s="9" t="str">
        <f>IF(OR($A171={1,4,7,10,13,16,19,22,25,28,31,34}),"A",IF(OR($A171={2,5,8,11,14,17,20,23,26,29,32,35}),"B",IF(OR($A171={3,6,9,12,15,18,21,24,27,30,33,36}),"C","")))</f>
        <v/>
      </c>
      <c r="D171" t="str">
        <f t="shared" si="20"/>
        <v>1/3</v>
      </c>
      <c r="E171" t="str">
        <f t="shared" si="21"/>
        <v>C/A</v>
      </c>
      <c r="F171" s="13" t="str">
        <f>IF(AND(G171="d",$A171&gt;=1,OR(H171={1,"2a","2b",3,"5a","5b","10a","10b","20a","20b","40a","40b","80a","80b","160a","160b"})),"w",IF(AND(G171="",$A171&gt;=1,OR(H171={1,"2a","2b",3,"5a","5b","10a","10b","20a","20b","40a","40b","80a","80b","160a","160b"})),"l",""))</f>
        <v>l</v>
      </c>
      <c r="G171" s="7" t="str">
        <f>IF(OR($A171={1,2,3,4,5,6,7,8,9,10,11,12}),"d","")</f>
        <v/>
      </c>
      <c r="H171" s="14" t="str">
        <f>IF(AND(OR($D170={"1/2","1/3","2/1","3/1"}),F170="w"),VLOOKUP(H170,$AA$2:$AB$17,2,FALSE),IF(AND(OR($D170={"1/2","1/3","2/1","3/1"}),F170="l"),VLOOKUP(H170,$AC$2:$AD$17,2,FALSE),IF(AND(OR($D170={"1/2","1/3","2/1","3/1"}),F169="w"),VLOOKUP(H169,$AA$2:$AB$17,2,FALSE),IF(AND(OR($D170={"1/2","1/3","2/1","3/1"}),F169="l"),VLOOKUP(H169,$AC$2:$AD$17,2,FALSE),IF(AND(OR($D170={"1/2","1/3","2/1","3/1"}),F168="w"),VLOOKUP(H168,$AA$2:$AB$17,2,FALSE),IF(AND(OR($D170={"1/2","1/3","2/1","3/1"}),F168="l"),VLOOKUP(H168,$AC$2:$AD$17,2,FALSE),IF(AND(OR($D170={"1/2","1/3","2/1","3/1"}),F167="w"),VLOOKUP(H167,$AA$2:$AB$17,2,FALSE),IF(AND(OR($D170={"1/2","1/3","2/1","3/1"}),F167="l"),VLOOKUP(H167,$AC$2:$AD$17,2,FALSE),IF(AND(OR($D170={"1/2","1/3","2/1","3/1"}),F166="w"),VLOOKUP(H166,$AA$2:$AB$17,2,FALSE),IF(AND(OR($D170={"1/2","1/3","2/1","3/1"}),F166="l"),VLOOKUP(H166,$AC$2:$AD$17,2,FALSE),IF(AND(OR($D170={"1/2","1/3","2/1","3/1"}),F165="w"),VLOOKUP(H165,$AA$2:$AB$17,2,FALSE),IF(AND(OR($D170={"1/2","1/3","2/1","3/1"}),F165="l"),VLOOKUP(H165,$AC$2:$AD$17,2,FALSE),IF(AND(OR($D170={"1/2","1/3","2/1","3/1"}),F164="w"),VLOOKUP(H164,$AA$2:$AB$17,2,FALSE),IF(AND(OR($D170={"1/2","1/3","2/1","3/1"}),F164="l"),VLOOKUP(H164,$AC$2:$AD$17,2,FALSE),IF(AND(OR($D170={"1/2","1/3","2/1","3/1"}),F163="w"),VLOOKUP(H163,$AA$2:$AB$17,2,FALSE),IF(AND(OR($D170={"1/2","1/3","2/1","3/1"}),F163="l"),VLOOKUP(H163,$AC$2:$AD$17,2,FALSE),IF(AND(OR($D170={"1/2","1/3","2/1","3/1"}),F162="w"),VLOOKUP(H162,$AA$2:$AB$17,2,FALSE),IF(AND(OR($D170={"1/2","1/3","2/1","3/1"}),F162="l"),VLOOKUP(H162,$AC$2:$AD$17,2,FALSE),IF(AND(OR($D170={"1/2","1/3","2/1","3/1"}),F161="w"),VLOOKUP(H161,$AA$2:$AB$17,2,FALSE),IF(AND(OR($D170={"1/2","1/3","2/1","3/1"}),F161="l"),VLOOKUP(H161,$AC$2:$AD$17,2,FALSE),IF(AND(OR($D170={"1/2","1/3","2/1","3/1"}),F160="w"),VLOOKUP(H160,$AA$2:$AB$17,2,FALSE),IF(AND(OR($D170={"1/2","1/3","2/1","3/1"}),F160="l"),VLOOKUP(H160,$AC$2:$AD$17,2,FALSE),IF(OR($D170={"1/2","1/3","2/1","3/1"}),1,"")))))))))))))))))))))))</f>
        <v>5b</v>
      </c>
      <c r="I171" s="13" t="str">
        <f>IF(AND(J171="d",$A171&gt;=1,OR(K171={1,"2a","2b",3,"5a","5b","10a","10b","20a","20b","40a","40b","80a","80b","160a","160b"})),"w",IF(AND(J171="",$A171&gt;=1,OR(K171={1,"2a","2b",3,"5a","5b","10a","10b","20a","20b","40a","40b","80a","80b","160a","160b"})),"l",""))</f>
        <v/>
      </c>
      <c r="J171" s="7" t="str">
        <f>IF(OR($A171={13,14,15,16,17,18,19,20,21,22,23,24}),"d","")</f>
        <v/>
      </c>
      <c r="K171" s="14" t="str">
        <f>IF(AND(OR($D170={"1/2","2/3","2/1","3/2"}),I170="w"),VLOOKUP(K170,$AA$2:$AB$17,2,FALSE),IF(AND(OR($D170={"1/2","2/3","2/1","3/2"}),I170="l"),VLOOKUP(K170,$AC$2:$AD$17,2,FALSE),IF(AND(OR($D170={"1/2","2/3","2/1","3/2"}),I169="w"),VLOOKUP(K169,$AA$2:$AB$17,2,FALSE),IF(AND(OR($D170={"1/2","2/3","2/1","3/2"}),I169="l"),VLOOKUP(K169,$AC$2:$AD$17,2,FALSE),IF(AND(OR($D170={"1/2","2/3","2/1","3/2"}),I168="w"),VLOOKUP(K168,$AA$2:$AB$17,2,FALSE),IF(AND(OR($D170={"1/2","2/3","2/1","3/2"}),I168="l"),VLOOKUP(K168,$AC$2:$AD$17,2,FALSE),IF(AND(OR($D170={"1/2","2/3","2/1","3/2"}),I167="w"),VLOOKUP(K167,$AA$2:$AB$17,2,FALSE),IF(AND(OR($D170={"1/2","2/3","2/1","3/2"}),I167="l"),VLOOKUP(K167,$AC$2:$AD$17,2,FALSE),IF(AND(OR($D170={"1/2","2/3","2/1","3/2"}),I166="w"),VLOOKUP(K166,$AA$2:$AB$17,2,FALSE),IF(AND(OR($D170={"1/2","2/3","2/1","3/2"}),I166="l"),VLOOKUP(K166,$AC$2:$AD$17,2,FALSE),IF(AND(OR($D170={"1/2","2/3","2/1","3/2"}),I165="w"),VLOOKUP(K165,$AA$2:$AB$17,2,FALSE),IF(AND(OR($D170={"1/2","2/3","2/1","3/2"}),I165="l"),VLOOKUP(K165,$AC$2:$AD$17,2,FALSE),IF(AND(OR($D170={"1/2","2/3","2/1","3/2"}),I164="w"),VLOOKUP(K164,$AA$2:$AB$17,2,FALSE),IF(AND(OR($D170={"1/2","2/3","2/1","3/2"}),I164="l"),VLOOKUP(K164,$AC$2:$AD$17,2,FALSE),IF(AND(OR($D170={"1/2","2/3","2/1","3/2"}),I163="w"),VLOOKUP(K163,$AA$2:$AB$17,2,FALSE),IF(AND(OR($D170={"1/2","2/3","2/1","3/2"}),I163="l"),VLOOKUP(K163,$AC$2:$AD$17,2,FALSE),IF(AND(OR($D170={"1/2","2/3","2/1","3/2"}),I162="w"),VLOOKUP(K162,$AA$2:$AB$17,2,FALSE),IF(AND(OR($D170={"1/2","2/3","2/1","3/2"}),I162="l"),VLOOKUP(K162,$AC$2:$AD$17,2,FALSE),IF(AND(OR($D170={"1/2","2/3","2/1","3/2"}),I161="w"),VLOOKUP(K161,$AA$2:$AB$17,2,FALSE),IF(AND(OR($D170={"1/2","2/3","2/1","3/2"}),I161="l"),VLOOKUP(K161,$AC$2:$AD$17,2,FALSE),IF(AND(OR($D170={"1/2","2/3","2/1","3/2"}),I160="w"),VLOOKUP(K160,$AA$2:$AB$17,2,FALSE),IF(AND(OR($D170={"1/2","2/3","2/1","3/2"}),I160="l"),VLOOKUP(K160,$AC$2:$AD$17,2,FALSE),IF(OR($D170={"1/2","2/3","2/1","3/2"}),1,"")))))))))))))))))))))))</f>
        <v/>
      </c>
      <c r="L171" s="13" t="str">
        <f>IF(AND(M171="d",$A171&gt;=1,OR(N171={1,"2a","2b",3,"5a","5b","10a","10b","20a","20b","40a","40b","80a","80b","160a","160b"})),"w",IF(AND(M171="",$A171&gt;=1,OR(N171={1,"2a","2b",3,"5a","5b","10a","10b","20a","20b","40a","40b","80a","80b","160a","160b"})),"l",""))</f>
        <v>l</v>
      </c>
      <c r="M171" s="7" t="str">
        <f>IF(OR($A171={25,26,27,28,29,30,31,32,33,34,35,36}),"d","")</f>
        <v/>
      </c>
      <c r="N171" s="14">
        <f>IF(AND(OR($D170={"1/3","2/3","3/1","3/2"}),L170="w"),VLOOKUP(N170,$AA$2:$AB$17,2,FALSE),IF(AND(OR($D170={"1/3","2/3","3/1","3/2"}),L170="l"),VLOOKUP(N170,$AC$2:$AD$17,2,FALSE),IF(AND(OR($D170={"1/3","2/3","3/1","3/2"}),L169="w"),VLOOKUP(N169,$AA$2:$AB$17,2,FALSE),IF(AND(OR($D170={"1/3","2/3","3/1","3/2"}),L169="l"),VLOOKUP(N169,$AC$2:$AD$17,2,FALSE),IF(AND(OR($D170={"1/3","2/3","3/1","3/2"}),L168="w"),VLOOKUP(N168,$AA$2:$AB$17,2,FALSE),IF(AND(OR($D170={"1/3","2/3","3/1","3/2"}),L168="l"),VLOOKUP(N168,$AC$2:$AD$17,2,FALSE),IF(AND(OR($D170={"1/3","2/3","3/1","3/2"}),L167="w"),VLOOKUP(N167,$AA$2:$AB$17,2,FALSE),IF(AND(OR($D170={"1/3","2/3","3/1","3/2"}),L167="l"),VLOOKUP(N167,$AC$2:$AD$17,2,FALSE),IF(AND(OR($D170={"1/3","2/3","3/1","3/2"}),L166="w"),VLOOKUP(N166,$AA$2:$AB$17,2,FALSE),IF(AND(OR($D170={"1/3","2/3","3/1","3/2"}),L166="l"),VLOOKUP(N166,$AC$2:$AD$17,2,FALSE),IF(AND(OR($D170={"1/3","2/3","3/1","3/2"}),L165="w"),VLOOKUP(N165,$AA$2:$AB$17,2,FALSE),IF(AND(OR($D170={"1/3","2/3","3/1","3/2"}),L165="l"),VLOOKUP(N165,$AC$2:$AD$17,2,FALSE),IF(AND(OR($D170={"1/3","2/3","3/1","3/2"}),L164="w"),VLOOKUP(N164,$AA$2:$AB$17,2,FALSE),IF(AND(OR($D170={"1/3","2/3","3/1","3/2"}),L164="l"),VLOOKUP(N164,$AC$2:$AD$17,2,FALSE),IF(AND(OR($D170={"1/3","2/3","3/1","3/2"}),L163="w"),VLOOKUP(N163,$AA$2:$AB$17,2,FALSE),IF(AND(OR($D170={"1/3","2/3","3/1","3/2"}),L163="l"),VLOOKUP(N163,$AC$2:$AD$17,2,FALSE),IF(AND(OR($D170={"1/3","2/3","3/1","3/2"}),L162="w"),VLOOKUP(N162,$AA$2:$AB$17,2,FALSE),IF(AND(OR($D170={"1/3","2/3","3/1","3/2"}),L162="l"),VLOOKUP(N162,$AC$2:$AD$17,2,FALSE),IF(AND(OR($D170={"1/3","2/3","3/1","3/2"}),L161="w"),VLOOKUP(N161,$AA$2:$AB$17,2,FALSE),IF(AND(OR($D170={"1/3","2/3","3/1","3/2"}),L161="l"),VLOOKUP(N161,$AC$2:$AD$17,2,FALSE),IF(AND(OR($D170={"1/3","2/3","3/1","3/2"}),L160="w"),VLOOKUP(N160,$AA$2:$AB$17,2,FALSE),IF(AND(OR($D170={"1/3","2/3","3/1","3/2"}),L160="l"),VLOOKUP(N160,$AC$2:$AD$17,2,FALSE),IF(OR($D170={"1/3","2/3","3/1","3/2"}),1,"")))))))))))))))))))))))</f>
        <v>1</v>
      </c>
      <c r="O171" s="12">
        <f t="shared" si="17"/>
        <v>-6</v>
      </c>
      <c r="P171" s="13" t="str">
        <f>IF(AND(Q171="c",$A171&gt;=1,OR(R171={1,"2a","2b",3,"5a","5b","10a","10b","20a","20b","40a","40b","80a","80b","160a","160b"})),"w",IF(AND(Q171="",$A171&gt;=1,OR(R171={1,"2a","2b",3,"5a","5b","10a","10b","20a","20b","40a","40b","80a","80b","160a","160b"})),"l",""))</f>
        <v>l</v>
      </c>
      <c r="Q171" s="7" t="str">
        <f>IF(OR($A171={1,4,7,10,13,16,19,22,25,28,31,34}),"c","")</f>
        <v/>
      </c>
      <c r="R171" s="14" t="str">
        <f>IF(AND(OR($E170={"a/b","a/c","b/a","c/a"}),P170="w"),VLOOKUP(R170,$AA$2:$AB$17,2,FALSE),IF(AND(OR($E170={"a/b","a/c","b/a","c/a"}),P170="l"),VLOOKUP(R170,$AC$2:$AD$17,2,FALSE),IF(AND(OR($E170={"a/b","a/c","b/a","c/a"}),P169="w"),VLOOKUP(R169,$AA$2:$AB$17,2,FALSE),IF(AND(OR($E170={"a/b","a/c","b/a","c/a"}),P169="l"),VLOOKUP(R169,$AC$2:$AD$17,2,FALSE),IF(AND(OR($E170={"a/b","a/c","b/a","c/a"}),P168="w"),VLOOKUP(R168,$AA$2:$AB$17,2,FALSE),IF(AND(OR($E170={"a/b","a/c","b/a","c/a"}),P168="l"),VLOOKUP(R168,$AC$2:$AD$17,2,FALSE),IF(AND(OR($E170={"a/b","a/c","b/a","c/a"}),P167="w"),VLOOKUP(R167,$AA$2:$AB$17,2,FALSE),IF(AND(OR($E170={"a/b","a/c","b/a","c/a"}),P167="l"),VLOOKUP(R167,$AC$2:$AD$17,2,FALSE),IF(AND(OR($E170={"a/b","a/c","b/a","c/a"}),P166="w"),VLOOKUP(R166,$AA$2:$AB$17,2,FALSE),IF(AND(OR($E170={"a/b","a/c","b/a","c/a"}),P166="l"),VLOOKUP(R166,$AC$2:$AD$17,2,FALSE),IF(AND(OR($E170={"a/b","a/c","b/a","c/a"}),P165="w"),VLOOKUP(R165,$AA$2:$AB$17,2,FALSE),IF(AND(OR($E170={"a/b","a/c","b/a","c/a"}),P165="l"),VLOOKUP(R165,$AC$2:$AD$17,2,FALSE),IF(AND(OR($E170={"a/b","a/c","b/a","c/a"}),P164="w"),VLOOKUP(R164,$AA$2:$AB$17,2,FALSE),IF(AND(OR($E170={"a/b","a/c","b/a","c/a"}),P164="l"),VLOOKUP(R164,$AC$2:$AD$17,2,FALSE),IF(AND(OR($E170={"a/b","a/c","b/a","c/a"}),P163="w"),VLOOKUP(R163,$AA$2:$AB$17,2,FALSE),IF(AND(OR($E170={"a/b","a/c","b/a","c/a"}),P163="l"),VLOOKUP(R163,$AC$2:$AD$17,2,FALSE),IF(AND(OR($E170={"a/b","a/c","b/a","c/a"}),P162="w"),VLOOKUP(R162,$AA$2:$AB$17,2,FALSE),IF(AND(OR($E170={"a/b","a/c","b/a","c/a"}),P162="l"),VLOOKUP(R162,$AC$2:$AD$17,2,FALSE),IF(AND(OR($E170={"a/b","a/c","b/a","c/a"}),P161="w"),VLOOKUP(R161,$AA$2:$AB$17,2,FALSE),IF(AND(OR($E170={"a/b","a/c","b/a","c/a"}),P161="l"),VLOOKUP(R161,$AC$2:$AD$17,2,FALSE),IF(AND(OR($E170={"a/b","a/c","b/a","c/a"}),P160="w"),VLOOKUP(R160,$AA$2:$AB$17,2,FALSE),IF(AND(OR($E170={"a/b","a/c","b/a","c/a"}),P160="l"),VLOOKUP(R160,$AC$2:$AD$17,2,FALSE),IF(OR($E170={"a/b","a/c","b/a","c/a"}),1,"")))))))))))))))))))))))</f>
        <v>2b</v>
      </c>
      <c r="S171" s="13" t="str">
        <f>IF(AND(T171="c",$A171&gt;=1,OR(U171={1,"2a","2b",3,"5a","5b","10a","10b","20a","20b","40a","40b","80a","80b","160a","160b"})),"w",IF(AND(T171="",$A171&gt;=1,OR(U171={1,"2a","2b",3,"5a","5b","10a","10b","20a","20b","40a","40b","80a","80b","160a","160b"})),"l",""))</f>
        <v/>
      </c>
      <c r="T171" s="7" t="str">
        <f>IF(OR($A171={2,5,8,11,14,17,20,23,26,29,32,35}),"c","")</f>
        <v/>
      </c>
      <c r="U171" s="14" t="str">
        <f>IF(AND(OR($E170={"a/b","b/c","b/a","c/b"}),S170="w"),VLOOKUP(U170,$AA$2:$AB$17,2,FALSE),IF(AND(OR($E170={"a/b","b/c","b/a","c/b"}),S170="l"),VLOOKUP(U170,$AC$2:$AD$17,2,FALSE),IF(AND(OR($E170={"a/b","b/c","b/a","c/b"}),S169="w"),VLOOKUP(U169,$AA$2:$AB$17,2,FALSE),IF(AND(OR($E170={"a/b","b/c","b/a","c/b"}),S169="l"),VLOOKUP(U169,$AC$2:$AD$17,2,FALSE),IF(AND(OR($E170={"a/b","b/c","b/a","c/b"}),S168="w"),VLOOKUP(U168,$AA$2:$AB$17,2,FALSE),IF(AND(OR($E170={"a/b","b/c","b/a","c/b"}),S168="l"),VLOOKUP(U168,$AC$2:$AD$17,2,FALSE),IF(AND(OR($E170={"a/b","b/c","b/a","c/b"}),S167="w"),VLOOKUP(U167,$AA$2:$AB$17,2,FALSE),IF(AND(OR($E170={"a/b","b/c","b/a","c/b"}),S167="l"),VLOOKUP(U167,$AC$2:$AD$17,2,FALSE),IF(AND(OR($E170={"a/b","b/c","b/a","c/b"}),S166="w"),VLOOKUP(U166,$AA$2:$AB$17,2,FALSE),IF(AND(OR($E170={"a/b","b/c","b/a","c/b"}),S166="l"),VLOOKUP(U166,$AC$2:$AD$17,2,FALSE),IF(AND(OR($E170={"a/b","b/c","b/a","c/b"}),S165="w"),VLOOKUP(U165,$AA$2:$AB$17,2,FALSE),IF(AND(OR($E170={"a/b","b/c","b/a","c/b"}),S165="l"),VLOOKUP(U165,$AC$2:$AD$17,2,FALSE),IF(AND(OR($E170={"a/b","b/c","b/a","c/b"}),S164="w"),VLOOKUP(U164,$AA$2:$AB$17,2,FALSE),IF(AND(OR($E170={"a/b","b/c","b/a","c/b"}),S164="l"),VLOOKUP(U164,$AC$2:$AD$17,2,FALSE),IF(AND(OR($E170={"a/b","b/c","b/a","c/b"}),S163="w"),VLOOKUP(U163,$AA$2:$AB$17,2,FALSE),IF(AND(OR($E170={"a/b","b/c","b/a","c/b"}),S163="l"),VLOOKUP(U163,$AC$2:$AD$17,2,FALSE),IF(AND(OR($E170={"a/b","b/c","b/a","c/b"}),S162="w"),VLOOKUP(U162,$AA$2:$AB$17,2,FALSE),IF(AND(OR($E170={"a/b","b/c","b/a","c/b"}),S162="l"),VLOOKUP(U162,$AC$2:$AD$17,2,FALSE),IF(AND(OR($E170={"a/b","b/c","b/a","c/b"}),S161="w"),VLOOKUP(U161,$AA$2:$AB$17,2,FALSE),IF(AND(OR($E170={"a/b","b/c","b/a","c/b"}),S161="l"),VLOOKUP(U161,$AC$2:$AD$17,2,FALSE),IF(AND(OR($E170={"a/b","b/c","b/a","c/b"}),S160="w"),VLOOKUP(U160,$AA$2:$AB$17,2,FALSE),IF(AND(OR($E170={"a/b","b/c","b/a","c/b"}),S160="l"),VLOOKUP(U160,$AC$2:$AD$17,2,FALSE),IF(OR($E170={"a/b","b/c","b/a","c/b"}),1,"")))))))))))))))))))))))</f>
        <v/>
      </c>
      <c r="V171" s="13" t="str">
        <f>IF(AND(W171="c",$A171&gt;=1,OR(X171={1,"2a","2b",3,"5a","5b","10a","10b","20a","20b","40a","40b","80a","80b","160a","160b"})),"w",IF(AND(W171="",$A171&gt;=1,OR(X171={1,"2a","2b",3,"5a","5b","10a","10b","20a","20b","40a","40b","80a","80b","160a","160b"})),"l",""))</f>
        <v>l</v>
      </c>
      <c r="W171" s="7" t="str">
        <f>IF(OR($A171={3,6,9,12,15,18,21,24,27,30,33,36}),"c","")</f>
        <v/>
      </c>
      <c r="X171" s="14" t="str">
        <f>IF(AND(OR($E170={"a/c","b/c","c/a","c/b"}),V170="w"),VLOOKUP(X170,$AA$2:$AB$17,2,FALSE),IF(AND(OR($E170={"a/c","b/c","c/a","c/b"}),V170="l"),VLOOKUP(X170,$AC$2:$AD$17,2,FALSE),IF(AND(OR($E170={"a/c","b/c","c/a","c/b"}),V169="w"),VLOOKUP(X169,$AA$2:$AB$17,2,FALSE),IF(AND(OR($E170={"a/c","b/c","c/a","c/b"}),V169="l"),VLOOKUP(X169,$AC$2:$AD$17,2,FALSE),IF(AND(OR($E170={"a/c","b/c","c/a","c/b"}),V168="w"),VLOOKUP(X168,$AA$2:$AB$17,2,FALSE),IF(AND(OR($E170={"a/c","b/c","c/a","c/b"}),V168="l"),VLOOKUP(X168,$AC$2:$AD$17,2,FALSE),IF(AND(OR($E170={"a/c","b/c","c/a","c/b"}),V167="w"),VLOOKUP(X167,$AA$2:$AB$17,2,FALSE),IF(AND(OR($E170={"a/c","b/c","c/a","c/b"}),V167="l"),VLOOKUP(X167,$AC$2:$AD$17,2,FALSE),IF(AND(OR($E170={"a/c","b/c","c/a","c/b"}),V166="w"),VLOOKUP(X166,$AA$2:$AB$17,2,FALSE),IF(AND(OR($E170={"a/c","b/c","c/a","c/b"}),V166="l"),VLOOKUP(X166,$AC$2:$AD$17,2,FALSE),IF(AND(OR($E170={"a/c","b/c","c/a","c/b"}),V165="w"),VLOOKUP(X165,$AA$2:$AB$17,2,FALSE),IF(AND(OR($E170={"a/c","b/c","c/a","c/b"}),V165="l"),VLOOKUP(X165,$AC$2:$AD$17,2,FALSE),IF(AND(OR($E170={"a/c","b/c","c/a","c/b"}),V164="w"),VLOOKUP(X164,$AA$2:$AB$17,2,FALSE),IF(AND(OR($E170={"a/c","b/c","c/a","c/b"}),V164="l"),VLOOKUP(X164,$AC$2:$AD$17,2,FALSE),IF(AND(OR($E170={"a/c","b/c","c/a","c/b"}),V163="w"),VLOOKUP(X163,$AA$2:$AB$17,2,FALSE),IF(AND(OR($E170={"a/c","b/c","c/a","c/b"}),V163="l"),VLOOKUP(X163,$AC$2:$AD$17,2,FALSE),IF(AND(OR($E170={"a/c","b/c","c/a","c/b"}),V162="w"),VLOOKUP(X162,$AA$2:$AB$17,2,FALSE),IF(AND(OR($E170={"a/c","b/c","c/a","c/b"}),V162="l"),VLOOKUP(X162,$AC$2:$AD$17,2,FALSE),IF(AND(OR($E170={"a/c","b/c","c/a","c/b"}),V161="w"),VLOOKUP(X161,$AA$2:$AB$17,2,FALSE),IF(AND(OR($E170={"a/c","b/c","c/a","c/b"}),V161="l"),VLOOKUP(X161,$AC$2:$AD$17,2,FALSE),IF(AND(OR($E170={"a/c","b/c","c/a","c/b"}),V160="w"),VLOOKUP(X160,$AA$2:$AB$17,2,FALSE),IF(AND(OR($E170={"a/c","b/c","c/a","c/b"}),V160="l"),VLOOKUP(X160,$AC$2:$AD$17,2,FALSE),IF(OR($E170={"a/c","b/c","c/a","c/b"}),1,"")))))))))))))))))))))))</f>
        <v>5b</v>
      </c>
      <c r="Y171" s="12">
        <f t="shared" si="18"/>
        <v>-7</v>
      </c>
      <c r="Z171" s="27">
        <f t="shared" si="19"/>
        <v>-13</v>
      </c>
    </row>
    <row r="172" spans="1:26">
      <c r="A172" s="9">
        <v>6</v>
      </c>
      <c r="B172" s="9">
        <f>IF(OR($A172={1,2,3,4,5,6,7,8,9,10,11,12}),1,IF(OR($A172={13,14,15,16,17,18,19,20,21,22,23,24}),2,IF(OR($A172={25,26,27,28,29,30,31,32,33,34,35,36}),3,"")))</f>
        <v>1</v>
      </c>
      <c r="C172" s="9" t="str">
        <f>IF(OR($A172={1,4,7,10,13,16,19,22,25,28,31,34}),"A",IF(OR($A172={2,5,8,11,14,17,20,23,26,29,32,35}),"B",IF(OR($A172={3,6,9,12,15,18,21,24,27,30,33,36}),"C","")))</f>
        <v>C</v>
      </c>
      <c r="D172" t="str">
        <f t="shared" si="20"/>
        <v>1/3</v>
      </c>
      <c r="E172" t="str">
        <f t="shared" si="21"/>
        <v>C/A</v>
      </c>
      <c r="F172" s="13" t="str">
        <f>IF(AND(G172="d",$A172&gt;=1,OR(H172={1,"2a","2b",3,"5a","5b","10a","10b","20a","20b","40a","40b","80a","80b","160a","160b"})),"w",IF(AND(G172="",$A172&gt;=1,OR(H172={1,"2a","2b",3,"5a","5b","10a","10b","20a","20b","40a","40b","80a","80b","160a","160b"})),"l",""))</f>
        <v>w</v>
      </c>
      <c r="G172" s="7" t="str">
        <f>IF(OR($A172={1,2,3,4,5,6,7,8,9,10,11,12}),"d","")</f>
        <v>d</v>
      </c>
      <c r="H172" s="14" t="str">
        <f>IF(AND(OR($D171={"1/2","1/3","2/1","3/1"}),F171="w"),VLOOKUP(H171,$AA$2:$AB$17,2,FALSE),IF(AND(OR($D171={"1/2","1/3","2/1","3/1"}),F171="l"),VLOOKUP(H171,$AC$2:$AD$17,2,FALSE),IF(AND(OR($D171={"1/2","1/3","2/1","3/1"}),F170="w"),VLOOKUP(H170,$AA$2:$AB$17,2,FALSE),IF(AND(OR($D171={"1/2","1/3","2/1","3/1"}),F170="l"),VLOOKUP(H170,$AC$2:$AD$17,2,FALSE),IF(AND(OR($D171={"1/2","1/3","2/1","3/1"}),F169="w"),VLOOKUP(H169,$AA$2:$AB$17,2,FALSE),IF(AND(OR($D171={"1/2","1/3","2/1","3/1"}),F169="l"),VLOOKUP(H169,$AC$2:$AD$17,2,FALSE),IF(AND(OR($D171={"1/2","1/3","2/1","3/1"}),F168="w"),VLOOKUP(H168,$AA$2:$AB$17,2,FALSE),IF(AND(OR($D171={"1/2","1/3","2/1","3/1"}),F168="l"),VLOOKUP(H168,$AC$2:$AD$17,2,FALSE),IF(AND(OR($D171={"1/2","1/3","2/1","3/1"}),F167="w"),VLOOKUP(H167,$AA$2:$AB$17,2,FALSE),IF(AND(OR($D171={"1/2","1/3","2/1","3/1"}),F167="l"),VLOOKUP(H167,$AC$2:$AD$17,2,FALSE),IF(AND(OR($D171={"1/2","1/3","2/1","3/1"}),F166="w"),VLOOKUP(H166,$AA$2:$AB$17,2,FALSE),IF(AND(OR($D171={"1/2","1/3","2/1","3/1"}),F166="l"),VLOOKUP(H166,$AC$2:$AD$17,2,FALSE),IF(AND(OR($D171={"1/2","1/3","2/1","3/1"}),F165="w"),VLOOKUP(H165,$AA$2:$AB$17,2,FALSE),IF(AND(OR($D171={"1/2","1/3","2/1","3/1"}),F165="l"),VLOOKUP(H165,$AC$2:$AD$17,2,FALSE),IF(AND(OR($D171={"1/2","1/3","2/1","3/1"}),F164="w"),VLOOKUP(H164,$AA$2:$AB$17,2,FALSE),IF(AND(OR($D171={"1/2","1/3","2/1","3/1"}),F164="l"),VLOOKUP(H164,$AC$2:$AD$17,2,FALSE),IF(AND(OR($D171={"1/2","1/3","2/1","3/1"}),F163="w"),VLOOKUP(H163,$AA$2:$AB$17,2,FALSE),IF(AND(OR($D171={"1/2","1/3","2/1","3/1"}),F163="l"),VLOOKUP(H163,$AC$2:$AD$17,2,FALSE),IF(AND(OR($D171={"1/2","1/3","2/1","3/1"}),F162="w"),VLOOKUP(H162,$AA$2:$AB$17,2,FALSE),IF(AND(OR($D171={"1/2","1/3","2/1","3/1"}),F162="l"),VLOOKUP(H162,$AC$2:$AD$17,2,FALSE),IF(AND(OR($D171={"1/2","1/3","2/1","3/1"}),F161="w"),VLOOKUP(H161,$AA$2:$AB$17,2,FALSE),IF(AND(OR($D171={"1/2","1/3","2/1","3/1"}),F161="l"),VLOOKUP(H161,$AC$2:$AD$17,2,FALSE),IF(OR($D171={"1/2","1/3","2/1","3/1"}),1,"")))))))))))))))))))))))</f>
        <v>10a</v>
      </c>
      <c r="I172" s="13" t="str">
        <f>IF(AND(J172="d",$A172&gt;=1,OR(K172={1,"2a","2b",3,"5a","5b","10a","10b","20a","20b","40a","40b","80a","80b","160a","160b"})),"w",IF(AND(J172="",$A172&gt;=1,OR(K172={1,"2a","2b",3,"5a","5b","10a","10b","20a","20b","40a","40b","80a","80b","160a","160b"})),"l",""))</f>
        <v/>
      </c>
      <c r="J172" s="7" t="str">
        <f>IF(OR($A172={13,14,15,16,17,18,19,20,21,22,23,24}),"d","")</f>
        <v/>
      </c>
      <c r="K172" s="14" t="str">
        <f>IF(AND(OR($D171={"1/2","2/3","2/1","3/2"}),I171="w"),VLOOKUP(K171,$AA$2:$AB$17,2,FALSE),IF(AND(OR($D171={"1/2","2/3","2/1","3/2"}),I171="l"),VLOOKUP(K171,$AC$2:$AD$17,2,FALSE),IF(AND(OR($D171={"1/2","2/3","2/1","3/2"}),I170="w"),VLOOKUP(K170,$AA$2:$AB$17,2,FALSE),IF(AND(OR($D171={"1/2","2/3","2/1","3/2"}),I170="l"),VLOOKUP(K170,$AC$2:$AD$17,2,FALSE),IF(AND(OR($D171={"1/2","2/3","2/1","3/2"}),I169="w"),VLOOKUP(K169,$AA$2:$AB$17,2,FALSE),IF(AND(OR($D171={"1/2","2/3","2/1","3/2"}),I169="l"),VLOOKUP(K169,$AC$2:$AD$17,2,FALSE),IF(AND(OR($D171={"1/2","2/3","2/1","3/2"}),I168="w"),VLOOKUP(K168,$AA$2:$AB$17,2,FALSE),IF(AND(OR($D171={"1/2","2/3","2/1","3/2"}),I168="l"),VLOOKUP(K168,$AC$2:$AD$17,2,FALSE),IF(AND(OR($D171={"1/2","2/3","2/1","3/2"}),I167="w"),VLOOKUP(K167,$AA$2:$AB$17,2,FALSE),IF(AND(OR($D171={"1/2","2/3","2/1","3/2"}),I167="l"),VLOOKUP(K167,$AC$2:$AD$17,2,FALSE),IF(AND(OR($D171={"1/2","2/3","2/1","3/2"}),I166="w"),VLOOKUP(K166,$AA$2:$AB$17,2,FALSE),IF(AND(OR($D171={"1/2","2/3","2/1","3/2"}),I166="l"),VLOOKUP(K166,$AC$2:$AD$17,2,FALSE),IF(AND(OR($D171={"1/2","2/3","2/1","3/2"}),I165="w"),VLOOKUP(K165,$AA$2:$AB$17,2,FALSE),IF(AND(OR($D171={"1/2","2/3","2/1","3/2"}),I165="l"),VLOOKUP(K165,$AC$2:$AD$17,2,FALSE),IF(AND(OR($D171={"1/2","2/3","2/1","3/2"}),I164="w"),VLOOKUP(K164,$AA$2:$AB$17,2,FALSE),IF(AND(OR($D171={"1/2","2/3","2/1","3/2"}),I164="l"),VLOOKUP(K164,$AC$2:$AD$17,2,FALSE),IF(AND(OR($D171={"1/2","2/3","2/1","3/2"}),I163="w"),VLOOKUP(K163,$AA$2:$AB$17,2,FALSE),IF(AND(OR($D171={"1/2","2/3","2/1","3/2"}),I163="l"),VLOOKUP(K163,$AC$2:$AD$17,2,FALSE),IF(AND(OR($D171={"1/2","2/3","2/1","3/2"}),I162="w"),VLOOKUP(K162,$AA$2:$AB$17,2,FALSE),IF(AND(OR($D171={"1/2","2/3","2/1","3/2"}),I162="l"),VLOOKUP(K162,$AC$2:$AD$17,2,FALSE),IF(AND(OR($D171={"1/2","2/3","2/1","3/2"}),I161="w"),VLOOKUP(K161,$AA$2:$AB$17,2,FALSE),IF(AND(OR($D171={"1/2","2/3","2/1","3/2"}),I161="l"),VLOOKUP(K161,$AC$2:$AD$17,2,FALSE),IF(OR($D171={"1/2","2/3","2/1","3/2"}),1,"")))))))))))))))))))))))</f>
        <v/>
      </c>
      <c r="L172" s="13" t="str">
        <f>IF(AND(M172="d",$A172&gt;=1,OR(N172={1,"2a","2b",3,"5a","5b","10a","10b","20a","20b","40a","40b","80a","80b","160a","160b"})),"w",IF(AND(M172="",$A172&gt;=1,OR(N172={1,"2a","2b",3,"5a","5b","10a","10b","20a","20b","40a","40b","80a","80b","160a","160b"})),"l",""))</f>
        <v>l</v>
      </c>
      <c r="M172" s="7" t="str">
        <f>IF(OR($A172={25,26,27,28,29,30,31,32,33,34,35,36}),"d","")</f>
        <v/>
      </c>
      <c r="N172" s="14" t="str">
        <f>IF(AND(OR($D171={"1/3","2/3","3/1","3/2"}),L171="w"),VLOOKUP(N171,$AA$2:$AB$17,2,FALSE),IF(AND(OR($D171={"1/3","2/3","3/1","3/2"}),L171="l"),VLOOKUP(N171,$AC$2:$AD$17,2,FALSE),IF(AND(OR($D171={"1/3","2/3","3/1","3/2"}),L170="w"),VLOOKUP(N170,$AA$2:$AB$17,2,FALSE),IF(AND(OR($D171={"1/3","2/3","3/1","3/2"}),L170="l"),VLOOKUP(N170,$AC$2:$AD$17,2,FALSE),IF(AND(OR($D171={"1/3","2/3","3/1","3/2"}),L169="w"),VLOOKUP(N169,$AA$2:$AB$17,2,FALSE),IF(AND(OR($D171={"1/3","2/3","3/1","3/2"}),L169="l"),VLOOKUP(N169,$AC$2:$AD$17,2,FALSE),IF(AND(OR($D171={"1/3","2/3","3/1","3/2"}),L168="w"),VLOOKUP(N168,$AA$2:$AB$17,2,FALSE),IF(AND(OR($D171={"1/3","2/3","3/1","3/2"}),L168="l"),VLOOKUP(N168,$AC$2:$AD$17,2,FALSE),IF(AND(OR($D171={"1/3","2/3","3/1","3/2"}),L167="w"),VLOOKUP(N167,$AA$2:$AB$17,2,FALSE),IF(AND(OR($D171={"1/3","2/3","3/1","3/2"}),L167="l"),VLOOKUP(N167,$AC$2:$AD$17,2,FALSE),IF(AND(OR($D171={"1/3","2/3","3/1","3/2"}),L166="w"),VLOOKUP(N166,$AA$2:$AB$17,2,FALSE),IF(AND(OR($D171={"1/3","2/3","3/1","3/2"}),L166="l"),VLOOKUP(N166,$AC$2:$AD$17,2,FALSE),IF(AND(OR($D171={"1/3","2/3","3/1","3/2"}),L165="w"),VLOOKUP(N165,$AA$2:$AB$17,2,FALSE),IF(AND(OR($D171={"1/3","2/3","3/1","3/2"}),L165="l"),VLOOKUP(N165,$AC$2:$AD$17,2,FALSE),IF(AND(OR($D171={"1/3","2/3","3/1","3/2"}),L164="w"),VLOOKUP(N164,$AA$2:$AB$17,2,FALSE),IF(AND(OR($D171={"1/3","2/3","3/1","3/2"}),L164="l"),VLOOKUP(N164,$AC$2:$AD$17,2,FALSE),IF(AND(OR($D171={"1/3","2/3","3/1","3/2"}),L163="w"),VLOOKUP(N163,$AA$2:$AB$17,2,FALSE),IF(AND(OR($D171={"1/3","2/3","3/1","3/2"}),L163="l"),VLOOKUP(N163,$AC$2:$AD$17,2,FALSE),IF(AND(OR($D171={"1/3","2/3","3/1","3/2"}),L162="w"),VLOOKUP(N162,$AA$2:$AB$17,2,FALSE),IF(AND(OR($D171={"1/3","2/3","3/1","3/2"}),L162="l"),VLOOKUP(N162,$AC$2:$AD$17,2,FALSE),IF(AND(OR($D171={"1/3","2/3","3/1","3/2"}),L161="w"),VLOOKUP(N161,$AA$2:$AB$17,2,FALSE),IF(AND(OR($D171={"1/3","2/3","3/1","3/2"}),L161="l"),VLOOKUP(N161,$AC$2:$AD$17,2,FALSE),IF(OR($D171={"1/3","2/3","3/1","3/2"}),1,"")))))))))))))))))))))))</f>
        <v>2a</v>
      </c>
      <c r="O172" s="12">
        <f t="shared" si="17"/>
        <v>18</v>
      </c>
      <c r="P172" s="13" t="str">
        <f>IF(AND(Q172="c",$A172&gt;=1,OR(R172={1,"2a","2b",3,"5a","5b","10a","10b","20a","20b","40a","40b","80a","80b","160a","160b"})),"w",IF(AND(Q172="",$A172&gt;=1,OR(R172={1,"2a","2b",3,"5a","5b","10a","10b","20a","20b","40a","40b","80a","80b","160a","160b"})),"l",""))</f>
        <v>l</v>
      </c>
      <c r="Q172" s="7" t="str">
        <f>IF(OR($A172={1,4,7,10,13,16,19,22,25,28,31,34}),"c","")</f>
        <v/>
      </c>
      <c r="R172" s="14">
        <f>IF(AND(OR($E171={"a/b","a/c","b/a","c/a"}),P171="w"),VLOOKUP(R171,$AA$2:$AB$17,2,FALSE),IF(AND(OR($E171={"a/b","a/c","b/a","c/a"}),P171="l"),VLOOKUP(R171,$AC$2:$AD$17,2,FALSE),IF(AND(OR($E171={"a/b","a/c","b/a","c/a"}),P170="w"),VLOOKUP(R170,$AA$2:$AB$17,2,FALSE),IF(AND(OR($E171={"a/b","a/c","b/a","c/a"}),P170="l"),VLOOKUP(R170,$AC$2:$AD$17,2,FALSE),IF(AND(OR($E171={"a/b","a/c","b/a","c/a"}),P169="w"),VLOOKUP(R169,$AA$2:$AB$17,2,FALSE),IF(AND(OR($E171={"a/b","a/c","b/a","c/a"}),P169="l"),VLOOKUP(R169,$AC$2:$AD$17,2,FALSE),IF(AND(OR($E171={"a/b","a/c","b/a","c/a"}),P168="w"),VLOOKUP(R168,$AA$2:$AB$17,2,FALSE),IF(AND(OR($E171={"a/b","a/c","b/a","c/a"}),P168="l"),VLOOKUP(R168,$AC$2:$AD$17,2,FALSE),IF(AND(OR($E171={"a/b","a/c","b/a","c/a"}),P167="w"),VLOOKUP(R167,$AA$2:$AB$17,2,FALSE),IF(AND(OR($E171={"a/b","a/c","b/a","c/a"}),P167="l"),VLOOKUP(R167,$AC$2:$AD$17,2,FALSE),IF(AND(OR($E171={"a/b","a/c","b/a","c/a"}),P166="w"),VLOOKUP(R166,$AA$2:$AB$17,2,FALSE),IF(AND(OR($E171={"a/b","a/c","b/a","c/a"}),P166="l"),VLOOKUP(R166,$AC$2:$AD$17,2,FALSE),IF(AND(OR($E171={"a/b","a/c","b/a","c/a"}),P165="w"),VLOOKUP(R165,$AA$2:$AB$17,2,FALSE),IF(AND(OR($E171={"a/b","a/c","b/a","c/a"}),P165="l"),VLOOKUP(R165,$AC$2:$AD$17,2,FALSE),IF(AND(OR($E171={"a/b","a/c","b/a","c/a"}),P164="w"),VLOOKUP(R164,$AA$2:$AB$17,2,FALSE),IF(AND(OR($E171={"a/b","a/c","b/a","c/a"}),P164="l"),VLOOKUP(R164,$AC$2:$AD$17,2,FALSE),IF(AND(OR($E171={"a/b","a/c","b/a","c/a"}),P163="w"),VLOOKUP(R163,$AA$2:$AB$17,2,FALSE),IF(AND(OR($E171={"a/b","a/c","b/a","c/a"}),P163="l"),VLOOKUP(R163,$AC$2:$AD$17,2,FALSE),IF(AND(OR($E171={"a/b","a/c","b/a","c/a"}),P162="w"),VLOOKUP(R162,$AA$2:$AB$17,2,FALSE),IF(AND(OR($E171={"a/b","a/c","b/a","c/a"}),P162="l"),VLOOKUP(R162,$AC$2:$AD$17,2,FALSE),IF(AND(OR($E171={"a/b","a/c","b/a","c/a"}),P161="w"),VLOOKUP(R161,$AA$2:$AB$17,2,FALSE),IF(AND(OR($E171={"a/b","a/c","b/a","c/a"}),P161="l"),VLOOKUP(R161,$AC$2:$AD$17,2,FALSE),IF(OR($E171={"a/b","a/c","b/a","c/a"}),1,"")))))))))))))))))))))))</f>
        <v>3</v>
      </c>
      <c r="S172" s="13" t="str">
        <f>IF(AND(T172="c",$A172&gt;=1,OR(U172={1,"2a","2b",3,"5a","5b","10a","10b","20a","20b","40a","40b","80a","80b","160a","160b"})),"w",IF(AND(T172="",$A172&gt;=1,OR(U172={1,"2a","2b",3,"5a","5b","10a","10b","20a","20b","40a","40b","80a","80b","160a","160b"})),"l",""))</f>
        <v/>
      </c>
      <c r="T172" s="7" t="str">
        <f>IF(OR($A172={2,5,8,11,14,17,20,23,26,29,32,35}),"c","")</f>
        <v/>
      </c>
      <c r="U172" s="14" t="str">
        <f>IF(AND(OR($E171={"a/b","b/c","b/a","c/b"}),S171="w"),VLOOKUP(U171,$AA$2:$AB$17,2,FALSE),IF(AND(OR($E171={"a/b","b/c","b/a","c/b"}),S171="l"),VLOOKUP(U171,$AC$2:$AD$17,2,FALSE),IF(AND(OR($E171={"a/b","b/c","b/a","c/b"}),S170="w"),VLOOKUP(U170,$AA$2:$AB$17,2,FALSE),IF(AND(OR($E171={"a/b","b/c","b/a","c/b"}),S170="l"),VLOOKUP(U170,$AC$2:$AD$17,2,FALSE),IF(AND(OR($E171={"a/b","b/c","b/a","c/b"}),S169="w"),VLOOKUP(U169,$AA$2:$AB$17,2,FALSE),IF(AND(OR($E171={"a/b","b/c","b/a","c/b"}),S169="l"),VLOOKUP(U169,$AC$2:$AD$17,2,FALSE),IF(AND(OR($E171={"a/b","b/c","b/a","c/b"}),S168="w"),VLOOKUP(U168,$AA$2:$AB$17,2,FALSE),IF(AND(OR($E171={"a/b","b/c","b/a","c/b"}),S168="l"),VLOOKUP(U168,$AC$2:$AD$17,2,FALSE),IF(AND(OR($E171={"a/b","b/c","b/a","c/b"}),S167="w"),VLOOKUP(U167,$AA$2:$AB$17,2,FALSE),IF(AND(OR($E171={"a/b","b/c","b/a","c/b"}),S167="l"),VLOOKUP(U167,$AC$2:$AD$17,2,FALSE),IF(AND(OR($E171={"a/b","b/c","b/a","c/b"}),S166="w"),VLOOKUP(U166,$AA$2:$AB$17,2,FALSE),IF(AND(OR($E171={"a/b","b/c","b/a","c/b"}),S166="l"),VLOOKUP(U166,$AC$2:$AD$17,2,FALSE),IF(AND(OR($E171={"a/b","b/c","b/a","c/b"}),S165="w"),VLOOKUP(U165,$AA$2:$AB$17,2,FALSE),IF(AND(OR($E171={"a/b","b/c","b/a","c/b"}),S165="l"),VLOOKUP(U165,$AC$2:$AD$17,2,FALSE),IF(AND(OR($E171={"a/b","b/c","b/a","c/b"}),S164="w"),VLOOKUP(U164,$AA$2:$AB$17,2,FALSE),IF(AND(OR($E171={"a/b","b/c","b/a","c/b"}),S164="l"),VLOOKUP(U164,$AC$2:$AD$17,2,FALSE),IF(AND(OR($E171={"a/b","b/c","b/a","c/b"}),S163="w"),VLOOKUP(U163,$AA$2:$AB$17,2,FALSE),IF(AND(OR($E171={"a/b","b/c","b/a","c/b"}),S163="l"),VLOOKUP(U163,$AC$2:$AD$17,2,FALSE),IF(AND(OR($E171={"a/b","b/c","b/a","c/b"}),S162="w"),VLOOKUP(U162,$AA$2:$AB$17,2,FALSE),IF(AND(OR($E171={"a/b","b/c","b/a","c/b"}),S162="l"),VLOOKUP(U162,$AC$2:$AD$17,2,FALSE),IF(AND(OR($E171={"a/b","b/c","b/a","c/b"}),S161="w"),VLOOKUP(U161,$AA$2:$AB$17,2,FALSE),IF(AND(OR($E171={"a/b","b/c","b/a","c/b"}),S161="l"),VLOOKUP(U161,$AC$2:$AD$17,2,FALSE),IF(OR($E171={"a/b","b/c","b/a","c/b"}),1,"")))))))))))))))))))))))</f>
        <v/>
      </c>
      <c r="V172" s="13" t="str">
        <f>IF(AND(W172="c",$A172&gt;=1,OR(X172={1,"2a","2b",3,"5a","5b","10a","10b","20a","20b","40a","40b","80a","80b","160a","160b"})),"w",IF(AND(W172="",$A172&gt;=1,OR(X172={1,"2a","2b",3,"5a","5b","10a","10b","20a","20b","40a","40b","80a","80b","160a","160b"})),"l",""))</f>
        <v>w</v>
      </c>
      <c r="W172" s="7" t="str">
        <f>IF(OR($A172={3,6,9,12,15,18,21,24,27,30,33,36}),"c","")</f>
        <v>c</v>
      </c>
      <c r="X172" s="14" t="str">
        <f>IF(AND(OR($E171={"a/c","b/c","c/a","c/b"}),V171="w"),VLOOKUP(X171,$AA$2:$AB$17,2,FALSE),IF(AND(OR($E171={"a/c","b/c","c/a","c/b"}),V171="l"),VLOOKUP(X171,$AC$2:$AD$17,2,FALSE),IF(AND(OR($E171={"a/c","b/c","c/a","c/b"}),V170="w"),VLOOKUP(X170,$AA$2:$AB$17,2,FALSE),IF(AND(OR($E171={"a/c","b/c","c/a","c/b"}),V170="l"),VLOOKUP(X170,$AC$2:$AD$17,2,FALSE),IF(AND(OR($E171={"a/c","b/c","c/a","c/b"}),V169="w"),VLOOKUP(X169,$AA$2:$AB$17,2,FALSE),IF(AND(OR($E171={"a/c","b/c","c/a","c/b"}),V169="l"),VLOOKUP(X169,$AC$2:$AD$17,2,FALSE),IF(AND(OR($E171={"a/c","b/c","c/a","c/b"}),V168="w"),VLOOKUP(X168,$AA$2:$AB$17,2,FALSE),IF(AND(OR($E171={"a/c","b/c","c/a","c/b"}),V168="l"),VLOOKUP(X168,$AC$2:$AD$17,2,FALSE),IF(AND(OR($E171={"a/c","b/c","c/a","c/b"}),V167="w"),VLOOKUP(X167,$AA$2:$AB$17,2,FALSE),IF(AND(OR($E171={"a/c","b/c","c/a","c/b"}),V167="l"),VLOOKUP(X167,$AC$2:$AD$17,2,FALSE),IF(AND(OR($E171={"a/c","b/c","c/a","c/b"}),V166="w"),VLOOKUP(X166,$AA$2:$AB$17,2,FALSE),IF(AND(OR($E171={"a/c","b/c","c/a","c/b"}),V166="l"),VLOOKUP(X166,$AC$2:$AD$17,2,FALSE),IF(AND(OR($E171={"a/c","b/c","c/a","c/b"}),V165="w"),VLOOKUP(X165,$AA$2:$AB$17,2,FALSE),IF(AND(OR($E171={"a/c","b/c","c/a","c/b"}),V165="l"),VLOOKUP(X165,$AC$2:$AD$17,2,FALSE),IF(AND(OR($E171={"a/c","b/c","c/a","c/b"}),V164="w"),VLOOKUP(X164,$AA$2:$AB$17,2,FALSE),IF(AND(OR($E171={"a/c","b/c","c/a","c/b"}),V164="l"),VLOOKUP(X164,$AC$2:$AD$17,2,FALSE),IF(AND(OR($E171={"a/c","b/c","c/a","c/b"}),V163="w"),VLOOKUP(X163,$AA$2:$AB$17,2,FALSE),IF(AND(OR($E171={"a/c","b/c","c/a","c/b"}),V163="l"),VLOOKUP(X163,$AC$2:$AD$17,2,FALSE),IF(AND(OR($E171={"a/c","b/c","c/a","c/b"}),V162="w"),VLOOKUP(X162,$AA$2:$AB$17,2,FALSE),IF(AND(OR($E171={"a/c","b/c","c/a","c/b"}),V162="l"),VLOOKUP(X162,$AC$2:$AD$17,2,FALSE),IF(AND(OR($E171={"a/c","b/c","c/a","c/b"}),V161="w"),VLOOKUP(X161,$AA$2:$AB$17,2,FALSE),IF(AND(OR($E171={"a/c","b/c","c/a","c/b"}),V161="l"),VLOOKUP(X161,$AC$2:$AD$17,2,FALSE),IF(OR($E171={"a/c","b/c","c/a","c/b"}),1,"")))))))))))))))))))))))</f>
        <v>10a</v>
      </c>
      <c r="Y172" s="12">
        <f t="shared" si="18"/>
        <v>17</v>
      </c>
      <c r="Z172" s="27">
        <f t="shared" si="19"/>
        <v>35</v>
      </c>
    </row>
    <row r="173" spans="1:26">
      <c r="A173" s="9">
        <v>16</v>
      </c>
      <c r="B173" s="9">
        <f>IF(OR($A173={1,2,3,4,5,6,7,8,9,10,11,12}),1,IF(OR($A173={13,14,15,16,17,18,19,20,21,22,23,24}),2,IF(OR($A173={25,26,27,28,29,30,31,32,33,34,35,36}),3,"")))</f>
        <v>2</v>
      </c>
      <c r="C173" s="9" t="str">
        <f>IF(OR($A173={1,4,7,10,13,16,19,22,25,28,31,34}),"A",IF(OR($A173={2,5,8,11,14,17,20,23,26,29,32,35}),"B",IF(OR($A173={3,6,9,12,15,18,21,24,27,30,33,36}),"C","")))</f>
        <v>A</v>
      </c>
      <c r="D173" t="str">
        <f t="shared" si="20"/>
        <v>1/2</v>
      </c>
      <c r="E173" t="str">
        <f t="shared" si="21"/>
        <v>C/A</v>
      </c>
      <c r="F173" s="13" t="str">
        <f>IF(AND(G173="d",$A173&gt;=1,OR(H173={1,"2a","2b",3,"5a","5b","10a","10b","20a","20b","40a","40b","80a","80b","160a","160b"})),"w",IF(AND(G173="",$A173&gt;=1,OR(H173={1,"2a","2b",3,"5a","5b","10a","10b","20a","20b","40a","40b","80a","80b","160a","160b"})),"l",""))</f>
        <v>l</v>
      </c>
      <c r="G173" s="7" t="str">
        <f>IF(OR($A173={1,2,3,4,5,6,7,8,9,10,11,12}),"d","")</f>
        <v/>
      </c>
      <c r="H173" s="14">
        <f>IF(AND(OR($D172={"1/2","1/3","2/1","3/1"}),F172="w"),VLOOKUP(H172,$AA$2:$AB$17,2,FALSE),IF(AND(OR($D172={"1/2","1/3","2/1","3/1"}),F172="l"),VLOOKUP(H172,$AC$2:$AD$17,2,FALSE),IF(AND(OR($D172={"1/2","1/3","2/1","3/1"}),F171="w"),VLOOKUP(H171,$AA$2:$AB$17,2,FALSE),IF(AND(OR($D172={"1/2","1/3","2/1","3/1"}),F171="l"),VLOOKUP(H171,$AC$2:$AD$17,2,FALSE),IF(AND(OR($D172={"1/2","1/3","2/1","3/1"}),F170="w"),VLOOKUP(H170,$AA$2:$AB$17,2,FALSE),IF(AND(OR($D172={"1/2","1/3","2/1","3/1"}),F170="l"),VLOOKUP(H170,$AC$2:$AD$17,2,FALSE),IF(AND(OR($D172={"1/2","1/3","2/1","3/1"}),F169="w"),VLOOKUP(H169,$AA$2:$AB$17,2,FALSE),IF(AND(OR($D172={"1/2","1/3","2/1","3/1"}),F169="l"),VLOOKUP(H169,$AC$2:$AD$17,2,FALSE),IF(AND(OR($D172={"1/2","1/3","2/1","3/1"}),F168="w"),VLOOKUP(H168,$AA$2:$AB$17,2,FALSE),IF(AND(OR($D172={"1/2","1/3","2/1","3/1"}),F168="l"),VLOOKUP(H168,$AC$2:$AD$17,2,FALSE),IF(AND(OR($D172={"1/2","1/3","2/1","3/1"}),F167="w"),VLOOKUP(H167,$AA$2:$AB$17,2,FALSE),IF(AND(OR($D172={"1/2","1/3","2/1","3/1"}),F167="l"),VLOOKUP(H167,$AC$2:$AD$17,2,FALSE),IF(AND(OR($D172={"1/2","1/3","2/1","3/1"}),F166="w"),VLOOKUP(H166,$AA$2:$AB$17,2,FALSE),IF(AND(OR($D172={"1/2","1/3","2/1","3/1"}),F166="l"),VLOOKUP(H166,$AC$2:$AD$17,2,FALSE),IF(AND(OR($D172={"1/2","1/3","2/1","3/1"}),F165="w"),VLOOKUP(H165,$AA$2:$AB$17,2,FALSE),IF(AND(OR($D172={"1/2","1/3","2/1","3/1"}),F165="l"),VLOOKUP(H165,$AC$2:$AD$17,2,FALSE),IF(AND(OR($D172={"1/2","1/3","2/1","3/1"}),F164="w"),VLOOKUP(H164,$AA$2:$AB$17,2,FALSE),IF(AND(OR($D172={"1/2","1/3","2/1","3/1"}),F164="l"),VLOOKUP(H164,$AC$2:$AD$17,2,FALSE),IF(AND(OR($D172={"1/2","1/3","2/1","3/1"}),F163="w"),VLOOKUP(H163,$AA$2:$AB$17,2,FALSE),IF(AND(OR($D172={"1/2","1/3","2/1","3/1"}),F163="l"),VLOOKUP(H163,$AC$2:$AD$17,2,FALSE),IF(AND(OR($D172={"1/2","1/3","2/1","3/1"}),F162="w"),VLOOKUP(H162,$AA$2:$AB$17,2,FALSE),IF(AND(OR($D172={"1/2","1/3","2/1","3/1"}),F162="l"),VLOOKUP(H162,$AC$2:$AD$17,2,FALSE),IF(OR($D172={"1/2","1/3","2/1","3/1"}),1,"")))))))))))))))))))))))</f>
        <v>1</v>
      </c>
      <c r="I173" s="13" t="str">
        <f>IF(AND(J173="d",$A173&gt;=1,OR(K173={1,"2a","2b",3,"5a","5b","10a","10b","20a","20b","40a","40b","80a","80b","160a","160b"})),"w",IF(AND(J173="",$A173&gt;=1,OR(K173={1,"2a","2b",3,"5a","5b","10a","10b","20a","20b","40a","40b","80a","80b","160a","160b"})),"l",""))</f>
        <v/>
      </c>
      <c r="J173" s="7" t="str">
        <f>IF(OR($A173={13,14,15,16,17,18,19,20,21,22,23,24}),"d","")</f>
        <v>d</v>
      </c>
      <c r="K173" s="14" t="str">
        <f>IF(AND(OR($D172={"1/2","2/3","2/1","3/2"}),I172="w"),VLOOKUP(K172,$AA$2:$AB$17,2,FALSE),IF(AND(OR($D172={"1/2","2/3","2/1","3/2"}),I172="l"),VLOOKUP(K172,$AC$2:$AD$17,2,FALSE),IF(AND(OR($D172={"1/2","2/3","2/1","3/2"}),I171="w"),VLOOKUP(K171,$AA$2:$AB$17,2,FALSE),IF(AND(OR($D172={"1/2","2/3","2/1","3/2"}),I171="l"),VLOOKUP(K171,$AC$2:$AD$17,2,FALSE),IF(AND(OR($D172={"1/2","2/3","2/1","3/2"}),I170="w"),VLOOKUP(K170,$AA$2:$AB$17,2,FALSE),IF(AND(OR($D172={"1/2","2/3","2/1","3/2"}),I170="l"),VLOOKUP(K170,$AC$2:$AD$17,2,FALSE),IF(AND(OR($D172={"1/2","2/3","2/1","3/2"}),I169="w"),VLOOKUP(K169,$AA$2:$AB$17,2,FALSE),IF(AND(OR($D172={"1/2","2/3","2/1","3/2"}),I169="l"),VLOOKUP(K169,$AC$2:$AD$17,2,FALSE),IF(AND(OR($D172={"1/2","2/3","2/1","3/2"}),I168="w"),VLOOKUP(K168,$AA$2:$AB$17,2,FALSE),IF(AND(OR($D172={"1/2","2/3","2/1","3/2"}),I168="l"),VLOOKUP(K168,$AC$2:$AD$17,2,FALSE),IF(AND(OR($D172={"1/2","2/3","2/1","3/2"}),I167="w"),VLOOKUP(K167,$AA$2:$AB$17,2,FALSE),IF(AND(OR($D172={"1/2","2/3","2/1","3/2"}),I167="l"),VLOOKUP(K167,$AC$2:$AD$17,2,FALSE),IF(AND(OR($D172={"1/2","2/3","2/1","3/2"}),I166="w"),VLOOKUP(K166,$AA$2:$AB$17,2,FALSE),IF(AND(OR($D172={"1/2","2/3","2/1","3/2"}),I166="l"),VLOOKUP(K166,$AC$2:$AD$17,2,FALSE),IF(AND(OR($D172={"1/2","2/3","2/1","3/2"}),I165="w"),VLOOKUP(K165,$AA$2:$AB$17,2,FALSE),IF(AND(OR($D172={"1/2","2/3","2/1","3/2"}),I165="l"),VLOOKUP(K165,$AC$2:$AD$17,2,FALSE),IF(AND(OR($D172={"1/2","2/3","2/1","3/2"}),I164="w"),VLOOKUP(K164,$AA$2:$AB$17,2,FALSE),IF(AND(OR($D172={"1/2","2/3","2/1","3/2"}),I164="l"),VLOOKUP(K164,$AC$2:$AD$17,2,FALSE),IF(AND(OR($D172={"1/2","2/3","2/1","3/2"}),I163="w"),VLOOKUP(K163,$AA$2:$AB$17,2,FALSE),IF(AND(OR($D172={"1/2","2/3","2/1","3/2"}),I163="l"),VLOOKUP(K163,$AC$2:$AD$17,2,FALSE),IF(AND(OR($D172={"1/2","2/3","2/1","3/2"}),I162="w"),VLOOKUP(K162,$AA$2:$AB$17,2,FALSE),IF(AND(OR($D172={"1/2","2/3","2/1","3/2"}),I162="l"),VLOOKUP(K162,$AC$2:$AD$17,2,FALSE),IF(OR($D172={"1/2","2/3","2/1","3/2"}),1,"")))))))))))))))))))))))</f>
        <v/>
      </c>
      <c r="L173" s="13" t="str">
        <f>IF(AND(M173="d",$A173&gt;=1,OR(N173={1,"2a","2b",3,"5a","5b","10a","10b","20a","20b","40a","40b","80a","80b","160a","160b"})),"w",IF(AND(M173="",$A173&gt;=1,OR(N173={1,"2a","2b",3,"5a","5b","10a","10b","20a","20b","40a","40b","80a","80b","160a","160b"})),"l",""))</f>
        <v>l</v>
      </c>
      <c r="M173" s="7" t="str">
        <f>IF(OR($A173={25,26,27,28,29,30,31,32,33,34,35,36}),"d","")</f>
        <v/>
      </c>
      <c r="N173" s="14" t="str">
        <f>IF(AND(OR($D172={"1/3","2/3","3/1","3/2"}),L172="w"),VLOOKUP(N172,$AA$2:$AB$17,2,FALSE),IF(AND(OR($D172={"1/3","2/3","3/1","3/2"}),L172="l"),VLOOKUP(N172,$AC$2:$AD$17,2,FALSE),IF(AND(OR($D172={"1/3","2/3","3/1","3/2"}),L171="w"),VLOOKUP(N171,$AA$2:$AB$17,2,FALSE),IF(AND(OR($D172={"1/3","2/3","3/1","3/2"}),L171="l"),VLOOKUP(N171,$AC$2:$AD$17,2,FALSE),IF(AND(OR($D172={"1/3","2/3","3/1","3/2"}),L170="w"),VLOOKUP(N170,$AA$2:$AB$17,2,FALSE),IF(AND(OR($D172={"1/3","2/3","3/1","3/2"}),L170="l"),VLOOKUP(N170,$AC$2:$AD$17,2,FALSE),IF(AND(OR($D172={"1/3","2/3","3/1","3/2"}),L169="w"),VLOOKUP(N169,$AA$2:$AB$17,2,FALSE),IF(AND(OR($D172={"1/3","2/3","3/1","3/2"}),L169="l"),VLOOKUP(N169,$AC$2:$AD$17,2,FALSE),IF(AND(OR($D172={"1/3","2/3","3/1","3/2"}),L168="w"),VLOOKUP(N168,$AA$2:$AB$17,2,FALSE),IF(AND(OR($D172={"1/3","2/3","3/1","3/2"}),L168="l"),VLOOKUP(N168,$AC$2:$AD$17,2,FALSE),IF(AND(OR($D172={"1/3","2/3","3/1","3/2"}),L167="w"),VLOOKUP(N167,$AA$2:$AB$17,2,FALSE),IF(AND(OR($D172={"1/3","2/3","3/1","3/2"}),L167="l"),VLOOKUP(N167,$AC$2:$AD$17,2,FALSE),IF(AND(OR($D172={"1/3","2/3","3/1","3/2"}),L166="w"),VLOOKUP(N166,$AA$2:$AB$17,2,FALSE),IF(AND(OR($D172={"1/3","2/3","3/1","3/2"}),L166="l"),VLOOKUP(N166,$AC$2:$AD$17,2,FALSE),IF(AND(OR($D172={"1/3","2/3","3/1","3/2"}),L165="w"),VLOOKUP(N165,$AA$2:$AB$17,2,FALSE),IF(AND(OR($D172={"1/3","2/3","3/1","3/2"}),L165="l"),VLOOKUP(N165,$AC$2:$AD$17,2,FALSE),IF(AND(OR($D172={"1/3","2/3","3/1","3/2"}),L164="w"),VLOOKUP(N164,$AA$2:$AB$17,2,FALSE),IF(AND(OR($D172={"1/3","2/3","3/1","3/2"}),L164="l"),VLOOKUP(N164,$AC$2:$AD$17,2,FALSE),IF(AND(OR($D172={"1/3","2/3","3/1","3/2"}),L163="w"),VLOOKUP(N163,$AA$2:$AB$17,2,FALSE),IF(AND(OR($D172={"1/3","2/3","3/1","3/2"}),L163="l"),VLOOKUP(N163,$AC$2:$AD$17,2,FALSE),IF(AND(OR($D172={"1/3","2/3","3/1","3/2"}),L162="w"),VLOOKUP(N162,$AA$2:$AB$17,2,FALSE),IF(AND(OR($D172={"1/3","2/3","3/1","3/2"}),L162="l"),VLOOKUP(N162,$AC$2:$AD$17,2,FALSE),IF(OR($D172={"1/3","2/3","3/1","3/2"}),1,"")))))))))))))))))))))))</f>
        <v>2b</v>
      </c>
      <c r="O173" s="12">
        <f t="shared" si="17"/>
        <v>-3</v>
      </c>
      <c r="P173" s="13" t="str">
        <f>IF(AND(Q173="c",$A173&gt;=1,OR(R173={1,"2a","2b",3,"5a","5b","10a","10b","20a","20b","40a","40b","80a","80b","160a","160b"})),"w",IF(AND(Q173="",$A173&gt;=1,OR(R173={1,"2a","2b",3,"5a","5b","10a","10b","20a","20b","40a","40b","80a","80b","160a","160b"})),"l",""))</f>
        <v>w</v>
      </c>
      <c r="Q173" s="7" t="str">
        <f>IF(OR($A173={1,4,7,10,13,16,19,22,25,28,31,34}),"c","")</f>
        <v>c</v>
      </c>
      <c r="R173" s="14" t="str">
        <f>IF(AND(OR($E172={"a/b","a/c","b/a","c/a"}),P172="w"),VLOOKUP(R172,$AA$2:$AB$17,2,FALSE),IF(AND(OR($E172={"a/b","a/c","b/a","c/a"}),P172="l"),VLOOKUP(R172,$AC$2:$AD$17,2,FALSE),IF(AND(OR($E172={"a/b","a/c","b/a","c/a"}),P171="w"),VLOOKUP(R171,$AA$2:$AB$17,2,FALSE),IF(AND(OR($E172={"a/b","a/c","b/a","c/a"}),P171="l"),VLOOKUP(R171,$AC$2:$AD$17,2,FALSE),IF(AND(OR($E172={"a/b","a/c","b/a","c/a"}),P170="w"),VLOOKUP(R170,$AA$2:$AB$17,2,FALSE),IF(AND(OR($E172={"a/b","a/c","b/a","c/a"}),P170="l"),VLOOKUP(R170,$AC$2:$AD$17,2,FALSE),IF(AND(OR($E172={"a/b","a/c","b/a","c/a"}),P169="w"),VLOOKUP(R169,$AA$2:$AB$17,2,FALSE),IF(AND(OR($E172={"a/b","a/c","b/a","c/a"}),P169="l"),VLOOKUP(R169,$AC$2:$AD$17,2,FALSE),IF(AND(OR($E172={"a/b","a/c","b/a","c/a"}),P168="w"),VLOOKUP(R168,$AA$2:$AB$17,2,FALSE),IF(AND(OR($E172={"a/b","a/c","b/a","c/a"}),P168="l"),VLOOKUP(R168,$AC$2:$AD$17,2,FALSE),IF(AND(OR($E172={"a/b","a/c","b/a","c/a"}),P167="w"),VLOOKUP(R167,$AA$2:$AB$17,2,FALSE),IF(AND(OR($E172={"a/b","a/c","b/a","c/a"}),P167="l"),VLOOKUP(R167,$AC$2:$AD$17,2,FALSE),IF(AND(OR($E172={"a/b","a/c","b/a","c/a"}),P166="w"),VLOOKUP(R166,$AA$2:$AB$17,2,FALSE),IF(AND(OR($E172={"a/b","a/c","b/a","c/a"}),P166="l"),VLOOKUP(R166,$AC$2:$AD$17,2,FALSE),IF(AND(OR($E172={"a/b","a/c","b/a","c/a"}),P165="w"),VLOOKUP(R165,$AA$2:$AB$17,2,FALSE),IF(AND(OR($E172={"a/b","a/c","b/a","c/a"}),P165="l"),VLOOKUP(R165,$AC$2:$AD$17,2,FALSE),IF(AND(OR($E172={"a/b","a/c","b/a","c/a"}),P164="w"),VLOOKUP(R164,$AA$2:$AB$17,2,FALSE),IF(AND(OR($E172={"a/b","a/c","b/a","c/a"}),P164="l"),VLOOKUP(R164,$AC$2:$AD$17,2,FALSE),IF(AND(OR($E172={"a/b","a/c","b/a","c/a"}),P163="w"),VLOOKUP(R163,$AA$2:$AB$17,2,FALSE),IF(AND(OR($E172={"a/b","a/c","b/a","c/a"}),P163="l"),VLOOKUP(R163,$AC$2:$AD$17,2,FALSE),IF(AND(OR($E172={"a/b","a/c","b/a","c/a"}),P162="w"),VLOOKUP(R162,$AA$2:$AB$17,2,FALSE),IF(AND(OR($E172={"a/b","a/c","b/a","c/a"}),P162="l"),VLOOKUP(R162,$AC$2:$AD$17,2,FALSE),IF(OR($E172={"a/b","a/c","b/a","c/a"}),1,"")))))))))))))))))))))))</f>
        <v>5a</v>
      </c>
      <c r="S173" s="13" t="str">
        <f>IF(AND(T173="c",$A173&gt;=1,OR(U173={1,"2a","2b",3,"5a","5b","10a","10b","20a","20b","40a","40b","80a","80b","160a","160b"})),"w",IF(AND(T173="",$A173&gt;=1,OR(U173={1,"2a","2b",3,"5a","5b","10a","10b","20a","20b","40a","40b","80a","80b","160a","160b"})),"l",""))</f>
        <v/>
      </c>
      <c r="T173" s="7" t="str">
        <f>IF(OR($A173={2,5,8,11,14,17,20,23,26,29,32,35}),"c","")</f>
        <v/>
      </c>
      <c r="U173" s="14" t="str">
        <f>IF(AND(OR($E172={"a/b","b/c","b/a","c/b"}),S172="w"),VLOOKUP(U172,$AA$2:$AB$17,2,FALSE),IF(AND(OR($E172={"a/b","b/c","b/a","c/b"}),S172="l"),VLOOKUP(U172,$AC$2:$AD$17,2,FALSE),IF(AND(OR($E172={"a/b","b/c","b/a","c/b"}),S171="w"),VLOOKUP(U171,$AA$2:$AB$17,2,FALSE),IF(AND(OR($E172={"a/b","b/c","b/a","c/b"}),S171="l"),VLOOKUP(U171,$AC$2:$AD$17,2,FALSE),IF(AND(OR($E172={"a/b","b/c","b/a","c/b"}),S170="w"),VLOOKUP(U170,$AA$2:$AB$17,2,FALSE),IF(AND(OR($E172={"a/b","b/c","b/a","c/b"}),S170="l"),VLOOKUP(U170,$AC$2:$AD$17,2,FALSE),IF(AND(OR($E172={"a/b","b/c","b/a","c/b"}),S169="w"),VLOOKUP(U169,$AA$2:$AB$17,2,FALSE),IF(AND(OR($E172={"a/b","b/c","b/a","c/b"}),S169="l"),VLOOKUP(U169,$AC$2:$AD$17,2,FALSE),IF(AND(OR($E172={"a/b","b/c","b/a","c/b"}),S168="w"),VLOOKUP(U168,$AA$2:$AB$17,2,FALSE),IF(AND(OR($E172={"a/b","b/c","b/a","c/b"}),S168="l"),VLOOKUP(U168,$AC$2:$AD$17,2,FALSE),IF(AND(OR($E172={"a/b","b/c","b/a","c/b"}),S167="w"),VLOOKUP(U167,$AA$2:$AB$17,2,FALSE),IF(AND(OR($E172={"a/b","b/c","b/a","c/b"}),S167="l"),VLOOKUP(U167,$AC$2:$AD$17,2,FALSE),IF(AND(OR($E172={"a/b","b/c","b/a","c/b"}),S166="w"),VLOOKUP(U166,$AA$2:$AB$17,2,FALSE),IF(AND(OR($E172={"a/b","b/c","b/a","c/b"}),S166="l"),VLOOKUP(U166,$AC$2:$AD$17,2,FALSE),IF(AND(OR($E172={"a/b","b/c","b/a","c/b"}),S165="w"),VLOOKUP(U165,$AA$2:$AB$17,2,FALSE),IF(AND(OR($E172={"a/b","b/c","b/a","c/b"}),S165="l"),VLOOKUP(U165,$AC$2:$AD$17,2,FALSE),IF(AND(OR($E172={"a/b","b/c","b/a","c/b"}),S164="w"),VLOOKUP(U164,$AA$2:$AB$17,2,FALSE),IF(AND(OR($E172={"a/b","b/c","b/a","c/b"}),S164="l"),VLOOKUP(U164,$AC$2:$AD$17,2,FALSE),IF(AND(OR($E172={"a/b","b/c","b/a","c/b"}),S163="w"),VLOOKUP(U163,$AA$2:$AB$17,2,FALSE),IF(AND(OR($E172={"a/b","b/c","b/a","c/b"}),S163="l"),VLOOKUP(U163,$AC$2:$AD$17,2,FALSE),IF(AND(OR($E172={"a/b","b/c","b/a","c/b"}),S162="w"),VLOOKUP(U162,$AA$2:$AB$17,2,FALSE),IF(AND(OR($E172={"a/b","b/c","b/a","c/b"}),S162="l"),VLOOKUP(U162,$AC$2:$AD$17,2,FALSE),IF(OR($E172={"a/b","b/c","b/a","c/b"}),1,"")))))))))))))))))))))))</f>
        <v/>
      </c>
      <c r="V173" s="13" t="str">
        <f>IF(AND(W173="c",$A173&gt;=1,OR(X173={1,"2a","2b",3,"5a","5b","10a","10b","20a","20b","40a","40b","80a","80b","160a","160b"})),"w",IF(AND(W173="",$A173&gt;=1,OR(X173={1,"2a","2b",3,"5a","5b","10a","10b","20a","20b","40a","40b","80a","80b","160a","160b"})),"l",""))</f>
        <v>l</v>
      </c>
      <c r="W173" s="7" t="str">
        <f>IF(OR($A173={3,6,9,12,15,18,21,24,27,30,33,36}),"c","")</f>
        <v/>
      </c>
      <c r="X173" s="14">
        <f>IF(AND(OR($E172={"a/c","b/c","c/a","c/b"}),V172="w"),VLOOKUP(X172,$AA$2:$AB$17,2,FALSE),IF(AND(OR($E172={"a/c","b/c","c/a","c/b"}),V172="l"),VLOOKUP(X172,$AC$2:$AD$17,2,FALSE),IF(AND(OR($E172={"a/c","b/c","c/a","c/b"}),V171="w"),VLOOKUP(X171,$AA$2:$AB$17,2,FALSE),IF(AND(OR($E172={"a/c","b/c","c/a","c/b"}),V171="l"),VLOOKUP(X171,$AC$2:$AD$17,2,FALSE),IF(AND(OR($E172={"a/c","b/c","c/a","c/b"}),V170="w"),VLOOKUP(X170,$AA$2:$AB$17,2,FALSE),IF(AND(OR($E172={"a/c","b/c","c/a","c/b"}),V170="l"),VLOOKUP(X170,$AC$2:$AD$17,2,FALSE),IF(AND(OR($E172={"a/c","b/c","c/a","c/b"}),V169="w"),VLOOKUP(X169,$AA$2:$AB$17,2,FALSE),IF(AND(OR($E172={"a/c","b/c","c/a","c/b"}),V169="l"),VLOOKUP(X169,$AC$2:$AD$17,2,FALSE),IF(AND(OR($E172={"a/c","b/c","c/a","c/b"}),V168="w"),VLOOKUP(X168,$AA$2:$AB$17,2,FALSE),IF(AND(OR($E172={"a/c","b/c","c/a","c/b"}),V168="l"),VLOOKUP(X168,$AC$2:$AD$17,2,FALSE),IF(AND(OR($E172={"a/c","b/c","c/a","c/b"}),V167="w"),VLOOKUP(X167,$AA$2:$AB$17,2,FALSE),IF(AND(OR($E172={"a/c","b/c","c/a","c/b"}),V167="l"),VLOOKUP(X167,$AC$2:$AD$17,2,FALSE),IF(AND(OR($E172={"a/c","b/c","c/a","c/b"}),V166="w"),VLOOKUP(X166,$AA$2:$AB$17,2,FALSE),IF(AND(OR($E172={"a/c","b/c","c/a","c/b"}),V166="l"),VLOOKUP(X166,$AC$2:$AD$17,2,FALSE),IF(AND(OR($E172={"a/c","b/c","c/a","c/b"}),V165="w"),VLOOKUP(X165,$AA$2:$AB$17,2,FALSE),IF(AND(OR($E172={"a/c","b/c","c/a","c/b"}),V165="l"),VLOOKUP(X165,$AC$2:$AD$17,2,FALSE),IF(AND(OR($E172={"a/c","b/c","c/a","c/b"}),V164="w"),VLOOKUP(X164,$AA$2:$AB$17,2,FALSE),IF(AND(OR($E172={"a/c","b/c","c/a","c/b"}),V164="l"),VLOOKUP(X164,$AC$2:$AD$17,2,FALSE),IF(AND(OR($E172={"a/c","b/c","c/a","c/b"}),V163="w"),VLOOKUP(X163,$AA$2:$AB$17,2,FALSE),IF(AND(OR($E172={"a/c","b/c","c/a","c/b"}),V163="l"),VLOOKUP(X163,$AC$2:$AD$17,2,FALSE),IF(AND(OR($E172={"a/c","b/c","c/a","c/b"}),V162="w"),VLOOKUP(X162,$AA$2:$AB$17,2,FALSE),IF(AND(OR($E172={"a/c","b/c","c/a","c/b"}),V162="l"),VLOOKUP(X162,$AC$2:$AD$17,2,FALSE),IF(OR($E172={"a/c","b/c","c/a","c/b"}),1,"")))))))))))))))))))))))</f>
        <v>1</v>
      </c>
      <c r="Y173" s="12">
        <f t="shared" si="18"/>
        <v>9</v>
      </c>
      <c r="Z173" s="27">
        <f t="shared" si="19"/>
        <v>6</v>
      </c>
    </row>
    <row r="174" spans="1:26">
      <c r="A174" s="9">
        <v>11</v>
      </c>
      <c r="B174" s="9">
        <f>IF(OR($A174={1,2,3,4,5,6,7,8,9,10,11,12}),1,IF(OR($A174={13,14,15,16,17,18,19,20,21,22,23,24}),2,IF(OR($A174={25,26,27,28,29,30,31,32,33,34,35,36}),3,"")))</f>
        <v>1</v>
      </c>
      <c r="C174" s="9" t="str">
        <f>IF(OR($A174={1,4,7,10,13,16,19,22,25,28,31,34}),"A",IF(OR($A174={2,5,8,11,14,17,20,23,26,29,32,35}),"B",IF(OR($A174={3,6,9,12,15,18,21,24,27,30,33,36}),"C","")))</f>
        <v>B</v>
      </c>
      <c r="D174" t="str">
        <f t="shared" si="20"/>
        <v>2/1</v>
      </c>
      <c r="E174" t="str">
        <f t="shared" si="21"/>
        <v>A/B</v>
      </c>
      <c r="F174" s="13" t="str">
        <f>IF(AND(G174="d",$A174&gt;=1,OR(H174={1,"2a","2b",3,"5a","5b","10a","10b","20a","20b","40a","40b","80a","80b","160a","160b"})),"w",IF(AND(G174="",$A174&gt;=1,OR(H174={1,"2a","2b",3,"5a","5b","10a","10b","20a","20b","40a","40b","80a","80b","160a","160b"})),"l",""))</f>
        <v>w</v>
      </c>
      <c r="G174" s="7" t="str">
        <f>IF(OR($A174={1,2,3,4,5,6,7,8,9,10,11,12}),"d","")</f>
        <v>d</v>
      </c>
      <c r="H174" s="14" t="str">
        <f>IF(AND(OR($D173={"1/2","1/3","2/1","3/1"}),F173="w"),VLOOKUP(H173,$AA$2:$AB$17,2,FALSE),IF(AND(OR($D173={"1/2","1/3","2/1","3/1"}),F173="l"),VLOOKUP(H173,$AC$2:$AD$17,2,FALSE),IF(AND(OR($D173={"1/2","1/3","2/1","3/1"}),F172="w"),VLOOKUP(H172,$AA$2:$AB$17,2,FALSE),IF(AND(OR($D173={"1/2","1/3","2/1","3/1"}),F172="l"),VLOOKUP(H172,$AC$2:$AD$17,2,FALSE),IF(AND(OR($D173={"1/2","1/3","2/1","3/1"}),F171="w"),VLOOKUP(H171,$AA$2:$AB$17,2,FALSE),IF(AND(OR($D173={"1/2","1/3","2/1","3/1"}),F171="l"),VLOOKUP(H171,$AC$2:$AD$17,2,FALSE),IF(AND(OR($D173={"1/2","1/3","2/1","3/1"}),F170="w"),VLOOKUP(H170,$AA$2:$AB$17,2,FALSE),IF(AND(OR($D173={"1/2","1/3","2/1","3/1"}),F170="l"),VLOOKUP(H170,$AC$2:$AD$17,2,FALSE),IF(AND(OR($D173={"1/2","1/3","2/1","3/1"}),F169="w"),VLOOKUP(H169,$AA$2:$AB$17,2,FALSE),IF(AND(OR($D173={"1/2","1/3","2/1","3/1"}),F169="l"),VLOOKUP(H169,$AC$2:$AD$17,2,FALSE),IF(AND(OR($D173={"1/2","1/3","2/1","3/1"}),F168="w"),VLOOKUP(H168,$AA$2:$AB$17,2,FALSE),IF(AND(OR($D173={"1/2","1/3","2/1","3/1"}),F168="l"),VLOOKUP(H168,$AC$2:$AD$17,2,FALSE),IF(AND(OR($D173={"1/2","1/3","2/1","3/1"}),F167="w"),VLOOKUP(H167,$AA$2:$AB$17,2,FALSE),IF(AND(OR($D173={"1/2","1/3","2/1","3/1"}),F167="l"),VLOOKUP(H167,$AC$2:$AD$17,2,FALSE),IF(AND(OR($D173={"1/2","1/3","2/1","3/1"}),F166="w"),VLOOKUP(H166,$AA$2:$AB$17,2,FALSE),IF(AND(OR($D173={"1/2","1/3","2/1","3/1"}),F166="l"),VLOOKUP(H166,$AC$2:$AD$17,2,FALSE),IF(AND(OR($D173={"1/2","1/3","2/1","3/1"}),F165="w"),VLOOKUP(H165,$AA$2:$AB$17,2,FALSE),IF(AND(OR($D173={"1/2","1/3","2/1","3/1"}),F165="l"),VLOOKUP(H165,$AC$2:$AD$17,2,FALSE),IF(AND(OR($D173={"1/2","1/3","2/1","3/1"}),F164="w"),VLOOKUP(H164,$AA$2:$AB$17,2,FALSE),IF(AND(OR($D173={"1/2","1/3","2/1","3/1"}),F164="l"),VLOOKUP(H164,$AC$2:$AD$17,2,FALSE),IF(AND(OR($D173={"1/2","1/3","2/1","3/1"}),F163="w"),VLOOKUP(H163,$AA$2:$AB$17,2,FALSE),IF(AND(OR($D173={"1/2","1/3","2/1","3/1"}),F163="l"),VLOOKUP(H163,$AC$2:$AD$17,2,FALSE),IF(OR($D173={"1/2","1/3","2/1","3/1"}),1,"")))))))))))))))))))))))</f>
        <v>2a</v>
      </c>
      <c r="I174" s="13" t="str">
        <f>IF(AND(J174="d",$A174&gt;=1,OR(K174={1,"2a","2b",3,"5a","5b","10a","10b","20a","20b","40a","40b","80a","80b","160a","160b"})),"w",IF(AND(J174="",$A174&gt;=1,OR(K174={1,"2a","2b",3,"5a","5b","10a","10b","20a","20b","40a","40b","80a","80b","160a","160b"})),"l",""))</f>
        <v>l</v>
      </c>
      <c r="J174" s="7" t="str">
        <f>IF(OR($A174={13,14,15,16,17,18,19,20,21,22,23,24}),"d","")</f>
        <v/>
      </c>
      <c r="K174" s="14" t="str">
        <f>IF(AND(OR($D173={"1/2","2/3","2/1","3/2"}),I173="w"),VLOOKUP(K173,$AA$2:$AB$17,2,FALSE),IF(AND(OR($D173={"1/2","2/3","2/1","3/2"}),I173="l"),VLOOKUP(K173,$AC$2:$AD$17,2,FALSE),IF(AND(OR($D173={"1/2","2/3","2/1","3/2"}),I172="w"),VLOOKUP(K172,$AA$2:$AB$17,2,FALSE),IF(AND(OR($D173={"1/2","2/3","2/1","3/2"}),I172="l"),VLOOKUP(K172,$AC$2:$AD$17,2,FALSE),IF(AND(OR($D173={"1/2","2/3","2/1","3/2"}),I171="w"),VLOOKUP(K171,$AA$2:$AB$17,2,FALSE),IF(AND(OR($D173={"1/2","2/3","2/1","3/2"}),I171="l"),VLOOKUP(K171,$AC$2:$AD$17,2,FALSE),IF(AND(OR($D173={"1/2","2/3","2/1","3/2"}),I170="w"),VLOOKUP(K170,$AA$2:$AB$17,2,FALSE),IF(AND(OR($D173={"1/2","2/3","2/1","3/2"}),I170="l"),VLOOKUP(K170,$AC$2:$AD$17,2,FALSE),IF(AND(OR($D173={"1/2","2/3","2/1","3/2"}),I169="w"),VLOOKUP(K169,$AA$2:$AB$17,2,FALSE),IF(AND(OR($D173={"1/2","2/3","2/1","3/2"}),I169="l"),VLOOKUP(K169,$AC$2:$AD$17,2,FALSE),IF(AND(OR($D173={"1/2","2/3","2/1","3/2"}),I168="w"),VLOOKUP(K168,$AA$2:$AB$17,2,FALSE),IF(AND(OR($D173={"1/2","2/3","2/1","3/2"}),I168="l"),VLOOKUP(K168,$AC$2:$AD$17,2,FALSE),IF(AND(OR($D173={"1/2","2/3","2/1","3/2"}),I167="w"),VLOOKUP(K167,$AA$2:$AB$17,2,FALSE),IF(AND(OR($D173={"1/2","2/3","2/1","3/2"}),I167="l"),VLOOKUP(K167,$AC$2:$AD$17,2,FALSE),IF(AND(OR($D173={"1/2","2/3","2/1","3/2"}),I166="w"),VLOOKUP(K166,$AA$2:$AB$17,2,FALSE),IF(AND(OR($D173={"1/2","2/3","2/1","3/2"}),I166="l"),VLOOKUP(K166,$AC$2:$AD$17,2,FALSE),IF(AND(OR($D173={"1/2","2/3","2/1","3/2"}),I165="w"),VLOOKUP(K165,$AA$2:$AB$17,2,FALSE),IF(AND(OR($D173={"1/2","2/3","2/1","3/2"}),I165="l"),VLOOKUP(K165,$AC$2:$AD$17,2,FALSE),IF(AND(OR($D173={"1/2","2/3","2/1","3/2"}),I164="w"),VLOOKUP(K164,$AA$2:$AB$17,2,FALSE),IF(AND(OR($D173={"1/2","2/3","2/1","3/2"}),I164="l"),VLOOKUP(K164,$AC$2:$AD$17,2,FALSE),IF(AND(OR($D173={"1/2","2/3","2/1","3/2"}),I163="w"),VLOOKUP(K163,$AA$2:$AB$17,2,FALSE),IF(AND(OR($D173={"1/2","2/3","2/1","3/2"}),I163="l"),VLOOKUP(K163,$AC$2:$AD$17,2,FALSE),IF(OR($D173={"1/2","2/3","2/1","3/2"}),1,"")))))))))))))))))))))))</f>
        <v>2b</v>
      </c>
      <c r="L174" s="13" t="str">
        <f>IF(AND(M174="d",$A174&gt;=1,OR(N174={1,"2a","2b",3,"5a","5b","10a","10b","20a","20b","40a","40b","80a","80b","160a","160b"})),"w",IF(AND(M174="",$A174&gt;=1,OR(N174={1,"2a","2b",3,"5a","5b","10a","10b","20a","20b","40a","40b","80a","80b","160a","160b"})),"l",""))</f>
        <v/>
      </c>
      <c r="M174" s="7" t="str">
        <f>IF(OR($A174={25,26,27,28,29,30,31,32,33,34,35,36}),"d","")</f>
        <v/>
      </c>
      <c r="N174" s="14" t="str">
        <f>IF(AND(OR($D173={"1/3","2/3","3/1","3/2"}),L173="w"),VLOOKUP(N173,$AA$2:$AB$17,2,FALSE),IF(AND(OR($D173={"1/3","2/3","3/1","3/2"}),L173="l"),VLOOKUP(N173,$AC$2:$AD$17,2,FALSE),IF(AND(OR($D173={"1/3","2/3","3/1","3/2"}),L172="w"),VLOOKUP(N172,$AA$2:$AB$17,2,FALSE),IF(AND(OR($D173={"1/3","2/3","3/1","3/2"}),L172="l"),VLOOKUP(N172,$AC$2:$AD$17,2,FALSE),IF(AND(OR($D173={"1/3","2/3","3/1","3/2"}),L171="w"),VLOOKUP(N171,$AA$2:$AB$17,2,FALSE),IF(AND(OR($D173={"1/3","2/3","3/1","3/2"}),L171="l"),VLOOKUP(N171,$AC$2:$AD$17,2,FALSE),IF(AND(OR($D173={"1/3","2/3","3/1","3/2"}),L170="w"),VLOOKUP(N170,$AA$2:$AB$17,2,FALSE),IF(AND(OR($D173={"1/3","2/3","3/1","3/2"}),L170="l"),VLOOKUP(N170,$AC$2:$AD$17,2,FALSE),IF(AND(OR($D173={"1/3","2/3","3/1","3/2"}),L169="w"),VLOOKUP(N169,$AA$2:$AB$17,2,FALSE),IF(AND(OR($D173={"1/3","2/3","3/1","3/2"}),L169="l"),VLOOKUP(N169,$AC$2:$AD$17,2,FALSE),IF(AND(OR($D173={"1/3","2/3","3/1","3/2"}),L168="w"),VLOOKUP(N168,$AA$2:$AB$17,2,FALSE),IF(AND(OR($D173={"1/3","2/3","3/1","3/2"}),L168="l"),VLOOKUP(N168,$AC$2:$AD$17,2,FALSE),IF(AND(OR($D173={"1/3","2/3","3/1","3/2"}),L167="w"),VLOOKUP(N167,$AA$2:$AB$17,2,FALSE),IF(AND(OR($D173={"1/3","2/3","3/1","3/2"}),L167="l"),VLOOKUP(N167,$AC$2:$AD$17,2,FALSE),IF(AND(OR($D173={"1/3","2/3","3/1","3/2"}),L166="w"),VLOOKUP(N166,$AA$2:$AB$17,2,FALSE),IF(AND(OR($D173={"1/3","2/3","3/1","3/2"}),L166="l"),VLOOKUP(N166,$AC$2:$AD$17,2,FALSE),IF(AND(OR($D173={"1/3","2/3","3/1","3/2"}),L165="w"),VLOOKUP(N165,$AA$2:$AB$17,2,FALSE),IF(AND(OR($D173={"1/3","2/3","3/1","3/2"}),L165="l"),VLOOKUP(N165,$AC$2:$AD$17,2,FALSE),IF(AND(OR($D173={"1/3","2/3","3/1","3/2"}),L164="w"),VLOOKUP(N164,$AA$2:$AB$17,2,FALSE),IF(AND(OR($D173={"1/3","2/3","3/1","3/2"}),L164="l"),VLOOKUP(N164,$AC$2:$AD$17,2,FALSE),IF(AND(OR($D173={"1/3","2/3","3/1","3/2"}),L163="w"),VLOOKUP(N163,$AA$2:$AB$17,2,FALSE),IF(AND(OR($D173={"1/3","2/3","3/1","3/2"}),L163="l"),VLOOKUP(N163,$AC$2:$AD$17,2,FALSE),IF(OR($D173={"1/3","2/3","3/1","3/2"}),1,"")))))))))))))))))))))))</f>
        <v/>
      </c>
      <c r="O174" s="12">
        <f t="shared" si="17"/>
        <v>2</v>
      </c>
      <c r="P174" s="13" t="str">
        <f>IF(AND(Q174="c",$A174&gt;=1,OR(R174={1,"2a","2b",3,"5a","5b","10a","10b","20a","20b","40a","40b","80a","80b","160a","160b"})),"w",IF(AND(Q174="",$A174&gt;=1,OR(R174={1,"2a","2b",3,"5a","5b","10a","10b","20a","20b","40a","40b","80a","80b","160a","160b"})),"l",""))</f>
        <v>l</v>
      </c>
      <c r="Q174" s="7" t="str">
        <f>IF(OR($A174={1,4,7,10,13,16,19,22,25,28,31,34}),"c","")</f>
        <v/>
      </c>
      <c r="R174" s="14">
        <f>IF(AND(OR($E173={"a/b","a/c","b/a","c/a"}),P173="w"),VLOOKUP(R173,$AA$2:$AB$17,2,FALSE),IF(AND(OR($E173={"a/b","a/c","b/a","c/a"}),P173="l"),VLOOKUP(R173,$AC$2:$AD$17,2,FALSE),IF(AND(OR($E173={"a/b","a/c","b/a","c/a"}),P172="w"),VLOOKUP(R172,$AA$2:$AB$17,2,FALSE),IF(AND(OR($E173={"a/b","a/c","b/a","c/a"}),P172="l"),VLOOKUP(R172,$AC$2:$AD$17,2,FALSE),IF(AND(OR($E173={"a/b","a/c","b/a","c/a"}),P171="w"),VLOOKUP(R171,$AA$2:$AB$17,2,FALSE),IF(AND(OR($E173={"a/b","a/c","b/a","c/a"}),P171="l"),VLOOKUP(R171,$AC$2:$AD$17,2,FALSE),IF(AND(OR($E173={"a/b","a/c","b/a","c/a"}),P170="w"),VLOOKUP(R170,$AA$2:$AB$17,2,FALSE),IF(AND(OR($E173={"a/b","a/c","b/a","c/a"}),P170="l"),VLOOKUP(R170,$AC$2:$AD$17,2,FALSE),IF(AND(OR($E173={"a/b","a/c","b/a","c/a"}),P169="w"),VLOOKUP(R169,$AA$2:$AB$17,2,FALSE),IF(AND(OR($E173={"a/b","a/c","b/a","c/a"}),P169="l"),VLOOKUP(R169,$AC$2:$AD$17,2,FALSE),IF(AND(OR($E173={"a/b","a/c","b/a","c/a"}),P168="w"),VLOOKUP(R168,$AA$2:$AB$17,2,FALSE),IF(AND(OR($E173={"a/b","a/c","b/a","c/a"}),P168="l"),VLOOKUP(R168,$AC$2:$AD$17,2,FALSE),IF(AND(OR($E173={"a/b","a/c","b/a","c/a"}),P167="w"),VLOOKUP(R167,$AA$2:$AB$17,2,FALSE),IF(AND(OR($E173={"a/b","a/c","b/a","c/a"}),P167="l"),VLOOKUP(R167,$AC$2:$AD$17,2,FALSE),IF(AND(OR($E173={"a/b","a/c","b/a","c/a"}),P166="w"),VLOOKUP(R166,$AA$2:$AB$17,2,FALSE),IF(AND(OR($E173={"a/b","a/c","b/a","c/a"}),P166="l"),VLOOKUP(R166,$AC$2:$AD$17,2,FALSE),IF(AND(OR($E173={"a/b","a/c","b/a","c/a"}),P165="w"),VLOOKUP(R165,$AA$2:$AB$17,2,FALSE),IF(AND(OR($E173={"a/b","a/c","b/a","c/a"}),P165="l"),VLOOKUP(R165,$AC$2:$AD$17,2,FALSE),IF(AND(OR($E173={"a/b","a/c","b/a","c/a"}),P164="w"),VLOOKUP(R164,$AA$2:$AB$17,2,FALSE),IF(AND(OR($E173={"a/b","a/c","b/a","c/a"}),P164="l"),VLOOKUP(R164,$AC$2:$AD$17,2,FALSE),IF(AND(OR($E173={"a/b","a/c","b/a","c/a"}),P163="w"),VLOOKUP(R163,$AA$2:$AB$17,2,FALSE),IF(AND(OR($E173={"a/b","a/c","b/a","c/a"}),P163="l"),VLOOKUP(R163,$AC$2:$AD$17,2,FALSE),IF(OR($E173={"a/b","a/c","b/a","c/a"}),1,"")))))))))))))))))))))))</f>
        <v>1</v>
      </c>
      <c r="S174" s="13" t="str">
        <f>IF(AND(T174="c",$A174&gt;=1,OR(U174={1,"2a","2b",3,"5a","5b","10a","10b","20a","20b","40a","40b","80a","80b","160a","160b"})),"w",IF(AND(T174="",$A174&gt;=1,OR(U174={1,"2a","2b",3,"5a","5b","10a","10b","20a","20b","40a","40b","80a","80b","160a","160b"})),"l",""))</f>
        <v/>
      </c>
      <c r="T174" s="7" t="str">
        <f>IF(OR($A174={2,5,8,11,14,17,20,23,26,29,32,35}),"c","")</f>
        <v>c</v>
      </c>
      <c r="U174" s="14" t="str">
        <f>IF(AND(OR($E173={"a/b","b/c","b/a","c/b"}),S173="w"),VLOOKUP(U173,$AA$2:$AB$17,2,FALSE),IF(AND(OR($E173={"a/b","b/c","b/a","c/b"}),S173="l"),VLOOKUP(U173,$AC$2:$AD$17,2,FALSE),IF(AND(OR($E173={"a/b","b/c","b/a","c/b"}),S172="w"),VLOOKUP(U172,$AA$2:$AB$17,2,FALSE),IF(AND(OR($E173={"a/b","b/c","b/a","c/b"}),S172="l"),VLOOKUP(U172,$AC$2:$AD$17,2,FALSE),IF(AND(OR($E173={"a/b","b/c","b/a","c/b"}),S171="w"),VLOOKUP(U171,$AA$2:$AB$17,2,FALSE),IF(AND(OR($E173={"a/b","b/c","b/a","c/b"}),S171="l"),VLOOKUP(U171,$AC$2:$AD$17,2,FALSE),IF(AND(OR($E173={"a/b","b/c","b/a","c/b"}),S170="w"),VLOOKUP(U170,$AA$2:$AB$17,2,FALSE),IF(AND(OR($E173={"a/b","b/c","b/a","c/b"}),S170="l"),VLOOKUP(U170,$AC$2:$AD$17,2,FALSE),IF(AND(OR($E173={"a/b","b/c","b/a","c/b"}),S169="w"),VLOOKUP(U169,$AA$2:$AB$17,2,FALSE),IF(AND(OR($E173={"a/b","b/c","b/a","c/b"}),S169="l"),VLOOKUP(U169,$AC$2:$AD$17,2,FALSE),IF(AND(OR($E173={"a/b","b/c","b/a","c/b"}),S168="w"),VLOOKUP(U168,$AA$2:$AB$17,2,FALSE),IF(AND(OR($E173={"a/b","b/c","b/a","c/b"}),S168="l"),VLOOKUP(U168,$AC$2:$AD$17,2,FALSE),IF(AND(OR($E173={"a/b","b/c","b/a","c/b"}),S167="w"),VLOOKUP(U167,$AA$2:$AB$17,2,FALSE),IF(AND(OR($E173={"a/b","b/c","b/a","c/b"}),S167="l"),VLOOKUP(U167,$AC$2:$AD$17,2,FALSE),IF(AND(OR($E173={"a/b","b/c","b/a","c/b"}),S166="w"),VLOOKUP(U166,$AA$2:$AB$17,2,FALSE),IF(AND(OR($E173={"a/b","b/c","b/a","c/b"}),S166="l"),VLOOKUP(U166,$AC$2:$AD$17,2,FALSE),IF(AND(OR($E173={"a/b","b/c","b/a","c/b"}),S165="w"),VLOOKUP(U165,$AA$2:$AB$17,2,FALSE),IF(AND(OR($E173={"a/b","b/c","b/a","c/b"}),S165="l"),VLOOKUP(U165,$AC$2:$AD$17,2,FALSE),IF(AND(OR($E173={"a/b","b/c","b/a","c/b"}),S164="w"),VLOOKUP(U164,$AA$2:$AB$17,2,FALSE),IF(AND(OR($E173={"a/b","b/c","b/a","c/b"}),S164="l"),VLOOKUP(U164,$AC$2:$AD$17,2,FALSE),IF(AND(OR($E173={"a/b","b/c","b/a","c/b"}),S163="w"),VLOOKUP(U163,$AA$2:$AB$17,2,FALSE),IF(AND(OR($E173={"a/b","b/c","b/a","c/b"}),S163="l"),VLOOKUP(U163,$AC$2:$AD$17,2,FALSE),IF(OR($E173={"a/b","b/c","b/a","c/b"}),1,"")))))))))))))))))))))))</f>
        <v/>
      </c>
      <c r="V174" s="13" t="str">
        <f>IF(AND(W174="c",$A174&gt;=1,OR(X174={1,"2a","2b",3,"5a","5b","10a","10b","20a","20b","40a","40b","80a","80b","160a","160b"})),"w",IF(AND(W174="",$A174&gt;=1,OR(X174={1,"2a","2b",3,"5a","5b","10a","10b","20a","20b","40a","40b","80a","80b","160a","160b"})),"l",""))</f>
        <v>l</v>
      </c>
      <c r="W174" s="7" t="str">
        <f>IF(OR($A174={3,6,9,12,15,18,21,24,27,30,33,36}),"c","")</f>
        <v/>
      </c>
      <c r="X174" s="14" t="str">
        <f>IF(AND(OR($E173={"a/c","b/c","c/a","c/b"}),V173="w"),VLOOKUP(X173,$AA$2:$AB$17,2,FALSE),IF(AND(OR($E173={"a/c","b/c","c/a","c/b"}),V173="l"),VLOOKUP(X173,$AC$2:$AD$17,2,FALSE),IF(AND(OR($E173={"a/c","b/c","c/a","c/b"}),V172="w"),VLOOKUP(X172,$AA$2:$AB$17,2,FALSE),IF(AND(OR($E173={"a/c","b/c","c/a","c/b"}),V172="l"),VLOOKUP(X172,$AC$2:$AD$17,2,FALSE),IF(AND(OR($E173={"a/c","b/c","c/a","c/b"}),V171="w"),VLOOKUP(X171,$AA$2:$AB$17,2,FALSE),IF(AND(OR($E173={"a/c","b/c","c/a","c/b"}),V171="l"),VLOOKUP(X171,$AC$2:$AD$17,2,FALSE),IF(AND(OR($E173={"a/c","b/c","c/a","c/b"}),V170="w"),VLOOKUP(X170,$AA$2:$AB$17,2,FALSE),IF(AND(OR($E173={"a/c","b/c","c/a","c/b"}),V170="l"),VLOOKUP(X170,$AC$2:$AD$17,2,FALSE),IF(AND(OR($E173={"a/c","b/c","c/a","c/b"}),V169="w"),VLOOKUP(X169,$AA$2:$AB$17,2,FALSE),IF(AND(OR($E173={"a/c","b/c","c/a","c/b"}),V169="l"),VLOOKUP(X169,$AC$2:$AD$17,2,FALSE),IF(AND(OR($E173={"a/c","b/c","c/a","c/b"}),V168="w"),VLOOKUP(X168,$AA$2:$AB$17,2,FALSE),IF(AND(OR($E173={"a/c","b/c","c/a","c/b"}),V168="l"),VLOOKUP(X168,$AC$2:$AD$17,2,FALSE),IF(AND(OR($E173={"a/c","b/c","c/a","c/b"}),V167="w"),VLOOKUP(X167,$AA$2:$AB$17,2,FALSE),IF(AND(OR($E173={"a/c","b/c","c/a","c/b"}),V167="l"),VLOOKUP(X167,$AC$2:$AD$17,2,FALSE),IF(AND(OR($E173={"a/c","b/c","c/a","c/b"}),V166="w"),VLOOKUP(X166,$AA$2:$AB$17,2,FALSE),IF(AND(OR($E173={"a/c","b/c","c/a","c/b"}),V166="l"),VLOOKUP(X166,$AC$2:$AD$17,2,FALSE),IF(AND(OR($E173={"a/c","b/c","c/a","c/b"}),V165="w"),VLOOKUP(X165,$AA$2:$AB$17,2,FALSE),IF(AND(OR($E173={"a/c","b/c","c/a","c/b"}),V165="l"),VLOOKUP(X165,$AC$2:$AD$17,2,FALSE),IF(AND(OR($E173={"a/c","b/c","c/a","c/b"}),V164="w"),VLOOKUP(X164,$AA$2:$AB$17,2,FALSE),IF(AND(OR($E173={"a/c","b/c","c/a","c/b"}),V164="l"),VLOOKUP(X164,$AC$2:$AD$17,2,FALSE),IF(AND(OR($E173={"a/c","b/c","c/a","c/b"}),V163="w"),VLOOKUP(X163,$AA$2:$AB$17,2,FALSE),IF(AND(OR($E173={"a/c","b/c","c/a","c/b"}),V163="l"),VLOOKUP(X163,$AC$2:$AD$17,2,FALSE),IF(OR($E173={"a/c","b/c","c/a","c/b"}),1,"")))))))))))))))))))))))</f>
        <v>2a</v>
      </c>
      <c r="Y174" s="12">
        <f t="shared" si="18"/>
        <v>-3</v>
      </c>
      <c r="Z174" s="27">
        <f t="shared" si="19"/>
        <v>-1</v>
      </c>
    </row>
    <row r="175" spans="1:26">
      <c r="A175" s="9">
        <v>7</v>
      </c>
      <c r="B175" s="9">
        <f>IF(OR($A175={1,2,3,4,5,6,7,8,9,10,11,12}),1,IF(OR($A175={13,14,15,16,17,18,19,20,21,22,23,24}),2,IF(OR($A175={25,26,27,28,29,30,31,32,33,34,35,36}),3,"")))</f>
        <v>1</v>
      </c>
      <c r="C175" s="9" t="str">
        <f>IF(OR($A175={1,4,7,10,13,16,19,22,25,28,31,34}),"A",IF(OR($A175={2,5,8,11,14,17,20,23,26,29,32,35}),"B",IF(OR($A175={3,6,9,12,15,18,21,24,27,30,33,36}),"C","")))</f>
        <v>A</v>
      </c>
      <c r="D175" t="str">
        <f t="shared" si="20"/>
        <v>2/1</v>
      </c>
      <c r="E175" t="str">
        <f t="shared" si="21"/>
        <v>B/A</v>
      </c>
      <c r="F175" s="13" t="str">
        <f>IF(AND(G175="d",$A175&gt;=1,OR(H175={1,"2a","2b",3,"5a","5b","10a","10b","20a","20b","40a","40b","80a","80b","160a","160b"})),"w",IF(AND(G175="",$A175&gt;=1,OR(H175={1,"2a","2b",3,"5a","5b","10a","10b","20a","20b","40a","40b","80a","80b","160a","160b"})),"l",""))</f>
        <v>w</v>
      </c>
      <c r="G175" s="7" t="str">
        <f>IF(OR($A175={1,2,3,4,5,6,7,8,9,10,11,12}),"d","")</f>
        <v>d</v>
      </c>
      <c r="H175" s="14">
        <f>IF(AND(OR($D174={"1/2","1/3","2/1","3/1"}),F174="w"),VLOOKUP(H174,$AA$2:$AB$17,2,FALSE),IF(AND(OR($D174={"1/2","1/3","2/1","3/1"}),F174="l"),VLOOKUP(H174,$AC$2:$AD$17,2,FALSE),IF(AND(OR($D174={"1/2","1/3","2/1","3/1"}),F173="w"),VLOOKUP(H173,$AA$2:$AB$17,2,FALSE),IF(AND(OR($D174={"1/2","1/3","2/1","3/1"}),F173="l"),VLOOKUP(H173,$AC$2:$AD$17,2,FALSE),IF(AND(OR($D174={"1/2","1/3","2/1","3/1"}),F172="w"),VLOOKUP(H172,$AA$2:$AB$17,2,FALSE),IF(AND(OR($D174={"1/2","1/3","2/1","3/1"}),F172="l"),VLOOKUP(H172,$AC$2:$AD$17,2,FALSE),IF(AND(OR($D174={"1/2","1/3","2/1","3/1"}),F171="w"),VLOOKUP(H171,$AA$2:$AB$17,2,FALSE),IF(AND(OR($D174={"1/2","1/3","2/1","3/1"}),F171="l"),VLOOKUP(H171,$AC$2:$AD$17,2,FALSE),IF(AND(OR($D174={"1/2","1/3","2/1","3/1"}),F170="w"),VLOOKUP(H170,$AA$2:$AB$17,2,FALSE),IF(AND(OR($D174={"1/2","1/3","2/1","3/1"}),F170="l"),VLOOKUP(H170,$AC$2:$AD$17,2,FALSE),IF(AND(OR($D174={"1/2","1/3","2/1","3/1"}),F169="w"),VLOOKUP(H169,$AA$2:$AB$17,2,FALSE),IF(AND(OR($D174={"1/2","1/3","2/1","3/1"}),F169="l"),VLOOKUP(H169,$AC$2:$AD$17,2,FALSE),IF(AND(OR($D174={"1/2","1/3","2/1","3/1"}),F168="w"),VLOOKUP(H168,$AA$2:$AB$17,2,FALSE),IF(AND(OR($D174={"1/2","1/3","2/1","3/1"}),F168="l"),VLOOKUP(H168,$AC$2:$AD$17,2,FALSE),IF(AND(OR($D174={"1/2","1/3","2/1","3/1"}),F167="w"),VLOOKUP(H167,$AA$2:$AB$17,2,FALSE),IF(AND(OR($D174={"1/2","1/3","2/1","3/1"}),F167="l"),VLOOKUP(H167,$AC$2:$AD$17,2,FALSE),IF(AND(OR($D174={"1/2","1/3","2/1","3/1"}),F166="w"),VLOOKUP(H166,$AA$2:$AB$17,2,FALSE),IF(AND(OR($D174={"1/2","1/3","2/1","3/1"}),F166="l"),VLOOKUP(H166,$AC$2:$AD$17,2,FALSE),IF(AND(OR($D174={"1/2","1/3","2/1","3/1"}),F165="w"),VLOOKUP(H165,$AA$2:$AB$17,2,FALSE),IF(AND(OR($D174={"1/2","1/3","2/1","3/1"}),F165="l"),VLOOKUP(H165,$AC$2:$AD$17,2,FALSE),IF(AND(OR($D174={"1/2","1/3","2/1","3/1"}),F164="w"),VLOOKUP(H164,$AA$2:$AB$17,2,FALSE),IF(AND(OR($D174={"1/2","1/3","2/1","3/1"}),F164="l"),VLOOKUP(H164,$AC$2:$AD$17,2,FALSE),IF(OR($D174={"1/2","1/3","2/1","3/1"}),1,"")))))))))))))))))))))))</f>
        <v>1</v>
      </c>
      <c r="I175" s="13" t="str">
        <f>IF(AND(J175="d",$A175&gt;=1,OR(K175={1,"2a","2b",3,"5a","5b","10a","10b","20a","20b","40a","40b","80a","80b","160a","160b"})),"w",IF(AND(J175="",$A175&gt;=1,OR(K175={1,"2a","2b",3,"5a","5b","10a","10b","20a","20b","40a","40b","80a","80b","160a","160b"})),"l",""))</f>
        <v>l</v>
      </c>
      <c r="J175" s="7" t="str">
        <f>IF(OR($A175={13,14,15,16,17,18,19,20,21,22,23,24}),"d","")</f>
        <v/>
      </c>
      <c r="K175" s="14">
        <f>IF(AND(OR($D174={"1/2","2/3","2/1","3/2"}),I174="w"),VLOOKUP(K174,$AA$2:$AB$17,2,FALSE),IF(AND(OR($D174={"1/2","2/3","2/1","3/2"}),I174="l"),VLOOKUP(K174,$AC$2:$AD$17,2,FALSE),IF(AND(OR($D174={"1/2","2/3","2/1","3/2"}),I173="w"),VLOOKUP(K173,$AA$2:$AB$17,2,FALSE),IF(AND(OR($D174={"1/2","2/3","2/1","3/2"}),I173="l"),VLOOKUP(K173,$AC$2:$AD$17,2,FALSE),IF(AND(OR($D174={"1/2","2/3","2/1","3/2"}),I172="w"),VLOOKUP(K172,$AA$2:$AB$17,2,FALSE),IF(AND(OR($D174={"1/2","2/3","2/1","3/2"}),I172="l"),VLOOKUP(K172,$AC$2:$AD$17,2,FALSE),IF(AND(OR($D174={"1/2","2/3","2/1","3/2"}),I171="w"),VLOOKUP(K171,$AA$2:$AB$17,2,FALSE),IF(AND(OR($D174={"1/2","2/3","2/1","3/2"}),I171="l"),VLOOKUP(K171,$AC$2:$AD$17,2,FALSE),IF(AND(OR($D174={"1/2","2/3","2/1","3/2"}),I170="w"),VLOOKUP(K170,$AA$2:$AB$17,2,FALSE),IF(AND(OR($D174={"1/2","2/3","2/1","3/2"}),I170="l"),VLOOKUP(K170,$AC$2:$AD$17,2,FALSE),IF(AND(OR($D174={"1/2","2/3","2/1","3/2"}),I169="w"),VLOOKUP(K169,$AA$2:$AB$17,2,FALSE),IF(AND(OR($D174={"1/2","2/3","2/1","3/2"}),I169="l"),VLOOKUP(K169,$AC$2:$AD$17,2,FALSE),IF(AND(OR($D174={"1/2","2/3","2/1","3/2"}),I168="w"),VLOOKUP(K168,$AA$2:$AB$17,2,FALSE),IF(AND(OR($D174={"1/2","2/3","2/1","3/2"}),I168="l"),VLOOKUP(K168,$AC$2:$AD$17,2,FALSE),IF(AND(OR($D174={"1/2","2/3","2/1","3/2"}),I167="w"),VLOOKUP(K167,$AA$2:$AB$17,2,FALSE),IF(AND(OR($D174={"1/2","2/3","2/1","3/2"}),I167="l"),VLOOKUP(K167,$AC$2:$AD$17,2,FALSE),IF(AND(OR($D174={"1/2","2/3","2/1","3/2"}),I166="w"),VLOOKUP(K166,$AA$2:$AB$17,2,FALSE),IF(AND(OR($D174={"1/2","2/3","2/1","3/2"}),I166="l"),VLOOKUP(K166,$AC$2:$AD$17,2,FALSE),IF(AND(OR($D174={"1/2","2/3","2/1","3/2"}),I165="w"),VLOOKUP(K165,$AA$2:$AB$17,2,FALSE),IF(AND(OR($D174={"1/2","2/3","2/1","3/2"}),I165="l"),VLOOKUP(K165,$AC$2:$AD$17,2,FALSE),IF(AND(OR($D174={"1/2","2/3","2/1","3/2"}),I164="w"),VLOOKUP(K164,$AA$2:$AB$17,2,FALSE),IF(AND(OR($D174={"1/2","2/3","2/1","3/2"}),I164="l"),VLOOKUP(K164,$AC$2:$AD$17,2,FALSE),IF(OR($D174={"1/2","2/3","2/1","3/2"}),1,"")))))))))))))))))))))))</f>
        <v>3</v>
      </c>
      <c r="L175" s="13" t="str">
        <f>IF(AND(M175="d",$A175&gt;=1,OR(N175={1,"2a","2b",3,"5a","5b","10a","10b","20a","20b","40a","40b","80a","80b","160a","160b"})),"w",IF(AND(M175="",$A175&gt;=1,OR(N175={1,"2a","2b",3,"5a","5b","10a","10b","20a","20b","40a","40b","80a","80b","160a","160b"})),"l",""))</f>
        <v/>
      </c>
      <c r="M175" s="7" t="str">
        <f>IF(OR($A175={25,26,27,28,29,30,31,32,33,34,35,36}),"d","")</f>
        <v/>
      </c>
      <c r="N175" s="14" t="str">
        <f>IF(AND(OR($D174={"1/3","2/3","3/1","3/2"}),L174="w"),VLOOKUP(N174,$AA$2:$AB$17,2,FALSE),IF(AND(OR($D174={"1/3","2/3","3/1","3/2"}),L174="l"),VLOOKUP(N174,$AC$2:$AD$17,2,FALSE),IF(AND(OR($D174={"1/3","2/3","3/1","3/2"}),L173="w"),VLOOKUP(N173,$AA$2:$AB$17,2,FALSE),IF(AND(OR($D174={"1/3","2/3","3/1","3/2"}),L173="l"),VLOOKUP(N173,$AC$2:$AD$17,2,FALSE),IF(AND(OR($D174={"1/3","2/3","3/1","3/2"}),L172="w"),VLOOKUP(N172,$AA$2:$AB$17,2,FALSE),IF(AND(OR($D174={"1/3","2/3","3/1","3/2"}),L172="l"),VLOOKUP(N172,$AC$2:$AD$17,2,FALSE),IF(AND(OR($D174={"1/3","2/3","3/1","3/2"}),L171="w"),VLOOKUP(N171,$AA$2:$AB$17,2,FALSE),IF(AND(OR($D174={"1/3","2/3","3/1","3/2"}),L171="l"),VLOOKUP(N171,$AC$2:$AD$17,2,FALSE),IF(AND(OR($D174={"1/3","2/3","3/1","3/2"}),L170="w"),VLOOKUP(N170,$AA$2:$AB$17,2,FALSE),IF(AND(OR($D174={"1/3","2/3","3/1","3/2"}),L170="l"),VLOOKUP(N170,$AC$2:$AD$17,2,FALSE),IF(AND(OR($D174={"1/3","2/3","3/1","3/2"}),L169="w"),VLOOKUP(N169,$AA$2:$AB$17,2,FALSE),IF(AND(OR($D174={"1/3","2/3","3/1","3/2"}),L169="l"),VLOOKUP(N169,$AC$2:$AD$17,2,FALSE),IF(AND(OR($D174={"1/3","2/3","3/1","3/2"}),L168="w"),VLOOKUP(N168,$AA$2:$AB$17,2,FALSE),IF(AND(OR($D174={"1/3","2/3","3/1","3/2"}),L168="l"),VLOOKUP(N168,$AC$2:$AD$17,2,FALSE),IF(AND(OR($D174={"1/3","2/3","3/1","3/2"}),L167="w"),VLOOKUP(N167,$AA$2:$AB$17,2,FALSE),IF(AND(OR($D174={"1/3","2/3","3/1","3/2"}),L167="l"),VLOOKUP(N167,$AC$2:$AD$17,2,FALSE),IF(AND(OR($D174={"1/3","2/3","3/1","3/2"}),L166="w"),VLOOKUP(N166,$AA$2:$AB$17,2,FALSE),IF(AND(OR($D174={"1/3","2/3","3/1","3/2"}),L166="l"),VLOOKUP(N166,$AC$2:$AD$17,2,FALSE),IF(AND(OR($D174={"1/3","2/3","3/1","3/2"}),L165="w"),VLOOKUP(N165,$AA$2:$AB$17,2,FALSE),IF(AND(OR($D174={"1/3","2/3","3/1","3/2"}),L165="l"),VLOOKUP(N165,$AC$2:$AD$17,2,FALSE),IF(AND(OR($D174={"1/3","2/3","3/1","3/2"}),L164="w"),VLOOKUP(N164,$AA$2:$AB$17,2,FALSE),IF(AND(OR($D174={"1/3","2/3","3/1","3/2"}),L164="l"),VLOOKUP(N164,$AC$2:$AD$17,2,FALSE),IF(OR($D174={"1/3","2/3","3/1","3/2"}),1,"")))))))))))))))))))))))</f>
        <v/>
      </c>
      <c r="O175" s="12">
        <f t="shared" si="17"/>
        <v>-1</v>
      </c>
      <c r="P175" s="13" t="str">
        <f>IF(AND(Q175="c",$A175&gt;=1,OR(R175={1,"2a","2b",3,"5a","5b","10a","10b","20a","20b","40a","40b","80a","80b","160a","160b"})),"w",IF(AND(Q175="",$A175&gt;=1,OR(R175={1,"2a","2b",3,"5a","5b","10a","10b","20a","20b","40a","40b","80a","80b","160a","160b"})),"l",""))</f>
        <v>w</v>
      </c>
      <c r="Q175" s="7" t="str">
        <f>IF(OR($A175={1,4,7,10,13,16,19,22,25,28,31,34}),"c","")</f>
        <v>c</v>
      </c>
      <c r="R175" s="14" t="str">
        <f>IF(AND(OR($E174={"a/b","a/c","b/a","c/a"}),P174="w"),VLOOKUP(R174,$AA$2:$AB$17,2,FALSE),IF(AND(OR($E174={"a/b","a/c","b/a","c/a"}),P174="l"),VLOOKUP(R174,$AC$2:$AD$17,2,FALSE),IF(AND(OR($E174={"a/b","a/c","b/a","c/a"}),P173="w"),VLOOKUP(R173,$AA$2:$AB$17,2,FALSE),IF(AND(OR($E174={"a/b","a/c","b/a","c/a"}),P173="l"),VLOOKUP(R173,$AC$2:$AD$17,2,FALSE),IF(AND(OR($E174={"a/b","a/c","b/a","c/a"}),P172="w"),VLOOKUP(R172,$AA$2:$AB$17,2,FALSE),IF(AND(OR($E174={"a/b","a/c","b/a","c/a"}),P172="l"),VLOOKUP(R172,$AC$2:$AD$17,2,FALSE),IF(AND(OR($E174={"a/b","a/c","b/a","c/a"}),P171="w"),VLOOKUP(R171,$AA$2:$AB$17,2,FALSE),IF(AND(OR($E174={"a/b","a/c","b/a","c/a"}),P171="l"),VLOOKUP(R171,$AC$2:$AD$17,2,FALSE),IF(AND(OR($E174={"a/b","a/c","b/a","c/a"}),P170="w"),VLOOKUP(R170,$AA$2:$AB$17,2,FALSE),IF(AND(OR($E174={"a/b","a/c","b/a","c/a"}),P170="l"),VLOOKUP(R170,$AC$2:$AD$17,2,FALSE),IF(AND(OR($E174={"a/b","a/c","b/a","c/a"}),P169="w"),VLOOKUP(R169,$AA$2:$AB$17,2,FALSE),IF(AND(OR($E174={"a/b","a/c","b/a","c/a"}),P169="l"),VLOOKUP(R169,$AC$2:$AD$17,2,FALSE),IF(AND(OR($E174={"a/b","a/c","b/a","c/a"}),P168="w"),VLOOKUP(R168,$AA$2:$AB$17,2,FALSE),IF(AND(OR($E174={"a/b","a/c","b/a","c/a"}),P168="l"),VLOOKUP(R168,$AC$2:$AD$17,2,FALSE),IF(AND(OR($E174={"a/b","a/c","b/a","c/a"}),P167="w"),VLOOKUP(R167,$AA$2:$AB$17,2,FALSE),IF(AND(OR($E174={"a/b","a/c","b/a","c/a"}),P167="l"),VLOOKUP(R167,$AC$2:$AD$17,2,FALSE),IF(AND(OR($E174={"a/b","a/c","b/a","c/a"}),P166="w"),VLOOKUP(R166,$AA$2:$AB$17,2,FALSE),IF(AND(OR($E174={"a/b","a/c","b/a","c/a"}),P166="l"),VLOOKUP(R166,$AC$2:$AD$17,2,FALSE),IF(AND(OR($E174={"a/b","a/c","b/a","c/a"}),P165="w"),VLOOKUP(R165,$AA$2:$AB$17,2,FALSE),IF(AND(OR($E174={"a/b","a/c","b/a","c/a"}),P165="l"),VLOOKUP(R165,$AC$2:$AD$17,2,FALSE),IF(AND(OR($E174={"a/b","a/c","b/a","c/a"}),P164="w"),VLOOKUP(R164,$AA$2:$AB$17,2,FALSE),IF(AND(OR($E174={"a/b","a/c","b/a","c/a"}),P164="l"),VLOOKUP(R164,$AC$2:$AD$17,2,FALSE),IF(OR($E174={"a/b","a/c","b/a","c/a"}),1,"")))))))))))))))))))))))</f>
        <v>2a</v>
      </c>
      <c r="S175" s="13" t="str">
        <f>IF(AND(T175="c",$A175&gt;=1,OR(U175={1,"2a","2b",3,"5a","5b","10a","10b","20a","20b","40a","40b","80a","80b","160a","160b"})),"w",IF(AND(T175="",$A175&gt;=1,OR(U175={1,"2a","2b",3,"5a","5b","10a","10b","20a","20b","40a","40b","80a","80b","160a","160b"})),"l",""))</f>
        <v>l</v>
      </c>
      <c r="T175" s="7" t="str">
        <f>IF(OR($A175={2,5,8,11,14,17,20,23,26,29,32,35}),"c","")</f>
        <v/>
      </c>
      <c r="U175" s="14" t="str">
        <f>IF(AND(OR($E174={"a/b","b/c","b/a","c/b"}),S174="w"),VLOOKUP(U174,$AA$2:$AB$17,2,FALSE),IF(AND(OR($E174={"a/b","b/c","b/a","c/b"}),S174="l"),VLOOKUP(U174,$AC$2:$AD$17,2,FALSE),IF(AND(OR($E174={"a/b","b/c","b/a","c/b"}),S173="w"),VLOOKUP(U173,$AA$2:$AB$17,2,FALSE),IF(AND(OR($E174={"a/b","b/c","b/a","c/b"}),S173="l"),VLOOKUP(U173,$AC$2:$AD$17,2,FALSE),IF(AND(OR($E174={"a/b","b/c","b/a","c/b"}),S172="w"),VLOOKUP(U172,$AA$2:$AB$17,2,FALSE),IF(AND(OR($E174={"a/b","b/c","b/a","c/b"}),S172="l"),VLOOKUP(U172,$AC$2:$AD$17,2,FALSE),IF(AND(OR($E174={"a/b","b/c","b/a","c/b"}),S171="w"),VLOOKUP(U171,$AA$2:$AB$17,2,FALSE),IF(AND(OR($E174={"a/b","b/c","b/a","c/b"}),S171="l"),VLOOKUP(U171,$AC$2:$AD$17,2,FALSE),IF(AND(OR($E174={"a/b","b/c","b/a","c/b"}),S170="w"),VLOOKUP(U170,$AA$2:$AB$17,2,FALSE),IF(AND(OR($E174={"a/b","b/c","b/a","c/b"}),S170="l"),VLOOKUP(U170,$AC$2:$AD$17,2,FALSE),IF(AND(OR($E174={"a/b","b/c","b/a","c/b"}),S169="w"),VLOOKUP(U169,$AA$2:$AB$17,2,FALSE),IF(AND(OR($E174={"a/b","b/c","b/a","c/b"}),S169="l"),VLOOKUP(U169,$AC$2:$AD$17,2,FALSE),IF(AND(OR($E174={"a/b","b/c","b/a","c/b"}),S168="w"),VLOOKUP(U168,$AA$2:$AB$17,2,FALSE),IF(AND(OR($E174={"a/b","b/c","b/a","c/b"}),S168="l"),VLOOKUP(U168,$AC$2:$AD$17,2,FALSE),IF(AND(OR($E174={"a/b","b/c","b/a","c/b"}),S167="w"),VLOOKUP(U167,$AA$2:$AB$17,2,FALSE),IF(AND(OR($E174={"a/b","b/c","b/a","c/b"}),S167="l"),VLOOKUP(U167,$AC$2:$AD$17,2,FALSE),IF(AND(OR($E174={"a/b","b/c","b/a","c/b"}),S166="w"),VLOOKUP(U166,$AA$2:$AB$17,2,FALSE),IF(AND(OR($E174={"a/b","b/c","b/a","c/b"}),S166="l"),VLOOKUP(U166,$AC$2:$AD$17,2,FALSE),IF(AND(OR($E174={"a/b","b/c","b/a","c/b"}),S165="w"),VLOOKUP(U165,$AA$2:$AB$17,2,FALSE),IF(AND(OR($E174={"a/b","b/c","b/a","c/b"}),S165="l"),VLOOKUP(U165,$AC$2:$AD$17,2,FALSE),IF(AND(OR($E174={"a/b","b/c","b/a","c/b"}),S164="w"),VLOOKUP(U164,$AA$2:$AB$17,2,FALSE),IF(AND(OR($E174={"a/b","b/c","b/a","c/b"}),S164="l"),VLOOKUP(U164,$AC$2:$AD$17,2,FALSE),IF(OR($E174={"a/b","b/c","b/a","c/b"}),1,"")))))))))))))))))))))))</f>
        <v>2b</v>
      </c>
      <c r="V175" s="13" t="str">
        <f>IF(AND(W175="c",$A175&gt;=1,OR(X175={1,"2a","2b",3,"5a","5b","10a","10b","20a","20b","40a","40b","80a","80b","160a","160b"})),"w",IF(AND(W175="",$A175&gt;=1,OR(X175={1,"2a","2b",3,"5a","5b","10a","10b","20a","20b","40a","40b","80a","80b","160a","160b"})),"l",""))</f>
        <v/>
      </c>
      <c r="W175" s="7" t="str">
        <f>IF(OR($A175={3,6,9,12,15,18,21,24,27,30,33,36}),"c","")</f>
        <v/>
      </c>
      <c r="X175" s="14" t="str">
        <f>IF(AND(OR($E174={"a/c","b/c","c/a","c/b"}),V174="w"),VLOOKUP(X174,$AA$2:$AB$17,2,FALSE),IF(AND(OR($E174={"a/c","b/c","c/a","c/b"}),V174="l"),VLOOKUP(X174,$AC$2:$AD$17,2,FALSE),IF(AND(OR($E174={"a/c","b/c","c/a","c/b"}),V173="w"),VLOOKUP(X173,$AA$2:$AB$17,2,FALSE),IF(AND(OR($E174={"a/c","b/c","c/a","c/b"}),V173="l"),VLOOKUP(X173,$AC$2:$AD$17,2,FALSE),IF(AND(OR($E174={"a/c","b/c","c/a","c/b"}),V172="w"),VLOOKUP(X172,$AA$2:$AB$17,2,FALSE),IF(AND(OR($E174={"a/c","b/c","c/a","c/b"}),V172="l"),VLOOKUP(X172,$AC$2:$AD$17,2,FALSE),IF(AND(OR($E174={"a/c","b/c","c/a","c/b"}),V171="w"),VLOOKUP(X171,$AA$2:$AB$17,2,FALSE),IF(AND(OR($E174={"a/c","b/c","c/a","c/b"}),V171="l"),VLOOKUP(X171,$AC$2:$AD$17,2,FALSE),IF(AND(OR($E174={"a/c","b/c","c/a","c/b"}),V170="w"),VLOOKUP(X170,$AA$2:$AB$17,2,FALSE),IF(AND(OR($E174={"a/c","b/c","c/a","c/b"}),V170="l"),VLOOKUP(X170,$AC$2:$AD$17,2,FALSE),IF(AND(OR($E174={"a/c","b/c","c/a","c/b"}),V169="w"),VLOOKUP(X169,$AA$2:$AB$17,2,FALSE),IF(AND(OR($E174={"a/c","b/c","c/a","c/b"}),V169="l"),VLOOKUP(X169,$AC$2:$AD$17,2,FALSE),IF(AND(OR($E174={"a/c","b/c","c/a","c/b"}),V168="w"),VLOOKUP(X168,$AA$2:$AB$17,2,FALSE),IF(AND(OR($E174={"a/c","b/c","c/a","c/b"}),V168="l"),VLOOKUP(X168,$AC$2:$AD$17,2,FALSE),IF(AND(OR($E174={"a/c","b/c","c/a","c/b"}),V167="w"),VLOOKUP(X167,$AA$2:$AB$17,2,FALSE),IF(AND(OR($E174={"a/c","b/c","c/a","c/b"}),V167="l"),VLOOKUP(X167,$AC$2:$AD$17,2,FALSE),IF(AND(OR($E174={"a/c","b/c","c/a","c/b"}),V166="w"),VLOOKUP(X166,$AA$2:$AB$17,2,FALSE),IF(AND(OR($E174={"a/c","b/c","c/a","c/b"}),V166="l"),VLOOKUP(X166,$AC$2:$AD$17,2,FALSE),IF(AND(OR($E174={"a/c","b/c","c/a","c/b"}),V165="w"),VLOOKUP(X165,$AA$2:$AB$17,2,FALSE),IF(AND(OR($E174={"a/c","b/c","c/a","c/b"}),V165="l"),VLOOKUP(X165,$AC$2:$AD$17,2,FALSE),IF(AND(OR($E174={"a/c","b/c","c/a","c/b"}),V164="w"),VLOOKUP(X164,$AA$2:$AB$17,2,FALSE),IF(AND(OR($E174={"a/c","b/c","c/a","c/b"}),V164="l"),VLOOKUP(X164,$AC$2:$AD$17,2,FALSE),IF(OR($E174={"a/c","b/c","c/a","c/b"}),1,"")))))))))))))))))))))))</f>
        <v/>
      </c>
      <c r="Y175" s="12">
        <f t="shared" si="18"/>
        <v>2</v>
      </c>
      <c r="Z175" s="27">
        <f t="shared" si="19"/>
        <v>1</v>
      </c>
    </row>
    <row r="176" spans="1:26">
      <c r="A176" s="9">
        <v>23</v>
      </c>
      <c r="B176" s="9">
        <f>IF(OR($A176={1,2,3,4,5,6,7,8,9,10,11,12}),1,IF(OR($A176={13,14,15,16,17,18,19,20,21,22,23,24}),2,IF(OR($A176={25,26,27,28,29,30,31,32,33,34,35,36}),3,"")))</f>
        <v>2</v>
      </c>
      <c r="C176" s="9" t="str">
        <f>IF(OR($A176={1,4,7,10,13,16,19,22,25,28,31,34}),"A",IF(OR($A176={2,5,8,11,14,17,20,23,26,29,32,35}),"B",IF(OR($A176={3,6,9,12,15,18,21,24,27,30,33,36}),"C","")))</f>
        <v>B</v>
      </c>
      <c r="D176" t="str">
        <f t="shared" si="20"/>
        <v>1/2</v>
      </c>
      <c r="E176" t="str">
        <f t="shared" si="21"/>
        <v>A/B</v>
      </c>
      <c r="F176" s="13" t="str">
        <f>IF(AND(G176="d",$A176&gt;=1,OR(H176={1,"2a","2b",3,"5a","5b","10a","10b","20a","20b","40a","40b","80a","80b","160a","160b"})),"w",IF(AND(G176="",$A176&gt;=1,OR(H176={1,"2a","2b",3,"5a","5b","10a","10b","20a","20b","40a","40b","80a","80b","160a","160b"})),"l",""))</f>
        <v>l</v>
      </c>
      <c r="G176" s="7" t="str">
        <f>IF(OR($A176={1,2,3,4,5,6,7,8,9,10,11,12}),"d","")</f>
        <v/>
      </c>
      <c r="H176" s="14">
        <f>IF(AND(OR($D175={"1/2","1/3","2/1","3/1"}),F175="w"),VLOOKUP(H175,$AA$2:$AB$17,2,FALSE),IF(AND(OR($D175={"1/2","1/3","2/1","3/1"}),F175="l"),VLOOKUP(H175,$AC$2:$AD$17,2,FALSE),IF(AND(OR($D175={"1/2","1/3","2/1","3/1"}),F174="w"),VLOOKUP(H174,$AA$2:$AB$17,2,FALSE),IF(AND(OR($D175={"1/2","1/3","2/1","3/1"}),F174="l"),VLOOKUP(H174,$AC$2:$AD$17,2,FALSE),IF(AND(OR($D175={"1/2","1/3","2/1","3/1"}),F173="w"),VLOOKUP(H173,$AA$2:$AB$17,2,FALSE),IF(AND(OR($D175={"1/2","1/3","2/1","3/1"}),F173="l"),VLOOKUP(H173,$AC$2:$AD$17,2,FALSE),IF(AND(OR($D175={"1/2","1/3","2/1","3/1"}),F172="w"),VLOOKUP(H172,$AA$2:$AB$17,2,FALSE),IF(AND(OR($D175={"1/2","1/3","2/1","3/1"}),F172="l"),VLOOKUP(H172,$AC$2:$AD$17,2,FALSE),IF(AND(OR($D175={"1/2","1/3","2/1","3/1"}),F171="w"),VLOOKUP(H171,$AA$2:$AB$17,2,FALSE),IF(AND(OR($D175={"1/2","1/3","2/1","3/1"}),F171="l"),VLOOKUP(H171,$AC$2:$AD$17,2,FALSE),IF(AND(OR($D175={"1/2","1/3","2/1","3/1"}),F170="w"),VLOOKUP(H170,$AA$2:$AB$17,2,FALSE),IF(AND(OR($D175={"1/2","1/3","2/1","3/1"}),F170="l"),VLOOKUP(H170,$AC$2:$AD$17,2,FALSE),IF(AND(OR($D175={"1/2","1/3","2/1","3/1"}),F169="w"),VLOOKUP(H169,$AA$2:$AB$17,2,FALSE),IF(AND(OR($D175={"1/2","1/3","2/1","3/1"}),F169="l"),VLOOKUP(H169,$AC$2:$AD$17,2,FALSE),IF(AND(OR($D175={"1/2","1/3","2/1","3/1"}),F168="w"),VLOOKUP(H168,$AA$2:$AB$17,2,FALSE),IF(AND(OR($D175={"1/2","1/3","2/1","3/1"}),F168="l"),VLOOKUP(H168,$AC$2:$AD$17,2,FALSE),IF(AND(OR($D175={"1/2","1/3","2/1","3/1"}),F167="w"),VLOOKUP(H167,$AA$2:$AB$17,2,FALSE),IF(AND(OR($D175={"1/2","1/3","2/1","3/1"}),F167="l"),VLOOKUP(H167,$AC$2:$AD$17,2,FALSE),IF(AND(OR($D175={"1/2","1/3","2/1","3/1"}),F166="w"),VLOOKUP(H166,$AA$2:$AB$17,2,FALSE),IF(AND(OR($D175={"1/2","1/3","2/1","3/1"}),F166="l"),VLOOKUP(H166,$AC$2:$AD$17,2,FALSE),IF(AND(OR($D175={"1/2","1/3","2/1","3/1"}),F165="w"),VLOOKUP(H165,$AA$2:$AB$17,2,FALSE),IF(AND(OR($D175={"1/2","1/3","2/1","3/1"}),F165="l"),VLOOKUP(H165,$AC$2:$AD$17,2,FALSE),IF(OR($D175={"1/2","1/3","2/1","3/1"}),1,"")))))))))))))))))))))))</f>
        <v>1</v>
      </c>
      <c r="I176" s="13" t="str">
        <f>IF(AND(J176="d",$A176&gt;=1,OR(K176={1,"2a","2b",3,"5a","5b","10a","10b","20a","20b","40a","40b","80a","80b","160a","160b"})),"w",IF(AND(J176="",$A176&gt;=1,OR(K176={1,"2a","2b",3,"5a","5b","10a","10b","20a","20b","40a","40b","80a","80b","160a","160b"})),"l",""))</f>
        <v>w</v>
      </c>
      <c r="J176" s="7" t="str">
        <f>IF(OR($A176={13,14,15,16,17,18,19,20,21,22,23,24}),"d","")</f>
        <v>d</v>
      </c>
      <c r="K176" s="14" t="str">
        <f>IF(AND(OR($D175={"1/2","2/3","2/1","3/2"}),I175="w"),VLOOKUP(K175,$AA$2:$AB$17,2,FALSE),IF(AND(OR($D175={"1/2","2/3","2/1","3/2"}),I175="l"),VLOOKUP(K175,$AC$2:$AD$17,2,FALSE),IF(AND(OR($D175={"1/2","2/3","2/1","3/2"}),I174="w"),VLOOKUP(K174,$AA$2:$AB$17,2,FALSE),IF(AND(OR($D175={"1/2","2/3","2/1","3/2"}),I174="l"),VLOOKUP(K174,$AC$2:$AD$17,2,FALSE),IF(AND(OR($D175={"1/2","2/3","2/1","3/2"}),I173="w"),VLOOKUP(K173,$AA$2:$AB$17,2,FALSE),IF(AND(OR($D175={"1/2","2/3","2/1","3/2"}),I173="l"),VLOOKUP(K173,$AC$2:$AD$17,2,FALSE),IF(AND(OR($D175={"1/2","2/3","2/1","3/2"}),I172="w"),VLOOKUP(K172,$AA$2:$AB$17,2,FALSE),IF(AND(OR($D175={"1/2","2/3","2/1","3/2"}),I172="l"),VLOOKUP(K172,$AC$2:$AD$17,2,FALSE),IF(AND(OR($D175={"1/2","2/3","2/1","3/2"}),I171="w"),VLOOKUP(K171,$AA$2:$AB$17,2,FALSE),IF(AND(OR($D175={"1/2","2/3","2/1","3/2"}),I171="l"),VLOOKUP(K171,$AC$2:$AD$17,2,FALSE),IF(AND(OR($D175={"1/2","2/3","2/1","3/2"}),I170="w"),VLOOKUP(K170,$AA$2:$AB$17,2,FALSE),IF(AND(OR($D175={"1/2","2/3","2/1","3/2"}),I170="l"),VLOOKUP(K170,$AC$2:$AD$17,2,FALSE),IF(AND(OR($D175={"1/2","2/3","2/1","3/2"}),I169="w"),VLOOKUP(K169,$AA$2:$AB$17,2,FALSE),IF(AND(OR($D175={"1/2","2/3","2/1","3/2"}),I169="l"),VLOOKUP(K169,$AC$2:$AD$17,2,FALSE),IF(AND(OR($D175={"1/2","2/3","2/1","3/2"}),I168="w"),VLOOKUP(K168,$AA$2:$AB$17,2,FALSE),IF(AND(OR($D175={"1/2","2/3","2/1","3/2"}),I168="l"),VLOOKUP(K168,$AC$2:$AD$17,2,FALSE),IF(AND(OR($D175={"1/2","2/3","2/1","3/2"}),I167="w"),VLOOKUP(K167,$AA$2:$AB$17,2,FALSE),IF(AND(OR($D175={"1/2","2/3","2/1","3/2"}),I167="l"),VLOOKUP(K167,$AC$2:$AD$17,2,FALSE),IF(AND(OR($D175={"1/2","2/3","2/1","3/2"}),I166="w"),VLOOKUP(K166,$AA$2:$AB$17,2,FALSE),IF(AND(OR($D175={"1/2","2/3","2/1","3/2"}),I166="l"),VLOOKUP(K166,$AC$2:$AD$17,2,FALSE),IF(AND(OR($D175={"1/2","2/3","2/1","3/2"}),I165="w"),VLOOKUP(K165,$AA$2:$AB$17,2,FALSE),IF(AND(OR($D175={"1/2","2/3","2/1","3/2"}),I165="l"),VLOOKUP(K165,$AC$2:$AD$17,2,FALSE),IF(OR($D175={"1/2","2/3","2/1","3/2"}),1,"")))))))))))))))))))))))</f>
        <v>5a</v>
      </c>
      <c r="L176" s="13" t="str">
        <f>IF(AND(M176="d",$A176&gt;=1,OR(N176={1,"2a","2b",3,"5a","5b","10a","10b","20a","20b","40a","40b","80a","80b","160a","160b"})),"w",IF(AND(M176="",$A176&gt;=1,OR(N176={1,"2a","2b",3,"5a","5b","10a","10b","20a","20b","40a","40b","80a","80b","160a","160b"})),"l",""))</f>
        <v/>
      </c>
      <c r="M176" s="7" t="str">
        <f>IF(OR($A176={25,26,27,28,29,30,31,32,33,34,35,36}),"d","")</f>
        <v/>
      </c>
      <c r="N176" s="14" t="str">
        <f>IF(AND(OR($D175={"1/3","2/3","3/1","3/2"}),L175="w"),VLOOKUP(N175,$AA$2:$AB$17,2,FALSE),IF(AND(OR($D175={"1/3","2/3","3/1","3/2"}),L175="l"),VLOOKUP(N175,$AC$2:$AD$17,2,FALSE),IF(AND(OR($D175={"1/3","2/3","3/1","3/2"}),L174="w"),VLOOKUP(N174,$AA$2:$AB$17,2,FALSE),IF(AND(OR($D175={"1/3","2/3","3/1","3/2"}),L174="l"),VLOOKUP(N174,$AC$2:$AD$17,2,FALSE),IF(AND(OR($D175={"1/3","2/3","3/1","3/2"}),L173="w"),VLOOKUP(N173,$AA$2:$AB$17,2,FALSE),IF(AND(OR($D175={"1/3","2/3","3/1","3/2"}),L173="l"),VLOOKUP(N173,$AC$2:$AD$17,2,FALSE),IF(AND(OR($D175={"1/3","2/3","3/1","3/2"}),L172="w"),VLOOKUP(N172,$AA$2:$AB$17,2,FALSE),IF(AND(OR($D175={"1/3","2/3","3/1","3/2"}),L172="l"),VLOOKUP(N172,$AC$2:$AD$17,2,FALSE),IF(AND(OR($D175={"1/3","2/3","3/1","3/2"}),L171="w"),VLOOKUP(N171,$AA$2:$AB$17,2,FALSE),IF(AND(OR($D175={"1/3","2/3","3/1","3/2"}),L171="l"),VLOOKUP(N171,$AC$2:$AD$17,2,FALSE),IF(AND(OR($D175={"1/3","2/3","3/1","3/2"}),L170="w"),VLOOKUP(N170,$AA$2:$AB$17,2,FALSE),IF(AND(OR($D175={"1/3","2/3","3/1","3/2"}),L170="l"),VLOOKUP(N170,$AC$2:$AD$17,2,FALSE),IF(AND(OR($D175={"1/3","2/3","3/1","3/2"}),L169="w"),VLOOKUP(N169,$AA$2:$AB$17,2,FALSE),IF(AND(OR($D175={"1/3","2/3","3/1","3/2"}),L169="l"),VLOOKUP(N169,$AC$2:$AD$17,2,FALSE),IF(AND(OR($D175={"1/3","2/3","3/1","3/2"}),L168="w"),VLOOKUP(N168,$AA$2:$AB$17,2,FALSE),IF(AND(OR($D175={"1/3","2/3","3/1","3/2"}),L168="l"),VLOOKUP(N168,$AC$2:$AD$17,2,FALSE),IF(AND(OR($D175={"1/3","2/3","3/1","3/2"}),L167="w"),VLOOKUP(N167,$AA$2:$AB$17,2,FALSE),IF(AND(OR($D175={"1/3","2/3","3/1","3/2"}),L167="l"),VLOOKUP(N167,$AC$2:$AD$17,2,FALSE),IF(AND(OR($D175={"1/3","2/3","3/1","3/2"}),L166="w"),VLOOKUP(N166,$AA$2:$AB$17,2,FALSE),IF(AND(OR($D175={"1/3","2/3","3/1","3/2"}),L166="l"),VLOOKUP(N166,$AC$2:$AD$17,2,FALSE),IF(AND(OR($D175={"1/3","2/3","3/1","3/2"}),L165="w"),VLOOKUP(N165,$AA$2:$AB$17,2,FALSE),IF(AND(OR($D175={"1/3","2/3","3/1","3/2"}),L165="l"),VLOOKUP(N165,$AC$2:$AD$17,2,FALSE),IF(OR($D175={"1/3","2/3","3/1","3/2"}),1,"")))))))))))))))))))))))</f>
        <v/>
      </c>
      <c r="O176" s="12">
        <f t="shared" si="17"/>
        <v>9</v>
      </c>
      <c r="P176" s="13" t="str">
        <f>IF(AND(Q176="c",$A176&gt;=1,OR(R176={1,"2a","2b",3,"5a","5b","10a","10b","20a","20b","40a","40b","80a","80b","160a","160b"})),"w",IF(AND(Q176="",$A176&gt;=1,OR(R176={1,"2a","2b",3,"5a","5b","10a","10b","20a","20b","40a","40b","80a","80b","160a","160b"})),"l",""))</f>
        <v>l</v>
      </c>
      <c r="Q176" s="7" t="str">
        <f>IF(OR($A176={1,4,7,10,13,16,19,22,25,28,31,34}),"c","")</f>
        <v/>
      </c>
      <c r="R176" s="14">
        <f>IF(AND(OR($E175={"a/b","a/c","b/a","c/a"}),P175="w"),VLOOKUP(R175,$AA$2:$AB$17,2,FALSE),IF(AND(OR($E175={"a/b","a/c","b/a","c/a"}),P175="l"),VLOOKUP(R175,$AC$2:$AD$17,2,FALSE),IF(AND(OR($E175={"a/b","a/c","b/a","c/a"}),P174="w"),VLOOKUP(R174,$AA$2:$AB$17,2,FALSE),IF(AND(OR($E175={"a/b","a/c","b/a","c/a"}),P174="l"),VLOOKUP(R174,$AC$2:$AD$17,2,FALSE),IF(AND(OR($E175={"a/b","a/c","b/a","c/a"}),P173="w"),VLOOKUP(R173,$AA$2:$AB$17,2,FALSE),IF(AND(OR($E175={"a/b","a/c","b/a","c/a"}),P173="l"),VLOOKUP(R173,$AC$2:$AD$17,2,FALSE),IF(AND(OR($E175={"a/b","a/c","b/a","c/a"}),P172="w"),VLOOKUP(R172,$AA$2:$AB$17,2,FALSE),IF(AND(OR($E175={"a/b","a/c","b/a","c/a"}),P172="l"),VLOOKUP(R172,$AC$2:$AD$17,2,FALSE),IF(AND(OR($E175={"a/b","a/c","b/a","c/a"}),P171="w"),VLOOKUP(R171,$AA$2:$AB$17,2,FALSE),IF(AND(OR($E175={"a/b","a/c","b/a","c/a"}),P171="l"),VLOOKUP(R171,$AC$2:$AD$17,2,FALSE),IF(AND(OR($E175={"a/b","a/c","b/a","c/a"}),P170="w"),VLOOKUP(R170,$AA$2:$AB$17,2,FALSE),IF(AND(OR($E175={"a/b","a/c","b/a","c/a"}),P170="l"),VLOOKUP(R170,$AC$2:$AD$17,2,FALSE),IF(AND(OR($E175={"a/b","a/c","b/a","c/a"}),P169="w"),VLOOKUP(R169,$AA$2:$AB$17,2,FALSE),IF(AND(OR($E175={"a/b","a/c","b/a","c/a"}),P169="l"),VLOOKUP(R169,$AC$2:$AD$17,2,FALSE),IF(AND(OR($E175={"a/b","a/c","b/a","c/a"}),P168="w"),VLOOKUP(R168,$AA$2:$AB$17,2,FALSE),IF(AND(OR($E175={"a/b","a/c","b/a","c/a"}),P168="l"),VLOOKUP(R168,$AC$2:$AD$17,2,FALSE),IF(AND(OR($E175={"a/b","a/c","b/a","c/a"}),P167="w"),VLOOKUP(R167,$AA$2:$AB$17,2,FALSE),IF(AND(OR($E175={"a/b","a/c","b/a","c/a"}),P167="l"),VLOOKUP(R167,$AC$2:$AD$17,2,FALSE),IF(AND(OR($E175={"a/b","a/c","b/a","c/a"}),P166="w"),VLOOKUP(R166,$AA$2:$AB$17,2,FALSE),IF(AND(OR($E175={"a/b","a/c","b/a","c/a"}),P166="l"),VLOOKUP(R166,$AC$2:$AD$17,2,FALSE),IF(AND(OR($E175={"a/b","a/c","b/a","c/a"}),P165="w"),VLOOKUP(R165,$AA$2:$AB$17,2,FALSE),IF(AND(OR($E175={"a/b","a/c","b/a","c/a"}),P165="l"),VLOOKUP(R165,$AC$2:$AD$17,2,FALSE),IF(OR($E175={"a/b","a/c","b/a","c/a"}),1,"")))))))))))))))))))))))</f>
        <v>1</v>
      </c>
      <c r="S176" s="13" t="str">
        <f>IF(AND(T176="c",$A176&gt;=1,OR(U176={1,"2a","2b",3,"5a","5b","10a","10b","20a","20b","40a","40b","80a","80b","160a","160b"})),"w",IF(AND(T176="",$A176&gt;=1,OR(U176={1,"2a","2b",3,"5a","5b","10a","10b","20a","20b","40a","40b","80a","80b","160a","160b"})),"l",""))</f>
        <v>w</v>
      </c>
      <c r="T176" s="7" t="str">
        <f>IF(OR($A176={2,5,8,11,14,17,20,23,26,29,32,35}),"c","")</f>
        <v>c</v>
      </c>
      <c r="U176" s="14">
        <f>IF(AND(OR($E175={"a/b","b/c","b/a","c/b"}),S175="w"),VLOOKUP(U175,$AA$2:$AB$17,2,FALSE),IF(AND(OR($E175={"a/b","b/c","b/a","c/b"}),S175="l"),VLOOKUP(U175,$AC$2:$AD$17,2,FALSE),IF(AND(OR($E175={"a/b","b/c","b/a","c/b"}),S174="w"),VLOOKUP(U174,$AA$2:$AB$17,2,FALSE),IF(AND(OR($E175={"a/b","b/c","b/a","c/b"}),S174="l"),VLOOKUP(U174,$AC$2:$AD$17,2,FALSE),IF(AND(OR($E175={"a/b","b/c","b/a","c/b"}),S173="w"),VLOOKUP(U173,$AA$2:$AB$17,2,FALSE),IF(AND(OR($E175={"a/b","b/c","b/a","c/b"}),S173="l"),VLOOKUP(U173,$AC$2:$AD$17,2,FALSE),IF(AND(OR($E175={"a/b","b/c","b/a","c/b"}),S172="w"),VLOOKUP(U172,$AA$2:$AB$17,2,FALSE),IF(AND(OR($E175={"a/b","b/c","b/a","c/b"}),S172="l"),VLOOKUP(U172,$AC$2:$AD$17,2,FALSE),IF(AND(OR($E175={"a/b","b/c","b/a","c/b"}),S171="w"),VLOOKUP(U171,$AA$2:$AB$17,2,FALSE),IF(AND(OR($E175={"a/b","b/c","b/a","c/b"}),S171="l"),VLOOKUP(U171,$AC$2:$AD$17,2,FALSE),IF(AND(OR($E175={"a/b","b/c","b/a","c/b"}),S170="w"),VLOOKUP(U170,$AA$2:$AB$17,2,FALSE),IF(AND(OR($E175={"a/b","b/c","b/a","c/b"}),S170="l"),VLOOKUP(U170,$AC$2:$AD$17,2,FALSE),IF(AND(OR($E175={"a/b","b/c","b/a","c/b"}),S169="w"),VLOOKUP(U169,$AA$2:$AB$17,2,FALSE),IF(AND(OR($E175={"a/b","b/c","b/a","c/b"}),S169="l"),VLOOKUP(U169,$AC$2:$AD$17,2,FALSE),IF(AND(OR($E175={"a/b","b/c","b/a","c/b"}),S168="w"),VLOOKUP(U168,$AA$2:$AB$17,2,FALSE),IF(AND(OR($E175={"a/b","b/c","b/a","c/b"}),S168="l"),VLOOKUP(U168,$AC$2:$AD$17,2,FALSE),IF(AND(OR($E175={"a/b","b/c","b/a","c/b"}),S167="w"),VLOOKUP(U167,$AA$2:$AB$17,2,FALSE),IF(AND(OR($E175={"a/b","b/c","b/a","c/b"}),S167="l"),VLOOKUP(U167,$AC$2:$AD$17,2,FALSE),IF(AND(OR($E175={"a/b","b/c","b/a","c/b"}),S166="w"),VLOOKUP(U166,$AA$2:$AB$17,2,FALSE),IF(AND(OR($E175={"a/b","b/c","b/a","c/b"}),S166="l"),VLOOKUP(U166,$AC$2:$AD$17,2,FALSE),IF(AND(OR($E175={"a/b","b/c","b/a","c/b"}),S165="w"),VLOOKUP(U165,$AA$2:$AB$17,2,FALSE),IF(AND(OR($E175={"a/b","b/c","b/a","c/b"}),S165="l"),VLOOKUP(U165,$AC$2:$AD$17,2,FALSE),IF(OR($E175={"a/b","b/c","b/a","c/b"}),1,"")))))))))))))))))))))))</f>
        <v>3</v>
      </c>
      <c r="V176" s="13" t="str">
        <f>IF(AND(W176="c",$A176&gt;=1,OR(X176={1,"2a","2b",3,"5a","5b","10a","10b","20a","20b","40a","40b","80a","80b","160a","160b"})),"w",IF(AND(W176="",$A176&gt;=1,OR(X176={1,"2a","2b",3,"5a","5b","10a","10b","20a","20b","40a","40b","80a","80b","160a","160b"})),"l",""))</f>
        <v/>
      </c>
      <c r="W176" s="7" t="str">
        <f>IF(OR($A176={3,6,9,12,15,18,21,24,27,30,33,36}),"c","")</f>
        <v/>
      </c>
      <c r="X176" s="14" t="str">
        <f>IF(AND(OR($E175={"a/c","b/c","c/a","c/b"}),V175="w"),VLOOKUP(X175,$AA$2:$AB$17,2,FALSE),IF(AND(OR($E175={"a/c","b/c","c/a","c/b"}),V175="l"),VLOOKUP(X175,$AC$2:$AD$17,2,FALSE),IF(AND(OR($E175={"a/c","b/c","c/a","c/b"}),V174="w"),VLOOKUP(X174,$AA$2:$AB$17,2,FALSE),IF(AND(OR($E175={"a/c","b/c","c/a","c/b"}),V174="l"),VLOOKUP(X174,$AC$2:$AD$17,2,FALSE),IF(AND(OR($E175={"a/c","b/c","c/a","c/b"}),V173="w"),VLOOKUP(X173,$AA$2:$AB$17,2,FALSE),IF(AND(OR($E175={"a/c","b/c","c/a","c/b"}),V173="l"),VLOOKUP(X173,$AC$2:$AD$17,2,FALSE),IF(AND(OR($E175={"a/c","b/c","c/a","c/b"}),V172="w"),VLOOKUP(X172,$AA$2:$AB$17,2,FALSE),IF(AND(OR($E175={"a/c","b/c","c/a","c/b"}),V172="l"),VLOOKUP(X172,$AC$2:$AD$17,2,FALSE),IF(AND(OR($E175={"a/c","b/c","c/a","c/b"}),V171="w"),VLOOKUP(X171,$AA$2:$AB$17,2,FALSE),IF(AND(OR($E175={"a/c","b/c","c/a","c/b"}),V171="l"),VLOOKUP(X171,$AC$2:$AD$17,2,FALSE),IF(AND(OR($E175={"a/c","b/c","c/a","c/b"}),V170="w"),VLOOKUP(X170,$AA$2:$AB$17,2,FALSE),IF(AND(OR($E175={"a/c","b/c","c/a","c/b"}),V170="l"),VLOOKUP(X170,$AC$2:$AD$17,2,FALSE),IF(AND(OR($E175={"a/c","b/c","c/a","c/b"}),V169="w"),VLOOKUP(X169,$AA$2:$AB$17,2,FALSE),IF(AND(OR($E175={"a/c","b/c","c/a","c/b"}),V169="l"),VLOOKUP(X169,$AC$2:$AD$17,2,FALSE),IF(AND(OR($E175={"a/c","b/c","c/a","c/b"}),V168="w"),VLOOKUP(X168,$AA$2:$AB$17,2,FALSE),IF(AND(OR($E175={"a/c","b/c","c/a","c/b"}),V168="l"),VLOOKUP(X168,$AC$2:$AD$17,2,FALSE),IF(AND(OR($E175={"a/c","b/c","c/a","c/b"}),V167="w"),VLOOKUP(X167,$AA$2:$AB$17,2,FALSE),IF(AND(OR($E175={"a/c","b/c","c/a","c/b"}),V167="l"),VLOOKUP(X167,$AC$2:$AD$17,2,FALSE),IF(AND(OR($E175={"a/c","b/c","c/a","c/b"}),V166="w"),VLOOKUP(X166,$AA$2:$AB$17,2,FALSE),IF(AND(OR($E175={"a/c","b/c","c/a","c/b"}),V166="l"),VLOOKUP(X166,$AC$2:$AD$17,2,FALSE),IF(AND(OR($E175={"a/c","b/c","c/a","c/b"}),V165="w"),VLOOKUP(X165,$AA$2:$AB$17,2,FALSE),IF(AND(OR($E175={"a/c","b/c","c/a","c/b"}),V165="l"),VLOOKUP(X165,$AC$2:$AD$17,2,FALSE),IF(OR($E175={"a/c","b/c","c/a","c/b"}),1,"")))))))))))))))))))))))</f>
        <v/>
      </c>
      <c r="Y176" s="12">
        <f t="shared" si="18"/>
        <v>5</v>
      </c>
      <c r="Z176" s="27">
        <f t="shared" si="19"/>
        <v>14</v>
      </c>
    </row>
    <row r="177" spans="1:26">
      <c r="A177" s="9" t="s">
        <v>33</v>
      </c>
      <c r="B177" s="9" t="str">
        <f>IF(OR($A177={1,2,3,4,5,6,7,8,9,10,11,12}),1,IF(OR($A177={13,14,15,16,17,18,19,20,21,22,23,24}),2,IF(OR($A177={25,26,27,28,29,30,31,32,33,34,35,36}),3,"")))</f>
        <v/>
      </c>
      <c r="C177" s="9" t="str">
        <f>IF(OR($A177={1,4,7,10,13,16,19,22,25,28,31,34}),"A",IF(OR($A177={2,5,8,11,14,17,20,23,26,29,32,35}),"B",IF(OR($A177={3,6,9,12,15,18,21,24,27,30,33,36}),"C","")))</f>
        <v/>
      </c>
      <c r="D177" t="str">
        <f t="shared" si="20"/>
        <v>1/2</v>
      </c>
      <c r="E177" t="str">
        <f t="shared" si="21"/>
        <v>A/B</v>
      </c>
      <c r="F177" s="13" t="str">
        <f>IF(AND(G177="d",$A177&gt;=1,OR(H177={1,"2a","2b",3,"5a","5b","10a","10b","20a","20b","40a","40b","80a","80b","160a","160b"})),"w",IF(AND(G177="",$A177&gt;=1,OR(H177={1,"2a","2b",3,"5a","5b","10a","10b","20a","20b","40a","40b","80a","80b","160a","160b"})),"l",""))</f>
        <v>l</v>
      </c>
      <c r="G177" s="7" t="str">
        <f>IF(OR($A177={1,2,3,4,5,6,7,8,9,10,11,12}),"d","")</f>
        <v/>
      </c>
      <c r="H177" s="14" t="str">
        <f>IF(AND(OR($D176={"1/2","1/3","2/1","3/1"}),F176="w"),VLOOKUP(H176,$AA$2:$AB$17,2,FALSE),IF(AND(OR($D176={"1/2","1/3","2/1","3/1"}),F176="l"),VLOOKUP(H176,$AC$2:$AD$17,2,FALSE),IF(AND(OR($D176={"1/2","1/3","2/1","3/1"}),F175="w"),VLOOKUP(H175,$AA$2:$AB$17,2,FALSE),IF(AND(OR($D176={"1/2","1/3","2/1","3/1"}),F175="l"),VLOOKUP(H175,$AC$2:$AD$17,2,FALSE),IF(AND(OR($D176={"1/2","1/3","2/1","3/1"}),F174="w"),VLOOKUP(H174,$AA$2:$AB$17,2,FALSE),IF(AND(OR($D176={"1/2","1/3","2/1","3/1"}),F174="l"),VLOOKUP(H174,$AC$2:$AD$17,2,FALSE),IF(AND(OR($D176={"1/2","1/3","2/1","3/1"}),F173="w"),VLOOKUP(H173,$AA$2:$AB$17,2,FALSE),IF(AND(OR($D176={"1/2","1/3","2/1","3/1"}),F173="l"),VLOOKUP(H173,$AC$2:$AD$17,2,FALSE),IF(AND(OR($D176={"1/2","1/3","2/1","3/1"}),F172="w"),VLOOKUP(H172,$AA$2:$AB$17,2,FALSE),IF(AND(OR($D176={"1/2","1/3","2/1","3/1"}),F172="l"),VLOOKUP(H172,$AC$2:$AD$17,2,FALSE),IF(AND(OR($D176={"1/2","1/3","2/1","3/1"}),F171="w"),VLOOKUP(H171,$AA$2:$AB$17,2,FALSE),IF(AND(OR($D176={"1/2","1/3","2/1","3/1"}),F171="l"),VLOOKUP(H171,$AC$2:$AD$17,2,FALSE),IF(AND(OR($D176={"1/2","1/3","2/1","3/1"}),F170="w"),VLOOKUP(H170,$AA$2:$AB$17,2,FALSE),IF(AND(OR($D176={"1/2","1/3","2/1","3/1"}),F170="l"),VLOOKUP(H170,$AC$2:$AD$17,2,FALSE),IF(AND(OR($D176={"1/2","1/3","2/1","3/1"}),F169="w"),VLOOKUP(H169,$AA$2:$AB$17,2,FALSE),IF(AND(OR($D176={"1/2","1/3","2/1","3/1"}),F169="l"),VLOOKUP(H169,$AC$2:$AD$17,2,FALSE),IF(AND(OR($D176={"1/2","1/3","2/1","3/1"}),F168="w"),VLOOKUP(H168,$AA$2:$AB$17,2,FALSE),IF(AND(OR($D176={"1/2","1/3","2/1","3/1"}),F168="l"),VLOOKUP(H168,$AC$2:$AD$17,2,FALSE),IF(AND(OR($D176={"1/2","1/3","2/1","3/1"}),F167="w"),VLOOKUP(H167,$AA$2:$AB$17,2,FALSE),IF(AND(OR($D176={"1/2","1/3","2/1","3/1"}),F167="l"),VLOOKUP(H167,$AC$2:$AD$17,2,FALSE),IF(AND(OR($D176={"1/2","1/3","2/1","3/1"}),F166="w"),VLOOKUP(H166,$AA$2:$AB$17,2,FALSE),IF(AND(OR($D176={"1/2","1/3","2/1","3/1"}),F166="l"),VLOOKUP(H166,$AC$2:$AD$17,2,FALSE),IF(OR($D176={"1/2","1/3","2/1","3/1"}),1,"")))))))))))))))))))))))</f>
        <v>2a</v>
      </c>
      <c r="I177" s="13" t="str">
        <f>IF(AND(J177="d",$A177&gt;=1,OR(K177={1,"2a","2b",3,"5a","5b","10a","10b","20a","20b","40a","40b","80a","80b","160a","160b"})),"w",IF(AND(J177="",$A177&gt;=1,OR(K177={1,"2a","2b",3,"5a","5b","10a","10b","20a","20b","40a","40b","80a","80b","160a","160b"})),"l",""))</f>
        <v>l</v>
      </c>
      <c r="J177" s="7" t="str">
        <f>IF(OR($A177={13,14,15,16,17,18,19,20,21,22,23,24}),"d","")</f>
        <v/>
      </c>
      <c r="K177" s="14">
        <f>IF(AND(OR($D176={"1/2","2/3","2/1","3/2"}),I176="w"),VLOOKUP(K176,$AA$2:$AB$17,2,FALSE),IF(AND(OR($D176={"1/2","2/3","2/1","3/2"}),I176="l"),VLOOKUP(K176,$AC$2:$AD$17,2,FALSE),IF(AND(OR($D176={"1/2","2/3","2/1","3/2"}),I175="w"),VLOOKUP(K175,$AA$2:$AB$17,2,FALSE),IF(AND(OR($D176={"1/2","2/3","2/1","3/2"}),I175="l"),VLOOKUP(K175,$AC$2:$AD$17,2,FALSE),IF(AND(OR($D176={"1/2","2/3","2/1","3/2"}),I174="w"),VLOOKUP(K174,$AA$2:$AB$17,2,FALSE),IF(AND(OR($D176={"1/2","2/3","2/1","3/2"}),I174="l"),VLOOKUP(K174,$AC$2:$AD$17,2,FALSE),IF(AND(OR($D176={"1/2","2/3","2/1","3/2"}),I173="w"),VLOOKUP(K173,$AA$2:$AB$17,2,FALSE),IF(AND(OR($D176={"1/2","2/3","2/1","3/2"}),I173="l"),VLOOKUP(K173,$AC$2:$AD$17,2,FALSE),IF(AND(OR($D176={"1/2","2/3","2/1","3/2"}),I172="w"),VLOOKUP(K172,$AA$2:$AB$17,2,FALSE),IF(AND(OR($D176={"1/2","2/3","2/1","3/2"}),I172="l"),VLOOKUP(K172,$AC$2:$AD$17,2,FALSE),IF(AND(OR($D176={"1/2","2/3","2/1","3/2"}),I171="w"),VLOOKUP(K171,$AA$2:$AB$17,2,FALSE),IF(AND(OR($D176={"1/2","2/3","2/1","3/2"}),I171="l"),VLOOKUP(K171,$AC$2:$AD$17,2,FALSE),IF(AND(OR($D176={"1/2","2/3","2/1","3/2"}),I170="w"),VLOOKUP(K170,$AA$2:$AB$17,2,FALSE),IF(AND(OR($D176={"1/2","2/3","2/1","3/2"}),I170="l"),VLOOKUP(K170,$AC$2:$AD$17,2,FALSE),IF(AND(OR($D176={"1/2","2/3","2/1","3/2"}),I169="w"),VLOOKUP(K169,$AA$2:$AB$17,2,FALSE),IF(AND(OR($D176={"1/2","2/3","2/1","3/2"}),I169="l"),VLOOKUP(K169,$AC$2:$AD$17,2,FALSE),IF(AND(OR($D176={"1/2","2/3","2/1","3/2"}),I168="w"),VLOOKUP(K168,$AA$2:$AB$17,2,FALSE),IF(AND(OR($D176={"1/2","2/3","2/1","3/2"}),I168="l"),VLOOKUP(K168,$AC$2:$AD$17,2,FALSE),IF(AND(OR($D176={"1/2","2/3","2/1","3/2"}),I167="w"),VLOOKUP(K167,$AA$2:$AB$17,2,FALSE),IF(AND(OR($D176={"1/2","2/3","2/1","3/2"}),I167="l"),VLOOKUP(K167,$AC$2:$AD$17,2,FALSE),IF(AND(OR($D176={"1/2","2/3","2/1","3/2"}),I166="w"),VLOOKUP(K166,$AA$2:$AB$17,2,FALSE),IF(AND(OR($D176={"1/2","2/3","2/1","3/2"}),I166="l"),VLOOKUP(K166,$AC$2:$AD$17,2,FALSE),IF(OR($D176={"1/2","2/3","2/1","3/2"}),1,"")))))))))))))))))))))))</f>
        <v>1</v>
      </c>
      <c r="L177" s="13" t="str">
        <f>IF(AND(M177="d",$A177&gt;=1,OR(N177={1,"2a","2b",3,"5a","5b","10a","10b","20a","20b","40a","40b","80a","80b","160a","160b"})),"w",IF(AND(M177="",$A177&gt;=1,OR(N177={1,"2a","2b",3,"5a","5b","10a","10b","20a","20b","40a","40b","80a","80b","160a","160b"})),"l",""))</f>
        <v/>
      </c>
      <c r="M177" s="7" t="str">
        <f>IF(OR($A177={25,26,27,28,29,30,31,32,33,34,35,36}),"d","")</f>
        <v/>
      </c>
      <c r="N177" s="14" t="str">
        <f>IF(AND(OR($D176={"1/3","2/3","3/1","3/2"}),L176="w"),VLOOKUP(N176,$AA$2:$AB$17,2,FALSE),IF(AND(OR($D176={"1/3","2/3","3/1","3/2"}),L176="l"),VLOOKUP(N176,$AC$2:$AD$17,2,FALSE),IF(AND(OR($D176={"1/3","2/3","3/1","3/2"}),L175="w"),VLOOKUP(N175,$AA$2:$AB$17,2,FALSE),IF(AND(OR($D176={"1/3","2/3","3/1","3/2"}),L175="l"),VLOOKUP(N175,$AC$2:$AD$17,2,FALSE),IF(AND(OR($D176={"1/3","2/3","3/1","3/2"}),L174="w"),VLOOKUP(N174,$AA$2:$AB$17,2,FALSE),IF(AND(OR($D176={"1/3","2/3","3/1","3/2"}),L174="l"),VLOOKUP(N174,$AC$2:$AD$17,2,FALSE),IF(AND(OR($D176={"1/3","2/3","3/1","3/2"}),L173="w"),VLOOKUP(N173,$AA$2:$AB$17,2,FALSE),IF(AND(OR($D176={"1/3","2/3","3/1","3/2"}),L173="l"),VLOOKUP(N173,$AC$2:$AD$17,2,FALSE),IF(AND(OR($D176={"1/3","2/3","3/1","3/2"}),L172="w"),VLOOKUP(N172,$AA$2:$AB$17,2,FALSE),IF(AND(OR($D176={"1/3","2/3","3/1","3/2"}),L172="l"),VLOOKUP(N172,$AC$2:$AD$17,2,FALSE),IF(AND(OR($D176={"1/3","2/3","3/1","3/2"}),L171="w"),VLOOKUP(N171,$AA$2:$AB$17,2,FALSE),IF(AND(OR($D176={"1/3","2/3","3/1","3/2"}),L171="l"),VLOOKUP(N171,$AC$2:$AD$17,2,FALSE),IF(AND(OR($D176={"1/3","2/3","3/1","3/2"}),L170="w"),VLOOKUP(N170,$AA$2:$AB$17,2,FALSE),IF(AND(OR($D176={"1/3","2/3","3/1","3/2"}),L170="l"),VLOOKUP(N170,$AC$2:$AD$17,2,FALSE),IF(AND(OR($D176={"1/3","2/3","3/1","3/2"}),L169="w"),VLOOKUP(N169,$AA$2:$AB$17,2,FALSE),IF(AND(OR($D176={"1/3","2/3","3/1","3/2"}),L169="l"),VLOOKUP(N169,$AC$2:$AD$17,2,FALSE),IF(AND(OR($D176={"1/3","2/3","3/1","3/2"}),L168="w"),VLOOKUP(N168,$AA$2:$AB$17,2,FALSE),IF(AND(OR($D176={"1/3","2/3","3/1","3/2"}),L168="l"),VLOOKUP(N168,$AC$2:$AD$17,2,FALSE),IF(AND(OR($D176={"1/3","2/3","3/1","3/2"}),L167="w"),VLOOKUP(N167,$AA$2:$AB$17,2,FALSE),IF(AND(OR($D176={"1/3","2/3","3/1","3/2"}),L167="l"),VLOOKUP(N167,$AC$2:$AD$17,2,FALSE),IF(AND(OR($D176={"1/3","2/3","3/1","3/2"}),L166="w"),VLOOKUP(N166,$AA$2:$AB$17,2,FALSE),IF(AND(OR($D176={"1/3","2/3","3/1","3/2"}),L166="l"),VLOOKUP(N166,$AC$2:$AD$17,2,FALSE),IF(OR($D176={"1/3","2/3","3/1","3/2"}),1,"")))))))))))))))))))))))</f>
        <v/>
      </c>
      <c r="O177" s="12">
        <f t="shared" si="17"/>
        <v>-3</v>
      </c>
      <c r="P177" s="13" t="str">
        <f>IF(AND(Q177="c",$A177&gt;=1,OR(R177={1,"2a","2b",3,"5a","5b","10a","10b","20a","20b","40a","40b","80a","80b","160a","160b"})),"w",IF(AND(Q177="",$A177&gt;=1,OR(R177={1,"2a","2b",3,"5a","5b","10a","10b","20a","20b","40a","40b","80a","80b","160a","160b"})),"l",""))</f>
        <v>l</v>
      </c>
      <c r="Q177" s="7" t="str">
        <f>IF(OR($A177={1,4,7,10,13,16,19,22,25,28,31,34}),"c","")</f>
        <v/>
      </c>
      <c r="R177" s="14" t="str">
        <f>IF(AND(OR($E176={"a/b","a/c","b/a","c/a"}),P176="w"),VLOOKUP(R176,$AA$2:$AB$17,2,FALSE),IF(AND(OR($E176={"a/b","a/c","b/a","c/a"}),P176="l"),VLOOKUP(R176,$AC$2:$AD$17,2,FALSE),IF(AND(OR($E176={"a/b","a/c","b/a","c/a"}),P175="w"),VLOOKUP(R175,$AA$2:$AB$17,2,FALSE),IF(AND(OR($E176={"a/b","a/c","b/a","c/a"}),P175="l"),VLOOKUP(R175,$AC$2:$AD$17,2,FALSE),IF(AND(OR($E176={"a/b","a/c","b/a","c/a"}),P174="w"),VLOOKUP(R174,$AA$2:$AB$17,2,FALSE),IF(AND(OR($E176={"a/b","a/c","b/a","c/a"}),P174="l"),VLOOKUP(R174,$AC$2:$AD$17,2,FALSE),IF(AND(OR($E176={"a/b","a/c","b/a","c/a"}),P173="w"),VLOOKUP(R173,$AA$2:$AB$17,2,FALSE),IF(AND(OR($E176={"a/b","a/c","b/a","c/a"}),P173="l"),VLOOKUP(R173,$AC$2:$AD$17,2,FALSE),IF(AND(OR($E176={"a/b","a/c","b/a","c/a"}),P172="w"),VLOOKUP(R172,$AA$2:$AB$17,2,FALSE),IF(AND(OR($E176={"a/b","a/c","b/a","c/a"}),P172="l"),VLOOKUP(R172,$AC$2:$AD$17,2,FALSE),IF(AND(OR($E176={"a/b","a/c","b/a","c/a"}),P171="w"),VLOOKUP(R171,$AA$2:$AB$17,2,FALSE),IF(AND(OR($E176={"a/b","a/c","b/a","c/a"}),P171="l"),VLOOKUP(R171,$AC$2:$AD$17,2,FALSE),IF(AND(OR($E176={"a/b","a/c","b/a","c/a"}),P170="w"),VLOOKUP(R170,$AA$2:$AB$17,2,FALSE),IF(AND(OR($E176={"a/b","a/c","b/a","c/a"}),P170="l"),VLOOKUP(R170,$AC$2:$AD$17,2,FALSE),IF(AND(OR($E176={"a/b","a/c","b/a","c/a"}),P169="w"),VLOOKUP(R169,$AA$2:$AB$17,2,FALSE),IF(AND(OR($E176={"a/b","a/c","b/a","c/a"}),P169="l"),VLOOKUP(R169,$AC$2:$AD$17,2,FALSE),IF(AND(OR($E176={"a/b","a/c","b/a","c/a"}),P168="w"),VLOOKUP(R168,$AA$2:$AB$17,2,FALSE),IF(AND(OR($E176={"a/b","a/c","b/a","c/a"}),P168="l"),VLOOKUP(R168,$AC$2:$AD$17,2,FALSE),IF(AND(OR($E176={"a/b","a/c","b/a","c/a"}),P167="w"),VLOOKUP(R167,$AA$2:$AB$17,2,FALSE),IF(AND(OR($E176={"a/b","a/c","b/a","c/a"}),P167="l"),VLOOKUP(R167,$AC$2:$AD$17,2,FALSE),IF(AND(OR($E176={"a/b","a/c","b/a","c/a"}),P166="w"),VLOOKUP(R166,$AA$2:$AB$17,2,FALSE),IF(AND(OR($E176={"a/b","a/c","b/a","c/a"}),P166="l"),VLOOKUP(R166,$AC$2:$AD$17,2,FALSE),IF(OR($E176={"a/b","a/c","b/a","c/a"}),1,"")))))))))))))))))))))))</f>
        <v>2a</v>
      </c>
      <c r="S177" s="13" t="str">
        <f>IF(AND(T177="c",$A177&gt;=1,OR(U177={1,"2a","2b",3,"5a","5b","10a","10b","20a","20b","40a","40b","80a","80b","160a","160b"})),"w",IF(AND(T177="",$A177&gt;=1,OR(U177={1,"2a","2b",3,"5a","5b","10a","10b","20a","20b","40a","40b","80a","80b","160a","160b"})),"l",""))</f>
        <v>l</v>
      </c>
      <c r="T177" s="7" t="str">
        <f>IF(OR($A177={2,5,8,11,14,17,20,23,26,29,32,35}),"c","")</f>
        <v/>
      </c>
      <c r="U177" s="14">
        <f>IF(AND(OR($E176={"a/b","b/c","b/a","c/b"}),S176="w"),VLOOKUP(U176,$AA$2:$AB$17,2,FALSE),IF(AND(OR($E176={"a/b","b/c","b/a","c/b"}),S176="l"),VLOOKUP(U176,$AC$2:$AD$17,2,FALSE),IF(AND(OR($E176={"a/b","b/c","b/a","c/b"}),S175="w"),VLOOKUP(U175,$AA$2:$AB$17,2,FALSE),IF(AND(OR($E176={"a/b","b/c","b/a","c/b"}),S175="l"),VLOOKUP(U175,$AC$2:$AD$17,2,FALSE),IF(AND(OR($E176={"a/b","b/c","b/a","c/b"}),S174="w"),VLOOKUP(U174,$AA$2:$AB$17,2,FALSE),IF(AND(OR($E176={"a/b","b/c","b/a","c/b"}),S174="l"),VLOOKUP(U174,$AC$2:$AD$17,2,FALSE),IF(AND(OR($E176={"a/b","b/c","b/a","c/b"}),S173="w"),VLOOKUP(U173,$AA$2:$AB$17,2,FALSE),IF(AND(OR($E176={"a/b","b/c","b/a","c/b"}),S173="l"),VLOOKUP(U173,$AC$2:$AD$17,2,FALSE),IF(AND(OR($E176={"a/b","b/c","b/a","c/b"}),S172="w"),VLOOKUP(U172,$AA$2:$AB$17,2,FALSE),IF(AND(OR($E176={"a/b","b/c","b/a","c/b"}),S172="l"),VLOOKUP(U172,$AC$2:$AD$17,2,FALSE),IF(AND(OR($E176={"a/b","b/c","b/a","c/b"}),S171="w"),VLOOKUP(U171,$AA$2:$AB$17,2,FALSE),IF(AND(OR($E176={"a/b","b/c","b/a","c/b"}),S171="l"),VLOOKUP(U171,$AC$2:$AD$17,2,FALSE),IF(AND(OR($E176={"a/b","b/c","b/a","c/b"}),S170="w"),VLOOKUP(U170,$AA$2:$AB$17,2,FALSE),IF(AND(OR($E176={"a/b","b/c","b/a","c/b"}),S170="l"),VLOOKUP(U170,$AC$2:$AD$17,2,FALSE),IF(AND(OR($E176={"a/b","b/c","b/a","c/b"}),S169="w"),VLOOKUP(U169,$AA$2:$AB$17,2,FALSE),IF(AND(OR($E176={"a/b","b/c","b/a","c/b"}),S169="l"),VLOOKUP(U169,$AC$2:$AD$17,2,FALSE),IF(AND(OR($E176={"a/b","b/c","b/a","c/b"}),S168="w"),VLOOKUP(U168,$AA$2:$AB$17,2,FALSE),IF(AND(OR($E176={"a/b","b/c","b/a","c/b"}),S168="l"),VLOOKUP(U168,$AC$2:$AD$17,2,FALSE),IF(AND(OR($E176={"a/b","b/c","b/a","c/b"}),S167="w"),VLOOKUP(U167,$AA$2:$AB$17,2,FALSE),IF(AND(OR($E176={"a/b","b/c","b/a","c/b"}),S167="l"),VLOOKUP(U167,$AC$2:$AD$17,2,FALSE),IF(AND(OR($E176={"a/b","b/c","b/a","c/b"}),S166="w"),VLOOKUP(U166,$AA$2:$AB$17,2,FALSE),IF(AND(OR($E176={"a/b","b/c","b/a","c/b"}),S166="l"),VLOOKUP(U166,$AC$2:$AD$17,2,FALSE),IF(OR($E176={"a/b","b/c","b/a","c/b"}),1,"")))))))))))))))))))))))</f>
        <v>1</v>
      </c>
      <c r="V177" s="13" t="str">
        <f>IF(AND(W177="c",$A177&gt;=1,OR(X177={1,"2a","2b",3,"5a","5b","10a","10b","20a","20b","40a","40b","80a","80b","160a","160b"})),"w",IF(AND(W177="",$A177&gt;=1,OR(X177={1,"2a","2b",3,"5a","5b","10a","10b","20a","20b","40a","40b","80a","80b","160a","160b"})),"l",""))</f>
        <v/>
      </c>
      <c r="W177" s="7" t="str">
        <f>IF(OR($A177={3,6,9,12,15,18,21,24,27,30,33,36}),"c","")</f>
        <v/>
      </c>
      <c r="X177" s="14" t="str">
        <f>IF(AND(OR($E176={"a/c","b/c","c/a","c/b"}),V176="w"),VLOOKUP(X176,$AA$2:$AB$17,2,FALSE),IF(AND(OR($E176={"a/c","b/c","c/a","c/b"}),V176="l"),VLOOKUP(X176,$AC$2:$AD$17,2,FALSE),IF(AND(OR($E176={"a/c","b/c","c/a","c/b"}),V175="w"),VLOOKUP(X175,$AA$2:$AB$17,2,FALSE),IF(AND(OR($E176={"a/c","b/c","c/a","c/b"}),V175="l"),VLOOKUP(X175,$AC$2:$AD$17,2,FALSE),IF(AND(OR($E176={"a/c","b/c","c/a","c/b"}),V174="w"),VLOOKUP(X174,$AA$2:$AB$17,2,FALSE),IF(AND(OR($E176={"a/c","b/c","c/a","c/b"}),V174="l"),VLOOKUP(X174,$AC$2:$AD$17,2,FALSE),IF(AND(OR($E176={"a/c","b/c","c/a","c/b"}),V173="w"),VLOOKUP(X173,$AA$2:$AB$17,2,FALSE),IF(AND(OR($E176={"a/c","b/c","c/a","c/b"}),V173="l"),VLOOKUP(X173,$AC$2:$AD$17,2,FALSE),IF(AND(OR($E176={"a/c","b/c","c/a","c/b"}),V172="w"),VLOOKUP(X172,$AA$2:$AB$17,2,FALSE),IF(AND(OR($E176={"a/c","b/c","c/a","c/b"}),V172="l"),VLOOKUP(X172,$AC$2:$AD$17,2,FALSE),IF(AND(OR($E176={"a/c","b/c","c/a","c/b"}),V171="w"),VLOOKUP(X171,$AA$2:$AB$17,2,FALSE),IF(AND(OR($E176={"a/c","b/c","c/a","c/b"}),V171="l"),VLOOKUP(X171,$AC$2:$AD$17,2,FALSE),IF(AND(OR($E176={"a/c","b/c","c/a","c/b"}),V170="w"),VLOOKUP(X170,$AA$2:$AB$17,2,FALSE),IF(AND(OR($E176={"a/c","b/c","c/a","c/b"}),V170="l"),VLOOKUP(X170,$AC$2:$AD$17,2,FALSE),IF(AND(OR($E176={"a/c","b/c","c/a","c/b"}),V169="w"),VLOOKUP(X169,$AA$2:$AB$17,2,FALSE),IF(AND(OR($E176={"a/c","b/c","c/a","c/b"}),V169="l"),VLOOKUP(X169,$AC$2:$AD$17,2,FALSE),IF(AND(OR($E176={"a/c","b/c","c/a","c/b"}),V168="w"),VLOOKUP(X168,$AA$2:$AB$17,2,FALSE),IF(AND(OR($E176={"a/c","b/c","c/a","c/b"}),V168="l"),VLOOKUP(X168,$AC$2:$AD$17,2,FALSE),IF(AND(OR($E176={"a/c","b/c","c/a","c/b"}),V167="w"),VLOOKUP(X167,$AA$2:$AB$17,2,FALSE),IF(AND(OR($E176={"a/c","b/c","c/a","c/b"}),V167="l"),VLOOKUP(X167,$AC$2:$AD$17,2,FALSE),IF(AND(OR($E176={"a/c","b/c","c/a","c/b"}),V166="w"),VLOOKUP(X166,$AA$2:$AB$17,2,FALSE),IF(AND(OR($E176={"a/c","b/c","c/a","c/b"}),V166="l"),VLOOKUP(X166,$AC$2:$AD$17,2,FALSE),IF(OR($E176={"a/c","b/c","c/a","c/b"}),1,"")))))))))))))))))))))))</f>
        <v/>
      </c>
      <c r="Y177" s="12">
        <f t="shared" si="18"/>
        <v>-3</v>
      </c>
      <c r="Z177" s="27">
        <f t="shared" si="19"/>
        <v>-6</v>
      </c>
    </row>
    <row r="178" spans="1:26">
      <c r="A178" s="9">
        <v>15</v>
      </c>
      <c r="B178" s="9">
        <f>IF(OR($A178={1,2,3,4,5,6,7,8,9,10,11,12}),1,IF(OR($A178={13,14,15,16,17,18,19,20,21,22,23,24}),2,IF(OR($A178={25,26,27,28,29,30,31,32,33,34,35,36}),3,"")))</f>
        <v>2</v>
      </c>
      <c r="C178" s="9" t="str">
        <f>IF(OR($A178={1,4,7,10,13,16,19,22,25,28,31,34}),"A",IF(OR($A178={2,5,8,11,14,17,20,23,26,29,32,35}),"B",IF(OR($A178={3,6,9,12,15,18,21,24,27,30,33,36}),"C","")))</f>
        <v>C</v>
      </c>
      <c r="D178" t="str">
        <f t="shared" si="20"/>
        <v>1/2</v>
      </c>
      <c r="E178" t="str">
        <f t="shared" si="21"/>
        <v>A/B</v>
      </c>
      <c r="F178" s="13" t="str">
        <f>IF(AND(G178="d",$A178&gt;=1,OR(H178={1,"2a","2b",3,"5a","5b","10a","10b","20a","20b","40a","40b","80a","80b","160a","160b"})),"w",IF(AND(G178="",$A178&gt;=1,OR(H178={1,"2a","2b",3,"5a","5b","10a","10b","20a","20b","40a","40b","80a","80b","160a","160b"})),"l",""))</f>
        <v>l</v>
      </c>
      <c r="G178" s="7" t="str">
        <f>IF(OR($A178={1,2,3,4,5,6,7,8,9,10,11,12}),"d","")</f>
        <v/>
      </c>
      <c r="H178" s="14" t="str">
        <f>IF(AND(OR($D177={"1/2","1/3","2/1","3/1"}),F177="w"),VLOOKUP(H177,$AA$2:$AB$17,2,FALSE),IF(AND(OR($D177={"1/2","1/3","2/1","3/1"}),F177="l"),VLOOKUP(H177,$AC$2:$AD$17,2,FALSE),IF(AND(OR($D177={"1/2","1/3","2/1","3/1"}),F176="w"),VLOOKUP(H176,$AA$2:$AB$17,2,FALSE),IF(AND(OR($D177={"1/2","1/3","2/1","3/1"}),F176="l"),VLOOKUP(H176,$AC$2:$AD$17,2,FALSE),IF(AND(OR($D177={"1/2","1/3","2/1","3/1"}),F175="w"),VLOOKUP(H175,$AA$2:$AB$17,2,FALSE),IF(AND(OR($D177={"1/2","1/3","2/1","3/1"}),F175="l"),VLOOKUP(H175,$AC$2:$AD$17,2,FALSE),IF(AND(OR($D177={"1/2","1/3","2/1","3/1"}),F174="w"),VLOOKUP(H174,$AA$2:$AB$17,2,FALSE),IF(AND(OR($D177={"1/2","1/3","2/1","3/1"}),F174="l"),VLOOKUP(H174,$AC$2:$AD$17,2,FALSE),IF(AND(OR($D177={"1/2","1/3","2/1","3/1"}),F173="w"),VLOOKUP(H173,$AA$2:$AB$17,2,FALSE),IF(AND(OR($D177={"1/2","1/3","2/1","3/1"}),F173="l"),VLOOKUP(H173,$AC$2:$AD$17,2,FALSE),IF(AND(OR($D177={"1/2","1/3","2/1","3/1"}),F172="w"),VLOOKUP(H172,$AA$2:$AB$17,2,FALSE),IF(AND(OR($D177={"1/2","1/3","2/1","3/1"}),F172="l"),VLOOKUP(H172,$AC$2:$AD$17,2,FALSE),IF(AND(OR($D177={"1/2","1/3","2/1","3/1"}),F171="w"),VLOOKUP(H171,$AA$2:$AB$17,2,FALSE),IF(AND(OR($D177={"1/2","1/3","2/1","3/1"}),F171="l"),VLOOKUP(H171,$AC$2:$AD$17,2,FALSE),IF(AND(OR($D177={"1/2","1/3","2/1","3/1"}),F170="w"),VLOOKUP(H170,$AA$2:$AB$17,2,FALSE),IF(AND(OR($D177={"1/2","1/3","2/1","3/1"}),F170="l"),VLOOKUP(H170,$AC$2:$AD$17,2,FALSE),IF(AND(OR($D177={"1/2","1/3","2/1","3/1"}),F169="w"),VLOOKUP(H169,$AA$2:$AB$17,2,FALSE),IF(AND(OR($D177={"1/2","1/3","2/1","3/1"}),F169="l"),VLOOKUP(H169,$AC$2:$AD$17,2,FALSE),IF(AND(OR($D177={"1/2","1/3","2/1","3/1"}),F168="w"),VLOOKUP(H168,$AA$2:$AB$17,2,FALSE),IF(AND(OR($D177={"1/2","1/3","2/1","3/1"}),F168="l"),VLOOKUP(H168,$AC$2:$AD$17,2,FALSE),IF(AND(OR($D177={"1/2","1/3","2/1","3/1"}),F167="w"),VLOOKUP(H167,$AA$2:$AB$17,2,FALSE),IF(AND(OR($D177={"1/2","1/3","2/1","3/1"}),F167="l"),VLOOKUP(H167,$AC$2:$AD$17,2,FALSE),IF(OR($D177={"1/2","1/3","2/1","3/1"}),1,"")))))))))))))))))))))))</f>
        <v>2b</v>
      </c>
      <c r="I178" s="13" t="str">
        <f>IF(AND(J178="d",$A178&gt;=1,OR(K178={1,"2a","2b",3,"5a","5b","10a","10b","20a","20b","40a","40b","80a","80b","160a","160b"})),"w",IF(AND(J178="",$A178&gt;=1,OR(K178={1,"2a","2b",3,"5a","5b","10a","10b","20a","20b","40a","40b","80a","80b","160a","160b"})),"l",""))</f>
        <v>w</v>
      </c>
      <c r="J178" s="7" t="str">
        <f>IF(OR($A178={13,14,15,16,17,18,19,20,21,22,23,24}),"d","")</f>
        <v>d</v>
      </c>
      <c r="K178" s="14" t="str">
        <f>IF(AND(OR($D177={"1/2","2/3","2/1","3/2"}),I177="w"),VLOOKUP(K177,$AA$2:$AB$17,2,FALSE),IF(AND(OR($D177={"1/2","2/3","2/1","3/2"}),I177="l"),VLOOKUP(K177,$AC$2:$AD$17,2,FALSE),IF(AND(OR($D177={"1/2","2/3","2/1","3/2"}),I176="w"),VLOOKUP(K176,$AA$2:$AB$17,2,FALSE),IF(AND(OR($D177={"1/2","2/3","2/1","3/2"}),I176="l"),VLOOKUP(K176,$AC$2:$AD$17,2,FALSE),IF(AND(OR($D177={"1/2","2/3","2/1","3/2"}),I175="w"),VLOOKUP(K175,$AA$2:$AB$17,2,FALSE),IF(AND(OR($D177={"1/2","2/3","2/1","3/2"}),I175="l"),VLOOKUP(K175,$AC$2:$AD$17,2,FALSE),IF(AND(OR($D177={"1/2","2/3","2/1","3/2"}),I174="w"),VLOOKUP(K174,$AA$2:$AB$17,2,FALSE),IF(AND(OR($D177={"1/2","2/3","2/1","3/2"}),I174="l"),VLOOKUP(K174,$AC$2:$AD$17,2,FALSE),IF(AND(OR($D177={"1/2","2/3","2/1","3/2"}),I173="w"),VLOOKUP(K173,$AA$2:$AB$17,2,FALSE),IF(AND(OR($D177={"1/2","2/3","2/1","3/2"}),I173="l"),VLOOKUP(K173,$AC$2:$AD$17,2,FALSE),IF(AND(OR($D177={"1/2","2/3","2/1","3/2"}),I172="w"),VLOOKUP(K172,$AA$2:$AB$17,2,FALSE),IF(AND(OR($D177={"1/2","2/3","2/1","3/2"}),I172="l"),VLOOKUP(K172,$AC$2:$AD$17,2,FALSE),IF(AND(OR($D177={"1/2","2/3","2/1","3/2"}),I171="w"),VLOOKUP(K171,$AA$2:$AB$17,2,FALSE),IF(AND(OR($D177={"1/2","2/3","2/1","3/2"}),I171="l"),VLOOKUP(K171,$AC$2:$AD$17,2,FALSE),IF(AND(OR($D177={"1/2","2/3","2/1","3/2"}),I170="w"),VLOOKUP(K170,$AA$2:$AB$17,2,FALSE),IF(AND(OR($D177={"1/2","2/3","2/1","3/2"}),I170="l"),VLOOKUP(K170,$AC$2:$AD$17,2,FALSE),IF(AND(OR($D177={"1/2","2/3","2/1","3/2"}),I169="w"),VLOOKUP(K169,$AA$2:$AB$17,2,FALSE),IF(AND(OR($D177={"1/2","2/3","2/1","3/2"}),I169="l"),VLOOKUP(K169,$AC$2:$AD$17,2,FALSE),IF(AND(OR($D177={"1/2","2/3","2/1","3/2"}),I168="w"),VLOOKUP(K168,$AA$2:$AB$17,2,FALSE),IF(AND(OR($D177={"1/2","2/3","2/1","3/2"}),I168="l"),VLOOKUP(K168,$AC$2:$AD$17,2,FALSE),IF(AND(OR($D177={"1/2","2/3","2/1","3/2"}),I167="w"),VLOOKUP(K167,$AA$2:$AB$17,2,FALSE),IF(AND(OR($D177={"1/2","2/3","2/1","3/2"}),I167="l"),VLOOKUP(K167,$AC$2:$AD$17,2,FALSE),IF(OR($D177={"1/2","2/3","2/1","3/2"}),1,"")))))))))))))))))))))))</f>
        <v>2a</v>
      </c>
      <c r="L178" s="13" t="str">
        <f>IF(AND(M178="d",$A178&gt;=1,OR(N178={1,"2a","2b",3,"5a","5b","10a","10b","20a","20b","40a","40b","80a","80b","160a","160b"})),"w",IF(AND(M178="",$A178&gt;=1,OR(N178={1,"2a","2b",3,"5a","5b","10a","10b","20a","20b","40a","40b","80a","80b","160a","160b"})),"l",""))</f>
        <v/>
      </c>
      <c r="M178" s="7" t="str">
        <f>IF(OR($A178={25,26,27,28,29,30,31,32,33,34,35,36}),"d","")</f>
        <v/>
      </c>
      <c r="N178" s="14" t="str">
        <f>IF(AND(OR($D177={"1/3","2/3","3/1","3/2"}),L177="w"),VLOOKUP(N177,$AA$2:$AB$17,2,FALSE),IF(AND(OR($D177={"1/3","2/3","3/1","3/2"}),L177="l"),VLOOKUP(N177,$AC$2:$AD$17,2,FALSE),IF(AND(OR($D177={"1/3","2/3","3/1","3/2"}),L176="w"),VLOOKUP(N176,$AA$2:$AB$17,2,FALSE),IF(AND(OR($D177={"1/3","2/3","3/1","3/2"}),L176="l"),VLOOKUP(N176,$AC$2:$AD$17,2,FALSE),IF(AND(OR($D177={"1/3","2/3","3/1","3/2"}),L175="w"),VLOOKUP(N175,$AA$2:$AB$17,2,FALSE),IF(AND(OR($D177={"1/3","2/3","3/1","3/2"}),L175="l"),VLOOKUP(N175,$AC$2:$AD$17,2,FALSE),IF(AND(OR($D177={"1/3","2/3","3/1","3/2"}),L174="w"),VLOOKUP(N174,$AA$2:$AB$17,2,FALSE),IF(AND(OR($D177={"1/3","2/3","3/1","3/2"}),L174="l"),VLOOKUP(N174,$AC$2:$AD$17,2,FALSE),IF(AND(OR($D177={"1/3","2/3","3/1","3/2"}),L173="w"),VLOOKUP(N173,$AA$2:$AB$17,2,FALSE),IF(AND(OR($D177={"1/3","2/3","3/1","3/2"}),L173="l"),VLOOKUP(N173,$AC$2:$AD$17,2,FALSE),IF(AND(OR($D177={"1/3","2/3","3/1","3/2"}),L172="w"),VLOOKUP(N172,$AA$2:$AB$17,2,FALSE),IF(AND(OR($D177={"1/3","2/3","3/1","3/2"}),L172="l"),VLOOKUP(N172,$AC$2:$AD$17,2,FALSE),IF(AND(OR($D177={"1/3","2/3","3/1","3/2"}),L171="w"),VLOOKUP(N171,$AA$2:$AB$17,2,FALSE),IF(AND(OR($D177={"1/3","2/3","3/1","3/2"}),L171="l"),VLOOKUP(N171,$AC$2:$AD$17,2,FALSE),IF(AND(OR($D177={"1/3","2/3","3/1","3/2"}),L170="w"),VLOOKUP(N170,$AA$2:$AB$17,2,FALSE),IF(AND(OR($D177={"1/3","2/3","3/1","3/2"}),L170="l"),VLOOKUP(N170,$AC$2:$AD$17,2,FALSE),IF(AND(OR($D177={"1/3","2/3","3/1","3/2"}),L169="w"),VLOOKUP(N169,$AA$2:$AB$17,2,FALSE),IF(AND(OR($D177={"1/3","2/3","3/1","3/2"}),L169="l"),VLOOKUP(N169,$AC$2:$AD$17,2,FALSE),IF(AND(OR($D177={"1/3","2/3","3/1","3/2"}),L168="w"),VLOOKUP(N168,$AA$2:$AB$17,2,FALSE),IF(AND(OR($D177={"1/3","2/3","3/1","3/2"}),L168="l"),VLOOKUP(N168,$AC$2:$AD$17,2,FALSE),IF(AND(OR($D177={"1/3","2/3","3/1","3/2"}),L167="w"),VLOOKUP(N167,$AA$2:$AB$17,2,FALSE),IF(AND(OR($D177={"1/3","2/3","3/1","3/2"}),L167="l"),VLOOKUP(N167,$AC$2:$AD$17,2,FALSE),IF(OR($D177={"1/3","2/3","3/1","3/2"}),1,"")))))))))))))))))))))))</f>
        <v/>
      </c>
      <c r="O178" s="12">
        <f t="shared" si="17"/>
        <v>2</v>
      </c>
      <c r="P178" s="13" t="str">
        <f>IF(AND(Q178="c",$A178&gt;=1,OR(R178={1,"2a","2b",3,"5a","5b","10a","10b","20a","20b","40a","40b","80a","80b","160a","160b"})),"w",IF(AND(Q178="",$A178&gt;=1,OR(R178={1,"2a","2b",3,"5a","5b","10a","10b","20a","20b","40a","40b","80a","80b","160a","160b"})),"l",""))</f>
        <v>l</v>
      </c>
      <c r="Q178" s="7" t="str">
        <f>IF(OR($A178={1,4,7,10,13,16,19,22,25,28,31,34}),"c","")</f>
        <v/>
      </c>
      <c r="R178" s="14" t="str">
        <f>IF(AND(OR($E177={"a/b","a/c","b/a","c/a"}),P177="w"),VLOOKUP(R177,$AA$2:$AB$17,2,FALSE),IF(AND(OR($E177={"a/b","a/c","b/a","c/a"}),P177="l"),VLOOKUP(R177,$AC$2:$AD$17,2,FALSE),IF(AND(OR($E177={"a/b","a/c","b/a","c/a"}),P176="w"),VLOOKUP(R176,$AA$2:$AB$17,2,FALSE),IF(AND(OR($E177={"a/b","a/c","b/a","c/a"}),P176="l"),VLOOKUP(R176,$AC$2:$AD$17,2,FALSE),IF(AND(OR($E177={"a/b","a/c","b/a","c/a"}),P175="w"),VLOOKUP(R175,$AA$2:$AB$17,2,FALSE),IF(AND(OR($E177={"a/b","a/c","b/a","c/a"}),P175="l"),VLOOKUP(R175,$AC$2:$AD$17,2,FALSE),IF(AND(OR($E177={"a/b","a/c","b/a","c/a"}),P174="w"),VLOOKUP(R174,$AA$2:$AB$17,2,FALSE),IF(AND(OR($E177={"a/b","a/c","b/a","c/a"}),P174="l"),VLOOKUP(R174,$AC$2:$AD$17,2,FALSE),IF(AND(OR($E177={"a/b","a/c","b/a","c/a"}),P173="w"),VLOOKUP(R173,$AA$2:$AB$17,2,FALSE),IF(AND(OR($E177={"a/b","a/c","b/a","c/a"}),P173="l"),VLOOKUP(R173,$AC$2:$AD$17,2,FALSE),IF(AND(OR($E177={"a/b","a/c","b/a","c/a"}),P172="w"),VLOOKUP(R172,$AA$2:$AB$17,2,FALSE),IF(AND(OR($E177={"a/b","a/c","b/a","c/a"}),P172="l"),VLOOKUP(R172,$AC$2:$AD$17,2,FALSE),IF(AND(OR($E177={"a/b","a/c","b/a","c/a"}),P171="w"),VLOOKUP(R171,$AA$2:$AB$17,2,FALSE),IF(AND(OR($E177={"a/b","a/c","b/a","c/a"}),P171="l"),VLOOKUP(R171,$AC$2:$AD$17,2,FALSE),IF(AND(OR($E177={"a/b","a/c","b/a","c/a"}),P170="w"),VLOOKUP(R170,$AA$2:$AB$17,2,FALSE),IF(AND(OR($E177={"a/b","a/c","b/a","c/a"}),P170="l"),VLOOKUP(R170,$AC$2:$AD$17,2,FALSE),IF(AND(OR($E177={"a/b","a/c","b/a","c/a"}),P169="w"),VLOOKUP(R169,$AA$2:$AB$17,2,FALSE),IF(AND(OR($E177={"a/b","a/c","b/a","c/a"}),P169="l"),VLOOKUP(R169,$AC$2:$AD$17,2,FALSE),IF(AND(OR($E177={"a/b","a/c","b/a","c/a"}),P168="w"),VLOOKUP(R168,$AA$2:$AB$17,2,FALSE),IF(AND(OR($E177={"a/b","a/c","b/a","c/a"}),P168="l"),VLOOKUP(R168,$AC$2:$AD$17,2,FALSE),IF(AND(OR($E177={"a/b","a/c","b/a","c/a"}),P167="w"),VLOOKUP(R167,$AA$2:$AB$17,2,FALSE),IF(AND(OR($E177={"a/b","a/c","b/a","c/a"}),P167="l"),VLOOKUP(R167,$AC$2:$AD$17,2,FALSE),IF(OR($E177={"a/b","a/c","b/a","c/a"}),1,"")))))))))))))))))))))))</f>
        <v>2b</v>
      </c>
      <c r="S178" s="13" t="str">
        <f>IF(AND(T178="c",$A178&gt;=1,OR(U178={1,"2a","2b",3,"5a","5b","10a","10b","20a","20b","40a","40b","80a","80b","160a","160b"})),"w",IF(AND(T178="",$A178&gt;=1,OR(U178={1,"2a","2b",3,"5a","5b","10a","10b","20a","20b","40a","40b","80a","80b","160a","160b"})),"l",""))</f>
        <v>l</v>
      </c>
      <c r="T178" s="7" t="str">
        <f>IF(OR($A178={2,5,8,11,14,17,20,23,26,29,32,35}),"c","")</f>
        <v/>
      </c>
      <c r="U178" s="14" t="str">
        <f>IF(AND(OR($E177={"a/b","b/c","b/a","c/b"}),S177="w"),VLOOKUP(U177,$AA$2:$AB$17,2,FALSE),IF(AND(OR($E177={"a/b","b/c","b/a","c/b"}),S177="l"),VLOOKUP(U177,$AC$2:$AD$17,2,FALSE),IF(AND(OR($E177={"a/b","b/c","b/a","c/b"}),S176="w"),VLOOKUP(U176,$AA$2:$AB$17,2,FALSE),IF(AND(OR($E177={"a/b","b/c","b/a","c/b"}),S176="l"),VLOOKUP(U176,$AC$2:$AD$17,2,FALSE),IF(AND(OR($E177={"a/b","b/c","b/a","c/b"}),S175="w"),VLOOKUP(U175,$AA$2:$AB$17,2,FALSE),IF(AND(OR($E177={"a/b","b/c","b/a","c/b"}),S175="l"),VLOOKUP(U175,$AC$2:$AD$17,2,FALSE),IF(AND(OR($E177={"a/b","b/c","b/a","c/b"}),S174="w"),VLOOKUP(U174,$AA$2:$AB$17,2,FALSE),IF(AND(OR($E177={"a/b","b/c","b/a","c/b"}),S174="l"),VLOOKUP(U174,$AC$2:$AD$17,2,FALSE),IF(AND(OR($E177={"a/b","b/c","b/a","c/b"}),S173="w"),VLOOKUP(U173,$AA$2:$AB$17,2,FALSE),IF(AND(OR($E177={"a/b","b/c","b/a","c/b"}),S173="l"),VLOOKUP(U173,$AC$2:$AD$17,2,FALSE),IF(AND(OR($E177={"a/b","b/c","b/a","c/b"}),S172="w"),VLOOKUP(U172,$AA$2:$AB$17,2,FALSE),IF(AND(OR($E177={"a/b","b/c","b/a","c/b"}),S172="l"),VLOOKUP(U172,$AC$2:$AD$17,2,FALSE),IF(AND(OR($E177={"a/b","b/c","b/a","c/b"}),S171="w"),VLOOKUP(U171,$AA$2:$AB$17,2,FALSE),IF(AND(OR($E177={"a/b","b/c","b/a","c/b"}),S171="l"),VLOOKUP(U171,$AC$2:$AD$17,2,FALSE),IF(AND(OR($E177={"a/b","b/c","b/a","c/b"}),S170="w"),VLOOKUP(U170,$AA$2:$AB$17,2,FALSE),IF(AND(OR($E177={"a/b","b/c","b/a","c/b"}),S170="l"),VLOOKUP(U170,$AC$2:$AD$17,2,FALSE),IF(AND(OR($E177={"a/b","b/c","b/a","c/b"}),S169="w"),VLOOKUP(U169,$AA$2:$AB$17,2,FALSE),IF(AND(OR($E177={"a/b","b/c","b/a","c/b"}),S169="l"),VLOOKUP(U169,$AC$2:$AD$17,2,FALSE),IF(AND(OR($E177={"a/b","b/c","b/a","c/b"}),S168="w"),VLOOKUP(U168,$AA$2:$AB$17,2,FALSE),IF(AND(OR($E177={"a/b","b/c","b/a","c/b"}),S168="l"),VLOOKUP(U168,$AC$2:$AD$17,2,FALSE),IF(AND(OR($E177={"a/b","b/c","b/a","c/b"}),S167="w"),VLOOKUP(U167,$AA$2:$AB$17,2,FALSE),IF(AND(OR($E177={"a/b","b/c","b/a","c/b"}),S167="l"),VLOOKUP(U167,$AC$2:$AD$17,2,FALSE),IF(OR($E177={"a/b","b/c","b/a","c/b"}),1,"")))))))))))))))))))))))</f>
        <v>2a</v>
      </c>
      <c r="V178" s="13" t="str">
        <f>IF(AND(W178="c",$A178&gt;=1,OR(X178={1,"2a","2b",3,"5a","5b","10a","10b","20a","20b","40a","40b","80a","80b","160a","160b"})),"w",IF(AND(W178="",$A178&gt;=1,OR(X178={1,"2a","2b",3,"5a","5b","10a","10b","20a","20b","40a","40b","80a","80b","160a","160b"})),"l",""))</f>
        <v/>
      </c>
      <c r="W178" s="7" t="str">
        <f>IF(OR($A178={3,6,9,12,15,18,21,24,27,30,33,36}),"c","")</f>
        <v>c</v>
      </c>
      <c r="X178" s="14" t="str">
        <f>IF(AND(OR($E177={"a/c","b/c","c/a","c/b"}),V177="w"),VLOOKUP(X177,$AA$2:$AB$17,2,FALSE),IF(AND(OR($E177={"a/c","b/c","c/a","c/b"}),V177="l"),VLOOKUP(X177,$AC$2:$AD$17,2,FALSE),IF(AND(OR($E177={"a/c","b/c","c/a","c/b"}),V176="w"),VLOOKUP(X176,$AA$2:$AB$17,2,FALSE),IF(AND(OR($E177={"a/c","b/c","c/a","c/b"}),V176="l"),VLOOKUP(X176,$AC$2:$AD$17,2,FALSE),IF(AND(OR($E177={"a/c","b/c","c/a","c/b"}),V175="w"),VLOOKUP(X175,$AA$2:$AB$17,2,FALSE),IF(AND(OR($E177={"a/c","b/c","c/a","c/b"}),V175="l"),VLOOKUP(X175,$AC$2:$AD$17,2,FALSE),IF(AND(OR($E177={"a/c","b/c","c/a","c/b"}),V174="w"),VLOOKUP(X174,$AA$2:$AB$17,2,FALSE),IF(AND(OR($E177={"a/c","b/c","c/a","c/b"}),V174="l"),VLOOKUP(X174,$AC$2:$AD$17,2,FALSE),IF(AND(OR($E177={"a/c","b/c","c/a","c/b"}),V173="w"),VLOOKUP(X173,$AA$2:$AB$17,2,FALSE),IF(AND(OR($E177={"a/c","b/c","c/a","c/b"}),V173="l"),VLOOKUP(X173,$AC$2:$AD$17,2,FALSE),IF(AND(OR($E177={"a/c","b/c","c/a","c/b"}),V172="w"),VLOOKUP(X172,$AA$2:$AB$17,2,FALSE),IF(AND(OR($E177={"a/c","b/c","c/a","c/b"}),V172="l"),VLOOKUP(X172,$AC$2:$AD$17,2,FALSE),IF(AND(OR($E177={"a/c","b/c","c/a","c/b"}),V171="w"),VLOOKUP(X171,$AA$2:$AB$17,2,FALSE),IF(AND(OR($E177={"a/c","b/c","c/a","c/b"}),V171="l"),VLOOKUP(X171,$AC$2:$AD$17,2,FALSE),IF(AND(OR($E177={"a/c","b/c","c/a","c/b"}),V170="w"),VLOOKUP(X170,$AA$2:$AB$17,2,FALSE),IF(AND(OR($E177={"a/c","b/c","c/a","c/b"}),V170="l"),VLOOKUP(X170,$AC$2:$AD$17,2,FALSE),IF(AND(OR($E177={"a/c","b/c","c/a","c/b"}),V169="w"),VLOOKUP(X169,$AA$2:$AB$17,2,FALSE),IF(AND(OR($E177={"a/c","b/c","c/a","c/b"}),V169="l"),VLOOKUP(X169,$AC$2:$AD$17,2,FALSE),IF(AND(OR($E177={"a/c","b/c","c/a","c/b"}),V168="w"),VLOOKUP(X168,$AA$2:$AB$17,2,FALSE),IF(AND(OR($E177={"a/c","b/c","c/a","c/b"}),V168="l"),VLOOKUP(X168,$AC$2:$AD$17,2,FALSE),IF(AND(OR($E177={"a/c","b/c","c/a","c/b"}),V167="w"),VLOOKUP(X167,$AA$2:$AB$17,2,FALSE),IF(AND(OR($E177={"a/c","b/c","c/a","c/b"}),V167="l"),VLOOKUP(X167,$AC$2:$AD$17,2,FALSE),IF(OR($E177={"a/c","b/c","c/a","c/b"}),1,"")))))))))))))))))))))))</f>
        <v/>
      </c>
      <c r="Y178" s="12">
        <f t="shared" si="18"/>
        <v>-4</v>
      </c>
      <c r="Z178" s="27">
        <f t="shared" si="19"/>
        <v>-2</v>
      </c>
    </row>
    <row r="179" spans="1:26">
      <c r="A179" s="9">
        <v>8</v>
      </c>
      <c r="B179" s="9">
        <f>IF(OR($A179={1,2,3,4,5,6,7,8,9,10,11,12}),1,IF(OR($A179={13,14,15,16,17,18,19,20,21,22,23,24}),2,IF(OR($A179={25,26,27,28,29,30,31,32,33,34,35,36}),3,"")))</f>
        <v>1</v>
      </c>
      <c r="C179" s="9" t="str">
        <f>IF(OR($A179={1,4,7,10,13,16,19,22,25,28,31,34}),"A",IF(OR($A179={2,5,8,11,14,17,20,23,26,29,32,35}),"B",IF(OR($A179={3,6,9,12,15,18,21,24,27,30,33,36}),"C","")))</f>
        <v>B</v>
      </c>
      <c r="D179" t="str">
        <f t="shared" si="20"/>
        <v>2/1</v>
      </c>
      <c r="E179" t="str">
        <f t="shared" si="21"/>
        <v>C/B</v>
      </c>
      <c r="F179" s="13" t="str">
        <f>IF(AND(G179="d",$A179&gt;=1,OR(H179={1,"2a","2b",3,"5a","5b","10a","10b","20a","20b","40a","40b","80a","80b","160a","160b"})),"w",IF(AND(G179="",$A179&gt;=1,OR(H179={1,"2a","2b",3,"5a","5b","10a","10b","20a","20b","40a","40b","80a","80b","160a","160b"})),"l",""))</f>
        <v>w</v>
      </c>
      <c r="G179" s="7" t="str">
        <f>IF(OR($A179={1,2,3,4,5,6,7,8,9,10,11,12}),"d","")</f>
        <v>d</v>
      </c>
      <c r="H179" s="14">
        <f>IF(AND(OR($D178={"1/2","1/3","2/1","3/1"}),F178="w"),VLOOKUP(H178,$AA$2:$AB$17,2,FALSE),IF(AND(OR($D178={"1/2","1/3","2/1","3/1"}),F178="l"),VLOOKUP(H178,$AC$2:$AD$17,2,FALSE),IF(AND(OR($D178={"1/2","1/3","2/1","3/1"}),F177="w"),VLOOKUP(H177,$AA$2:$AB$17,2,FALSE),IF(AND(OR($D178={"1/2","1/3","2/1","3/1"}),F177="l"),VLOOKUP(H177,$AC$2:$AD$17,2,FALSE),IF(AND(OR($D178={"1/2","1/3","2/1","3/1"}),F176="w"),VLOOKUP(H176,$AA$2:$AB$17,2,FALSE),IF(AND(OR($D178={"1/2","1/3","2/1","3/1"}),F176="l"),VLOOKUP(H176,$AC$2:$AD$17,2,FALSE),IF(AND(OR($D178={"1/2","1/3","2/1","3/1"}),F175="w"),VLOOKUP(H175,$AA$2:$AB$17,2,FALSE),IF(AND(OR($D178={"1/2","1/3","2/1","3/1"}),F175="l"),VLOOKUP(H175,$AC$2:$AD$17,2,FALSE),IF(AND(OR($D178={"1/2","1/3","2/1","3/1"}),F174="w"),VLOOKUP(H174,$AA$2:$AB$17,2,FALSE),IF(AND(OR($D178={"1/2","1/3","2/1","3/1"}),F174="l"),VLOOKUP(H174,$AC$2:$AD$17,2,FALSE),IF(AND(OR($D178={"1/2","1/3","2/1","3/1"}),F173="w"),VLOOKUP(H173,$AA$2:$AB$17,2,FALSE),IF(AND(OR($D178={"1/2","1/3","2/1","3/1"}),F173="l"),VLOOKUP(H173,$AC$2:$AD$17,2,FALSE),IF(AND(OR($D178={"1/2","1/3","2/1","3/1"}),F172="w"),VLOOKUP(H172,$AA$2:$AB$17,2,FALSE),IF(AND(OR($D178={"1/2","1/3","2/1","3/1"}),F172="l"),VLOOKUP(H172,$AC$2:$AD$17,2,FALSE),IF(AND(OR($D178={"1/2","1/3","2/1","3/1"}),F171="w"),VLOOKUP(H171,$AA$2:$AB$17,2,FALSE),IF(AND(OR($D178={"1/2","1/3","2/1","3/1"}),F171="l"),VLOOKUP(H171,$AC$2:$AD$17,2,FALSE),IF(AND(OR($D178={"1/2","1/3","2/1","3/1"}),F170="w"),VLOOKUP(H170,$AA$2:$AB$17,2,FALSE),IF(AND(OR($D178={"1/2","1/3","2/1","3/1"}),F170="l"),VLOOKUP(H170,$AC$2:$AD$17,2,FALSE),IF(AND(OR($D178={"1/2","1/3","2/1","3/1"}),F169="w"),VLOOKUP(H169,$AA$2:$AB$17,2,FALSE),IF(AND(OR($D178={"1/2","1/3","2/1","3/1"}),F169="l"),VLOOKUP(H169,$AC$2:$AD$17,2,FALSE),IF(AND(OR($D178={"1/2","1/3","2/1","3/1"}),F168="w"),VLOOKUP(H168,$AA$2:$AB$17,2,FALSE),IF(AND(OR($D178={"1/2","1/3","2/1","3/1"}),F168="l"),VLOOKUP(H168,$AC$2:$AD$17,2,FALSE),IF(OR($D178={"1/2","1/3","2/1","3/1"}),1,"")))))))))))))))))))))))</f>
        <v>3</v>
      </c>
      <c r="I179" s="13" t="str">
        <f>IF(AND(J179="d",$A179&gt;=1,OR(K179={1,"2a","2b",3,"5a","5b","10a","10b","20a","20b","40a","40b","80a","80b","160a","160b"})),"w",IF(AND(J179="",$A179&gt;=1,OR(K179={1,"2a","2b",3,"5a","5b","10a","10b","20a","20b","40a","40b","80a","80b","160a","160b"})),"l",""))</f>
        <v>l</v>
      </c>
      <c r="J179" s="7" t="str">
        <f>IF(OR($A179={13,14,15,16,17,18,19,20,21,22,23,24}),"d","")</f>
        <v/>
      </c>
      <c r="K179" s="14">
        <f>IF(AND(OR($D178={"1/2","2/3","2/1","3/2"}),I178="w"),VLOOKUP(K178,$AA$2:$AB$17,2,FALSE),IF(AND(OR($D178={"1/2","2/3","2/1","3/2"}),I178="l"),VLOOKUP(K178,$AC$2:$AD$17,2,FALSE),IF(AND(OR($D178={"1/2","2/3","2/1","3/2"}),I177="w"),VLOOKUP(K177,$AA$2:$AB$17,2,FALSE),IF(AND(OR($D178={"1/2","2/3","2/1","3/2"}),I177="l"),VLOOKUP(K177,$AC$2:$AD$17,2,FALSE),IF(AND(OR($D178={"1/2","2/3","2/1","3/2"}),I176="w"),VLOOKUP(K176,$AA$2:$AB$17,2,FALSE),IF(AND(OR($D178={"1/2","2/3","2/1","3/2"}),I176="l"),VLOOKUP(K176,$AC$2:$AD$17,2,FALSE),IF(AND(OR($D178={"1/2","2/3","2/1","3/2"}),I175="w"),VLOOKUP(K175,$AA$2:$AB$17,2,FALSE),IF(AND(OR($D178={"1/2","2/3","2/1","3/2"}),I175="l"),VLOOKUP(K175,$AC$2:$AD$17,2,FALSE),IF(AND(OR($D178={"1/2","2/3","2/1","3/2"}),I174="w"),VLOOKUP(K174,$AA$2:$AB$17,2,FALSE),IF(AND(OR($D178={"1/2","2/3","2/1","3/2"}),I174="l"),VLOOKUP(K174,$AC$2:$AD$17,2,FALSE),IF(AND(OR($D178={"1/2","2/3","2/1","3/2"}),I173="w"),VLOOKUP(K173,$AA$2:$AB$17,2,FALSE),IF(AND(OR($D178={"1/2","2/3","2/1","3/2"}),I173="l"),VLOOKUP(K173,$AC$2:$AD$17,2,FALSE),IF(AND(OR($D178={"1/2","2/3","2/1","3/2"}),I172="w"),VLOOKUP(K172,$AA$2:$AB$17,2,FALSE),IF(AND(OR($D178={"1/2","2/3","2/1","3/2"}),I172="l"),VLOOKUP(K172,$AC$2:$AD$17,2,FALSE),IF(AND(OR($D178={"1/2","2/3","2/1","3/2"}),I171="w"),VLOOKUP(K171,$AA$2:$AB$17,2,FALSE),IF(AND(OR($D178={"1/2","2/3","2/1","3/2"}),I171="l"),VLOOKUP(K171,$AC$2:$AD$17,2,FALSE),IF(AND(OR($D178={"1/2","2/3","2/1","3/2"}),I170="w"),VLOOKUP(K170,$AA$2:$AB$17,2,FALSE),IF(AND(OR($D178={"1/2","2/3","2/1","3/2"}),I170="l"),VLOOKUP(K170,$AC$2:$AD$17,2,FALSE),IF(AND(OR($D178={"1/2","2/3","2/1","3/2"}),I169="w"),VLOOKUP(K169,$AA$2:$AB$17,2,FALSE),IF(AND(OR($D178={"1/2","2/3","2/1","3/2"}),I169="l"),VLOOKUP(K169,$AC$2:$AD$17,2,FALSE),IF(AND(OR($D178={"1/2","2/3","2/1","3/2"}),I168="w"),VLOOKUP(K168,$AA$2:$AB$17,2,FALSE),IF(AND(OR($D178={"1/2","2/3","2/1","3/2"}),I168="l"),VLOOKUP(K168,$AC$2:$AD$17,2,FALSE),IF(OR($D178={"1/2","2/3","2/1","3/2"}),1,"")))))))))))))))))))))))</f>
        <v>1</v>
      </c>
      <c r="L179" s="13" t="str">
        <f>IF(AND(M179="d",$A179&gt;=1,OR(N179={1,"2a","2b",3,"5a","5b","10a","10b","20a","20b","40a","40b","80a","80b","160a","160b"})),"w",IF(AND(M179="",$A179&gt;=1,OR(N179={1,"2a","2b",3,"5a","5b","10a","10b","20a","20b","40a","40b","80a","80b","160a","160b"})),"l",""))</f>
        <v/>
      </c>
      <c r="M179" s="7" t="str">
        <f>IF(OR($A179={25,26,27,28,29,30,31,32,33,34,35,36}),"d","")</f>
        <v/>
      </c>
      <c r="N179" s="14" t="str">
        <f>IF(AND(OR($D178={"1/3","2/3","3/1","3/2"}),L178="w"),VLOOKUP(N178,$AA$2:$AB$17,2,FALSE),IF(AND(OR($D178={"1/3","2/3","3/1","3/2"}),L178="l"),VLOOKUP(N178,$AC$2:$AD$17,2,FALSE),IF(AND(OR($D178={"1/3","2/3","3/1","3/2"}),L177="w"),VLOOKUP(N177,$AA$2:$AB$17,2,FALSE),IF(AND(OR($D178={"1/3","2/3","3/1","3/2"}),L177="l"),VLOOKUP(N177,$AC$2:$AD$17,2,FALSE),IF(AND(OR($D178={"1/3","2/3","3/1","3/2"}),L176="w"),VLOOKUP(N176,$AA$2:$AB$17,2,FALSE),IF(AND(OR($D178={"1/3","2/3","3/1","3/2"}),L176="l"),VLOOKUP(N176,$AC$2:$AD$17,2,FALSE),IF(AND(OR($D178={"1/3","2/3","3/1","3/2"}),L175="w"),VLOOKUP(N175,$AA$2:$AB$17,2,FALSE),IF(AND(OR($D178={"1/3","2/3","3/1","3/2"}),L175="l"),VLOOKUP(N175,$AC$2:$AD$17,2,FALSE),IF(AND(OR($D178={"1/3","2/3","3/1","3/2"}),L174="w"),VLOOKUP(N174,$AA$2:$AB$17,2,FALSE),IF(AND(OR($D178={"1/3","2/3","3/1","3/2"}),L174="l"),VLOOKUP(N174,$AC$2:$AD$17,2,FALSE),IF(AND(OR($D178={"1/3","2/3","3/1","3/2"}),L173="w"),VLOOKUP(N173,$AA$2:$AB$17,2,FALSE),IF(AND(OR($D178={"1/3","2/3","3/1","3/2"}),L173="l"),VLOOKUP(N173,$AC$2:$AD$17,2,FALSE),IF(AND(OR($D178={"1/3","2/3","3/1","3/2"}),L172="w"),VLOOKUP(N172,$AA$2:$AB$17,2,FALSE),IF(AND(OR($D178={"1/3","2/3","3/1","3/2"}),L172="l"),VLOOKUP(N172,$AC$2:$AD$17,2,FALSE),IF(AND(OR($D178={"1/3","2/3","3/1","3/2"}),L171="w"),VLOOKUP(N171,$AA$2:$AB$17,2,FALSE),IF(AND(OR($D178={"1/3","2/3","3/1","3/2"}),L171="l"),VLOOKUP(N171,$AC$2:$AD$17,2,FALSE),IF(AND(OR($D178={"1/3","2/3","3/1","3/2"}),L170="w"),VLOOKUP(N170,$AA$2:$AB$17,2,FALSE),IF(AND(OR($D178={"1/3","2/3","3/1","3/2"}),L170="l"),VLOOKUP(N170,$AC$2:$AD$17,2,FALSE),IF(AND(OR($D178={"1/3","2/3","3/1","3/2"}),L169="w"),VLOOKUP(N169,$AA$2:$AB$17,2,FALSE),IF(AND(OR($D178={"1/3","2/3","3/1","3/2"}),L169="l"),VLOOKUP(N169,$AC$2:$AD$17,2,FALSE),IF(AND(OR($D178={"1/3","2/3","3/1","3/2"}),L168="w"),VLOOKUP(N168,$AA$2:$AB$17,2,FALSE),IF(AND(OR($D178={"1/3","2/3","3/1","3/2"}),L168="l"),VLOOKUP(N168,$AC$2:$AD$17,2,FALSE),IF(OR($D178={"1/3","2/3","3/1","3/2"}),1,"")))))))))))))))))))))))</f>
        <v/>
      </c>
      <c r="O179" s="12">
        <f t="shared" si="17"/>
        <v>5</v>
      </c>
      <c r="P179" s="13" t="str">
        <f>IF(AND(Q179="c",$A179&gt;=1,OR(R179={1,"2a","2b",3,"5a","5b","10a","10b","20a","20b","40a","40b","80a","80b","160a","160b"})),"w",IF(AND(Q179="",$A179&gt;=1,OR(R179={1,"2a","2b",3,"5a","5b","10a","10b","20a","20b","40a","40b","80a","80b","160a","160b"})),"l",""))</f>
        <v>l</v>
      </c>
      <c r="Q179" s="7" t="str">
        <f>IF(OR($A179={1,4,7,10,13,16,19,22,25,28,31,34}),"c","")</f>
        <v/>
      </c>
      <c r="R179" s="14">
        <f>IF(AND(OR($E178={"a/b","a/c","b/a","c/a"}),P178="w"),VLOOKUP(R178,$AA$2:$AB$17,2,FALSE),IF(AND(OR($E178={"a/b","a/c","b/a","c/a"}),P178="l"),VLOOKUP(R178,$AC$2:$AD$17,2,FALSE),IF(AND(OR($E178={"a/b","a/c","b/a","c/a"}),P177="w"),VLOOKUP(R177,$AA$2:$AB$17,2,FALSE),IF(AND(OR($E178={"a/b","a/c","b/a","c/a"}),P177="l"),VLOOKUP(R177,$AC$2:$AD$17,2,FALSE),IF(AND(OR($E178={"a/b","a/c","b/a","c/a"}),P176="w"),VLOOKUP(R176,$AA$2:$AB$17,2,FALSE),IF(AND(OR($E178={"a/b","a/c","b/a","c/a"}),P176="l"),VLOOKUP(R176,$AC$2:$AD$17,2,FALSE),IF(AND(OR($E178={"a/b","a/c","b/a","c/a"}),P175="w"),VLOOKUP(R175,$AA$2:$AB$17,2,FALSE),IF(AND(OR($E178={"a/b","a/c","b/a","c/a"}),P175="l"),VLOOKUP(R175,$AC$2:$AD$17,2,FALSE),IF(AND(OR($E178={"a/b","a/c","b/a","c/a"}),P174="w"),VLOOKUP(R174,$AA$2:$AB$17,2,FALSE),IF(AND(OR($E178={"a/b","a/c","b/a","c/a"}),P174="l"),VLOOKUP(R174,$AC$2:$AD$17,2,FALSE),IF(AND(OR($E178={"a/b","a/c","b/a","c/a"}),P173="w"),VLOOKUP(R173,$AA$2:$AB$17,2,FALSE),IF(AND(OR($E178={"a/b","a/c","b/a","c/a"}),P173="l"),VLOOKUP(R173,$AC$2:$AD$17,2,FALSE),IF(AND(OR($E178={"a/b","a/c","b/a","c/a"}),P172="w"),VLOOKUP(R172,$AA$2:$AB$17,2,FALSE),IF(AND(OR($E178={"a/b","a/c","b/a","c/a"}),P172="l"),VLOOKUP(R172,$AC$2:$AD$17,2,FALSE),IF(AND(OR($E178={"a/b","a/c","b/a","c/a"}),P171="w"),VLOOKUP(R171,$AA$2:$AB$17,2,FALSE),IF(AND(OR($E178={"a/b","a/c","b/a","c/a"}),P171="l"),VLOOKUP(R171,$AC$2:$AD$17,2,FALSE),IF(AND(OR($E178={"a/b","a/c","b/a","c/a"}),P170="w"),VLOOKUP(R170,$AA$2:$AB$17,2,FALSE),IF(AND(OR($E178={"a/b","a/c","b/a","c/a"}),P170="l"),VLOOKUP(R170,$AC$2:$AD$17,2,FALSE),IF(AND(OR($E178={"a/b","a/c","b/a","c/a"}),P169="w"),VLOOKUP(R169,$AA$2:$AB$17,2,FALSE),IF(AND(OR($E178={"a/b","a/c","b/a","c/a"}),P169="l"),VLOOKUP(R169,$AC$2:$AD$17,2,FALSE),IF(AND(OR($E178={"a/b","a/c","b/a","c/a"}),P168="w"),VLOOKUP(R168,$AA$2:$AB$17,2,FALSE),IF(AND(OR($E178={"a/b","a/c","b/a","c/a"}),P168="l"),VLOOKUP(R168,$AC$2:$AD$17,2,FALSE),IF(OR($E178={"a/b","a/c","b/a","c/a"}),1,"")))))))))))))))))))))))</f>
        <v>3</v>
      </c>
      <c r="S179" s="13" t="str">
        <f>IF(AND(T179="c",$A179&gt;=1,OR(U179={1,"2a","2b",3,"5a","5b","10a","10b","20a","20b","40a","40b","80a","80b","160a","160b"})),"w",IF(AND(T179="",$A179&gt;=1,OR(U179={1,"2a","2b",3,"5a","5b","10a","10b","20a","20b","40a","40b","80a","80b","160a","160b"})),"l",""))</f>
        <v>w</v>
      </c>
      <c r="T179" s="7" t="str">
        <f>IF(OR($A179={2,5,8,11,14,17,20,23,26,29,32,35}),"c","")</f>
        <v>c</v>
      </c>
      <c r="U179" s="14" t="str">
        <f>IF(AND(OR($E178={"a/b","b/c","b/a","c/b"}),S178="w"),VLOOKUP(U178,$AA$2:$AB$17,2,FALSE),IF(AND(OR($E178={"a/b","b/c","b/a","c/b"}),S178="l"),VLOOKUP(U178,$AC$2:$AD$17,2,FALSE),IF(AND(OR($E178={"a/b","b/c","b/a","c/b"}),S177="w"),VLOOKUP(U177,$AA$2:$AB$17,2,FALSE),IF(AND(OR($E178={"a/b","b/c","b/a","c/b"}),S177="l"),VLOOKUP(U177,$AC$2:$AD$17,2,FALSE),IF(AND(OR($E178={"a/b","b/c","b/a","c/b"}),S176="w"),VLOOKUP(U176,$AA$2:$AB$17,2,FALSE),IF(AND(OR($E178={"a/b","b/c","b/a","c/b"}),S176="l"),VLOOKUP(U176,$AC$2:$AD$17,2,FALSE),IF(AND(OR($E178={"a/b","b/c","b/a","c/b"}),S175="w"),VLOOKUP(U175,$AA$2:$AB$17,2,FALSE),IF(AND(OR($E178={"a/b","b/c","b/a","c/b"}),S175="l"),VLOOKUP(U175,$AC$2:$AD$17,2,FALSE),IF(AND(OR($E178={"a/b","b/c","b/a","c/b"}),S174="w"),VLOOKUP(U174,$AA$2:$AB$17,2,FALSE),IF(AND(OR($E178={"a/b","b/c","b/a","c/b"}),S174="l"),VLOOKUP(U174,$AC$2:$AD$17,2,FALSE),IF(AND(OR($E178={"a/b","b/c","b/a","c/b"}),S173="w"),VLOOKUP(U173,$AA$2:$AB$17,2,FALSE),IF(AND(OR($E178={"a/b","b/c","b/a","c/b"}),S173="l"),VLOOKUP(U173,$AC$2:$AD$17,2,FALSE),IF(AND(OR($E178={"a/b","b/c","b/a","c/b"}),S172="w"),VLOOKUP(U172,$AA$2:$AB$17,2,FALSE),IF(AND(OR($E178={"a/b","b/c","b/a","c/b"}),S172="l"),VLOOKUP(U172,$AC$2:$AD$17,2,FALSE),IF(AND(OR($E178={"a/b","b/c","b/a","c/b"}),S171="w"),VLOOKUP(U171,$AA$2:$AB$17,2,FALSE),IF(AND(OR($E178={"a/b","b/c","b/a","c/b"}),S171="l"),VLOOKUP(U171,$AC$2:$AD$17,2,FALSE),IF(AND(OR($E178={"a/b","b/c","b/a","c/b"}),S170="w"),VLOOKUP(U170,$AA$2:$AB$17,2,FALSE),IF(AND(OR($E178={"a/b","b/c","b/a","c/b"}),S170="l"),VLOOKUP(U170,$AC$2:$AD$17,2,FALSE),IF(AND(OR($E178={"a/b","b/c","b/a","c/b"}),S169="w"),VLOOKUP(U169,$AA$2:$AB$17,2,FALSE),IF(AND(OR($E178={"a/b","b/c","b/a","c/b"}),S169="l"),VLOOKUP(U169,$AC$2:$AD$17,2,FALSE),IF(AND(OR($E178={"a/b","b/c","b/a","c/b"}),S168="w"),VLOOKUP(U168,$AA$2:$AB$17,2,FALSE),IF(AND(OR($E178={"a/b","b/c","b/a","c/b"}),S168="l"),VLOOKUP(U168,$AC$2:$AD$17,2,FALSE),IF(OR($E178={"a/b","b/c","b/a","c/b"}),1,"")))))))))))))))))))))))</f>
        <v>2b</v>
      </c>
      <c r="V179" s="13" t="str">
        <f>IF(AND(W179="c",$A179&gt;=1,OR(X179={1,"2a","2b",3,"5a","5b","10a","10b","20a","20b","40a","40b","80a","80b","160a","160b"})),"w",IF(AND(W179="",$A179&gt;=1,OR(X179={1,"2a","2b",3,"5a","5b","10a","10b","20a","20b","40a","40b","80a","80b","160a","160b"})),"l",""))</f>
        <v/>
      </c>
      <c r="W179" s="7" t="str">
        <f>IF(OR($A179={3,6,9,12,15,18,21,24,27,30,33,36}),"c","")</f>
        <v/>
      </c>
      <c r="X179" s="14" t="str">
        <f>IF(AND(OR($E178={"a/c","b/c","c/a","c/b"}),V178="w"),VLOOKUP(X178,$AA$2:$AB$17,2,FALSE),IF(AND(OR($E178={"a/c","b/c","c/a","c/b"}),V178="l"),VLOOKUP(X178,$AC$2:$AD$17,2,FALSE),IF(AND(OR($E178={"a/c","b/c","c/a","c/b"}),V177="w"),VLOOKUP(X177,$AA$2:$AB$17,2,FALSE),IF(AND(OR($E178={"a/c","b/c","c/a","c/b"}),V177="l"),VLOOKUP(X177,$AC$2:$AD$17,2,FALSE),IF(AND(OR($E178={"a/c","b/c","c/a","c/b"}),V176="w"),VLOOKUP(X176,$AA$2:$AB$17,2,FALSE),IF(AND(OR($E178={"a/c","b/c","c/a","c/b"}),V176="l"),VLOOKUP(X176,$AC$2:$AD$17,2,FALSE),IF(AND(OR($E178={"a/c","b/c","c/a","c/b"}),V175="w"),VLOOKUP(X175,$AA$2:$AB$17,2,FALSE),IF(AND(OR($E178={"a/c","b/c","c/a","c/b"}),V175="l"),VLOOKUP(X175,$AC$2:$AD$17,2,FALSE),IF(AND(OR($E178={"a/c","b/c","c/a","c/b"}),V174="w"),VLOOKUP(X174,$AA$2:$AB$17,2,FALSE),IF(AND(OR($E178={"a/c","b/c","c/a","c/b"}),V174="l"),VLOOKUP(X174,$AC$2:$AD$17,2,FALSE),IF(AND(OR($E178={"a/c","b/c","c/a","c/b"}),V173="w"),VLOOKUP(X173,$AA$2:$AB$17,2,FALSE),IF(AND(OR($E178={"a/c","b/c","c/a","c/b"}),V173="l"),VLOOKUP(X173,$AC$2:$AD$17,2,FALSE),IF(AND(OR($E178={"a/c","b/c","c/a","c/b"}),V172="w"),VLOOKUP(X172,$AA$2:$AB$17,2,FALSE),IF(AND(OR($E178={"a/c","b/c","c/a","c/b"}),V172="l"),VLOOKUP(X172,$AC$2:$AD$17,2,FALSE),IF(AND(OR($E178={"a/c","b/c","c/a","c/b"}),V171="w"),VLOOKUP(X171,$AA$2:$AB$17,2,FALSE),IF(AND(OR($E178={"a/c","b/c","c/a","c/b"}),V171="l"),VLOOKUP(X171,$AC$2:$AD$17,2,FALSE),IF(AND(OR($E178={"a/c","b/c","c/a","c/b"}),V170="w"),VLOOKUP(X170,$AA$2:$AB$17,2,FALSE),IF(AND(OR($E178={"a/c","b/c","c/a","c/b"}),V170="l"),VLOOKUP(X170,$AC$2:$AD$17,2,FALSE),IF(AND(OR($E178={"a/c","b/c","c/a","c/b"}),V169="w"),VLOOKUP(X169,$AA$2:$AB$17,2,FALSE),IF(AND(OR($E178={"a/c","b/c","c/a","c/b"}),V169="l"),VLOOKUP(X169,$AC$2:$AD$17,2,FALSE),IF(AND(OR($E178={"a/c","b/c","c/a","c/b"}),V168="w"),VLOOKUP(X168,$AA$2:$AB$17,2,FALSE),IF(AND(OR($E178={"a/c","b/c","c/a","c/b"}),V168="l"),VLOOKUP(X168,$AC$2:$AD$17,2,FALSE),IF(OR($E178={"a/c","b/c","c/a","c/b"}),1,"")))))))))))))))))))))))</f>
        <v/>
      </c>
      <c r="Y179" s="12">
        <f t="shared" si="18"/>
        <v>1</v>
      </c>
      <c r="Z179" s="27">
        <f t="shared" si="19"/>
        <v>6</v>
      </c>
    </row>
    <row r="180" spans="1:26">
      <c r="A180" s="9">
        <v>20</v>
      </c>
      <c r="B180" s="9">
        <f>IF(OR($A180={1,2,3,4,5,6,7,8,9,10,11,12}),1,IF(OR($A180={13,14,15,16,17,18,19,20,21,22,23,24}),2,IF(OR($A180={25,26,27,28,29,30,31,32,33,34,35,36}),3,"")))</f>
        <v>2</v>
      </c>
      <c r="C180" s="9" t="str">
        <f>IF(OR($A180={1,4,7,10,13,16,19,22,25,28,31,34}),"A",IF(OR($A180={2,5,8,11,14,17,20,23,26,29,32,35}),"B",IF(OR($A180={3,6,9,12,15,18,21,24,27,30,33,36}),"C","")))</f>
        <v>B</v>
      </c>
      <c r="D180" t="str">
        <f t="shared" si="20"/>
        <v>1/2</v>
      </c>
      <c r="E180" t="str">
        <f t="shared" si="21"/>
        <v>C/B</v>
      </c>
      <c r="F180" s="13" t="str">
        <f>IF(AND(G180="d",$A180&gt;=1,OR(H180={1,"2a","2b",3,"5a","5b","10a","10b","20a","20b","40a","40b","80a","80b","160a","160b"})),"w",IF(AND(G180="",$A180&gt;=1,OR(H180={1,"2a","2b",3,"5a","5b","10a","10b","20a","20b","40a","40b","80a","80b","160a","160b"})),"l",""))</f>
        <v>l</v>
      </c>
      <c r="G180" s="7" t="str">
        <f>IF(OR($A180={1,2,3,4,5,6,7,8,9,10,11,12}),"d","")</f>
        <v/>
      </c>
      <c r="H180" s="14">
        <f>IF(AND(OR($D179={"1/2","1/3","2/1","3/1"}),F179="w"),VLOOKUP(H179,$AA$2:$AB$17,2,FALSE),IF(AND(OR($D179={"1/2","1/3","2/1","3/1"}),F179="l"),VLOOKUP(H179,$AC$2:$AD$17,2,FALSE),IF(AND(OR($D179={"1/2","1/3","2/1","3/1"}),F178="w"),VLOOKUP(H178,$AA$2:$AB$17,2,FALSE),IF(AND(OR($D179={"1/2","1/3","2/1","3/1"}),F178="l"),VLOOKUP(H178,$AC$2:$AD$17,2,FALSE),IF(AND(OR($D179={"1/2","1/3","2/1","3/1"}),F177="w"),VLOOKUP(H177,$AA$2:$AB$17,2,FALSE),IF(AND(OR($D179={"1/2","1/3","2/1","3/1"}),F177="l"),VLOOKUP(H177,$AC$2:$AD$17,2,FALSE),IF(AND(OR($D179={"1/2","1/3","2/1","3/1"}),F176="w"),VLOOKUP(H176,$AA$2:$AB$17,2,FALSE),IF(AND(OR($D179={"1/2","1/3","2/1","3/1"}),F176="l"),VLOOKUP(H176,$AC$2:$AD$17,2,FALSE),IF(AND(OR($D179={"1/2","1/3","2/1","3/1"}),F175="w"),VLOOKUP(H175,$AA$2:$AB$17,2,FALSE),IF(AND(OR($D179={"1/2","1/3","2/1","3/1"}),F175="l"),VLOOKUP(H175,$AC$2:$AD$17,2,FALSE),IF(AND(OR($D179={"1/2","1/3","2/1","3/1"}),F174="w"),VLOOKUP(H174,$AA$2:$AB$17,2,FALSE),IF(AND(OR($D179={"1/2","1/3","2/1","3/1"}),F174="l"),VLOOKUP(H174,$AC$2:$AD$17,2,FALSE),IF(AND(OR($D179={"1/2","1/3","2/1","3/1"}),F173="w"),VLOOKUP(H173,$AA$2:$AB$17,2,FALSE),IF(AND(OR($D179={"1/2","1/3","2/1","3/1"}),F173="l"),VLOOKUP(H173,$AC$2:$AD$17,2,FALSE),IF(AND(OR($D179={"1/2","1/3","2/1","3/1"}),F172="w"),VLOOKUP(H172,$AA$2:$AB$17,2,FALSE),IF(AND(OR($D179={"1/2","1/3","2/1","3/1"}),F172="l"),VLOOKUP(H172,$AC$2:$AD$17,2,FALSE),IF(AND(OR($D179={"1/2","1/3","2/1","3/1"}),F171="w"),VLOOKUP(H171,$AA$2:$AB$17,2,FALSE),IF(AND(OR($D179={"1/2","1/3","2/1","3/1"}),F171="l"),VLOOKUP(H171,$AC$2:$AD$17,2,FALSE),IF(AND(OR($D179={"1/2","1/3","2/1","3/1"}),F170="w"),VLOOKUP(H170,$AA$2:$AB$17,2,FALSE),IF(AND(OR($D179={"1/2","1/3","2/1","3/1"}),F170="l"),VLOOKUP(H170,$AC$2:$AD$17,2,FALSE),IF(AND(OR($D179={"1/2","1/3","2/1","3/1"}),F169="w"),VLOOKUP(H169,$AA$2:$AB$17,2,FALSE),IF(AND(OR($D179={"1/2","1/3","2/1","3/1"}),F169="l"),VLOOKUP(H169,$AC$2:$AD$17,2,FALSE),IF(OR($D179={"1/2","1/3","2/1","3/1"}),1,"")))))))))))))))))))))))</f>
        <v>1</v>
      </c>
      <c r="I180" s="13" t="str">
        <f>IF(AND(J180="d",$A180&gt;=1,OR(K180={1,"2a","2b",3,"5a","5b","10a","10b","20a","20b","40a","40b","80a","80b","160a","160b"})),"w",IF(AND(J180="",$A180&gt;=1,OR(K180={1,"2a","2b",3,"5a","5b","10a","10b","20a","20b","40a","40b","80a","80b","160a","160b"})),"l",""))</f>
        <v>w</v>
      </c>
      <c r="J180" s="7" t="str">
        <f>IF(OR($A180={13,14,15,16,17,18,19,20,21,22,23,24}),"d","")</f>
        <v>d</v>
      </c>
      <c r="K180" s="14" t="str">
        <f>IF(AND(OR($D179={"1/2","2/3","2/1","3/2"}),I179="w"),VLOOKUP(K179,$AA$2:$AB$17,2,FALSE),IF(AND(OR($D179={"1/2","2/3","2/1","3/2"}),I179="l"),VLOOKUP(K179,$AC$2:$AD$17,2,FALSE),IF(AND(OR($D179={"1/2","2/3","2/1","3/2"}),I178="w"),VLOOKUP(K178,$AA$2:$AB$17,2,FALSE),IF(AND(OR($D179={"1/2","2/3","2/1","3/2"}),I178="l"),VLOOKUP(K178,$AC$2:$AD$17,2,FALSE),IF(AND(OR($D179={"1/2","2/3","2/1","3/2"}),I177="w"),VLOOKUP(K177,$AA$2:$AB$17,2,FALSE),IF(AND(OR($D179={"1/2","2/3","2/1","3/2"}),I177="l"),VLOOKUP(K177,$AC$2:$AD$17,2,FALSE),IF(AND(OR($D179={"1/2","2/3","2/1","3/2"}),I176="w"),VLOOKUP(K176,$AA$2:$AB$17,2,FALSE),IF(AND(OR($D179={"1/2","2/3","2/1","3/2"}),I176="l"),VLOOKUP(K176,$AC$2:$AD$17,2,FALSE),IF(AND(OR($D179={"1/2","2/3","2/1","3/2"}),I175="w"),VLOOKUP(K175,$AA$2:$AB$17,2,FALSE),IF(AND(OR($D179={"1/2","2/3","2/1","3/2"}),I175="l"),VLOOKUP(K175,$AC$2:$AD$17,2,FALSE),IF(AND(OR($D179={"1/2","2/3","2/1","3/2"}),I174="w"),VLOOKUP(K174,$AA$2:$AB$17,2,FALSE),IF(AND(OR($D179={"1/2","2/3","2/1","3/2"}),I174="l"),VLOOKUP(K174,$AC$2:$AD$17,2,FALSE),IF(AND(OR($D179={"1/2","2/3","2/1","3/2"}),I173="w"),VLOOKUP(K173,$AA$2:$AB$17,2,FALSE),IF(AND(OR($D179={"1/2","2/3","2/1","3/2"}),I173="l"),VLOOKUP(K173,$AC$2:$AD$17,2,FALSE),IF(AND(OR($D179={"1/2","2/3","2/1","3/2"}),I172="w"),VLOOKUP(K172,$AA$2:$AB$17,2,FALSE),IF(AND(OR($D179={"1/2","2/3","2/1","3/2"}),I172="l"),VLOOKUP(K172,$AC$2:$AD$17,2,FALSE),IF(AND(OR($D179={"1/2","2/3","2/1","3/2"}),I171="w"),VLOOKUP(K171,$AA$2:$AB$17,2,FALSE),IF(AND(OR($D179={"1/2","2/3","2/1","3/2"}),I171="l"),VLOOKUP(K171,$AC$2:$AD$17,2,FALSE),IF(AND(OR($D179={"1/2","2/3","2/1","3/2"}),I170="w"),VLOOKUP(K170,$AA$2:$AB$17,2,FALSE),IF(AND(OR($D179={"1/2","2/3","2/1","3/2"}),I170="l"),VLOOKUP(K170,$AC$2:$AD$17,2,FALSE),IF(AND(OR($D179={"1/2","2/3","2/1","3/2"}),I169="w"),VLOOKUP(K169,$AA$2:$AB$17,2,FALSE),IF(AND(OR($D179={"1/2","2/3","2/1","3/2"}),I169="l"),VLOOKUP(K169,$AC$2:$AD$17,2,FALSE),IF(OR($D179={"1/2","2/3","2/1","3/2"}),1,"")))))))))))))))))))))))</f>
        <v>2a</v>
      </c>
      <c r="L180" s="13" t="str">
        <f>IF(AND(M180="d",$A180&gt;=1,OR(N180={1,"2a","2b",3,"5a","5b","10a","10b","20a","20b","40a","40b","80a","80b","160a","160b"})),"w",IF(AND(M180="",$A180&gt;=1,OR(N180={1,"2a","2b",3,"5a","5b","10a","10b","20a","20b","40a","40b","80a","80b","160a","160b"})),"l",""))</f>
        <v/>
      </c>
      <c r="M180" s="7" t="str">
        <f>IF(OR($A180={25,26,27,28,29,30,31,32,33,34,35,36}),"d","")</f>
        <v/>
      </c>
      <c r="N180" s="14" t="str">
        <f>IF(AND(OR($D179={"1/3","2/3","3/1","3/2"}),L179="w"),VLOOKUP(N179,$AA$2:$AB$17,2,FALSE),IF(AND(OR($D179={"1/3","2/3","3/1","3/2"}),L179="l"),VLOOKUP(N179,$AC$2:$AD$17,2,FALSE),IF(AND(OR($D179={"1/3","2/3","3/1","3/2"}),L178="w"),VLOOKUP(N178,$AA$2:$AB$17,2,FALSE),IF(AND(OR($D179={"1/3","2/3","3/1","3/2"}),L178="l"),VLOOKUP(N178,$AC$2:$AD$17,2,FALSE),IF(AND(OR($D179={"1/3","2/3","3/1","3/2"}),L177="w"),VLOOKUP(N177,$AA$2:$AB$17,2,FALSE),IF(AND(OR($D179={"1/3","2/3","3/1","3/2"}),L177="l"),VLOOKUP(N177,$AC$2:$AD$17,2,FALSE),IF(AND(OR($D179={"1/3","2/3","3/1","3/2"}),L176="w"),VLOOKUP(N176,$AA$2:$AB$17,2,FALSE),IF(AND(OR($D179={"1/3","2/3","3/1","3/2"}),L176="l"),VLOOKUP(N176,$AC$2:$AD$17,2,FALSE),IF(AND(OR($D179={"1/3","2/3","3/1","3/2"}),L175="w"),VLOOKUP(N175,$AA$2:$AB$17,2,FALSE),IF(AND(OR($D179={"1/3","2/3","3/1","3/2"}),L175="l"),VLOOKUP(N175,$AC$2:$AD$17,2,FALSE),IF(AND(OR($D179={"1/3","2/3","3/1","3/2"}),L174="w"),VLOOKUP(N174,$AA$2:$AB$17,2,FALSE),IF(AND(OR($D179={"1/3","2/3","3/1","3/2"}),L174="l"),VLOOKUP(N174,$AC$2:$AD$17,2,FALSE),IF(AND(OR($D179={"1/3","2/3","3/1","3/2"}),L173="w"),VLOOKUP(N173,$AA$2:$AB$17,2,FALSE),IF(AND(OR($D179={"1/3","2/3","3/1","3/2"}),L173="l"),VLOOKUP(N173,$AC$2:$AD$17,2,FALSE),IF(AND(OR($D179={"1/3","2/3","3/1","3/2"}),L172="w"),VLOOKUP(N172,$AA$2:$AB$17,2,FALSE),IF(AND(OR($D179={"1/3","2/3","3/1","3/2"}),L172="l"),VLOOKUP(N172,$AC$2:$AD$17,2,FALSE),IF(AND(OR($D179={"1/3","2/3","3/1","3/2"}),L171="w"),VLOOKUP(N171,$AA$2:$AB$17,2,FALSE),IF(AND(OR($D179={"1/3","2/3","3/1","3/2"}),L171="l"),VLOOKUP(N171,$AC$2:$AD$17,2,FALSE),IF(AND(OR($D179={"1/3","2/3","3/1","3/2"}),L170="w"),VLOOKUP(N170,$AA$2:$AB$17,2,FALSE),IF(AND(OR($D179={"1/3","2/3","3/1","3/2"}),L170="l"),VLOOKUP(N170,$AC$2:$AD$17,2,FALSE),IF(AND(OR($D179={"1/3","2/3","3/1","3/2"}),L169="w"),VLOOKUP(N169,$AA$2:$AB$17,2,FALSE),IF(AND(OR($D179={"1/3","2/3","3/1","3/2"}),L169="l"),VLOOKUP(N169,$AC$2:$AD$17,2,FALSE),IF(OR($D179={"1/3","2/3","3/1","3/2"}),1,"")))))))))))))))))))))))</f>
        <v/>
      </c>
      <c r="O180" s="12">
        <f t="shared" si="17"/>
        <v>3</v>
      </c>
      <c r="P180" s="13" t="str">
        <f>IF(AND(Q180="c",$A180&gt;=1,OR(R180={1,"2a","2b",3,"5a","5b","10a","10b","20a","20b","40a","40b","80a","80b","160a","160b"})),"w",IF(AND(Q180="",$A180&gt;=1,OR(R180={1,"2a","2b",3,"5a","5b","10a","10b","20a","20b","40a","40b","80a","80b","160a","160b"})),"l",""))</f>
        <v/>
      </c>
      <c r="Q180" s="7" t="str">
        <f>IF(OR($A180={1,4,7,10,13,16,19,22,25,28,31,34}),"c","")</f>
        <v/>
      </c>
      <c r="R180" s="14" t="str">
        <f>IF(AND(OR($E179={"a/b","a/c","b/a","c/a"}),P179="w"),VLOOKUP(R179,$AA$2:$AB$17,2,FALSE),IF(AND(OR($E179={"a/b","a/c","b/a","c/a"}),P179="l"),VLOOKUP(R179,$AC$2:$AD$17,2,FALSE),IF(AND(OR($E179={"a/b","a/c","b/a","c/a"}),P178="w"),VLOOKUP(R178,$AA$2:$AB$17,2,FALSE),IF(AND(OR($E179={"a/b","a/c","b/a","c/a"}),P178="l"),VLOOKUP(R178,$AC$2:$AD$17,2,FALSE),IF(AND(OR($E179={"a/b","a/c","b/a","c/a"}),P177="w"),VLOOKUP(R177,$AA$2:$AB$17,2,FALSE),IF(AND(OR($E179={"a/b","a/c","b/a","c/a"}),P177="l"),VLOOKUP(R177,$AC$2:$AD$17,2,FALSE),IF(AND(OR($E179={"a/b","a/c","b/a","c/a"}),P176="w"),VLOOKUP(R176,$AA$2:$AB$17,2,FALSE),IF(AND(OR($E179={"a/b","a/c","b/a","c/a"}),P176="l"),VLOOKUP(R176,$AC$2:$AD$17,2,FALSE),IF(AND(OR($E179={"a/b","a/c","b/a","c/a"}),P175="w"),VLOOKUP(R175,$AA$2:$AB$17,2,FALSE),IF(AND(OR($E179={"a/b","a/c","b/a","c/a"}),P175="l"),VLOOKUP(R175,$AC$2:$AD$17,2,FALSE),IF(AND(OR($E179={"a/b","a/c","b/a","c/a"}),P174="w"),VLOOKUP(R174,$AA$2:$AB$17,2,FALSE),IF(AND(OR($E179={"a/b","a/c","b/a","c/a"}),P174="l"),VLOOKUP(R174,$AC$2:$AD$17,2,FALSE),IF(AND(OR($E179={"a/b","a/c","b/a","c/a"}),P173="w"),VLOOKUP(R173,$AA$2:$AB$17,2,FALSE),IF(AND(OR($E179={"a/b","a/c","b/a","c/a"}),P173="l"),VLOOKUP(R173,$AC$2:$AD$17,2,FALSE),IF(AND(OR($E179={"a/b","a/c","b/a","c/a"}),P172="w"),VLOOKUP(R172,$AA$2:$AB$17,2,FALSE),IF(AND(OR($E179={"a/b","a/c","b/a","c/a"}),P172="l"),VLOOKUP(R172,$AC$2:$AD$17,2,FALSE),IF(AND(OR($E179={"a/b","a/c","b/a","c/a"}),P171="w"),VLOOKUP(R171,$AA$2:$AB$17,2,FALSE),IF(AND(OR($E179={"a/b","a/c","b/a","c/a"}),P171="l"),VLOOKUP(R171,$AC$2:$AD$17,2,FALSE),IF(AND(OR($E179={"a/b","a/c","b/a","c/a"}),P170="w"),VLOOKUP(R170,$AA$2:$AB$17,2,FALSE),IF(AND(OR($E179={"a/b","a/c","b/a","c/a"}),P170="l"),VLOOKUP(R170,$AC$2:$AD$17,2,FALSE),IF(AND(OR($E179={"a/b","a/c","b/a","c/a"}),P169="w"),VLOOKUP(R169,$AA$2:$AB$17,2,FALSE),IF(AND(OR($E179={"a/b","a/c","b/a","c/a"}),P169="l"),VLOOKUP(R169,$AC$2:$AD$17,2,FALSE),IF(OR($E179={"a/b","a/c","b/a","c/a"}),1,"")))))))))))))))))))))))</f>
        <v/>
      </c>
      <c r="S180" s="13" t="str">
        <f>IF(AND(T180="c",$A180&gt;=1,OR(U180={1,"2a","2b",3,"5a","5b","10a","10b","20a","20b","40a","40b","80a","80b","160a","160b"})),"w",IF(AND(T180="",$A180&gt;=1,OR(U180={1,"2a","2b",3,"5a","5b","10a","10b","20a","20b","40a","40b","80a","80b","160a","160b"})),"l",""))</f>
        <v>w</v>
      </c>
      <c r="T180" s="7" t="str">
        <f>IF(OR($A180={2,5,8,11,14,17,20,23,26,29,32,35}),"c","")</f>
        <v>c</v>
      </c>
      <c r="U180" s="14">
        <f>IF(AND(OR($E179={"a/b","b/c","b/a","c/b"}),S179="w"),VLOOKUP(U179,$AA$2:$AB$17,2,FALSE),IF(AND(OR($E179={"a/b","b/c","b/a","c/b"}),S179="l"),VLOOKUP(U179,$AC$2:$AD$17,2,FALSE),IF(AND(OR($E179={"a/b","b/c","b/a","c/b"}),S178="w"),VLOOKUP(U178,$AA$2:$AB$17,2,FALSE),IF(AND(OR($E179={"a/b","b/c","b/a","c/b"}),S178="l"),VLOOKUP(U178,$AC$2:$AD$17,2,FALSE),IF(AND(OR($E179={"a/b","b/c","b/a","c/b"}),S177="w"),VLOOKUP(U177,$AA$2:$AB$17,2,FALSE),IF(AND(OR($E179={"a/b","b/c","b/a","c/b"}),S177="l"),VLOOKUP(U177,$AC$2:$AD$17,2,FALSE),IF(AND(OR($E179={"a/b","b/c","b/a","c/b"}),S176="w"),VLOOKUP(U176,$AA$2:$AB$17,2,FALSE),IF(AND(OR($E179={"a/b","b/c","b/a","c/b"}),S176="l"),VLOOKUP(U176,$AC$2:$AD$17,2,FALSE),IF(AND(OR($E179={"a/b","b/c","b/a","c/b"}),S175="w"),VLOOKUP(U175,$AA$2:$AB$17,2,FALSE),IF(AND(OR($E179={"a/b","b/c","b/a","c/b"}),S175="l"),VLOOKUP(U175,$AC$2:$AD$17,2,FALSE),IF(AND(OR($E179={"a/b","b/c","b/a","c/b"}),S174="w"),VLOOKUP(U174,$AA$2:$AB$17,2,FALSE),IF(AND(OR($E179={"a/b","b/c","b/a","c/b"}),S174="l"),VLOOKUP(U174,$AC$2:$AD$17,2,FALSE),IF(AND(OR($E179={"a/b","b/c","b/a","c/b"}),S173="w"),VLOOKUP(U173,$AA$2:$AB$17,2,FALSE),IF(AND(OR($E179={"a/b","b/c","b/a","c/b"}),S173="l"),VLOOKUP(U173,$AC$2:$AD$17,2,FALSE),IF(AND(OR($E179={"a/b","b/c","b/a","c/b"}),S172="w"),VLOOKUP(U172,$AA$2:$AB$17,2,FALSE),IF(AND(OR($E179={"a/b","b/c","b/a","c/b"}),S172="l"),VLOOKUP(U172,$AC$2:$AD$17,2,FALSE),IF(AND(OR($E179={"a/b","b/c","b/a","c/b"}),S171="w"),VLOOKUP(U171,$AA$2:$AB$17,2,FALSE),IF(AND(OR($E179={"a/b","b/c","b/a","c/b"}),S171="l"),VLOOKUP(U171,$AC$2:$AD$17,2,FALSE),IF(AND(OR($E179={"a/b","b/c","b/a","c/b"}),S170="w"),VLOOKUP(U170,$AA$2:$AB$17,2,FALSE),IF(AND(OR($E179={"a/b","b/c","b/a","c/b"}),S170="l"),VLOOKUP(U170,$AC$2:$AD$17,2,FALSE),IF(AND(OR($E179={"a/b","b/c","b/a","c/b"}),S169="w"),VLOOKUP(U169,$AA$2:$AB$17,2,FALSE),IF(AND(OR($E179={"a/b","b/c","b/a","c/b"}),S169="l"),VLOOKUP(U169,$AC$2:$AD$17,2,FALSE),IF(OR($E179={"a/b","b/c","b/a","c/b"}),1,"")))))))))))))))))))))))</f>
        <v>1</v>
      </c>
      <c r="V180" s="13" t="str">
        <f>IF(AND(W180="c",$A180&gt;=1,OR(X180={1,"2a","2b",3,"5a","5b","10a","10b","20a","20b","40a","40b","80a","80b","160a","160b"})),"w",IF(AND(W180="",$A180&gt;=1,OR(X180={1,"2a","2b",3,"5a","5b","10a","10b","20a","20b","40a","40b","80a","80b","160a","160b"})),"l",""))</f>
        <v>l</v>
      </c>
      <c r="W180" s="7" t="str">
        <f>IF(OR($A180={3,6,9,12,15,18,21,24,27,30,33,36}),"c","")</f>
        <v/>
      </c>
      <c r="X180" s="14" t="str">
        <f>IF(AND(OR($E179={"a/c","b/c","c/a","c/b"}),V179="w"),VLOOKUP(X179,$AA$2:$AB$17,2,FALSE),IF(AND(OR($E179={"a/c","b/c","c/a","c/b"}),V179="l"),VLOOKUP(X179,$AC$2:$AD$17,2,FALSE),IF(AND(OR($E179={"a/c","b/c","c/a","c/b"}),V178="w"),VLOOKUP(X178,$AA$2:$AB$17,2,FALSE),IF(AND(OR($E179={"a/c","b/c","c/a","c/b"}),V178="l"),VLOOKUP(X178,$AC$2:$AD$17,2,FALSE),IF(AND(OR($E179={"a/c","b/c","c/a","c/b"}),V177="w"),VLOOKUP(X177,$AA$2:$AB$17,2,FALSE),IF(AND(OR($E179={"a/c","b/c","c/a","c/b"}),V177="l"),VLOOKUP(X177,$AC$2:$AD$17,2,FALSE),IF(AND(OR($E179={"a/c","b/c","c/a","c/b"}),V176="w"),VLOOKUP(X176,$AA$2:$AB$17,2,FALSE),IF(AND(OR($E179={"a/c","b/c","c/a","c/b"}),V176="l"),VLOOKUP(X176,$AC$2:$AD$17,2,FALSE),IF(AND(OR($E179={"a/c","b/c","c/a","c/b"}),V175="w"),VLOOKUP(X175,$AA$2:$AB$17,2,FALSE),IF(AND(OR($E179={"a/c","b/c","c/a","c/b"}),V175="l"),VLOOKUP(X175,$AC$2:$AD$17,2,FALSE),IF(AND(OR($E179={"a/c","b/c","c/a","c/b"}),V174="w"),VLOOKUP(X174,$AA$2:$AB$17,2,FALSE),IF(AND(OR($E179={"a/c","b/c","c/a","c/b"}),V174="l"),VLOOKUP(X174,$AC$2:$AD$17,2,FALSE),IF(AND(OR($E179={"a/c","b/c","c/a","c/b"}),V173="w"),VLOOKUP(X173,$AA$2:$AB$17,2,FALSE),IF(AND(OR($E179={"a/c","b/c","c/a","c/b"}),V173="l"),VLOOKUP(X173,$AC$2:$AD$17,2,FALSE),IF(AND(OR($E179={"a/c","b/c","c/a","c/b"}),V172="w"),VLOOKUP(X172,$AA$2:$AB$17,2,FALSE),IF(AND(OR($E179={"a/c","b/c","c/a","c/b"}),V172="l"),VLOOKUP(X172,$AC$2:$AD$17,2,FALSE),IF(AND(OR($E179={"a/c","b/c","c/a","c/b"}),V171="w"),VLOOKUP(X171,$AA$2:$AB$17,2,FALSE),IF(AND(OR($E179={"a/c","b/c","c/a","c/b"}),V171="l"),VLOOKUP(X171,$AC$2:$AD$17,2,FALSE),IF(AND(OR($E179={"a/c","b/c","c/a","c/b"}),V170="w"),VLOOKUP(X170,$AA$2:$AB$17,2,FALSE),IF(AND(OR($E179={"a/c","b/c","c/a","c/b"}),V170="l"),VLOOKUP(X170,$AC$2:$AD$17,2,FALSE),IF(AND(OR($E179={"a/c","b/c","c/a","c/b"}),V169="w"),VLOOKUP(X169,$AA$2:$AB$17,2,FALSE),IF(AND(OR($E179={"a/c","b/c","c/a","c/b"}),V169="l"),VLOOKUP(X169,$AC$2:$AD$17,2,FALSE),IF(OR($E179={"a/c","b/c","c/a","c/b"}),1,"")))))))))))))))))))))))</f>
        <v>2b</v>
      </c>
      <c r="Y180" s="12">
        <f t="shared" si="18"/>
        <v>0</v>
      </c>
      <c r="Z180" s="27">
        <f t="shared" si="19"/>
        <v>3</v>
      </c>
    </row>
    <row r="181" spans="1:26">
      <c r="A181" s="9">
        <v>27</v>
      </c>
      <c r="B181" s="9">
        <f>IF(OR($A181={1,2,3,4,5,6,7,8,9,10,11,12}),1,IF(OR($A181={13,14,15,16,17,18,19,20,21,22,23,24}),2,IF(OR($A181={25,26,27,28,29,30,31,32,33,34,35,36}),3,"")))</f>
        <v>3</v>
      </c>
      <c r="C181" s="9" t="str">
        <f>IF(OR($A181={1,4,7,10,13,16,19,22,25,28,31,34}),"A",IF(OR($A181={2,5,8,11,14,17,20,23,26,29,32,35}),"B",IF(OR($A181={3,6,9,12,15,18,21,24,27,30,33,36}),"C","")))</f>
        <v>C</v>
      </c>
      <c r="D181" t="str">
        <f t="shared" si="20"/>
        <v>2/3</v>
      </c>
      <c r="E181" t="str">
        <f t="shared" si="21"/>
        <v>B/C</v>
      </c>
      <c r="F181" s="13" t="str">
        <f>IF(AND(G181="d",$A181&gt;=1,OR(H181={1,"2a","2b",3,"5a","5b","10a","10b","20a","20b","40a","40b","80a","80b","160a","160b"})),"w",IF(AND(G181="",$A181&gt;=1,OR(H181={1,"2a","2b",3,"5a","5b","10a","10b","20a","20b","40a","40b","80a","80b","160a","160b"})),"l",""))</f>
        <v>l</v>
      </c>
      <c r="G181" s="7" t="str">
        <f>IF(OR($A181={1,2,3,4,5,6,7,8,9,10,11,12}),"d","")</f>
        <v/>
      </c>
      <c r="H181" s="14" t="str">
        <f>IF(AND(OR($D180={"1/2","1/3","2/1","3/1"}),F180="w"),VLOOKUP(H180,$AA$2:$AB$17,2,FALSE),IF(AND(OR($D180={"1/2","1/3","2/1","3/1"}),F180="l"),VLOOKUP(H180,$AC$2:$AD$17,2,FALSE),IF(AND(OR($D180={"1/2","1/3","2/1","3/1"}),F179="w"),VLOOKUP(H179,$AA$2:$AB$17,2,FALSE),IF(AND(OR($D180={"1/2","1/3","2/1","3/1"}),F179="l"),VLOOKUP(H179,$AC$2:$AD$17,2,FALSE),IF(AND(OR($D180={"1/2","1/3","2/1","3/1"}),F178="w"),VLOOKUP(H178,$AA$2:$AB$17,2,FALSE),IF(AND(OR($D180={"1/2","1/3","2/1","3/1"}),F178="l"),VLOOKUP(H178,$AC$2:$AD$17,2,FALSE),IF(AND(OR($D180={"1/2","1/3","2/1","3/1"}),F177="w"),VLOOKUP(H177,$AA$2:$AB$17,2,FALSE),IF(AND(OR($D180={"1/2","1/3","2/1","3/1"}),F177="l"),VLOOKUP(H177,$AC$2:$AD$17,2,FALSE),IF(AND(OR($D180={"1/2","1/3","2/1","3/1"}),F176="w"),VLOOKUP(H176,$AA$2:$AB$17,2,FALSE),IF(AND(OR($D180={"1/2","1/3","2/1","3/1"}),F176="l"),VLOOKUP(H176,$AC$2:$AD$17,2,FALSE),IF(AND(OR($D180={"1/2","1/3","2/1","3/1"}),F175="w"),VLOOKUP(H175,$AA$2:$AB$17,2,FALSE),IF(AND(OR($D180={"1/2","1/3","2/1","3/1"}),F175="l"),VLOOKUP(H175,$AC$2:$AD$17,2,FALSE),IF(AND(OR($D180={"1/2","1/3","2/1","3/1"}),F174="w"),VLOOKUP(H174,$AA$2:$AB$17,2,FALSE),IF(AND(OR($D180={"1/2","1/3","2/1","3/1"}),F174="l"),VLOOKUP(H174,$AC$2:$AD$17,2,FALSE),IF(AND(OR($D180={"1/2","1/3","2/1","3/1"}),F173="w"),VLOOKUP(H173,$AA$2:$AB$17,2,FALSE),IF(AND(OR($D180={"1/2","1/3","2/1","3/1"}),F173="l"),VLOOKUP(H173,$AC$2:$AD$17,2,FALSE),IF(AND(OR($D180={"1/2","1/3","2/1","3/1"}),F172="w"),VLOOKUP(H172,$AA$2:$AB$17,2,FALSE),IF(AND(OR($D180={"1/2","1/3","2/1","3/1"}),F172="l"),VLOOKUP(H172,$AC$2:$AD$17,2,FALSE),IF(AND(OR($D180={"1/2","1/3","2/1","3/1"}),F171="w"),VLOOKUP(H171,$AA$2:$AB$17,2,FALSE),IF(AND(OR($D180={"1/2","1/3","2/1","3/1"}),F171="l"),VLOOKUP(H171,$AC$2:$AD$17,2,FALSE),IF(AND(OR($D180={"1/2","1/3","2/1","3/1"}),F170="w"),VLOOKUP(H170,$AA$2:$AB$17,2,FALSE),IF(AND(OR($D180={"1/2","1/3","2/1","3/1"}),F170="l"),VLOOKUP(H170,$AC$2:$AD$17,2,FALSE),IF(OR($D180={"1/2","1/3","2/1","3/1"}),1,"")))))))))))))))))))))))</f>
        <v>2a</v>
      </c>
      <c r="I181" s="13" t="str">
        <f>IF(AND(J181="d",$A181&gt;=1,OR(K181={1,"2a","2b",3,"5a","5b","10a","10b","20a","20b","40a","40b","80a","80b","160a","160b"})),"w",IF(AND(J181="",$A181&gt;=1,OR(K181={1,"2a","2b",3,"5a","5b","10a","10b","20a","20b","40a","40b","80a","80b","160a","160b"})),"l",""))</f>
        <v>l</v>
      </c>
      <c r="J181" s="7" t="str">
        <f>IF(OR($A181={13,14,15,16,17,18,19,20,21,22,23,24}),"d","")</f>
        <v/>
      </c>
      <c r="K181" s="14">
        <f>IF(AND(OR($D180={"1/2","2/3","2/1","3/2"}),I180="w"),VLOOKUP(K180,$AA$2:$AB$17,2,FALSE),IF(AND(OR($D180={"1/2","2/3","2/1","3/2"}),I180="l"),VLOOKUP(K180,$AC$2:$AD$17,2,FALSE),IF(AND(OR($D180={"1/2","2/3","2/1","3/2"}),I179="w"),VLOOKUP(K179,$AA$2:$AB$17,2,FALSE),IF(AND(OR($D180={"1/2","2/3","2/1","3/2"}),I179="l"),VLOOKUP(K179,$AC$2:$AD$17,2,FALSE),IF(AND(OR($D180={"1/2","2/3","2/1","3/2"}),I178="w"),VLOOKUP(K178,$AA$2:$AB$17,2,FALSE),IF(AND(OR($D180={"1/2","2/3","2/1","3/2"}),I178="l"),VLOOKUP(K178,$AC$2:$AD$17,2,FALSE),IF(AND(OR($D180={"1/2","2/3","2/1","3/2"}),I177="w"),VLOOKUP(K177,$AA$2:$AB$17,2,FALSE),IF(AND(OR($D180={"1/2","2/3","2/1","3/2"}),I177="l"),VLOOKUP(K177,$AC$2:$AD$17,2,FALSE),IF(AND(OR($D180={"1/2","2/3","2/1","3/2"}),I176="w"),VLOOKUP(K176,$AA$2:$AB$17,2,FALSE),IF(AND(OR($D180={"1/2","2/3","2/1","3/2"}),I176="l"),VLOOKUP(K176,$AC$2:$AD$17,2,FALSE),IF(AND(OR($D180={"1/2","2/3","2/1","3/2"}),I175="w"),VLOOKUP(K175,$AA$2:$AB$17,2,FALSE),IF(AND(OR($D180={"1/2","2/3","2/1","3/2"}),I175="l"),VLOOKUP(K175,$AC$2:$AD$17,2,FALSE),IF(AND(OR($D180={"1/2","2/3","2/1","3/2"}),I174="w"),VLOOKUP(K174,$AA$2:$AB$17,2,FALSE),IF(AND(OR($D180={"1/2","2/3","2/1","3/2"}),I174="l"),VLOOKUP(K174,$AC$2:$AD$17,2,FALSE),IF(AND(OR($D180={"1/2","2/3","2/1","3/2"}),I173="w"),VLOOKUP(K173,$AA$2:$AB$17,2,FALSE),IF(AND(OR($D180={"1/2","2/3","2/1","3/2"}),I173="l"),VLOOKUP(K173,$AC$2:$AD$17,2,FALSE),IF(AND(OR($D180={"1/2","2/3","2/1","3/2"}),I172="w"),VLOOKUP(K172,$AA$2:$AB$17,2,FALSE),IF(AND(OR($D180={"1/2","2/3","2/1","3/2"}),I172="l"),VLOOKUP(K172,$AC$2:$AD$17,2,FALSE),IF(AND(OR($D180={"1/2","2/3","2/1","3/2"}),I171="w"),VLOOKUP(K171,$AA$2:$AB$17,2,FALSE),IF(AND(OR($D180={"1/2","2/3","2/1","3/2"}),I171="l"),VLOOKUP(K171,$AC$2:$AD$17,2,FALSE),IF(AND(OR($D180={"1/2","2/3","2/1","3/2"}),I170="w"),VLOOKUP(K170,$AA$2:$AB$17,2,FALSE),IF(AND(OR($D180={"1/2","2/3","2/1","3/2"}),I170="l"),VLOOKUP(K170,$AC$2:$AD$17,2,FALSE),IF(OR($D180={"1/2","2/3","2/1","3/2"}),1,"")))))))))))))))))))))))</f>
        <v>1</v>
      </c>
      <c r="L181" s="13" t="str">
        <f>IF(AND(M181="d",$A181&gt;=1,OR(N181={1,"2a","2b",3,"5a","5b","10a","10b","20a","20b","40a","40b","80a","80b","160a","160b"})),"w",IF(AND(M181="",$A181&gt;=1,OR(N181={1,"2a","2b",3,"5a","5b","10a","10b","20a","20b","40a","40b","80a","80b","160a","160b"})),"l",""))</f>
        <v/>
      </c>
      <c r="M181" s="7" t="str">
        <f>IF(OR($A181={25,26,27,28,29,30,31,32,33,34,35,36}),"d","")</f>
        <v>d</v>
      </c>
      <c r="N181" s="14" t="str">
        <f>IF(AND(OR($D180={"1/3","2/3","3/1","3/2"}),L180="w"),VLOOKUP(N180,$AA$2:$AB$17,2,FALSE),IF(AND(OR($D180={"1/3","2/3","3/1","3/2"}),L180="l"),VLOOKUP(N180,$AC$2:$AD$17,2,FALSE),IF(AND(OR($D180={"1/3","2/3","3/1","3/2"}),L179="w"),VLOOKUP(N179,$AA$2:$AB$17,2,FALSE),IF(AND(OR($D180={"1/3","2/3","3/1","3/2"}),L179="l"),VLOOKUP(N179,$AC$2:$AD$17,2,FALSE),IF(AND(OR($D180={"1/3","2/3","3/1","3/2"}),L178="w"),VLOOKUP(N178,$AA$2:$AB$17,2,FALSE),IF(AND(OR($D180={"1/3","2/3","3/1","3/2"}),L178="l"),VLOOKUP(N178,$AC$2:$AD$17,2,FALSE),IF(AND(OR($D180={"1/3","2/3","3/1","3/2"}),L177="w"),VLOOKUP(N177,$AA$2:$AB$17,2,FALSE),IF(AND(OR($D180={"1/3","2/3","3/1","3/2"}),L177="l"),VLOOKUP(N177,$AC$2:$AD$17,2,FALSE),IF(AND(OR($D180={"1/3","2/3","3/1","3/2"}),L176="w"),VLOOKUP(N176,$AA$2:$AB$17,2,FALSE),IF(AND(OR($D180={"1/3","2/3","3/1","3/2"}),L176="l"),VLOOKUP(N176,$AC$2:$AD$17,2,FALSE),IF(AND(OR($D180={"1/3","2/3","3/1","3/2"}),L175="w"),VLOOKUP(N175,$AA$2:$AB$17,2,FALSE),IF(AND(OR($D180={"1/3","2/3","3/1","3/2"}),L175="l"),VLOOKUP(N175,$AC$2:$AD$17,2,FALSE),IF(AND(OR($D180={"1/3","2/3","3/1","3/2"}),L174="w"),VLOOKUP(N174,$AA$2:$AB$17,2,FALSE),IF(AND(OR($D180={"1/3","2/3","3/1","3/2"}),L174="l"),VLOOKUP(N174,$AC$2:$AD$17,2,FALSE),IF(AND(OR($D180={"1/3","2/3","3/1","3/2"}),L173="w"),VLOOKUP(N173,$AA$2:$AB$17,2,FALSE),IF(AND(OR($D180={"1/3","2/3","3/1","3/2"}),L173="l"),VLOOKUP(N173,$AC$2:$AD$17,2,FALSE),IF(AND(OR($D180={"1/3","2/3","3/1","3/2"}),L172="w"),VLOOKUP(N172,$AA$2:$AB$17,2,FALSE),IF(AND(OR($D180={"1/3","2/3","3/1","3/2"}),L172="l"),VLOOKUP(N172,$AC$2:$AD$17,2,FALSE),IF(AND(OR($D180={"1/3","2/3","3/1","3/2"}),L171="w"),VLOOKUP(N171,$AA$2:$AB$17,2,FALSE),IF(AND(OR($D180={"1/3","2/3","3/1","3/2"}),L171="l"),VLOOKUP(N171,$AC$2:$AD$17,2,FALSE),IF(AND(OR($D180={"1/3","2/3","3/1","3/2"}),L170="w"),VLOOKUP(N170,$AA$2:$AB$17,2,FALSE),IF(AND(OR($D180={"1/3","2/3","3/1","3/2"}),L170="l"),VLOOKUP(N170,$AC$2:$AD$17,2,FALSE),IF(OR($D180={"1/3","2/3","3/1","3/2"}),1,"")))))))))))))))))))))))</f>
        <v/>
      </c>
      <c r="O181" s="12">
        <f t="shared" si="17"/>
        <v>-3</v>
      </c>
      <c r="P181" s="13" t="str">
        <f>IF(AND(Q181="c",$A181&gt;=1,OR(R181={1,"2a","2b",3,"5a","5b","10a","10b","20a","20b","40a","40b","80a","80b","160a","160b"})),"w",IF(AND(Q181="",$A181&gt;=1,OR(R181={1,"2a","2b",3,"5a","5b","10a","10b","20a","20b","40a","40b","80a","80b","160a","160b"})),"l",""))</f>
        <v/>
      </c>
      <c r="Q181" s="7" t="str">
        <f>IF(OR($A181={1,4,7,10,13,16,19,22,25,28,31,34}),"c","")</f>
        <v/>
      </c>
      <c r="R181" s="14" t="str">
        <f>IF(AND(OR($E180={"a/b","a/c","b/a","c/a"}),P180="w"),VLOOKUP(R180,$AA$2:$AB$17,2,FALSE),IF(AND(OR($E180={"a/b","a/c","b/a","c/a"}),P180="l"),VLOOKUP(R180,$AC$2:$AD$17,2,FALSE),IF(AND(OR($E180={"a/b","a/c","b/a","c/a"}),P179="w"),VLOOKUP(R179,$AA$2:$AB$17,2,FALSE),IF(AND(OR($E180={"a/b","a/c","b/a","c/a"}),P179="l"),VLOOKUP(R179,$AC$2:$AD$17,2,FALSE),IF(AND(OR($E180={"a/b","a/c","b/a","c/a"}),P178="w"),VLOOKUP(R178,$AA$2:$AB$17,2,FALSE),IF(AND(OR($E180={"a/b","a/c","b/a","c/a"}),P178="l"),VLOOKUP(R178,$AC$2:$AD$17,2,FALSE),IF(AND(OR($E180={"a/b","a/c","b/a","c/a"}),P177="w"),VLOOKUP(R177,$AA$2:$AB$17,2,FALSE),IF(AND(OR($E180={"a/b","a/c","b/a","c/a"}),P177="l"),VLOOKUP(R177,$AC$2:$AD$17,2,FALSE),IF(AND(OR($E180={"a/b","a/c","b/a","c/a"}),P176="w"),VLOOKUP(R176,$AA$2:$AB$17,2,FALSE),IF(AND(OR($E180={"a/b","a/c","b/a","c/a"}),P176="l"),VLOOKUP(R176,$AC$2:$AD$17,2,FALSE),IF(AND(OR($E180={"a/b","a/c","b/a","c/a"}),P175="w"),VLOOKUP(R175,$AA$2:$AB$17,2,FALSE),IF(AND(OR($E180={"a/b","a/c","b/a","c/a"}),P175="l"),VLOOKUP(R175,$AC$2:$AD$17,2,FALSE),IF(AND(OR($E180={"a/b","a/c","b/a","c/a"}),P174="w"),VLOOKUP(R174,$AA$2:$AB$17,2,FALSE),IF(AND(OR($E180={"a/b","a/c","b/a","c/a"}),P174="l"),VLOOKUP(R174,$AC$2:$AD$17,2,FALSE),IF(AND(OR($E180={"a/b","a/c","b/a","c/a"}),P173="w"),VLOOKUP(R173,$AA$2:$AB$17,2,FALSE),IF(AND(OR($E180={"a/b","a/c","b/a","c/a"}),P173="l"),VLOOKUP(R173,$AC$2:$AD$17,2,FALSE),IF(AND(OR($E180={"a/b","a/c","b/a","c/a"}),P172="w"),VLOOKUP(R172,$AA$2:$AB$17,2,FALSE),IF(AND(OR($E180={"a/b","a/c","b/a","c/a"}),P172="l"),VLOOKUP(R172,$AC$2:$AD$17,2,FALSE),IF(AND(OR($E180={"a/b","a/c","b/a","c/a"}),P171="w"),VLOOKUP(R171,$AA$2:$AB$17,2,FALSE),IF(AND(OR($E180={"a/b","a/c","b/a","c/a"}),P171="l"),VLOOKUP(R171,$AC$2:$AD$17,2,FALSE),IF(AND(OR($E180={"a/b","a/c","b/a","c/a"}),P170="w"),VLOOKUP(R170,$AA$2:$AB$17,2,FALSE),IF(AND(OR($E180={"a/b","a/c","b/a","c/a"}),P170="l"),VLOOKUP(R170,$AC$2:$AD$17,2,FALSE),IF(OR($E180={"a/b","a/c","b/a","c/a"}),1,"")))))))))))))))))))))))</f>
        <v/>
      </c>
      <c r="S181" s="13" t="str">
        <f>IF(AND(T181="c",$A181&gt;=1,OR(U181={1,"2a","2b",3,"5a","5b","10a","10b","20a","20b","40a","40b","80a","80b","160a","160b"})),"w",IF(AND(T181="",$A181&gt;=1,OR(U181={1,"2a","2b",3,"5a","5b","10a","10b","20a","20b","40a","40b","80a","80b","160a","160b"})),"l",""))</f>
        <v>l</v>
      </c>
      <c r="T181" s="7" t="str">
        <f>IF(OR($A181={2,5,8,11,14,17,20,23,26,29,32,35}),"c","")</f>
        <v/>
      </c>
      <c r="U181" s="14">
        <f>IF(AND(OR($E180={"a/b","b/c","b/a","c/b"}),S180="w"),VLOOKUP(U180,$AA$2:$AB$17,2,FALSE),IF(AND(OR($E180={"a/b","b/c","b/a","c/b"}),S180="l"),VLOOKUP(U180,$AC$2:$AD$17,2,FALSE),IF(AND(OR($E180={"a/b","b/c","b/a","c/b"}),S179="w"),VLOOKUP(U179,$AA$2:$AB$17,2,FALSE),IF(AND(OR($E180={"a/b","b/c","b/a","c/b"}),S179="l"),VLOOKUP(U179,$AC$2:$AD$17,2,FALSE),IF(AND(OR($E180={"a/b","b/c","b/a","c/b"}),S178="w"),VLOOKUP(U178,$AA$2:$AB$17,2,FALSE),IF(AND(OR($E180={"a/b","b/c","b/a","c/b"}),S178="l"),VLOOKUP(U178,$AC$2:$AD$17,2,FALSE),IF(AND(OR($E180={"a/b","b/c","b/a","c/b"}),S177="w"),VLOOKUP(U177,$AA$2:$AB$17,2,FALSE),IF(AND(OR($E180={"a/b","b/c","b/a","c/b"}),S177="l"),VLOOKUP(U177,$AC$2:$AD$17,2,FALSE),IF(AND(OR($E180={"a/b","b/c","b/a","c/b"}),S176="w"),VLOOKUP(U176,$AA$2:$AB$17,2,FALSE),IF(AND(OR($E180={"a/b","b/c","b/a","c/b"}),S176="l"),VLOOKUP(U176,$AC$2:$AD$17,2,FALSE),IF(AND(OR($E180={"a/b","b/c","b/a","c/b"}),S175="w"),VLOOKUP(U175,$AA$2:$AB$17,2,FALSE),IF(AND(OR($E180={"a/b","b/c","b/a","c/b"}),S175="l"),VLOOKUP(U175,$AC$2:$AD$17,2,FALSE),IF(AND(OR($E180={"a/b","b/c","b/a","c/b"}),S174="w"),VLOOKUP(U174,$AA$2:$AB$17,2,FALSE),IF(AND(OR($E180={"a/b","b/c","b/a","c/b"}),S174="l"),VLOOKUP(U174,$AC$2:$AD$17,2,FALSE),IF(AND(OR($E180={"a/b","b/c","b/a","c/b"}),S173="w"),VLOOKUP(U173,$AA$2:$AB$17,2,FALSE),IF(AND(OR($E180={"a/b","b/c","b/a","c/b"}),S173="l"),VLOOKUP(U173,$AC$2:$AD$17,2,FALSE),IF(AND(OR($E180={"a/b","b/c","b/a","c/b"}),S172="w"),VLOOKUP(U172,$AA$2:$AB$17,2,FALSE),IF(AND(OR($E180={"a/b","b/c","b/a","c/b"}),S172="l"),VLOOKUP(U172,$AC$2:$AD$17,2,FALSE),IF(AND(OR($E180={"a/b","b/c","b/a","c/b"}),S171="w"),VLOOKUP(U171,$AA$2:$AB$17,2,FALSE),IF(AND(OR($E180={"a/b","b/c","b/a","c/b"}),S171="l"),VLOOKUP(U171,$AC$2:$AD$17,2,FALSE),IF(AND(OR($E180={"a/b","b/c","b/a","c/b"}),S170="w"),VLOOKUP(U170,$AA$2:$AB$17,2,FALSE),IF(AND(OR($E180={"a/b","b/c","b/a","c/b"}),S170="l"),VLOOKUP(U170,$AC$2:$AD$17,2,FALSE),IF(OR($E180={"a/b","b/c","b/a","c/b"}),1,"")))))))))))))))))))))))</f>
        <v>1</v>
      </c>
      <c r="V181" s="13" t="str">
        <f>IF(AND(W181="c",$A181&gt;=1,OR(X181={1,"2a","2b",3,"5a","5b","10a","10b","20a","20b","40a","40b","80a","80b","160a","160b"})),"w",IF(AND(W181="",$A181&gt;=1,OR(X181={1,"2a","2b",3,"5a","5b","10a","10b","20a","20b","40a","40b","80a","80b","160a","160b"})),"l",""))</f>
        <v>w</v>
      </c>
      <c r="W181" s="7" t="str">
        <f>IF(OR($A181={3,6,9,12,15,18,21,24,27,30,33,36}),"c","")</f>
        <v>c</v>
      </c>
      <c r="X181" s="14">
        <f>IF(AND(OR($E180={"a/c","b/c","c/a","c/b"}),V180="w"),VLOOKUP(X180,$AA$2:$AB$17,2,FALSE),IF(AND(OR($E180={"a/c","b/c","c/a","c/b"}),V180="l"),VLOOKUP(X180,$AC$2:$AD$17,2,FALSE),IF(AND(OR($E180={"a/c","b/c","c/a","c/b"}),V179="w"),VLOOKUP(X179,$AA$2:$AB$17,2,FALSE),IF(AND(OR($E180={"a/c","b/c","c/a","c/b"}),V179="l"),VLOOKUP(X179,$AC$2:$AD$17,2,FALSE),IF(AND(OR($E180={"a/c","b/c","c/a","c/b"}),V178="w"),VLOOKUP(X178,$AA$2:$AB$17,2,FALSE),IF(AND(OR($E180={"a/c","b/c","c/a","c/b"}),V178="l"),VLOOKUP(X178,$AC$2:$AD$17,2,FALSE),IF(AND(OR($E180={"a/c","b/c","c/a","c/b"}),V177="w"),VLOOKUP(X177,$AA$2:$AB$17,2,FALSE),IF(AND(OR($E180={"a/c","b/c","c/a","c/b"}),V177="l"),VLOOKUP(X177,$AC$2:$AD$17,2,FALSE),IF(AND(OR($E180={"a/c","b/c","c/a","c/b"}),V176="w"),VLOOKUP(X176,$AA$2:$AB$17,2,FALSE),IF(AND(OR($E180={"a/c","b/c","c/a","c/b"}),V176="l"),VLOOKUP(X176,$AC$2:$AD$17,2,FALSE),IF(AND(OR($E180={"a/c","b/c","c/a","c/b"}),V175="w"),VLOOKUP(X175,$AA$2:$AB$17,2,FALSE),IF(AND(OR($E180={"a/c","b/c","c/a","c/b"}),V175="l"),VLOOKUP(X175,$AC$2:$AD$17,2,FALSE),IF(AND(OR($E180={"a/c","b/c","c/a","c/b"}),V174="w"),VLOOKUP(X174,$AA$2:$AB$17,2,FALSE),IF(AND(OR($E180={"a/c","b/c","c/a","c/b"}),V174="l"),VLOOKUP(X174,$AC$2:$AD$17,2,FALSE),IF(AND(OR($E180={"a/c","b/c","c/a","c/b"}),V173="w"),VLOOKUP(X173,$AA$2:$AB$17,2,FALSE),IF(AND(OR($E180={"a/c","b/c","c/a","c/b"}),V173="l"),VLOOKUP(X173,$AC$2:$AD$17,2,FALSE),IF(AND(OR($E180={"a/c","b/c","c/a","c/b"}),V172="w"),VLOOKUP(X172,$AA$2:$AB$17,2,FALSE),IF(AND(OR($E180={"a/c","b/c","c/a","c/b"}),V172="l"),VLOOKUP(X172,$AC$2:$AD$17,2,FALSE),IF(AND(OR($E180={"a/c","b/c","c/a","c/b"}),V171="w"),VLOOKUP(X171,$AA$2:$AB$17,2,FALSE),IF(AND(OR($E180={"a/c","b/c","c/a","c/b"}),V171="l"),VLOOKUP(X171,$AC$2:$AD$17,2,FALSE),IF(AND(OR($E180={"a/c","b/c","c/a","c/b"}),V170="w"),VLOOKUP(X170,$AA$2:$AB$17,2,FALSE),IF(AND(OR($E180={"a/c","b/c","c/a","c/b"}),V170="l"),VLOOKUP(X170,$AC$2:$AD$17,2,FALSE),IF(OR($E180={"a/c","b/c","c/a","c/b"}),1,"")))))))))))))))))))))))</f>
        <v>3</v>
      </c>
      <c r="Y181" s="12">
        <f t="shared" si="18"/>
        <v>5</v>
      </c>
      <c r="Z181" s="27">
        <f t="shared" si="19"/>
        <v>2</v>
      </c>
    </row>
    <row r="182" spans="1:26">
      <c r="A182" s="9">
        <v>33</v>
      </c>
      <c r="B182" s="9">
        <f>IF(OR($A182={1,2,3,4,5,6,7,8,9,10,11,12}),1,IF(OR($A182={13,14,15,16,17,18,19,20,21,22,23,24}),2,IF(OR($A182={25,26,27,28,29,30,31,32,33,34,35,36}),3,"")))</f>
        <v>3</v>
      </c>
      <c r="C182" s="9" t="str">
        <f>IF(OR($A182={1,4,7,10,13,16,19,22,25,28,31,34}),"A",IF(OR($A182={2,5,8,11,14,17,20,23,26,29,32,35}),"B",IF(OR($A182={3,6,9,12,15,18,21,24,27,30,33,36}),"C","")))</f>
        <v>C</v>
      </c>
      <c r="D182" t="str">
        <f t="shared" si="20"/>
        <v>2/3</v>
      </c>
      <c r="E182" t="str">
        <f t="shared" si="21"/>
        <v>B/C</v>
      </c>
      <c r="F182" s="13" t="str">
        <f>IF(AND(G182="d",$A182&gt;=1,OR(H182={1,"2a","2b",3,"5a","5b","10a","10b","20a","20b","40a","40b","80a","80b","160a","160b"})),"w",IF(AND(G182="",$A182&gt;=1,OR(H182={1,"2a","2b",3,"5a","5b","10a","10b","20a","20b","40a","40b","80a","80b","160a","160b"})),"l",""))</f>
        <v/>
      </c>
      <c r="G182" s="7" t="str">
        <f>IF(OR($A182={1,2,3,4,5,6,7,8,9,10,11,12}),"d","")</f>
        <v/>
      </c>
      <c r="H182" s="14" t="str">
        <f>IF(AND(OR($D181={"1/2","1/3","2/1","3/1"}),F181="w"),VLOOKUP(H181,$AA$2:$AB$17,2,FALSE),IF(AND(OR($D181={"1/2","1/3","2/1","3/1"}),F181="l"),VLOOKUP(H181,$AC$2:$AD$17,2,FALSE),IF(AND(OR($D181={"1/2","1/3","2/1","3/1"}),F180="w"),VLOOKUP(H180,$AA$2:$AB$17,2,FALSE),IF(AND(OR($D181={"1/2","1/3","2/1","3/1"}),F180="l"),VLOOKUP(H180,$AC$2:$AD$17,2,FALSE),IF(AND(OR($D181={"1/2","1/3","2/1","3/1"}),F179="w"),VLOOKUP(H179,$AA$2:$AB$17,2,FALSE),IF(AND(OR($D181={"1/2","1/3","2/1","3/1"}),F179="l"),VLOOKUP(H179,$AC$2:$AD$17,2,FALSE),IF(AND(OR($D181={"1/2","1/3","2/1","3/1"}),F178="w"),VLOOKUP(H178,$AA$2:$AB$17,2,FALSE),IF(AND(OR($D181={"1/2","1/3","2/1","3/1"}),F178="l"),VLOOKUP(H178,$AC$2:$AD$17,2,FALSE),IF(AND(OR($D181={"1/2","1/3","2/1","3/1"}),F177="w"),VLOOKUP(H177,$AA$2:$AB$17,2,FALSE),IF(AND(OR($D181={"1/2","1/3","2/1","3/1"}),F177="l"),VLOOKUP(H177,$AC$2:$AD$17,2,FALSE),IF(AND(OR($D181={"1/2","1/3","2/1","3/1"}),F176="w"),VLOOKUP(H176,$AA$2:$AB$17,2,FALSE),IF(AND(OR($D181={"1/2","1/3","2/1","3/1"}),F176="l"),VLOOKUP(H176,$AC$2:$AD$17,2,FALSE),IF(AND(OR($D181={"1/2","1/3","2/1","3/1"}),F175="w"),VLOOKUP(H175,$AA$2:$AB$17,2,FALSE),IF(AND(OR($D181={"1/2","1/3","2/1","3/1"}),F175="l"),VLOOKUP(H175,$AC$2:$AD$17,2,FALSE),IF(AND(OR($D181={"1/2","1/3","2/1","3/1"}),F174="w"),VLOOKUP(H174,$AA$2:$AB$17,2,FALSE),IF(AND(OR($D181={"1/2","1/3","2/1","3/1"}),F174="l"),VLOOKUP(H174,$AC$2:$AD$17,2,FALSE),IF(AND(OR($D181={"1/2","1/3","2/1","3/1"}),F173="w"),VLOOKUP(H173,$AA$2:$AB$17,2,FALSE),IF(AND(OR($D181={"1/2","1/3","2/1","3/1"}),F173="l"),VLOOKUP(H173,$AC$2:$AD$17,2,FALSE),IF(AND(OR($D181={"1/2","1/3","2/1","3/1"}),F172="w"),VLOOKUP(H172,$AA$2:$AB$17,2,FALSE),IF(AND(OR($D181={"1/2","1/3","2/1","3/1"}),F172="l"),VLOOKUP(H172,$AC$2:$AD$17,2,FALSE),IF(AND(OR($D181={"1/2","1/3","2/1","3/1"}),F171="w"),VLOOKUP(H171,$AA$2:$AB$17,2,FALSE),IF(AND(OR($D181={"1/2","1/3","2/1","3/1"}),F171="l"),VLOOKUP(H171,$AC$2:$AD$17,2,FALSE),IF(OR($D181={"1/2","1/3","2/1","3/1"}),1,"")))))))))))))))))))))))</f>
        <v/>
      </c>
      <c r="I182" s="13" t="str">
        <f>IF(AND(J182="d",$A182&gt;=1,OR(K182={1,"2a","2b",3,"5a","5b","10a","10b","20a","20b","40a","40b","80a","80b","160a","160b"})),"w",IF(AND(J182="",$A182&gt;=1,OR(K182={1,"2a","2b",3,"5a","5b","10a","10b","20a","20b","40a","40b","80a","80b","160a","160b"})),"l",""))</f>
        <v>l</v>
      </c>
      <c r="J182" s="7" t="str">
        <f>IF(OR($A182={13,14,15,16,17,18,19,20,21,22,23,24}),"d","")</f>
        <v/>
      </c>
      <c r="K182" s="14" t="str">
        <f>IF(AND(OR($D181={"1/2","2/3","2/1","3/2"}),I181="w"),VLOOKUP(K181,$AA$2:$AB$17,2,FALSE),IF(AND(OR($D181={"1/2","2/3","2/1","3/2"}),I181="l"),VLOOKUP(K181,$AC$2:$AD$17,2,FALSE),IF(AND(OR($D181={"1/2","2/3","2/1","3/2"}),I180="w"),VLOOKUP(K180,$AA$2:$AB$17,2,FALSE),IF(AND(OR($D181={"1/2","2/3","2/1","3/2"}),I180="l"),VLOOKUP(K180,$AC$2:$AD$17,2,FALSE),IF(AND(OR($D181={"1/2","2/3","2/1","3/2"}),I179="w"),VLOOKUP(K179,$AA$2:$AB$17,2,FALSE),IF(AND(OR($D181={"1/2","2/3","2/1","3/2"}),I179="l"),VLOOKUP(K179,$AC$2:$AD$17,2,FALSE),IF(AND(OR($D181={"1/2","2/3","2/1","3/2"}),I178="w"),VLOOKUP(K178,$AA$2:$AB$17,2,FALSE),IF(AND(OR($D181={"1/2","2/3","2/1","3/2"}),I178="l"),VLOOKUP(K178,$AC$2:$AD$17,2,FALSE),IF(AND(OR($D181={"1/2","2/3","2/1","3/2"}),I177="w"),VLOOKUP(K177,$AA$2:$AB$17,2,FALSE),IF(AND(OR($D181={"1/2","2/3","2/1","3/2"}),I177="l"),VLOOKUP(K177,$AC$2:$AD$17,2,FALSE),IF(AND(OR($D181={"1/2","2/3","2/1","3/2"}),I176="w"),VLOOKUP(K176,$AA$2:$AB$17,2,FALSE),IF(AND(OR($D181={"1/2","2/3","2/1","3/2"}),I176="l"),VLOOKUP(K176,$AC$2:$AD$17,2,FALSE),IF(AND(OR($D181={"1/2","2/3","2/1","3/2"}),I175="w"),VLOOKUP(K175,$AA$2:$AB$17,2,FALSE),IF(AND(OR($D181={"1/2","2/3","2/1","3/2"}),I175="l"),VLOOKUP(K175,$AC$2:$AD$17,2,FALSE),IF(AND(OR($D181={"1/2","2/3","2/1","3/2"}),I174="w"),VLOOKUP(K174,$AA$2:$AB$17,2,FALSE),IF(AND(OR($D181={"1/2","2/3","2/1","3/2"}),I174="l"),VLOOKUP(K174,$AC$2:$AD$17,2,FALSE),IF(AND(OR($D181={"1/2","2/3","2/1","3/2"}),I173="w"),VLOOKUP(K173,$AA$2:$AB$17,2,FALSE),IF(AND(OR($D181={"1/2","2/3","2/1","3/2"}),I173="l"),VLOOKUP(K173,$AC$2:$AD$17,2,FALSE),IF(AND(OR($D181={"1/2","2/3","2/1","3/2"}),I172="w"),VLOOKUP(K172,$AA$2:$AB$17,2,FALSE),IF(AND(OR($D181={"1/2","2/3","2/1","3/2"}),I172="l"),VLOOKUP(K172,$AC$2:$AD$17,2,FALSE),IF(AND(OR($D181={"1/2","2/3","2/1","3/2"}),I171="w"),VLOOKUP(K171,$AA$2:$AB$17,2,FALSE),IF(AND(OR($D181={"1/2","2/3","2/1","3/2"}),I171="l"),VLOOKUP(K171,$AC$2:$AD$17,2,FALSE),IF(OR($D181={"1/2","2/3","2/1","3/2"}),1,"")))))))))))))))))))))))</f>
        <v>2a</v>
      </c>
      <c r="L182" s="13" t="str">
        <f>IF(AND(M182="d",$A182&gt;=1,OR(N182={1,"2a","2b",3,"5a","5b","10a","10b","20a","20b","40a","40b","80a","80b","160a","160b"})),"w",IF(AND(M182="",$A182&gt;=1,OR(N182={1,"2a","2b",3,"5a","5b","10a","10b","20a","20b","40a","40b","80a","80b","160a","160b"})),"l",""))</f>
        <v>w</v>
      </c>
      <c r="M182" s="7" t="str">
        <f>IF(OR($A182={25,26,27,28,29,30,31,32,33,34,35,36}),"d","")</f>
        <v>d</v>
      </c>
      <c r="N182" s="14">
        <f>IF(AND(OR($D181={"1/3","2/3","3/1","3/2"}),L181="w"),VLOOKUP(N181,$AA$2:$AB$17,2,FALSE),IF(AND(OR($D181={"1/3","2/3","3/1","3/2"}),L181="l"),VLOOKUP(N181,$AC$2:$AD$17,2,FALSE),IF(AND(OR($D181={"1/3","2/3","3/1","3/2"}),L180="w"),VLOOKUP(N180,$AA$2:$AB$17,2,FALSE),IF(AND(OR($D181={"1/3","2/3","3/1","3/2"}),L180="l"),VLOOKUP(N180,$AC$2:$AD$17,2,FALSE),IF(AND(OR($D181={"1/3","2/3","3/1","3/2"}),L179="w"),VLOOKUP(N179,$AA$2:$AB$17,2,FALSE),IF(AND(OR($D181={"1/3","2/3","3/1","3/2"}),L179="l"),VLOOKUP(N179,$AC$2:$AD$17,2,FALSE),IF(AND(OR($D181={"1/3","2/3","3/1","3/2"}),L178="w"),VLOOKUP(N178,$AA$2:$AB$17,2,FALSE),IF(AND(OR($D181={"1/3","2/3","3/1","3/2"}),L178="l"),VLOOKUP(N178,$AC$2:$AD$17,2,FALSE),IF(AND(OR($D181={"1/3","2/3","3/1","3/2"}),L177="w"),VLOOKUP(N177,$AA$2:$AB$17,2,FALSE),IF(AND(OR($D181={"1/3","2/3","3/1","3/2"}),L177="l"),VLOOKUP(N177,$AC$2:$AD$17,2,FALSE),IF(AND(OR($D181={"1/3","2/3","3/1","3/2"}),L176="w"),VLOOKUP(N176,$AA$2:$AB$17,2,FALSE),IF(AND(OR($D181={"1/3","2/3","3/1","3/2"}),L176="l"),VLOOKUP(N176,$AC$2:$AD$17,2,FALSE),IF(AND(OR($D181={"1/3","2/3","3/1","3/2"}),L175="w"),VLOOKUP(N175,$AA$2:$AB$17,2,FALSE),IF(AND(OR($D181={"1/3","2/3","3/1","3/2"}),L175="l"),VLOOKUP(N175,$AC$2:$AD$17,2,FALSE),IF(AND(OR($D181={"1/3","2/3","3/1","3/2"}),L174="w"),VLOOKUP(N174,$AA$2:$AB$17,2,FALSE),IF(AND(OR($D181={"1/3","2/3","3/1","3/2"}),L174="l"),VLOOKUP(N174,$AC$2:$AD$17,2,FALSE),IF(AND(OR($D181={"1/3","2/3","3/1","3/2"}),L173="w"),VLOOKUP(N173,$AA$2:$AB$17,2,FALSE),IF(AND(OR($D181={"1/3","2/3","3/1","3/2"}),L173="l"),VLOOKUP(N173,$AC$2:$AD$17,2,FALSE),IF(AND(OR($D181={"1/3","2/3","3/1","3/2"}),L172="w"),VLOOKUP(N172,$AA$2:$AB$17,2,FALSE),IF(AND(OR($D181={"1/3","2/3","3/1","3/2"}),L172="l"),VLOOKUP(N172,$AC$2:$AD$17,2,FALSE),IF(AND(OR($D181={"1/3","2/3","3/1","3/2"}),L171="w"),VLOOKUP(N171,$AA$2:$AB$17,2,FALSE),IF(AND(OR($D181={"1/3","2/3","3/1","3/2"}),L171="l"),VLOOKUP(N171,$AC$2:$AD$17,2,FALSE),IF(OR($D181={"1/3","2/3","3/1","3/2"}),1,"")))))))))))))))))))))))</f>
        <v>3</v>
      </c>
      <c r="O182" s="12">
        <f t="shared" si="17"/>
        <v>4</v>
      </c>
      <c r="P182" s="13" t="str">
        <f>IF(AND(Q182="c",$A182&gt;=1,OR(R182={1,"2a","2b",3,"5a","5b","10a","10b","20a","20b","40a","40b","80a","80b","160a","160b"})),"w",IF(AND(Q182="",$A182&gt;=1,OR(R182={1,"2a","2b",3,"5a","5b","10a","10b","20a","20b","40a","40b","80a","80b","160a","160b"})),"l",""))</f>
        <v/>
      </c>
      <c r="Q182" s="7" t="str">
        <f>IF(OR($A182={1,4,7,10,13,16,19,22,25,28,31,34}),"c","")</f>
        <v/>
      </c>
      <c r="R182" s="14" t="str">
        <f>IF(AND(OR($E181={"a/b","a/c","b/a","c/a"}),P181="w"),VLOOKUP(R181,$AA$2:$AB$17,2,FALSE),IF(AND(OR($E181={"a/b","a/c","b/a","c/a"}),P181="l"),VLOOKUP(R181,$AC$2:$AD$17,2,FALSE),IF(AND(OR($E181={"a/b","a/c","b/a","c/a"}),P180="w"),VLOOKUP(R180,$AA$2:$AB$17,2,FALSE),IF(AND(OR($E181={"a/b","a/c","b/a","c/a"}),P180="l"),VLOOKUP(R180,$AC$2:$AD$17,2,FALSE),IF(AND(OR($E181={"a/b","a/c","b/a","c/a"}),P179="w"),VLOOKUP(R179,$AA$2:$AB$17,2,FALSE),IF(AND(OR($E181={"a/b","a/c","b/a","c/a"}),P179="l"),VLOOKUP(R179,$AC$2:$AD$17,2,FALSE),IF(AND(OR($E181={"a/b","a/c","b/a","c/a"}),P178="w"),VLOOKUP(R178,$AA$2:$AB$17,2,FALSE),IF(AND(OR($E181={"a/b","a/c","b/a","c/a"}),P178="l"),VLOOKUP(R178,$AC$2:$AD$17,2,FALSE),IF(AND(OR($E181={"a/b","a/c","b/a","c/a"}),P177="w"),VLOOKUP(R177,$AA$2:$AB$17,2,FALSE),IF(AND(OR($E181={"a/b","a/c","b/a","c/a"}),P177="l"),VLOOKUP(R177,$AC$2:$AD$17,2,FALSE),IF(AND(OR($E181={"a/b","a/c","b/a","c/a"}),P176="w"),VLOOKUP(R176,$AA$2:$AB$17,2,FALSE),IF(AND(OR($E181={"a/b","a/c","b/a","c/a"}),P176="l"),VLOOKUP(R176,$AC$2:$AD$17,2,FALSE),IF(AND(OR($E181={"a/b","a/c","b/a","c/a"}),P175="w"),VLOOKUP(R175,$AA$2:$AB$17,2,FALSE),IF(AND(OR($E181={"a/b","a/c","b/a","c/a"}),P175="l"),VLOOKUP(R175,$AC$2:$AD$17,2,FALSE),IF(AND(OR($E181={"a/b","a/c","b/a","c/a"}),P174="w"),VLOOKUP(R174,$AA$2:$AB$17,2,FALSE),IF(AND(OR($E181={"a/b","a/c","b/a","c/a"}),P174="l"),VLOOKUP(R174,$AC$2:$AD$17,2,FALSE),IF(AND(OR($E181={"a/b","a/c","b/a","c/a"}),P173="w"),VLOOKUP(R173,$AA$2:$AB$17,2,FALSE),IF(AND(OR($E181={"a/b","a/c","b/a","c/a"}),P173="l"),VLOOKUP(R173,$AC$2:$AD$17,2,FALSE),IF(AND(OR($E181={"a/b","a/c","b/a","c/a"}),P172="w"),VLOOKUP(R172,$AA$2:$AB$17,2,FALSE),IF(AND(OR($E181={"a/b","a/c","b/a","c/a"}),P172="l"),VLOOKUP(R172,$AC$2:$AD$17,2,FALSE),IF(AND(OR($E181={"a/b","a/c","b/a","c/a"}),P171="w"),VLOOKUP(R171,$AA$2:$AB$17,2,FALSE),IF(AND(OR($E181={"a/b","a/c","b/a","c/a"}),P171="l"),VLOOKUP(R171,$AC$2:$AD$17,2,FALSE),IF(OR($E181={"a/b","a/c","b/a","c/a"}),1,"")))))))))))))))))))))))</f>
        <v/>
      </c>
      <c r="S182" s="13" t="str">
        <f>IF(AND(T182="c",$A182&gt;=1,OR(U182={1,"2a","2b",3,"5a","5b","10a","10b","20a","20b","40a","40b","80a","80b","160a","160b"})),"w",IF(AND(T182="",$A182&gt;=1,OR(U182={1,"2a","2b",3,"5a","5b","10a","10b","20a","20b","40a","40b","80a","80b","160a","160b"})),"l",""))</f>
        <v>l</v>
      </c>
      <c r="T182" s="7" t="str">
        <f>IF(OR($A182={2,5,8,11,14,17,20,23,26,29,32,35}),"c","")</f>
        <v/>
      </c>
      <c r="U182" s="14" t="str">
        <f>IF(AND(OR($E181={"a/b","b/c","b/a","c/b"}),S181="w"),VLOOKUP(U181,$AA$2:$AB$17,2,FALSE),IF(AND(OR($E181={"a/b","b/c","b/a","c/b"}),S181="l"),VLOOKUP(U181,$AC$2:$AD$17,2,FALSE),IF(AND(OR($E181={"a/b","b/c","b/a","c/b"}),S180="w"),VLOOKUP(U180,$AA$2:$AB$17,2,FALSE),IF(AND(OR($E181={"a/b","b/c","b/a","c/b"}),S180="l"),VLOOKUP(U180,$AC$2:$AD$17,2,FALSE),IF(AND(OR($E181={"a/b","b/c","b/a","c/b"}),S179="w"),VLOOKUP(U179,$AA$2:$AB$17,2,FALSE),IF(AND(OR($E181={"a/b","b/c","b/a","c/b"}),S179="l"),VLOOKUP(U179,$AC$2:$AD$17,2,FALSE),IF(AND(OR($E181={"a/b","b/c","b/a","c/b"}),S178="w"),VLOOKUP(U178,$AA$2:$AB$17,2,FALSE),IF(AND(OR($E181={"a/b","b/c","b/a","c/b"}),S178="l"),VLOOKUP(U178,$AC$2:$AD$17,2,FALSE),IF(AND(OR($E181={"a/b","b/c","b/a","c/b"}),S177="w"),VLOOKUP(U177,$AA$2:$AB$17,2,FALSE),IF(AND(OR($E181={"a/b","b/c","b/a","c/b"}),S177="l"),VLOOKUP(U177,$AC$2:$AD$17,2,FALSE),IF(AND(OR($E181={"a/b","b/c","b/a","c/b"}),S176="w"),VLOOKUP(U176,$AA$2:$AB$17,2,FALSE),IF(AND(OR($E181={"a/b","b/c","b/a","c/b"}),S176="l"),VLOOKUP(U176,$AC$2:$AD$17,2,FALSE),IF(AND(OR($E181={"a/b","b/c","b/a","c/b"}),S175="w"),VLOOKUP(U175,$AA$2:$AB$17,2,FALSE),IF(AND(OR($E181={"a/b","b/c","b/a","c/b"}),S175="l"),VLOOKUP(U175,$AC$2:$AD$17,2,FALSE),IF(AND(OR($E181={"a/b","b/c","b/a","c/b"}),S174="w"),VLOOKUP(U174,$AA$2:$AB$17,2,FALSE),IF(AND(OR($E181={"a/b","b/c","b/a","c/b"}),S174="l"),VLOOKUP(U174,$AC$2:$AD$17,2,FALSE),IF(AND(OR($E181={"a/b","b/c","b/a","c/b"}),S173="w"),VLOOKUP(U173,$AA$2:$AB$17,2,FALSE),IF(AND(OR($E181={"a/b","b/c","b/a","c/b"}),S173="l"),VLOOKUP(U173,$AC$2:$AD$17,2,FALSE),IF(AND(OR($E181={"a/b","b/c","b/a","c/b"}),S172="w"),VLOOKUP(U172,$AA$2:$AB$17,2,FALSE),IF(AND(OR($E181={"a/b","b/c","b/a","c/b"}),S172="l"),VLOOKUP(U172,$AC$2:$AD$17,2,FALSE),IF(AND(OR($E181={"a/b","b/c","b/a","c/b"}),S171="w"),VLOOKUP(U171,$AA$2:$AB$17,2,FALSE),IF(AND(OR($E181={"a/b","b/c","b/a","c/b"}),S171="l"),VLOOKUP(U171,$AC$2:$AD$17,2,FALSE),IF(OR($E181={"a/b","b/c","b/a","c/b"}),1,"")))))))))))))))))))))))</f>
        <v>2a</v>
      </c>
      <c r="V182" s="13" t="str">
        <f>IF(AND(W182="c",$A182&gt;=1,OR(X182={1,"2a","2b",3,"5a","5b","10a","10b","20a","20b","40a","40b","80a","80b","160a","160b"})),"w",IF(AND(W182="",$A182&gt;=1,OR(X182={1,"2a","2b",3,"5a","5b","10a","10b","20a","20b","40a","40b","80a","80b","160a","160b"})),"l",""))</f>
        <v>w</v>
      </c>
      <c r="W182" s="7" t="str">
        <f>IF(OR($A182={3,6,9,12,15,18,21,24,27,30,33,36}),"c","")</f>
        <v>c</v>
      </c>
      <c r="X182" s="14">
        <f>IF(AND(OR($E181={"a/c","b/c","c/a","c/b"}),V181="w"),VLOOKUP(X181,$AA$2:$AB$17,2,FALSE),IF(AND(OR($E181={"a/c","b/c","c/a","c/b"}),V181="l"),VLOOKUP(X181,$AC$2:$AD$17,2,FALSE),IF(AND(OR($E181={"a/c","b/c","c/a","c/b"}),V180="w"),VLOOKUP(X180,$AA$2:$AB$17,2,FALSE),IF(AND(OR($E181={"a/c","b/c","c/a","c/b"}),V180="l"),VLOOKUP(X180,$AC$2:$AD$17,2,FALSE),IF(AND(OR($E181={"a/c","b/c","c/a","c/b"}),V179="w"),VLOOKUP(X179,$AA$2:$AB$17,2,FALSE),IF(AND(OR($E181={"a/c","b/c","c/a","c/b"}),V179="l"),VLOOKUP(X179,$AC$2:$AD$17,2,FALSE),IF(AND(OR($E181={"a/c","b/c","c/a","c/b"}),V178="w"),VLOOKUP(X178,$AA$2:$AB$17,2,FALSE),IF(AND(OR($E181={"a/c","b/c","c/a","c/b"}),V178="l"),VLOOKUP(X178,$AC$2:$AD$17,2,FALSE),IF(AND(OR($E181={"a/c","b/c","c/a","c/b"}),V177="w"),VLOOKUP(X177,$AA$2:$AB$17,2,FALSE),IF(AND(OR($E181={"a/c","b/c","c/a","c/b"}),V177="l"),VLOOKUP(X177,$AC$2:$AD$17,2,FALSE),IF(AND(OR($E181={"a/c","b/c","c/a","c/b"}),V176="w"),VLOOKUP(X176,$AA$2:$AB$17,2,FALSE),IF(AND(OR($E181={"a/c","b/c","c/a","c/b"}),V176="l"),VLOOKUP(X176,$AC$2:$AD$17,2,FALSE),IF(AND(OR($E181={"a/c","b/c","c/a","c/b"}),V175="w"),VLOOKUP(X175,$AA$2:$AB$17,2,FALSE),IF(AND(OR($E181={"a/c","b/c","c/a","c/b"}),V175="l"),VLOOKUP(X175,$AC$2:$AD$17,2,FALSE),IF(AND(OR($E181={"a/c","b/c","c/a","c/b"}),V174="w"),VLOOKUP(X174,$AA$2:$AB$17,2,FALSE),IF(AND(OR($E181={"a/c","b/c","c/a","c/b"}),V174="l"),VLOOKUP(X174,$AC$2:$AD$17,2,FALSE),IF(AND(OR($E181={"a/c","b/c","c/a","c/b"}),V173="w"),VLOOKUP(X173,$AA$2:$AB$17,2,FALSE),IF(AND(OR($E181={"a/c","b/c","c/a","c/b"}),V173="l"),VLOOKUP(X173,$AC$2:$AD$17,2,FALSE),IF(AND(OR($E181={"a/c","b/c","c/a","c/b"}),V172="w"),VLOOKUP(X172,$AA$2:$AB$17,2,FALSE),IF(AND(OR($E181={"a/c","b/c","c/a","c/b"}),V172="l"),VLOOKUP(X172,$AC$2:$AD$17,2,FALSE),IF(AND(OR($E181={"a/c","b/c","c/a","c/b"}),V171="w"),VLOOKUP(X171,$AA$2:$AB$17,2,FALSE),IF(AND(OR($E181={"a/c","b/c","c/a","c/b"}),V171="l"),VLOOKUP(X171,$AC$2:$AD$17,2,FALSE),IF(OR($E181={"a/c","b/c","c/a","c/b"}),1,"")))))))))))))))))))))))</f>
        <v>1</v>
      </c>
      <c r="Y182" s="12">
        <f t="shared" si="18"/>
        <v>0</v>
      </c>
      <c r="Z182" s="27">
        <f t="shared" si="19"/>
        <v>4</v>
      </c>
    </row>
    <row r="183" spans="1:26">
      <c r="A183" s="9">
        <v>18</v>
      </c>
      <c r="B183" s="9">
        <f>IF(OR($A183={1,2,3,4,5,6,7,8,9,10,11,12}),1,IF(OR($A183={13,14,15,16,17,18,19,20,21,22,23,24}),2,IF(OR($A183={25,26,27,28,29,30,31,32,33,34,35,36}),3,"")))</f>
        <v>2</v>
      </c>
      <c r="C183" s="9" t="str">
        <f>IF(OR($A183={1,4,7,10,13,16,19,22,25,28,31,34}),"A",IF(OR($A183={2,5,8,11,14,17,20,23,26,29,32,35}),"B",IF(OR($A183={3,6,9,12,15,18,21,24,27,30,33,36}),"C","")))</f>
        <v>C</v>
      </c>
      <c r="D183" t="str">
        <f t="shared" si="20"/>
        <v>3/2</v>
      </c>
      <c r="E183" t="str">
        <f t="shared" si="21"/>
        <v>B/C</v>
      </c>
      <c r="F183" s="13" t="str">
        <f>IF(AND(G183="d",$A183&gt;=1,OR(H183={1,"2a","2b",3,"5a","5b","10a","10b","20a","20b","40a","40b","80a","80b","160a","160b"})),"w",IF(AND(G183="",$A183&gt;=1,OR(H183={1,"2a","2b",3,"5a","5b","10a","10b","20a","20b","40a","40b","80a","80b","160a","160b"})),"l",""))</f>
        <v/>
      </c>
      <c r="G183" s="7" t="str">
        <f>IF(OR($A183={1,2,3,4,5,6,7,8,9,10,11,12}),"d","")</f>
        <v/>
      </c>
      <c r="H183" s="14" t="str">
        <f>IF(AND(OR($D182={"1/2","1/3","2/1","3/1"}),F182="w"),VLOOKUP(H182,$AA$2:$AB$17,2,FALSE),IF(AND(OR($D182={"1/2","1/3","2/1","3/1"}),F182="l"),VLOOKUP(H182,$AC$2:$AD$17,2,FALSE),IF(AND(OR($D182={"1/2","1/3","2/1","3/1"}),F181="w"),VLOOKUP(H181,$AA$2:$AB$17,2,FALSE),IF(AND(OR($D182={"1/2","1/3","2/1","3/1"}),F181="l"),VLOOKUP(H181,$AC$2:$AD$17,2,FALSE),IF(AND(OR($D182={"1/2","1/3","2/1","3/1"}),F180="w"),VLOOKUP(H180,$AA$2:$AB$17,2,FALSE),IF(AND(OR($D182={"1/2","1/3","2/1","3/1"}),F180="l"),VLOOKUP(H180,$AC$2:$AD$17,2,FALSE),IF(AND(OR($D182={"1/2","1/3","2/1","3/1"}),F179="w"),VLOOKUP(H179,$AA$2:$AB$17,2,FALSE),IF(AND(OR($D182={"1/2","1/3","2/1","3/1"}),F179="l"),VLOOKUP(H179,$AC$2:$AD$17,2,FALSE),IF(AND(OR($D182={"1/2","1/3","2/1","3/1"}),F178="w"),VLOOKUP(H178,$AA$2:$AB$17,2,FALSE),IF(AND(OR($D182={"1/2","1/3","2/1","3/1"}),F178="l"),VLOOKUP(H178,$AC$2:$AD$17,2,FALSE),IF(AND(OR($D182={"1/2","1/3","2/1","3/1"}),F177="w"),VLOOKUP(H177,$AA$2:$AB$17,2,FALSE),IF(AND(OR($D182={"1/2","1/3","2/1","3/1"}),F177="l"),VLOOKUP(H177,$AC$2:$AD$17,2,FALSE),IF(AND(OR($D182={"1/2","1/3","2/1","3/1"}),F176="w"),VLOOKUP(H176,$AA$2:$AB$17,2,FALSE),IF(AND(OR($D182={"1/2","1/3","2/1","3/1"}),F176="l"),VLOOKUP(H176,$AC$2:$AD$17,2,FALSE),IF(AND(OR($D182={"1/2","1/3","2/1","3/1"}),F175="w"),VLOOKUP(H175,$AA$2:$AB$17,2,FALSE),IF(AND(OR($D182={"1/2","1/3","2/1","3/1"}),F175="l"),VLOOKUP(H175,$AC$2:$AD$17,2,FALSE),IF(AND(OR($D182={"1/2","1/3","2/1","3/1"}),F174="w"),VLOOKUP(H174,$AA$2:$AB$17,2,FALSE),IF(AND(OR($D182={"1/2","1/3","2/1","3/1"}),F174="l"),VLOOKUP(H174,$AC$2:$AD$17,2,FALSE),IF(AND(OR($D182={"1/2","1/3","2/1","3/1"}),F173="w"),VLOOKUP(H173,$AA$2:$AB$17,2,FALSE),IF(AND(OR($D182={"1/2","1/3","2/1","3/1"}),F173="l"),VLOOKUP(H173,$AC$2:$AD$17,2,FALSE),IF(AND(OR($D182={"1/2","1/3","2/1","3/1"}),F172="w"),VLOOKUP(H172,$AA$2:$AB$17,2,FALSE),IF(AND(OR($D182={"1/2","1/3","2/1","3/1"}),F172="l"),VLOOKUP(H172,$AC$2:$AD$17,2,FALSE),IF(OR($D182={"1/2","1/3","2/1","3/1"}),1,"")))))))))))))))))))))))</f>
        <v/>
      </c>
      <c r="I183" s="13" t="str">
        <f>IF(AND(J183="d",$A183&gt;=1,OR(K183={1,"2a","2b",3,"5a","5b","10a","10b","20a","20b","40a","40b","80a","80b","160a","160b"})),"w",IF(AND(J183="",$A183&gt;=1,OR(K183={1,"2a","2b",3,"5a","5b","10a","10b","20a","20b","40a","40b","80a","80b","160a","160b"})),"l",""))</f>
        <v>w</v>
      </c>
      <c r="J183" s="7" t="str">
        <f>IF(OR($A183={13,14,15,16,17,18,19,20,21,22,23,24}),"d","")</f>
        <v>d</v>
      </c>
      <c r="K183" s="14" t="str">
        <f>IF(AND(OR($D182={"1/2","2/3","2/1","3/2"}),I182="w"),VLOOKUP(K182,$AA$2:$AB$17,2,FALSE),IF(AND(OR($D182={"1/2","2/3","2/1","3/2"}),I182="l"),VLOOKUP(K182,$AC$2:$AD$17,2,FALSE),IF(AND(OR($D182={"1/2","2/3","2/1","3/2"}),I181="w"),VLOOKUP(K181,$AA$2:$AB$17,2,FALSE),IF(AND(OR($D182={"1/2","2/3","2/1","3/2"}),I181="l"),VLOOKUP(K181,$AC$2:$AD$17,2,FALSE),IF(AND(OR($D182={"1/2","2/3","2/1","3/2"}),I180="w"),VLOOKUP(K180,$AA$2:$AB$17,2,FALSE),IF(AND(OR($D182={"1/2","2/3","2/1","3/2"}),I180="l"),VLOOKUP(K180,$AC$2:$AD$17,2,FALSE),IF(AND(OR($D182={"1/2","2/3","2/1","3/2"}),I179="w"),VLOOKUP(K179,$AA$2:$AB$17,2,FALSE),IF(AND(OR($D182={"1/2","2/3","2/1","3/2"}),I179="l"),VLOOKUP(K179,$AC$2:$AD$17,2,FALSE),IF(AND(OR($D182={"1/2","2/3","2/1","3/2"}),I178="w"),VLOOKUP(K178,$AA$2:$AB$17,2,FALSE),IF(AND(OR($D182={"1/2","2/3","2/1","3/2"}),I178="l"),VLOOKUP(K178,$AC$2:$AD$17,2,FALSE),IF(AND(OR($D182={"1/2","2/3","2/1","3/2"}),I177="w"),VLOOKUP(K177,$AA$2:$AB$17,2,FALSE),IF(AND(OR($D182={"1/2","2/3","2/1","3/2"}),I177="l"),VLOOKUP(K177,$AC$2:$AD$17,2,FALSE),IF(AND(OR($D182={"1/2","2/3","2/1","3/2"}),I176="w"),VLOOKUP(K176,$AA$2:$AB$17,2,FALSE),IF(AND(OR($D182={"1/2","2/3","2/1","3/2"}),I176="l"),VLOOKUP(K176,$AC$2:$AD$17,2,FALSE),IF(AND(OR($D182={"1/2","2/3","2/1","3/2"}),I175="w"),VLOOKUP(K175,$AA$2:$AB$17,2,FALSE),IF(AND(OR($D182={"1/2","2/3","2/1","3/2"}),I175="l"),VLOOKUP(K175,$AC$2:$AD$17,2,FALSE),IF(AND(OR($D182={"1/2","2/3","2/1","3/2"}),I174="w"),VLOOKUP(K174,$AA$2:$AB$17,2,FALSE),IF(AND(OR($D182={"1/2","2/3","2/1","3/2"}),I174="l"),VLOOKUP(K174,$AC$2:$AD$17,2,FALSE),IF(AND(OR($D182={"1/2","2/3","2/1","3/2"}),I173="w"),VLOOKUP(K173,$AA$2:$AB$17,2,FALSE),IF(AND(OR($D182={"1/2","2/3","2/1","3/2"}),I173="l"),VLOOKUP(K173,$AC$2:$AD$17,2,FALSE),IF(AND(OR($D182={"1/2","2/3","2/1","3/2"}),I172="w"),VLOOKUP(K172,$AA$2:$AB$17,2,FALSE),IF(AND(OR($D182={"1/2","2/3","2/1","3/2"}),I172="l"),VLOOKUP(K172,$AC$2:$AD$17,2,FALSE),IF(OR($D182={"1/2","2/3","2/1","3/2"}),1,"")))))))))))))))))))))))</f>
        <v>2b</v>
      </c>
      <c r="L183" s="13" t="str">
        <f>IF(AND(M183="d",$A183&gt;=1,OR(N183={1,"2a","2b",3,"5a","5b","10a","10b","20a","20b","40a","40b","80a","80b","160a","160b"})),"w",IF(AND(M183="",$A183&gt;=1,OR(N183={1,"2a","2b",3,"5a","5b","10a","10b","20a","20b","40a","40b","80a","80b","160a","160b"})),"l",""))</f>
        <v>l</v>
      </c>
      <c r="M183" s="7" t="str">
        <f>IF(OR($A183={25,26,27,28,29,30,31,32,33,34,35,36}),"d","")</f>
        <v/>
      </c>
      <c r="N183" s="14">
        <f>IF(AND(OR($D182={"1/3","2/3","3/1","3/2"}),L182="w"),VLOOKUP(N182,$AA$2:$AB$17,2,FALSE),IF(AND(OR($D182={"1/3","2/3","3/1","3/2"}),L182="l"),VLOOKUP(N182,$AC$2:$AD$17,2,FALSE),IF(AND(OR($D182={"1/3","2/3","3/1","3/2"}),L181="w"),VLOOKUP(N181,$AA$2:$AB$17,2,FALSE),IF(AND(OR($D182={"1/3","2/3","3/1","3/2"}),L181="l"),VLOOKUP(N181,$AC$2:$AD$17,2,FALSE),IF(AND(OR($D182={"1/3","2/3","3/1","3/2"}),L180="w"),VLOOKUP(N180,$AA$2:$AB$17,2,FALSE),IF(AND(OR($D182={"1/3","2/3","3/1","3/2"}),L180="l"),VLOOKUP(N180,$AC$2:$AD$17,2,FALSE),IF(AND(OR($D182={"1/3","2/3","3/1","3/2"}),L179="w"),VLOOKUP(N179,$AA$2:$AB$17,2,FALSE),IF(AND(OR($D182={"1/3","2/3","3/1","3/2"}),L179="l"),VLOOKUP(N179,$AC$2:$AD$17,2,FALSE),IF(AND(OR($D182={"1/3","2/3","3/1","3/2"}),L178="w"),VLOOKUP(N178,$AA$2:$AB$17,2,FALSE),IF(AND(OR($D182={"1/3","2/3","3/1","3/2"}),L178="l"),VLOOKUP(N178,$AC$2:$AD$17,2,FALSE),IF(AND(OR($D182={"1/3","2/3","3/1","3/2"}),L177="w"),VLOOKUP(N177,$AA$2:$AB$17,2,FALSE),IF(AND(OR($D182={"1/3","2/3","3/1","3/2"}),L177="l"),VLOOKUP(N177,$AC$2:$AD$17,2,FALSE),IF(AND(OR($D182={"1/3","2/3","3/1","3/2"}),L176="w"),VLOOKUP(N176,$AA$2:$AB$17,2,FALSE),IF(AND(OR($D182={"1/3","2/3","3/1","3/2"}),L176="l"),VLOOKUP(N176,$AC$2:$AD$17,2,FALSE),IF(AND(OR($D182={"1/3","2/3","3/1","3/2"}),L175="w"),VLOOKUP(N175,$AA$2:$AB$17,2,FALSE),IF(AND(OR($D182={"1/3","2/3","3/1","3/2"}),L175="l"),VLOOKUP(N175,$AC$2:$AD$17,2,FALSE),IF(AND(OR($D182={"1/3","2/3","3/1","3/2"}),L174="w"),VLOOKUP(N174,$AA$2:$AB$17,2,FALSE),IF(AND(OR($D182={"1/3","2/3","3/1","3/2"}),L174="l"),VLOOKUP(N174,$AC$2:$AD$17,2,FALSE),IF(AND(OR($D182={"1/3","2/3","3/1","3/2"}),L173="w"),VLOOKUP(N173,$AA$2:$AB$17,2,FALSE),IF(AND(OR($D182={"1/3","2/3","3/1","3/2"}),L173="l"),VLOOKUP(N173,$AC$2:$AD$17,2,FALSE),IF(AND(OR($D182={"1/3","2/3","3/1","3/2"}),L172="w"),VLOOKUP(N172,$AA$2:$AB$17,2,FALSE),IF(AND(OR($D182={"1/3","2/3","3/1","3/2"}),L172="l"),VLOOKUP(N172,$AC$2:$AD$17,2,FALSE),IF(OR($D182={"1/3","2/3","3/1","3/2"}),1,"")))))))))))))))))))))))</f>
        <v>1</v>
      </c>
      <c r="O183" s="12">
        <f t="shared" si="17"/>
        <v>3</v>
      </c>
      <c r="P183" s="13" t="str">
        <f>IF(AND(Q183="c",$A183&gt;=1,OR(R183={1,"2a","2b",3,"5a","5b","10a","10b","20a","20b","40a","40b","80a","80b","160a","160b"})),"w",IF(AND(Q183="",$A183&gt;=1,OR(R183={1,"2a","2b",3,"5a","5b","10a","10b","20a","20b","40a","40b","80a","80b","160a","160b"})),"l",""))</f>
        <v/>
      </c>
      <c r="Q183" s="7" t="str">
        <f>IF(OR($A183={1,4,7,10,13,16,19,22,25,28,31,34}),"c","")</f>
        <v/>
      </c>
      <c r="R183" s="14" t="str">
        <f>IF(AND(OR($E182={"a/b","a/c","b/a","c/a"}),P182="w"),VLOOKUP(R182,$AA$2:$AB$17,2,FALSE),IF(AND(OR($E182={"a/b","a/c","b/a","c/a"}),P182="l"),VLOOKUP(R182,$AC$2:$AD$17,2,FALSE),IF(AND(OR($E182={"a/b","a/c","b/a","c/a"}),P181="w"),VLOOKUP(R181,$AA$2:$AB$17,2,FALSE),IF(AND(OR($E182={"a/b","a/c","b/a","c/a"}),P181="l"),VLOOKUP(R181,$AC$2:$AD$17,2,FALSE),IF(AND(OR($E182={"a/b","a/c","b/a","c/a"}),P180="w"),VLOOKUP(R180,$AA$2:$AB$17,2,FALSE),IF(AND(OR($E182={"a/b","a/c","b/a","c/a"}),P180="l"),VLOOKUP(R180,$AC$2:$AD$17,2,FALSE),IF(AND(OR($E182={"a/b","a/c","b/a","c/a"}),P179="w"),VLOOKUP(R179,$AA$2:$AB$17,2,FALSE),IF(AND(OR($E182={"a/b","a/c","b/a","c/a"}),P179="l"),VLOOKUP(R179,$AC$2:$AD$17,2,FALSE),IF(AND(OR($E182={"a/b","a/c","b/a","c/a"}),P178="w"),VLOOKUP(R178,$AA$2:$AB$17,2,FALSE),IF(AND(OR($E182={"a/b","a/c","b/a","c/a"}),P178="l"),VLOOKUP(R178,$AC$2:$AD$17,2,FALSE),IF(AND(OR($E182={"a/b","a/c","b/a","c/a"}),P177="w"),VLOOKUP(R177,$AA$2:$AB$17,2,FALSE),IF(AND(OR($E182={"a/b","a/c","b/a","c/a"}),P177="l"),VLOOKUP(R177,$AC$2:$AD$17,2,FALSE),IF(AND(OR($E182={"a/b","a/c","b/a","c/a"}),P176="w"),VLOOKUP(R176,$AA$2:$AB$17,2,FALSE),IF(AND(OR($E182={"a/b","a/c","b/a","c/a"}),P176="l"),VLOOKUP(R176,$AC$2:$AD$17,2,FALSE),IF(AND(OR($E182={"a/b","a/c","b/a","c/a"}),P175="w"),VLOOKUP(R175,$AA$2:$AB$17,2,FALSE),IF(AND(OR($E182={"a/b","a/c","b/a","c/a"}),P175="l"),VLOOKUP(R175,$AC$2:$AD$17,2,FALSE),IF(AND(OR($E182={"a/b","a/c","b/a","c/a"}),P174="w"),VLOOKUP(R174,$AA$2:$AB$17,2,FALSE),IF(AND(OR($E182={"a/b","a/c","b/a","c/a"}),P174="l"),VLOOKUP(R174,$AC$2:$AD$17,2,FALSE),IF(AND(OR($E182={"a/b","a/c","b/a","c/a"}),P173="w"),VLOOKUP(R173,$AA$2:$AB$17,2,FALSE),IF(AND(OR($E182={"a/b","a/c","b/a","c/a"}),P173="l"),VLOOKUP(R173,$AC$2:$AD$17,2,FALSE),IF(AND(OR($E182={"a/b","a/c","b/a","c/a"}),P172="w"),VLOOKUP(R172,$AA$2:$AB$17,2,FALSE),IF(AND(OR($E182={"a/b","a/c","b/a","c/a"}),P172="l"),VLOOKUP(R172,$AC$2:$AD$17,2,FALSE),IF(OR($E182={"a/b","a/c","b/a","c/a"}),1,"")))))))))))))))))))))))</f>
        <v/>
      </c>
      <c r="S183" s="13" t="str">
        <f>IF(AND(T183="c",$A183&gt;=1,OR(U183={1,"2a","2b",3,"5a","5b","10a","10b","20a","20b","40a","40b","80a","80b","160a","160b"})),"w",IF(AND(T183="",$A183&gt;=1,OR(U183={1,"2a","2b",3,"5a","5b","10a","10b","20a","20b","40a","40b","80a","80b","160a","160b"})),"l",""))</f>
        <v>l</v>
      </c>
      <c r="T183" s="7" t="str">
        <f>IF(OR($A183={2,5,8,11,14,17,20,23,26,29,32,35}),"c","")</f>
        <v/>
      </c>
      <c r="U183" s="14" t="str">
        <f>IF(AND(OR($E182={"a/b","b/c","b/a","c/b"}),S182="w"),VLOOKUP(U182,$AA$2:$AB$17,2,FALSE),IF(AND(OR($E182={"a/b","b/c","b/a","c/b"}),S182="l"),VLOOKUP(U182,$AC$2:$AD$17,2,FALSE),IF(AND(OR($E182={"a/b","b/c","b/a","c/b"}),S181="w"),VLOOKUP(U181,$AA$2:$AB$17,2,FALSE),IF(AND(OR($E182={"a/b","b/c","b/a","c/b"}),S181="l"),VLOOKUP(U181,$AC$2:$AD$17,2,FALSE),IF(AND(OR($E182={"a/b","b/c","b/a","c/b"}),S180="w"),VLOOKUP(U180,$AA$2:$AB$17,2,FALSE),IF(AND(OR($E182={"a/b","b/c","b/a","c/b"}),S180="l"),VLOOKUP(U180,$AC$2:$AD$17,2,FALSE),IF(AND(OR($E182={"a/b","b/c","b/a","c/b"}),S179="w"),VLOOKUP(U179,$AA$2:$AB$17,2,FALSE),IF(AND(OR($E182={"a/b","b/c","b/a","c/b"}),S179="l"),VLOOKUP(U179,$AC$2:$AD$17,2,FALSE),IF(AND(OR($E182={"a/b","b/c","b/a","c/b"}),S178="w"),VLOOKUP(U178,$AA$2:$AB$17,2,FALSE),IF(AND(OR($E182={"a/b","b/c","b/a","c/b"}),S178="l"),VLOOKUP(U178,$AC$2:$AD$17,2,FALSE),IF(AND(OR($E182={"a/b","b/c","b/a","c/b"}),S177="w"),VLOOKUP(U177,$AA$2:$AB$17,2,FALSE),IF(AND(OR($E182={"a/b","b/c","b/a","c/b"}),S177="l"),VLOOKUP(U177,$AC$2:$AD$17,2,FALSE),IF(AND(OR($E182={"a/b","b/c","b/a","c/b"}),S176="w"),VLOOKUP(U176,$AA$2:$AB$17,2,FALSE),IF(AND(OR($E182={"a/b","b/c","b/a","c/b"}),S176="l"),VLOOKUP(U176,$AC$2:$AD$17,2,FALSE),IF(AND(OR($E182={"a/b","b/c","b/a","c/b"}),S175="w"),VLOOKUP(U175,$AA$2:$AB$17,2,FALSE),IF(AND(OR($E182={"a/b","b/c","b/a","c/b"}),S175="l"),VLOOKUP(U175,$AC$2:$AD$17,2,FALSE),IF(AND(OR($E182={"a/b","b/c","b/a","c/b"}),S174="w"),VLOOKUP(U174,$AA$2:$AB$17,2,FALSE),IF(AND(OR($E182={"a/b","b/c","b/a","c/b"}),S174="l"),VLOOKUP(U174,$AC$2:$AD$17,2,FALSE),IF(AND(OR($E182={"a/b","b/c","b/a","c/b"}),S173="w"),VLOOKUP(U173,$AA$2:$AB$17,2,FALSE),IF(AND(OR($E182={"a/b","b/c","b/a","c/b"}),S173="l"),VLOOKUP(U173,$AC$2:$AD$17,2,FALSE),IF(AND(OR($E182={"a/b","b/c","b/a","c/b"}),S172="w"),VLOOKUP(U172,$AA$2:$AB$17,2,FALSE),IF(AND(OR($E182={"a/b","b/c","b/a","c/b"}),S172="l"),VLOOKUP(U172,$AC$2:$AD$17,2,FALSE),IF(OR($E182={"a/b","b/c","b/a","c/b"}),1,"")))))))))))))))))))))))</f>
        <v>2b</v>
      </c>
      <c r="V183" s="13" t="str">
        <f>IF(AND(W183="c",$A183&gt;=1,OR(X183={1,"2a","2b",3,"5a","5b","10a","10b","20a","20b","40a","40b","80a","80b","160a","160b"})),"w",IF(AND(W183="",$A183&gt;=1,OR(X183={1,"2a","2b",3,"5a","5b","10a","10b","20a","20b","40a","40b","80a","80b","160a","160b"})),"l",""))</f>
        <v>w</v>
      </c>
      <c r="W183" s="7" t="str">
        <f>IF(OR($A183={3,6,9,12,15,18,21,24,27,30,33,36}),"c","")</f>
        <v>c</v>
      </c>
      <c r="X183" s="14">
        <f>IF(AND(OR($E182={"a/c","b/c","c/a","c/b"}),V182="w"),VLOOKUP(X182,$AA$2:$AB$17,2,FALSE),IF(AND(OR($E182={"a/c","b/c","c/a","c/b"}),V182="l"),VLOOKUP(X182,$AC$2:$AD$17,2,FALSE),IF(AND(OR($E182={"a/c","b/c","c/a","c/b"}),V181="w"),VLOOKUP(X181,$AA$2:$AB$17,2,FALSE),IF(AND(OR($E182={"a/c","b/c","c/a","c/b"}),V181="l"),VLOOKUP(X181,$AC$2:$AD$17,2,FALSE),IF(AND(OR($E182={"a/c","b/c","c/a","c/b"}),V180="w"),VLOOKUP(X180,$AA$2:$AB$17,2,FALSE),IF(AND(OR($E182={"a/c","b/c","c/a","c/b"}),V180="l"),VLOOKUP(X180,$AC$2:$AD$17,2,FALSE),IF(AND(OR($E182={"a/c","b/c","c/a","c/b"}),V179="w"),VLOOKUP(X179,$AA$2:$AB$17,2,FALSE),IF(AND(OR($E182={"a/c","b/c","c/a","c/b"}),V179="l"),VLOOKUP(X179,$AC$2:$AD$17,2,FALSE),IF(AND(OR($E182={"a/c","b/c","c/a","c/b"}),V178="w"),VLOOKUP(X178,$AA$2:$AB$17,2,FALSE),IF(AND(OR($E182={"a/c","b/c","c/a","c/b"}),V178="l"),VLOOKUP(X178,$AC$2:$AD$17,2,FALSE),IF(AND(OR($E182={"a/c","b/c","c/a","c/b"}),V177="w"),VLOOKUP(X177,$AA$2:$AB$17,2,FALSE),IF(AND(OR($E182={"a/c","b/c","c/a","c/b"}),V177="l"),VLOOKUP(X177,$AC$2:$AD$17,2,FALSE),IF(AND(OR($E182={"a/c","b/c","c/a","c/b"}),V176="w"),VLOOKUP(X176,$AA$2:$AB$17,2,FALSE),IF(AND(OR($E182={"a/c","b/c","c/a","c/b"}),V176="l"),VLOOKUP(X176,$AC$2:$AD$17,2,FALSE),IF(AND(OR($E182={"a/c","b/c","c/a","c/b"}),V175="w"),VLOOKUP(X175,$AA$2:$AB$17,2,FALSE),IF(AND(OR($E182={"a/c","b/c","c/a","c/b"}),V175="l"),VLOOKUP(X175,$AC$2:$AD$17,2,FALSE),IF(AND(OR($E182={"a/c","b/c","c/a","c/b"}),V174="w"),VLOOKUP(X174,$AA$2:$AB$17,2,FALSE),IF(AND(OR($E182={"a/c","b/c","c/a","c/b"}),V174="l"),VLOOKUP(X174,$AC$2:$AD$17,2,FALSE),IF(AND(OR($E182={"a/c","b/c","c/a","c/b"}),V173="w"),VLOOKUP(X173,$AA$2:$AB$17,2,FALSE),IF(AND(OR($E182={"a/c","b/c","c/a","c/b"}),V173="l"),VLOOKUP(X173,$AC$2:$AD$17,2,FALSE),IF(AND(OR($E182={"a/c","b/c","c/a","c/b"}),V172="w"),VLOOKUP(X172,$AA$2:$AB$17,2,FALSE),IF(AND(OR($E182={"a/c","b/c","c/a","c/b"}),V172="l"),VLOOKUP(X172,$AC$2:$AD$17,2,FALSE),IF(OR($E182={"a/c","b/c","c/a","c/b"}),1,"")))))))))))))))))))))))</f>
        <v>1</v>
      </c>
      <c r="Y183" s="12">
        <f t="shared" si="18"/>
        <v>0</v>
      </c>
      <c r="Z183" s="27">
        <f t="shared" si="19"/>
        <v>3</v>
      </c>
    </row>
    <row r="184" spans="1:26">
      <c r="A184" s="9">
        <v>24</v>
      </c>
      <c r="B184" s="9">
        <f>IF(OR($A184={1,2,3,4,5,6,7,8,9,10,11,12}),1,IF(OR($A184={13,14,15,16,17,18,19,20,21,22,23,24}),2,IF(OR($A184={25,26,27,28,29,30,31,32,33,34,35,36}),3,"")))</f>
        <v>2</v>
      </c>
      <c r="C184" s="9" t="str">
        <f>IF(OR($A184={1,4,7,10,13,16,19,22,25,28,31,34}),"A",IF(OR($A184={2,5,8,11,14,17,20,23,26,29,32,35}),"B",IF(OR($A184={3,6,9,12,15,18,21,24,27,30,33,36}),"C","")))</f>
        <v>C</v>
      </c>
      <c r="D184" t="str">
        <f t="shared" si="20"/>
        <v>3/2</v>
      </c>
      <c r="E184" t="str">
        <f t="shared" si="21"/>
        <v>B/C</v>
      </c>
      <c r="F184" s="13" t="str">
        <f>IF(AND(G184="d",$A184&gt;=1,OR(H184={1,"2a","2b",3,"5a","5b","10a","10b","20a","20b","40a","40b","80a","80b","160a","160b"})),"w",IF(AND(G184="",$A184&gt;=1,OR(H184={1,"2a","2b",3,"5a","5b","10a","10b","20a","20b","40a","40b","80a","80b","160a","160b"})),"l",""))</f>
        <v/>
      </c>
      <c r="G184" s="7" t="str">
        <f>IF(OR($A184={1,2,3,4,5,6,7,8,9,10,11,12}),"d","")</f>
        <v/>
      </c>
      <c r="H184" s="14" t="str">
        <f>IF(AND(OR($D183={"1/2","1/3","2/1","3/1"}),F183="w"),VLOOKUP(H183,$AA$2:$AB$17,2,FALSE),IF(AND(OR($D183={"1/2","1/3","2/1","3/1"}),F183="l"),VLOOKUP(H183,$AC$2:$AD$17,2,FALSE),IF(AND(OR($D183={"1/2","1/3","2/1","3/1"}),F182="w"),VLOOKUP(H182,$AA$2:$AB$17,2,FALSE),IF(AND(OR($D183={"1/2","1/3","2/1","3/1"}),F182="l"),VLOOKUP(H182,$AC$2:$AD$17,2,FALSE),IF(AND(OR($D183={"1/2","1/3","2/1","3/1"}),F181="w"),VLOOKUP(H181,$AA$2:$AB$17,2,FALSE),IF(AND(OR($D183={"1/2","1/3","2/1","3/1"}),F181="l"),VLOOKUP(H181,$AC$2:$AD$17,2,FALSE),IF(AND(OR($D183={"1/2","1/3","2/1","3/1"}),F180="w"),VLOOKUP(H180,$AA$2:$AB$17,2,FALSE),IF(AND(OR($D183={"1/2","1/3","2/1","3/1"}),F180="l"),VLOOKUP(H180,$AC$2:$AD$17,2,FALSE),IF(AND(OR($D183={"1/2","1/3","2/1","3/1"}),F179="w"),VLOOKUP(H179,$AA$2:$AB$17,2,FALSE),IF(AND(OR($D183={"1/2","1/3","2/1","3/1"}),F179="l"),VLOOKUP(H179,$AC$2:$AD$17,2,FALSE),IF(AND(OR($D183={"1/2","1/3","2/1","3/1"}),F178="w"),VLOOKUP(H178,$AA$2:$AB$17,2,FALSE),IF(AND(OR($D183={"1/2","1/3","2/1","3/1"}),F178="l"),VLOOKUP(H178,$AC$2:$AD$17,2,FALSE),IF(AND(OR($D183={"1/2","1/3","2/1","3/1"}),F177="w"),VLOOKUP(H177,$AA$2:$AB$17,2,FALSE),IF(AND(OR($D183={"1/2","1/3","2/1","3/1"}),F177="l"),VLOOKUP(H177,$AC$2:$AD$17,2,FALSE),IF(AND(OR($D183={"1/2","1/3","2/1","3/1"}),F176="w"),VLOOKUP(H176,$AA$2:$AB$17,2,FALSE),IF(AND(OR($D183={"1/2","1/3","2/1","3/1"}),F176="l"),VLOOKUP(H176,$AC$2:$AD$17,2,FALSE),IF(AND(OR($D183={"1/2","1/3","2/1","3/1"}),F175="w"),VLOOKUP(H175,$AA$2:$AB$17,2,FALSE),IF(AND(OR($D183={"1/2","1/3","2/1","3/1"}),F175="l"),VLOOKUP(H175,$AC$2:$AD$17,2,FALSE),IF(AND(OR($D183={"1/2","1/3","2/1","3/1"}),F174="w"),VLOOKUP(H174,$AA$2:$AB$17,2,FALSE),IF(AND(OR($D183={"1/2","1/3","2/1","3/1"}),F174="l"),VLOOKUP(H174,$AC$2:$AD$17,2,FALSE),IF(AND(OR($D183={"1/2","1/3","2/1","3/1"}),F173="w"),VLOOKUP(H173,$AA$2:$AB$17,2,FALSE),IF(AND(OR($D183={"1/2","1/3","2/1","3/1"}),F173="l"),VLOOKUP(H173,$AC$2:$AD$17,2,FALSE),IF(OR($D183={"1/2","1/3","2/1","3/1"}),1,"")))))))))))))))))))))))</f>
        <v/>
      </c>
      <c r="I184" s="13" t="str">
        <f>IF(AND(J184="d",$A184&gt;=1,OR(K184={1,"2a","2b",3,"5a","5b","10a","10b","20a","20b","40a","40b","80a","80b","160a","160b"})),"w",IF(AND(J184="",$A184&gt;=1,OR(K184={1,"2a","2b",3,"5a","5b","10a","10b","20a","20b","40a","40b","80a","80b","160a","160b"})),"l",""))</f>
        <v>w</v>
      </c>
      <c r="J184" s="7" t="str">
        <f>IF(OR($A184={13,14,15,16,17,18,19,20,21,22,23,24}),"d","")</f>
        <v>d</v>
      </c>
      <c r="K184" s="14">
        <f>IF(AND(OR($D183={"1/2","2/3","2/1","3/2"}),I183="w"),VLOOKUP(K183,$AA$2:$AB$17,2,FALSE),IF(AND(OR($D183={"1/2","2/3","2/1","3/2"}),I183="l"),VLOOKUP(K183,$AC$2:$AD$17,2,FALSE),IF(AND(OR($D183={"1/2","2/3","2/1","3/2"}),I182="w"),VLOOKUP(K182,$AA$2:$AB$17,2,FALSE),IF(AND(OR($D183={"1/2","2/3","2/1","3/2"}),I182="l"),VLOOKUP(K182,$AC$2:$AD$17,2,FALSE),IF(AND(OR($D183={"1/2","2/3","2/1","3/2"}),I181="w"),VLOOKUP(K181,$AA$2:$AB$17,2,FALSE),IF(AND(OR($D183={"1/2","2/3","2/1","3/2"}),I181="l"),VLOOKUP(K181,$AC$2:$AD$17,2,FALSE),IF(AND(OR($D183={"1/2","2/3","2/1","3/2"}),I180="w"),VLOOKUP(K180,$AA$2:$AB$17,2,FALSE),IF(AND(OR($D183={"1/2","2/3","2/1","3/2"}),I180="l"),VLOOKUP(K180,$AC$2:$AD$17,2,FALSE),IF(AND(OR($D183={"1/2","2/3","2/1","3/2"}),I179="w"),VLOOKUP(K179,$AA$2:$AB$17,2,FALSE),IF(AND(OR($D183={"1/2","2/3","2/1","3/2"}),I179="l"),VLOOKUP(K179,$AC$2:$AD$17,2,FALSE),IF(AND(OR($D183={"1/2","2/3","2/1","3/2"}),I178="w"),VLOOKUP(K178,$AA$2:$AB$17,2,FALSE),IF(AND(OR($D183={"1/2","2/3","2/1","3/2"}),I178="l"),VLOOKUP(K178,$AC$2:$AD$17,2,FALSE),IF(AND(OR($D183={"1/2","2/3","2/1","3/2"}),I177="w"),VLOOKUP(K177,$AA$2:$AB$17,2,FALSE),IF(AND(OR($D183={"1/2","2/3","2/1","3/2"}),I177="l"),VLOOKUP(K177,$AC$2:$AD$17,2,FALSE),IF(AND(OR($D183={"1/2","2/3","2/1","3/2"}),I176="w"),VLOOKUP(K176,$AA$2:$AB$17,2,FALSE),IF(AND(OR($D183={"1/2","2/3","2/1","3/2"}),I176="l"),VLOOKUP(K176,$AC$2:$AD$17,2,FALSE),IF(AND(OR($D183={"1/2","2/3","2/1","3/2"}),I175="w"),VLOOKUP(K175,$AA$2:$AB$17,2,FALSE),IF(AND(OR($D183={"1/2","2/3","2/1","3/2"}),I175="l"),VLOOKUP(K175,$AC$2:$AD$17,2,FALSE),IF(AND(OR($D183={"1/2","2/3","2/1","3/2"}),I174="w"),VLOOKUP(K174,$AA$2:$AB$17,2,FALSE),IF(AND(OR($D183={"1/2","2/3","2/1","3/2"}),I174="l"),VLOOKUP(K174,$AC$2:$AD$17,2,FALSE),IF(AND(OR($D183={"1/2","2/3","2/1","3/2"}),I173="w"),VLOOKUP(K173,$AA$2:$AB$17,2,FALSE),IF(AND(OR($D183={"1/2","2/3","2/1","3/2"}),I173="l"),VLOOKUP(K173,$AC$2:$AD$17,2,FALSE),IF(OR($D183={"1/2","2/3","2/1","3/2"}),1,"")))))))))))))))))))))))</f>
        <v>1</v>
      </c>
      <c r="L184" s="13" t="str">
        <f>IF(AND(M184="d",$A184&gt;=1,OR(N184={1,"2a","2b",3,"5a","5b","10a","10b","20a","20b","40a","40b","80a","80b","160a","160b"})),"w",IF(AND(M184="",$A184&gt;=1,OR(N184={1,"2a","2b",3,"5a","5b","10a","10b","20a","20b","40a","40b","80a","80b","160a","160b"})),"l",""))</f>
        <v>l</v>
      </c>
      <c r="M184" s="7" t="str">
        <f>IF(OR($A184={25,26,27,28,29,30,31,32,33,34,35,36}),"d","")</f>
        <v/>
      </c>
      <c r="N184" s="14" t="str">
        <f>IF(AND(OR($D183={"1/3","2/3","3/1","3/2"}),L183="w"),VLOOKUP(N183,$AA$2:$AB$17,2,FALSE),IF(AND(OR($D183={"1/3","2/3","3/1","3/2"}),L183="l"),VLOOKUP(N183,$AC$2:$AD$17,2,FALSE),IF(AND(OR($D183={"1/3","2/3","3/1","3/2"}),L182="w"),VLOOKUP(N182,$AA$2:$AB$17,2,FALSE),IF(AND(OR($D183={"1/3","2/3","3/1","3/2"}),L182="l"),VLOOKUP(N182,$AC$2:$AD$17,2,FALSE),IF(AND(OR($D183={"1/3","2/3","3/1","3/2"}),L181="w"),VLOOKUP(N181,$AA$2:$AB$17,2,FALSE),IF(AND(OR($D183={"1/3","2/3","3/1","3/2"}),L181="l"),VLOOKUP(N181,$AC$2:$AD$17,2,FALSE),IF(AND(OR($D183={"1/3","2/3","3/1","3/2"}),L180="w"),VLOOKUP(N180,$AA$2:$AB$17,2,FALSE),IF(AND(OR($D183={"1/3","2/3","3/1","3/2"}),L180="l"),VLOOKUP(N180,$AC$2:$AD$17,2,FALSE),IF(AND(OR($D183={"1/3","2/3","3/1","3/2"}),L179="w"),VLOOKUP(N179,$AA$2:$AB$17,2,FALSE),IF(AND(OR($D183={"1/3","2/3","3/1","3/2"}),L179="l"),VLOOKUP(N179,$AC$2:$AD$17,2,FALSE),IF(AND(OR($D183={"1/3","2/3","3/1","3/2"}),L178="w"),VLOOKUP(N178,$AA$2:$AB$17,2,FALSE),IF(AND(OR($D183={"1/3","2/3","3/1","3/2"}),L178="l"),VLOOKUP(N178,$AC$2:$AD$17,2,FALSE),IF(AND(OR($D183={"1/3","2/3","3/1","3/2"}),L177="w"),VLOOKUP(N177,$AA$2:$AB$17,2,FALSE),IF(AND(OR($D183={"1/3","2/3","3/1","3/2"}),L177="l"),VLOOKUP(N177,$AC$2:$AD$17,2,FALSE),IF(AND(OR($D183={"1/3","2/3","3/1","3/2"}),L176="w"),VLOOKUP(N176,$AA$2:$AB$17,2,FALSE),IF(AND(OR($D183={"1/3","2/3","3/1","3/2"}),L176="l"),VLOOKUP(N176,$AC$2:$AD$17,2,FALSE),IF(AND(OR($D183={"1/3","2/3","3/1","3/2"}),L175="w"),VLOOKUP(N175,$AA$2:$AB$17,2,FALSE),IF(AND(OR($D183={"1/3","2/3","3/1","3/2"}),L175="l"),VLOOKUP(N175,$AC$2:$AD$17,2,FALSE),IF(AND(OR($D183={"1/3","2/3","3/1","3/2"}),L174="w"),VLOOKUP(N174,$AA$2:$AB$17,2,FALSE),IF(AND(OR($D183={"1/3","2/3","3/1","3/2"}),L174="l"),VLOOKUP(N174,$AC$2:$AD$17,2,FALSE),IF(AND(OR($D183={"1/3","2/3","3/1","3/2"}),L173="w"),VLOOKUP(N173,$AA$2:$AB$17,2,FALSE),IF(AND(OR($D183={"1/3","2/3","3/1","3/2"}),L173="l"),VLOOKUP(N173,$AC$2:$AD$17,2,FALSE),IF(OR($D183={"1/3","2/3","3/1","3/2"}),1,"")))))))))))))))))))))))</f>
        <v>2a</v>
      </c>
      <c r="O184" s="12">
        <f t="shared" si="17"/>
        <v>0</v>
      </c>
      <c r="P184" s="13" t="str">
        <f>IF(AND(Q184="c",$A184&gt;=1,OR(R184={1,"2a","2b",3,"5a","5b","10a","10b","20a","20b","40a","40b","80a","80b","160a","160b"})),"w",IF(AND(Q184="",$A184&gt;=1,OR(R184={1,"2a","2b",3,"5a","5b","10a","10b","20a","20b","40a","40b","80a","80b","160a","160b"})),"l",""))</f>
        <v/>
      </c>
      <c r="Q184" s="7" t="str">
        <f>IF(OR($A184={1,4,7,10,13,16,19,22,25,28,31,34}),"c","")</f>
        <v/>
      </c>
      <c r="R184" s="14" t="str">
        <f>IF(AND(OR($E183={"a/b","a/c","b/a","c/a"}),P183="w"),VLOOKUP(R183,$AA$2:$AB$17,2,FALSE),IF(AND(OR($E183={"a/b","a/c","b/a","c/a"}),P183="l"),VLOOKUP(R183,$AC$2:$AD$17,2,FALSE),IF(AND(OR($E183={"a/b","a/c","b/a","c/a"}),P182="w"),VLOOKUP(R182,$AA$2:$AB$17,2,FALSE),IF(AND(OR($E183={"a/b","a/c","b/a","c/a"}),P182="l"),VLOOKUP(R182,$AC$2:$AD$17,2,FALSE),IF(AND(OR($E183={"a/b","a/c","b/a","c/a"}),P181="w"),VLOOKUP(R181,$AA$2:$AB$17,2,FALSE),IF(AND(OR($E183={"a/b","a/c","b/a","c/a"}),P181="l"),VLOOKUP(R181,$AC$2:$AD$17,2,FALSE),IF(AND(OR($E183={"a/b","a/c","b/a","c/a"}),P180="w"),VLOOKUP(R180,$AA$2:$AB$17,2,FALSE),IF(AND(OR($E183={"a/b","a/c","b/a","c/a"}),P180="l"),VLOOKUP(R180,$AC$2:$AD$17,2,FALSE),IF(AND(OR($E183={"a/b","a/c","b/a","c/a"}),P179="w"),VLOOKUP(R179,$AA$2:$AB$17,2,FALSE),IF(AND(OR($E183={"a/b","a/c","b/a","c/a"}),P179="l"),VLOOKUP(R179,$AC$2:$AD$17,2,FALSE),IF(AND(OR($E183={"a/b","a/c","b/a","c/a"}),P178="w"),VLOOKUP(R178,$AA$2:$AB$17,2,FALSE),IF(AND(OR($E183={"a/b","a/c","b/a","c/a"}),P178="l"),VLOOKUP(R178,$AC$2:$AD$17,2,FALSE),IF(AND(OR($E183={"a/b","a/c","b/a","c/a"}),P177="w"),VLOOKUP(R177,$AA$2:$AB$17,2,FALSE),IF(AND(OR($E183={"a/b","a/c","b/a","c/a"}),P177="l"),VLOOKUP(R177,$AC$2:$AD$17,2,FALSE),IF(AND(OR($E183={"a/b","a/c","b/a","c/a"}),P176="w"),VLOOKUP(R176,$AA$2:$AB$17,2,FALSE),IF(AND(OR($E183={"a/b","a/c","b/a","c/a"}),P176="l"),VLOOKUP(R176,$AC$2:$AD$17,2,FALSE),IF(AND(OR($E183={"a/b","a/c","b/a","c/a"}),P175="w"),VLOOKUP(R175,$AA$2:$AB$17,2,FALSE),IF(AND(OR($E183={"a/b","a/c","b/a","c/a"}),P175="l"),VLOOKUP(R175,$AC$2:$AD$17,2,FALSE),IF(AND(OR($E183={"a/b","a/c","b/a","c/a"}),P174="w"),VLOOKUP(R174,$AA$2:$AB$17,2,FALSE),IF(AND(OR($E183={"a/b","a/c","b/a","c/a"}),P174="l"),VLOOKUP(R174,$AC$2:$AD$17,2,FALSE),IF(AND(OR($E183={"a/b","a/c","b/a","c/a"}),P173="w"),VLOOKUP(R173,$AA$2:$AB$17,2,FALSE),IF(AND(OR($E183={"a/b","a/c","b/a","c/a"}),P173="l"),VLOOKUP(R173,$AC$2:$AD$17,2,FALSE),IF(OR($E183={"a/b","a/c","b/a","c/a"}),1,"")))))))))))))))))))))))</f>
        <v/>
      </c>
      <c r="S184" s="13" t="str">
        <f>IF(AND(T184="c",$A184&gt;=1,OR(U184={1,"2a","2b",3,"5a","5b","10a","10b","20a","20b","40a","40b","80a","80b","160a","160b"})),"w",IF(AND(T184="",$A184&gt;=1,OR(U184={1,"2a","2b",3,"5a","5b","10a","10b","20a","20b","40a","40b","80a","80b","160a","160b"})),"l",""))</f>
        <v>l</v>
      </c>
      <c r="T184" s="7" t="str">
        <f>IF(OR($A184={2,5,8,11,14,17,20,23,26,29,32,35}),"c","")</f>
        <v/>
      </c>
      <c r="U184" s="14">
        <f>IF(AND(OR($E183={"a/b","b/c","b/a","c/b"}),S183="w"),VLOOKUP(U183,$AA$2:$AB$17,2,FALSE),IF(AND(OR($E183={"a/b","b/c","b/a","c/b"}),S183="l"),VLOOKUP(U183,$AC$2:$AD$17,2,FALSE),IF(AND(OR($E183={"a/b","b/c","b/a","c/b"}),S182="w"),VLOOKUP(U182,$AA$2:$AB$17,2,FALSE),IF(AND(OR($E183={"a/b","b/c","b/a","c/b"}),S182="l"),VLOOKUP(U182,$AC$2:$AD$17,2,FALSE),IF(AND(OR($E183={"a/b","b/c","b/a","c/b"}),S181="w"),VLOOKUP(U181,$AA$2:$AB$17,2,FALSE),IF(AND(OR($E183={"a/b","b/c","b/a","c/b"}),S181="l"),VLOOKUP(U181,$AC$2:$AD$17,2,FALSE),IF(AND(OR($E183={"a/b","b/c","b/a","c/b"}),S180="w"),VLOOKUP(U180,$AA$2:$AB$17,2,FALSE),IF(AND(OR($E183={"a/b","b/c","b/a","c/b"}),S180="l"),VLOOKUP(U180,$AC$2:$AD$17,2,FALSE),IF(AND(OR($E183={"a/b","b/c","b/a","c/b"}),S179="w"),VLOOKUP(U179,$AA$2:$AB$17,2,FALSE),IF(AND(OR($E183={"a/b","b/c","b/a","c/b"}),S179="l"),VLOOKUP(U179,$AC$2:$AD$17,2,FALSE),IF(AND(OR($E183={"a/b","b/c","b/a","c/b"}),S178="w"),VLOOKUP(U178,$AA$2:$AB$17,2,FALSE),IF(AND(OR($E183={"a/b","b/c","b/a","c/b"}),S178="l"),VLOOKUP(U178,$AC$2:$AD$17,2,FALSE),IF(AND(OR($E183={"a/b","b/c","b/a","c/b"}),S177="w"),VLOOKUP(U177,$AA$2:$AB$17,2,FALSE),IF(AND(OR($E183={"a/b","b/c","b/a","c/b"}),S177="l"),VLOOKUP(U177,$AC$2:$AD$17,2,FALSE),IF(AND(OR($E183={"a/b","b/c","b/a","c/b"}),S176="w"),VLOOKUP(U176,$AA$2:$AB$17,2,FALSE),IF(AND(OR($E183={"a/b","b/c","b/a","c/b"}),S176="l"),VLOOKUP(U176,$AC$2:$AD$17,2,FALSE),IF(AND(OR($E183={"a/b","b/c","b/a","c/b"}),S175="w"),VLOOKUP(U175,$AA$2:$AB$17,2,FALSE),IF(AND(OR($E183={"a/b","b/c","b/a","c/b"}),S175="l"),VLOOKUP(U175,$AC$2:$AD$17,2,FALSE),IF(AND(OR($E183={"a/b","b/c","b/a","c/b"}),S174="w"),VLOOKUP(U174,$AA$2:$AB$17,2,FALSE),IF(AND(OR($E183={"a/b","b/c","b/a","c/b"}),S174="l"),VLOOKUP(U174,$AC$2:$AD$17,2,FALSE),IF(AND(OR($E183={"a/b","b/c","b/a","c/b"}),S173="w"),VLOOKUP(U173,$AA$2:$AB$17,2,FALSE),IF(AND(OR($E183={"a/b","b/c","b/a","c/b"}),S173="l"),VLOOKUP(U173,$AC$2:$AD$17,2,FALSE),IF(OR($E183={"a/b","b/c","b/a","c/b"}),1,"")))))))))))))))))))))))</f>
        <v>3</v>
      </c>
      <c r="V184" s="13" t="str">
        <f>IF(AND(W184="c",$A184&gt;=1,OR(X184={1,"2a","2b",3,"5a","5b","10a","10b","20a","20b","40a","40b","80a","80b","160a","160b"})),"w",IF(AND(W184="",$A184&gt;=1,OR(X184={1,"2a","2b",3,"5a","5b","10a","10b","20a","20b","40a","40b","80a","80b","160a","160b"})),"l",""))</f>
        <v>w</v>
      </c>
      <c r="W184" s="7" t="str">
        <f>IF(OR($A184={3,6,9,12,15,18,21,24,27,30,33,36}),"c","")</f>
        <v>c</v>
      </c>
      <c r="X184" s="14">
        <f>IF(AND(OR($E183={"a/c","b/c","c/a","c/b"}),V183="w"),VLOOKUP(X183,$AA$2:$AB$17,2,FALSE),IF(AND(OR($E183={"a/c","b/c","c/a","c/b"}),V183="l"),VLOOKUP(X183,$AC$2:$AD$17,2,FALSE),IF(AND(OR($E183={"a/c","b/c","c/a","c/b"}),V182="w"),VLOOKUP(X182,$AA$2:$AB$17,2,FALSE),IF(AND(OR($E183={"a/c","b/c","c/a","c/b"}),V182="l"),VLOOKUP(X182,$AC$2:$AD$17,2,FALSE),IF(AND(OR($E183={"a/c","b/c","c/a","c/b"}),V181="w"),VLOOKUP(X181,$AA$2:$AB$17,2,FALSE),IF(AND(OR($E183={"a/c","b/c","c/a","c/b"}),V181="l"),VLOOKUP(X181,$AC$2:$AD$17,2,FALSE),IF(AND(OR($E183={"a/c","b/c","c/a","c/b"}),V180="w"),VLOOKUP(X180,$AA$2:$AB$17,2,FALSE),IF(AND(OR($E183={"a/c","b/c","c/a","c/b"}),V180="l"),VLOOKUP(X180,$AC$2:$AD$17,2,FALSE),IF(AND(OR($E183={"a/c","b/c","c/a","c/b"}),V179="w"),VLOOKUP(X179,$AA$2:$AB$17,2,FALSE),IF(AND(OR($E183={"a/c","b/c","c/a","c/b"}),V179="l"),VLOOKUP(X179,$AC$2:$AD$17,2,FALSE),IF(AND(OR($E183={"a/c","b/c","c/a","c/b"}),V178="w"),VLOOKUP(X178,$AA$2:$AB$17,2,FALSE),IF(AND(OR($E183={"a/c","b/c","c/a","c/b"}),V178="l"),VLOOKUP(X178,$AC$2:$AD$17,2,FALSE),IF(AND(OR($E183={"a/c","b/c","c/a","c/b"}),V177="w"),VLOOKUP(X177,$AA$2:$AB$17,2,FALSE),IF(AND(OR($E183={"a/c","b/c","c/a","c/b"}),V177="l"),VLOOKUP(X177,$AC$2:$AD$17,2,FALSE),IF(AND(OR($E183={"a/c","b/c","c/a","c/b"}),V176="w"),VLOOKUP(X176,$AA$2:$AB$17,2,FALSE),IF(AND(OR($E183={"a/c","b/c","c/a","c/b"}),V176="l"),VLOOKUP(X176,$AC$2:$AD$17,2,FALSE),IF(AND(OR($E183={"a/c","b/c","c/a","c/b"}),V175="w"),VLOOKUP(X175,$AA$2:$AB$17,2,FALSE),IF(AND(OR($E183={"a/c","b/c","c/a","c/b"}),V175="l"),VLOOKUP(X175,$AC$2:$AD$17,2,FALSE),IF(AND(OR($E183={"a/c","b/c","c/a","c/b"}),V174="w"),VLOOKUP(X174,$AA$2:$AB$17,2,FALSE),IF(AND(OR($E183={"a/c","b/c","c/a","c/b"}),V174="l"),VLOOKUP(X174,$AC$2:$AD$17,2,FALSE),IF(AND(OR($E183={"a/c","b/c","c/a","c/b"}),V173="w"),VLOOKUP(X173,$AA$2:$AB$17,2,FALSE),IF(AND(OR($E183={"a/c","b/c","c/a","c/b"}),V173="l"),VLOOKUP(X173,$AC$2:$AD$17,2,FALSE),IF(OR($E183={"a/c","b/c","c/a","c/b"}),1,"")))))))))))))))))))))))</f>
        <v>1</v>
      </c>
      <c r="Y184" s="12">
        <f t="shared" si="18"/>
        <v>-1</v>
      </c>
      <c r="Z184" s="27">
        <f t="shared" si="19"/>
        <v>-1</v>
      </c>
    </row>
    <row r="185" spans="1:26">
      <c r="A185" s="9">
        <v>29</v>
      </c>
      <c r="B185" s="9">
        <f>IF(OR($A185={1,2,3,4,5,6,7,8,9,10,11,12}),1,IF(OR($A185={13,14,15,16,17,18,19,20,21,22,23,24}),2,IF(OR($A185={25,26,27,28,29,30,31,32,33,34,35,36}),3,"")))</f>
        <v>3</v>
      </c>
      <c r="C185" s="9" t="str">
        <f>IF(OR($A185={1,4,7,10,13,16,19,22,25,28,31,34}),"A",IF(OR($A185={2,5,8,11,14,17,20,23,26,29,32,35}),"B",IF(OR($A185={3,6,9,12,15,18,21,24,27,30,33,36}),"C","")))</f>
        <v>B</v>
      </c>
      <c r="D185" t="str">
        <f t="shared" si="20"/>
        <v>2/3</v>
      </c>
      <c r="E185" t="str">
        <f t="shared" si="21"/>
        <v>C/B</v>
      </c>
      <c r="F185" s="13" t="str">
        <f>IF(AND(G185="d",$A185&gt;=1,OR(H185={1,"2a","2b",3,"5a","5b","10a","10b","20a","20b","40a","40b","80a","80b","160a","160b"})),"w",IF(AND(G185="",$A185&gt;=1,OR(H185={1,"2a","2b",3,"5a","5b","10a","10b","20a","20b","40a","40b","80a","80b","160a","160b"})),"l",""))</f>
        <v/>
      </c>
      <c r="G185" s="7" t="str">
        <f>IF(OR($A185={1,2,3,4,5,6,7,8,9,10,11,12}),"d","")</f>
        <v/>
      </c>
      <c r="H185" s="14" t="str">
        <f>IF(AND(OR($D184={"1/2","1/3","2/1","3/1"}),F184="w"),VLOOKUP(H184,$AA$2:$AB$17,2,FALSE),IF(AND(OR($D184={"1/2","1/3","2/1","3/1"}),F184="l"),VLOOKUP(H184,$AC$2:$AD$17,2,FALSE),IF(AND(OR($D184={"1/2","1/3","2/1","3/1"}),F183="w"),VLOOKUP(H183,$AA$2:$AB$17,2,FALSE),IF(AND(OR($D184={"1/2","1/3","2/1","3/1"}),F183="l"),VLOOKUP(H183,$AC$2:$AD$17,2,FALSE),IF(AND(OR($D184={"1/2","1/3","2/1","3/1"}),F182="w"),VLOOKUP(H182,$AA$2:$AB$17,2,FALSE),IF(AND(OR($D184={"1/2","1/3","2/1","3/1"}),F182="l"),VLOOKUP(H182,$AC$2:$AD$17,2,FALSE),IF(AND(OR($D184={"1/2","1/3","2/1","3/1"}),F181="w"),VLOOKUP(H181,$AA$2:$AB$17,2,FALSE),IF(AND(OR($D184={"1/2","1/3","2/1","3/1"}),F181="l"),VLOOKUP(H181,$AC$2:$AD$17,2,FALSE),IF(AND(OR($D184={"1/2","1/3","2/1","3/1"}),F180="w"),VLOOKUP(H180,$AA$2:$AB$17,2,FALSE),IF(AND(OR($D184={"1/2","1/3","2/1","3/1"}),F180="l"),VLOOKUP(H180,$AC$2:$AD$17,2,FALSE),IF(AND(OR($D184={"1/2","1/3","2/1","3/1"}),F179="w"),VLOOKUP(H179,$AA$2:$AB$17,2,FALSE),IF(AND(OR($D184={"1/2","1/3","2/1","3/1"}),F179="l"),VLOOKUP(H179,$AC$2:$AD$17,2,FALSE),IF(AND(OR($D184={"1/2","1/3","2/1","3/1"}),F178="w"),VLOOKUP(H178,$AA$2:$AB$17,2,FALSE),IF(AND(OR($D184={"1/2","1/3","2/1","3/1"}),F178="l"),VLOOKUP(H178,$AC$2:$AD$17,2,FALSE),IF(AND(OR($D184={"1/2","1/3","2/1","3/1"}),F177="w"),VLOOKUP(H177,$AA$2:$AB$17,2,FALSE),IF(AND(OR($D184={"1/2","1/3","2/1","3/1"}),F177="l"),VLOOKUP(H177,$AC$2:$AD$17,2,FALSE),IF(AND(OR($D184={"1/2","1/3","2/1","3/1"}),F176="w"),VLOOKUP(H176,$AA$2:$AB$17,2,FALSE),IF(AND(OR($D184={"1/2","1/3","2/1","3/1"}),F176="l"),VLOOKUP(H176,$AC$2:$AD$17,2,FALSE),IF(AND(OR($D184={"1/2","1/3","2/1","3/1"}),F175="w"),VLOOKUP(H175,$AA$2:$AB$17,2,FALSE),IF(AND(OR($D184={"1/2","1/3","2/1","3/1"}),F175="l"),VLOOKUP(H175,$AC$2:$AD$17,2,FALSE),IF(AND(OR($D184={"1/2","1/3","2/1","3/1"}),F174="w"),VLOOKUP(H174,$AA$2:$AB$17,2,FALSE),IF(AND(OR($D184={"1/2","1/3","2/1","3/1"}),F174="l"),VLOOKUP(H174,$AC$2:$AD$17,2,FALSE),IF(OR($D184={"1/2","1/3","2/1","3/1"}),1,"")))))))))))))))))))))))</f>
        <v/>
      </c>
      <c r="I185" s="13" t="str">
        <f>IF(AND(J185="d",$A185&gt;=1,OR(K185={1,"2a","2b",3,"5a","5b","10a","10b","20a","20b","40a","40b","80a","80b","160a","160b"})),"w",IF(AND(J185="",$A185&gt;=1,OR(K185={1,"2a","2b",3,"5a","5b","10a","10b","20a","20b","40a","40b","80a","80b","160a","160b"})),"l",""))</f>
        <v>l</v>
      </c>
      <c r="J185" s="7" t="str">
        <f>IF(OR($A185={13,14,15,16,17,18,19,20,21,22,23,24}),"d","")</f>
        <v/>
      </c>
      <c r="K185" s="14">
        <f>IF(AND(OR($D184={"1/2","2/3","2/1","3/2"}),I184="w"),VLOOKUP(K184,$AA$2:$AB$17,2,FALSE),IF(AND(OR($D184={"1/2","2/3","2/1","3/2"}),I184="l"),VLOOKUP(K184,$AC$2:$AD$17,2,FALSE),IF(AND(OR($D184={"1/2","2/3","2/1","3/2"}),I183="w"),VLOOKUP(K183,$AA$2:$AB$17,2,FALSE),IF(AND(OR($D184={"1/2","2/3","2/1","3/2"}),I183="l"),VLOOKUP(K183,$AC$2:$AD$17,2,FALSE),IF(AND(OR($D184={"1/2","2/3","2/1","3/2"}),I182="w"),VLOOKUP(K182,$AA$2:$AB$17,2,FALSE),IF(AND(OR($D184={"1/2","2/3","2/1","3/2"}),I182="l"),VLOOKUP(K182,$AC$2:$AD$17,2,FALSE),IF(AND(OR($D184={"1/2","2/3","2/1","3/2"}),I181="w"),VLOOKUP(K181,$AA$2:$AB$17,2,FALSE),IF(AND(OR($D184={"1/2","2/3","2/1","3/2"}),I181="l"),VLOOKUP(K181,$AC$2:$AD$17,2,FALSE),IF(AND(OR($D184={"1/2","2/3","2/1","3/2"}),I180="w"),VLOOKUP(K180,$AA$2:$AB$17,2,FALSE),IF(AND(OR($D184={"1/2","2/3","2/1","3/2"}),I180="l"),VLOOKUP(K180,$AC$2:$AD$17,2,FALSE),IF(AND(OR($D184={"1/2","2/3","2/1","3/2"}),I179="w"),VLOOKUP(K179,$AA$2:$AB$17,2,FALSE),IF(AND(OR($D184={"1/2","2/3","2/1","3/2"}),I179="l"),VLOOKUP(K179,$AC$2:$AD$17,2,FALSE),IF(AND(OR($D184={"1/2","2/3","2/1","3/2"}),I178="w"),VLOOKUP(K178,$AA$2:$AB$17,2,FALSE),IF(AND(OR($D184={"1/2","2/3","2/1","3/2"}),I178="l"),VLOOKUP(K178,$AC$2:$AD$17,2,FALSE),IF(AND(OR($D184={"1/2","2/3","2/1","3/2"}),I177="w"),VLOOKUP(K177,$AA$2:$AB$17,2,FALSE),IF(AND(OR($D184={"1/2","2/3","2/1","3/2"}),I177="l"),VLOOKUP(K177,$AC$2:$AD$17,2,FALSE),IF(AND(OR($D184={"1/2","2/3","2/1","3/2"}),I176="w"),VLOOKUP(K176,$AA$2:$AB$17,2,FALSE),IF(AND(OR($D184={"1/2","2/3","2/1","3/2"}),I176="l"),VLOOKUP(K176,$AC$2:$AD$17,2,FALSE),IF(AND(OR($D184={"1/2","2/3","2/1","3/2"}),I175="w"),VLOOKUP(K175,$AA$2:$AB$17,2,FALSE),IF(AND(OR($D184={"1/2","2/3","2/1","3/2"}),I175="l"),VLOOKUP(K175,$AC$2:$AD$17,2,FALSE),IF(AND(OR($D184={"1/2","2/3","2/1","3/2"}),I174="w"),VLOOKUP(K174,$AA$2:$AB$17,2,FALSE),IF(AND(OR($D184={"1/2","2/3","2/1","3/2"}),I174="l"),VLOOKUP(K174,$AC$2:$AD$17,2,FALSE),IF(OR($D184={"1/2","2/3","2/1","3/2"}),1,"")))))))))))))))))))))))</f>
        <v>1</v>
      </c>
      <c r="L185" s="13" t="str">
        <f>IF(AND(M185="d",$A185&gt;=1,OR(N185={1,"2a","2b",3,"5a","5b","10a","10b","20a","20b","40a","40b","80a","80b","160a","160b"})),"w",IF(AND(M185="",$A185&gt;=1,OR(N185={1,"2a","2b",3,"5a","5b","10a","10b","20a","20b","40a","40b","80a","80b","160a","160b"})),"l",""))</f>
        <v>w</v>
      </c>
      <c r="M185" s="7" t="str">
        <f>IF(OR($A185={25,26,27,28,29,30,31,32,33,34,35,36}),"d","")</f>
        <v>d</v>
      </c>
      <c r="N185" s="14" t="str">
        <f>IF(AND(OR($D184={"1/3","2/3","3/1","3/2"}),L184="w"),VLOOKUP(N184,$AA$2:$AB$17,2,FALSE),IF(AND(OR($D184={"1/3","2/3","3/1","3/2"}),L184="l"),VLOOKUP(N184,$AC$2:$AD$17,2,FALSE),IF(AND(OR($D184={"1/3","2/3","3/1","3/2"}),L183="w"),VLOOKUP(N183,$AA$2:$AB$17,2,FALSE),IF(AND(OR($D184={"1/3","2/3","3/1","3/2"}),L183="l"),VLOOKUP(N183,$AC$2:$AD$17,2,FALSE),IF(AND(OR($D184={"1/3","2/3","3/1","3/2"}),L182="w"),VLOOKUP(N182,$AA$2:$AB$17,2,FALSE),IF(AND(OR($D184={"1/3","2/3","3/1","3/2"}),L182="l"),VLOOKUP(N182,$AC$2:$AD$17,2,FALSE),IF(AND(OR($D184={"1/3","2/3","3/1","3/2"}),L181="w"),VLOOKUP(N181,$AA$2:$AB$17,2,FALSE),IF(AND(OR($D184={"1/3","2/3","3/1","3/2"}),L181="l"),VLOOKUP(N181,$AC$2:$AD$17,2,FALSE),IF(AND(OR($D184={"1/3","2/3","3/1","3/2"}),L180="w"),VLOOKUP(N180,$AA$2:$AB$17,2,FALSE),IF(AND(OR($D184={"1/3","2/3","3/1","3/2"}),L180="l"),VLOOKUP(N180,$AC$2:$AD$17,2,FALSE),IF(AND(OR($D184={"1/3","2/3","3/1","3/2"}),L179="w"),VLOOKUP(N179,$AA$2:$AB$17,2,FALSE),IF(AND(OR($D184={"1/3","2/3","3/1","3/2"}),L179="l"),VLOOKUP(N179,$AC$2:$AD$17,2,FALSE),IF(AND(OR($D184={"1/3","2/3","3/1","3/2"}),L178="w"),VLOOKUP(N178,$AA$2:$AB$17,2,FALSE),IF(AND(OR($D184={"1/3","2/3","3/1","3/2"}),L178="l"),VLOOKUP(N178,$AC$2:$AD$17,2,FALSE),IF(AND(OR($D184={"1/3","2/3","3/1","3/2"}),L177="w"),VLOOKUP(N177,$AA$2:$AB$17,2,FALSE),IF(AND(OR($D184={"1/3","2/3","3/1","3/2"}),L177="l"),VLOOKUP(N177,$AC$2:$AD$17,2,FALSE),IF(AND(OR($D184={"1/3","2/3","3/1","3/2"}),L176="w"),VLOOKUP(N176,$AA$2:$AB$17,2,FALSE),IF(AND(OR($D184={"1/3","2/3","3/1","3/2"}),L176="l"),VLOOKUP(N176,$AC$2:$AD$17,2,FALSE),IF(AND(OR($D184={"1/3","2/3","3/1","3/2"}),L175="w"),VLOOKUP(N175,$AA$2:$AB$17,2,FALSE),IF(AND(OR($D184={"1/3","2/3","3/1","3/2"}),L175="l"),VLOOKUP(N175,$AC$2:$AD$17,2,FALSE),IF(AND(OR($D184={"1/3","2/3","3/1","3/2"}),L174="w"),VLOOKUP(N174,$AA$2:$AB$17,2,FALSE),IF(AND(OR($D184={"1/3","2/3","3/1","3/2"}),L174="l"),VLOOKUP(N174,$AC$2:$AD$17,2,FALSE),IF(OR($D184={"1/3","2/3","3/1","3/2"}),1,"")))))))))))))))))))))))</f>
        <v>2b</v>
      </c>
      <c r="O185" s="12">
        <f t="shared" si="17"/>
        <v>3</v>
      </c>
      <c r="P185" s="13" t="str">
        <f>IF(AND(Q185="c",$A185&gt;=1,OR(R185={1,"2a","2b",3,"5a","5b","10a","10b","20a","20b","40a","40b","80a","80b","160a","160b"})),"w",IF(AND(Q185="",$A185&gt;=1,OR(R185={1,"2a","2b",3,"5a","5b","10a","10b","20a","20b","40a","40b","80a","80b","160a","160b"})),"l",""))</f>
        <v/>
      </c>
      <c r="Q185" s="7" t="str">
        <f>IF(OR($A185={1,4,7,10,13,16,19,22,25,28,31,34}),"c","")</f>
        <v/>
      </c>
      <c r="R185" s="14" t="str">
        <f>IF(AND(OR($E184={"a/b","a/c","b/a","c/a"}),P184="w"),VLOOKUP(R184,$AA$2:$AB$17,2,FALSE),IF(AND(OR($E184={"a/b","a/c","b/a","c/a"}),P184="l"),VLOOKUP(R184,$AC$2:$AD$17,2,FALSE),IF(AND(OR($E184={"a/b","a/c","b/a","c/a"}),P183="w"),VLOOKUP(R183,$AA$2:$AB$17,2,FALSE),IF(AND(OR($E184={"a/b","a/c","b/a","c/a"}),P183="l"),VLOOKUP(R183,$AC$2:$AD$17,2,FALSE),IF(AND(OR($E184={"a/b","a/c","b/a","c/a"}),P182="w"),VLOOKUP(R182,$AA$2:$AB$17,2,FALSE),IF(AND(OR($E184={"a/b","a/c","b/a","c/a"}),P182="l"),VLOOKUP(R182,$AC$2:$AD$17,2,FALSE),IF(AND(OR($E184={"a/b","a/c","b/a","c/a"}),P181="w"),VLOOKUP(R181,$AA$2:$AB$17,2,FALSE),IF(AND(OR($E184={"a/b","a/c","b/a","c/a"}),P181="l"),VLOOKUP(R181,$AC$2:$AD$17,2,FALSE),IF(AND(OR($E184={"a/b","a/c","b/a","c/a"}),P180="w"),VLOOKUP(R180,$AA$2:$AB$17,2,FALSE),IF(AND(OR($E184={"a/b","a/c","b/a","c/a"}),P180="l"),VLOOKUP(R180,$AC$2:$AD$17,2,FALSE),IF(AND(OR($E184={"a/b","a/c","b/a","c/a"}),P179="w"),VLOOKUP(R179,$AA$2:$AB$17,2,FALSE),IF(AND(OR($E184={"a/b","a/c","b/a","c/a"}),P179="l"),VLOOKUP(R179,$AC$2:$AD$17,2,FALSE),IF(AND(OR($E184={"a/b","a/c","b/a","c/a"}),P178="w"),VLOOKUP(R178,$AA$2:$AB$17,2,FALSE),IF(AND(OR($E184={"a/b","a/c","b/a","c/a"}),P178="l"),VLOOKUP(R178,$AC$2:$AD$17,2,FALSE),IF(AND(OR($E184={"a/b","a/c","b/a","c/a"}),P177="w"),VLOOKUP(R177,$AA$2:$AB$17,2,FALSE),IF(AND(OR($E184={"a/b","a/c","b/a","c/a"}),P177="l"),VLOOKUP(R177,$AC$2:$AD$17,2,FALSE),IF(AND(OR($E184={"a/b","a/c","b/a","c/a"}),P176="w"),VLOOKUP(R176,$AA$2:$AB$17,2,FALSE),IF(AND(OR($E184={"a/b","a/c","b/a","c/a"}),P176="l"),VLOOKUP(R176,$AC$2:$AD$17,2,FALSE),IF(AND(OR($E184={"a/b","a/c","b/a","c/a"}),P175="w"),VLOOKUP(R175,$AA$2:$AB$17,2,FALSE),IF(AND(OR($E184={"a/b","a/c","b/a","c/a"}),P175="l"),VLOOKUP(R175,$AC$2:$AD$17,2,FALSE),IF(AND(OR($E184={"a/b","a/c","b/a","c/a"}),P174="w"),VLOOKUP(R174,$AA$2:$AB$17,2,FALSE),IF(AND(OR($E184={"a/b","a/c","b/a","c/a"}),P174="l"),VLOOKUP(R174,$AC$2:$AD$17,2,FALSE),IF(OR($E184={"a/b","a/c","b/a","c/a"}),1,"")))))))))))))))))))))))</f>
        <v/>
      </c>
      <c r="S185" s="13" t="str">
        <f>IF(AND(T185="c",$A185&gt;=1,OR(U185={1,"2a","2b",3,"5a","5b","10a","10b","20a","20b","40a","40b","80a","80b","160a","160b"})),"w",IF(AND(T185="",$A185&gt;=1,OR(U185={1,"2a","2b",3,"5a","5b","10a","10b","20a","20b","40a","40b","80a","80b","160a","160b"})),"l",""))</f>
        <v>w</v>
      </c>
      <c r="T185" s="7" t="str">
        <f>IF(OR($A185={2,5,8,11,14,17,20,23,26,29,32,35}),"c","")</f>
        <v>c</v>
      </c>
      <c r="U185" s="14" t="str">
        <f>IF(AND(OR($E184={"a/b","b/c","b/a","c/b"}),S184="w"),VLOOKUP(U184,$AA$2:$AB$17,2,FALSE),IF(AND(OR($E184={"a/b","b/c","b/a","c/b"}),S184="l"),VLOOKUP(U184,$AC$2:$AD$17,2,FALSE),IF(AND(OR($E184={"a/b","b/c","b/a","c/b"}),S183="w"),VLOOKUP(U183,$AA$2:$AB$17,2,FALSE),IF(AND(OR($E184={"a/b","b/c","b/a","c/b"}),S183="l"),VLOOKUP(U183,$AC$2:$AD$17,2,FALSE),IF(AND(OR($E184={"a/b","b/c","b/a","c/b"}),S182="w"),VLOOKUP(U182,$AA$2:$AB$17,2,FALSE),IF(AND(OR($E184={"a/b","b/c","b/a","c/b"}),S182="l"),VLOOKUP(U182,$AC$2:$AD$17,2,FALSE),IF(AND(OR($E184={"a/b","b/c","b/a","c/b"}),S181="w"),VLOOKUP(U181,$AA$2:$AB$17,2,FALSE),IF(AND(OR($E184={"a/b","b/c","b/a","c/b"}),S181="l"),VLOOKUP(U181,$AC$2:$AD$17,2,FALSE),IF(AND(OR($E184={"a/b","b/c","b/a","c/b"}),S180="w"),VLOOKUP(U180,$AA$2:$AB$17,2,FALSE),IF(AND(OR($E184={"a/b","b/c","b/a","c/b"}),S180="l"),VLOOKUP(U180,$AC$2:$AD$17,2,FALSE),IF(AND(OR($E184={"a/b","b/c","b/a","c/b"}),S179="w"),VLOOKUP(U179,$AA$2:$AB$17,2,FALSE),IF(AND(OR($E184={"a/b","b/c","b/a","c/b"}),S179="l"),VLOOKUP(U179,$AC$2:$AD$17,2,FALSE),IF(AND(OR($E184={"a/b","b/c","b/a","c/b"}),S178="w"),VLOOKUP(U178,$AA$2:$AB$17,2,FALSE),IF(AND(OR($E184={"a/b","b/c","b/a","c/b"}),S178="l"),VLOOKUP(U178,$AC$2:$AD$17,2,FALSE),IF(AND(OR($E184={"a/b","b/c","b/a","c/b"}),S177="w"),VLOOKUP(U177,$AA$2:$AB$17,2,FALSE),IF(AND(OR($E184={"a/b","b/c","b/a","c/b"}),S177="l"),VLOOKUP(U177,$AC$2:$AD$17,2,FALSE),IF(AND(OR($E184={"a/b","b/c","b/a","c/b"}),S176="w"),VLOOKUP(U176,$AA$2:$AB$17,2,FALSE),IF(AND(OR($E184={"a/b","b/c","b/a","c/b"}),S176="l"),VLOOKUP(U176,$AC$2:$AD$17,2,FALSE),IF(AND(OR($E184={"a/b","b/c","b/a","c/b"}),S175="w"),VLOOKUP(U175,$AA$2:$AB$17,2,FALSE),IF(AND(OR($E184={"a/b","b/c","b/a","c/b"}),S175="l"),VLOOKUP(U175,$AC$2:$AD$17,2,FALSE),IF(AND(OR($E184={"a/b","b/c","b/a","c/b"}),S174="w"),VLOOKUP(U174,$AA$2:$AB$17,2,FALSE),IF(AND(OR($E184={"a/b","b/c","b/a","c/b"}),S174="l"),VLOOKUP(U174,$AC$2:$AD$17,2,FALSE),IF(OR($E184={"a/b","b/c","b/a","c/b"}),1,"")))))))))))))))))))))))</f>
        <v>5a</v>
      </c>
      <c r="V185" s="13" t="str">
        <f>IF(AND(W185="c",$A185&gt;=1,OR(X185={1,"2a","2b",3,"5a","5b","10a","10b","20a","20b","40a","40b","80a","80b","160a","160b"})),"w",IF(AND(W185="",$A185&gt;=1,OR(X185={1,"2a","2b",3,"5a","5b","10a","10b","20a","20b","40a","40b","80a","80b","160a","160b"})),"l",""))</f>
        <v>l</v>
      </c>
      <c r="W185" s="7" t="str">
        <f>IF(OR($A185={3,6,9,12,15,18,21,24,27,30,33,36}),"c","")</f>
        <v/>
      </c>
      <c r="X185" s="14">
        <f>IF(AND(OR($E184={"a/c","b/c","c/a","c/b"}),V184="w"),VLOOKUP(X184,$AA$2:$AB$17,2,FALSE),IF(AND(OR($E184={"a/c","b/c","c/a","c/b"}),V184="l"),VLOOKUP(X184,$AC$2:$AD$17,2,FALSE),IF(AND(OR($E184={"a/c","b/c","c/a","c/b"}),V183="w"),VLOOKUP(X183,$AA$2:$AB$17,2,FALSE),IF(AND(OR($E184={"a/c","b/c","c/a","c/b"}),V183="l"),VLOOKUP(X183,$AC$2:$AD$17,2,FALSE),IF(AND(OR($E184={"a/c","b/c","c/a","c/b"}),V182="w"),VLOOKUP(X182,$AA$2:$AB$17,2,FALSE),IF(AND(OR($E184={"a/c","b/c","c/a","c/b"}),V182="l"),VLOOKUP(X182,$AC$2:$AD$17,2,FALSE),IF(AND(OR($E184={"a/c","b/c","c/a","c/b"}),V181="w"),VLOOKUP(X181,$AA$2:$AB$17,2,FALSE),IF(AND(OR($E184={"a/c","b/c","c/a","c/b"}),V181="l"),VLOOKUP(X181,$AC$2:$AD$17,2,FALSE),IF(AND(OR($E184={"a/c","b/c","c/a","c/b"}),V180="w"),VLOOKUP(X180,$AA$2:$AB$17,2,FALSE),IF(AND(OR($E184={"a/c","b/c","c/a","c/b"}),V180="l"),VLOOKUP(X180,$AC$2:$AD$17,2,FALSE),IF(AND(OR($E184={"a/c","b/c","c/a","c/b"}),V179="w"),VLOOKUP(X179,$AA$2:$AB$17,2,FALSE),IF(AND(OR($E184={"a/c","b/c","c/a","c/b"}),V179="l"),VLOOKUP(X179,$AC$2:$AD$17,2,FALSE),IF(AND(OR($E184={"a/c","b/c","c/a","c/b"}),V178="w"),VLOOKUP(X178,$AA$2:$AB$17,2,FALSE),IF(AND(OR($E184={"a/c","b/c","c/a","c/b"}),V178="l"),VLOOKUP(X178,$AC$2:$AD$17,2,FALSE),IF(AND(OR($E184={"a/c","b/c","c/a","c/b"}),V177="w"),VLOOKUP(X177,$AA$2:$AB$17,2,FALSE),IF(AND(OR($E184={"a/c","b/c","c/a","c/b"}),V177="l"),VLOOKUP(X177,$AC$2:$AD$17,2,FALSE),IF(AND(OR($E184={"a/c","b/c","c/a","c/b"}),V176="w"),VLOOKUP(X176,$AA$2:$AB$17,2,FALSE),IF(AND(OR($E184={"a/c","b/c","c/a","c/b"}),V176="l"),VLOOKUP(X176,$AC$2:$AD$17,2,FALSE),IF(AND(OR($E184={"a/c","b/c","c/a","c/b"}),V175="w"),VLOOKUP(X175,$AA$2:$AB$17,2,FALSE),IF(AND(OR($E184={"a/c","b/c","c/a","c/b"}),V175="l"),VLOOKUP(X175,$AC$2:$AD$17,2,FALSE),IF(AND(OR($E184={"a/c","b/c","c/a","c/b"}),V174="w"),VLOOKUP(X174,$AA$2:$AB$17,2,FALSE),IF(AND(OR($E184={"a/c","b/c","c/a","c/b"}),V174="l"),VLOOKUP(X174,$AC$2:$AD$17,2,FALSE),IF(OR($E184={"a/c","b/c","c/a","c/b"}),1,"")))))))))))))))))))))))</f>
        <v>1</v>
      </c>
      <c r="Y185" s="12">
        <f t="shared" si="18"/>
        <v>9</v>
      </c>
      <c r="Z185" s="27">
        <f t="shared" si="19"/>
        <v>12</v>
      </c>
    </row>
    <row r="186" spans="1:26">
      <c r="A186" s="9">
        <v>14</v>
      </c>
      <c r="B186" s="9">
        <f>IF(OR($A186={1,2,3,4,5,6,7,8,9,10,11,12}),1,IF(OR($A186={13,14,15,16,17,18,19,20,21,22,23,24}),2,IF(OR($A186={25,26,27,28,29,30,31,32,33,34,35,36}),3,"")))</f>
        <v>2</v>
      </c>
      <c r="C186" s="9" t="str">
        <f>IF(OR($A186={1,4,7,10,13,16,19,22,25,28,31,34}),"A",IF(OR($A186={2,5,8,11,14,17,20,23,26,29,32,35}),"B",IF(OR($A186={3,6,9,12,15,18,21,24,27,30,33,36}),"C","")))</f>
        <v>B</v>
      </c>
      <c r="D186" t="str">
        <f t="shared" si="20"/>
        <v>3/2</v>
      </c>
      <c r="E186" t="str">
        <f t="shared" si="21"/>
        <v>C/B</v>
      </c>
      <c r="F186" s="13" t="str">
        <f>IF(AND(G186="d",$A186&gt;=1,OR(H186={1,"2a","2b",3,"5a","5b","10a","10b","20a","20b","40a","40b","80a","80b","160a","160b"})),"w",IF(AND(G186="",$A186&gt;=1,OR(H186={1,"2a","2b",3,"5a","5b","10a","10b","20a","20b","40a","40b","80a","80b","160a","160b"})),"l",""))</f>
        <v/>
      </c>
      <c r="G186" s="7" t="str">
        <f>IF(OR($A186={1,2,3,4,5,6,7,8,9,10,11,12}),"d","")</f>
        <v/>
      </c>
      <c r="H186" s="14" t="str">
        <f>IF(AND(OR($D185={"1/2","1/3","2/1","3/1"}),F185="w"),VLOOKUP(H185,$AA$2:$AB$17,2,FALSE),IF(AND(OR($D185={"1/2","1/3","2/1","3/1"}),F185="l"),VLOOKUP(H185,$AC$2:$AD$17,2,FALSE),IF(AND(OR($D185={"1/2","1/3","2/1","3/1"}),F184="w"),VLOOKUP(H184,$AA$2:$AB$17,2,FALSE),IF(AND(OR($D185={"1/2","1/3","2/1","3/1"}),F184="l"),VLOOKUP(H184,$AC$2:$AD$17,2,FALSE),IF(AND(OR($D185={"1/2","1/3","2/1","3/1"}),F183="w"),VLOOKUP(H183,$AA$2:$AB$17,2,FALSE),IF(AND(OR($D185={"1/2","1/3","2/1","3/1"}),F183="l"),VLOOKUP(H183,$AC$2:$AD$17,2,FALSE),IF(AND(OR($D185={"1/2","1/3","2/1","3/1"}),F182="w"),VLOOKUP(H182,$AA$2:$AB$17,2,FALSE),IF(AND(OR($D185={"1/2","1/3","2/1","3/1"}),F182="l"),VLOOKUP(H182,$AC$2:$AD$17,2,FALSE),IF(AND(OR($D185={"1/2","1/3","2/1","3/1"}),F181="w"),VLOOKUP(H181,$AA$2:$AB$17,2,FALSE),IF(AND(OR($D185={"1/2","1/3","2/1","3/1"}),F181="l"),VLOOKUP(H181,$AC$2:$AD$17,2,FALSE),IF(AND(OR($D185={"1/2","1/3","2/1","3/1"}),F180="w"),VLOOKUP(H180,$AA$2:$AB$17,2,FALSE),IF(AND(OR($D185={"1/2","1/3","2/1","3/1"}),F180="l"),VLOOKUP(H180,$AC$2:$AD$17,2,FALSE),IF(AND(OR($D185={"1/2","1/3","2/1","3/1"}),F179="w"),VLOOKUP(H179,$AA$2:$AB$17,2,FALSE),IF(AND(OR($D185={"1/2","1/3","2/1","3/1"}),F179="l"),VLOOKUP(H179,$AC$2:$AD$17,2,FALSE),IF(AND(OR($D185={"1/2","1/3","2/1","3/1"}),F178="w"),VLOOKUP(H178,$AA$2:$AB$17,2,FALSE),IF(AND(OR($D185={"1/2","1/3","2/1","3/1"}),F178="l"),VLOOKUP(H178,$AC$2:$AD$17,2,FALSE),IF(AND(OR($D185={"1/2","1/3","2/1","3/1"}),F177="w"),VLOOKUP(H177,$AA$2:$AB$17,2,FALSE),IF(AND(OR($D185={"1/2","1/3","2/1","3/1"}),F177="l"),VLOOKUP(H177,$AC$2:$AD$17,2,FALSE),IF(AND(OR($D185={"1/2","1/3","2/1","3/1"}),F176="w"),VLOOKUP(H176,$AA$2:$AB$17,2,FALSE),IF(AND(OR($D185={"1/2","1/3","2/1","3/1"}),F176="l"),VLOOKUP(H176,$AC$2:$AD$17,2,FALSE),IF(AND(OR($D185={"1/2","1/3","2/1","3/1"}),F175="w"),VLOOKUP(H175,$AA$2:$AB$17,2,FALSE),IF(AND(OR($D185={"1/2","1/3","2/1","3/1"}),F175="l"),VLOOKUP(H175,$AC$2:$AD$17,2,FALSE),IF(OR($D185={"1/2","1/3","2/1","3/1"}),1,"")))))))))))))))))))))))</f>
        <v/>
      </c>
      <c r="I186" s="13" t="str">
        <f>IF(AND(J186="d",$A186&gt;=1,OR(K186={1,"2a","2b",3,"5a","5b","10a","10b","20a","20b","40a","40b","80a","80b","160a","160b"})),"w",IF(AND(J186="",$A186&gt;=1,OR(K186={1,"2a","2b",3,"5a","5b","10a","10b","20a","20b","40a","40b","80a","80b","160a","160b"})),"l",""))</f>
        <v>w</v>
      </c>
      <c r="J186" s="7" t="str">
        <f>IF(OR($A186={13,14,15,16,17,18,19,20,21,22,23,24}),"d","")</f>
        <v>d</v>
      </c>
      <c r="K186" s="14" t="str">
        <f>IF(AND(OR($D185={"1/2","2/3","2/1","3/2"}),I185="w"),VLOOKUP(K185,$AA$2:$AB$17,2,FALSE),IF(AND(OR($D185={"1/2","2/3","2/1","3/2"}),I185="l"),VLOOKUP(K185,$AC$2:$AD$17,2,FALSE),IF(AND(OR($D185={"1/2","2/3","2/1","3/2"}),I184="w"),VLOOKUP(K184,$AA$2:$AB$17,2,FALSE),IF(AND(OR($D185={"1/2","2/3","2/1","3/2"}),I184="l"),VLOOKUP(K184,$AC$2:$AD$17,2,FALSE),IF(AND(OR($D185={"1/2","2/3","2/1","3/2"}),I183="w"),VLOOKUP(K183,$AA$2:$AB$17,2,FALSE),IF(AND(OR($D185={"1/2","2/3","2/1","3/2"}),I183="l"),VLOOKUP(K183,$AC$2:$AD$17,2,FALSE),IF(AND(OR($D185={"1/2","2/3","2/1","3/2"}),I182="w"),VLOOKUP(K182,$AA$2:$AB$17,2,FALSE),IF(AND(OR($D185={"1/2","2/3","2/1","3/2"}),I182="l"),VLOOKUP(K182,$AC$2:$AD$17,2,FALSE),IF(AND(OR($D185={"1/2","2/3","2/1","3/2"}),I181="w"),VLOOKUP(K181,$AA$2:$AB$17,2,FALSE),IF(AND(OR($D185={"1/2","2/3","2/1","3/2"}),I181="l"),VLOOKUP(K181,$AC$2:$AD$17,2,FALSE),IF(AND(OR($D185={"1/2","2/3","2/1","3/2"}),I180="w"),VLOOKUP(K180,$AA$2:$AB$17,2,FALSE),IF(AND(OR($D185={"1/2","2/3","2/1","3/2"}),I180="l"),VLOOKUP(K180,$AC$2:$AD$17,2,FALSE),IF(AND(OR($D185={"1/2","2/3","2/1","3/2"}),I179="w"),VLOOKUP(K179,$AA$2:$AB$17,2,FALSE),IF(AND(OR($D185={"1/2","2/3","2/1","3/2"}),I179="l"),VLOOKUP(K179,$AC$2:$AD$17,2,FALSE),IF(AND(OR($D185={"1/2","2/3","2/1","3/2"}),I178="w"),VLOOKUP(K178,$AA$2:$AB$17,2,FALSE),IF(AND(OR($D185={"1/2","2/3","2/1","3/2"}),I178="l"),VLOOKUP(K178,$AC$2:$AD$17,2,FALSE),IF(AND(OR($D185={"1/2","2/3","2/1","3/2"}),I177="w"),VLOOKUP(K177,$AA$2:$AB$17,2,FALSE),IF(AND(OR($D185={"1/2","2/3","2/1","3/2"}),I177="l"),VLOOKUP(K177,$AC$2:$AD$17,2,FALSE),IF(AND(OR($D185={"1/2","2/3","2/1","3/2"}),I176="w"),VLOOKUP(K176,$AA$2:$AB$17,2,FALSE),IF(AND(OR($D185={"1/2","2/3","2/1","3/2"}),I176="l"),VLOOKUP(K176,$AC$2:$AD$17,2,FALSE),IF(AND(OR($D185={"1/2","2/3","2/1","3/2"}),I175="w"),VLOOKUP(K175,$AA$2:$AB$17,2,FALSE),IF(AND(OR($D185={"1/2","2/3","2/1","3/2"}),I175="l"),VLOOKUP(K175,$AC$2:$AD$17,2,FALSE),IF(OR($D185={"1/2","2/3","2/1","3/2"}),1,"")))))))))))))))))))))))</f>
        <v>2a</v>
      </c>
      <c r="L186" s="13" t="str">
        <f>IF(AND(M186="d",$A186&gt;=1,OR(N186={1,"2a","2b",3,"5a","5b","10a","10b","20a","20b","40a","40b","80a","80b","160a","160b"})),"w",IF(AND(M186="",$A186&gt;=1,OR(N186={1,"2a","2b",3,"5a","5b","10a","10b","20a","20b","40a","40b","80a","80b","160a","160b"})),"l",""))</f>
        <v>l</v>
      </c>
      <c r="M186" s="7" t="str">
        <f>IF(OR($A186={25,26,27,28,29,30,31,32,33,34,35,36}),"d","")</f>
        <v/>
      </c>
      <c r="N186" s="14">
        <f>IF(AND(OR($D185={"1/3","2/3","3/1","3/2"}),L185="w"),VLOOKUP(N185,$AA$2:$AB$17,2,FALSE),IF(AND(OR($D185={"1/3","2/3","3/1","3/2"}),L185="l"),VLOOKUP(N185,$AC$2:$AD$17,2,FALSE),IF(AND(OR($D185={"1/3","2/3","3/1","3/2"}),L184="w"),VLOOKUP(N184,$AA$2:$AB$17,2,FALSE),IF(AND(OR($D185={"1/3","2/3","3/1","3/2"}),L184="l"),VLOOKUP(N184,$AC$2:$AD$17,2,FALSE),IF(AND(OR($D185={"1/3","2/3","3/1","3/2"}),L183="w"),VLOOKUP(N183,$AA$2:$AB$17,2,FALSE),IF(AND(OR($D185={"1/3","2/3","3/1","3/2"}),L183="l"),VLOOKUP(N183,$AC$2:$AD$17,2,FALSE),IF(AND(OR($D185={"1/3","2/3","3/1","3/2"}),L182="w"),VLOOKUP(N182,$AA$2:$AB$17,2,FALSE),IF(AND(OR($D185={"1/3","2/3","3/1","3/2"}),L182="l"),VLOOKUP(N182,$AC$2:$AD$17,2,FALSE),IF(AND(OR($D185={"1/3","2/3","3/1","3/2"}),L181="w"),VLOOKUP(N181,$AA$2:$AB$17,2,FALSE),IF(AND(OR($D185={"1/3","2/3","3/1","3/2"}),L181="l"),VLOOKUP(N181,$AC$2:$AD$17,2,FALSE),IF(AND(OR($D185={"1/3","2/3","3/1","3/2"}),L180="w"),VLOOKUP(N180,$AA$2:$AB$17,2,FALSE),IF(AND(OR($D185={"1/3","2/3","3/1","3/2"}),L180="l"),VLOOKUP(N180,$AC$2:$AD$17,2,FALSE),IF(AND(OR($D185={"1/3","2/3","3/1","3/2"}),L179="w"),VLOOKUP(N179,$AA$2:$AB$17,2,FALSE),IF(AND(OR($D185={"1/3","2/3","3/1","3/2"}),L179="l"),VLOOKUP(N179,$AC$2:$AD$17,2,FALSE),IF(AND(OR($D185={"1/3","2/3","3/1","3/2"}),L178="w"),VLOOKUP(N178,$AA$2:$AB$17,2,FALSE),IF(AND(OR($D185={"1/3","2/3","3/1","3/2"}),L178="l"),VLOOKUP(N178,$AC$2:$AD$17,2,FALSE),IF(AND(OR($D185={"1/3","2/3","3/1","3/2"}),L177="w"),VLOOKUP(N177,$AA$2:$AB$17,2,FALSE),IF(AND(OR($D185={"1/3","2/3","3/1","3/2"}),L177="l"),VLOOKUP(N177,$AC$2:$AD$17,2,FALSE),IF(AND(OR($D185={"1/3","2/3","3/1","3/2"}),L176="w"),VLOOKUP(N176,$AA$2:$AB$17,2,FALSE),IF(AND(OR($D185={"1/3","2/3","3/1","3/2"}),L176="l"),VLOOKUP(N176,$AC$2:$AD$17,2,FALSE),IF(AND(OR($D185={"1/3","2/3","3/1","3/2"}),L175="w"),VLOOKUP(N175,$AA$2:$AB$17,2,FALSE),IF(AND(OR($D185={"1/3","2/3","3/1","3/2"}),L175="l"),VLOOKUP(N175,$AC$2:$AD$17,2,FALSE),IF(OR($D185={"1/3","2/3","3/1","3/2"}),1,"")))))))))))))))))))))))</f>
        <v>1</v>
      </c>
      <c r="O186" s="12">
        <f t="shared" si="17"/>
        <v>3</v>
      </c>
      <c r="P186" s="13" t="str">
        <f>IF(AND(Q186="c",$A186&gt;=1,OR(R186={1,"2a","2b",3,"5a","5b","10a","10b","20a","20b","40a","40b","80a","80b","160a","160b"})),"w",IF(AND(Q186="",$A186&gt;=1,OR(R186={1,"2a","2b",3,"5a","5b","10a","10b","20a","20b","40a","40b","80a","80b","160a","160b"})),"l",""))</f>
        <v/>
      </c>
      <c r="Q186" s="7" t="str">
        <f>IF(OR($A186={1,4,7,10,13,16,19,22,25,28,31,34}),"c","")</f>
        <v/>
      </c>
      <c r="R186" s="14" t="str">
        <f>IF(AND(OR($E185={"a/b","a/c","b/a","c/a"}),P185="w"),VLOOKUP(R185,$AA$2:$AB$17,2,FALSE),IF(AND(OR($E185={"a/b","a/c","b/a","c/a"}),P185="l"),VLOOKUP(R185,$AC$2:$AD$17,2,FALSE),IF(AND(OR($E185={"a/b","a/c","b/a","c/a"}),P184="w"),VLOOKUP(R184,$AA$2:$AB$17,2,FALSE),IF(AND(OR($E185={"a/b","a/c","b/a","c/a"}),P184="l"),VLOOKUP(R184,$AC$2:$AD$17,2,FALSE),IF(AND(OR($E185={"a/b","a/c","b/a","c/a"}),P183="w"),VLOOKUP(R183,$AA$2:$AB$17,2,FALSE),IF(AND(OR($E185={"a/b","a/c","b/a","c/a"}),P183="l"),VLOOKUP(R183,$AC$2:$AD$17,2,FALSE),IF(AND(OR($E185={"a/b","a/c","b/a","c/a"}),P182="w"),VLOOKUP(R182,$AA$2:$AB$17,2,FALSE),IF(AND(OR($E185={"a/b","a/c","b/a","c/a"}),P182="l"),VLOOKUP(R182,$AC$2:$AD$17,2,FALSE),IF(AND(OR($E185={"a/b","a/c","b/a","c/a"}),P181="w"),VLOOKUP(R181,$AA$2:$AB$17,2,FALSE),IF(AND(OR($E185={"a/b","a/c","b/a","c/a"}),P181="l"),VLOOKUP(R181,$AC$2:$AD$17,2,FALSE),IF(AND(OR($E185={"a/b","a/c","b/a","c/a"}),P180="w"),VLOOKUP(R180,$AA$2:$AB$17,2,FALSE),IF(AND(OR($E185={"a/b","a/c","b/a","c/a"}),P180="l"),VLOOKUP(R180,$AC$2:$AD$17,2,FALSE),IF(AND(OR($E185={"a/b","a/c","b/a","c/a"}),P179="w"),VLOOKUP(R179,$AA$2:$AB$17,2,FALSE),IF(AND(OR($E185={"a/b","a/c","b/a","c/a"}),P179="l"),VLOOKUP(R179,$AC$2:$AD$17,2,FALSE),IF(AND(OR($E185={"a/b","a/c","b/a","c/a"}),P178="w"),VLOOKUP(R178,$AA$2:$AB$17,2,FALSE),IF(AND(OR($E185={"a/b","a/c","b/a","c/a"}),P178="l"),VLOOKUP(R178,$AC$2:$AD$17,2,FALSE),IF(AND(OR($E185={"a/b","a/c","b/a","c/a"}),P177="w"),VLOOKUP(R177,$AA$2:$AB$17,2,FALSE),IF(AND(OR($E185={"a/b","a/c","b/a","c/a"}),P177="l"),VLOOKUP(R177,$AC$2:$AD$17,2,FALSE),IF(AND(OR($E185={"a/b","a/c","b/a","c/a"}),P176="w"),VLOOKUP(R176,$AA$2:$AB$17,2,FALSE),IF(AND(OR($E185={"a/b","a/c","b/a","c/a"}),P176="l"),VLOOKUP(R176,$AC$2:$AD$17,2,FALSE),IF(AND(OR($E185={"a/b","a/c","b/a","c/a"}),P175="w"),VLOOKUP(R175,$AA$2:$AB$17,2,FALSE),IF(AND(OR($E185={"a/b","a/c","b/a","c/a"}),P175="l"),VLOOKUP(R175,$AC$2:$AD$17,2,FALSE),IF(OR($E185={"a/b","a/c","b/a","c/a"}),1,"")))))))))))))))))))))))</f>
        <v/>
      </c>
      <c r="S186" s="13" t="str">
        <f>IF(AND(T186="c",$A186&gt;=1,OR(U186={1,"2a","2b",3,"5a","5b","10a","10b","20a","20b","40a","40b","80a","80b","160a","160b"})),"w",IF(AND(T186="",$A186&gt;=1,OR(U186={1,"2a","2b",3,"5a","5b","10a","10b","20a","20b","40a","40b","80a","80b","160a","160b"})),"l",""))</f>
        <v>w</v>
      </c>
      <c r="T186" s="7" t="str">
        <f>IF(OR($A186={2,5,8,11,14,17,20,23,26,29,32,35}),"c","")</f>
        <v>c</v>
      </c>
      <c r="U186" s="14">
        <f>IF(AND(OR($E185={"a/b","b/c","b/a","c/b"}),S185="w"),VLOOKUP(U185,$AA$2:$AB$17,2,FALSE),IF(AND(OR($E185={"a/b","b/c","b/a","c/b"}),S185="l"),VLOOKUP(U185,$AC$2:$AD$17,2,FALSE),IF(AND(OR($E185={"a/b","b/c","b/a","c/b"}),S184="w"),VLOOKUP(U184,$AA$2:$AB$17,2,FALSE),IF(AND(OR($E185={"a/b","b/c","b/a","c/b"}),S184="l"),VLOOKUP(U184,$AC$2:$AD$17,2,FALSE),IF(AND(OR($E185={"a/b","b/c","b/a","c/b"}),S183="w"),VLOOKUP(U183,$AA$2:$AB$17,2,FALSE),IF(AND(OR($E185={"a/b","b/c","b/a","c/b"}),S183="l"),VLOOKUP(U183,$AC$2:$AD$17,2,FALSE),IF(AND(OR($E185={"a/b","b/c","b/a","c/b"}),S182="w"),VLOOKUP(U182,$AA$2:$AB$17,2,FALSE),IF(AND(OR($E185={"a/b","b/c","b/a","c/b"}),S182="l"),VLOOKUP(U182,$AC$2:$AD$17,2,FALSE),IF(AND(OR($E185={"a/b","b/c","b/a","c/b"}),S181="w"),VLOOKUP(U181,$AA$2:$AB$17,2,FALSE),IF(AND(OR($E185={"a/b","b/c","b/a","c/b"}),S181="l"),VLOOKUP(U181,$AC$2:$AD$17,2,FALSE),IF(AND(OR($E185={"a/b","b/c","b/a","c/b"}),S180="w"),VLOOKUP(U180,$AA$2:$AB$17,2,FALSE),IF(AND(OR($E185={"a/b","b/c","b/a","c/b"}),S180="l"),VLOOKUP(U180,$AC$2:$AD$17,2,FALSE),IF(AND(OR($E185={"a/b","b/c","b/a","c/b"}),S179="w"),VLOOKUP(U179,$AA$2:$AB$17,2,FALSE),IF(AND(OR($E185={"a/b","b/c","b/a","c/b"}),S179="l"),VLOOKUP(U179,$AC$2:$AD$17,2,FALSE),IF(AND(OR($E185={"a/b","b/c","b/a","c/b"}),S178="w"),VLOOKUP(U178,$AA$2:$AB$17,2,FALSE),IF(AND(OR($E185={"a/b","b/c","b/a","c/b"}),S178="l"),VLOOKUP(U178,$AC$2:$AD$17,2,FALSE),IF(AND(OR($E185={"a/b","b/c","b/a","c/b"}),S177="w"),VLOOKUP(U177,$AA$2:$AB$17,2,FALSE),IF(AND(OR($E185={"a/b","b/c","b/a","c/b"}),S177="l"),VLOOKUP(U177,$AC$2:$AD$17,2,FALSE),IF(AND(OR($E185={"a/b","b/c","b/a","c/b"}),S176="w"),VLOOKUP(U176,$AA$2:$AB$17,2,FALSE),IF(AND(OR($E185={"a/b","b/c","b/a","c/b"}),S176="l"),VLOOKUP(U176,$AC$2:$AD$17,2,FALSE),IF(AND(OR($E185={"a/b","b/c","b/a","c/b"}),S175="w"),VLOOKUP(U175,$AA$2:$AB$17,2,FALSE),IF(AND(OR($E185={"a/b","b/c","b/a","c/b"}),S175="l"),VLOOKUP(U175,$AC$2:$AD$17,2,FALSE),IF(OR($E185={"a/b","b/c","b/a","c/b"}),1,"")))))))))))))))))))))))</f>
        <v>1</v>
      </c>
      <c r="V186" s="13" t="str">
        <f>IF(AND(W186="c",$A186&gt;=1,OR(X186={1,"2a","2b",3,"5a","5b","10a","10b","20a","20b","40a","40b","80a","80b","160a","160b"})),"w",IF(AND(W186="",$A186&gt;=1,OR(X186={1,"2a","2b",3,"5a","5b","10a","10b","20a","20b","40a","40b","80a","80b","160a","160b"})),"l",""))</f>
        <v>l</v>
      </c>
      <c r="W186" s="7" t="str">
        <f>IF(OR($A186={3,6,9,12,15,18,21,24,27,30,33,36}),"c","")</f>
        <v/>
      </c>
      <c r="X186" s="14" t="str">
        <f>IF(AND(OR($E185={"a/c","b/c","c/a","c/b"}),V185="w"),VLOOKUP(X185,$AA$2:$AB$17,2,FALSE),IF(AND(OR($E185={"a/c","b/c","c/a","c/b"}),V185="l"),VLOOKUP(X185,$AC$2:$AD$17,2,FALSE),IF(AND(OR($E185={"a/c","b/c","c/a","c/b"}),V184="w"),VLOOKUP(X184,$AA$2:$AB$17,2,FALSE),IF(AND(OR($E185={"a/c","b/c","c/a","c/b"}),V184="l"),VLOOKUP(X184,$AC$2:$AD$17,2,FALSE),IF(AND(OR($E185={"a/c","b/c","c/a","c/b"}),V183="w"),VLOOKUP(X183,$AA$2:$AB$17,2,FALSE),IF(AND(OR($E185={"a/c","b/c","c/a","c/b"}),V183="l"),VLOOKUP(X183,$AC$2:$AD$17,2,FALSE),IF(AND(OR($E185={"a/c","b/c","c/a","c/b"}),V182="w"),VLOOKUP(X182,$AA$2:$AB$17,2,FALSE),IF(AND(OR($E185={"a/c","b/c","c/a","c/b"}),V182="l"),VLOOKUP(X182,$AC$2:$AD$17,2,FALSE),IF(AND(OR($E185={"a/c","b/c","c/a","c/b"}),V181="w"),VLOOKUP(X181,$AA$2:$AB$17,2,FALSE),IF(AND(OR($E185={"a/c","b/c","c/a","c/b"}),V181="l"),VLOOKUP(X181,$AC$2:$AD$17,2,FALSE),IF(AND(OR($E185={"a/c","b/c","c/a","c/b"}),V180="w"),VLOOKUP(X180,$AA$2:$AB$17,2,FALSE),IF(AND(OR($E185={"a/c","b/c","c/a","c/b"}),V180="l"),VLOOKUP(X180,$AC$2:$AD$17,2,FALSE),IF(AND(OR($E185={"a/c","b/c","c/a","c/b"}),V179="w"),VLOOKUP(X179,$AA$2:$AB$17,2,FALSE),IF(AND(OR($E185={"a/c","b/c","c/a","c/b"}),V179="l"),VLOOKUP(X179,$AC$2:$AD$17,2,FALSE),IF(AND(OR($E185={"a/c","b/c","c/a","c/b"}),V178="w"),VLOOKUP(X178,$AA$2:$AB$17,2,FALSE),IF(AND(OR($E185={"a/c","b/c","c/a","c/b"}),V178="l"),VLOOKUP(X178,$AC$2:$AD$17,2,FALSE),IF(AND(OR($E185={"a/c","b/c","c/a","c/b"}),V177="w"),VLOOKUP(X177,$AA$2:$AB$17,2,FALSE),IF(AND(OR($E185={"a/c","b/c","c/a","c/b"}),V177="l"),VLOOKUP(X177,$AC$2:$AD$17,2,FALSE),IF(AND(OR($E185={"a/c","b/c","c/a","c/b"}),V176="w"),VLOOKUP(X176,$AA$2:$AB$17,2,FALSE),IF(AND(OR($E185={"a/c","b/c","c/a","c/b"}),V176="l"),VLOOKUP(X176,$AC$2:$AD$17,2,FALSE),IF(AND(OR($E185={"a/c","b/c","c/a","c/b"}),V175="w"),VLOOKUP(X175,$AA$2:$AB$17,2,FALSE),IF(AND(OR($E185={"a/c","b/c","c/a","c/b"}),V175="l"),VLOOKUP(X175,$AC$2:$AD$17,2,FALSE),IF(OR($E185={"a/c","b/c","c/a","c/b"}),1,"")))))))))))))))))))))))</f>
        <v>2a</v>
      </c>
      <c r="Y186" s="12">
        <f t="shared" si="18"/>
        <v>0</v>
      </c>
      <c r="Z186" s="27">
        <f t="shared" si="19"/>
        <v>3</v>
      </c>
    </row>
    <row r="187" spans="1:26">
      <c r="A187" s="9">
        <v>12</v>
      </c>
      <c r="B187" s="9">
        <f>IF(OR($A187={1,2,3,4,5,6,7,8,9,10,11,12}),1,IF(OR($A187={13,14,15,16,17,18,19,20,21,22,23,24}),2,IF(OR($A187={25,26,27,28,29,30,31,32,33,34,35,36}),3,"")))</f>
        <v>1</v>
      </c>
      <c r="C187" s="9" t="str">
        <f>IF(OR($A187={1,4,7,10,13,16,19,22,25,28,31,34}),"A",IF(OR($A187={2,5,8,11,14,17,20,23,26,29,32,35}),"B",IF(OR($A187={3,6,9,12,15,18,21,24,27,30,33,36}),"C","")))</f>
        <v>C</v>
      </c>
      <c r="D187" t="str">
        <f t="shared" si="20"/>
        <v>2/1</v>
      </c>
      <c r="E187" t="str">
        <f t="shared" si="21"/>
        <v>B/C</v>
      </c>
      <c r="F187" s="13" t="str">
        <f>IF(AND(G187="d",$A187&gt;=1,OR(H187={1,"2a","2b",3,"5a","5b","10a","10b","20a","20b","40a","40b","80a","80b","160a","160b"})),"w",IF(AND(G187="",$A187&gt;=1,OR(H187={1,"2a","2b",3,"5a","5b","10a","10b","20a","20b","40a","40b","80a","80b","160a","160b"})),"l",""))</f>
        <v/>
      </c>
      <c r="G187" s="7" t="str">
        <f>IF(OR($A187={1,2,3,4,5,6,7,8,9,10,11,12}),"d","")</f>
        <v>d</v>
      </c>
      <c r="H187" s="14" t="str">
        <f>IF(AND(OR($D186={"1/2","1/3","2/1","3/1"}),F186="w"),VLOOKUP(H186,$AA$2:$AB$17,2,FALSE),IF(AND(OR($D186={"1/2","1/3","2/1","3/1"}),F186="l"),VLOOKUP(H186,$AC$2:$AD$17,2,FALSE),IF(AND(OR($D186={"1/2","1/3","2/1","3/1"}),F185="w"),VLOOKUP(H185,$AA$2:$AB$17,2,FALSE),IF(AND(OR($D186={"1/2","1/3","2/1","3/1"}),F185="l"),VLOOKUP(H185,$AC$2:$AD$17,2,FALSE),IF(AND(OR($D186={"1/2","1/3","2/1","3/1"}),F184="w"),VLOOKUP(H184,$AA$2:$AB$17,2,FALSE),IF(AND(OR($D186={"1/2","1/3","2/1","3/1"}),F184="l"),VLOOKUP(H184,$AC$2:$AD$17,2,FALSE),IF(AND(OR($D186={"1/2","1/3","2/1","3/1"}),F183="w"),VLOOKUP(H183,$AA$2:$AB$17,2,FALSE),IF(AND(OR($D186={"1/2","1/3","2/1","3/1"}),F183="l"),VLOOKUP(H183,$AC$2:$AD$17,2,FALSE),IF(AND(OR($D186={"1/2","1/3","2/1","3/1"}),F182="w"),VLOOKUP(H182,$AA$2:$AB$17,2,FALSE),IF(AND(OR($D186={"1/2","1/3","2/1","3/1"}),F182="l"),VLOOKUP(H182,$AC$2:$AD$17,2,FALSE),IF(AND(OR($D186={"1/2","1/3","2/1","3/1"}),F181="w"),VLOOKUP(H181,$AA$2:$AB$17,2,FALSE),IF(AND(OR($D186={"1/2","1/3","2/1","3/1"}),F181="l"),VLOOKUP(H181,$AC$2:$AD$17,2,FALSE),IF(AND(OR($D186={"1/2","1/3","2/1","3/1"}),F180="w"),VLOOKUP(H180,$AA$2:$AB$17,2,FALSE),IF(AND(OR($D186={"1/2","1/3","2/1","3/1"}),F180="l"),VLOOKUP(H180,$AC$2:$AD$17,2,FALSE),IF(AND(OR($D186={"1/2","1/3","2/1","3/1"}),F179="w"),VLOOKUP(H179,$AA$2:$AB$17,2,FALSE),IF(AND(OR($D186={"1/2","1/3","2/1","3/1"}),F179="l"),VLOOKUP(H179,$AC$2:$AD$17,2,FALSE),IF(AND(OR($D186={"1/2","1/3","2/1","3/1"}),F178="w"),VLOOKUP(H178,$AA$2:$AB$17,2,FALSE),IF(AND(OR($D186={"1/2","1/3","2/1","3/1"}),F178="l"),VLOOKUP(H178,$AC$2:$AD$17,2,FALSE),IF(AND(OR($D186={"1/2","1/3","2/1","3/1"}),F177="w"),VLOOKUP(H177,$AA$2:$AB$17,2,FALSE),IF(AND(OR($D186={"1/2","1/3","2/1","3/1"}),F177="l"),VLOOKUP(H177,$AC$2:$AD$17,2,FALSE),IF(AND(OR($D186={"1/2","1/3","2/1","3/1"}),F176="w"),VLOOKUP(H176,$AA$2:$AB$17,2,FALSE),IF(AND(OR($D186={"1/2","1/3","2/1","3/1"}),F176="l"),VLOOKUP(H176,$AC$2:$AD$17,2,FALSE),IF(OR($D186={"1/2","1/3","2/1","3/1"}),1,"")))))))))))))))))))))))</f>
        <v/>
      </c>
      <c r="I187" s="13" t="str">
        <f>IF(AND(J187="d",$A187&gt;=1,OR(K187={1,"2a","2b",3,"5a","5b","10a","10b","20a","20b","40a","40b","80a","80b","160a","160b"})),"w",IF(AND(J187="",$A187&gt;=1,OR(K187={1,"2a","2b",3,"5a","5b","10a","10b","20a","20b","40a","40b","80a","80b","160a","160b"})),"l",""))</f>
        <v>l</v>
      </c>
      <c r="J187" s="7" t="str">
        <f>IF(OR($A187={13,14,15,16,17,18,19,20,21,22,23,24}),"d","")</f>
        <v/>
      </c>
      <c r="K187" s="14">
        <f>IF(AND(OR($D186={"1/2","2/3","2/1","3/2"}),I186="w"),VLOOKUP(K186,$AA$2:$AB$17,2,FALSE),IF(AND(OR($D186={"1/2","2/3","2/1","3/2"}),I186="l"),VLOOKUP(K186,$AC$2:$AD$17,2,FALSE),IF(AND(OR($D186={"1/2","2/3","2/1","3/2"}),I185="w"),VLOOKUP(K185,$AA$2:$AB$17,2,FALSE),IF(AND(OR($D186={"1/2","2/3","2/1","3/2"}),I185="l"),VLOOKUP(K185,$AC$2:$AD$17,2,FALSE),IF(AND(OR($D186={"1/2","2/3","2/1","3/2"}),I184="w"),VLOOKUP(K184,$AA$2:$AB$17,2,FALSE),IF(AND(OR($D186={"1/2","2/3","2/1","3/2"}),I184="l"),VLOOKUP(K184,$AC$2:$AD$17,2,FALSE),IF(AND(OR($D186={"1/2","2/3","2/1","3/2"}),I183="w"),VLOOKUP(K183,$AA$2:$AB$17,2,FALSE),IF(AND(OR($D186={"1/2","2/3","2/1","3/2"}),I183="l"),VLOOKUP(K183,$AC$2:$AD$17,2,FALSE),IF(AND(OR($D186={"1/2","2/3","2/1","3/2"}),I182="w"),VLOOKUP(K182,$AA$2:$AB$17,2,FALSE),IF(AND(OR($D186={"1/2","2/3","2/1","3/2"}),I182="l"),VLOOKUP(K182,$AC$2:$AD$17,2,FALSE),IF(AND(OR($D186={"1/2","2/3","2/1","3/2"}),I181="w"),VLOOKUP(K181,$AA$2:$AB$17,2,FALSE),IF(AND(OR($D186={"1/2","2/3","2/1","3/2"}),I181="l"),VLOOKUP(K181,$AC$2:$AD$17,2,FALSE),IF(AND(OR($D186={"1/2","2/3","2/1","3/2"}),I180="w"),VLOOKUP(K180,$AA$2:$AB$17,2,FALSE),IF(AND(OR($D186={"1/2","2/3","2/1","3/2"}),I180="l"),VLOOKUP(K180,$AC$2:$AD$17,2,FALSE),IF(AND(OR($D186={"1/2","2/3","2/1","3/2"}),I179="w"),VLOOKUP(K179,$AA$2:$AB$17,2,FALSE),IF(AND(OR($D186={"1/2","2/3","2/1","3/2"}),I179="l"),VLOOKUP(K179,$AC$2:$AD$17,2,FALSE),IF(AND(OR($D186={"1/2","2/3","2/1","3/2"}),I178="w"),VLOOKUP(K178,$AA$2:$AB$17,2,FALSE),IF(AND(OR($D186={"1/2","2/3","2/1","3/2"}),I178="l"),VLOOKUP(K178,$AC$2:$AD$17,2,FALSE),IF(AND(OR($D186={"1/2","2/3","2/1","3/2"}),I177="w"),VLOOKUP(K177,$AA$2:$AB$17,2,FALSE),IF(AND(OR($D186={"1/2","2/3","2/1","3/2"}),I177="l"),VLOOKUP(K177,$AC$2:$AD$17,2,FALSE),IF(AND(OR($D186={"1/2","2/3","2/1","3/2"}),I176="w"),VLOOKUP(K176,$AA$2:$AB$17,2,FALSE),IF(AND(OR($D186={"1/2","2/3","2/1","3/2"}),I176="l"),VLOOKUP(K176,$AC$2:$AD$17,2,FALSE),IF(OR($D186={"1/2","2/3","2/1","3/2"}),1,"")))))))))))))))))))))))</f>
        <v>1</v>
      </c>
      <c r="L187" s="13" t="str">
        <f>IF(AND(M187="d",$A187&gt;=1,OR(N187={1,"2a","2b",3,"5a","5b","10a","10b","20a","20b","40a","40b","80a","80b","160a","160b"})),"w",IF(AND(M187="",$A187&gt;=1,OR(N187={1,"2a","2b",3,"5a","5b","10a","10b","20a","20b","40a","40b","80a","80b","160a","160b"})),"l",""))</f>
        <v>l</v>
      </c>
      <c r="M187" s="7" t="str">
        <f>IF(OR($A187={25,26,27,28,29,30,31,32,33,34,35,36}),"d","")</f>
        <v/>
      </c>
      <c r="N187" s="14" t="str">
        <f>IF(AND(OR($D186={"1/3","2/3","3/1","3/2"}),L186="w"),VLOOKUP(N186,$AA$2:$AB$17,2,FALSE),IF(AND(OR($D186={"1/3","2/3","3/1","3/2"}),L186="l"),VLOOKUP(N186,$AC$2:$AD$17,2,FALSE),IF(AND(OR($D186={"1/3","2/3","3/1","3/2"}),L185="w"),VLOOKUP(N185,$AA$2:$AB$17,2,FALSE),IF(AND(OR($D186={"1/3","2/3","3/1","3/2"}),L185="l"),VLOOKUP(N185,$AC$2:$AD$17,2,FALSE),IF(AND(OR($D186={"1/3","2/3","3/1","3/2"}),L184="w"),VLOOKUP(N184,$AA$2:$AB$17,2,FALSE),IF(AND(OR($D186={"1/3","2/3","3/1","3/2"}),L184="l"),VLOOKUP(N184,$AC$2:$AD$17,2,FALSE),IF(AND(OR($D186={"1/3","2/3","3/1","3/2"}),L183="w"),VLOOKUP(N183,$AA$2:$AB$17,2,FALSE),IF(AND(OR($D186={"1/3","2/3","3/1","3/2"}),L183="l"),VLOOKUP(N183,$AC$2:$AD$17,2,FALSE),IF(AND(OR($D186={"1/3","2/3","3/1","3/2"}),L182="w"),VLOOKUP(N182,$AA$2:$AB$17,2,FALSE),IF(AND(OR($D186={"1/3","2/3","3/1","3/2"}),L182="l"),VLOOKUP(N182,$AC$2:$AD$17,2,FALSE),IF(AND(OR($D186={"1/3","2/3","3/1","3/2"}),L181="w"),VLOOKUP(N181,$AA$2:$AB$17,2,FALSE),IF(AND(OR($D186={"1/3","2/3","3/1","3/2"}),L181="l"),VLOOKUP(N181,$AC$2:$AD$17,2,FALSE),IF(AND(OR($D186={"1/3","2/3","3/1","3/2"}),L180="w"),VLOOKUP(N180,$AA$2:$AB$17,2,FALSE),IF(AND(OR($D186={"1/3","2/3","3/1","3/2"}),L180="l"),VLOOKUP(N180,$AC$2:$AD$17,2,FALSE),IF(AND(OR($D186={"1/3","2/3","3/1","3/2"}),L179="w"),VLOOKUP(N179,$AA$2:$AB$17,2,FALSE),IF(AND(OR($D186={"1/3","2/3","3/1","3/2"}),L179="l"),VLOOKUP(N179,$AC$2:$AD$17,2,FALSE),IF(AND(OR($D186={"1/3","2/3","3/1","3/2"}),L178="w"),VLOOKUP(N178,$AA$2:$AB$17,2,FALSE),IF(AND(OR($D186={"1/3","2/3","3/1","3/2"}),L178="l"),VLOOKUP(N178,$AC$2:$AD$17,2,FALSE),IF(AND(OR($D186={"1/3","2/3","3/1","3/2"}),L177="w"),VLOOKUP(N177,$AA$2:$AB$17,2,FALSE),IF(AND(OR($D186={"1/3","2/3","3/1","3/2"}),L177="l"),VLOOKUP(N177,$AC$2:$AD$17,2,FALSE),IF(AND(OR($D186={"1/3","2/3","3/1","3/2"}),L176="w"),VLOOKUP(N176,$AA$2:$AB$17,2,FALSE),IF(AND(OR($D186={"1/3","2/3","3/1","3/2"}),L176="l"),VLOOKUP(N176,$AC$2:$AD$17,2,FALSE),IF(OR($D186={"1/3","2/3","3/1","3/2"}),1,"")))))))))))))))))))))))</f>
        <v>2a</v>
      </c>
      <c r="O187" s="12">
        <f t="shared" si="17"/>
        <v>-3</v>
      </c>
      <c r="P187" s="13" t="str">
        <f>IF(AND(Q187="c",$A187&gt;=1,OR(R187={1,"2a","2b",3,"5a","5b","10a","10b","20a","20b","40a","40b","80a","80b","160a","160b"})),"w",IF(AND(Q187="",$A187&gt;=1,OR(R187={1,"2a","2b",3,"5a","5b","10a","10b","20a","20b","40a","40b","80a","80b","160a","160b"})),"l",""))</f>
        <v/>
      </c>
      <c r="Q187" s="7" t="str">
        <f>IF(OR($A187={1,4,7,10,13,16,19,22,25,28,31,34}),"c","")</f>
        <v/>
      </c>
      <c r="R187" s="14" t="str">
        <f>IF(AND(OR($E186={"a/b","a/c","b/a","c/a"}),P186="w"),VLOOKUP(R186,$AA$2:$AB$17,2,FALSE),IF(AND(OR($E186={"a/b","a/c","b/a","c/a"}),P186="l"),VLOOKUP(R186,$AC$2:$AD$17,2,FALSE),IF(AND(OR($E186={"a/b","a/c","b/a","c/a"}),P185="w"),VLOOKUP(R185,$AA$2:$AB$17,2,FALSE),IF(AND(OR($E186={"a/b","a/c","b/a","c/a"}),P185="l"),VLOOKUP(R185,$AC$2:$AD$17,2,FALSE),IF(AND(OR($E186={"a/b","a/c","b/a","c/a"}),P184="w"),VLOOKUP(R184,$AA$2:$AB$17,2,FALSE),IF(AND(OR($E186={"a/b","a/c","b/a","c/a"}),P184="l"),VLOOKUP(R184,$AC$2:$AD$17,2,FALSE),IF(AND(OR($E186={"a/b","a/c","b/a","c/a"}),P183="w"),VLOOKUP(R183,$AA$2:$AB$17,2,FALSE),IF(AND(OR($E186={"a/b","a/c","b/a","c/a"}),P183="l"),VLOOKUP(R183,$AC$2:$AD$17,2,FALSE),IF(AND(OR($E186={"a/b","a/c","b/a","c/a"}),P182="w"),VLOOKUP(R182,$AA$2:$AB$17,2,FALSE),IF(AND(OR($E186={"a/b","a/c","b/a","c/a"}),P182="l"),VLOOKUP(R182,$AC$2:$AD$17,2,FALSE),IF(AND(OR($E186={"a/b","a/c","b/a","c/a"}),P181="w"),VLOOKUP(R181,$AA$2:$AB$17,2,FALSE),IF(AND(OR($E186={"a/b","a/c","b/a","c/a"}),P181="l"),VLOOKUP(R181,$AC$2:$AD$17,2,FALSE),IF(AND(OR($E186={"a/b","a/c","b/a","c/a"}),P180="w"),VLOOKUP(R180,$AA$2:$AB$17,2,FALSE),IF(AND(OR($E186={"a/b","a/c","b/a","c/a"}),P180="l"),VLOOKUP(R180,$AC$2:$AD$17,2,FALSE),IF(AND(OR($E186={"a/b","a/c","b/a","c/a"}),P179="w"),VLOOKUP(R179,$AA$2:$AB$17,2,FALSE),IF(AND(OR($E186={"a/b","a/c","b/a","c/a"}),P179="l"),VLOOKUP(R179,$AC$2:$AD$17,2,FALSE),IF(AND(OR($E186={"a/b","a/c","b/a","c/a"}),P178="w"),VLOOKUP(R178,$AA$2:$AB$17,2,FALSE),IF(AND(OR($E186={"a/b","a/c","b/a","c/a"}),P178="l"),VLOOKUP(R178,$AC$2:$AD$17,2,FALSE),IF(AND(OR($E186={"a/b","a/c","b/a","c/a"}),P177="w"),VLOOKUP(R177,$AA$2:$AB$17,2,FALSE),IF(AND(OR($E186={"a/b","a/c","b/a","c/a"}),P177="l"),VLOOKUP(R177,$AC$2:$AD$17,2,FALSE),IF(AND(OR($E186={"a/b","a/c","b/a","c/a"}),P176="w"),VLOOKUP(R176,$AA$2:$AB$17,2,FALSE),IF(AND(OR($E186={"a/b","a/c","b/a","c/a"}),P176="l"),VLOOKUP(R176,$AC$2:$AD$17,2,FALSE),IF(OR($E186={"a/b","a/c","b/a","c/a"}),1,"")))))))))))))))))))))))</f>
        <v/>
      </c>
      <c r="S187" s="13" t="str">
        <f>IF(AND(T187="c",$A187&gt;=1,OR(U187={1,"2a","2b",3,"5a","5b","10a","10b","20a","20b","40a","40b","80a","80b","160a","160b"})),"w",IF(AND(T187="",$A187&gt;=1,OR(U187={1,"2a","2b",3,"5a","5b","10a","10b","20a","20b","40a","40b","80a","80b","160a","160b"})),"l",""))</f>
        <v>l</v>
      </c>
      <c r="T187" s="7" t="str">
        <f>IF(OR($A187={2,5,8,11,14,17,20,23,26,29,32,35}),"c","")</f>
        <v/>
      </c>
      <c r="U187" s="14">
        <f>IF(AND(OR($E186={"a/b","b/c","b/a","c/b"}),S186="w"),VLOOKUP(U186,$AA$2:$AB$17,2,FALSE),IF(AND(OR($E186={"a/b","b/c","b/a","c/b"}),S186="l"),VLOOKUP(U186,$AC$2:$AD$17,2,FALSE),IF(AND(OR($E186={"a/b","b/c","b/a","c/b"}),S185="w"),VLOOKUP(U185,$AA$2:$AB$17,2,FALSE),IF(AND(OR($E186={"a/b","b/c","b/a","c/b"}),S185="l"),VLOOKUP(U185,$AC$2:$AD$17,2,FALSE),IF(AND(OR($E186={"a/b","b/c","b/a","c/b"}),S184="w"),VLOOKUP(U184,$AA$2:$AB$17,2,FALSE),IF(AND(OR($E186={"a/b","b/c","b/a","c/b"}),S184="l"),VLOOKUP(U184,$AC$2:$AD$17,2,FALSE),IF(AND(OR($E186={"a/b","b/c","b/a","c/b"}),S183="w"),VLOOKUP(U183,$AA$2:$AB$17,2,FALSE),IF(AND(OR($E186={"a/b","b/c","b/a","c/b"}),S183="l"),VLOOKUP(U183,$AC$2:$AD$17,2,FALSE),IF(AND(OR($E186={"a/b","b/c","b/a","c/b"}),S182="w"),VLOOKUP(U182,$AA$2:$AB$17,2,FALSE),IF(AND(OR($E186={"a/b","b/c","b/a","c/b"}),S182="l"),VLOOKUP(U182,$AC$2:$AD$17,2,FALSE),IF(AND(OR($E186={"a/b","b/c","b/a","c/b"}),S181="w"),VLOOKUP(U181,$AA$2:$AB$17,2,FALSE),IF(AND(OR($E186={"a/b","b/c","b/a","c/b"}),S181="l"),VLOOKUP(U181,$AC$2:$AD$17,2,FALSE),IF(AND(OR($E186={"a/b","b/c","b/a","c/b"}),S180="w"),VLOOKUP(U180,$AA$2:$AB$17,2,FALSE),IF(AND(OR($E186={"a/b","b/c","b/a","c/b"}),S180="l"),VLOOKUP(U180,$AC$2:$AD$17,2,FALSE),IF(AND(OR($E186={"a/b","b/c","b/a","c/b"}),S179="w"),VLOOKUP(U179,$AA$2:$AB$17,2,FALSE),IF(AND(OR($E186={"a/b","b/c","b/a","c/b"}),S179="l"),VLOOKUP(U179,$AC$2:$AD$17,2,FALSE),IF(AND(OR($E186={"a/b","b/c","b/a","c/b"}),S178="w"),VLOOKUP(U178,$AA$2:$AB$17,2,FALSE),IF(AND(OR($E186={"a/b","b/c","b/a","c/b"}),S178="l"),VLOOKUP(U178,$AC$2:$AD$17,2,FALSE),IF(AND(OR($E186={"a/b","b/c","b/a","c/b"}),S177="w"),VLOOKUP(U177,$AA$2:$AB$17,2,FALSE),IF(AND(OR($E186={"a/b","b/c","b/a","c/b"}),S177="l"),VLOOKUP(U177,$AC$2:$AD$17,2,FALSE),IF(AND(OR($E186={"a/b","b/c","b/a","c/b"}),S176="w"),VLOOKUP(U176,$AA$2:$AB$17,2,FALSE),IF(AND(OR($E186={"a/b","b/c","b/a","c/b"}),S176="l"),VLOOKUP(U176,$AC$2:$AD$17,2,FALSE),IF(OR($E186={"a/b","b/c","b/a","c/b"}),1,"")))))))))))))))))))))))</f>
        <v>1</v>
      </c>
      <c r="V187" s="13" t="str">
        <f>IF(AND(W187="c",$A187&gt;=1,OR(X187={1,"2a","2b",3,"5a","5b","10a","10b","20a","20b","40a","40b","80a","80b","160a","160b"})),"w",IF(AND(W187="",$A187&gt;=1,OR(X187={1,"2a","2b",3,"5a","5b","10a","10b","20a","20b","40a","40b","80a","80b","160a","160b"})),"l",""))</f>
        <v>w</v>
      </c>
      <c r="W187" s="7" t="str">
        <f>IF(OR($A187={3,6,9,12,15,18,21,24,27,30,33,36}),"c","")</f>
        <v>c</v>
      </c>
      <c r="X187" s="14" t="str">
        <f>IF(AND(OR($E186={"a/c","b/c","c/a","c/b"}),V186="w"),VLOOKUP(X186,$AA$2:$AB$17,2,FALSE),IF(AND(OR($E186={"a/c","b/c","c/a","c/b"}),V186="l"),VLOOKUP(X186,$AC$2:$AD$17,2,FALSE),IF(AND(OR($E186={"a/c","b/c","c/a","c/b"}),V185="w"),VLOOKUP(X185,$AA$2:$AB$17,2,FALSE),IF(AND(OR($E186={"a/c","b/c","c/a","c/b"}),V185="l"),VLOOKUP(X185,$AC$2:$AD$17,2,FALSE),IF(AND(OR($E186={"a/c","b/c","c/a","c/b"}),V184="w"),VLOOKUP(X184,$AA$2:$AB$17,2,FALSE),IF(AND(OR($E186={"a/c","b/c","c/a","c/b"}),V184="l"),VLOOKUP(X184,$AC$2:$AD$17,2,FALSE),IF(AND(OR($E186={"a/c","b/c","c/a","c/b"}),V183="w"),VLOOKUP(X183,$AA$2:$AB$17,2,FALSE),IF(AND(OR($E186={"a/c","b/c","c/a","c/b"}),V183="l"),VLOOKUP(X183,$AC$2:$AD$17,2,FALSE),IF(AND(OR($E186={"a/c","b/c","c/a","c/b"}),V182="w"),VLOOKUP(X182,$AA$2:$AB$17,2,FALSE),IF(AND(OR($E186={"a/c","b/c","c/a","c/b"}),V182="l"),VLOOKUP(X182,$AC$2:$AD$17,2,FALSE),IF(AND(OR($E186={"a/c","b/c","c/a","c/b"}),V181="w"),VLOOKUP(X181,$AA$2:$AB$17,2,FALSE),IF(AND(OR($E186={"a/c","b/c","c/a","c/b"}),V181="l"),VLOOKUP(X181,$AC$2:$AD$17,2,FALSE),IF(AND(OR($E186={"a/c","b/c","c/a","c/b"}),V180="w"),VLOOKUP(X180,$AA$2:$AB$17,2,FALSE),IF(AND(OR($E186={"a/c","b/c","c/a","c/b"}),V180="l"),VLOOKUP(X180,$AC$2:$AD$17,2,FALSE),IF(AND(OR($E186={"a/c","b/c","c/a","c/b"}),V179="w"),VLOOKUP(X179,$AA$2:$AB$17,2,FALSE),IF(AND(OR($E186={"a/c","b/c","c/a","c/b"}),V179="l"),VLOOKUP(X179,$AC$2:$AD$17,2,FALSE),IF(AND(OR($E186={"a/c","b/c","c/a","c/b"}),V178="w"),VLOOKUP(X178,$AA$2:$AB$17,2,FALSE),IF(AND(OR($E186={"a/c","b/c","c/a","c/b"}),V178="l"),VLOOKUP(X178,$AC$2:$AD$17,2,FALSE),IF(AND(OR($E186={"a/c","b/c","c/a","c/b"}),V177="w"),VLOOKUP(X177,$AA$2:$AB$17,2,FALSE),IF(AND(OR($E186={"a/c","b/c","c/a","c/b"}),V177="l"),VLOOKUP(X177,$AC$2:$AD$17,2,FALSE),IF(AND(OR($E186={"a/c","b/c","c/a","c/b"}),V176="w"),VLOOKUP(X176,$AA$2:$AB$17,2,FALSE),IF(AND(OR($E186={"a/c","b/c","c/a","c/b"}),V176="l"),VLOOKUP(X176,$AC$2:$AD$17,2,FALSE),IF(OR($E186={"a/c","b/c","c/a","c/b"}),1,"")))))))))))))))))))))))</f>
        <v>2b</v>
      </c>
      <c r="Y187" s="12">
        <f t="shared" si="18"/>
        <v>3</v>
      </c>
      <c r="Z187" s="27">
        <f t="shared" si="19"/>
        <v>0</v>
      </c>
    </row>
    <row r="188" spans="1:26">
      <c r="A188" s="9">
        <v>16</v>
      </c>
      <c r="B188" s="9">
        <f>IF(OR($A188={1,2,3,4,5,6,7,8,9,10,11,12}),1,IF(OR($A188={13,14,15,16,17,18,19,20,21,22,23,24}),2,IF(OR($A188={25,26,27,28,29,30,31,32,33,34,35,36}),3,"")))</f>
        <v>2</v>
      </c>
      <c r="C188" s="9" t="str">
        <f>IF(OR($A188={1,4,7,10,13,16,19,22,25,28,31,34}),"A",IF(OR($A188={2,5,8,11,14,17,20,23,26,29,32,35}),"B",IF(OR($A188={3,6,9,12,15,18,21,24,27,30,33,36}),"C","")))</f>
        <v>A</v>
      </c>
      <c r="D188" t="str">
        <f t="shared" si="20"/>
        <v>1/2</v>
      </c>
      <c r="E188" t="str">
        <f t="shared" si="21"/>
        <v>C/A</v>
      </c>
      <c r="F188" s="13" t="str">
        <f>IF(AND(G188="d",$A188&gt;=1,OR(H188={1,"2a","2b",3,"5a","5b","10a","10b","20a","20b","40a","40b","80a","80b","160a","160b"})),"w",IF(AND(G188="",$A188&gt;=1,OR(H188={1,"2a","2b",3,"5a","5b","10a","10b","20a","20b","40a","40b","80a","80b","160a","160b"})),"l",""))</f>
        <v>l</v>
      </c>
      <c r="G188" s="7" t="str">
        <f>IF(OR($A188={1,2,3,4,5,6,7,8,9,10,11,12}),"d","")</f>
        <v/>
      </c>
      <c r="H188" s="14" t="str">
        <f>IF(AND(OR($D187={"1/2","1/3","2/1","3/1"}),F187="w"),VLOOKUP(H187,$AA$2:$AB$17,2,FALSE),IF(AND(OR($D187={"1/2","1/3","2/1","3/1"}),F187="l"),VLOOKUP(H187,$AC$2:$AD$17,2,FALSE),IF(AND(OR($D187={"1/2","1/3","2/1","3/1"}),F186="w"),VLOOKUP(H186,$AA$2:$AB$17,2,FALSE),IF(AND(OR($D187={"1/2","1/3","2/1","3/1"}),F186="l"),VLOOKUP(H186,$AC$2:$AD$17,2,FALSE),IF(AND(OR($D187={"1/2","1/3","2/1","3/1"}),F185="w"),VLOOKUP(H185,$AA$2:$AB$17,2,FALSE),IF(AND(OR($D187={"1/2","1/3","2/1","3/1"}),F185="l"),VLOOKUP(H185,$AC$2:$AD$17,2,FALSE),IF(AND(OR($D187={"1/2","1/3","2/1","3/1"}),F184="w"),VLOOKUP(H184,$AA$2:$AB$17,2,FALSE),IF(AND(OR($D187={"1/2","1/3","2/1","3/1"}),F184="l"),VLOOKUP(H184,$AC$2:$AD$17,2,FALSE),IF(AND(OR($D187={"1/2","1/3","2/1","3/1"}),F183="w"),VLOOKUP(H183,$AA$2:$AB$17,2,FALSE),IF(AND(OR($D187={"1/2","1/3","2/1","3/1"}),F183="l"),VLOOKUP(H183,$AC$2:$AD$17,2,FALSE),IF(AND(OR($D187={"1/2","1/3","2/1","3/1"}),F182="w"),VLOOKUP(H182,$AA$2:$AB$17,2,FALSE),IF(AND(OR($D187={"1/2","1/3","2/1","3/1"}),F182="l"),VLOOKUP(H182,$AC$2:$AD$17,2,FALSE),IF(AND(OR($D187={"1/2","1/3","2/1","3/1"}),F181="w"),VLOOKUP(H181,$AA$2:$AB$17,2,FALSE),IF(AND(OR($D187={"1/2","1/3","2/1","3/1"}),F181="l"),VLOOKUP(H181,$AC$2:$AD$17,2,FALSE),IF(AND(OR($D187={"1/2","1/3","2/1","3/1"}),F180="w"),VLOOKUP(H180,$AA$2:$AB$17,2,FALSE),IF(AND(OR($D187={"1/2","1/3","2/1","3/1"}),F180="l"),VLOOKUP(H180,$AC$2:$AD$17,2,FALSE),IF(AND(OR($D187={"1/2","1/3","2/1","3/1"}),F179="w"),VLOOKUP(H179,$AA$2:$AB$17,2,FALSE),IF(AND(OR($D187={"1/2","1/3","2/1","3/1"}),F179="l"),VLOOKUP(H179,$AC$2:$AD$17,2,FALSE),IF(AND(OR($D187={"1/2","1/3","2/1","3/1"}),F178="w"),VLOOKUP(H178,$AA$2:$AB$17,2,FALSE),IF(AND(OR($D187={"1/2","1/3","2/1","3/1"}),F178="l"),VLOOKUP(H178,$AC$2:$AD$17,2,FALSE),IF(AND(OR($D187={"1/2","1/3","2/1","3/1"}),F177="w"),VLOOKUP(H177,$AA$2:$AB$17,2,FALSE),IF(AND(OR($D187={"1/2","1/3","2/1","3/1"}),F177="l"),VLOOKUP(H177,$AC$2:$AD$17,2,FALSE),IF(OR($D187={"1/2","1/3","2/1","3/1"}),1,"")))))))))))))))))))))))</f>
        <v>2b</v>
      </c>
      <c r="I188" s="13" t="str">
        <f>IF(AND(J188="d",$A188&gt;=1,OR(K188={1,"2a","2b",3,"5a","5b","10a","10b","20a","20b","40a","40b","80a","80b","160a","160b"})),"w",IF(AND(J188="",$A188&gt;=1,OR(K188={1,"2a","2b",3,"5a","5b","10a","10b","20a","20b","40a","40b","80a","80b","160a","160b"})),"l",""))</f>
        <v>w</v>
      </c>
      <c r="J188" s="7" t="str">
        <f>IF(OR($A188={13,14,15,16,17,18,19,20,21,22,23,24}),"d","")</f>
        <v>d</v>
      </c>
      <c r="K188" s="14" t="str">
        <f>IF(AND(OR($D187={"1/2","2/3","2/1","3/2"}),I187="w"),VLOOKUP(K187,$AA$2:$AB$17,2,FALSE),IF(AND(OR($D187={"1/2","2/3","2/1","3/2"}),I187="l"),VLOOKUP(K187,$AC$2:$AD$17,2,FALSE),IF(AND(OR($D187={"1/2","2/3","2/1","3/2"}),I186="w"),VLOOKUP(K186,$AA$2:$AB$17,2,FALSE),IF(AND(OR($D187={"1/2","2/3","2/1","3/2"}),I186="l"),VLOOKUP(K186,$AC$2:$AD$17,2,FALSE),IF(AND(OR($D187={"1/2","2/3","2/1","3/2"}),I185="w"),VLOOKUP(K185,$AA$2:$AB$17,2,FALSE),IF(AND(OR($D187={"1/2","2/3","2/1","3/2"}),I185="l"),VLOOKUP(K185,$AC$2:$AD$17,2,FALSE),IF(AND(OR($D187={"1/2","2/3","2/1","3/2"}),I184="w"),VLOOKUP(K184,$AA$2:$AB$17,2,FALSE),IF(AND(OR($D187={"1/2","2/3","2/1","3/2"}),I184="l"),VLOOKUP(K184,$AC$2:$AD$17,2,FALSE),IF(AND(OR($D187={"1/2","2/3","2/1","3/2"}),I183="w"),VLOOKUP(K183,$AA$2:$AB$17,2,FALSE),IF(AND(OR($D187={"1/2","2/3","2/1","3/2"}),I183="l"),VLOOKUP(K183,$AC$2:$AD$17,2,FALSE),IF(AND(OR($D187={"1/2","2/3","2/1","3/2"}),I182="w"),VLOOKUP(K182,$AA$2:$AB$17,2,FALSE),IF(AND(OR($D187={"1/2","2/3","2/1","3/2"}),I182="l"),VLOOKUP(K182,$AC$2:$AD$17,2,FALSE),IF(AND(OR($D187={"1/2","2/3","2/1","3/2"}),I181="w"),VLOOKUP(K181,$AA$2:$AB$17,2,FALSE),IF(AND(OR($D187={"1/2","2/3","2/1","3/2"}),I181="l"),VLOOKUP(K181,$AC$2:$AD$17,2,FALSE),IF(AND(OR($D187={"1/2","2/3","2/1","3/2"}),I180="w"),VLOOKUP(K180,$AA$2:$AB$17,2,FALSE),IF(AND(OR($D187={"1/2","2/3","2/1","3/2"}),I180="l"),VLOOKUP(K180,$AC$2:$AD$17,2,FALSE),IF(AND(OR($D187={"1/2","2/3","2/1","3/2"}),I179="w"),VLOOKUP(K179,$AA$2:$AB$17,2,FALSE),IF(AND(OR($D187={"1/2","2/3","2/1","3/2"}),I179="l"),VLOOKUP(K179,$AC$2:$AD$17,2,FALSE),IF(AND(OR($D187={"1/2","2/3","2/1","3/2"}),I178="w"),VLOOKUP(K178,$AA$2:$AB$17,2,FALSE),IF(AND(OR($D187={"1/2","2/3","2/1","3/2"}),I178="l"),VLOOKUP(K178,$AC$2:$AD$17,2,FALSE),IF(AND(OR($D187={"1/2","2/3","2/1","3/2"}),I177="w"),VLOOKUP(K177,$AA$2:$AB$17,2,FALSE),IF(AND(OR($D187={"1/2","2/3","2/1","3/2"}),I177="l"),VLOOKUP(K177,$AC$2:$AD$17,2,FALSE),IF(OR($D187={"1/2","2/3","2/1","3/2"}),1,"")))))))))))))))))))))))</f>
        <v>2a</v>
      </c>
      <c r="L188" s="13" t="str">
        <f>IF(AND(M188="d",$A188&gt;=1,OR(N188={1,"2a","2b",3,"5a","5b","10a","10b","20a","20b","40a","40b","80a","80b","160a","160b"})),"w",IF(AND(M188="",$A188&gt;=1,OR(N188={1,"2a","2b",3,"5a","5b","10a","10b","20a","20b","40a","40b","80a","80b","160a","160b"})),"l",""))</f>
        <v/>
      </c>
      <c r="M188" s="7" t="str">
        <f>IF(OR($A188={25,26,27,28,29,30,31,32,33,34,35,36}),"d","")</f>
        <v/>
      </c>
      <c r="N188" s="14" t="str">
        <f>IF(AND(OR($D187={"1/3","2/3","3/1","3/2"}),L187="w"),VLOOKUP(N187,$AA$2:$AB$17,2,FALSE),IF(AND(OR($D187={"1/3","2/3","3/1","3/2"}),L187="l"),VLOOKUP(N187,$AC$2:$AD$17,2,FALSE),IF(AND(OR($D187={"1/3","2/3","3/1","3/2"}),L186="w"),VLOOKUP(N186,$AA$2:$AB$17,2,FALSE),IF(AND(OR($D187={"1/3","2/3","3/1","3/2"}),L186="l"),VLOOKUP(N186,$AC$2:$AD$17,2,FALSE),IF(AND(OR($D187={"1/3","2/3","3/1","3/2"}),L185="w"),VLOOKUP(N185,$AA$2:$AB$17,2,FALSE),IF(AND(OR($D187={"1/3","2/3","3/1","3/2"}),L185="l"),VLOOKUP(N185,$AC$2:$AD$17,2,FALSE),IF(AND(OR($D187={"1/3","2/3","3/1","3/2"}),L184="w"),VLOOKUP(N184,$AA$2:$AB$17,2,FALSE),IF(AND(OR($D187={"1/3","2/3","3/1","3/2"}),L184="l"),VLOOKUP(N184,$AC$2:$AD$17,2,FALSE),IF(AND(OR($D187={"1/3","2/3","3/1","3/2"}),L183="w"),VLOOKUP(N183,$AA$2:$AB$17,2,FALSE),IF(AND(OR($D187={"1/3","2/3","3/1","3/2"}),L183="l"),VLOOKUP(N183,$AC$2:$AD$17,2,FALSE),IF(AND(OR($D187={"1/3","2/3","3/1","3/2"}),L182="w"),VLOOKUP(N182,$AA$2:$AB$17,2,FALSE),IF(AND(OR($D187={"1/3","2/3","3/1","3/2"}),L182="l"),VLOOKUP(N182,$AC$2:$AD$17,2,FALSE),IF(AND(OR($D187={"1/3","2/3","3/1","3/2"}),L181="w"),VLOOKUP(N181,$AA$2:$AB$17,2,FALSE),IF(AND(OR($D187={"1/3","2/3","3/1","3/2"}),L181="l"),VLOOKUP(N181,$AC$2:$AD$17,2,FALSE),IF(AND(OR($D187={"1/3","2/3","3/1","3/2"}),L180="w"),VLOOKUP(N180,$AA$2:$AB$17,2,FALSE),IF(AND(OR($D187={"1/3","2/3","3/1","3/2"}),L180="l"),VLOOKUP(N180,$AC$2:$AD$17,2,FALSE),IF(AND(OR($D187={"1/3","2/3","3/1","3/2"}),L179="w"),VLOOKUP(N179,$AA$2:$AB$17,2,FALSE),IF(AND(OR($D187={"1/3","2/3","3/1","3/2"}),L179="l"),VLOOKUP(N179,$AC$2:$AD$17,2,FALSE),IF(AND(OR($D187={"1/3","2/3","3/1","3/2"}),L178="w"),VLOOKUP(N178,$AA$2:$AB$17,2,FALSE),IF(AND(OR($D187={"1/3","2/3","3/1","3/2"}),L178="l"),VLOOKUP(N178,$AC$2:$AD$17,2,FALSE),IF(AND(OR($D187={"1/3","2/3","3/1","3/2"}),L177="w"),VLOOKUP(N177,$AA$2:$AB$17,2,FALSE),IF(AND(OR($D187={"1/3","2/3","3/1","3/2"}),L177="l"),VLOOKUP(N177,$AC$2:$AD$17,2,FALSE),IF(OR($D187={"1/3","2/3","3/1","3/2"}),1,"")))))))))))))))))))))))</f>
        <v/>
      </c>
      <c r="O188" s="12">
        <f t="shared" si="17"/>
        <v>2</v>
      </c>
      <c r="P188" s="13" t="str">
        <f>IF(AND(Q188="c",$A188&gt;=1,OR(R188={1,"2a","2b",3,"5a","5b","10a","10b","20a","20b","40a","40b","80a","80b","160a","160b"})),"w",IF(AND(Q188="",$A188&gt;=1,OR(R188={1,"2a","2b",3,"5a","5b","10a","10b","20a","20b","40a","40b","80a","80b","160a","160b"})),"l",""))</f>
        <v/>
      </c>
      <c r="Q188" s="7" t="str">
        <f>IF(OR($A188={1,4,7,10,13,16,19,22,25,28,31,34}),"c","")</f>
        <v>c</v>
      </c>
      <c r="R188" s="14" t="str">
        <f>IF(AND(OR($E187={"a/b","a/c","b/a","c/a"}),P187="w"),VLOOKUP(R187,$AA$2:$AB$17,2,FALSE),IF(AND(OR($E187={"a/b","a/c","b/a","c/a"}),P187="l"),VLOOKUP(R187,$AC$2:$AD$17,2,FALSE),IF(AND(OR($E187={"a/b","a/c","b/a","c/a"}),P186="w"),VLOOKUP(R186,$AA$2:$AB$17,2,FALSE),IF(AND(OR($E187={"a/b","a/c","b/a","c/a"}),P186="l"),VLOOKUP(R186,$AC$2:$AD$17,2,FALSE),IF(AND(OR($E187={"a/b","a/c","b/a","c/a"}),P185="w"),VLOOKUP(R185,$AA$2:$AB$17,2,FALSE),IF(AND(OR($E187={"a/b","a/c","b/a","c/a"}),P185="l"),VLOOKUP(R185,$AC$2:$AD$17,2,FALSE),IF(AND(OR($E187={"a/b","a/c","b/a","c/a"}),P184="w"),VLOOKUP(R184,$AA$2:$AB$17,2,FALSE),IF(AND(OR($E187={"a/b","a/c","b/a","c/a"}),P184="l"),VLOOKUP(R184,$AC$2:$AD$17,2,FALSE),IF(AND(OR($E187={"a/b","a/c","b/a","c/a"}),P183="w"),VLOOKUP(R183,$AA$2:$AB$17,2,FALSE),IF(AND(OR($E187={"a/b","a/c","b/a","c/a"}),P183="l"),VLOOKUP(R183,$AC$2:$AD$17,2,FALSE),IF(AND(OR($E187={"a/b","a/c","b/a","c/a"}),P182="w"),VLOOKUP(R182,$AA$2:$AB$17,2,FALSE),IF(AND(OR($E187={"a/b","a/c","b/a","c/a"}),P182="l"),VLOOKUP(R182,$AC$2:$AD$17,2,FALSE),IF(AND(OR($E187={"a/b","a/c","b/a","c/a"}),P181="w"),VLOOKUP(R181,$AA$2:$AB$17,2,FALSE),IF(AND(OR($E187={"a/b","a/c","b/a","c/a"}),P181="l"),VLOOKUP(R181,$AC$2:$AD$17,2,FALSE),IF(AND(OR($E187={"a/b","a/c","b/a","c/a"}),P180="w"),VLOOKUP(R180,$AA$2:$AB$17,2,FALSE),IF(AND(OR($E187={"a/b","a/c","b/a","c/a"}),P180="l"),VLOOKUP(R180,$AC$2:$AD$17,2,FALSE),IF(AND(OR($E187={"a/b","a/c","b/a","c/a"}),P179="w"),VLOOKUP(R179,$AA$2:$AB$17,2,FALSE),IF(AND(OR($E187={"a/b","a/c","b/a","c/a"}),P179="l"),VLOOKUP(R179,$AC$2:$AD$17,2,FALSE),IF(AND(OR($E187={"a/b","a/c","b/a","c/a"}),P178="w"),VLOOKUP(R178,$AA$2:$AB$17,2,FALSE),IF(AND(OR($E187={"a/b","a/c","b/a","c/a"}),P178="l"),VLOOKUP(R178,$AC$2:$AD$17,2,FALSE),IF(AND(OR($E187={"a/b","a/c","b/a","c/a"}),P177="w"),VLOOKUP(R177,$AA$2:$AB$17,2,FALSE),IF(AND(OR($E187={"a/b","a/c","b/a","c/a"}),P177="l"),VLOOKUP(R177,$AC$2:$AD$17,2,FALSE),IF(OR($E187={"a/b","a/c","b/a","c/a"}),1,"")))))))))))))))))))))))</f>
        <v/>
      </c>
      <c r="S188" s="13" t="str">
        <f>IF(AND(T188="c",$A188&gt;=1,OR(U188={1,"2a","2b",3,"5a","5b","10a","10b","20a","20b","40a","40b","80a","80b","160a","160b"})),"w",IF(AND(T188="",$A188&gt;=1,OR(U188={1,"2a","2b",3,"5a","5b","10a","10b","20a","20b","40a","40b","80a","80b","160a","160b"})),"l",""))</f>
        <v>l</v>
      </c>
      <c r="T188" s="7" t="str">
        <f>IF(OR($A188={2,5,8,11,14,17,20,23,26,29,32,35}),"c","")</f>
        <v/>
      </c>
      <c r="U188" s="14" t="str">
        <f>IF(AND(OR($E187={"a/b","b/c","b/a","c/b"}),S187="w"),VLOOKUP(U187,$AA$2:$AB$17,2,FALSE),IF(AND(OR($E187={"a/b","b/c","b/a","c/b"}),S187="l"),VLOOKUP(U187,$AC$2:$AD$17,2,FALSE),IF(AND(OR($E187={"a/b","b/c","b/a","c/b"}),S186="w"),VLOOKUP(U186,$AA$2:$AB$17,2,FALSE),IF(AND(OR($E187={"a/b","b/c","b/a","c/b"}),S186="l"),VLOOKUP(U186,$AC$2:$AD$17,2,FALSE),IF(AND(OR($E187={"a/b","b/c","b/a","c/b"}),S185="w"),VLOOKUP(U185,$AA$2:$AB$17,2,FALSE),IF(AND(OR($E187={"a/b","b/c","b/a","c/b"}),S185="l"),VLOOKUP(U185,$AC$2:$AD$17,2,FALSE),IF(AND(OR($E187={"a/b","b/c","b/a","c/b"}),S184="w"),VLOOKUP(U184,$AA$2:$AB$17,2,FALSE),IF(AND(OR($E187={"a/b","b/c","b/a","c/b"}),S184="l"),VLOOKUP(U184,$AC$2:$AD$17,2,FALSE),IF(AND(OR($E187={"a/b","b/c","b/a","c/b"}),S183="w"),VLOOKUP(U183,$AA$2:$AB$17,2,FALSE),IF(AND(OR($E187={"a/b","b/c","b/a","c/b"}),S183="l"),VLOOKUP(U183,$AC$2:$AD$17,2,FALSE),IF(AND(OR($E187={"a/b","b/c","b/a","c/b"}),S182="w"),VLOOKUP(U182,$AA$2:$AB$17,2,FALSE),IF(AND(OR($E187={"a/b","b/c","b/a","c/b"}),S182="l"),VLOOKUP(U182,$AC$2:$AD$17,2,FALSE),IF(AND(OR($E187={"a/b","b/c","b/a","c/b"}),S181="w"),VLOOKUP(U181,$AA$2:$AB$17,2,FALSE),IF(AND(OR($E187={"a/b","b/c","b/a","c/b"}),S181="l"),VLOOKUP(U181,$AC$2:$AD$17,2,FALSE),IF(AND(OR($E187={"a/b","b/c","b/a","c/b"}),S180="w"),VLOOKUP(U180,$AA$2:$AB$17,2,FALSE),IF(AND(OR($E187={"a/b","b/c","b/a","c/b"}),S180="l"),VLOOKUP(U180,$AC$2:$AD$17,2,FALSE),IF(AND(OR($E187={"a/b","b/c","b/a","c/b"}),S179="w"),VLOOKUP(U179,$AA$2:$AB$17,2,FALSE),IF(AND(OR($E187={"a/b","b/c","b/a","c/b"}),S179="l"),VLOOKUP(U179,$AC$2:$AD$17,2,FALSE),IF(AND(OR($E187={"a/b","b/c","b/a","c/b"}),S178="w"),VLOOKUP(U178,$AA$2:$AB$17,2,FALSE),IF(AND(OR($E187={"a/b","b/c","b/a","c/b"}),S178="l"),VLOOKUP(U178,$AC$2:$AD$17,2,FALSE),IF(AND(OR($E187={"a/b","b/c","b/a","c/b"}),S177="w"),VLOOKUP(U177,$AA$2:$AB$17,2,FALSE),IF(AND(OR($E187={"a/b","b/c","b/a","c/b"}),S177="l"),VLOOKUP(U177,$AC$2:$AD$17,2,FALSE),IF(OR($E187={"a/b","b/c","b/a","c/b"}),1,"")))))))))))))))))))))))</f>
        <v>2a</v>
      </c>
      <c r="V188" s="13" t="str">
        <f>IF(AND(W188="c",$A188&gt;=1,OR(X188={1,"2a","2b",3,"5a","5b","10a","10b","20a","20b","40a","40b","80a","80b","160a","160b"})),"w",IF(AND(W188="",$A188&gt;=1,OR(X188={1,"2a","2b",3,"5a","5b","10a","10b","20a","20b","40a","40b","80a","80b","160a","160b"})),"l",""))</f>
        <v>l</v>
      </c>
      <c r="W188" s="7" t="str">
        <f>IF(OR($A188={3,6,9,12,15,18,21,24,27,30,33,36}),"c","")</f>
        <v/>
      </c>
      <c r="X188" s="14">
        <f>IF(AND(OR($E187={"a/c","b/c","c/a","c/b"}),V187="w"),VLOOKUP(X187,$AA$2:$AB$17,2,FALSE),IF(AND(OR($E187={"a/c","b/c","c/a","c/b"}),V187="l"),VLOOKUP(X187,$AC$2:$AD$17,2,FALSE),IF(AND(OR($E187={"a/c","b/c","c/a","c/b"}),V186="w"),VLOOKUP(X186,$AA$2:$AB$17,2,FALSE),IF(AND(OR($E187={"a/c","b/c","c/a","c/b"}),V186="l"),VLOOKUP(X186,$AC$2:$AD$17,2,FALSE),IF(AND(OR($E187={"a/c","b/c","c/a","c/b"}),V185="w"),VLOOKUP(X185,$AA$2:$AB$17,2,FALSE),IF(AND(OR($E187={"a/c","b/c","c/a","c/b"}),V185="l"),VLOOKUP(X185,$AC$2:$AD$17,2,FALSE),IF(AND(OR($E187={"a/c","b/c","c/a","c/b"}),V184="w"),VLOOKUP(X184,$AA$2:$AB$17,2,FALSE),IF(AND(OR($E187={"a/c","b/c","c/a","c/b"}),V184="l"),VLOOKUP(X184,$AC$2:$AD$17,2,FALSE),IF(AND(OR($E187={"a/c","b/c","c/a","c/b"}),V183="w"),VLOOKUP(X183,$AA$2:$AB$17,2,FALSE),IF(AND(OR($E187={"a/c","b/c","c/a","c/b"}),V183="l"),VLOOKUP(X183,$AC$2:$AD$17,2,FALSE),IF(AND(OR($E187={"a/c","b/c","c/a","c/b"}),V182="w"),VLOOKUP(X182,$AA$2:$AB$17,2,FALSE),IF(AND(OR($E187={"a/c","b/c","c/a","c/b"}),V182="l"),VLOOKUP(X182,$AC$2:$AD$17,2,FALSE),IF(AND(OR($E187={"a/c","b/c","c/a","c/b"}),V181="w"),VLOOKUP(X181,$AA$2:$AB$17,2,FALSE),IF(AND(OR($E187={"a/c","b/c","c/a","c/b"}),V181="l"),VLOOKUP(X181,$AC$2:$AD$17,2,FALSE),IF(AND(OR($E187={"a/c","b/c","c/a","c/b"}),V180="w"),VLOOKUP(X180,$AA$2:$AB$17,2,FALSE),IF(AND(OR($E187={"a/c","b/c","c/a","c/b"}),V180="l"),VLOOKUP(X180,$AC$2:$AD$17,2,FALSE),IF(AND(OR($E187={"a/c","b/c","c/a","c/b"}),V179="w"),VLOOKUP(X179,$AA$2:$AB$17,2,FALSE),IF(AND(OR($E187={"a/c","b/c","c/a","c/b"}),V179="l"),VLOOKUP(X179,$AC$2:$AD$17,2,FALSE),IF(AND(OR($E187={"a/c","b/c","c/a","c/b"}),V178="w"),VLOOKUP(X178,$AA$2:$AB$17,2,FALSE),IF(AND(OR($E187={"a/c","b/c","c/a","c/b"}),V178="l"),VLOOKUP(X178,$AC$2:$AD$17,2,FALSE),IF(AND(OR($E187={"a/c","b/c","c/a","c/b"}),V177="w"),VLOOKUP(X177,$AA$2:$AB$17,2,FALSE),IF(AND(OR($E187={"a/c","b/c","c/a","c/b"}),V177="l"),VLOOKUP(X177,$AC$2:$AD$17,2,FALSE),IF(OR($E187={"a/c","b/c","c/a","c/b"}),1,"")))))))))))))))))))))))</f>
        <v>1</v>
      </c>
      <c r="Y188" s="12">
        <f t="shared" si="18"/>
        <v>-3</v>
      </c>
      <c r="Z188" s="27">
        <f t="shared" si="19"/>
        <v>-1</v>
      </c>
    </row>
    <row r="189" spans="1:26">
      <c r="A189" s="9">
        <v>33</v>
      </c>
      <c r="B189" s="9">
        <f>IF(OR($A189={1,2,3,4,5,6,7,8,9,10,11,12}),1,IF(OR($A189={13,14,15,16,17,18,19,20,21,22,23,24}),2,IF(OR($A189={25,26,27,28,29,30,31,32,33,34,35,36}),3,"")))</f>
        <v>3</v>
      </c>
      <c r="C189" s="9" t="str">
        <f>IF(OR($A189={1,4,7,10,13,16,19,22,25,28,31,34}),"A",IF(OR($A189={2,5,8,11,14,17,20,23,26,29,32,35}),"B",IF(OR($A189={3,6,9,12,15,18,21,24,27,30,33,36}),"C","")))</f>
        <v>C</v>
      </c>
      <c r="D189" t="str">
        <f t="shared" si="20"/>
        <v>2/3</v>
      </c>
      <c r="E189" t="str">
        <f t="shared" si="21"/>
        <v>A/C</v>
      </c>
      <c r="F189" s="13" t="str">
        <f>IF(AND(G189="d",$A189&gt;=1,OR(H189={1,"2a","2b",3,"5a","5b","10a","10b","20a","20b","40a","40b","80a","80b","160a","160b"})),"w",IF(AND(G189="",$A189&gt;=1,OR(H189={1,"2a","2b",3,"5a","5b","10a","10b","20a","20b","40a","40b","80a","80b","160a","160b"})),"l",""))</f>
        <v>l</v>
      </c>
      <c r="G189" s="7" t="str">
        <f>IF(OR($A189={1,2,3,4,5,6,7,8,9,10,11,12}),"d","")</f>
        <v/>
      </c>
      <c r="H189" s="14">
        <f>IF(AND(OR($D188={"1/2","1/3","2/1","3/1"}),F188="w"),VLOOKUP(H188,$AA$2:$AB$17,2,FALSE),IF(AND(OR($D188={"1/2","1/3","2/1","3/1"}),F188="l"),VLOOKUP(H188,$AC$2:$AD$17,2,FALSE),IF(AND(OR($D188={"1/2","1/3","2/1","3/1"}),F187="w"),VLOOKUP(H187,$AA$2:$AB$17,2,FALSE),IF(AND(OR($D188={"1/2","1/3","2/1","3/1"}),F187="l"),VLOOKUP(H187,$AC$2:$AD$17,2,FALSE),IF(AND(OR($D188={"1/2","1/3","2/1","3/1"}),F186="w"),VLOOKUP(H186,$AA$2:$AB$17,2,FALSE),IF(AND(OR($D188={"1/2","1/3","2/1","3/1"}),F186="l"),VLOOKUP(H186,$AC$2:$AD$17,2,FALSE),IF(AND(OR($D188={"1/2","1/3","2/1","3/1"}),F185="w"),VLOOKUP(H185,$AA$2:$AB$17,2,FALSE),IF(AND(OR($D188={"1/2","1/3","2/1","3/1"}),F185="l"),VLOOKUP(H185,$AC$2:$AD$17,2,FALSE),IF(AND(OR($D188={"1/2","1/3","2/1","3/1"}),F184="w"),VLOOKUP(H184,$AA$2:$AB$17,2,FALSE),IF(AND(OR($D188={"1/2","1/3","2/1","3/1"}),F184="l"),VLOOKUP(H184,$AC$2:$AD$17,2,FALSE),IF(AND(OR($D188={"1/2","1/3","2/1","3/1"}),F183="w"),VLOOKUP(H183,$AA$2:$AB$17,2,FALSE),IF(AND(OR($D188={"1/2","1/3","2/1","3/1"}),F183="l"),VLOOKUP(H183,$AC$2:$AD$17,2,FALSE),IF(AND(OR($D188={"1/2","1/3","2/1","3/1"}),F182="w"),VLOOKUP(H182,$AA$2:$AB$17,2,FALSE),IF(AND(OR($D188={"1/2","1/3","2/1","3/1"}),F182="l"),VLOOKUP(H182,$AC$2:$AD$17,2,FALSE),IF(AND(OR($D188={"1/2","1/3","2/1","3/1"}),F181="w"),VLOOKUP(H181,$AA$2:$AB$17,2,FALSE),IF(AND(OR($D188={"1/2","1/3","2/1","3/1"}),F181="l"),VLOOKUP(H181,$AC$2:$AD$17,2,FALSE),IF(AND(OR($D188={"1/2","1/3","2/1","3/1"}),F180="w"),VLOOKUP(H180,$AA$2:$AB$17,2,FALSE),IF(AND(OR($D188={"1/2","1/3","2/1","3/1"}),F180="l"),VLOOKUP(H180,$AC$2:$AD$17,2,FALSE),IF(AND(OR($D188={"1/2","1/3","2/1","3/1"}),F179="w"),VLOOKUP(H179,$AA$2:$AB$17,2,FALSE),IF(AND(OR($D188={"1/2","1/3","2/1","3/1"}),F179="l"),VLOOKUP(H179,$AC$2:$AD$17,2,FALSE),IF(AND(OR($D188={"1/2","1/3","2/1","3/1"}),F178="w"),VLOOKUP(H178,$AA$2:$AB$17,2,FALSE),IF(AND(OR($D188={"1/2","1/3","2/1","3/1"}),F178="l"),VLOOKUP(H178,$AC$2:$AD$17,2,FALSE),IF(OR($D188={"1/2","1/3","2/1","3/1"}),1,"")))))))))))))))))))))))</f>
        <v>3</v>
      </c>
      <c r="I189" s="13" t="str">
        <f>IF(AND(J189="d",$A189&gt;=1,OR(K189={1,"2a","2b",3,"5a","5b","10a","10b","20a","20b","40a","40b","80a","80b","160a","160b"})),"w",IF(AND(J189="",$A189&gt;=1,OR(K189={1,"2a","2b",3,"5a","5b","10a","10b","20a","20b","40a","40b","80a","80b","160a","160b"})),"l",""))</f>
        <v>l</v>
      </c>
      <c r="J189" s="7" t="str">
        <f>IF(OR($A189={13,14,15,16,17,18,19,20,21,22,23,24}),"d","")</f>
        <v/>
      </c>
      <c r="K189" s="14">
        <f>IF(AND(OR($D188={"1/2","2/3","2/1","3/2"}),I188="w"),VLOOKUP(K188,$AA$2:$AB$17,2,FALSE),IF(AND(OR($D188={"1/2","2/3","2/1","3/2"}),I188="l"),VLOOKUP(K188,$AC$2:$AD$17,2,FALSE),IF(AND(OR($D188={"1/2","2/3","2/1","3/2"}),I187="w"),VLOOKUP(K187,$AA$2:$AB$17,2,FALSE),IF(AND(OR($D188={"1/2","2/3","2/1","3/2"}),I187="l"),VLOOKUP(K187,$AC$2:$AD$17,2,FALSE),IF(AND(OR($D188={"1/2","2/3","2/1","3/2"}),I186="w"),VLOOKUP(K186,$AA$2:$AB$17,2,FALSE),IF(AND(OR($D188={"1/2","2/3","2/1","3/2"}),I186="l"),VLOOKUP(K186,$AC$2:$AD$17,2,FALSE),IF(AND(OR($D188={"1/2","2/3","2/1","3/2"}),I185="w"),VLOOKUP(K185,$AA$2:$AB$17,2,FALSE),IF(AND(OR($D188={"1/2","2/3","2/1","3/2"}),I185="l"),VLOOKUP(K185,$AC$2:$AD$17,2,FALSE),IF(AND(OR($D188={"1/2","2/3","2/1","3/2"}),I184="w"),VLOOKUP(K184,$AA$2:$AB$17,2,FALSE),IF(AND(OR($D188={"1/2","2/3","2/1","3/2"}),I184="l"),VLOOKUP(K184,$AC$2:$AD$17,2,FALSE),IF(AND(OR($D188={"1/2","2/3","2/1","3/2"}),I183="w"),VLOOKUP(K183,$AA$2:$AB$17,2,FALSE),IF(AND(OR($D188={"1/2","2/3","2/1","3/2"}),I183="l"),VLOOKUP(K183,$AC$2:$AD$17,2,FALSE),IF(AND(OR($D188={"1/2","2/3","2/1","3/2"}),I182="w"),VLOOKUP(K182,$AA$2:$AB$17,2,FALSE),IF(AND(OR($D188={"1/2","2/3","2/1","3/2"}),I182="l"),VLOOKUP(K182,$AC$2:$AD$17,2,FALSE),IF(AND(OR($D188={"1/2","2/3","2/1","3/2"}),I181="w"),VLOOKUP(K181,$AA$2:$AB$17,2,FALSE),IF(AND(OR($D188={"1/2","2/3","2/1","3/2"}),I181="l"),VLOOKUP(K181,$AC$2:$AD$17,2,FALSE),IF(AND(OR($D188={"1/2","2/3","2/1","3/2"}),I180="w"),VLOOKUP(K180,$AA$2:$AB$17,2,FALSE),IF(AND(OR($D188={"1/2","2/3","2/1","3/2"}),I180="l"),VLOOKUP(K180,$AC$2:$AD$17,2,FALSE),IF(AND(OR($D188={"1/2","2/3","2/1","3/2"}),I179="w"),VLOOKUP(K179,$AA$2:$AB$17,2,FALSE),IF(AND(OR($D188={"1/2","2/3","2/1","3/2"}),I179="l"),VLOOKUP(K179,$AC$2:$AD$17,2,FALSE),IF(AND(OR($D188={"1/2","2/3","2/1","3/2"}),I178="w"),VLOOKUP(K178,$AA$2:$AB$17,2,FALSE),IF(AND(OR($D188={"1/2","2/3","2/1","3/2"}),I178="l"),VLOOKUP(K178,$AC$2:$AD$17,2,FALSE),IF(OR($D188={"1/2","2/3","2/1","3/2"}),1,"")))))))))))))))))))))))</f>
        <v>1</v>
      </c>
      <c r="L189" s="13" t="str">
        <f>IF(AND(M189="d",$A189&gt;=1,OR(N189={1,"2a","2b",3,"5a","5b","10a","10b","20a","20b","40a","40b","80a","80b","160a","160b"})),"w",IF(AND(M189="",$A189&gt;=1,OR(N189={1,"2a","2b",3,"5a","5b","10a","10b","20a","20b","40a","40b","80a","80b","160a","160b"})),"l",""))</f>
        <v/>
      </c>
      <c r="M189" s="7" t="str">
        <f>IF(OR($A189={25,26,27,28,29,30,31,32,33,34,35,36}),"d","")</f>
        <v>d</v>
      </c>
      <c r="N189" s="14" t="str">
        <f>IF(AND(OR($D188={"1/3","2/3","3/1","3/2"}),L188="w"),VLOOKUP(N188,$AA$2:$AB$17,2,FALSE),IF(AND(OR($D188={"1/3","2/3","3/1","3/2"}),L188="l"),VLOOKUP(N188,$AC$2:$AD$17,2,FALSE),IF(AND(OR($D188={"1/3","2/3","3/1","3/2"}),L187="w"),VLOOKUP(N187,$AA$2:$AB$17,2,FALSE),IF(AND(OR($D188={"1/3","2/3","3/1","3/2"}),L187="l"),VLOOKUP(N187,$AC$2:$AD$17,2,FALSE),IF(AND(OR($D188={"1/3","2/3","3/1","3/2"}),L186="w"),VLOOKUP(N186,$AA$2:$AB$17,2,FALSE),IF(AND(OR($D188={"1/3","2/3","3/1","3/2"}),L186="l"),VLOOKUP(N186,$AC$2:$AD$17,2,FALSE),IF(AND(OR($D188={"1/3","2/3","3/1","3/2"}),L185="w"),VLOOKUP(N185,$AA$2:$AB$17,2,FALSE),IF(AND(OR($D188={"1/3","2/3","3/1","3/2"}),L185="l"),VLOOKUP(N185,$AC$2:$AD$17,2,FALSE),IF(AND(OR($D188={"1/3","2/3","3/1","3/2"}),L184="w"),VLOOKUP(N184,$AA$2:$AB$17,2,FALSE),IF(AND(OR($D188={"1/3","2/3","3/1","3/2"}),L184="l"),VLOOKUP(N184,$AC$2:$AD$17,2,FALSE),IF(AND(OR($D188={"1/3","2/3","3/1","3/2"}),L183="w"),VLOOKUP(N183,$AA$2:$AB$17,2,FALSE),IF(AND(OR($D188={"1/3","2/3","3/1","3/2"}),L183="l"),VLOOKUP(N183,$AC$2:$AD$17,2,FALSE),IF(AND(OR($D188={"1/3","2/3","3/1","3/2"}),L182="w"),VLOOKUP(N182,$AA$2:$AB$17,2,FALSE),IF(AND(OR($D188={"1/3","2/3","3/1","3/2"}),L182="l"),VLOOKUP(N182,$AC$2:$AD$17,2,FALSE),IF(AND(OR($D188={"1/3","2/3","3/1","3/2"}),L181="w"),VLOOKUP(N181,$AA$2:$AB$17,2,FALSE),IF(AND(OR($D188={"1/3","2/3","3/1","3/2"}),L181="l"),VLOOKUP(N181,$AC$2:$AD$17,2,FALSE),IF(AND(OR($D188={"1/3","2/3","3/1","3/2"}),L180="w"),VLOOKUP(N180,$AA$2:$AB$17,2,FALSE),IF(AND(OR($D188={"1/3","2/3","3/1","3/2"}),L180="l"),VLOOKUP(N180,$AC$2:$AD$17,2,FALSE),IF(AND(OR($D188={"1/3","2/3","3/1","3/2"}),L179="w"),VLOOKUP(N179,$AA$2:$AB$17,2,FALSE),IF(AND(OR($D188={"1/3","2/3","3/1","3/2"}),L179="l"),VLOOKUP(N179,$AC$2:$AD$17,2,FALSE),IF(AND(OR($D188={"1/3","2/3","3/1","3/2"}),L178="w"),VLOOKUP(N178,$AA$2:$AB$17,2,FALSE),IF(AND(OR($D188={"1/3","2/3","3/1","3/2"}),L178="l"),VLOOKUP(N178,$AC$2:$AD$17,2,FALSE),IF(OR($D188={"1/3","2/3","3/1","3/2"}),1,"")))))))))))))))))))))))</f>
        <v/>
      </c>
      <c r="O189" s="12">
        <f t="shared" si="17"/>
        <v>-4</v>
      </c>
      <c r="P189" s="13" t="str">
        <f>IF(AND(Q189="c",$A189&gt;=1,OR(R189={1,"2a","2b",3,"5a","5b","10a","10b","20a","20b","40a","40b","80a","80b","160a","160b"})),"w",IF(AND(Q189="",$A189&gt;=1,OR(R189={1,"2a","2b",3,"5a","5b","10a","10b","20a","20b","40a","40b","80a","80b","160a","160b"})),"l",""))</f>
        <v>l</v>
      </c>
      <c r="Q189" s="7" t="str">
        <f>IF(OR($A189={1,4,7,10,13,16,19,22,25,28,31,34}),"c","")</f>
        <v/>
      </c>
      <c r="R189" s="14" t="str">
        <f>IF(AND(OR($E188={"a/b","a/c","b/a","c/a"}),P188="w"),VLOOKUP(R188,$AA$2:$AB$17,2,FALSE),IF(AND(OR($E188={"a/b","a/c","b/a","c/a"}),P188="l"),VLOOKUP(R188,$AC$2:$AD$17,2,FALSE),IF(AND(OR($E188={"a/b","a/c","b/a","c/a"}),P187="w"),VLOOKUP(R187,$AA$2:$AB$17,2,FALSE),IF(AND(OR($E188={"a/b","a/c","b/a","c/a"}),P187="l"),VLOOKUP(R187,$AC$2:$AD$17,2,FALSE),IF(AND(OR($E188={"a/b","a/c","b/a","c/a"}),P186="w"),VLOOKUP(R186,$AA$2:$AB$17,2,FALSE),IF(AND(OR($E188={"a/b","a/c","b/a","c/a"}),P186="l"),VLOOKUP(R186,$AC$2:$AD$17,2,FALSE),IF(AND(OR($E188={"a/b","a/c","b/a","c/a"}),P185="w"),VLOOKUP(R185,$AA$2:$AB$17,2,FALSE),IF(AND(OR($E188={"a/b","a/c","b/a","c/a"}),P185="l"),VLOOKUP(R185,$AC$2:$AD$17,2,FALSE),IF(AND(OR($E188={"a/b","a/c","b/a","c/a"}),P184="w"),VLOOKUP(R184,$AA$2:$AB$17,2,FALSE),IF(AND(OR($E188={"a/b","a/c","b/a","c/a"}),P184="l"),VLOOKUP(R184,$AC$2:$AD$17,2,FALSE),IF(AND(OR($E188={"a/b","a/c","b/a","c/a"}),P183="w"),VLOOKUP(R183,$AA$2:$AB$17,2,FALSE),IF(AND(OR($E188={"a/b","a/c","b/a","c/a"}),P183="l"),VLOOKUP(R183,$AC$2:$AD$17,2,FALSE),IF(AND(OR($E188={"a/b","a/c","b/a","c/a"}),P182="w"),VLOOKUP(R182,$AA$2:$AB$17,2,FALSE),IF(AND(OR($E188={"a/b","a/c","b/a","c/a"}),P182="l"),VLOOKUP(R182,$AC$2:$AD$17,2,FALSE),IF(AND(OR($E188={"a/b","a/c","b/a","c/a"}),P181="w"),VLOOKUP(R181,$AA$2:$AB$17,2,FALSE),IF(AND(OR($E188={"a/b","a/c","b/a","c/a"}),P181="l"),VLOOKUP(R181,$AC$2:$AD$17,2,FALSE),IF(AND(OR($E188={"a/b","a/c","b/a","c/a"}),P180="w"),VLOOKUP(R180,$AA$2:$AB$17,2,FALSE),IF(AND(OR($E188={"a/b","a/c","b/a","c/a"}),P180="l"),VLOOKUP(R180,$AC$2:$AD$17,2,FALSE),IF(AND(OR($E188={"a/b","a/c","b/a","c/a"}),P179="w"),VLOOKUP(R179,$AA$2:$AB$17,2,FALSE),IF(AND(OR($E188={"a/b","a/c","b/a","c/a"}),P179="l"),VLOOKUP(R179,$AC$2:$AD$17,2,FALSE),IF(AND(OR($E188={"a/b","a/c","b/a","c/a"}),P178="w"),VLOOKUP(R178,$AA$2:$AB$17,2,FALSE),IF(AND(OR($E188={"a/b","a/c","b/a","c/a"}),P178="l"),VLOOKUP(R178,$AC$2:$AD$17,2,FALSE),IF(OR($E188={"a/b","a/c","b/a","c/a"}),1,"")))))))))))))))))))))))</f>
        <v>5a</v>
      </c>
      <c r="S189" s="13" t="str">
        <f>IF(AND(T189="c",$A189&gt;=1,OR(U189={1,"2a","2b",3,"5a","5b","10a","10b","20a","20b","40a","40b","80a","80b","160a","160b"})),"w",IF(AND(T189="",$A189&gt;=1,OR(U189={1,"2a","2b",3,"5a","5b","10a","10b","20a","20b","40a","40b","80a","80b","160a","160b"})),"l",""))</f>
        <v/>
      </c>
      <c r="T189" s="7" t="str">
        <f>IF(OR($A189={2,5,8,11,14,17,20,23,26,29,32,35}),"c","")</f>
        <v/>
      </c>
      <c r="U189" s="14" t="str">
        <f>IF(AND(OR($E188={"a/b","b/c","b/a","c/b"}),S188="w"),VLOOKUP(U188,$AA$2:$AB$17,2,FALSE),IF(AND(OR($E188={"a/b","b/c","b/a","c/b"}),S188="l"),VLOOKUP(U188,$AC$2:$AD$17,2,FALSE),IF(AND(OR($E188={"a/b","b/c","b/a","c/b"}),S187="w"),VLOOKUP(U187,$AA$2:$AB$17,2,FALSE),IF(AND(OR($E188={"a/b","b/c","b/a","c/b"}),S187="l"),VLOOKUP(U187,$AC$2:$AD$17,2,FALSE),IF(AND(OR($E188={"a/b","b/c","b/a","c/b"}),S186="w"),VLOOKUP(U186,$AA$2:$AB$17,2,FALSE),IF(AND(OR($E188={"a/b","b/c","b/a","c/b"}),S186="l"),VLOOKUP(U186,$AC$2:$AD$17,2,FALSE),IF(AND(OR($E188={"a/b","b/c","b/a","c/b"}),S185="w"),VLOOKUP(U185,$AA$2:$AB$17,2,FALSE),IF(AND(OR($E188={"a/b","b/c","b/a","c/b"}),S185="l"),VLOOKUP(U185,$AC$2:$AD$17,2,FALSE),IF(AND(OR($E188={"a/b","b/c","b/a","c/b"}),S184="w"),VLOOKUP(U184,$AA$2:$AB$17,2,FALSE),IF(AND(OR($E188={"a/b","b/c","b/a","c/b"}),S184="l"),VLOOKUP(U184,$AC$2:$AD$17,2,FALSE),IF(AND(OR($E188={"a/b","b/c","b/a","c/b"}),S183="w"),VLOOKUP(U183,$AA$2:$AB$17,2,FALSE),IF(AND(OR($E188={"a/b","b/c","b/a","c/b"}),S183="l"),VLOOKUP(U183,$AC$2:$AD$17,2,FALSE),IF(AND(OR($E188={"a/b","b/c","b/a","c/b"}),S182="w"),VLOOKUP(U182,$AA$2:$AB$17,2,FALSE),IF(AND(OR($E188={"a/b","b/c","b/a","c/b"}),S182="l"),VLOOKUP(U182,$AC$2:$AD$17,2,FALSE),IF(AND(OR($E188={"a/b","b/c","b/a","c/b"}),S181="w"),VLOOKUP(U181,$AA$2:$AB$17,2,FALSE),IF(AND(OR($E188={"a/b","b/c","b/a","c/b"}),S181="l"),VLOOKUP(U181,$AC$2:$AD$17,2,FALSE),IF(AND(OR($E188={"a/b","b/c","b/a","c/b"}),S180="w"),VLOOKUP(U180,$AA$2:$AB$17,2,FALSE),IF(AND(OR($E188={"a/b","b/c","b/a","c/b"}),S180="l"),VLOOKUP(U180,$AC$2:$AD$17,2,FALSE),IF(AND(OR($E188={"a/b","b/c","b/a","c/b"}),S179="w"),VLOOKUP(U179,$AA$2:$AB$17,2,FALSE),IF(AND(OR($E188={"a/b","b/c","b/a","c/b"}),S179="l"),VLOOKUP(U179,$AC$2:$AD$17,2,FALSE),IF(AND(OR($E188={"a/b","b/c","b/a","c/b"}),S178="w"),VLOOKUP(U178,$AA$2:$AB$17,2,FALSE),IF(AND(OR($E188={"a/b","b/c","b/a","c/b"}),S178="l"),VLOOKUP(U178,$AC$2:$AD$17,2,FALSE),IF(OR($E188={"a/b","b/c","b/a","c/b"}),1,"")))))))))))))))))))))))</f>
        <v/>
      </c>
      <c r="V189" s="13" t="str">
        <f>IF(AND(W189="c",$A189&gt;=1,OR(X189={1,"2a","2b",3,"5a","5b","10a","10b","20a","20b","40a","40b","80a","80b","160a","160b"})),"w",IF(AND(W189="",$A189&gt;=1,OR(X189={1,"2a","2b",3,"5a","5b","10a","10b","20a","20b","40a","40b","80a","80b","160a","160b"})),"l",""))</f>
        <v>w</v>
      </c>
      <c r="W189" s="7" t="str">
        <f>IF(OR($A189={3,6,9,12,15,18,21,24,27,30,33,36}),"c","")</f>
        <v>c</v>
      </c>
      <c r="X189" s="14" t="str">
        <f>IF(AND(OR($E188={"a/c","b/c","c/a","c/b"}),V188="w"),VLOOKUP(X188,$AA$2:$AB$17,2,FALSE),IF(AND(OR($E188={"a/c","b/c","c/a","c/b"}),V188="l"),VLOOKUP(X188,$AC$2:$AD$17,2,FALSE),IF(AND(OR($E188={"a/c","b/c","c/a","c/b"}),V187="w"),VLOOKUP(X187,$AA$2:$AB$17,2,FALSE),IF(AND(OR($E188={"a/c","b/c","c/a","c/b"}),V187="l"),VLOOKUP(X187,$AC$2:$AD$17,2,FALSE),IF(AND(OR($E188={"a/c","b/c","c/a","c/b"}),V186="w"),VLOOKUP(X186,$AA$2:$AB$17,2,FALSE),IF(AND(OR($E188={"a/c","b/c","c/a","c/b"}),V186="l"),VLOOKUP(X186,$AC$2:$AD$17,2,FALSE),IF(AND(OR($E188={"a/c","b/c","c/a","c/b"}),V185="w"),VLOOKUP(X185,$AA$2:$AB$17,2,FALSE),IF(AND(OR($E188={"a/c","b/c","c/a","c/b"}),V185="l"),VLOOKUP(X185,$AC$2:$AD$17,2,FALSE),IF(AND(OR($E188={"a/c","b/c","c/a","c/b"}),V184="w"),VLOOKUP(X184,$AA$2:$AB$17,2,FALSE),IF(AND(OR($E188={"a/c","b/c","c/a","c/b"}),V184="l"),VLOOKUP(X184,$AC$2:$AD$17,2,FALSE),IF(AND(OR($E188={"a/c","b/c","c/a","c/b"}),V183="w"),VLOOKUP(X183,$AA$2:$AB$17,2,FALSE),IF(AND(OR($E188={"a/c","b/c","c/a","c/b"}),V183="l"),VLOOKUP(X183,$AC$2:$AD$17,2,FALSE),IF(AND(OR($E188={"a/c","b/c","c/a","c/b"}),V182="w"),VLOOKUP(X182,$AA$2:$AB$17,2,FALSE),IF(AND(OR($E188={"a/c","b/c","c/a","c/b"}),V182="l"),VLOOKUP(X182,$AC$2:$AD$17,2,FALSE),IF(AND(OR($E188={"a/c","b/c","c/a","c/b"}),V181="w"),VLOOKUP(X181,$AA$2:$AB$17,2,FALSE),IF(AND(OR($E188={"a/c","b/c","c/a","c/b"}),V181="l"),VLOOKUP(X181,$AC$2:$AD$17,2,FALSE),IF(AND(OR($E188={"a/c","b/c","c/a","c/b"}),V180="w"),VLOOKUP(X180,$AA$2:$AB$17,2,FALSE),IF(AND(OR($E188={"a/c","b/c","c/a","c/b"}),V180="l"),VLOOKUP(X180,$AC$2:$AD$17,2,FALSE),IF(AND(OR($E188={"a/c","b/c","c/a","c/b"}),V179="w"),VLOOKUP(X179,$AA$2:$AB$17,2,FALSE),IF(AND(OR($E188={"a/c","b/c","c/a","c/b"}),V179="l"),VLOOKUP(X179,$AC$2:$AD$17,2,FALSE),IF(AND(OR($E188={"a/c","b/c","c/a","c/b"}),V178="w"),VLOOKUP(X178,$AA$2:$AB$17,2,FALSE),IF(AND(OR($E188={"a/c","b/c","c/a","c/b"}),V178="l"),VLOOKUP(X178,$AC$2:$AD$17,2,FALSE),IF(OR($E188={"a/c","b/c","c/a","c/b"}),1,"")))))))))))))))))))))))</f>
        <v>2a</v>
      </c>
      <c r="Y189" s="12">
        <f t="shared" si="18"/>
        <v>-1</v>
      </c>
      <c r="Z189" s="27">
        <f t="shared" si="19"/>
        <v>-5</v>
      </c>
    </row>
    <row r="190" spans="1:26">
      <c r="A190" s="9">
        <v>15</v>
      </c>
      <c r="B190" s="9">
        <f>IF(OR($A190={1,2,3,4,5,6,7,8,9,10,11,12}),1,IF(OR($A190={13,14,15,16,17,18,19,20,21,22,23,24}),2,IF(OR($A190={25,26,27,28,29,30,31,32,33,34,35,36}),3,"")))</f>
        <v>2</v>
      </c>
      <c r="C190" s="9" t="str">
        <f>IF(OR($A190={1,4,7,10,13,16,19,22,25,28,31,34}),"A",IF(OR($A190={2,5,8,11,14,17,20,23,26,29,32,35}),"B",IF(OR($A190={3,6,9,12,15,18,21,24,27,30,33,36}),"C","")))</f>
        <v>C</v>
      </c>
      <c r="D190" t="str">
        <f t="shared" si="20"/>
        <v>3/2</v>
      </c>
      <c r="E190" t="str">
        <f t="shared" si="21"/>
        <v>A/C</v>
      </c>
      <c r="F190" s="13" t="str">
        <f>IF(AND(G190="d",$A190&gt;=1,OR(H190={1,"2a","2b",3,"5a","5b","10a","10b","20a","20b","40a","40b","80a","80b","160a","160b"})),"w",IF(AND(G190="",$A190&gt;=1,OR(H190={1,"2a","2b",3,"5a","5b","10a","10b","20a","20b","40a","40b","80a","80b","160a","160b"})),"l",""))</f>
        <v/>
      </c>
      <c r="G190" s="7" t="str">
        <f>IF(OR($A190={1,2,3,4,5,6,7,8,9,10,11,12}),"d","")</f>
        <v/>
      </c>
      <c r="H190" s="14" t="str">
        <f>IF(AND(OR($D189={"1/2","1/3","2/1","3/1"}),F189="w"),VLOOKUP(H189,$AA$2:$AB$17,2,FALSE),IF(AND(OR($D189={"1/2","1/3","2/1","3/1"}),F189="l"),VLOOKUP(H189,$AC$2:$AD$17,2,FALSE),IF(AND(OR($D189={"1/2","1/3","2/1","3/1"}),F188="w"),VLOOKUP(H188,$AA$2:$AB$17,2,FALSE),IF(AND(OR($D189={"1/2","1/3","2/1","3/1"}),F188="l"),VLOOKUP(H188,$AC$2:$AD$17,2,FALSE),IF(AND(OR($D189={"1/2","1/3","2/1","3/1"}),F187="w"),VLOOKUP(H187,$AA$2:$AB$17,2,FALSE),IF(AND(OR($D189={"1/2","1/3","2/1","3/1"}),F187="l"),VLOOKUP(H187,$AC$2:$AD$17,2,FALSE),IF(AND(OR($D189={"1/2","1/3","2/1","3/1"}),F186="w"),VLOOKUP(H186,$AA$2:$AB$17,2,FALSE),IF(AND(OR($D189={"1/2","1/3","2/1","3/1"}),F186="l"),VLOOKUP(H186,$AC$2:$AD$17,2,FALSE),IF(AND(OR($D189={"1/2","1/3","2/1","3/1"}),F185="w"),VLOOKUP(H185,$AA$2:$AB$17,2,FALSE),IF(AND(OR($D189={"1/2","1/3","2/1","3/1"}),F185="l"),VLOOKUP(H185,$AC$2:$AD$17,2,FALSE),IF(AND(OR($D189={"1/2","1/3","2/1","3/1"}),F184="w"),VLOOKUP(H184,$AA$2:$AB$17,2,FALSE),IF(AND(OR($D189={"1/2","1/3","2/1","3/1"}),F184="l"),VLOOKUP(H184,$AC$2:$AD$17,2,FALSE),IF(AND(OR($D189={"1/2","1/3","2/1","3/1"}),F183="w"),VLOOKUP(H183,$AA$2:$AB$17,2,FALSE),IF(AND(OR($D189={"1/2","1/3","2/1","3/1"}),F183="l"),VLOOKUP(H183,$AC$2:$AD$17,2,FALSE),IF(AND(OR($D189={"1/2","1/3","2/1","3/1"}),F182="w"),VLOOKUP(H182,$AA$2:$AB$17,2,FALSE),IF(AND(OR($D189={"1/2","1/3","2/1","3/1"}),F182="l"),VLOOKUP(H182,$AC$2:$AD$17,2,FALSE),IF(AND(OR($D189={"1/2","1/3","2/1","3/1"}),F181="w"),VLOOKUP(H181,$AA$2:$AB$17,2,FALSE),IF(AND(OR($D189={"1/2","1/3","2/1","3/1"}),F181="l"),VLOOKUP(H181,$AC$2:$AD$17,2,FALSE),IF(AND(OR($D189={"1/2","1/3","2/1","3/1"}),F180="w"),VLOOKUP(H180,$AA$2:$AB$17,2,FALSE),IF(AND(OR($D189={"1/2","1/3","2/1","3/1"}),F180="l"),VLOOKUP(H180,$AC$2:$AD$17,2,FALSE),IF(AND(OR($D189={"1/2","1/3","2/1","3/1"}),F179="w"),VLOOKUP(H179,$AA$2:$AB$17,2,FALSE),IF(AND(OR($D189={"1/2","1/3","2/1","3/1"}),F179="l"),VLOOKUP(H179,$AC$2:$AD$17,2,FALSE),IF(OR($D189={"1/2","1/3","2/1","3/1"}),1,"")))))))))))))))))))))))</f>
        <v/>
      </c>
      <c r="I190" s="13" t="str">
        <f>IF(AND(J190="d",$A190&gt;=1,OR(K190={1,"2a","2b",3,"5a","5b","10a","10b","20a","20b","40a","40b","80a","80b","160a","160b"})),"w",IF(AND(J190="",$A190&gt;=1,OR(K190={1,"2a","2b",3,"5a","5b","10a","10b","20a","20b","40a","40b","80a","80b","160a","160b"})),"l",""))</f>
        <v>w</v>
      </c>
      <c r="J190" s="7" t="str">
        <f>IF(OR($A190={13,14,15,16,17,18,19,20,21,22,23,24}),"d","")</f>
        <v>d</v>
      </c>
      <c r="K190" s="14" t="str">
        <f>IF(AND(OR($D189={"1/2","2/3","2/1","3/2"}),I189="w"),VLOOKUP(K189,$AA$2:$AB$17,2,FALSE),IF(AND(OR($D189={"1/2","2/3","2/1","3/2"}),I189="l"),VLOOKUP(K189,$AC$2:$AD$17,2,FALSE),IF(AND(OR($D189={"1/2","2/3","2/1","3/2"}),I188="w"),VLOOKUP(K188,$AA$2:$AB$17,2,FALSE),IF(AND(OR($D189={"1/2","2/3","2/1","3/2"}),I188="l"),VLOOKUP(K188,$AC$2:$AD$17,2,FALSE),IF(AND(OR($D189={"1/2","2/3","2/1","3/2"}),I187="w"),VLOOKUP(K187,$AA$2:$AB$17,2,FALSE),IF(AND(OR($D189={"1/2","2/3","2/1","3/2"}),I187="l"),VLOOKUP(K187,$AC$2:$AD$17,2,FALSE),IF(AND(OR($D189={"1/2","2/3","2/1","3/2"}),I186="w"),VLOOKUP(K186,$AA$2:$AB$17,2,FALSE),IF(AND(OR($D189={"1/2","2/3","2/1","3/2"}),I186="l"),VLOOKUP(K186,$AC$2:$AD$17,2,FALSE),IF(AND(OR($D189={"1/2","2/3","2/1","3/2"}),I185="w"),VLOOKUP(K185,$AA$2:$AB$17,2,FALSE),IF(AND(OR($D189={"1/2","2/3","2/1","3/2"}),I185="l"),VLOOKUP(K185,$AC$2:$AD$17,2,FALSE),IF(AND(OR($D189={"1/2","2/3","2/1","3/2"}),I184="w"),VLOOKUP(K184,$AA$2:$AB$17,2,FALSE),IF(AND(OR($D189={"1/2","2/3","2/1","3/2"}),I184="l"),VLOOKUP(K184,$AC$2:$AD$17,2,FALSE),IF(AND(OR($D189={"1/2","2/3","2/1","3/2"}),I183="w"),VLOOKUP(K183,$AA$2:$AB$17,2,FALSE),IF(AND(OR($D189={"1/2","2/3","2/1","3/2"}),I183="l"),VLOOKUP(K183,$AC$2:$AD$17,2,FALSE),IF(AND(OR($D189={"1/2","2/3","2/1","3/2"}),I182="w"),VLOOKUP(K182,$AA$2:$AB$17,2,FALSE),IF(AND(OR($D189={"1/2","2/3","2/1","3/2"}),I182="l"),VLOOKUP(K182,$AC$2:$AD$17,2,FALSE),IF(AND(OR($D189={"1/2","2/3","2/1","3/2"}),I181="w"),VLOOKUP(K181,$AA$2:$AB$17,2,FALSE),IF(AND(OR($D189={"1/2","2/3","2/1","3/2"}),I181="l"),VLOOKUP(K181,$AC$2:$AD$17,2,FALSE),IF(AND(OR($D189={"1/2","2/3","2/1","3/2"}),I180="w"),VLOOKUP(K180,$AA$2:$AB$17,2,FALSE),IF(AND(OR($D189={"1/2","2/3","2/1","3/2"}),I180="l"),VLOOKUP(K180,$AC$2:$AD$17,2,FALSE),IF(AND(OR($D189={"1/2","2/3","2/1","3/2"}),I179="w"),VLOOKUP(K179,$AA$2:$AB$17,2,FALSE),IF(AND(OR($D189={"1/2","2/3","2/1","3/2"}),I179="l"),VLOOKUP(K179,$AC$2:$AD$17,2,FALSE),IF(OR($D189={"1/2","2/3","2/1","3/2"}),1,"")))))))))))))))))))))))</f>
        <v>2a</v>
      </c>
      <c r="L190" s="13" t="str">
        <f>IF(AND(M190="d",$A190&gt;=1,OR(N190={1,"2a","2b",3,"5a","5b","10a","10b","20a","20b","40a","40b","80a","80b","160a","160b"})),"w",IF(AND(M190="",$A190&gt;=1,OR(N190={1,"2a","2b",3,"5a","5b","10a","10b","20a","20b","40a","40b","80a","80b","160a","160b"})),"l",""))</f>
        <v>l</v>
      </c>
      <c r="M190" s="7" t="str">
        <f>IF(OR($A190={25,26,27,28,29,30,31,32,33,34,35,36}),"d","")</f>
        <v/>
      </c>
      <c r="N190" s="14" t="str">
        <f>IF(AND(OR($D189={"1/3","2/3","3/1","3/2"}),L189="w"),VLOOKUP(N189,$AA$2:$AB$17,2,FALSE),IF(AND(OR($D189={"1/3","2/3","3/1","3/2"}),L189="l"),VLOOKUP(N189,$AC$2:$AD$17,2,FALSE),IF(AND(OR($D189={"1/3","2/3","3/1","3/2"}),L188="w"),VLOOKUP(N188,$AA$2:$AB$17,2,FALSE),IF(AND(OR($D189={"1/3","2/3","3/1","3/2"}),L188="l"),VLOOKUP(N188,$AC$2:$AD$17,2,FALSE),IF(AND(OR($D189={"1/3","2/3","3/1","3/2"}),L187="w"),VLOOKUP(N187,$AA$2:$AB$17,2,FALSE),IF(AND(OR($D189={"1/3","2/3","3/1","3/2"}),L187="l"),VLOOKUP(N187,$AC$2:$AD$17,2,FALSE),IF(AND(OR($D189={"1/3","2/3","3/1","3/2"}),L186="w"),VLOOKUP(N186,$AA$2:$AB$17,2,FALSE),IF(AND(OR($D189={"1/3","2/3","3/1","3/2"}),L186="l"),VLOOKUP(N186,$AC$2:$AD$17,2,FALSE),IF(AND(OR($D189={"1/3","2/3","3/1","3/2"}),L185="w"),VLOOKUP(N185,$AA$2:$AB$17,2,FALSE),IF(AND(OR($D189={"1/3","2/3","3/1","3/2"}),L185="l"),VLOOKUP(N185,$AC$2:$AD$17,2,FALSE),IF(AND(OR($D189={"1/3","2/3","3/1","3/2"}),L184="w"),VLOOKUP(N184,$AA$2:$AB$17,2,FALSE),IF(AND(OR($D189={"1/3","2/3","3/1","3/2"}),L184="l"),VLOOKUP(N184,$AC$2:$AD$17,2,FALSE),IF(AND(OR($D189={"1/3","2/3","3/1","3/2"}),L183="w"),VLOOKUP(N183,$AA$2:$AB$17,2,FALSE),IF(AND(OR($D189={"1/3","2/3","3/1","3/2"}),L183="l"),VLOOKUP(N183,$AC$2:$AD$17,2,FALSE),IF(AND(OR($D189={"1/3","2/3","3/1","3/2"}),L182="w"),VLOOKUP(N182,$AA$2:$AB$17,2,FALSE),IF(AND(OR($D189={"1/3","2/3","3/1","3/2"}),L182="l"),VLOOKUP(N182,$AC$2:$AD$17,2,FALSE),IF(AND(OR($D189={"1/3","2/3","3/1","3/2"}),L181="w"),VLOOKUP(N181,$AA$2:$AB$17,2,FALSE),IF(AND(OR($D189={"1/3","2/3","3/1","3/2"}),L181="l"),VLOOKUP(N181,$AC$2:$AD$17,2,FALSE),IF(AND(OR($D189={"1/3","2/3","3/1","3/2"}),L180="w"),VLOOKUP(N180,$AA$2:$AB$17,2,FALSE),IF(AND(OR($D189={"1/3","2/3","3/1","3/2"}),L180="l"),VLOOKUP(N180,$AC$2:$AD$17,2,FALSE),IF(AND(OR($D189={"1/3","2/3","3/1","3/2"}),L179="w"),VLOOKUP(N179,$AA$2:$AB$17,2,FALSE),IF(AND(OR($D189={"1/3","2/3","3/1","3/2"}),L179="l"),VLOOKUP(N179,$AC$2:$AD$17,2,FALSE),IF(OR($D189={"1/3","2/3","3/1","3/2"}),1,"")))))))))))))))))))))))</f>
        <v>2b</v>
      </c>
      <c r="O190" s="12">
        <f t="shared" si="17"/>
        <v>2</v>
      </c>
      <c r="P190" s="13" t="str">
        <f>IF(AND(Q190="c",$A190&gt;=1,OR(R190={1,"2a","2b",3,"5a","5b","10a","10b","20a","20b","40a","40b","80a","80b","160a","160b"})),"w",IF(AND(Q190="",$A190&gt;=1,OR(R190={1,"2a","2b",3,"5a","5b","10a","10b","20a","20b","40a","40b","80a","80b","160a","160b"})),"l",""))</f>
        <v>l</v>
      </c>
      <c r="Q190" s="7" t="str">
        <f>IF(OR($A190={1,4,7,10,13,16,19,22,25,28,31,34}),"c","")</f>
        <v/>
      </c>
      <c r="R190" s="14" t="str">
        <f>IF(AND(OR($E189={"a/b","a/c","b/a","c/a"}),P189="w"),VLOOKUP(R189,$AA$2:$AB$17,2,FALSE),IF(AND(OR($E189={"a/b","a/c","b/a","c/a"}),P189="l"),VLOOKUP(R189,$AC$2:$AD$17,2,FALSE),IF(AND(OR($E189={"a/b","a/c","b/a","c/a"}),P188="w"),VLOOKUP(R188,$AA$2:$AB$17,2,FALSE),IF(AND(OR($E189={"a/b","a/c","b/a","c/a"}),P188="l"),VLOOKUP(R188,$AC$2:$AD$17,2,FALSE),IF(AND(OR($E189={"a/b","a/c","b/a","c/a"}),P187="w"),VLOOKUP(R187,$AA$2:$AB$17,2,FALSE),IF(AND(OR($E189={"a/b","a/c","b/a","c/a"}),P187="l"),VLOOKUP(R187,$AC$2:$AD$17,2,FALSE),IF(AND(OR($E189={"a/b","a/c","b/a","c/a"}),P186="w"),VLOOKUP(R186,$AA$2:$AB$17,2,FALSE),IF(AND(OR($E189={"a/b","a/c","b/a","c/a"}),P186="l"),VLOOKUP(R186,$AC$2:$AD$17,2,FALSE),IF(AND(OR($E189={"a/b","a/c","b/a","c/a"}),P185="w"),VLOOKUP(R185,$AA$2:$AB$17,2,FALSE),IF(AND(OR($E189={"a/b","a/c","b/a","c/a"}),P185="l"),VLOOKUP(R185,$AC$2:$AD$17,2,FALSE),IF(AND(OR($E189={"a/b","a/c","b/a","c/a"}),P184="w"),VLOOKUP(R184,$AA$2:$AB$17,2,FALSE),IF(AND(OR($E189={"a/b","a/c","b/a","c/a"}),P184="l"),VLOOKUP(R184,$AC$2:$AD$17,2,FALSE),IF(AND(OR($E189={"a/b","a/c","b/a","c/a"}),P183="w"),VLOOKUP(R183,$AA$2:$AB$17,2,FALSE),IF(AND(OR($E189={"a/b","a/c","b/a","c/a"}),P183="l"),VLOOKUP(R183,$AC$2:$AD$17,2,FALSE),IF(AND(OR($E189={"a/b","a/c","b/a","c/a"}),P182="w"),VLOOKUP(R182,$AA$2:$AB$17,2,FALSE),IF(AND(OR($E189={"a/b","a/c","b/a","c/a"}),P182="l"),VLOOKUP(R182,$AC$2:$AD$17,2,FALSE),IF(AND(OR($E189={"a/b","a/c","b/a","c/a"}),P181="w"),VLOOKUP(R181,$AA$2:$AB$17,2,FALSE),IF(AND(OR($E189={"a/b","a/c","b/a","c/a"}),P181="l"),VLOOKUP(R181,$AC$2:$AD$17,2,FALSE),IF(AND(OR($E189={"a/b","a/c","b/a","c/a"}),P180="w"),VLOOKUP(R180,$AA$2:$AB$17,2,FALSE),IF(AND(OR($E189={"a/b","a/c","b/a","c/a"}),P180="l"),VLOOKUP(R180,$AC$2:$AD$17,2,FALSE),IF(AND(OR($E189={"a/b","a/c","b/a","c/a"}),P179="w"),VLOOKUP(R179,$AA$2:$AB$17,2,FALSE),IF(AND(OR($E189={"a/b","a/c","b/a","c/a"}),P179="l"),VLOOKUP(R179,$AC$2:$AD$17,2,FALSE),IF(OR($E189={"a/b","a/c","b/a","c/a"}),1,"")))))))))))))))))))))))</f>
        <v>5b</v>
      </c>
      <c r="S190" s="13" t="str">
        <f>IF(AND(T190="c",$A190&gt;=1,OR(U190={1,"2a","2b",3,"5a","5b","10a","10b","20a","20b","40a","40b","80a","80b","160a","160b"})),"w",IF(AND(T190="",$A190&gt;=1,OR(U190={1,"2a","2b",3,"5a","5b","10a","10b","20a","20b","40a","40b","80a","80b","160a","160b"})),"l",""))</f>
        <v/>
      </c>
      <c r="T190" s="7" t="str">
        <f>IF(OR($A190={2,5,8,11,14,17,20,23,26,29,32,35}),"c","")</f>
        <v/>
      </c>
      <c r="U190" s="14" t="str">
        <f>IF(AND(OR($E189={"a/b","b/c","b/a","c/b"}),S189="w"),VLOOKUP(U189,$AA$2:$AB$17,2,FALSE),IF(AND(OR($E189={"a/b","b/c","b/a","c/b"}),S189="l"),VLOOKUP(U189,$AC$2:$AD$17,2,FALSE),IF(AND(OR($E189={"a/b","b/c","b/a","c/b"}),S188="w"),VLOOKUP(U188,$AA$2:$AB$17,2,FALSE),IF(AND(OR($E189={"a/b","b/c","b/a","c/b"}),S188="l"),VLOOKUP(U188,$AC$2:$AD$17,2,FALSE),IF(AND(OR($E189={"a/b","b/c","b/a","c/b"}),S187="w"),VLOOKUP(U187,$AA$2:$AB$17,2,FALSE),IF(AND(OR($E189={"a/b","b/c","b/a","c/b"}),S187="l"),VLOOKUP(U187,$AC$2:$AD$17,2,FALSE),IF(AND(OR($E189={"a/b","b/c","b/a","c/b"}),S186="w"),VLOOKUP(U186,$AA$2:$AB$17,2,FALSE),IF(AND(OR($E189={"a/b","b/c","b/a","c/b"}),S186="l"),VLOOKUP(U186,$AC$2:$AD$17,2,FALSE),IF(AND(OR($E189={"a/b","b/c","b/a","c/b"}),S185="w"),VLOOKUP(U185,$AA$2:$AB$17,2,FALSE),IF(AND(OR($E189={"a/b","b/c","b/a","c/b"}),S185="l"),VLOOKUP(U185,$AC$2:$AD$17,2,FALSE),IF(AND(OR($E189={"a/b","b/c","b/a","c/b"}),S184="w"),VLOOKUP(U184,$AA$2:$AB$17,2,FALSE),IF(AND(OR($E189={"a/b","b/c","b/a","c/b"}),S184="l"),VLOOKUP(U184,$AC$2:$AD$17,2,FALSE),IF(AND(OR($E189={"a/b","b/c","b/a","c/b"}),S183="w"),VLOOKUP(U183,$AA$2:$AB$17,2,FALSE),IF(AND(OR($E189={"a/b","b/c","b/a","c/b"}),S183="l"),VLOOKUP(U183,$AC$2:$AD$17,2,FALSE),IF(AND(OR($E189={"a/b","b/c","b/a","c/b"}),S182="w"),VLOOKUP(U182,$AA$2:$AB$17,2,FALSE),IF(AND(OR($E189={"a/b","b/c","b/a","c/b"}),S182="l"),VLOOKUP(U182,$AC$2:$AD$17,2,FALSE),IF(AND(OR($E189={"a/b","b/c","b/a","c/b"}),S181="w"),VLOOKUP(U181,$AA$2:$AB$17,2,FALSE),IF(AND(OR($E189={"a/b","b/c","b/a","c/b"}),S181="l"),VLOOKUP(U181,$AC$2:$AD$17,2,FALSE),IF(AND(OR($E189={"a/b","b/c","b/a","c/b"}),S180="w"),VLOOKUP(U180,$AA$2:$AB$17,2,FALSE),IF(AND(OR($E189={"a/b","b/c","b/a","c/b"}),S180="l"),VLOOKUP(U180,$AC$2:$AD$17,2,FALSE),IF(AND(OR($E189={"a/b","b/c","b/a","c/b"}),S179="w"),VLOOKUP(U179,$AA$2:$AB$17,2,FALSE),IF(AND(OR($E189={"a/b","b/c","b/a","c/b"}),S179="l"),VLOOKUP(U179,$AC$2:$AD$17,2,FALSE),IF(OR($E189={"a/b","b/c","b/a","c/b"}),1,"")))))))))))))))))))))))</f>
        <v/>
      </c>
      <c r="V190" s="13" t="str">
        <f>IF(AND(W190="c",$A190&gt;=1,OR(X190={1,"2a","2b",3,"5a","5b","10a","10b","20a","20b","40a","40b","80a","80b","160a","160b"})),"w",IF(AND(W190="",$A190&gt;=1,OR(X190={1,"2a","2b",3,"5a","5b","10a","10b","20a","20b","40a","40b","80a","80b","160a","160b"})),"l",""))</f>
        <v>w</v>
      </c>
      <c r="W190" s="7" t="str">
        <f>IF(OR($A190={3,6,9,12,15,18,21,24,27,30,33,36}),"c","")</f>
        <v>c</v>
      </c>
      <c r="X190" s="14">
        <f>IF(AND(OR($E189={"a/c","b/c","c/a","c/b"}),V189="w"),VLOOKUP(X189,$AA$2:$AB$17,2,FALSE),IF(AND(OR($E189={"a/c","b/c","c/a","c/b"}),V189="l"),VLOOKUP(X189,$AC$2:$AD$17,2,FALSE),IF(AND(OR($E189={"a/c","b/c","c/a","c/b"}),V188="w"),VLOOKUP(X188,$AA$2:$AB$17,2,FALSE),IF(AND(OR($E189={"a/c","b/c","c/a","c/b"}),V188="l"),VLOOKUP(X188,$AC$2:$AD$17,2,FALSE),IF(AND(OR($E189={"a/c","b/c","c/a","c/b"}),V187="w"),VLOOKUP(X187,$AA$2:$AB$17,2,FALSE),IF(AND(OR($E189={"a/c","b/c","c/a","c/b"}),V187="l"),VLOOKUP(X187,$AC$2:$AD$17,2,FALSE),IF(AND(OR($E189={"a/c","b/c","c/a","c/b"}),V186="w"),VLOOKUP(X186,$AA$2:$AB$17,2,FALSE),IF(AND(OR($E189={"a/c","b/c","c/a","c/b"}),V186="l"),VLOOKUP(X186,$AC$2:$AD$17,2,FALSE),IF(AND(OR($E189={"a/c","b/c","c/a","c/b"}),V185="w"),VLOOKUP(X185,$AA$2:$AB$17,2,FALSE),IF(AND(OR($E189={"a/c","b/c","c/a","c/b"}),V185="l"),VLOOKUP(X185,$AC$2:$AD$17,2,FALSE),IF(AND(OR($E189={"a/c","b/c","c/a","c/b"}),V184="w"),VLOOKUP(X184,$AA$2:$AB$17,2,FALSE),IF(AND(OR($E189={"a/c","b/c","c/a","c/b"}),V184="l"),VLOOKUP(X184,$AC$2:$AD$17,2,FALSE),IF(AND(OR($E189={"a/c","b/c","c/a","c/b"}),V183="w"),VLOOKUP(X183,$AA$2:$AB$17,2,FALSE),IF(AND(OR($E189={"a/c","b/c","c/a","c/b"}),V183="l"),VLOOKUP(X183,$AC$2:$AD$17,2,FALSE),IF(AND(OR($E189={"a/c","b/c","c/a","c/b"}),V182="w"),VLOOKUP(X182,$AA$2:$AB$17,2,FALSE),IF(AND(OR($E189={"a/c","b/c","c/a","c/b"}),V182="l"),VLOOKUP(X182,$AC$2:$AD$17,2,FALSE),IF(AND(OR($E189={"a/c","b/c","c/a","c/b"}),V181="w"),VLOOKUP(X181,$AA$2:$AB$17,2,FALSE),IF(AND(OR($E189={"a/c","b/c","c/a","c/b"}),V181="l"),VLOOKUP(X181,$AC$2:$AD$17,2,FALSE),IF(AND(OR($E189={"a/c","b/c","c/a","c/b"}),V180="w"),VLOOKUP(X180,$AA$2:$AB$17,2,FALSE),IF(AND(OR($E189={"a/c","b/c","c/a","c/b"}),V180="l"),VLOOKUP(X180,$AC$2:$AD$17,2,FALSE),IF(AND(OR($E189={"a/c","b/c","c/a","c/b"}),V179="w"),VLOOKUP(X179,$AA$2:$AB$17,2,FALSE),IF(AND(OR($E189={"a/c","b/c","c/a","c/b"}),V179="l"),VLOOKUP(X179,$AC$2:$AD$17,2,FALSE),IF(OR($E189={"a/c","b/c","c/a","c/b"}),1,"")))))))))))))))))))))))</f>
        <v>1</v>
      </c>
      <c r="Y190" s="12">
        <f t="shared" si="18"/>
        <v>-3</v>
      </c>
      <c r="Z190" s="27">
        <f t="shared" si="19"/>
        <v>-1</v>
      </c>
    </row>
    <row r="191" spans="1:26">
      <c r="A191" s="9">
        <v>7</v>
      </c>
      <c r="B191" s="9">
        <f>IF(OR($A191={1,2,3,4,5,6,7,8,9,10,11,12}),1,IF(OR($A191={13,14,15,16,17,18,19,20,21,22,23,24}),2,IF(OR($A191={25,26,27,28,29,30,31,32,33,34,35,36}),3,"")))</f>
        <v>1</v>
      </c>
      <c r="C191" s="9" t="str">
        <f>IF(OR($A191={1,4,7,10,13,16,19,22,25,28,31,34}),"A",IF(OR($A191={2,5,8,11,14,17,20,23,26,29,32,35}),"B",IF(OR($A191={3,6,9,12,15,18,21,24,27,30,33,36}),"C","")))</f>
        <v>A</v>
      </c>
      <c r="D191" t="str">
        <f t="shared" si="20"/>
        <v>2/1</v>
      </c>
      <c r="E191" t="str">
        <f t="shared" si="21"/>
        <v>C/A</v>
      </c>
      <c r="F191" s="13" t="str">
        <f>IF(AND(G191="d",$A191&gt;=1,OR(H191={1,"2a","2b",3,"5a","5b","10a","10b","20a","20b","40a","40b","80a","80b","160a","160b"})),"w",IF(AND(G191="",$A191&gt;=1,OR(H191={1,"2a","2b",3,"5a","5b","10a","10b","20a","20b","40a","40b","80a","80b","160a","160b"})),"l",""))</f>
        <v/>
      </c>
      <c r="G191" s="7" t="str">
        <f>IF(OR($A191={1,2,3,4,5,6,7,8,9,10,11,12}),"d","")</f>
        <v>d</v>
      </c>
      <c r="H191" s="14" t="str">
        <f>IF(AND(OR($D190={"1/2","1/3","2/1","3/1"}),F190="w"),VLOOKUP(H190,$AA$2:$AB$17,2,FALSE),IF(AND(OR($D190={"1/2","1/3","2/1","3/1"}),F190="l"),VLOOKUP(H190,$AC$2:$AD$17,2,FALSE),IF(AND(OR($D190={"1/2","1/3","2/1","3/1"}),F189="w"),VLOOKUP(H189,$AA$2:$AB$17,2,FALSE),IF(AND(OR($D190={"1/2","1/3","2/1","3/1"}),F189="l"),VLOOKUP(H189,$AC$2:$AD$17,2,FALSE),IF(AND(OR($D190={"1/2","1/3","2/1","3/1"}),F188="w"),VLOOKUP(H188,$AA$2:$AB$17,2,FALSE),IF(AND(OR($D190={"1/2","1/3","2/1","3/1"}),F188="l"),VLOOKUP(H188,$AC$2:$AD$17,2,FALSE),IF(AND(OR($D190={"1/2","1/3","2/1","3/1"}),F187="w"),VLOOKUP(H187,$AA$2:$AB$17,2,FALSE),IF(AND(OR($D190={"1/2","1/3","2/1","3/1"}),F187="l"),VLOOKUP(H187,$AC$2:$AD$17,2,FALSE),IF(AND(OR($D190={"1/2","1/3","2/1","3/1"}),F186="w"),VLOOKUP(H186,$AA$2:$AB$17,2,FALSE),IF(AND(OR($D190={"1/2","1/3","2/1","3/1"}),F186="l"),VLOOKUP(H186,$AC$2:$AD$17,2,FALSE),IF(AND(OR($D190={"1/2","1/3","2/1","3/1"}),F185="w"),VLOOKUP(H185,$AA$2:$AB$17,2,FALSE),IF(AND(OR($D190={"1/2","1/3","2/1","3/1"}),F185="l"),VLOOKUP(H185,$AC$2:$AD$17,2,FALSE),IF(AND(OR($D190={"1/2","1/3","2/1","3/1"}),F184="w"),VLOOKUP(H184,$AA$2:$AB$17,2,FALSE),IF(AND(OR($D190={"1/2","1/3","2/1","3/1"}),F184="l"),VLOOKUP(H184,$AC$2:$AD$17,2,FALSE),IF(AND(OR($D190={"1/2","1/3","2/1","3/1"}),F183="w"),VLOOKUP(H183,$AA$2:$AB$17,2,FALSE),IF(AND(OR($D190={"1/2","1/3","2/1","3/1"}),F183="l"),VLOOKUP(H183,$AC$2:$AD$17,2,FALSE),IF(AND(OR($D190={"1/2","1/3","2/1","3/1"}),F182="w"),VLOOKUP(H182,$AA$2:$AB$17,2,FALSE),IF(AND(OR($D190={"1/2","1/3","2/1","3/1"}),F182="l"),VLOOKUP(H182,$AC$2:$AD$17,2,FALSE),IF(AND(OR($D190={"1/2","1/3","2/1","3/1"}),F181="w"),VLOOKUP(H181,$AA$2:$AB$17,2,FALSE),IF(AND(OR($D190={"1/2","1/3","2/1","3/1"}),F181="l"),VLOOKUP(H181,$AC$2:$AD$17,2,FALSE),IF(AND(OR($D190={"1/2","1/3","2/1","3/1"}),F180="w"),VLOOKUP(H180,$AA$2:$AB$17,2,FALSE),IF(AND(OR($D190={"1/2","1/3","2/1","3/1"}),F180="l"),VLOOKUP(H180,$AC$2:$AD$17,2,FALSE),IF(OR($D190={"1/2","1/3","2/1","3/1"}),1,"")))))))))))))))))))))))</f>
        <v/>
      </c>
      <c r="I191" s="13" t="str">
        <f>IF(AND(J191="d",$A191&gt;=1,OR(K191={1,"2a","2b",3,"5a","5b","10a","10b","20a","20b","40a","40b","80a","80b","160a","160b"})),"w",IF(AND(J191="",$A191&gt;=1,OR(K191={1,"2a","2b",3,"5a","5b","10a","10b","20a","20b","40a","40b","80a","80b","160a","160b"})),"l",""))</f>
        <v>l</v>
      </c>
      <c r="J191" s="7" t="str">
        <f>IF(OR($A191={13,14,15,16,17,18,19,20,21,22,23,24}),"d","")</f>
        <v/>
      </c>
      <c r="K191" s="14">
        <f>IF(AND(OR($D190={"1/2","2/3","2/1","3/2"}),I190="w"),VLOOKUP(K190,$AA$2:$AB$17,2,FALSE),IF(AND(OR($D190={"1/2","2/3","2/1","3/2"}),I190="l"),VLOOKUP(K190,$AC$2:$AD$17,2,FALSE),IF(AND(OR($D190={"1/2","2/3","2/1","3/2"}),I189="w"),VLOOKUP(K189,$AA$2:$AB$17,2,FALSE),IF(AND(OR($D190={"1/2","2/3","2/1","3/2"}),I189="l"),VLOOKUP(K189,$AC$2:$AD$17,2,FALSE),IF(AND(OR($D190={"1/2","2/3","2/1","3/2"}),I188="w"),VLOOKUP(K188,$AA$2:$AB$17,2,FALSE),IF(AND(OR($D190={"1/2","2/3","2/1","3/2"}),I188="l"),VLOOKUP(K188,$AC$2:$AD$17,2,FALSE),IF(AND(OR($D190={"1/2","2/3","2/1","3/2"}),I187="w"),VLOOKUP(K187,$AA$2:$AB$17,2,FALSE),IF(AND(OR($D190={"1/2","2/3","2/1","3/2"}),I187="l"),VLOOKUP(K187,$AC$2:$AD$17,2,FALSE),IF(AND(OR($D190={"1/2","2/3","2/1","3/2"}),I186="w"),VLOOKUP(K186,$AA$2:$AB$17,2,FALSE),IF(AND(OR($D190={"1/2","2/3","2/1","3/2"}),I186="l"),VLOOKUP(K186,$AC$2:$AD$17,2,FALSE),IF(AND(OR($D190={"1/2","2/3","2/1","3/2"}),I185="w"),VLOOKUP(K185,$AA$2:$AB$17,2,FALSE),IF(AND(OR($D190={"1/2","2/3","2/1","3/2"}),I185="l"),VLOOKUP(K185,$AC$2:$AD$17,2,FALSE),IF(AND(OR($D190={"1/2","2/3","2/1","3/2"}),I184="w"),VLOOKUP(K184,$AA$2:$AB$17,2,FALSE),IF(AND(OR($D190={"1/2","2/3","2/1","3/2"}),I184="l"),VLOOKUP(K184,$AC$2:$AD$17,2,FALSE),IF(AND(OR($D190={"1/2","2/3","2/1","3/2"}),I183="w"),VLOOKUP(K183,$AA$2:$AB$17,2,FALSE),IF(AND(OR($D190={"1/2","2/3","2/1","3/2"}),I183="l"),VLOOKUP(K183,$AC$2:$AD$17,2,FALSE),IF(AND(OR($D190={"1/2","2/3","2/1","3/2"}),I182="w"),VLOOKUP(K182,$AA$2:$AB$17,2,FALSE),IF(AND(OR($D190={"1/2","2/3","2/1","3/2"}),I182="l"),VLOOKUP(K182,$AC$2:$AD$17,2,FALSE),IF(AND(OR($D190={"1/2","2/3","2/1","3/2"}),I181="w"),VLOOKUP(K181,$AA$2:$AB$17,2,FALSE),IF(AND(OR($D190={"1/2","2/3","2/1","3/2"}),I181="l"),VLOOKUP(K181,$AC$2:$AD$17,2,FALSE),IF(AND(OR($D190={"1/2","2/3","2/1","3/2"}),I180="w"),VLOOKUP(K180,$AA$2:$AB$17,2,FALSE),IF(AND(OR($D190={"1/2","2/3","2/1","3/2"}),I180="l"),VLOOKUP(K180,$AC$2:$AD$17,2,FALSE),IF(OR($D190={"1/2","2/3","2/1","3/2"}),1,"")))))))))))))))))))))))</f>
        <v>1</v>
      </c>
      <c r="L191" s="13" t="str">
        <f>IF(AND(M191="d",$A191&gt;=1,OR(N191={1,"2a","2b",3,"5a","5b","10a","10b","20a","20b","40a","40b","80a","80b","160a","160b"})),"w",IF(AND(M191="",$A191&gt;=1,OR(N191={1,"2a","2b",3,"5a","5b","10a","10b","20a","20b","40a","40b","80a","80b","160a","160b"})),"l",""))</f>
        <v>l</v>
      </c>
      <c r="M191" s="7" t="str">
        <f>IF(OR($A191={25,26,27,28,29,30,31,32,33,34,35,36}),"d","")</f>
        <v/>
      </c>
      <c r="N191" s="14">
        <f>IF(AND(OR($D190={"1/3","2/3","3/1","3/2"}),L190="w"),VLOOKUP(N190,$AA$2:$AB$17,2,FALSE),IF(AND(OR($D190={"1/3","2/3","3/1","3/2"}),L190="l"),VLOOKUP(N190,$AC$2:$AD$17,2,FALSE),IF(AND(OR($D190={"1/3","2/3","3/1","3/2"}),L189="w"),VLOOKUP(N189,$AA$2:$AB$17,2,FALSE),IF(AND(OR($D190={"1/3","2/3","3/1","3/2"}),L189="l"),VLOOKUP(N189,$AC$2:$AD$17,2,FALSE),IF(AND(OR($D190={"1/3","2/3","3/1","3/2"}),L188="w"),VLOOKUP(N188,$AA$2:$AB$17,2,FALSE),IF(AND(OR($D190={"1/3","2/3","3/1","3/2"}),L188="l"),VLOOKUP(N188,$AC$2:$AD$17,2,FALSE),IF(AND(OR($D190={"1/3","2/3","3/1","3/2"}),L187="w"),VLOOKUP(N187,$AA$2:$AB$17,2,FALSE),IF(AND(OR($D190={"1/3","2/3","3/1","3/2"}),L187="l"),VLOOKUP(N187,$AC$2:$AD$17,2,FALSE),IF(AND(OR($D190={"1/3","2/3","3/1","3/2"}),L186="w"),VLOOKUP(N186,$AA$2:$AB$17,2,FALSE),IF(AND(OR($D190={"1/3","2/3","3/1","3/2"}),L186="l"),VLOOKUP(N186,$AC$2:$AD$17,2,FALSE),IF(AND(OR($D190={"1/3","2/3","3/1","3/2"}),L185="w"),VLOOKUP(N185,$AA$2:$AB$17,2,FALSE),IF(AND(OR($D190={"1/3","2/3","3/1","3/2"}),L185="l"),VLOOKUP(N185,$AC$2:$AD$17,2,FALSE),IF(AND(OR($D190={"1/3","2/3","3/1","3/2"}),L184="w"),VLOOKUP(N184,$AA$2:$AB$17,2,FALSE),IF(AND(OR($D190={"1/3","2/3","3/1","3/2"}),L184="l"),VLOOKUP(N184,$AC$2:$AD$17,2,FALSE),IF(AND(OR($D190={"1/3","2/3","3/1","3/2"}),L183="w"),VLOOKUP(N183,$AA$2:$AB$17,2,FALSE),IF(AND(OR($D190={"1/3","2/3","3/1","3/2"}),L183="l"),VLOOKUP(N183,$AC$2:$AD$17,2,FALSE),IF(AND(OR($D190={"1/3","2/3","3/1","3/2"}),L182="w"),VLOOKUP(N182,$AA$2:$AB$17,2,FALSE),IF(AND(OR($D190={"1/3","2/3","3/1","3/2"}),L182="l"),VLOOKUP(N182,$AC$2:$AD$17,2,FALSE),IF(AND(OR($D190={"1/3","2/3","3/1","3/2"}),L181="w"),VLOOKUP(N181,$AA$2:$AB$17,2,FALSE),IF(AND(OR($D190={"1/3","2/3","3/1","3/2"}),L181="l"),VLOOKUP(N181,$AC$2:$AD$17,2,FALSE),IF(AND(OR($D190={"1/3","2/3","3/1","3/2"}),L180="w"),VLOOKUP(N180,$AA$2:$AB$17,2,FALSE),IF(AND(OR($D190={"1/3","2/3","3/1","3/2"}),L180="l"),VLOOKUP(N180,$AC$2:$AD$17,2,FALSE),IF(OR($D190={"1/3","2/3","3/1","3/2"}),1,"")))))))))))))))))))))))</f>
        <v>3</v>
      </c>
      <c r="O191" s="12">
        <f t="shared" si="17"/>
        <v>-4</v>
      </c>
      <c r="P191" s="13" t="str">
        <f>IF(AND(Q191="c",$A191&gt;=1,OR(R191={1,"2a","2b",3,"5a","5b","10a","10b","20a","20b","40a","40b","80a","80b","160a","160b"})),"w",IF(AND(Q191="",$A191&gt;=1,OR(R191={1,"2a","2b",3,"5a","5b","10a","10b","20a","20b","40a","40b","80a","80b","160a","160b"})),"l",""))</f>
        <v>w</v>
      </c>
      <c r="Q191" s="7" t="str">
        <f>IF(OR($A191={1,4,7,10,13,16,19,22,25,28,31,34}),"c","")</f>
        <v>c</v>
      </c>
      <c r="R191" s="14" t="str">
        <f>IF(AND(OR($E190={"a/b","a/c","b/a","c/a"}),P190="w"),VLOOKUP(R190,$AA$2:$AB$17,2,FALSE),IF(AND(OR($E190={"a/b","a/c","b/a","c/a"}),P190="l"),VLOOKUP(R190,$AC$2:$AD$17,2,FALSE),IF(AND(OR($E190={"a/b","a/c","b/a","c/a"}),P189="w"),VLOOKUP(R189,$AA$2:$AB$17,2,FALSE),IF(AND(OR($E190={"a/b","a/c","b/a","c/a"}),P189="l"),VLOOKUP(R189,$AC$2:$AD$17,2,FALSE),IF(AND(OR($E190={"a/b","a/c","b/a","c/a"}),P188="w"),VLOOKUP(R188,$AA$2:$AB$17,2,FALSE),IF(AND(OR($E190={"a/b","a/c","b/a","c/a"}),P188="l"),VLOOKUP(R188,$AC$2:$AD$17,2,FALSE),IF(AND(OR($E190={"a/b","a/c","b/a","c/a"}),P187="w"),VLOOKUP(R187,$AA$2:$AB$17,2,FALSE),IF(AND(OR($E190={"a/b","a/c","b/a","c/a"}),P187="l"),VLOOKUP(R187,$AC$2:$AD$17,2,FALSE),IF(AND(OR($E190={"a/b","a/c","b/a","c/a"}),P186="w"),VLOOKUP(R186,$AA$2:$AB$17,2,FALSE),IF(AND(OR($E190={"a/b","a/c","b/a","c/a"}),P186="l"),VLOOKUP(R186,$AC$2:$AD$17,2,FALSE),IF(AND(OR($E190={"a/b","a/c","b/a","c/a"}),P185="w"),VLOOKUP(R185,$AA$2:$AB$17,2,FALSE),IF(AND(OR($E190={"a/b","a/c","b/a","c/a"}),P185="l"),VLOOKUP(R185,$AC$2:$AD$17,2,FALSE),IF(AND(OR($E190={"a/b","a/c","b/a","c/a"}),P184="w"),VLOOKUP(R184,$AA$2:$AB$17,2,FALSE),IF(AND(OR($E190={"a/b","a/c","b/a","c/a"}),P184="l"),VLOOKUP(R184,$AC$2:$AD$17,2,FALSE),IF(AND(OR($E190={"a/b","a/c","b/a","c/a"}),P183="w"),VLOOKUP(R183,$AA$2:$AB$17,2,FALSE),IF(AND(OR($E190={"a/b","a/c","b/a","c/a"}),P183="l"),VLOOKUP(R183,$AC$2:$AD$17,2,FALSE),IF(AND(OR($E190={"a/b","a/c","b/a","c/a"}),P182="w"),VLOOKUP(R182,$AA$2:$AB$17,2,FALSE),IF(AND(OR($E190={"a/b","a/c","b/a","c/a"}),P182="l"),VLOOKUP(R182,$AC$2:$AD$17,2,FALSE),IF(AND(OR($E190={"a/b","a/c","b/a","c/a"}),P181="w"),VLOOKUP(R181,$AA$2:$AB$17,2,FALSE),IF(AND(OR($E190={"a/b","a/c","b/a","c/a"}),P181="l"),VLOOKUP(R181,$AC$2:$AD$17,2,FALSE),IF(AND(OR($E190={"a/b","a/c","b/a","c/a"}),P180="w"),VLOOKUP(R180,$AA$2:$AB$17,2,FALSE),IF(AND(OR($E190={"a/b","a/c","b/a","c/a"}),P180="l"),VLOOKUP(R180,$AC$2:$AD$17,2,FALSE),IF(OR($E190={"a/b","a/c","b/a","c/a"}),1,"")))))))))))))))))))))))</f>
        <v>10a</v>
      </c>
      <c r="S191" s="13" t="str">
        <f>IF(AND(T191="c",$A191&gt;=1,OR(U191={1,"2a","2b",3,"5a","5b","10a","10b","20a","20b","40a","40b","80a","80b","160a","160b"})),"w",IF(AND(T191="",$A191&gt;=1,OR(U191={1,"2a","2b",3,"5a","5b","10a","10b","20a","20b","40a","40b","80a","80b","160a","160b"})),"l",""))</f>
        <v/>
      </c>
      <c r="T191" s="7" t="str">
        <f>IF(OR($A191={2,5,8,11,14,17,20,23,26,29,32,35}),"c","")</f>
        <v/>
      </c>
      <c r="U191" s="14" t="str">
        <f>IF(AND(OR($E190={"a/b","b/c","b/a","c/b"}),S190="w"),VLOOKUP(U190,$AA$2:$AB$17,2,FALSE),IF(AND(OR($E190={"a/b","b/c","b/a","c/b"}),S190="l"),VLOOKUP(U190,$AC$2:$AD$17,2,FALSE),IF(AND(OR($E190={"a/b","b/c","b/a","c/b"}),S189="w"),VLOOKUP(U189,$AA$2:$AB$17,2,FALSE),IF(AND(OR($E190={"a/b","b/c","b/a","c/b"}),S189="l"),VLOOKUP(U189,$AC$2:$AD$17,2,FALSE),IF(AND(OR($E190={"a/b","b/c","b/a","c/b"}),S188="w"),VLOOKUP(U188,$AA$2:$AB$17,2,FALSE),IF(AND(OR($E190={"a/b","b/c","b/a","c/b"}),S188="l"),VLOOKUP(U188,$AC$2:$AD$17,2,FALSE),IF(AND(OR($E190={"a/b","b/c","b/a","c/b"}),S187="w"),VLOOKUP(U187,$AA$2:$AB$17,2,FALSE),IF(AND(OR($E190={"a/b","b/c","b/a","c/b"}),S187="l"),VLOOKUP(U187,$AC$2:$AD$17,2,FALSE),IF(AND(OR($E190={"a/b","b/c","b/a","c/b"}),S186="w"),VLOOKUP(U186,$AA$2:$AB$17,2,FALSE),IF(AND(OR($E190={"a/b","b/c","b/a","c/b"}),S186="l"),VLOOKUP(U186,$AC$2:$AD$17,2,FALSE),IF(AND(OR($E190={"a/b","b/c","b/a","c/b"}),S185="w"),VLOOKUP(U185,$AA$2:$AB$17,2,FALSE),IF(AND(OR($E190={"a/b","b/c","b/a","c/b"}),S185="l"),VLOOKUP(U185,$AC$2:$AD$17,2,FALSE),IF(AND(OR($E190={"a/b","b/c","b/a","c/b"}),S184="w"),VLOOKUP(U184,$AA$2:$AB$17,2,FALSE),IF(AND(OR($E190={"a/b","b/c","b/a","c/b"}),S184="l"),VLOOKUP(U184,$AC$2:$AD$17,2,FALSE),IF(AND(OR($E190={"a/b","b/c","b/a","c/b"}),S183="w"),VLOOKUP(U183,$AA$2:$AB$17,2,FALSE),IF(AND(OR($E190={"a/b","b/c","b/a","c/b"}),S183="l"),VLOOKUP(U183,$AC$2:$AD$17,2,FALSE),IF(AND(OR($E190={"a/b","b/c","b/a","c/b"}),S182="w"),VLOOKUP(U182,$AA$2:$AB$17,2,FALSE),IF(AND(OR($E190={"a/b","b/c","b/a","c/b"}),S182="l"),VLOOKUP(U182,$AC$2:$AD$17,2,FALSE),IF(AND(OR($E190={"a/b","b/c","b/a","c/b"}),S181="w"),VLOOKUP(U181,$AA$2:$AB$17,2,FALSE),IF(AND(OR($E190={"a/b","b/c","b/a","c/b"}),S181="l"),VLOOKUP(U181,$AC$2:$AD$17,2,FALSE),IF(AND(OR($E190={"a/b","b/c","b/a","c/b"}),S180="w"),VLOOKUP(U180,$AA$2:$AB$17,2,FALSE),IF(AND(OR($E190={"a/b","b/c","b/a","c/b"}),S180="l"),VLOOKUP(U180,$AC$2:$AD$17,2,FALSE),IF(OR($E190={"a/b","b/c","b/a","c/b"}),1,"")))))))))))))))))))))))</f>
        <v/>
      </c>
      <c r="V191" s="13" t="str">
        <f>IF(AND(W191="c",$A191&gt;=1,OR(X191={1,"2a","2b",3,"5a","5b","10a","10b","20a","20b","40a","40b","80a","80b","160a","160b"})),"w",IF(AND(W191="",$A191&gt;=1,OR(X191={1,"2a","2b",3,"5a","5b","10a","10b","20a","20b","40a","40b","80a","80b","160a","160b"})),"l",""))</f>
        <v>l</v>
      </c>
      <c r="W191" s="7" t="str">
        <f>IF(OR($A191={3,6,9,12,15,18,21,24,27,30,33,36}),"c","")</f>
        <v/>
      </c>
      <c r="X191" s="14">
        <f>IF(AND(OR($E190={"a/c","b/c","c/a","c/b"}),V190="w"),VLOOKUP(X190,$AA$2:$AB$17,2,FALSE),IF(AND(OR($E190={"a/c","b/c","c/a","c/b"}),V190="l"),VLOOKUP(X190,$AC$2:$AD$17,2,FALSE),IF(AND(OR($E190={"a/c","b/c","c/a","c/b"}),V189="w"),VLOOKUP(X189,$AA$2:$AB$17,2,FALSE),IF(AND(OR($E190={"a/c","b/c","c/a","c/b"}),V189="l"),VLOOKUP(X189,$AC$2:$AD$17,2,FALSE),IF(AND(OR($E190={"a/c","b/c","c/a","c/b"}),V188="w"),VLOOKUP(X188,$AA$2:$AB$17,2,FALSE),IF(AND(OR($E190={"a/c","b/c","c/a","c/b"}),V188="l"),VLOOKUP(X188,$AC$2:$AD$17,2,FALSE),IF(AND(OR($E190={"a/c","b/c","c/a","c/b"}),V187="w"),VLOOKUP(X187,$AA$2:$AB$17,2,FALSE),IF(AND(OR($E190={"a/c","b/c","c/a","c/b"}),V187="l"),VLOOKUP(X187,$AC$2:$AD$17,2,FALSE),IF(AND(OR($E190={"a/c","b/c","c/a","c/b"}),V186="w"),VLOOKUP(X186,$AA$2:$AB$17,2,FALSE),IF(AND(OR($E190={"a/c","b/c","c/a","c/b"}),V186="l"),VLOOKUP(X186,$AC$2:$AD$17,2,FALSE),IF(AND(OR($E190={"a/c","b/c","c/a","c/b"}),V185="w"),VLOOKUP(X185,$AA$2:$AB$17,2,FALSE),IF(AND(OR($E190={"a/c","b/c","c/a","c/b"}),V185="l"),VLOOKUP(X185,$AC$2:$AD$17,2,FALSE),IF(AND(OR($E190={"a/c","b/c","c/a","c/b"}),V184="w"),VLOOKUP(X184,$AA$2:$AB$17,2,FALSE),IF(AND(OR($E190={"a/c","b/c","c/a","c/b"}),V184="l"),VLOOKUP(X184,$AC$2:$AD$17,2,FALSE),IF(AND(OR($E190={"a/c","b/c","c/a","c/b"}),V183="w"),VLOOKUP(X183,$AA$2:$AB$17,2,FALSE),IF(AND(OR($E190={"a/c","b/c","c/a","c/b"}),V183="l"),VLOOKUP(X183,$AC$2:$AD$17,2,FALSE),IF(AND(OR($E190={"a/c","b/c","c/a","c/b"}),V182="w"),VLOOKUP(X182,$AA$2:$AB$17,2,FALSE),IF(AND(OR($E190={"a/c","b/c","c/a","c/b"}),V182="l"),VLOOKUP(X182,$AC$2:$AD$17,2,FALSE),IF(AND(OR($E190={"a/c","b/c","c/a","c/b"}),V181="w"),VLOOKUP(X181,$AA$2:$AB$17,2,FALSE),IF(AND(OR($E190={"a/c","b/c","c/a","c/b"}),V181="l"),VLOOKUP(X181,$AC$2:$AD$17,2,FALSE),IF(AND(OR($E190={"a/c","b/c","c/a","c/b"}),V180="w"),VLOOKUP(X180,$AA$2:$AB$17,2,FALSE),IF(AND(OR($E190={"a/c","b/c","c/a","c/b"}),V180="l"),VLOOKUP(X180,$AC$2:$AD$17,2,FALSE),IF(OR($E190={"a/c","b/c","c/a","c/b"}),1,"")))))))))))))))))))))))</f>
        <v>1</v>
      </c>
      <c r="Y191" s="12">
        <f t="shared" si="18"/>
        <v>19</v>
      </c>
      <c r="Z191" s="27">
        <f t="shared" si="19"/>
        <v>15</v>
      </c>
    </row>
    <row r="192" spans="1:26">
      <c r="A192" s="9">
        <v>5</v>
      </c>
      <c r="B192" s="9">
        <f>IF(OR($A192={1,2,3,4,5,6,7,8,9,10,11,12}),1,IF(OR($A192={13,14,15,16,17,18,19,20,21,22,23,24}),2,IF(OR($A192={25,26,27,28,29,30,31,32,33,34,35,36}),3,"")))</f>
        <v>1</v>
      </c>
      <c r="C192" s="9" t="str">
        <f>IF(OR($A192={1,4,7,10,13,16,19,22,25,28,31,34}),"A",IF(OR($A192={2,5,8,11,14,17,20,23,26,29,32,35}),"B",IF(OR($A192={3,6,9,12,15,18,21,24,27,30,33,36}),"C","")))</f>
        <v>B</v>
      </c>
      <c r="D192" t="str">
        <f t="shared" si="20"/>
        <v>2/1</v>
      </c>
      <c r="E192" t="str">
        <f t="shared" si="21"/>
        <v>A/B</v>
      </c>
      <c r="F192" s="13" t="str">
        <f>IF(AND(G192="d",$A192&gt;=1,OR(H192={1,"2a","2b",3,"5a","5b","10a","10b","20a","20b","40a","40b","80a","80b","160a","160b"})),"w",IF(AND(G192="",$A192&gt;=1,OR(H192={1,"2a","2b",3,"5a","5b","10a","10b","20a","20b","40a","40b","80a","80b","160a","160b"})),"l",""))</f>
        <v>w</v>
      </c>
      <c r="G192" s="7" t="str">
        <f>IF(OR($A192={1,2,3,4,5,6,7,8,9,10,11,12}),"d","")</f>
        <v>d</v>
      </c>
      <c r="H192" s="14" t="str">
        <f>IF(AND(OR($D191={"1/2","1/3","2/1","3/1"}),F191="w"),VLOOKUP(H191,$AA$2:$AB$17,2,FALSE),IF(AND(OR($D191={"1/2","1/3","2/1","3/1"}),F191="l"),VLOOKUP(H191,$AC$2:$AD$17,2,FALSE),IF(AND(OR($D191={"1/2","1/3","2/1","3/1"}),F190="w"),VLOOKUP(H190,$AA$2:$AB$17,2,FALSE),IF(AND(OR($D191={"1/2","1/3","2/1","3/1"}),F190="l"),VLOOKUP(H190,$AC$2:$AD$17,2,FALSE),IF(AND(OR($D191={"1/2","1/3","2/1","3/1"}),F189="w"),VLOOKUP(H189,$AA$2:$AB$17,2,FALSE),IF(AND(OR($D191={"1/2","1/3","2/1","3/1"}),F189="l"),VLOOKUP(H189,$AC$2:$AD$17,2,FALSE),IF(AND(OR($D191={"1/2","1/3","2/1","3/1"}),F188="w"),VLOOKUP(H188,$AA$2:$AB$17,2,FALSE),IF(AND(OR($D191={"1/2","1/3","2/1","3/1"}),F188="l"),VLOOKUP(H188,$AC$2:$AD$17,2,FALSE),IF(AND(OR($D191={"1/2","1/3","2/1","3/1"}),F187="w"),VLOOKUP(H187,$AA$2:$AB$17,2,FALSE),IF(AND(OR($D191={"1/2","1/3","2/1","3/1"}),F187="l"),VLOOKUP(H187,$AC$2:$AD$17,2,FALSE),IF(AND(OR($D191={"1/2","1/3","2/1","3/1"}),F186="w"),VLOOKUP(H186,$AA$2:$AB$17,2,FALSE),IF(AND(OR($D191={"1/2","1/3","2/1","3/1"}),F186="l"),VLOOKUP(H186,$AC$2:$AD$17,2,FALSE),IF(AND(OR($D191={"1/2","1/3","2/1","3/1"}),F185="w"),VLOOKUP(H185,$AA$2:$AB$17,2,FALSE),IF(AND(OR($D191={"1/2","1/3","2/1","3/1"}),F185="l"),VLOOKUP(H185,$AC$2:$AD$17,2,FALSE),IF(AND(OR($D191={"1/2","1/3","2/1","3/1"}),F184="w"),VLOOKUP(H184,$AA$2:$AB$17,2,FALSE),IF(AND(OR($D191={"1/2","1/3","2/1","3/1"}),F184="l"),VLOOKUP(H184,$AC$2:$AD$17,2,FALSE),IF(AND(OR($D191={"1/2","1/3","2/1","3/1"}),F183="w"),VLOOKUP(H183,$AA$2:$AB$17,2,FALSE),IF(AND(OR($D191={"1/2","1/3","2/1","3/1"}),F183="l"),VLOOKUP(H183,$AC$2:$AD$17,2,FALSE),IF(AND(OR($D191={"1/2","1/3","2/1","3/1"}),F182="w"),VLOOKUP(H182,$AA$2:$AB$17,2,FALSE),IF(AND(OR($D191={"1/2","1/3","2/1","3/1"}),F182="l"),VLOOKUP(H182,$AC$2:$AD$17,2,FALSE),IF(AND(OR($D191={"1/2","1/3","2/1","3/1"}),F181="w"),VLOOKUP(H181,$AA$2:$AB$17,2,FALSE),IF(AND(OR($D191={"1/2","1/3","2/1","3/1"}),F181="l"),VLOOKUP(H181,$AC$2:$AD$17,2,FALSE),IF(OR($D191={"1/2","1/3","2/1","3/1"}),1,"")))))))))))))))))))))))</f>
        <v>5a</v>
      </c>
      <c r="I192" s="13" t="str">
        <f>IF(AND(J192="d",$A192&gt;=1,OR(K192={1,"2a","2b",3,"5a","5b","10a","10b","20a","20b","40a","40b","80a","80b","160a","160b"})),"w",IF(AND(J192="",$A192&gt;=1,OR(K192={1,"2a","2b",3,"5a","5b","10a","10b","20a","20b","40a","40b","80a","80b","160a","160b"})),"l",""))</f>
        <v>l</v>
      </c>
      <c r="J192" s="7" t="str">
        <f>IF(OR($A192={13,14,15,16,17,18,19,20,21,22,23,24}),"d","")</f>
        <v/>
      </c>
      <c r="K192" s="14" t="str">
        <f>IF(AND(OR($D191={"1/2","2/3","2/1","3/2"}),I191="w"),VLOOKUP(K191,$AA$2:$AB$17,2,FALSE),IF(AND(OR($D191={"1/2","2/3","2/1","3/2"}),I191="l"),VLOOKUP(K191,$AC$2:$AD$17,2,FALSE),IF(AND(OR($D191={"1/2","2/3","2/1","3/2"}),I190="w"),VLOOKUP(K190,$AA$2:$AB$17,2,FALSE),IF(AND(OR($D191={"1/2","2/3","2/1","3/2"}),I190="l"),VLOOKUP(K190,$AC$2:$AD$17,2,FALSE),IF(AND(OR($D191={"1/2","2/3","2/1","3/2"}),I189="w"),VLOOKUP(K189,$AA$2:$AB$17,2,FALSE),IF(AND(OR($D191={"1/2","2/3","2/1","3/2"}),I189="l"),VLOOKUP(K189,$AC$2:$AD$17,2,FALSE),IF(AND(OR($D191={"1/2","2/3","2/1","3/2"}),I188="w"),VLOOKUP(K188,$AA$2:$AB$17,2,FALSE),IF(AND(OR($D191={"1/2","2/3","2/1","3/2"}),I188="l"),VLOOKUP(K188,$AC$2:$AD$17,2,FALSE),IF(AND(OR($D191={"1/2","2/3","2/1","3/2"}),I187="w"),VLOOKUP(K187,$AA$2:$AB$17,2,FALSE),IF(AND(OR($D191={"1/2","2/3","2/1","3/2"}),I187="l"),VLOOKUP(K187,$AC$2:$AD$17,2,FALSE),IF(AND(OR($D191={"1/2","2/3","2/1","3/2"}),I186="w"),VLOOKUP(K186,$AA$2:$AB$17,2,FALSE),IF(AND(OR($D191={"1/2","2/3","2/1","3/2"}),I186="l"),VLOOKUP(K186,$AC$2:$AD$17,2,FALSE),IF(AND(OR($D191={"1/2","2/3","2/1","3/2"}),I185="w"),VLOOKUP(K185,$AA$2:$AB$17,2,FALSE),IF(AND(OR($D191={"1/2","2/3","2/1","3/2"}),I185="l"),VLOOKUP(K185,$AC$2:$AD$17,2,FALSE),IF(AND(OR($D191={"1/2","2/3","2/1","3/2"}),I184="w"),VLOOKUP(K184,$AA$2:$AB$17,2,FALSE),IF(AND(OR($D191={"1/2","2/3","2/1","3/2"}),I184="l"),VLOOKUP(K184,$AC$2:$AD$17,2,FALSE),IF(AND(OR($D191={"1/2","2/3","2/1","3/2"}),I183="w"),VLOOKUP(K183,$AA$2:$AB$17,2,FALSE),IF(AND(OR($D191={"1/2","2/3","2/1","3/2"}),I183="l"),VLOOKUP(K183,$AC$2:$AD$17,2,FALSE),IF(AND(OR($D191={"1/2","2/3","2/1","3/2"}),I182="w"),VLOOKUP(K182,$AA$2:$AB$17,2,FALSE),IF(AND(OR($D191={"1/2","2/3","2/1","3/2"}),I182="l"),VLOOKUP(K182,$AC$2:$AD$17,2,FALSE),IF(AND(OR($D191={"1/2","2/3","2/1","3/2"}),I181="w"),VLOOKUP(K181,$AA$2:$AB$17,2,FALSE),IF(AND(OR($D191={"1/2","2/3","2/1","3/2"}),I181="l"),VLOOKUP(K181,$AC$2:$AD$17,2,FALSE),IF(OR($D191={"1/2","2/3","2/1","3/2"}),1,"")))))))))))))))))))))))</f>
        <v>2a</v>
      </c>
      <c r="L192" s="13" t="str">
        <f>IF(AND(M192="d",$A192&gt;=1,OR(N192={1,"2a","2b",3,"5a","5b","10a","10b","20a","20b","40a","40b","80a","80b","160a","160b"})),"w",IF(AND(M192="",$A192&gt;=1,OR(N192={1,"2a","2b",3,"5a","5b","10a","10b","20a","20b","40a","40b","80a","80b","160a","160b"})),"l",""))</f>
        <v/>
      </c>
      <c r="M192" s="7" t="str">
        <f>IF(OR($A192={25,26,27,28,29,30,31,32,33,34,35,36}),"d","")</f>
        <v/>
      </c>
      <c r="N192" s="14" t="str">
        <f>IF(AND(OR($D191={"1/3","2/3","3/1","3/2"}),L191="w"),VLOOKUP(N191,$AA$2:$AB$17,2,FALSE),IF(AND(OR($D191={"1/3","2/3","3/1","3/2"}),L191="l"),VLOOKUP(N191,$AC$2:$AD$17,2,FALSE),IF(AND(OR($D191={"1/3","2/3","3/1","3/2"}),L190="w"),VLOOKUP(N190,$AA$2:$AB$17,2,FALSE),IF(AND(OR($D191={"1/3","2/3","3/1","3/2"}),L190="l"),VLOOKUP(N190,$AC$2:$AD$17,2,FALSE),IF(AND(OR($D191={"1/3","2/3","3/1","3/2"}),L189="w"),VLOOKUP(N189,$AA$2:$AB$17,2,FALSE),IF(AND(OR($D191={"1/3","2/3","3/1","3/2"}),L189="l"),VLOOKUP(N189,$AC$2:$AD$17,2,FALSE),IF(AND(OR($D191={"1/3","2/3","3/1","3/2"}),L188="w"),VLOOKUP(N188,$AA$2:$AB$17,2,FALSE),IF(AND(OR($D191={"1/3","2/3","3/1","3/2"}),L188="l"),VLOOKUP(N188,$AC$2:$AD$17,2,FALSE),IF(AND(OR($D191={"1/3","2/3","3/1","3/2"}),L187="w"),VLOOKUP(N187,$AA$2:$AB$17,2,FALSE),IF(AND(OR($D191={"1/3","2/3","3/1","3/2"}),L187="l"),VLOOKUP(N187,$AC$2:$AD$17,2,FALSE),IF(AND(OR($D191={"1/3","2/3","3/1","3/2"}),L186="w"),VLOOKUP(N186,$AA$2:$AB$17,2,FALSE),IF(AND(OR($D191={"1/3","2/3","3/1","3/2"}),L186="l"),VLOOKUP(N186,$AC$2:$AD$17,2,FALSE),IF(AND(OR($D191={"1/3","2/3","3/1","3/2"}),L185="w"),VLOOKUP(N185,$AA$2:$AB$17,2,FALSE),IF(AND(OR($D191={"1/3","2/3","3/1","3/2"}),L185="l"),VLOOKUP(N185,$AC$2:$AD$17,2,FALSE),IF(AND(OR($D191={"1/3","2/3","3/1","3/2"}),L184="w"),VLOOKUP(N184,$AA$2:$AB$17,2,FALSE),IF(AND(OR($D191={"1/3","2/3","3/1","3/2"}),L184="l"),VLOOKUP(N184,$AC$2:$AD$17,2,FALSE),IF(AND(OR($D191={"1/3","2/3","3/1","3/2"}),L183="w"),VLOOKUP(N183,$AA$2:$AB$17,2,FALSE),IF(AND(OR($D191={"1/3","2/3","3/1","3/2"}),L183="l"),VLOOKUP(N183,$AC$2:$AD$17,2,FALSE),IF(AND(OR($D191={"1/3","2/3","3/1","3/2"}),L182="w"),VLOOKUP(N182,$AA$2:$AB$17,2,FALSE),IF(AND(OR($D191={"1/3","2/3","3/1","3/2"}),L182="l"),VLOOKUP(N182,$AC$2:$AD$17,2,FALSE),IF(AND(OR($D191={"1/3","2/3","3/1","3/2"}),L181="w"),VLOOKUP(N181,$AA$2:$AB$17,2,FALSE),IF(AND(OR($D191={"1/3","2/3","3/1","3/2"}),L181="l"),VLOOKUP(N181,$AC$2:$AD$17,2,FALSE),IF(OR($D191={"1/3","2/3","3/1","3/2"}),1,"")))))))))))))))))))))))</f>
        <v/>
      </c>
      <c r="O192" s="12">
        <f t="shared" si="17"/>
        <v>8</v>
      </c>
      <c r="P192" s="13" t="str">
        <f>IF(AND(Q192="c",$A192&gt;=1,OR(R192={1,"2a","2b",3,"5a","5b","10a","10b","20a","20b","40a","40b","80a","80b","160a","160b"})),"w",IF(AND(Q192="",$A192&gt;=1,OR(R192={1,"2a","2b",3,"5a","5b","10a","10b","20a","20b","40a","40b","80a","80b","160a","160b"})),"l",""))</f>
        <v>l</v>
      </c>
      <c r="Q192" s="7" t="str">
        <f>IF(OR($A192={1,4,7,10,13,16,19,22,25,28,31,34}),"c","")</f>
        <v/>
      </c>
      <c r="R192" s="14">
        <f>IF(AND(OR($E191={"a/b","a/c","b/a","c/a"}),P191="w"),VLOOKUP(R191,$AA$2:$AB$17,2,FALSE),IF(AND(OR($E191={"a/b","a/c","b/a","c/a"}),P191="l"),VLOOKUP(R191,$AC$2:$AD$17,2,FALSE),IF(AND(OR($E191={"a/b","a/c","b/a","c/a"}),P190="w"),VLOOKUP(R190,$AA$2:$AB$17,2,FALSE),IF(AND(OR($E191={"a/b","a/c","b/a","c/a"}),P190="l"),VLOOKUP(R190,$AC$2:$AD$17,2,FALSE),IF(AND(OR($E191={"a/b","a/c","b/a","c/a"}),P189="w"),VLOOKUP(R189,$AA$2:$AB$17,2,FALSE),IF(AND(OR($E191={"a/b","a/c","b/a","c/a"}),P189="l"),VLOOKUP(R189,$AC$2:$AD$17,2,FALSE),IF(AND(OR($E191={"a/b","a/c","b/a","c/a"}),P188="w"),VLOOKUP(R188,$AA$2:$AB$17,2,FALSE),IF(AND(OR($E191={"a/b","a/c","b/a","c/a"}),P188="l"),VLOOKUP(R188,$AC$2:$AD$17,2,FALSE),IF(AND(OR($E191={"a/b","a/c","b/a","c/a"}),P187="w"),VLOOKUP(R187,$AA$2:$AB$17,2,FALSE),IF(AND(OR($E191={"a/b","a/c","b/a","c/a"}),P187="l"),VLOOKUP(R187,$AC$2:$AD$17,2,FALSE),IF(AND(OR($E191={"a/b","a/c","b/a","c/a"}),P186="w"),VLOOKUP(R186,$AA$2:$AB$17,2,FALSE),IF(AND(OR($E191={"a/b","a/c","b/a","c/a"}),P186="l"),VLOOKUP(R186,$AC$2:$AD$17,2,FALSE),IF(AND(OR($E191={"a/b","a/c","b/a","c/a"}),P185="w"),VLOOKUP(R185,$AA$2:$AB$17,2,FALSE),IF(AND(OR($E191={"a/b","a/c","b/a","c/a"}),P185="l"),VLOOKUP(R185,$AC$2:$AD$17,2,FALSE),IF(AND(OR($E191={"a/b","a/c","b/a","c/a"}),P184="w"),VLOOKUP(R184,$AA$2:$AB$17,2,FALSE),IF(AND(OR($E191={"a/b","a/c","b/a","c/a"}),P184="l"),VLOOKUP(R184,$AC$2:$AD$17,2,FALSE),IF(AND(OR($E191={"a/b","a/c","b/a","c/a"}),P183="w"),VLOOKUP(R183,$AA$2:$AB$17,2,FALSE),IF(AND(OR($E191={"a/b","a/c","b/a","c/a"}),P183="l"),VLOOKUP(R183,$AC$2:$AD$17,2,FALSE),IF(AND(OR($E191={"a/b","a/c","b/a","c/a"}),P182="w"),VLOOKUP(R182,$AA$2:$AB$17,2,FALSE),IF(AND(OR($E191={"a/b","a/c","b/a","c/a"}),P182="l"),VLOOKUP(R182,$AC$2:$AD$17,2,FALSE),IF(AND(OR($E191={"a/b","a/c","b/a","c/a"}),P181="w"),VLOOKUP(R181,$AA$2:$AB$17,2,FALSE),IF(AND(OR($E191={"a/b","a/c","b/a","c/a"}),P181="l"),VLOOKUP(R181,$AC$2:$AD$17,2,FALSE),IF(OR($E191={"a/b","a/c","b/a","c/a"}),1,"")))))))))))))))))))))))</f>
        <v>1</v>
      </c>
      <c r="S192" s="13" t="str">
        <f>IF(AND(T192="c",$A192&gt;=1,OR(U192={1,"2a","2b",3,"5a","5b","10a","10b","20a","20b","40a","40b","80a","80b","160a","160b"})),"w",IF(AND(T192="",$A192&gt;=1,OR(U192={1,"2a","2b",3,"5a","5b","10a","10b","20a","20b","40a","40b","80a","80b","160a","160b"})),"l",""))</f>
        <v/>
      </c>
      <c r="T192" s="7" t="str">
        <f>IF(OR($A192={2,5,8,11,14,17,20,23,26,29,32,35}),"c","")</f>
        <v>c</v>
      </c>
      <c r="U192" s="14" t="str">
        <f>IF(AND(OR($E191={"a/b","b/c","b/a","c/b"}),S191="w"),VLOOKUP(U191,$AA$2:$AB$17,2,FALSE),IF(AND(OR($E191={"a/b","b/c","b/a","c/b"}),S191="l"),VLOOKUP(U191,$AC$2:$AD$17,2,FALSE),IF(AND(OR($E191={"a/b","b/c","b/a","c/b"}),S190="w"),VLOOKUP(U190,$AA$2:$AB$17,2,FALSE),IF(AND(OR($E191={"a/b","b/c","b/a","c/b"}),S190="l"),VLOOKUP(U190,$AC$2:$AD$17,2,FALSE),IF(AND(OR($E191={"a/b","b/c","b/a","c/b"}),S189="w"),VLOOKUP(U189,$AA$2:$AB$17,2,FALSE),IF(AND(OR($E191={"a/b","b/c","b/a","c/b"}),S189="l"),VLOOKUP(U189,$AC$2:$AD$17,2,FALSE),IF(AND(OR($E191={"a/b","b/c","b/a","c/b"}),S188="w"),VLOOKUP(U188,$AA$2:$AB$17,2,FALSE),IF(AND(OR($E191={"a/b","b/c","b/a","c/b"}),S188="l"),VLOOKUP(U188,$AC$2:$AD$17,2,FALSE),IF(AND(OR($E191={"a/b","b/c","b/a","c/b"}),S187="w"),VLOOKUP(U187,$AA$2:$AB$17,2,FALSE),IF(AND(OR($E191={"a/b","b/c","b/a","c/b"}),S187="l"),VLOOKUP(U187,$AC$2:$AD$17,2,FALSE),IF(AND(OR($E191={"a/b","b/c","b/a","c/b"}),S186="w"),VLOOKUP(U186,$AA$2:$AB$17,2,FALSE),IF(AND(OR($E191={"a/b","b/c","b/a","c/b"}),S186="l"),VLOOKUP(U186,$AC$2:$AD$17,2,FALSE),IF(AND(OR($E191={"a/b","b/c","b/a","c/b"}),S185="w"),VLOOKUP(U185,$AA$2:$AB$17,2,FALSE),IF(AND(OR($E191={"a/b","b/c","b/a","c/b"}),S185="l"),VLOOKUP(U185,$AC$2:$AD$17,2,FALSE),IF(AND(OR($E191={"a/b","b/c","b/a","c/b"}),S184="w"),VLOOKUP(U184,$AA$2:$AB$17,2,FALSE),IF(AND(OR($E191={"a/b","b/c","b/a","c/b"}),S184="l"),VLOOKUP(U184,$AC$2:$AD$17,2,FALSE),IF(AND(OR($E191={"a/b","b/c","b/a","c/b"}),S183="w"),VLOOKUP(U183,$AA$2:$AB$17,2,FALSE),IF(AND(OR($E191={"a/b","b/c","b/a","c/b"}),S183="l"),VLOOKUP(U183,$AC$2:$AD$17,2,FALSE),IF(AND(OR($E191={"a/b","b/c","b/a","c/b"}),S182="w"),VLOOKUP(U182,$AA$2:$AB$17,2,FALSE),IF(AND(OR($E191={"a/b","b/c","b/a","c/b"}),S182="l"),VLOOKUP(U182,$AC$2:$AD$17,2,FALSE),IF(AND(OR($E191={"a/b","b/c","b/a","c/b"}),S181="w"),VLOOKUP(U181,$AA$2:$AB$17,2,FALSE),IF(AND(OR($E191={"a/b","b/c","b/a","c/b"}),S181="l"),VLOOKUP(U181,$AC$2:$AD$17,2,FALSE),IF(OR($E191={"a/b","b/c","b/a","c/b"}),1,"")))))))))))))))))))))))</f>
        <v/>
      </c>
      <c r="V192" s="13" t="str">
        <f>IF(AND(W192="c",$A192&gt;=1,OR(X192={1,"2a","2b",3,"5a","5b","10a","10b","20a","20b","40a","40b","80a","80b","160a","160b"})),"w",IF(AND(W192="",$A192&gt;=1,OR(X192={1,"2a","2b",3,"5a","5b","10a","10b","20a","20b","40a","40b","80a","80b","160a","160b"})),"l",""))</f>
        <v>l</v>
      </c>
      <c r="W192" s="7" t="str">
        <f>IF(OR($A192={3,6,9,12,15,18,21,24,27,30,33,36}),"c","")</f>
        <v/>
      </c>
      <c r="X192" s="14" t="str">
        <f>IF(AND(OR($E191={"a/c","b/c","c/a","c/b"}),V191="w"),VLOOKUP(X191,$AA$2:$AB$17,2,FALSE),IF(AND(OR($E191={"a/c","b/c","c/a","c/b"}),V191="l"),VLOOKUP(X191,$AC$2:$AD$17,2,FALSE),IF(AND(OR($E191={"a/c","b/c","c/a","c/b"}),V190="w"),VLOOKUP(X190,$AA$2:$AB$17,2,FALSE),IF(AND(OR($E191={"a/c","b/c","c/a","c/b"}),V190="l"),VLOOKUP(X190,$AC$2:$AD$17,2,FALSE),IF(AND(OR($E191={"a/c","b/c","c/a","c/b"}),V189="w"),VLOOKUP(X189,$AA$2:$AB$17,2,FALSE),IF(AND(OR($E191={"a/c","b/c","c/a","c/b"}),V189="l"),VLOOKUP(X189,$AC$2:$AD$17,2,FALSE),IF(AND(OR($E191={"a/c","b/c","c/a","c/b"}),V188="w"),VLOOKUP(X188,$AA$2:$AB$17,2,FALSE),IF(AND(OR($E191={"a/c","b/c","c/a","c/b"}),V188="l"),VLOOKUP(X188,$AC$2:$AD$17,2,FALSE),IF(AND(OR($E191={"a/c","b/c","c/a","c/b"}),V187="w"),VLOOKUP(X187,$AA$2:$AB$17,2,FALSE),IF(AND(OR($E191={"a/c","b/c","c/a","c/b"}),V187="l"),VLOOKUP(X187,$AC$2:$AD$17,2,FALSE),IF(AND(OR($E191={"a/c","b/c","c/a","c/b"}),V186="w"),VLOOKUP(X186,$AA$2:$AB$17,2,FALSE),IF(AND(OR($E191={"a/c","b/c","c/a","c/b"}),V186="l"),VLOOKUP(X186,$AC$2:$AD$17,2,FALSE),IF(AND(OR($E191={"a/c","b/c","c/a","c/b"}),V185="w"),VLOOKUP(X185,$AA$2:$AB$17,2,FALSE),IF(AND(OR($E191={"a/c","b/c","c/a","c/b"}),V185="l"),VLOOKUP(X185,$AC$2:$AD$17,2,FALSE),IF(AND(OR($E191={"a/c","b/c","c/a","c/b"}),V184="w"),VLOOKUP(X184,$AA$2:$AB$17,2,FALSE),IF(AND(OR($E191={"a/c","b/c","c/a","c/b"}),V184="l"),VLOOKUP(X184,$AC$2:$AD$17,2,FALSE),IF(AND(OR($E191={"a/c","b/c","c/a","c/b"}),V183="w"),VLOOKUP(X183,$AA$2:$AB$17,2,FALSE),IF(AND(OR($E191={"a/c","b/c","c/a","c/b"}),V183="l"),VLOOKUP(X183,$AC$2:$AD$17,2,FALSE),IF(AND(OR($E191={"a/c","b/c","c/a","c/b"}),V182="w"),VLOOKUP(X182,$AA$2:$AB$17,2,FALSE),IF(AND(OR($E191={"a/c","b/c","c/a","c/b"}),V182="l"),VLOOKUP(X182,$AC$2:$AD$17,2,FALSE),IF(AND(OR($E191={"a/c","b/c","c/a","c/b"}),V181="w"),VLOOKUP(X181,$AA$2:$AB$17,2,FALSE),IF(AND(OR($E191={"a/c","b/c","c/a","c/b"}),V181="l"),VLOOKUP(X181,$AC$2:$AD$17,2,FALSE),IF(OR($E191={"a/c","b/c","c/a","c/b"}),1,"")))))))))))))))))))))))</f>
        <v>2a</v>
      </c>
      <c r="Y192" s="12">
        <f t="shared" si="18"/>
        <v>-3</v>
      </c>
      <c r="Z192" s="27">
        <f t="shared" si="19"/>
        <v>5</v>
      </c>
    </row>
    <row r="193" spans="1:26">
      <c r="A193" s="9">
        <v>27</v>
      </c>
      <c r="B193" s="9">
        <f>IF(OR($A193={1,2,3,4,5,6,7,8,9,10,11,12}),1,IF(OR($A193={13,14,15,16,17,18,19,20,21,22,23,24}),2,IF(OR($A193={25,26,27,28,29,30,31,32,33,34,35,36}),3,"")))</f>
        <v>3</v>
      </c>
      <c r="C193" s="9" t="str">
        <f>IF(OR($A193={1,4,7,10,13,16,19,22,25,28,31,34}),"A",IF(OR($A193={2,5,8,11,14,17,20,23,26,29,32,35}),"B",IF(OR($A193={3,6,9,12,15,18,21,24,27,30,33,36}),"C","")))</f>
        <v>C</v>
      </c>
      <c r="D193" t="str">
        <f t="shared" si="20"/>
        <v>1/3</v>
      </c>
      <c r="E193" t="str">
        <f t="shared" si="21"/>
        <v>B/C</v>
      </c>
      <c r="F193" s="13" t="str">
        <f>IF(AND(G193="d",$A193&gt;=1,OR(H193={1,"2a","2b",3,"5a","5b","10a","10b","20a","20b","40a","40b","80a","80b","160a","160b"})),"w",IF(AND(G193="",$A193&gt;=1,OR(H193={1,"2a","2b",3,"5a","5b","10a","10b","20a","20b","40a","40b","80a","80b","160a","160b"})),"l",""))</f>
        <v>l</v>
      </c>
      <c r="G193" s="7" t="str">
        <f>IF(OR($A193={1,2,3,4,5,6,7,8,9,10,11,12}),"d","")</f>
        <v/>
      </c>
      <c r="H193" s="14">
        <f>IF(AND(OR($D192={"1/2","1/3","2/1","3/1"}),F192="w"),VLOOKUP(H192,$AA$2:$AB$17,2,FALSE),IF(AND(OR($D192={"1/2","1/3","2/1","3/1"}),F192="l"),VLOOKUP(H192,$AC$2:$AD$17,2,FALSE),IF(AND(OR($D192={"1/2","1/3","2/1","3/1"}),F191="w"),VLOOKUP(H191,$AA$2:$AB$17,2,FALSE),IF(AND(OR($D192={"1/2","1/3","2/1","3/1"}),F191="l"),VLOOKUP(H191,$AC$2:$AD$17,2,FALSE),IF(AND(OR($D192={"1/2","1/3","2/1","3/1"}),F190="w"),VLOOKUP(H190,$AA$2:$AB$17,2,FALSE),IF(AND(OR($D192={"1/2","1/3","2/1","3/1"}),F190="l"),VLOOKUP(H190,$AC$2:$AD$17,2,FALSE),IF(AND(OR($D192={"1/2","1/3","2/1","3/1"}),F189="w"),VLOOKUP(H189,$AA$2:$AB$17,2,FALSE),IF(AND(OR($D192={"1/2","1/3","2/1","3/1"}),F189="l"),VLOOKUP(H189,$AC$2:$AD$17,2,FALSE),IF(AND(OR($D192={"1/2","1/3","2/1","3/1"}),F188="w"),VLOOKUP(H188,$AA$2:$AB$17,2,FALSE),IF(AND(OR($D192={"1/2","1/3","2/1","3/1"}),F188="l"),VLOOKUP(H188,$AC$2:$AD$17,2,FALSE),IF(AND(OR($D192={"1/2","1/3","2/1","3/1"}),F187="w"),VLOOKUP(H187,$AA$2:$AB$17,2,FALSE),IF(AND(OR($D192={"1/2","1/3","2/1","3/1"}),F187="l"),VLOOKUP(H187,$AC$2:$AD$17,2,FALSE),IF(AND(OR($D192={"1/2","1/3","2/1","3/1"}),F186="w"),VLOOKUP(H186,$AA$2:$AB$17,2,FALSE),IF(AND(OR($D192={"1/2","1/3","2/1","3/1"}),F186="l"),VLOOKUP(H186,$AC$2:$AD$17,2,FALSE),IF(AND(OR($D192={"1/2","1/3","2/1","3/1"}),F185="w"),VLOOKUP(H185,$AA$2:$AB$17,2,FALSE),IF(AND(OR($D192={"1/2","1/3","2/1","3/1"}),F185="l"),VLOOKUP(H185,$AC$2:$AD$17,2,FALSE),IF(AND(OR($D192={"1/2","1/3","2/1","3/1"}),F184="w"),VLOOKUP(H184,$AA$2:$AB$17,2,FALSE),IF(AND(OR($D192={"1/2","1/3","2/1","3/1"}),F184="l"),VLOOKUP(H184,$AC$2:$AD$17,2,FALSE),IF(AND(OR($D192={"1/2","1/3","2/1","3/1"}),F183="w"),VLOOKUP(H183,$AA$2:$AB$17,2,FALSE),IF(AND(OR($D192={"1/2","1/3","2/1","3/1"}),F183="l"),VLOOKUP(H183,$AC$2:$AD$17,2,FALSE),IF(AND(OR($D192={"1/2","1/3","2/1","3/1"}),F182="w"),VLOOKUP(H182,$AA$2:$AB$17,2,FALSE),IF(AND(OR($D192={"1/2","1/3","2/1","3/1"}),F182="l"),VLOOKUP(H182,$AC$2:$AD$17,2,FALSE),IF(OR($D192={"1/2","1/3","2/1","3/1"}),1,"")))))))))))))))))))))))</f>
        <v>1</v>
      </c>
      <c r="I193" s="13" t="str">
        <f>IF(AND(J193="d",$A193&gt;=1,OR(K193={1,"2a","2b",3,"5a","5b","10a","10b","20a","20b","40a","40b","80a","80b","160a","160b"})),"w",IF(AND(J193="",$A193&gt;=1,OR(K193={1,"2a","2b",3,"5a","5b","10a","10b","20a","20b","40a","40b","80a","80b","160a","160b"})),"l",""))</f>
        <v>l</v>
      </c>
      <c r="J193" s="7" t="str">
        <f>IF(OR($A193={13,14,15,16,17,18,19,20,21,22,23,24}),"d","")</f>
        <v/>
      </c>
      <c r="K193" s="14" t="str">
        <f>IF(AND(OR($D192={"1/2","2/3","2/1","3/2"}),I192="w"),VLOOKUP(K192,$AA$2:$AB$17,2,FALSE),IF(AND(OR($D192={"1/2","2/3","2/1","3/2"}),I192="l"),VLOOKUP(K192,$AC$2:$AD$17,2,FALSE),IF(AND(OR($D192={"1/2","2/3","2/1","3/2"}),I191="w"),VLOOKUP(K191,$AA$2:$AB$17,2,FALSE),IF(AND(OR($D192={"1/2","2/3","2/1","3/2"}),I191="l"),VLOOKUP(K191,$AC$2:$AD$17,2,FALSE),IF(AND(OR($D192={"1/2","2/3","2/1","3/2"}),I190="w"),VLOOKUP(K190,$AA$2:$AB$17,2,FALSE),IF(AND(OR($D192={"1/2","2/3","2/1","3/2"}),I190="l"),VLOOKUP(K190,$AC$2:$AD$17,2,FALSE),IF(AND(OR($D192={"1/2","2/3","2/1","3/2"}),I189="w"),VLOOKUP(K189,$AA$2:$AB$17,2,FALSE),IF(AND(OR($D192={"1/2","2/3","2/1","3/2"}),I189="l"),VLOOKUP(K189,$AC$2:$AD$17,2,FALSE),IF(AND(OR($D192={"1/2","2/3","2/1","3/2"}),I188="w"),VLOOKUP(K188,$AA$2:$AB$17,2,FALSE),IF(AND(OR($D192={"1/2","2/3","2/1","3/2"}),I188="l"),VLOOKUP(K188,$AC$2:$AD$17,2,FALSE),IF(AND(OR($D192={"1/2","2/3","2/1","3/2"}),I187="w"),VLOOKUP(K187,$AA$2:$AB$17,2,FALSE),IF(AND(OR($D192={"1/2","2/3","2/1","3/2"}),I187="l"),VLOOKUP(K187,$AC$2:$AD$17,2,FALSE),IF(AND(OR($D192={"1/2","2/3","2/1","3/2"}),I186="w"),VLOOKUP(K186,$AA$2:$AB$17,2,FALSE),IF(AND(OR($D192={"1/2","2/3","2/1","3/2"}),I186="l"),VLOOKUP(K186,$AC$2:$AD$17,2,FALSE),IF(AND(OR($D192={"1/2","2/3","2/1","3/2"}),I185="w"),VLOOKUP(K185,$AA$2:$AB$17,2,FALSE),IF(AND(OR($D192={"1/2","2/3","2/1","3/2"}),I185="l"),VLOOKUP(K185,$AC$2:$AD$17,2,FALSE),IF(AND(OR($D192={"1/2","2/3","2/1","3/2"}),I184="w"),VLOOKUP(K184,$AA$2:$AB$17,2,FALSE),IF(AND(OR($D192={"1/2","2/3","2/1","3/2"}),I184="l"),VLOOKUP(K184,$AC$2:$AD$17,2,FALSE),IF(AND(OR($D192={"1/2","2/3","2/1","3/2"}),I183="w"),VLOOKUP(K183,$AA$2:$AB$17,2,FALSE),IF(AND(OR($D192={"1/2","2/3","2/1","3/2"}),I183="l"),VLOOKUP(K183,$AC$2:$AD$17,2,FALSE),IF(AND(OR($D192={"1/2","2/3","2/1","3/2"}),I182="w"),VLOOKUP(K182,$AA$2:$AB$17,2,FALSE),IF(AND(OR($D192={"1/2","2/3","2/1","3/2"}),I182="l"),VLOOKUP(K182,$AC$2:$AD$17,2,FALSE),IF(OR($D192={"1/2","2/3","2/1","3/2"}),1,"")))))))))))))))))))))))</f>
        <v>2b</v>
      </c>
      <c r="L193" s="13" t="str">
        <f>IF(AND(M193="d",$A193&gt;=1,OR(N193={1,"2a","2b",3,"5a","5b","10a","10b","20a","20b","40a","40b","80a","80b","160a","160b"})),"w",IF(AND(M193="",$A193&gt;=1,OR(N193={1,"2a","2b",3,"5a","5b","10a","10b","20a","20b","40a","40b","80a","80b","160a","160b"})),"l",""))</f>
        <v/>
      </c>
      <c r="M193" s="7" t="str">
        <f>IF(OR($A193={25,26,27,28,29,30,31,32,33,34,35,36}),"d","")</f>
        <v>d</v>
      </c>
      <c r="N193" s="14" t="str">
        <f>IF(AND(OR($D192={"1/3","2/3","3/1","3/2"}),L192="w"),VLOOKUP(N192,$AA$2:$AB$17,2,FALSE),IF(AND(OR($D192={"1/3","2/3","3/1","3/2"}),L192="l"),VLOOKUP(N192,$AC$2:$AD$17,2,FALSE),IF(AND(OR($D192={"1/3","2/3","3/1","3/2"}),L191="w"),VLOOKUP(N191,$AA$2:$AB$17,2,FALSE),IF(AND(OR($D192={"1/3","2/3","3/1","3/2"}),L191="l"),VLOOKUP(N191,$AC$2:$AD$17,2,FALSE),IF(AND(OR($D192={"1/3","2/3","3/1","3/2"}),L190="w"),VLOOKUP(N190,$AA$2:$AB$17,2,FALSE),IF(AND(OR($D192={"1/3","2/3","3/1","3/2"}),L190="l"),VLOOKUP(N190,$AC$2:$AD$17,2,FALSE),IF(AND(OR($D192={"1/3","2/3","3/1","3/2"}),L189="w"),VLOOKUP(N189,$AA$2:$AB$17,2,FALSE),IF(AND(OR($D192={"1/3","2/3","3/1","3/2"}),L189="l"),VLOOKUP(N189,$AC$2:$AD$17,2,FALSE),IF(AND(OR($D192={"1/3","2/3","3/1","3/2"}),L188="w"),VLOOKUP(N188,$AA$2:$AB$17,2,FALSE),IF(AND(OR($D192={"1/3","2/3","3/1","3/2"}),L188="l"),VLOOKUP(N188,$AC$2:$AD$17,2,FALSE),IF(AND(OR($D192={"1/3","2/3","3/1","3/2"}),L187="w"),VLOOKUP(N187,$AA$2:$AB$17,2,FALSE),IF(AND(OR($D192={"1/3","2/3","3/1","3/2"}),L187="l"),VLOOKUP(N187,$AC$2:$AD$17,2,FALSE),IF(AND(OR($D192={"1/3","2/3","3/1","3/2"}),L186="w"),VLOOKUP(N186,$AA$2:$AB$17,2,FALSE),IF(AND(OR($D192={"1/3","2/3","3/1","3/2"}),L186="l"),VLOOKUP(N186,$AC$2:$AD$17,2,FALSE),IF(AND(OR($D192={"1/3","2/3","3/1","3/2"}),L185="w"),VLOOKUP(N185,$AA$2:$AB$17,2,FALSE),IF(AND(OR($D192={"1/3","2/3","3/1","3/2"}),L185="l"),VLOOKUP(N185,$AC$2:$AD$17,2,FALSE),IF(AND(OR($D192={"1/3","2/3","3/1","3/2"}),L184="w"),VLOOKUP(N184,$AA$2:$AB$17,2,FALSE),IF(AND(OR($D192={"1/3","2/3","3/1","3/2"}),L184="l"),VLOOKUP(N184,$AC$2:$AD$17,2,FALSE),IF(AND(OR($D192={"1/3","2/3","3/1","3/2"}),L183="w"),VLOOKUP(N183,$AA$2:$AB$17,2,FALSE),IF(AND(OR($D192={"1/3","2/3","3/1","3/2"}),L183="l"),VLOOKUP(N183,$AC$2:$AD$17,2,FALSE),IF(AND(OR($D192={"1/3","2/3","3/1","3/2"}),L182="w"),VLOOKUP(N182,$AA$2:$AB$17,2,FALSE),IF(AND(OR($D192={"1/3","2/3","3/1","3/2"}),L182="l"),VLOOKUP(N182,$AC$2:$AD$17,2,FALSE),IF(OR($D192={"1/3","2/3","3/1","3/2"}),1,"")))))))))))))))))))))))</f>
        <v/>
      </c>
      <c r="O193" s="12">
        <f t="shared" si="17"/>
        <v>-3</v>
      </c>
      <c r="P193" s="13" t="str">
        <f>IF(AND(Q193="c",$A193&gt;=1,OR(R193={1,"2a","2b",3,"5a","5b","10a","10b","20a","20b","40a","40b","80a","80b","160a","160b"})),"w",IF(AND(Q193="",$A193&gt;=1,OR(R193={1,"2a","2b",3,"5a","5b","10a","10b","20a","20b","40a","40b","80a","80b","160a","160b"})),"l",""))</f>
        <v>l</v>
      </c>
      <c r="Q193" s="7" t="str">
        <f>IF(OR($A193={1,4,7,10,13,16,19,22,25,28,31,34}),"c","")</f>
        <v/>
      </c>
      <c r="R193" s="14" t="str">
        <f>IF(AND(OR($E192={"a/b","a/c","b/a","c/a"}),P192="w"),VLOOKUP(R192,$AA$2:$AB$17,2,FALSE),IF(AND(OR($E192={"a/b","a/c","b/a","c/a"}),P192="l"),VLOOKUP(R192,$AC$2:$AD$17,2,FALSE),IF(AND(OR($E192={"a/b","a/c","b/a","c/a"}),P191="w"),VLOOKUP(R191,$AA$2:$AB$17,2,FALSE),IF(AND(OR($E192={"a/b","a/c","b/a","c/a"}),P191="l"),VLOOKUP(R191,$AC$2:$AD$17,2,FALSE),IF(AND(OR($E192={"a/b","a/c","b/a","c/a"}),P190="w"),VLOOKUP(R190,$AA$2:$AB$17,2,FALSE),IF(AND(OR($E192={"a/b","a/c","b/a","c/a"}),P190="l"),VLOOKUP(R190,$AC$2:$AD$17,2,FALSE),IF(AND(OR($E192={"a/b","a/c","b/a","c/a"}),P189="w"),VLOOKUP(R189,$AA$2:$AB$17,2,FALSE),IF(AND(OR($E192={"a/b","a/c","b/a","c/a"}),P189="l"),VLOOKUP(R189,$AC$2:$AD$17,2,FALSE),IF(AND(OR($E192={"a/b","a/c","b/a","c/a"}),P188="w"),VLOOKUP(R188,$AA$2:$AB$17,2,FALSE),IF(AND(OR($E192={"a/b","a/c","b/a","c/a"}),P188="l"),VLOOKUP(R188,$AC$2:$AD$17,2,FALSE),IF(AND(OR($E192={"a/b","a/c","b/a","c/a"}),P187="w"),VLOOKUP(R187,$AA$2:$AB$17,2,FALSE),IF(AND(OR($E192={"a/b","a/c","b/a","c/a"}),P187="l"),VLOOKUP(R187,$AC$2:$AD$17,2,FALSE),IF(AND(OR($E192={"a/b","a/c","b/a","c/a"}),P186="w"),VLOOKUP(R186,$AA$2:$AB$17,2,FALSE),IF(AND(OR($E192={"a/b","a/c","b/a","c/a"}),P186="l"),VLOOKUP(R186,$AC$2:$AD$17,2,FALSE),IF(AND(OR($E192={"a/b","a/c","b/a","c/a"}),P185="w"),VLOOKUP(R185,$AA$2:$AB$17,2,FALSE),IF(AND(OR($E192={"a/b","a/c","b/a","c/a"}),P185="l"),VLOOKUP(R185,$AC$2:$AD$17,2,FALSE),IF(AND(OR($E192={"a/b","a/c","b/a","c/a"}),P184="w"),VLOOKUP(R184,$AA$2:$AB$17,2,FALSE),IF(AND(OR($E192={"a/b","a/c","b/a","c/a"}),P184="l"),VLOOKUP(R184,$AC$2:$AD$17,2,FALSE),IF(AND(OR($E192={"a/b","a/c","b/a","c/a"}),P183="w"),VLOOKUP(R183,$AA$2:$AB$17,2,FALSE),IF(AND(OR($E192={"a/b","a/c","b/a","c/a"}),P183="l"),VLOOKUP(R183,$AC$2:$AD$17,2,FALSE),IF(AND(OR($E192={"a/b","a/c","b/a","c/a"}),P182="w"),VLOOKUP(R182,$AA$2:$AB$17,2,FALSE),IF(AND(OR($E192={"a/b","a/c","b/a","c/a"}),P182="l"),VLOOKUP(R182,$AC$2:$AD$17,2,FALSE),IF(OR($E192={"a/b","a/c","b/a","c/a"}),1,"")))))))))))))))))))))))</f>
        <v>2a</v>
      </c>
      <c r="S193" s="13" t="str">
        <f>IF(AND(T193="c",$A193&gt;=1,OR(U193={1,"2a","2b",3,"5a","5b","10a","10b","20a","20b","40a","40b","80a","80b","160a","160b"})),"w",IF(AND(T193="",$A193&gt;=1,OR(U193={1,"2a","2b",3,"5a","5b","10a","10b","20a","20b","40a","40b","80a","80b","160a","160b"})),"l",""))</f>
        <v>l</v>
      </c>
      <c r="T193" s="7" t="str">
        <f>IF(OR($A193={2,5,8,11,14,17,20,23,26,29,32,35}),"c","")</f>
        <v/>
      </c>
      <c r="U193" s="14" t="str">
        <f>IF(AND(OR($E192={"a/b","b/c","b/a","c/b"}),S192="w"),VLOOKUP(U192,$AA$2:$AB$17,2,FALSE),IF(AND(OR($E192={"a/b","b/c","b/a","c/b"}),S192="l"),VLOOKUP(U192,$AC$2:$AD$17,2,FALSE),IF(AND(OR($E192={"a/b","b/c","b/a","c/b"}),S191="w"),VLOOKUP(U191,$AA$2:$AB$17,2,FALSE),IF(AND(OR($E192={"a/b","b/c","b/a","c/b"}),S191="l"),VLOOKUP(U191,$AC$2:$AD$17,2,FALSE),IF(AND(OR($E192={"a/b","b/c","b/a","c/b"}),S190="w"),VLOOKUP(U190,$AA$2:$AB$17,2,FALSE),IF(AND(OR($E192={"a/b","b/c","b/a","c/b"}),S190="l"),VLOOKUP(U190,$AC$2:$AD$17,2,FALSE),IF(AND(OR($E192={"a/b","b/c","b/a","c/b"}),S189="w"),VLOOKUP(U189,$AA$2:$AB$17,2,FALSE),IF(AND(OR($E192={"a/b","b/c","b/a","c/b"}),S189="l"),VLOOKUP(U189,$AC$2:$AD$17,2,FALSE),IF(AND(OR($E192={"a/b","b/c","b/a","c/b"}),S188="w"),VLOOKUP(U188,$AA$2:$AB$17,2,FALSE),IF(AND(OR($E192={"a/b","b/c","b/a","c/b"}),S188="l"),VLOOKUP(U188,$AC$2:$AD$17,2,FALSE),IF(AND(OR($E192={"a/b","b/c","b/a","c/b"}),S187="w"),VLOOKUP(U187,$AA$2:$AB$17,2,FALSE),IF(AND(OR($E192={"a/b","b/c","b/a","c/b"}),S187="l"),VLOOKUP(U187,$AC$2:$AD$17,2,FALSE),IF(AND(OR($E192={"a/b","b/c","b/a","c/b"}),S186="w"),VLOOKUP(U186,$AA$2:$AB$17,2,FALSE),IF(AND(OR($E192={"a/b","b/c","b/a","c/b"}),S186="l"),VLOOKUP(U186,$AC$2:$AD$17,2,FALSE),IF(AND(OR($E192={"a/b","b/c","b/a","c/b"}),S185="w"),VLOOKUP(U185,$AA$2:$AB$17,2,FALSE),IF(AND(OR($E192={"a/b","b/c","b/a","c/b"}),S185="l"),VLOOKUP(U185,$AC$2:$AD$17,2,FALSE),IF(AND(OR($E192={"a/b","b/c","b/a","c/b"}),S184="w"),VLOOKUP(U184,$AA$2:$AB$17,2,FALSE),IF(AND(OR($E192={"a/b","b/c","b/a","c/b"}),S184="l"),VLOOKUP(U184,$AC$2:$AD$17,2,FALSE),IF(AND(OR($E192={"a/b","b/c","b/a","c/b"}),S183="w"),VLOOKUP(U183,$AA$2:$AB$17,2,FALSE),IF(AND(OR($E192={"a/b","b/c","b/a","c/b"}),S183="l"),VLOOKUP(U183,$AC$2:$AD$17,2,FALSE),IF(AND(OR($E192={"a/b","b/c","b/a","c/b"}),S182="w"),VLOOKUP(U182,$AA$2:$AB$17,2,FALSE),IF(AND(OR($E192={"a/b","b/c","b/a","c/b"}),S182="l"),VLOOKUP(U182,$AC$2:$AD$17,2,FALSE),IF(OR($E192={"a/b","b/c","b/a","c/b"}),1,"")))))))))))))))))))))))</f>
        <v>2b</v>
      </c>
      <c r="V193" s="13" t="str">
        <f>IF(AND(W193="c",$A193&gt;=1,OR(X193={1,"2a","2b",3,"5a","5b","10a","10b","20a","20b","40a","40b","80a","80b","160a","160b"})),"w",IF(AND(W193="",$A193&gt;=1,OR(X193={1,"2a","2b",3,"5a","5b","10a","10b","20a","20b","40a","40b","80a","80b","160a","160b"})),"l",""))</f>
        <v/>
      </c>
      <c r="W193" s="7" t="str">
        <f>IF(OR($A193={3,6,9,12,15,18,21,24,27,30,33,36}),"c","")</f>
        <v>c</v>
      </c>
      <c r="X193" s="14" t="str">
        <f>IF(AND(OR($E192={"a/c","b/c","c/a","c/b"}),V192="w"),VLOOKUP(X192,$AA$2:$AB$17,2,FALSE),IF(AND(OR($E192={"a/c","b/c","c/a","c/b"}),V192="l"),VLOOKUP(X192,$AC$2:$AD$17,2,FALSE),IF(AND(OR($E192={"a/c","b/c","c/a","c/b"}),V191="w"),VLOOKUP(X191,$AA$2:$AB$17,2,FALSE),IF(AND(OR($E192={"a/c","b/c","c/a","c/b"}),V191="l"),VLOOKUP(X191,$AC$2:$AD$17,2,FALSE),IF(AND(OR($E192={"a/c","b/c","c/a","c/b"}),V190="w"),VLOOKUP(X190,$AA$2:$AB$17,2,FALSE),IF(AND(OR($E192={"a/c","b/c","c/a","c/b"}),V190="l"),VLOOKUP(X190,$AC$2:$AD$17,2,FALSE),IF(AND(OR($E192={"a/c","b/c","c/a","c/b"}),V189="w"),VLOOKUP(X189,$AA$2:$AB$17,2,FALSE),IF(AND(OR($E192={"a/c","b/c","c/a","c/b"}),V189="l"),VLOOKUP(X189,$AC$2:$AD$17,2,FALSE),IF(AND(OR($E192={"a/c","b/c","c/a","c/b"}),V188="w"),VLOOKUP(X188,$AA$2:$AB$17,2,FALSE),IF(AND(OR($E192={"a/c","b/c","c/a","c/b"}),V188="l"),VLOOKUP(X188,$AC$2:$AD$17,2,FALSE),IF(AND(OR($E192={"a/c","b/c","c/a","c/b"}),V187="w"),VLOOKUP(X187,$AA$2:$AB$17,2,FALSE),IF(AND(OR($E192={"a/c","b/c","c/a","c/b"}),V187="l"),VLOOKUP(X187,$AC$2:$AD$17,2,FALSE),IF(AND(OR($E192={"a/c","b/c","c/a","c/b"}),V186="w"),VLOOKUP(X186,$AA$2:$AB$17,2,FALSE),IF(AND(OR($E192={"a/c","b/c","c/a","c/b"}),V186="l"),VLOOKUP(X186,$AC$2:$AD$17,2,FALSE),IF(AND(OR($E192={"a/c","b/c","c/a","c/b"}),V185="w"),VLOOKUP(X185,$AA$2:$AB$17,2,FALSE),IF(AND(OR($E192={"a/c","b/c","c/a","c/b"}),V185="l"),VLOOKUP(X185,$AC$2:$AD$17,2,FALSE),IF(AND(OR($E192={"a/c","b/c","c/a","c/b"}),V184="w"),VLOOKUP(X184,$AA$2:$AB$17,2,FALSE),IF(AND(OR($E192={"a/c","b/c","c/a","c/b"}),V184="l"),VLOOKUP(X184,$AC$2:$AD$17,2,FALSE),IF(AND(OR($E192={"a/c","b/c","c/a","c/b"}),V183="w"),VLOOKUP(X183,$AA$2:$AB$17,2,FALSE),IF(AND(OR($E192={"a/c","b/c","c/a","c/b"}),V183="l"),VLOOKUP(X183,$AC$2:$AD$17,2,FALSE),IF(AND(OR($E192={"a/c","b/c","c/a","c/b"}),V182="w"),VLOOKUP(X182,$AA$2:$AB$17,2,FALSE),IF(AND(OR($E192={"a/c","b/c","c/a","c/b"}),V182="l"),VLOOKUP(X182,$AC$2:$AD$17,2,FALSE),IF(OR($E192={"a/c","b/c","c/a","c/b"}),1,"")))))))))))))))))))))))</f>
        <v/>
      </c>
      <c r="Y193" s="12">
        <f t="shared" si="18"/>
        <v>-4</v>
      </c>
      <c r="Z193" s="27">
        <f t="shared" si="19"/>
        <v>-7</v>
      </c>
    </row>
    <row r="194" spans="1:26">
      <c r="A194" s="9">
        <v>8</v>
      </c>
      <c r="B194" s="9">
        <f>IF(OR($A194={1,2,3,4,5,6,7,8,9,10,11,12}),1,IF(OR($A194={13,14,15,16,17,18,19,20,21,22,23,24}),2,IF(OR($A194={25,26,27,28,29,30,31,32,33,34,35,36}),3,"")))</f>
        <v>1</v>
      </c>
      <c r="C194" s="9" t="str">
        <f>IF(OR($A194={1,4,7,10,13,16,19,22,25,28,31,34}),"A",IF(OR($A194={2,5,8,11,14,17,20,23,26,29,32,35}),"B",IF(OR($A194={3,6,9,12,15,18,21,24,27,30,33,36}),"C","")))</f>
        <v>B</v>
      </c>
      <c r="D194" t="str">
        <f t="shared" si="20"/>
        <v>3/1</v>
      </c>
      <c r="E194" t="str">
        <f t="shared" si="21"/>
        <v>C/B</v>
      </c>
      <c r="F194" s="13" t="str">
        <f>IF(AND(G194="d",$A194&gt;=1,OR(H194={1,"2a","2b",3,"5a","5b","10a","10b","20a","20b","40a","40b","80a","80b","160a","160b"})),"w",IF(AND(G194="",$A194&gt;=1,OR(H194={1,"2a","2b",3,"5a","5b","10a","10b","20a","20b","40a","40b","80a","80b","160a","160b"})),"l",""))</f>
        <v>w</v>
      </c>
      <c r="G194" s="7" t="str">
        <f>IF(OR($A194={1,2,3,4,5,6,7,8,9,10,11,12}),"d","")</f>
        <v>d</v>
      </c>
      <c r="H194" s="14" t="str">
        <f>IF(AND(OR($D193={"1/2","1/3","2/1","3/1"}),F193="w"),VLOOKUP(H193,$AA$2:$AB$17,2,FALSE),IF(AND(OR($D193={"1/2","1/3","2/1","3/1"}),F193="l"),VLOOKUP(H193,$AC$2:$AD$17,2,FALSE),IF(AND(OR($D193={"1/2","1/3","2/1","3/1"}),F192="w"),VLOOKUP(H192,$AA$2:$AB$17,2,FALSE),IF(AND(OR($D193={"1/2","1/3","2/1","3/1"}),F192="l"),VLOOKUP(H192,$AC$2:$AD$17,2,FALSE),IF(AND(OR($D193={"1/2","1/3","2/1","3/1"}),F191="w"),VLOOKUP(H191,$AA$2:$AB$17,2,FALSE),IF(AND(OR($D193={"1/2","1/3","2/1","3/1"}),F191="l"),VLOOKUP(H191,$AC$2:$AD$17,2,FALSE),IF(AND(OR($D193={"1/2","1/3","2/1","3/1"}),F190="w"),VLOOKUP(H190,$AA$2:$AB$17,2,FALSE),IF(AND(OR($D193={"1/2","1/3","2/1","3/1"}),F190="l"),VLOOKUP(H190,$AC$2:$AD$17,2,FALSE),IF(AND(OR($D193={"1/2","1/3","2/1","3/1"}),F189="w"),VLOOKUP(H189,$AA$2:$AB$17,2,FALSE),IF(AND(OR($D193={"1/2","1/3","2/1","3/1"}),F189="l"),VLOOKUP(H189,$AC$2:$AD$17,2,FALSE),IF(AND(OR($D193={"1/2","1/3","2/1","3/1"}),F188="w"),VLOOKUP(H188,$AA$2:$AB$17,2,FALSE),IF(AND(OR($D193={"1/2","1/3","2/1","3/1"}),F188="l"),VLOOKUP(H188,$AC$2:$AD$17,2,FALSE),IF(AND(OR($D193={"1/2","1/3","2/1","3/1"}),F187="w"),VLOOKUP(H187,$AA$2:$AB$17,2,FALSE),IF(AND(OR($D193={"1/2","1/3","2/1","3/1"}),F187="l"),VLOOKUP(H187,$AC$2:$AD$17,2,FALSE),IF(AND(OR($D193={"1/2","1/3","2/1","3/1"}),F186="w"),VLOOKUP(H186,$AA$2:$AB$17,2,FALSE),IF(AND(OR($D193={"1/2","1/3","2/1","3/1"}),F186="l"),VLOOKUP(H186,$AC$2:$AD$17,2,FALSE),IF(AND(OR($D193={"1/2","1/3","2/1","3/1"}),F185="w"),VLOOKUP(H185,$AA$2:$AB$17,2,FALSE),IF(AND(OR($D193={"1/2","1/3","2/1","3/1"}),F185="l"),VLOOKUP(H185,$AC$2:$AD$17,2,FALSE),IF(AND(OR($D193={"1/2","1/3","2/1","3/1"}),F184="w"),VLOOKUP(H184,$AA$2:$AB$17,2,FALSE),IF(AND(OR($D193={"1/2","1/3","2/1","3/1"}),F184="l"),VLOOKUP(H184,$AC$2:$AD$17,2,FALSE),IF(AND(OR($D193={"1/2","1/3","2/1","3/1"}),F183="w"),VLOOKUP(H183,$AA$2:$AB$17,2,FALSE),IF(AND(OR($D193={"1/2","1/3","2/1","3/1"}),F183="l"),VLOOKUP(H183,$AC$2:$AD$17,2,FALSE),IF(OR($D193={"1/2","1/3","2/1","3/1"}),1,"")))))))))))))))))))))))</f>
        <v>2a</v>
      </c>
      <c r="I194" s="13" t="str">
        <f>IF(AND(J194="d",$A194&gt;=1,OR(K194={1,"2a","2b",3,"5a","5b","10a","10b","20a","20b","40a","40b","80a","80b","160a","160b"})),"w",IF(AND(J194="",$A194&gt;=1,OR(K194={1,"2a","2b",3,"5a","5b","10a","10b","20a","20b","40a","40b","80a","80b","160a","160b"})),"l",""))</f>
        <v/>
      </c>
      <c r="J194" s="7" t="str">
        <f>IF(OR($A194={13,14,15,16,17,18,19,20,21,22,23,24}),"d","")</f>
        <v/>
      </c>
      <c r="K194" s="14" t="str">
        <f>IF(AND(OR($D193={"1/2","2/3","2/1","3/2"}),I193="w"),VLOOKUP(K193,$AA$2:$AB$17,2,FALSE),IF(AND(OR($D193={"1/2","2/3","2/1","3/2"}),I193="l"),VLOOKUP(K193,$AC$2:$AD$17,2,FALSE),IF(AND(OR($D193={"1/2","2/3","2/1","3/2"}),I192="w"),VLOOKUP(K192,$AA$2:$AB$17,2,FALSE),IF(AND(OR($D193={"1/2","2/3","2/1","3/2"}),I192="l"),VLOOKUP(K192,$AC$2:$AD$17,2,FALSE),IF(AND(OR($D193={"1/2","2/3","2/1","3/2"}),I191="w"),VLOOKUP(K191,$AA$2:$AB$17,2,FALSE),IF(AND(OR($D193={"1/2","2/3","2/1","3/2"}),I191="l"),VLOOKUP(K191,$AC$2:$AD$17,2,FALSE),IF(AND(OR($D193={"1/2","2/3","2/1","3/2"}),I190="w"),VLOOKUP(K190,$AA$2:$AB$17,2,FALSE),IF(AND(OR($D193={"1/2","2/3","2/1","3/2"}),I190="l"),VLOOKUP(K190,$AC$2:$AD$17,2,FALSE),IF(AND(OR($D193={"1/2","2/3","2/1","3/2"}),I189="w"),VLOOKUP(K189,$AA$2:$AB$17,2,FALSE),IF(AND(OR($D193={"1/2","2/3","2/1","3/2"}),I189="l"),VLOOKUP(K189,$AC$2:$AD$17,2,FALSE),IF(AND(OR($D193={"1/2","2/3","2/1","3/2"}),I188="w"),VLOOKUP(K188,$AA$2:$AB$17,2,FALSE),IF(AND(OR($D193={"1/2","2/3","2/1","3/2"}),I188="l"),VLOOKUP(K188,$AC$2:$AD$17,2,FALSE),IF(AND(OR($D193={"1/2","2/3","2/1","3/2"}),I187="w"),VLOOKUP(K187,$AA$2:$AB$17,2,FALSE),IF(AND(OR($D193={"1/2","2/3","2/1","3/2"}),I187="l"),VLOOKUP(K187,$AC$2:$AD$17,2,FALSE),IF(AND(OR($D193={"1/2","2/3","2/1","3/2"}),I186="w"),VLOOKUP(K186,$AA$2:$AB$17,2,FALSE),IF(AND(OR($D193={"1/2","2/3","2/1","3/2"}),I186="l"),VLOOKUP(K186,$AC$2:$AD$17,2,FALSE),IF(AND(OR($D193={"1/2","2/3","2/1","3/2"}),I185="w"),VLOOKUP(K185,$AA$2:$AB$17,2,FALSE),IF(AND(OR($D193={"1/2","2/3","2/1","3/2"}),I185="l"),VLOOKUP(K185,$AC$2:$AD$17,2,FALSE),IF(AND(OR($D193={"1/2","2/3","2/1","3/2"}),I184="w"),VLOOKUP(K184,$AA$2:$AB$17,2,FALSE),IF(AND(OR($D193={"1/2","2/3","2/1","3/2"}),I184="l"),VLOOKUP(K184,$AC$2:$AD$17,2,FALSE),IF(AND(OR($D193={"1/2","2/3","2/1","3/2"}),I183="w"),VLOOKUP(K183,$AA$2:$AB$17,2,FALSE),IF(AND(OR($D193={"1/2","2/3","2/1","3/2"}),I183="l"),VLOOKUP(K183,$AC$2:$AD$17,2,FALSE),IF(OR($D193={"1/2","2/3","2/1","3/2"}),1,"")))))))))))))))))))))))</f>
        <v/>
      </c>
      <c r="L194" s="13" t="str">
        <f>IF(AND(M194="d",$A194&gt;=1,OR(N194={1,"2a","2b",3,"5a","5b","10a","10b","20a","20b","40a","40b","80a","80b","160a","160b"})),"w",IF(AND(M194="",$A194&gt;=1,OR(N194={1,"2a","2b",3,"5a","5b","10a","10b","20a","20b","40a","40b","80a","80b","160a","160b"})),"l",""))</f>
        <v>l</v>
      </c>
      <c r="M194" s="7" t="str">
        <f>IF(OR($A194={25,26,27,28,29,30,31,32,33,34,35,36}),"d","")</f>
        <v/>
      </c>
      <c r="N194" s="14" t="str">
        <f>IF(AND(OR($D193={"1/3","2/3","3/1","3/2"}),L193="w"),VLOOKUP(N193,$AA$2:$AB$17,2,FALSE),IF(AND(OR($D193={"1/3","2/3","3/1","3/2"}),L193="l"),VLOOKUP(N193,$AC$2:$AD$17,2,FALSE),IF(AND(OR($D193={"1/3","2/3","3/1","3/2"}),L192="w"),VLOOKUP(N192,$AA$2:$AB$17,2,FALSE),IF(AND(OR($D193={"1/3","2/3","3/1","3/2"}),L192="l"),VLOOKUP(N192,$AC$2:$AD$17,2,FALSE),IF(AND(OR($D193={"1/3","2/3","3/1","3/2"}),L191="w"),VLOOKUP(N191,$AA$2:$AB$17,2,FALSE),IF(AND(OR($D193={"1/3","2/3","3/1","3/2"}),L191="l"),VLOOKUP(N191,$AC$2:$AD$17,2,FALSE),IF(AND(OR($D193={"1/3","2/3","3/1","3/2"}),L190="w"),VLOOKUP(N190,$AA$2:$AB$17,2,FALSE),IF(AND(OR($D193={"1/3","2/3","3/1","3/2"}),L190="l"),VLOOKUP(N190,$AC$2:$AD$17,2,FALSE),IF(AND(OR($D193={"1/3","2/3","3/1","3/2"}),L189="w"),VLOOKUP(N189,$AA$2:$AB$17,2,FALSE),IF(AND(OR($D193={"1/3","2/3","3/1","3/2"}),L189="l"),VLOOKUP(N189,$AC$2:$AD$17,2,FALSE),IF(AND(OR($D193={"1/3","2/3","3/1","3/2"}),L188="w"),VLOOKUP(N188,$AA$2:$AB$17,2,FALSE),IF(AND(OR($D193={"1/3","2/3","3/1","3/2"}),L188="l"),VLOOKUP(N188,$AC$2:$AD$17,2,FALSE),IF(AND(OR($D193={"1/3","2/3","3/1","3/2"}),L187="w"),VLOOKUP(N187,$AA$2:$AB$17,2,FALSE),IF(AND(OR($D193={"1/3","2/3","3/1","3/2"}),L187="l"),VLOOKUP(N187,$AC$2:$AD$17,2,FALSE),IF(AND(OR($D193={"1/3","2/3","3/1","3/2"}),L186="w"),VLOOKUP(N186,$AA$2:$AB$17,2,FALSE),IF(AND(OR($D193={"1/3","2/3","3/1","3/2"}),L186="l"),VLOOKUP(N186,$AC$2:$AD$17,2,FALSE),IF(AND(OR($D193={"1/3","2/3","3/1","3/2"}),L185="w"),VLOOKUP(N185,$AA$2:$AB$17,2,FALSE),IF(AND(OR($D193={"1/3","2/3","3/1","3/2"}),L185="l"),VLOOKUP(N185,$AC$2:$AD$17,2,FALSE),IF(AND(OR($D193={"1/3","2/3","3/1","3/2"}),L184="w"),VLOOKUP(N184,$AA$2:$AB$17,2,FALSE),IF(AND(OR($D193={"1/3","2/3","3/1","3/2"}),L184="l"),VLOOKUP(N184,$AC$2:$AD$17,2,FALSE),IF(AND(OR($D193={"1/3","2/3","3/1","3/2"}),L183="w"),VLOOKUP(N183,$AA$2:$AB$17,2,FALSE),IF(AND(OR($D193={"1/3","2/3","3/1","3/2"}),L183="l"),VLOOKUP(N183,$AC$2:$AD$17,2,FALSE),IF(OR($D193={"1/3","2/3","3/1","3/2"}),1,"")))))))))))))))))))))))</f>
        <v>5a</v>
      </c>
      <c r="O194" s="12">
        <f t="shared" si="17"/>
        <v>-1</v>
      </c>
      <c r="P194" s="13" t="str">
        <f>IF(AND(Q194="c",$A194&gt;=1,OR(R194={1,"2a","2b",3,"5a","5b","10a","10b","20a","20b","40a","40b","80a","80b","160a","160b"})),"w",IF(AND(Q194="",$A194&gt;=1,OR(R194={1,"2a","2b",3,"5a","5b","10a","10b","20a","20b","40a","40b","80a","80b","160a","160b"})),"l",""))</f>
        <v/>
      </c>
      <c r="Q194" s="7" t="str">
        <f>IF(OR($A194={1,4,7,10,13,16,19,22,25,28,31,34}),"c","")</f>
        <v/>
      </c>
      <c r="R194" s="14" t="str">
        <f>IF(AND(OR($E193={"a/b","a/c","b/a","c/a"}),P193="w"),VLOOKUP(R193,$AA$2:$AB$17,2,FALSE),IF(AND(OR($E193={"a/b","a/c","b/a","c/a"}),P193="l"),VLOOKUP(R193,$AC$2:$AD$17,2,FALSE),IF(AND(OR($E193={"a/b","a/c","b/a","c/a"}),P192="w"),VLOOKUP(R192,$AA$2:$AB$17,2,FALSE),IF(AND(OR($E193={"a/b","a/c","b/a","c/a"}),P192="l"),VLOOKUP(R192,$AC$2:$AD$17,2,FALSE),IF(AND(OR($E193={"a/b","a/c","b/a","c/a"}),P191="w"),VLOOKUP(R191,$AA$2:$AB$17,2,FALSE),IF(AND(OR($E193={"a/b","a/c","b/a","c/a"}),P191="l"),VLOOKUP(R191,$AC$2:$AD$17,2,FALSE),IF(AND(OR($E193={"a/b","a/c","b/a","c/a"}),P190="w"),VLOOKUP(R190,$AA$2:$AB$17,2,FALSE),IF(AND(OR($E193={"a/b","a/c","b/a","c/a"}),P190="l"),VLOOKUP(R190,$AC$2:$AD$17,2,FALSE),IF(AND(OR($E193={"a/b","a/c","b/a","c/a"}),P189="w"),VLOOKUP(R189,$AA$2:$AB$17,2,FALSE),IF(AND(OR($E193={"a/b","a/c","b/a","c/a"}),P189="l"),VLOOKUP(R189,$AC$2:$AD$17,2,FALSE),IF(AND(OR($E193={"a/b","a/c","b/a","c/a"}),P188="w"),VLOOKUP(R188,$AA$2:$AB$17,2,FALSE),IF(AND(OR($E193={"a/b","a/c","b/a","c/a"}),P188="l"),VLOOKUP(R188,$AC$2:$AD$17,2,FALSE),IF(AND(OR($E193={"a/b","a/c","b/a","c/a"}),P187="w"),VLOOKUP(R187,$AA$2:$AB$17,2,FALSE),IF(AND(OR($E193={"a/b","a/c","b/a","c/a"}),P187="l"),VLOOKUP(R187,$AC$2:$AD$17,2,FALSE),IF(AND(OR($E193={"a/b","a/c","b/a","c/a"}),P186="w"),VLOOKUP(R186,$AA$2:$AB$17,2,FALSE),IF(AND(OR($E193={"a/b","a/c","b/a","c/a"}),P186="l"),VLOOKUP(R186,$AC$2:$AD$17,2,FALSE),IF(AND(OR($E193={"a/b","a/c","b/a","c/a"}),P185="w"),VLOOKUP(R185,$AA$2:$AB$17,2,FALSE),IF(AND(OR($E193={"a/b","a/c","b/a","c/a"}),P185="l"),VLOOKUP(R185,$AC$2:$AD$17,2,FALSE),IF(AND(OR($E193={"a/b","a/c","b/a","c/a"}),P184="w"),VLOOKUP(R184,$AA$2:$AB$17,2,FALSE),IF(AND(OR($E193={"a/b","a/c","b/a","c/a"}),P184="l"),VLOOKUP(R184,$AC$2:$AD$17,2,FALSE),IF(AND(OR($E193={"a/b","a/c","b/a","c/a"}),P183="w"),VLOOKUP(R183,$AA$2:$AB$17,2,FALSE),IF(AND(OR($E193={"a/b","a/c","b/a","c/a"}),P183="l"),VLOOKUP(R183,$AC$2:$AD$17,2,FALSE),IF(OR($E193={"a/b","a/c","b/a","c/a"}),1,"")))))))))))))))))))))))</f>
        <v/>
      </c>
      <c r="S194" s="13" t="str">
        <f>IF(AND(T194="c",$A194&gt;=1,OR(U194={1,"2a","2b",3,"5a","5b","10a","10b","20a","20b","40a","40b","80a","80b","160a","160b"})),"w",IF(AND(T194="",$A194&gt;=1,OR(U194={1,"2a","2b",3,"5a","5b","10a","10b","20a","20b","40a","40b","80a","80b","160a","160b"})),"l",""))</f>
        <v>w</v>
      </c>
      <c r="T194" s="7" t="str">
        <f>IF(OR($A194={2,5,8,11,14,17,20,23,26,29,32,35}),"c","")</f>
        <v>c</v>
      </c>
      <c r="U194" s="14">
        <f>IF(AND(OR($E193={"a/b","b/c","b/a","c/b"}),S193="w"),VLOOKUP(U193,$AA$2:$AB$17,2,FALSE),IF(AND(OR($E193={"a/b","b/c","b/a","c/b"}),S193="l"),VLOOKUP(U193,$AC$2:$AD$17,2,FALSE),IF(AND(OR($E193={"a/b","b/c","b/a","c/b"}),S192="w"),VLOOKUP(U192,$AA$2:$AB$17,2,FALSE),IF(AND(OR($E193={"a/b","b/c","b/a","c/b"}),S192="l"),VLOOKUP(U192,$AC$2:$AD$17,2,FALSE),IF(AND(OR($E193={"a/b","b/c","b/a","c/b"}),S191="w"),VLOOKUP(U191,$AA$2:$AB$17,2,FALSE),IF(AND(OR($E193={"a/b","b/c","b/a","c/b"}),S191="l"),VLOOKUP(U191,$AC$2:$AD$17,2,FALSE),IF(AND(OR($E193={"a/b","b/c","b/a","c/b"}),S190="w"),VLOOKUP(U190,$AA$2:$AB$17,2,FALSE),IF(AND(OR($E193={"a/b","b/c","b/a","c/b"}),S190="l"),VLOOKUP(U190,$AC$2:$AD$17,2,FALSE),IF(AND(OR($E193={"a/b","b/c","b/a","c/b"}),S189="w"),VLOOKUP(U189,$AA$2:$AB$17,2,FALSE),IF(AND(OR($E193={"a/b","b/c","b/a","c/b"}),S189="l"),VLOOKUP(U189,$AC$2:$AD$17,2,FALSE),IF(AND(OR($E193={"a/b","b/c","b/a","c/b"}),S188="w"),VLOOKUP(U188,$AA$2:$AB$17,2,FALSE),IF(AND(OR($E193={"a/b","b/c","b/a","c/b"}),S188="l"),VLOOKUP(U188,$AC$2:$AD$17,2,FALSE),IF(AND(OR($E193={"a/b","b/c","b/a","c/b"}),S187="w"),VLOOKUP(U187,$AA$2:$AB$17,2,FALSE),IF(AND(OR($E193={"a/b","b/c","b/a","c/b"}),S187="l"),VLOOKUP(U187,$AC$2:$AD$17,2,FALSE),IF(AND(OR($E193={"a/b","b/c","b/a","c/b"}),S186="w"),VLOOKUP(U186,$AA$2:$AB$17,2,FALSE),IF(AND(OR($E193={"a/b","b/c","b/a","c/b"}),S186="l"),VLOOKUP(U186,$AC$2:$AD$17,2,FALSE),IF(AND(OR($E193={"a/b","b/c","b/a","c/b"}),S185="w"),VLOOKUP(U185,$AA$2:$AB$17,2,FALSE),IF(AND(OR($E193={"a/b","b/c","b/a","c/b"}),S185="l"),VLOOKUP(U185,$AC$2:$AD$17,2,FALSE),IF(AND(OR($E193={"a/b","b/c","b/a","c/b"}),S184="w"),VLOOKUP(U184,$AA$2:$AB$17,2,FALSE),IF(AND(OR($E193={"a/b","b/c","b/a","c/b"}),S184="l"),VLOOKUP(U184,$AC$2:$AD$17,2,FALSE),IF(AND(OR($E193={"a/b","b/c","b/a","c/b"}),S183="w"),VLOOKUP(U183,$AA$2:$AB$17,2,FALSE),IF(AND(OR($E193={"a/b","b/c","b/a","c/b"}),S183="l"),VLOOKUP(U183,$AC$2:$AD$17,2,FALSE),IF(OR($E193={"a/b","b/c","b/a","c/b"}),1,"")))))))))))))))))))))))</f>
        <v>3</v>
      </c>
      <c r="V194" s="13" t="str">
        <f>IF(AND(W194="c",$A194&gt;=1,OR(X194={1,"2a","2b",3,"5a","5b","10a","10b","20a","20b","40a","40b","80a","80b","160a","160b"})),"w",IF(AND(W194="",$A194&gt;=1,OR(X194={1,"2a","2b",3,"5a","5b","10a","10b","20a","20b","40a","40b","80a","80b","160a","160b"})),"l",""))</f>
        <v>l</v>
      </c>
      <c r="W194" s="7" t="str">
        <f>IF(OR($A194={3,6,9,12,15,18,21,24,27,30,33,36}),"c","")</f>
        <v/>
      </c>
      <c r="X194" s="14" t="str">
        <f>IF(AND(OR($E193={"a/c","b/c","c/a","c/b"}),V193="w"),VLOOKUP(X193,$AA$2:$AB$17,2,FALSE),IF(AND(OR($E193={"a/c","b/c","c/a","c/b"}),V193="l"),VLOOKUP(X193,$AC$2:$AD$17,2,FALSE),IF(AND(OR($E193={"a/c","b/c","c/a","c/b"}),V192="w"),VLOOKUP(X192,$AA$2:$AB$17,2,FALSE),IF(AND(OR($E193={"a/c","b/c","c/a","c/b"}),V192="l"),VLOOKUP(X192,$AC$2:$AD$17,2,FALSE),IF(AND(OR($E193={"a/c","b/c","c/a","c/b"}),V191="w"),VLOOKUP(X191,$AA$2:$AB$17,2,FALSE),IF(AND(OR($E193={"a/c","b/c","c/a","c/b"}),V191="l"),VLOOKUP(X191,$AC$2:$AD$17,2,FALSE),IF(AND(OR($E193={"a/c","b/c","c/a","c/b"}),V190="w"),VLOOKUP(X190,$AA$2:$AB$17,2,FALSE),IF(AND(OR($E193={"a/c","b/c","c/a","c/b"}),V190="l"),VLOOKUP(X190,$AC$2:$AD$17,2,FALSE),IF(AND(OR($E193={"a/c","b/c","c/a","c/b"}),V189="w"),VLOOKUP(X189,$AA$2:$AB$17,2,FALSE),IF(AND(OR($E193={"a/c","b/c","c/a","c/b"}),V189="l"),VLOOKUP(X189,$AC$2:$AD$17,2,FALSE),IF(AND(OR($E193={"a/c","b/c","c/a","c/b"}),V188="w"),VLOOKUP(X188,$AA$2:$AB$17,2,FALSE),IF(AND(OR($E193={"a/c","b/c","c/a","c/b"}),V188="l"),VLOOKUP(X188,$AC$2:$AD$17,2,FALSE),IF(AND(OR($E193={"a/c","b/c","c/a","c/b"}),V187="w"),VLOOKUP(X187,$AA$2:$AB$17,2,FALSE),IF(AND(OR($E193={"a/c","b/c","c/a","c/b"}),V187="l"),VLOOKUP(X187,$AC$2:$AD$17,2,FALSE),IF(AND(OR($E193={"a/c","b/c","c/a","c/b"}),V186="w"),VLOOKUP(X186,$AA$2:$AB$17,2,FALSE),IF(AND(OR($E193={"a/c","b/c","c/a","c/b"}),V186="l"),VLOOKUP(X186,$AC$2:$AD$17,2,FALSE),IF(AND(OR($E193={"a/c","b/c","c/a","c/b"}),V185="w"),VLOOKUP(X185,$AA$2:$AB$17,2,FALSE),IF(AND(OR($E193={"a/c","b/c","c/a","c/b"}),V185="l"),VLOOKUP(X185,$AC$2:$AD$17,2,FALSE),IF(AND(OR($E193={"a/c","b/c","c/a","c/b"}),V184="w"),VLOOKUP(X184,$AA$2:$AB$17,2,FALSE),IF(AND(OR($E193={"a/c","b/c","c/a","c/b"}),V184="l"),VLOOKUP(X184,$AC$2:$AD$17,2,FALSE),IF(AND(OR($E193={"a/c","b/c","c/a","c/b"}),V183="w"),VLOOKUP(X183,$AA$2:$AB$17,2,FALSE),IF(AND(OR($E193={"a/c","b/c","c/a","c/b"}),V183="l"),VLOOKUP(X183,$AC$2:$AD$17,2,FALSE),IF(OR($E193={"a/c","b/c","c/a","c/b"}),1,"")))))))))))))))))))))))</f>
        <v>2b</v>
      </c>
      <c r="Y194" s="12">
        <f t="shared" si="18"/>
        <v>4</v>
      </c>
      <c r="Z194" s="27">
        <f t="shared" si="19"/>
        <v>3</v>
      </c>
    </row>
    <row r="195" spans="1:26">
      <c r="A195" s="9">
        <v>6</v>
      </c>
      <c r="B195" s="9">
        <f>IF(OR($A195={1,2,3,4,5,6,7,8,9,10,11,12}),1,IF(OR($A195={13,14,15,16,17,18,19,20,21,22,23,24}),2,IF(OR($A195={25,26,27,28,29,30,31,32,33,34,35,36}),3,"")))</f>
        <v>1</v>
      </c>
      <c r="C195" s="9" t="str">
        <f>IF(OR($A195={1,4,7,10,13,16,19,22,25,28,31,34}),"A",IF(OR($A195={2,5,8,11,14,17,20,23,26,29,32,35}),"B",IF(OR($A195={3,6,9,12,15,18,21,24,27,30,33,36}),"C","")))</f>
        <v>C</v>
      </c>
      <c r="D195" t="str">
        <f t="shared" si="20"/>
        <v>3/1</v>
      </c>
      <c r="E195" t="str">
        <f t="shared" si="21"/>
        <v>B/C</v>
      </c>
      <c r="F195" s="13" t="str">
        <f>IF(AND(G195="d",$A195&gt;=1,OR(H195={1,"2a","2b",3,"5a","5b","10a","10b","20a","20b","40a","40b","80a","80b","160a","160b"})),"w",IF(AND(G195="",$A195&gt;=1,OR(H195={1,"2a","2b",3,"5a","5b","10a","10b","20a","20b","40a","40b","80a","80b","160a","160b"})),"l",""))</f>
        <v>w</v>
      </c>
      <c r="G195" s="7" t="str">
        <f>IF(OR($A195={1,2,3,4,5,6,7,8,9,10,11,12}),"d","")</f>
        <v>d</v>
      </c>
      <c r="H195" s="14">
        <f>IF(AND(OR($D194={"1/2","1/3","2/1","3/1"}),F194="w"),VLOOKUP(H194,$AA$2:$AB$17,2,FALSE),IF(AND(OR($D194={"1/2","1/3","2/1","3/1"}),F194="l"),VLOOKUP(H194,$AC$2:$AD$17,2,FALSE),IF(AND(OR($D194={"1/2","1/3","2/1","3/1"}),F193="w"),VLOOKUP(H193,$AA$2:$AB$17,2,FALSE),IF(AND(OR($D194={"1/2","1/3","2/1","3/1"}),F193="l"),VLOOKUP(H193,$AC$2:$AD$17,2,FALSE),IF(AND(OR($D194={"1/2","1/3","2/1","3/1"}),F192="w"),VLOOKUP(H192,$AA$2:$AB$17,2,FALSE),IF(AND(OR($D194={"1/2","1/3","2/1","3/1"}),F192="l"),VLOOKUP(H192,$AC$2:$AD$17,2,FALSE),IF(AND(OR($D194={"1/2","1/3","2/1","3/1"}),F191="w"),VLOOKUP(H191,$AA$2:$AB$17,2,FALSE),IF(AND(OR($D194={"1/2","1/3","2/1","3/1"}),F191="l"),VLOOKUP(H191,$AC$2:$AD$17,2,FALSE),IF(AND(OR($D194={"1/2","1/3","2/1","3/1"}),F190="w"),VLOOKUP(H190,$AA$2:$AB$17,2,FALSE),IF(AND(OR($D194={"1/2","1/3","2/1","3/1"}),F190="l"),VLOOKUP(H190,$AC$2:$AD$17,2,FALSE),IF(AND(OR($D194={"1/2","1/3","2/1","3/1"}),F189="w"),VLOOKUP(H189,$AA$2:$AB$17,2,FALSE),IF(AND(OR($D194={"1/2","1/3","2/1","3/1"}),F189="l"),VLOOKUP(H189,$AC$2:$AD$17,2,FALSE),IF(AND(OR($D194={"1/2","1/3","2/1","3/1"}),F188="w"),VLOOKUP(H188,$AA$2:$AB$17,2,FALSE),IF(AND(OR($D194={"1/2","1/3","2/1","3/1"}),F188="l"),VLOOKUP(H188,$AC$2:$AD$17,2,FALSE),IF(AND(OR($D194={"1/2","1/3","2/1","3/1"}),F187="w"),VLOOKUP(H187,$AA$2:$AB$17,2,FALSE),IF(AND(OR($D194={"1/2","1/3","2/1","3/1"}),F187="l"),VLOOKUP(H187,$AC$2:$AD$17,2,FALSE),IF(AND(OR($D194={"1/2","1/3","2/1","3/1"}),F186="w"),VLOOKUP(H186,$AA$2:$AB$17,2,FALSE),IF(AND(OR($D194={"1/2","1/3","2/1","3/1"}),F186="l"),VLOOKUP(H186,$AC$2:$AD$17,2,FALSE),IF(AND(OR($D194={"1/2","1/3","2/1","3/1"}),F185="w"),VLOOKUP(H185,$AA$2:$AB$17,2,FALSE),IF(AND(OR($D194={"1/2","1/3","2/1","3/1"}),F185="l"),VLOOKUP(H185,$AC$2:$AD$17,2,FALSE),IF(AND(OR($D194={"1/2","1/3","2/1","3/1"}),F184="w"),VLOOKUP(H184,$AA$2:$AB$17,2,FALSE),IF(AND(OR($D194={"1/2","1/3","2/1","3/1"}),F184="l"),VLOOKUP(H184,$AC$2:$AD$17,2,FALSE),IF(OR($D194={"1/2","1/3","2/1","3/1"}),1,"")))))))))))))))))))))))</f>
        <v>1</v>
      </c>
      <c r="I195" s="13" t="str">
        <f>IF(AND(J195="d",$A195&gt;=1,OR(K195={1,"2a","2b",3,"5a","5b","10a","10b","20a","20b","40a","40b","80a","80b","160a","160b"})),"w",IF(AND(J195="",$A195&gt;=1,OR(K195={1,"2a","2b",3,"5a","5b","10a","10b","20a","20b","40a","40b","80a","80b","160a","160b"})),"l",""))</f>
        <v/>
      </c>
      <c r="J195" s="7" t="str">
        <f>IF(OR($A195={13,14,15,16,17,18,19,20,21,22,23,24}),"d","")</f>
        <v/>
      </c>
      <c r="K195" s="14" t="str">
        <f>IF(AND(OR($D194={"1/2","2/3","2/1","3/2"}),I194="w"),VLOOKUP(K194,$AA$2:$AB$17,2,FALSE),IF(AND(OR($D194={"1/2","2/3","2/1","3/2"}),I194="l"),VLOOKUP(K194,$AC$2:$AD$17,2,FALSE),IF(AND(OR($D194={"1/2","2/3","2/1","3/2"}),I193="w"),VLOOKUP(K193,$AA$2:$AB$17,2,FALSE),IF(AND(OR($D194={"1/2","2/3","2/1","3/2"}),I193="l"),VLOOKUP(K193,$AC$2:$AD$17,2,FALSE),IF(AND(OR($D194={"1/2","2/3","2/1","3/2"}),I192="w"),VLOOKUP(K192,$AA$2:$AB$17,2,FALSE),IF(AND(OR($D194={"1/2","2/3","2/1","3/2"}),I192="l"),VLOOKUP(K192,$AC$2:$AD$17,2,FALSE),IF(AND(OR($D194={"1/2","2/3","2/1","3/2"}),I191="w"),VLOOKUP(K191,$AA$2:$AB$17,2,FALSE),IF(AND(OR($D194={"1/2","2/3","2/1","3/2"}),I191="l"),VLOOKUP(K191,$AC$2:$AD$17,2,FALSE),IF(AND(OR($D194={"1/2","2/3","2/1","3/2"}),I190="w"),VLOOKUP(K190,$AA$2:$AB$17,2,FALSE),IF(AND(OR($D194={"1/2","2/3","2/1","3/2"}),I190="l"),VLOOKUP(K190,$AC$2:$AD$17,2,FALSE),IF(AND(OR($D194={"1/2","2/3","2/1","3/2"}),I189="w"),VLOOKUP(K189,$AA$2:$AB$17,2,FALSE),IF(AND(OR($D194={"1/2","2/3","2/1","3/2"}),I189="l"),VLOOKUP(K189,$AC$2:$AD$17,2,FALSE),IF(AND(OR($D194={"1/2","2/3","2/1","3/2"}),I188="w"),VLOOKUP(K188,$AA$2:$AB$17,2,FALSE),IF(AND(OR($D194={"1/2","2/3","2/1","3/2"}),I188="l"),VLOOKUP(K188,$AC$2:$AD$17,2,FALSE),IF(AND(OR($D194={"1/2","2/3","2/1","3/2"}),I187="w"),VLOOKUP(K187,$AA$2:$AB$17,2,FALSE),IF(AND(OR($D194={"1/2","2/3","2/1","3/2"}),I187="l"),VLOOKUP(K187,$AC$2:$AD$17,2,FALSE),IF(AND(OR($D194={"1/2","2/3","2/1","3/2"}),I186="w"),VLOOKUP(K186,$AA$2:$AB$17,2,FALSE),IF(AND(OR($D194={"1/2","2/3","2/1","3/2"}),I186="l"),VLOOKUP(K186,$AC$2:$AD$17,2,FALSE),IF(AND(OR($D194={"1/2","2/3","2/1","3/2"}),I185="w"),VLOOKUP(K185,$AA$2:$AB$17,2,FALSE),IF(AND(OR($D194={"1/2","2/3","2/1","3/2"}),I185="l"),VLOOKUP(K185,$AC$2:$AD$17,2,FALSE),IF(AND(OR($D194={"1/2","2/3","2/1","3/2"}),I184="w"),VLOOKUP(K184,$AA$2:$AB$17,2,FALSE),IF(AND(OR($D194={"1/2","2/3","2/1","3/2"}),I184="l"),VLOOKUP(K184,$AC$2:$AD$17,2,FALSE),IF(OR($D194={"1/2","2/3","2/1","3/2"}),1,"")))))))))))))))))))))))</f>
        <v/>
      </c>
      <c r="L195" s="13" t="str">
        <f>IF(AND(M195="d",$A195&gt;=1,OR(N195={1,"2a","2b",3,"5a","5b","10a","10b","20a","20b","40a","40b","80a","80b","160a","160b"})),"w",IF(AND(M195="",$A195&gt;=1,OR(N195={1,"2a","2b",3,"5a","5b","10a","10b","20a","20b","40a","40b","80a","80b","160a","160b"})),"l",""))</f>
        <v>l</v>
      </c>
      <c r="M195" s="7" t="str">
        <f>IF(OR($A195={25,26,27,28,29,30,31,32,33,34,35,36}),"d","")</f>
        <v/>
      </c>
      <c r="N195" s="14" t="str">
        <f>IF(AND(OR($D194={"1/3","2/3","3/1","3/2"}),L194="w"),VLOOKUP(N194,$AA$2:$AB$17,2,FALSE),IF(AND(OR($D194={"1/3","2/3","3/1","3/2"}),L194="l"),VLOOKUP(N194,$AC$2:$AD$17,2,FALSE),IF(AND(OR($D194={"1/3","2/3","3/1","3/2"}),L193="w"),VLOOKUP(N193,$AA$2:$AB$17,2,FALSE),IF(AND(OR($D194={"1/3","2/3","3/1","3/2"}),L193="l"),VLOOKUP(N193,$AC$2:$AD$17,2,FALSE),IF(AND(OR($D194={"1/3","2/3","3/1","3/2"}),L192="w"),VLOOKUP(N192,$AA$2:$AB$17,2,FALSE),IF(AND(OR($D194={"1/3","2/3","3/1","3/2"}),L192="l"),VLOOKUP(N192,$AC$2:$AD$17,2,FALSE),IF(AND(OR($D194={"1/3","2/3","3/1","3/2"}),L191="w"),VLOOKUP(N191,$AA$2:$AB$17,2,FALSE),IF(AND(OR($D194={"1/3","2/3","3/1","3/2"}),L191="l"),VLOOKUP(N191,$AC$2:$AD$17,2,FALSE),IF(AND(OR($D194={"1/3","2/3","3/1","3/2"}),L190="w"),VLOOKUP(N190,$AA$2:$AB$17,2,FALSE),IF(AND(OR($D194={"1/3","2/3","3/1","3/2"}),L190="l"),VLOOKUP(N190,$AC$2:$AD$17,2,FALSE),IF(AND(OR($D194={"1/3","2/3","3/1","3/2"}),L189="w"),VLOOKUP(N189,$AA$2:$AB$17,2,FALSE),IF(AND(OR($D194={"1/3","2/3","3/1","3/2"}),L189="l"),VLOOKUP(N189,$AC$2:$AD$17,2,FALSE),IF(AND(OR($D194={"1/3","2/3","3/1","3/2"}),L188="w"),VLOOKUP(N188,$AA$2:$AB$17,2,FALSE),IF(AND(OR($D194={"1/3","2/3","3/1","3/2"}),L188="l"),VLOOKUP(N188,$AC$2:$AD$17,2,FALSE),IF(AND(OR($D194={"1/3","2/3","3/1","3/2"}),L187="w"),VLOOKUP(N187,$AA$2:$AB$17,2,FALSE),IF(AND(OR($D194={"1/3","2/3","3/1","3/2"}),L187="l"),VLOOKUP(N187,$AC$2:$AD$17,2,FALSE),IF(AND(OR($D194={"1/3","2/3","3/1","3/2"}),L186="w"),VLOOKUP(N186,$AA$2:$AB$17,2,FALSE),IF(AND(OR($D194={"1/3","2/3","3/1","3/2"}),L186="l"),VLOOKUP(N186,$AC$2:$AD$17,2,FALSE),IF(AND(OR($D194={"1/3","2/3","3/1","3/2"}),L185="w"),VLOOKUP(N185,$AA$2:$AB$17,2,FALSE),IF(AND(OR($D194={"1/3","2/3","3/1","3/2"}),L185="l"),VLOOKUP(N185,$AC$2:$AD$17,2,FALSE),IF(AND(OR($D194={"1/3","2/3","3/1","3/2"}),L184="w"),VLOOKUP(N184,$AA$2:$AB$17,2,FALSE),IF(AND(OR($D194={"1/3","2/3","3/1","3/2"}),L184="l"),VLOOKUP(N184,$AC$2:$AD$17,2,FALSE),IF(OR($D194={"1/3","2/3","3/1","3/2"}),1,"")))))))))))))))))))))))</f>
        <v>5b</v>
      </c>
      <c r="O195" s="12">
        <f t="shared" si="17"/>
        <v>-3</v>
      </c>
      <c r="P195" s="13" t="str">
        <f>IF(AND(Q195="c",$A195&gt;=1,OR(R195={1,"2a","2b",3,"5a","5b","10a","10b","20a","20b","40a","40b","80a","80b","160a","160b"})),"w",IF(AND(Q195="",$A195&gt;=1,OR(R195={1,"2a","2b",3,"5a","5b","10a","10b","20a","20b","40a","40b","80a","80b","160a","160b"})),"l",""))</f>
        <v/>
      </c>
      <c r="Q195" s="7" t="str">
        <f>IF(OR($A195={1,4,7,10,13,16,19,22,25,28,31,34}),"c","")</f>
        <v/>
      </c>
      <c r="R195" s="14" t="str">
        <f>IF(AND(OR($E194={"a/b","a/c","b/a","c/a"}),P194="w"),VLOOKUP(R194,$AA$2:$AB$17,2,FALSE),IF(AND(OR($E194={"a/b","a/c","b/a","c/a"}),P194="l"),VLOOKUP(R194,$AC$2:$AD$17,2,FALSE),IF(AND(OR($E194={"a/b","a/c","b/a","c/a"}),P193="w"),VLOOKUP(R193,$AA$2:$AB$17,2,FALSE),IF(AND(OR($E194={"a/b","a/c","b/a","c/a"}),P193="l"),VLOOKUP(R193,$AC$2:$AD$17,2,FALSE),IF(AND(OR($E194={"a/b","a/c","b/a","c/a"}),P192="w"),VLOOKUP(R192,$AA$2:$AB$17,2,FALSE),IF(AND(OR($E194={"a/b","a/c","b/a","c/a"}),P192="l"),VLOOKUP(R192,$AC$2:$AD$17,2,FALSE),IF(AND(OR($E194={"a/b","a/c","b/a","c/a"}),P191="w"),VLOOKUP(R191,$AA$2:$AB$17,2,FALSE),IF(AND(OR($E194={"a/b","a/c","b/a","c/a"}),P191="l"),VLOOKUP(R191,$AC$2:$AD$17,2,FALSE),IF(AND(OR($E194={"a/b","a/c","b/a","c/a"}),P190="w"),VLOOKUP(R190,$AA$2:$AB$17,2,FALSE),IF(AND(OR($E194={"a/b","a/c","b/a","c/a"}),P190="l"),VLOOKUP(R190,$AC$2:$AD$17,2,FALSE),IF(AND(OR($E194={"a/b","a/c","b/a","c/a"}),P189="w"),VLOOKUP(R189,$AA$2:$AB$17,2,FALSE),IF(AND(OR($E194={"a/b","a/c","b/a","c/a"}),P189="l"),VLOOKUP(R189,$AC$2:$AD$17,2,FALSE),IF(AND(OR($E194={"a/b","a/c","b/a","c/a"}),P188="w"),VLOOKUP(R188,$AA$2:$AB$17,2,FALSE),IF(AND(OR($E194={"a/b","a/c","b/a","c/a"}),P188="l"),VLOOKUP(R188,$AC$2:$AD$17,2,FALSE),IF(AND(OR($E194={"a/b","a/c","b/a","c/a"}),P187="w"),VLOOKUP(R187,$AA$2:$AB$17,2,FALSE),IF(AND(OR($E194={"a/b","a/c","b/a","c/a"}),P187="l"),VLOOKUP(R187,$AC$2:$AD$17,2,FALSE),IF(AND(OR($E194={"a/b","a/c","b/a","c/a"}),P186="w"),VLOOKUP(R186,$AA$2:$AB$17,2,FALSE),IF(AND(OR($E194={"a/b","a/c","b/a","c/a"}),P186="l"),VLOOKUP(R186,$AC$2:$AD$17,2,FALSE),IF(AND(OR($E194={"a/b","a/c","b/a","c/a"}),P185="w"),VLOOKUP(R185,$AA$2:$AB$17,2,FALSE),IF(AND(OR($E194={"a/b","a/c","b/a","c/a"}),P185="l"),VLOOKUP(R185,$AC$2:$AD$17,2,FALSE),IF(AND(OR($E194={"a/b","a/c","b/a","c/a"}),P184="w"),VLOOKUP(R184,$AA$2:$AB$17,2,FALSE),IF(AND(OR($E194={"a/b","a/c","b/a","c/a"}),P184="l"),VLOOKUP(R184,$AC$2:$AD$17,2,FALSE),IF(OR($E194={"a/b","a/c","b/a","c/a"}),1,"")))))))))))))))))))))))</f>
        <v/>
      </c>
      <c r="S195" s="13" t="str">
        <f>IF(AND(T195="c",$A195&gt;=1,OR(U195={1,"2a","2b",3,"5a","5b","10a","10b","20a","20b","40a","40b","80a","80b","160a","160b"})),"w",IF(AND(T195="",$A195&gt;=1,OR(U195={1,"2a","2b",3,"5a","5b","10a","10b","20a","20b","40a","40b","80a","80b","160a","160b"})),"l",""))</f>
        <v>l</v>
      </c>
      <c r="T195" s="7" t="str">
        <f>IF(OR($A195={2,5,8,11,14,17,20,23,26,29,32,35}),"c","")</f>
        <v/>
      </c>
      <c r="U195" s="14">
        <f>IF(AND(OR($E194={"a/b","b/c","b/a","c/b"}),S194="w"),VLOOKUP(U194,$AA$2:$AB$17,2,FALSE),IF(AND(OR($E194={"a/b","b/c","b/a","c/b"}),S194="l"),VLOOKUP(U194,$AC$2:$AD$17,2,FALSE),IF(AND(OR($E194={"a/b","b/c","b/a","c/b"}),S193="w"),VLOOKUP(U193,$AA$2:$AB$17,2,FALSE),IF(AND(OR($E194={"a/b","b/c","b/a","c/b"}),S193="l"),VLOOKUP(U193,$AC$2:$AD$17,2,FALSE),IF(AND(OR($E194={"a/b","b/c","b/a","c/b"}),S192="w"),VLOOKUP(U192,$AA$2:$AB$17,2,FALSE),IF(AND(OR($E194={"a/b","b/c","b/a","c/b"}),S192="l"),VLOOKUP(U192,$AC$2:$AD$17,2,FALSE),IF(AND(OR($E194={"a/b","b/c","b/a","c/b"}),S191="w"),VLOOKUP(U191,$AA$2:$AB$17,2,FALSE),IF(AND(OR($E194={"a/b","b/c","b/a","c/b"}),S191="l"),VLOOKUP(U191,$AC$2:$AD$17,2,FALSE),IF(AND(OR($E194={"a/b","b/c","b/a","c/b"}),S190="w"),VLOOKUP(U190,$AA$2:$AB$17,2,FALSE),IF(AND(OR($E194={"a/b","b/c","b/a","c/b"}),S190="l"),VLOOKUP(U190,$AC$2:$AD$17,2,FALSE),IF(AND(OR($E194={"a/b","b/c","b/a","c/b"}),S189="w"),VLOOKUP(U189,$AA$2:$AB$17,2,FALSE),IF(AND(OR($E194={"a/b","b/c","b/a","c/b"}),S189="l"),VLOOKUP(U189,$AC$2:$AD$17,2,FALSE),IF(AND(OR($E194={"a/b","b/c","b/a","c/b"}),S188="w"),VLOOKUP(U188,$AA$2:$AB$17,2,FALSE),IF(AND(OR($E194={"a/b","b/c","b/a","c/b"}),S188="l"),VLOOKUP(U188,$AC$2:$AD$17,2,FALSE),IF(AND(OR($E194={"a/b","b/c","b/a","c/b"}),S187="w"),VLOOKUP(U187,$AA$2:$AB$17,2,FALSE),IF(AND(OR($E194={"a/b","b/c","b/a","c/b"}),S187="l"),VLOOKUP(U187,$AC$2:$AD$17,2,FALSE),IF(AND(OR($E194={"a/b","b/c","b/a","c/b"}),S186="w"),VLOOKUP(U186,$AA$2:$AB$17,2,FALSE),IF(AND(OR($E194={"a/b","b/c","b/a","c/b"}),S186="l"),VLOOKUP(U186,$AC$2:$AD$17,2,FALSE),IF(AND(OR($E194={"a/b","b/c","b/a","c/b"}),S185="w"),VLOOKUP(U185,$AA$2:$AB$17,2,FALSE),IF(AND(OR($E194={"a/b","b/c","b/a","c/b"}),S185="l"),VLOOKUP(U185,$AC$2:$AD$17,2,FALSE),IF(AND(OR($E194={"a/b","b/c","b/a","c/b"}),S184="w"),VLOOKUP(U184,$AA$2:$AB$17,2,FALSE),IF(AND(OR($E194={"a/b","b/c","b/a","c/b"}),S184="l"),VLOOKUP(U184,$AC$2:$AD$17,2,FALSE),IF(OR($E194={"a/b","b/c","b/a","c/b"}),1,"")))))))))))))))))))))))</f>
        <v>1</v>
      </c>
      <c r="V195" s="13" t="str">
        <f>IF(AND(W195="c",$A195&gt;=1,OR(X195={1,"2a","2b",3,"5a","5b","10a","10b","20a","20b","40a","40b","80a","80b","160a","160b"})),"w",IF(AND(W195="",$A195&gt;=1,OR(X195={1,"2a","2b",3,"5a","5b","10a","10b","20a","20b","40a","40b","80a","80b","160a","160b"})),"l",""))</f>
        <v>w</v>
      </c>
      <c r="W195" s="7" t="str">
        <f>IF(OR($A195={3,6,9,12,15,18,21,24,27,30,33,36}),"c","")</f>
        <v>c</v>
      </c>
      <c r="X195" s="14">
        <f>IF(AND(OR($E194={"a/c","b/c","c/a","c/b"}),V194="w"),VLOOKUP(X194,$AA$2:$AB$17,2,FALSE),IF(AND(OR($E194={"a/c","b/c","c/a","c/b"}),V194="l"),VLOOKUP(X194,$AC$2:$AD$17,2,FALSE),IF(AND(OR($E194={"a/c","b/c","c/a","c/b"}),V193="w"),VLOOKUP(X193,$AA$2:$AB$17,2,FALSE),IF(AND(OR($E194={"a/c","b/c","c/a","c/b"}),V193="l"),VLOOKUP(X193,$AC$2:$AD$17,2,FALSE),IF(AND(OR($E194={"a/c","b/c","c/a","c/b"}),V192="w"),VLOOKUP(X192,$AA$2:$AB$17,2,FALSE),IF(AND(OR($E194={"a/c","b/c","c/a","c/b"}),V192="l"),VLOOKUP(X192,$AC$2:$AD$17,2,FALSE),IF(AND(OR($E194={"a/c","b/c","c/a","c/b"}),V191="w"),VLOOKUP(X191,$AA$2:$AB$17,2,FALSE),IF(AND(OR($E194={"a/c","b/c","c/a","c/b"}),V191="l"),VLOOKUP(X191,$AC$2:$AD$17,2,FALSE),IF(AND(OR($E194={"a/c","b/c","c/a","c/b"}),V190="w"),VLOOKUP(X190,$AA$2:$AB$17,2,FALSE),IF(AND(OR($E194={"a/c","b/c","c/a","c/b"}),V190="l"),VLOOKUP(X190,$AC$2:$AD$17,2,FALSE),IF(AND(OR($E194={"a/c","b/c","c/a","c/b"}),V189="w"),VLOOKUP(X189,$AA$2:$AB$17,2,FALSE),IF(AND(OR($E194={"a/c","b/c","c/a","c/b"}),V189="l"),VLOOKUP(X189,$AC$2:$AD$17,2,FALSE),IF(AND(OR($E194={"a/c","b/c","c/a","c/b"}),V188="w"),VLOOKUP(X188,$AA$2:$AB$17,2,FALSE),IF(AND(OR($E194={"a/c","b/c","c/a","c/b"}),V188="l"),VLOOKUP(X188,$AC$2:$AD$17,2,FALSE),IF(AND(OR($E194={"a/c","b/c","c/a","c/b"}),V187="w"),VLOOKUP(X187,$AA$2:$AB$17,2,FALSE),IF(AND(OR($E194={"a/c","b/c","c/a","c/b"}),V187="l"),VLOOKUP(X187,$AC$2:$AD$17,2,FALSE),IF(AND(OR($E194={"a/c","b/c","c/a","c/b"}),V186="w"),VLOOKUP(X186,$AA$2:$AB$17,2,FALSE),IF(AND(OR($E194={"a/c","b/c","c/a","c/b"}),V186="l"),VLOOKUP(X186,$AC$2:$AD$17,2,FALSE),IF(AND(OR($E194={"a/c","b/c","c/a","c/b"}),V185="w"),VLOOKUP(X185,$AA$2:$AB$17,2,FALSE),IF(AND(OR($E194={"a/c","b/c","c/a","c/b"}),V185="l"),VLOOKUP(X185,$AC$2:$AD$17,2,FALSE),IF(AND(OR($E194={"a/c","b/c","c/a","c/b"}),V184="w"),VLOOKUP(X184,$AA$2:$AB$17,2,FALSE),IF(AND(OR($E194={"a/c","b/c","c/a","c/b"}),V184="l"),VLOOKUP(X184,$AC$2:$AD$17,2,FALSE),IF(OR($E194={"a/c","b/c","c/a","c/b"}),1,"")))))))))))))))))))))))</f>
        <v>3</v>
      </c>
      <c r="Y195" s="12">
        <f t="shared" si="18"/>
        <v>5</v>
      </c>
      <c r="Z195" s="27">
        <f t="shared" si="19"/>
        <v>2</v>
      </c>
    </row>
    <row r="196" spans="1:26">
      <c r="A196" s="9">
        <v>3</v>
      </c>
      <c r="B196" s="9">
        <f>IF(OR($A196={1,2,3,4,5,6,7,8,9,10,11,12}),1,IF(OR($A196={13,14,15,16,17,18,19,20,21,22,23,24}),2,IF(OR($A196={25,26,27,28,29,30,31,32,33,34,35,36}),3,"")))</f>
        <v>1</v>
      </c>
      <c r="C196" s="9" t="str">
        <f>IF(OR($A196={1,4,7,10,13,16,19,22,25,28,31,34}),"A",IF(OR($A196={2,5,8,11,14,17,20,23,26,29,32,35}),"B",IF(OR($A196={3,6,9,12,15,18,21,24,27,30,33,36}),"C","")))</f>
        <v>C</v>
      </c>
      <c r="D196" t="str">
        <f t="shared" si="20"/>
        <v>3/1</v>
      </c>
      <c r="E196" t="str">
        <f t="shared" si="21"/>
        <v>B/C</v>
      </c>
      <c r="F196" s="13" t="str">
        <f>IF(AND(G196="d",$A196&gt;=1,OR(H196={1,"2a","2b",3,"5a","5b","10a","10b","20a","20b","40a","40b","80a","80b","160a","160b"})),"w",IF(AND(G196="",$A196&gt;=1,OR(H196={1,"2a","2b",3,"5a","5b","10a","10b","20a","20b","40a","40b","80a","80b","160a","160b"})),"l",""))</f>
        <v>w</v>
      </c>
      <c r="G196" s="7" t="str">
        <f>IF(OR($A196={1,2,3,4,5,6,7,8,9,10,11,12}),"d","")</f>
        <v>d</v>
      </c>
      <c r="H196" s="14">
        <f>IF(AND(OR($D195={"1/2","1/3","2/1","3/1"}),F195="w"),VLOOKUP(H195,$AA$2:$AB$17,2,FALSE),IF(AND(OR($D195={"1/2","1/3","2/1","3/1"}),F195="l"),VLOOKUP(H195,$AC$2:$AD$17,2,FALSE),IF(AND(OR($D195={"1/2","1/3","2/1","3/1"}),F194="w"),VLOOKUP(H194,$AA$2:$AB$17,2,FALSE),IF(AND(OR($D195={"1/2","1/3","2/1","3/1"}),F194="l"),VLOOKUP(H194,$AC$2:$AD$17,2,FALSE),IF(AND(OR($D195={"1/2","1/3","2/1","3/1"}),F193="w"),VLOOKUP(H193,$AA$2:$AB$17,2,FALSE),IF(AND(OR($D195={"1/2","1/3","2/1","3/1"}),F193="l"),VLOOKUP(H193,$AC$2:$AD$17,2,FALSE),IF(AND(OR($D195={"1/2","1/3","2/1","3/1"}),F192="w"),VLOOKUP(H192,$AA$2:$AB$17,2,FALSE),IF(AND(OR($D195={"1/2","1/3","2/1","3/1"}),F192="l"),VLOOKUP(H192,$AC$2:$AD$17,2,FALSE),IF(AND(OR($D195={"1/2","1/3","2/1","3/1"}),F191="w"),VLOOKUP(H191,$AA$2:$AB$17,2,FALSE),IF(AND(OR($D195={"1/2","1/3","2/1","3/1"}),F191="l"),VLOOKUP(H191,$AC$2:$AD$17,2,FALSE),IF(AND(OR($D195={"1/2","1/3","2/1","3/1"}),F190="w"),VLOOKUP(H190,$AA$2:$AB$17,2,FALSE),IF(AND(OR($D195={"1/2","1/3","2/1","3/1"}),F190="l"),VLOOKUP(H190,$AC$2:$AD$17,2,FALSE),IF(AND(OR($D195={"1/2","1/3","2/1","3/1"}),F189="w"),VLOOKUP(H189,$AA$2:$AB$17,2,FALSE),IF(AND(OR($D195={"1/2","1/3","2/1","3/1"}),F189="l"),VLOOKUP(H189,$AC$2:$AD$17,2,FALSE),IF(AND(OR($D195={"1/2","1/3","2/1","3/1"}),F188="w"),VLOOKUP(H188,$AA$2:$AB$17,2,FALSE),IF(AND(OR($D195={"1/2","1/3","2/1","3/1"}),F188="l"),VLOOKUP(H188,$AC$2:$AD$17,2,FALSE),IF(AND(OR($D195={"1/2","1/3","2/1","3/1"}),F187="w"),VLOOKUP(H187,$AA$2:$AB$17,2,FALSE),IF(AND(OR($D195={"1/2","1/3","2/1","3/1"}),F187="l"),VLOOKUP(H187,$AC$2:$AD$17,2,FALSE),IF(AND(OR($D195={"1/2","1/3","2/1","3/1"}),F186="w"),VLOOKUP(H186,$AA$2:$AB$17,2,FALSE),IF(AND(OR($D195={"1/2","1/3","2/1","3/1"}),F186="l"),VLOOKUP(H186,$AC$2:$AD$17,2,FALSE),IF(AND(OR($D195={"1/2","1/3","2/1","3/1"}),F185="w"),VLOOKUP(H185,$AA$2:$AB$17,2,FALSE),IF(AND(OR($D195={"1/2","1/3","2/1","3/1"}),F185="l"),VLOOKUP(H185,$AC$2:$AD$17,2,FALSE),IF(OR($D195={"1/2","1/3","2/1","3/1"}),1,"")))))))))))))))))))))))</f>
        <v>1</v>
      </c>
      <c r="I196" s="13" t="str">
        <f>IF(AND(J196="d",$A196&gt;=1,OR(K196={1,"2a","2b",3,"5a","5b","10a","10b","20a","20b","40a","40b","80a","80b","160a","160b"})),"w",IF(AND(J196="",$A196&gt;=1,OR(K196={1,"2a","2b",3,"5a","5b","10a","10b","20a","20b","40a","40b","80a","80b","160a","160b"})),"l",""))</f>
        <v/>
      </c>
      <c r="J196" s="7" t="str">
        <f>IF(OR($A196={13,14,15,16,17,18,19,20,21,22,23,24}),"d","")</f>
        <v/>
      </c>
      <c r="K196" s="14" t="str">
        <f>IF(AND(OR($D195={"1/2","2/3","2/1","3/2"}),I195="w"),VLOOKUP(K195,$AA$2:$AB$17,2,FALSE),IF(AND(OR($D195={"1/2","2/3","2/1","3/2"}),I195="l"),VLOOKUP(K195,$AC$2:$AD$17,2,FALSE),IF(AND(OR($D195={"1/2","2/3","2/1","3/2"}),I194="w"),VLOOKUP(K194,$AA$2:$AB$17,2,FALSE),IF(AND(OR($D195={"1/2","2/3","2/1","3/2"}),I194="l"),VLOOKUP(K194,$AC$2:$AD$17,2,FALSE),IF(AND(OR($D195={"1/2","2/3","2/1","3/2"}),I193="w"),VLOOKUP(K193,$AA$2:$AB$17,2,FALSE),IF(AND(OR($D195={"1/2","2/3","2/1","3/2"}),I193="l"),VLOOKUP(K193,$AC$2:$AD$17,2,FALSE),IF(AND(OR($D195={"1/2","2/3","2/1","3/2"}),I192="w"),VLOOKUP(K192,$AA$2:$AB$17,2,FALSE),IF(AND(OR($D195={"1/2","2/3","2/1","3/2"}),I192="l"),VLOOKUP(K192,$AC$2:$AD$17,2,FALSE),IF(AND(OR($D195={"1/2","2/3","2/1","3/2"}),I191="w"),VLOOKUP(K191,$AA$2:$AB$17,2,FALSE),IF(AND(OR($D195={"1/2","2/3","2/1","3/2"}),I191="l"),VLOOKUP(K191,$AC$2:$AD$17,2,FALSE),IF(AND(OR($D195={"1/2","2/3","2/1","3/2"}),I190="w"),VLOOKUP(K190,$AA$2:$AB$17,2,FALSE),IF(AND(OR($D195={"1/2","2/3","2/1","3/2"}),I190="l"),VLOOKUP(K190,$AC$2:$AD$17,2,FALSE),IF(AND(OR($D195={"1/2","2/3","2/1","3/2"}),I189="w"),VLOOKUP(K189,$AA$2:$AB$17,2,FALSE),IF(AND(OR($D195={"1/2","2/3","2/1","3/2"}),I189="l"),VLOOKUP(K189,$AC$2:$AD$17,2,FALSE),IF(AND(OR($D195={"1/2","2/3","2/1","3/2"}),I188="w"),VLOOKUP(K188,$AA$2:$AB$17,2,FALSE),IF(AND(OR($D195={"1/2","2/3","2/1","3/2"}),I188="l"),VLOOKUP(K188,$AC$2:$AD$17,2,FALSE),IF(AND(OR($D195={"1/2","2/3","2/1","3/2"}),I187="w"),VLOOKUP(K187,$AA$2:$AB$17,2,FALSE),IF(AND(OR($D195={"1/2","2/3","2/1","3/2"}),I187="l"),VLOOKUP(K187,$AC$2:$AD$17,2,FALSE),IF(AND(OR($D195={"1/2","2/3","2/1","3/2"}),I186="w"),VLOOKUP(K186,$AA$2:$AB$17,2,FALSE),IF(AND(OR($D195={"1/2","2/3","2/1","3/2"}),I186="l"),VLOOKUP(K186,$AC$2:$AD$17,2,FALSE),IF(AND(OR($D195={"1/2","2/3","2/1","3/2"}),I185="w"),VLOOKUP(K185,$AA$2:$AB$17,2,FALSE),IF(AND(OR($D195={"1/2","2/3","2/1","3/2"}),I185="l"),VLOOKUP(K185,$AC$2:$AD$17,2,FALSE),IF(OR($D195={"1/2","2/3","2/1","3/2"}),1,"")))))))))))))))))))))))</f>
        <v/>
      </c>
      <c r="L196" s="13" t="str">
        <f>IF(AND(M196="d",$A196&gt;=1,OR(N196={1,"2a","2b",3,"5a","5b","10a","10b","20a","20b","40a","40b","80a","80b","160a","160b"})),"w",IF(AND(M196="",$A196&gt;=1,OR(N196={1,"2a","2b",3,"5a","5b","10a","10b","20a","20b","40a","40b","80a","80b","160a","160b"})),"l",""))</f>
        <v>l</v>
      </c>
      <c r="M196" s="7" t="str">
        <f>IF(OR($A196={25,26,27,28,29,30,31,32,33,34,35,36}),"d","")</f>
        <v/>
      </c>
      <c r="N196" s="14" t="str">
        <f>IF(AND(OR($D195={"1/3","2/3","3/1","3/2"}),L195="w"),VLOOKUP(N195,$AA$2:$AB$17,2,FALSE),IF(AND(OR($D195={"1/3","2/3","3/1","3/2"}),L195="l"),VLOOKUP(N195,$AC$2:$AD$17,2,FALSE),IF(AND(OR($D195={"1/3","2/3","3/1","3/2"}),L194="w"),VLOOKUP(N194,$AA$2:$AB$17,2,FALSE),IF(AND(OR($D195={"1/3","2/3","3/1","3/2"}),L194="l"),VLOOKUP(N194,$AC$2:$AD$17,2,FALSE),IF(AND(OR($D195={"1/3","2/3","3/1","3/2"}),L193="w"),VLOOKUP(N193,$AA$2:$AB$17,2,FALSE),IF(AND(OR($D195={"1/3","2/3","3/1","3/2"}),L193="l"),VLOOKUP(N193,$AC$2:$AD$17,2,FALSE),IF(AND(OR($D195={"1/3","2/3","3/1","3/2"}),L192="w"),VLOOKUP(N192,$AA$2:$AB$17,2,FALSE),IF(AND(OR($D195={"1/3","2/3","3/1","3/2"}),L192="l"),VLOOKUP(N192,$AC$2:$AD$17,2,FALSE),IF(AND(OR($D195={"1/3","2/3","3/1","3/2"}),L191="w"),VLOOKUP(N191,$AA$2:$AB$17,2,FALSE),IF(AND(OR($D195={"1/3","2/3","3/1","3/2"}),L191="l"),VLOOKUP(N191,$AC$2:$AD$17,2,FALSE),IF(AND(OR($D195={"1/3","2/3","3/1","3/2"}),L190="w"),VLOOKUP(N190,$AA$2:$AB$17,2,FALSE),IF(AND(OR($D195={"1/3","2/3","3/1","3/2"}),L190="l"),VLOOKUP(N190,$AC$2:$AD$17,2,FALSE),IF(AND(OR($D195={"1/3","2/3","3/1","3/2"}),L189="w"),VLOOKUP(N189,$AA$2:$AB$17,2,FALSE),IF(AND(OR($D195={"1/3","2/3","3/1","3/2"}),L189="l"),VLOOKUP(N189,$AC$2:$AD$17,2,FALSE),IF(AND(OR($D195={"1/3","2/3","3/1","3/2"}),L188="w"),VLOOKUP(N188,$AA$2:$AB$17,2,FALSE),IF(AND(OR($D195={"1/3","2/3","3/1","3/2"}),L188="l"),VLOOKUP(N188,$AC$2:$AD$17,2,FALSE),IF(AND(OR($D195={"1/3","2/3","3/1","3/2"}),L187="w"),VLOOKUP(N187,$AA$2:$AB$17,2,FALSE),IF(AND(OR($D195={"1/3","2/3","3/1","3/2"}),L187="l"),VLOOKUP(N187,$AC$2:$AD$17,2,FALSE),IF(AND(OR($D195={"1/3","2/3","3/1","3/2"}),L186="w"),VLOOKUP(N186,$AA$2:$AB$17,2,FALSE),IF(AND(OR($D195={"1/3","2/3","3/1","3/2"}),L186="l"),VLOOKUP(N186,$AC$2:$AD$17,2,FALSE),IF(AND(OR($D195={"1/3","2/3","3/1","3/2"}),L185="w"),VLOOKUP(N185,$AA$2:$AB$17,2,FALSE),IF(AND(OR($D195={"1/3","2/3","3/1","3/2"}),L185="l"),VLOOKUP(N185,$AC$2:$AD$17,2,FALSE),IF(OR($D195={"1/3","2/3","3/1","3/2"}),1,"")))))))))))))))))))))))</f>
        <v>10a</v>
      </c>
      <c r="O196" s="12">
        <f t="shared" si="17"/>
        <v>-8</v>
      </c>
      <c r="P196" s="13" t="str">
        <f>IF(AND(Q196="c",$A196&gt;=1,OR(R196={1,"2a","2b",3,"5a","5b","10a","10b","20a","20b","40a","40b","80a","80b","160a","160b"})),"w",IF(AND(Q196="",$A196&gt;=1,OR(R196={1,"2a","2b",3,"5a","5b","10a","10b","20a","20b","40a","40b","80a","80b","160a","160b"})),"l",""))</f>
        <v/>
      </c>
      <c r="Q196" s="7" t="str">
        <f>IF(OR($A196={1,4,7,10,13,16,19,22,25,28,31,34}),"c","")</f>
        <v/>
      </c>
      <c r="R196" s="14" t="str">
        <f>IF(AND(OR($E195={"a/b","a/c","b/a","c/a"}),P195="w"),VLOOKUP(R195,$AA$2:$AB$17,2,FALSE),IF(AND(OR($E195={"a/b","a/c","b/a","c/a"}),P195="l"),VLOOKUP(R195,$AC$2:$AD$17,2,FALSE),IF(AND(OR($E195={"a/b","a/c","b/a","c/a"}),P194="w"),VLOOKUP(R194,$AA$2:$AB$17,2,FALSE),IF(AND(OR($E195={"a/b","a/c","b/a","c/a"}),P194="l"),VLOOKUP(R194,$AC$2:$AD$17,2,FALSE),IF(AND(OR($E195={"a/b","a/c","b/a","c/a"}),P193="w"),VLOOKUP(R193,$AA$2:$AB$17,2,FALSE),IF(AND(OR($E195={"a/b","a/c","b/a","c/a"}),P193="l"),VLOOKUP(R193,$AC$2:$AD$17,2,FALSE),IF(AND(OR($E195={"a/b","a/c","b/a","c/a"}),P192="w"),VLOOKUP(R192,$AA$2:$AB$17,2,FALSE),IF(AND(OR($E195={"a/b","a/c","b/a","c/a"}),P192="l"),VLOOKUP(R192,$AC$2:$AD$17,2,FALSE),IF(AND(OR($E195={"a/b","a/c","b/a","c/a"}),P191="w"),VLOOKUP(R191,$AA$2:$AB$17,2,FALSE),IF(AND(OR($E195={"a/b","a/c","b/a","c/a"}),P191="l"),VLOOKUP(R191,$AC$2:$AD$17,2,FALSE),IF(AND(OR($E195={"a/b","a/c","b/a","c/a"}),P190="w"),VLOOKUP(R190,$AA$2:$AB$17,2,FALSE),IF(AND(OR($E195={"a/b","a/c","b/a","c/a"}),P190="l"),VLOOKUP(R190,$AC$2:$AD$17,2,FALSE),IF(AND(OR($E195={"a/b","a/c","b/a","c/a"}),P189="w"),VLOOKUP(R189,$AA$2:$AB$17,2,FALSE),IF(AND(OR($E195={"a/b","a/c","b/a","c/a"}),P189="l"),VLOOKUP(R189,$AC$2:$AD$17,2,FALSE),IF(AND(OR($E195={"a/b","a/c","b/a","c/a"}),P188="w"),VLOOKUP(R188,$AA$2:$AB$17,2,FALSE),IF(AND(OR($E195={"a/b","a/c","b/a","c/a"}),P188="l"),VLOOKUP(R188,$AC$2:$AD$17,2,FALSE),IF(AND(OR($E195={"a/b","a/c","b/a","c/a"}),P187="w"),VLOOKUP(R187,$AA$2:$AB$17,2,FALSE),IF(AND(OR($E195={"a/b","a/c","b/a","c/a"}),P187="l"),VLOOKUP(R187,$AC$2:$AD$17,2,FALSE),IF(AND(OR($E195={"a/b","a/c","b/a","c/a"}),P186="w"),VLOOKUP(R186,$AA$2:$AB$17,2,FALSE),IF(AND(OR($E195={"a/b","a/c","b/a","c/a"}),P186="l"),VLOOKUP(R186,$AC$2:$AD$17,2,FALSE),IF(AND(OR($E195={"a/b","a/c","b/a","c/a"}),P185="w"),VLOOKUP(R185,$AA$2:$AB$17,2,FALSE),IF(AND(OR($E195={"a/b","a/c","b/a","c/a"}),P185="l"),VLOOKUP(R185,$AC$2:$AD$17,2,FALSE),IF(OR($E195={"a/b","a/c","b/a","c/a"}),1,"")))))))))))))))))))))))</f>
        <v/>
      </c>
      <c r="S196" s="13" t="str">
        <f>IF(AND(T196="c",$A196&gt;=1,OR(U196={1,"2a","2b",3,"5a","5b","10a","10b","20a","20b","40a","40b","80a","80b","160a","160b"})),"w",IF(AND(T196="",$A196&gt;=1,OR(U196={1,"2a","2b",3,"5a","5b","10a","10b","20a","20b","40a","40b","80a","80b","160a","160b"})),"l",""))</f>
        <v>l</v>
      </c>
      <c r="T196" s="7" t="str">
        <f>IF(OR($A196={2,5,8,11,14,17,20,23,26,29,32,35}),"c","")</f>
        <v/>
      </c>
      <c r="U196" s="14" t="str">
        <f>IF(AND(OR($E195={"a/b","b/c","b/a","c/b"}),S195="w"),VLOOKUP(U195,$AA$2:$AB$17,2,FALSE),IF(AND(OR($E195={"a/b","b/c","b/a","c/b"}),S195="l"),VLOOKUP(U195,$AC$2:$AD$17,2,FALSE),IF(AND(OR($E195={"a/b","b/c","b/a","c/b"}),S194="w"),VLOOKUP(U194,$AA$2:$AB$17,2,FALSE),IF(AND(OR($E195={"a/b","b/c","b/a","c/b"}),S194="l"),VLOOKUP(U194,$AC$2:$AD$17,2,FALSE),IF(AND(OR($E195={"a/b","b/c","b/a","c/b"}),S193="w"),VLOOKUP(U193,$AA$2:$AB$17,2,FALSE),IF(AND(OR($E195={"a/b","b/c","b/a","c/b"}),S193="l"),VLOOKUP(U193,$AC$2:$AD$17,2,FALSE),IF(AND(OR($E195={"a/b","b/c","b/a","c/b"}),S192="w"),VLOOKUP(U192,$AA$2:$AB$17,2,FALSE),IF(AND(OR($E195={"a/b","b/c","b/a","c/b"}),S192="l"),VLOOKUP(U192,$AC$2:$AD$17,2,FALSE),IF(AND(OR($E195={"a/b","b/c","b/a","c/b"}),S191="w"),VLOOKUP(U191,$AA$2:$AB$17,2,FALSE),IF(AND(OR($E195={"a/b","b/c","b/a","c/b"}),S191="l"),VLOOKUP(U191,$AC$2:$AD$17,2,FALSE),IF(AND(OR($E195={"a/b","b/c","b/a","c/b"}),S190="w"),VLOOKUP(U190,$AA$2:$AB$17,2,FALSE),IF(AND(OR($E195={"a/b","b/c","b/a","c/b"}),S190="l"),VLOOKUP(U190,$AC$2:$AD$17,2,FALSE),IF(AND(OR($E195={"a/b","b/c","b/a","c/b"}),S189="w"),VLOOKUP(U189,$AA$2:$AB$17,2,FALSE),IF(AND(OR($E195={"a/b","b/c","b/a","c/b"}),S189="l"),VLOOKUP(U189,$AC$2:$AD$17,2,FALSE),IF(AND(OR($E195={"a/b","b/c","b/a","c/b"}),S188="w"),VLOOKUP(U188,$AA$2:$AB$17,2,FALSE),IF(AND(OR($E195={"a/b","b/c","b/a","c/b"}),S188="l"),VLOOKUP(U188,$AC$2:$AD$17,2,FALSE),IF(AND(OR($E195={"a/b","b/c","b/a","c/b"}),S187="w"),VLOOKUP(U187,$AA$2:$AB$17,2,FALSE),IF(AND(OR($E195={"a/b","b/c","b/a","c/b"}),S187="l"),VLOOKUP(U187,$AC$2:$AD$17,2,FALSE),IF(AND(OR($E195={"a/b","b/c","b/a","c/b"}),S186="w"),VLOOKUP(U186,$AA$2:$AB$17,2,FALSE),IF(AND(OR($E195={"a/b","b/c","b/a","c/b"}),S186="l"),VLOOKUP(U186,$AC$2:$AD$17,2,FALSE),IF(AND(OR($E195={"a/b","b/c","b/a","c/b"}),S185="w"),VLOOKUP(U185,$AA$2:$AB$17,2,FALSE),IF(AND(OR($E195={"a/b","b/c","b/a","c/b"}),S185="l"),VLOOKUP(U185,$AC$2:$AD$17,2,FALSE),IF(OR($E195={"a/b","b/c","b/a","c/b"}),1,"")))))))))))))))))))))))</f>
        <v>2a</v>
      </c>
      <c r="V196" s="13" t="str">
        <f>IF(AND(W196="c",$A196&gt;=1,OR(X196={1,"2a","2b",3,"5a","5b","10a","10b","20a","20b","40a","40b","80a","80b","160a","160b"})),"w",IF(AND(W196="",$A196&gt;=1,OR(X196={1,"2a","2b",3,"5a","5b","10a","10b","20a","20b","40a","40b","80a","80b","160a","160b"})),"l",""))</f>
        <v>w</v>
      </c>
      <c r="W196" s="7" t="str">
        <f>IF(OR($A196={3,6,9,12,15,18,21,24,27,30,33,36}),"c","")</f>
        <v>c</v>
      </c>
      <c r="X196" s="14">
        <f>IF(AND(OR($E195={"a/c","b/c","c/a","c/b"}),V195="w"),VLOOKUP(X195,$AA$2:$AB$17,2,FALSE),IF(AND(OR($E195={"a/c","b/c","c/a","c/b"}),V195="l"),VLOOKUP(X195,$AC$2:$AD$17,2,FALSE),IF(AND(OR($E195={"a/c","b/c","c/a","c/b"}),V194="w"),VLOOKUP(X194,$AA$2:$AB$17,2,FALSE),IF(AND(OR($E195={"a/c","b/c","c/a","c/b"}),V194="l"),VLOOKUP(X194,$AC$2:$AD$17,2,FALSE),IF(AND(OR($E195={"a/c","b/c","c/a","c/b"}),V193="w"),VLOOKUP(X193,$AA$2:$AB$17,2,FALSE),IF(AND(OR($E195={"a/c","b/c","c/a","c/b"}),V193="l"),VLOOKUP(X193,$AC$2:$AD$17,2,FALSE),IF(AND(OR($E195={"a/c","b/c","c/a","c/b"}),V192="w"),VLOOKUP(X192,$AA$2:$AB$17,2,FALSE),IF(AND(OR($E195={"a/c","b/c","c/a","c/b"}),V192="l"),VLOOKUP(X192,$AC$2:$AD$17,2,FALSE),IF(AND(OR($E195={"a/c","b/c","c/a","c/b"}),V191="w"),VLOOKUP(X191,$AA$2:$AB$17,2,FALSE),IF(AND(OR($E195={"a/c","b/c","c/a","c/b"}),V191="l"),VLOOKUP(X191,$AC$2:$AD$17,2,FALSE),IF(AND(OR($E195={"a/c","b/c","c/a","c/b"}),V190="w"),VLOOKUP(X190,$AA$2:$AB$17,2,FALSE),IF(AND(OR($E195={"a/c","b/c","c/a","c/b"}),V190="l"),VLOOKUP(X190,$AC$2:$AD$17,2,FALSE),IF(AND(OR($E195={"a/c","b/c","c/a","c/b"}),V189="w"),VLOOKUP(X189,$AA$2:$AB$17,2,FALSE),IF(AND(OR($E195={"a/c","b/c","c/a","c/b"}),V189="l"),VLOOKUP(X189,$AC$2:$AD$17,2,FALSE),IF(AND(OR($E195={"a/c","b/c","c/a","c/b"}),V188="w"),VLOOKUP(X188,$AA$2:$AB$17,2,FALSE),IF(AND(OR($E195={"a/c","b/c","c/a","c/b"}),V188="l"),VLOOKUP(X188,$AC$2:$AD$17,2,FALSE),IF(AND(OR($E195={"a/c","b/c","c/a","c/b"}),V187="w"),VLOOKUP(X187,$AA$2:$AB$17,2,FALSE),IF(AND(OR($E195={"a/c","b/c","c/a","c/b"}),V187="l"),VLOOKUP(X187,$AC$2:$AD$17,2,FALSE),IF(AND(OR($E195={"a/c","b/c","c/a","c/b"}),V186="w"),VLOOKUP(X186,$AA$2:$AB$17,2,FALSE),IF(AND(OR($E195={"a/c","b/c","c/a","c/b"}),V186="l"),VLOOKUP(X186,$AC$2:$AD$17,2,FALSE),IF(AND(OR($E195={"a/c","b/c","c/a","c/b"}),V185="w"),VLOOKUP(X185,$AA$2:$AB$17,2,FALSE),IF(AND(OR($E195={"a/c","b/c","c/a","c/b"}),V185="l"),VLOOKUP(X185,$AC$2:$AD$17,2,FALSE),IF(OR($E195={"a/c","b/c","c/a","c/b"}),1,"")))))))))))))))))))))))</f>
        <v>1</v>
      </c>
      <c r="Y196" s="12">
        <f t="shared" si="18"/>
        <v>0</v>
      </c>
      <c r="Z196" s="27">
        <f t="shared" si="19"/>
        <v>-8</v>
      </c>
    </row>
    <row r="197" spans="1:26">
      <c r="A197" s="9">
        <v>17</v>
      </c>
      <c r="B197" s="9">
        <f>IF(OR($A197={1,2,3,4,5,6,7,8,9,10,11,12}),1,IF(OR($A197={13,14,15,16,17,18,19,20,21,22,23,24}),2,IF(OR($A197={25,26,27,28,29,30,31,32,33,34,35,36}),3,"")))</f>
        <v>2</v>
      </c>
      <c r="C197" s="9" t="str">
        <f>IF(OR($A197={1,4,7,10,13,16,19,22,25,28,31,34}),"A",IF(OR($A197={2,5,8,11,14,17,20,23,26,29,32,35}),"B",IF(OR($A197={3,6,9,12,15,18,21,24,27,30,33,36}),"C","")))</f>
        <v>B</v>
      </c>
      <c r="D197" t="str">
        <f t="shared" si="20"/>
        <v>1/2</v>
      </c>
      <c r="E197" t="str">
        <f t="shared" si="21"/>
        <v>C/B</v>
      </c>
      <c r="F197" s="13" t="str">
        <f>IF(AND(G197="d",$A197&gt;=1,OR(H197={1,"2a","2b",3,"5a","5b","10a","10b","20a","20b","40a","40b","80a","80b","160a","160b"})),"w",IF(AND(G197="",$A197&gt;=1,OR(H197={1,"2a","2b",3,"5a","5b","10a","10b","20a","20b","40a","40b","80a","80b","160a","160b"})),"l",""))</f>
        <v>l</v>
      </c>
      <c r="G197" s="7" t="str">
        <f>IF(OR($A197={1,2,3,4,5,6,7,8,9,10,11,12}),"d","")</f>
        <v/>
      </c>
      <c r="H197" s="14">
        <f>IF(AND(OR($D196={"1/2","1/3","2/1","3/1"}),F196="w"),VLOOKUP(H196,$AA$2:$AB$17,2,FALSE),IF(AND(OR($D196={"1/2","1/3","2/1","3/1"}),F196="l"),VLOOKUP(H196,$AC$2:$AD$17,2,FALSE),IF(AND(OR($D196={"1/2","1/3","2/1","3/1"}),F195="w"),VLOOKUP(H195,$AA$2:$AB$17,2,FALSE),IF(AND(OR($D196={"1/2","1/3","2/1","3/1"}),F195="l"),VLOOKUP(H195,$AC$2:$AD$17,2,FALSE),IF(AND(OR($D196={"1/2","1/3","2/1","3/1"}),F194="w"),VLOOKUP(H194,$AA$2:$AB$17,2,FALSE),IF(AND(OR($D196={"1/2","1/3","2/1","3/1"}),F194="l"),VLOOKUP(H194,$AC$2:$AD$17,2,FALSE),IF(AND(OR($D196={"1/2","1/3","2/1","3/1"}),F193="w"),VLOOKUP(H193,$AA$2:$AB$17,2,FALSE),IF(AND(OR($D196={"1/2","1/3","2/1","3/1"}),F193="l"),VLOOKUP(H193,$AC$2:$AD$17,2,FALSE),IF(AND(OR($D196={"1/2","1/3","2/1","3/1"}),F192="w"),VLOOKUP(H192,$AA$2:$AB$17,2,FALSE),IF(AND(OR($D196={"1/2","1/3","2/1","3/1"}),F192="l"),VLOOKUP(H192,$AC$2:$AD$17,2,FALSE),IF(AND(OR($D196={"1/2","1/3","2/1","3/1"}),F191="w"),VLOOKUP(H191,$AA$2:$AB$17,2,FALSE),IF(AND(OR($D196={"1/2","1/3","2/1","3/1"}),F191="l"),VLOOKUP(H191,$AC$2:$AD$17,2,FALSE),IF(AND(OR($D196={"1/2","1/3","2/1","3/1"}),F190="w"),VLOOKUP(H190,$AA$2:$AB$17,2,FALSE),IF(AND(OR($D196={"1/2","1/3","2/1","3/1"}),F190="l"),VLOOKUP(H190,$AC$2:$AD$17,2,FALSE),IF(AND(OR($D196={"1/2","1/3","2/1","3/1"}),F189="w"),VLOOKUP(H189,$AA$2:$AB$17,2,FALSE),IF(AND(OR($D196={"1/2","1/3","2/1","3/1"}),F189="l"),VLOOKUP(H189,$AC$2:$AD$17,2,FALSE),IF(AND(OR($D196={"1/2","1/3","2/1","3/1"}),F188="w"),VLOOKUP(H188,$AA$2:$AB$17,2,FALSE),IF(AND(OR($D196={"1/2","1/3","2/1","3/1"}),F188="l"),VLOOKUP(H188,$AC$2:$AD$17,2,FALSE),IF(AND(OR($D196={"1/2","1/3","2/1","3/1"}),F187="w"),VLOOKUP(H187,$AA$2:$AB$17,2,FALSE),IF(AND(OR($D196={"1/2","1/3","2/1","3/1"}),F187="l"),VLOOKUP(H187,$AC$2:$AD$17,2,FALSE),IF(AND(OR($D196={"1/2","1/3","2/1","3/1"}),F186="w"),VLOOKUP(H186,$AA$2:$AB$17,2,FALSE),IF(AND(OR($D196={"1/2","1/3","2/1","3/1"}),F186="l"),VLOOKUP(H186,$AC$2:$AD$17,2,FALSE),IF(OR($D196={"1/2","1/3","2/1","3/1"}),1,"")))))))))))))))))))))))</f>
        <v>1</v>
      </c>
      <c r="I197" s="13" t="str">
        <f>IF(AND(J197="d",$A197&gt;=1,OR(K197={1,"2a","2b",3,"5a","5b","10a","10b","20a","20b","40a","40b","80a","80b","160a","160b"})),"w",IF(AND(J197="",$A197&gt;=1,OR(K197={1,"2a","2b",3,"5a","5b","10a","10b","20a","20b","40a","40b","80a","80b","160a","160b"})),"l",""))</f>
        <v/>
      </c>
      <c r="J197" s="7" t="str">
        <f>IF(OR($A197={13,14,15,16,17,18,19,20,21,22,23,24}),"d","")</f>
        <v>d</v>
      </c>
      <c r="K197" s="14" t="str">
        <f>IF(AND(OR($D196={"1/2","2/3","2/1","3/2"}),I196="w"),VLOOKUP(K196,$AA$2:$AB$17,2,FALSE),IF(AND(OR($D196={"1/2","2/3","2/1","3/2"}),I196="l"),VLOOKUP(K196,$AC$2:$AD$17,2,FALSE),IF(AND(OR($D196={"1/2","2/3","2/1","3/2"}),I195="w"),VLOOKUP(K195,$AA$2:$AB$17,2,FALSE),IF(AND(OR($D196={"1/2","2/3","2/1","3/2"}),I195="l"),VLOOKUP(K195,$AC$2:$AD$17,2,FALSE),IF(AND(OR($D196={"1/2","2/3","2/1","3/2"}),I194="w"),VLOOKUP(K194,$AA$2:$AB$17,2,FALSE),IF(AND(OR($D196={"1/2","2/3","2/1","3/2"}),I194="l"),VLOOKUP(K194,$AC$2:$AD$17,2,FALSE),IF(AND(OR($D196={"1/2","2/3","2/1","3/2"}),I193="w"),VLOOKUP(K193,$AA$2:$AB$17,2,FALSE),IF(AND(OR($D196={"1/2","2/3","2/1","3/2"}),I193="l"),VLOOKUP(K193,$AC$2:$AD$17,2,FALSE),IF(AND(OR($D196={"1/2","2/3","2/1","3/2"}),I192="w"),VLOOKUP(K192,$AA$2:$AB$17,2,FALSE),IF(AND(OR($D196={"1/2","2/3","2/1","3/2"}),I192="l"),VLOOKUP(K192,$AC$2:$AD$17,2,FALSE),IF(AND(OR($D196={"1/2","2/3","2/1","3/2"}),I191="w"),VLOOKUP(K191,$AA$2:$AB$17,2,FALSE),IF(AND(OR($D196={"1/2","2/3","2/1","3/2"}),I191="l"),VLOOKUP(K191,$AC$2:$AD$17,2,FALSE),IF(AND(OR($D196={"1/2","2/3","2/1","3/2"}),I190="w"),VLOOKUP(K190,$AA$2:$AB$17,2,FALSE),IF(AND(OR($D196={"1/2","2/3","2/1","3/2"}),I190="l"),VLOOKUP(K190,$AC$2:$AD$17,2,FALSE),IF(AND(OR($D196={"1/2","2/3","2/1","3/2"}),I189="w"),VLOOKUP(K189,$AA$2:$AB$17,2,FALSE),IF(AND(OR($D196={"1/2","2/3","2/1","3/2"}),I189="l"),VLOOKUP(K189,$AC$2:$AD$17,2,FALSE),IF(AND(OR($D196={"1/2","2/3","2/1","3/2"}),I188="w"),VLOOKUP(K188,$AA$2:$AB$17,2,FALSE),IF(AND(OR($D196={"1/2","2/3","2/1","3/2"}),I188="l"),VLOOKUP(K188,$AC$2:$AD$17,2,FALSE),IF(AND(OR($D196={"1/2","2/3","2/1","3/2"}),I187="w"),VLOOKUP(K187,$AA$2:$AB$17,2,FALSE),IF(AND(OR($D196={"1/2","2/3","2/1","3/2"}),I187="l"),VLOOKUP(K187,$AC$2:$AD$17,2,FALSE),IF(AND(OR($D196={"1/2","2/3","2/1","3/2"}),I186="w"),VLOOKUP(K186,$AA$2:$AB$17,2,FALSE),IF(AND(OR($D196={"1/2","2/3","2/1","3/2"}),I186="l"),VLOOKUP(K186,$AC$2:$AD$17,2,FALSE),IF(OR($D196={"1/2","2/3","2/1","3/2"}),1,"")))))))))))))))))))))))</f>
        <v/>
      </c>
      <c r="L197" s="13" t="str">
        <f>IF(AND(M197="d",$A197&gt;=1,OR(N197={1,"2a","2b",3,"5a","5b","10a","10b","20a","20b","40a","40b","80a","80b","160a","160b"})),"w",IF(AND(M197="",$A197&gt;=1,OR(N197={1,"2a","2b",3,"5a","5b","10a","10b","20a","20b","40a","40b","80a","80b","160a","160b"})),"l",""))</f>
        <v>l</v>
      </c>
      <c r="M197" s="7" t="str">
        <f>IF(OR($A197={25,26,27,28,29,30,31,32,33,34,35,36}),"d","")</f>
        <v/>
      </c>
      <c r="N197" s="14" t="str">
        <f>IF(AND(OR($D196={"1/3","2/3","3/1","3/2"}),L196="w"),VLOOKUP(N196,$AA$2:$AB$17,2,FALSE),IF(AND(OR($D196={"1/3","2/3","3/1","3/2"}),L196="l"),VLOOKUP(N196,$AC$2:$AD$17,2,FALSE),IF(AND(OR($D196={"1/3","2/3","3/1","3/2"}),L195="w"),VLOOKUP(N195,$AA$2:$AB$17,2,FALSE),IF(AND(OR($D196={"1/3","2/3","3/1","3/2"}),L195="l"),VLOOKUP(N195,$AC$2:$AD$17,2,FALSE),IF(AND(OR($D196={"1/3","2/3","3/1","3/2"}),L194="w"),VLOOKUP(N194,$AA$2:$AB$17,2,FALSE),IF(AND(OR($D196={"1/3","2/3","3/1","3/2"}),L194="l"),VLOOKUP(N194,$AC$2:$AD$17,2,FALSE),IF(AND(OR($D196={"1/3","2/3","3/1","3/2"}),L193="w"),VLOOKUP(N193,$AA$2:$AB$17,2,FALSE),IF(AND(OR($D196={"1/3","2/3","3/1","3/2"}),L193="l"),VLOOKUP(N193,$AC$2:$AD$17,2,FALSE),IF(AND(OR($D196={"1/3","2/3","3/1","3/2"}),L192="w"),VLOOKUP(N192,$AA$2:$AB$17,2,FALSE),IF(AND(OR($D196={"1/3","2/3","3/1","3/2"}),L192="l"),VLOOKUP(N192,$AC$2:$AD$17,2,FALSE),IF(AND(OR($D196={"1/3","2/3","3/1","3/2"}),L191="w"),VLOOKUP(N191,$AA$2:$AB$17,2,FALSE),IF(AND(OR($D196={"1/3","2/3","3/1","3/2"}),L191="l"),VLOOKUP(N191,$AC$2:$AD$17,2,FALSE),IF(AND(OR($D196={"1/3","2/3","3/1","3/2"}),L190="w"),VLOOKUP(N190,$AA$2:$AB$17,2,FALSE),IF(AND(OR($D196={"1/3","2/3","3/1","3/2"}),L190="l"),VLOOKUP(N190,$AC$2:$AD$17,2,FALSE),IF(AND(OR($D196={"1/3","2/3","3/1","3/2"}),L189="w"),VLOOKUP(N189,$AA$2:$AB$17,2,FALSE),IF(AND(OR($D196={"1/3","2/3","3/1","3/2"}),L189="l"),VLOOKUP(N189,$AC$2:$AD$17,2,FALSE),IF(AND(OR($D196={"1/3","2/3","3/1","3/2"}),L188="w"),VLOOKUP(N188,$AA$2:$AB$17,2,FALSE),IF(AND(OR($D196={"1/3","2/3","3/1","3/2"}),L188="l"),VLOOKUP(N188,$AC$2:$AD$17,2,FALSE),IF(AND(OR($D196={"1/3","2/3","3/1","3/2"}),L187="w"),VLOOKUP(N187,$AA$2:$AB$17,2,FALSE),IF(AND(OR($D196={"1/3","2/3","3/1","3/2"}),L187="l"),VLOOKUP(N187,$AC$2:$AD$17,2,FALSE),IF(AND(OR($D196={"1/3","2/3","3/1","3/2"}),L186="w"),VLOOKUP(N186,$AA$2:$AB$17,2,FALSE),IF(AND(OR($D196={"1/3","2/3","3/1","3/2"}),L186="l"),VLOOKUP(N186,$AC$2:$AD$17,2,FALSE),IF(OR($D196={"1/3","2/3","3/1","3/2"}),1,"")))))))))))))))))))))))</f>
        <v>10b</v>
      </c>
      <c r="O197" s="12">
        <f t="shared" si="17"/>
        <v>-11</v>
      </c>
      <c r="P197" s="13" t="str">
        <f>IF(AND(Q197="c",$A197&gt;=1,OR(R197={1,"2a","2b",3,"5a","5b","10a","10b","20a","20b","40a","40b","80a","80b","160a","160b"})),"w",IF(AND(Q197="",$A197&gt;=1,OR(R197={1,"2a","2b",3,"5a","5b","10a","10b","20a","20b","40a","40b","80a","80b","160a","160b"})),"l",""))</f>
        <v/>
      </c>
      <c r="Q197" s="7" t="str">
        <f>IF(OR($A197={1,4,7,10,13,16,19,22,25,28,31,34}),"c","")</f>
        <v/>
      </c>
      <c r="R197" s="14" t="str">
        <f>IF(AND(OR($E196={"a/b","a/c","b/a","c/a"}),P196="w"),VLOOKUP(R196,$AA$2:$AB$17,2,FALSE),IF(AND(OR($E196={"a/b","a/c","b/a","c/a"}),P196="l"),VLOOKUP(R196,$AC$2:$AD$17,2,FALSE),IF(AND(OR($E196={"a/b","a/c","b/a","c/a"}),P195="w"),VLOOKUP(R195,$AA$2:$AB$17,2,FALSE),IF(AND(OR($E196={"a/b","a/c","b/a","c/a"}),P195="l"),VLOOKUP(R195,$AC$2:$AD$17,2,FALSE),IF(AND(OR($E196={"a/b","a/c","b/a","c/a"}),P194="w"),VLOOKUP(R194,$AA$2:$AB$17,2,FALSE),IF(AND(OR($E196={"a/b","a/c","b/a","c/a"}),P194="l"),VLOOKUP(R194,$AC$2:$AD$17,2,FALSE),IF(AND(OR($E196={"a/b","a/c","b/a","c/a"}),P193="w"),VLOOKUP(R193,$AA$2:$AB$17,2,FALSE),IF(AND(OR($E196={"a/b","a/c","b/a","c/a"}),P193="l"),VLOOKUP(R193,$AC$2:$AD$17,2,FALSE),IF(AND(OR($E196={"a/b","a/c","b/a","c/a"}),P192="w"),VLOOKUP(R192,$AA$2:$AB$17,2,FALSE),IF(AND(OR($E196={"a/b","a/c","b/a","c/a"}),P192="l"),VLOOKUP(R192,$AC$2:$AD$17,2,FALSE),IF(AND(OR($E196={"a/b","a/c","b/a","c/a"}),P191="w"),VLOOKUP(R191,$AA$2:$AB$17,2,FALSE),IF(AND(OR($E196={"a/b","a/c","b/a","c/a"}),P191="l"),VLOOKUP(R191,$AC$2:$AD$17,2,FALSE),IF(AND(OR($E196={"a/b","a/c","b/a","c/a"}),P190="w"),VLOOKUP(R190,$AA$2:$AB$17,2,FALSE),IF(AND(OR($E196={"a/b","a/c","b/a","c/a"}),P190="l"),VLOOKUP(R190,$AC$2:$AD$17,2,FALSE),IF(AND(OR($E196={"a/b","a/c","b/a","c/a"}),P189="w"),VLOOKUP(R189,$AA$2:$AB$17,2,FALSE),IF(AND(OR($E196={"a/b","a/c","b/a","c/a"}),P189="l"),VLOOKUP(R189,$AC$2:$AD$17,2,FALSE),IF(AND(OR($E196={"a/b","a/c","b/a","c/a"}),P188="w"),VLOOKUP(R188,$AA$2:$AB$17,2,FALSE),IF(AND(OR($E196={"a/b","a/c","b/a","c/a"}),P188="l"),VLOOKUP(R188,$AC$2:$AD$17,2,FALSE),IF(AND(OR($E196={"a/b","a/c","b/a","c/a"}),P187="w"),VLOOKUP(R187,$AA$2:$AB$17,2,FALSE),IF(AND(OR($E196={"a/b","a/c","b/a","c/a"}),P187="l"),VLOOKUP(R187,$AC$2:$AD$17,2,FALSE),IF(AND(OR($E196={"a/b","a/c","b/a","c/a"}),P186="w"),VLOOKUP(R186,$AA$2:$AB$17,2,FALSE),IF(AND(OR($E196={"a/b","a/c","b/a","c/a"}),P186="l"),VLOOKUP(R186,$AC$2:$AD$17,2,FALSE),IF(OR($E196={"a/b","a/c","b/a","c/a"}),1,"")))))))))))))))))))))))</f>
        <v/>
      </c>
      <c r="S197" s="13" t="str">
        <f>IF(AND(T197="c",$A197&gt;=1,OR(U197={1,"2a","2b",3,"5a","5b","10a","10b","20a","20b","40a","40b","80a","80b","160a","160b"})),"w",IF(AND(T197="",$A197&gt;=1,OR(U197={1,"2a","2b",3,"5a","5b","10a","10b","20a","20b","40a","40b","80a","80b","160a","160b"})),"l",""))</f>
        <v>w</v>
      </c>
      <c r="T197" s="7" t="str">
        <f>IF(OR($A197={2,5,8,11,14,17,20,23,26,29,32,35}),"c","")</f>
        <v>c</v>
      </c>
      <c r="U197" s="14" t="str">
        <f>IF(AND(OR($E196={"a/b","b/c","b/a","c/b"}),S196="w"),VLOOKUP(U196,$AA$2:$AB$17,2,FALSE),IF(AND(OR($E196={"a/b","b/c","b/a","c/b"}),S196="l"),VLOOKUP(U196,$AC$2:$AD$17,2,FALSE),IF(AND(OR($E196={"a/b","b/c","b/a","c/b"}),S195="w"),VLOOKUP(U195,$AA$2:$AB$17,2,FALSE),IF(AND(OR($E196={"a/b","b/c","b/a","c/b"}),S195="l"),VLOOKUP(U195,$AC$2:$AD$17,2,FALSE),IF(AND(OR($E196={"a/b","b/c","b/a","c/b"}),S194="w"),VLOOKUP(U194,$AA$2:$AB$17,2,FALSE),IF(AND(OR($E196={"a/b","b/c","b/a","c/b"}),S194="l"),VLOOKUP(U194,$AC$2:$AD$17,2,FALSE),IF(AND(OR($E196={"a/b","b/c","b/a","c/b"}),S193="w"),VLOOKUP(U193,$AA$2:$AB$17,2,FALSE),IF(AND(OR($E196={"a/b","b/c","b/a","c/b"}),S193="l"),VLOOKUP(U193,$AC$2:$AD$17,2,FALSE),IF(AND(OR($E196={"a/b","b/c","b/a","c/b"}),S192="w"),VLOOKUP(U192,$AA$2:$AB$17,2,FALSE),IF(AND(OR($E196={"a/b","b/c","b/a","c/b"}),S192="l"),VLOOKUP(U192,$AC$2:$AD$17,2,FALSE),IF(AND(OR($E196={"a/b","b/c","b/a","c/b"}),S191="w"),VLOOKUP(U191,$AA$2:$AB$17,2,FALSE),IF(AND(OR($E196={"a/b","b/c","b/a","c/b"}),S191="l"),VLOOKUP(U191,$AC$2:$AD$17,2,FALSE),IF(AND(OR($E196={"a/b","b/c","b/a","c/b"}),S190="w"),VLOOKUP(U190,$AA$2:$AB$17,2,FALSE),IF(AND(OR($E196={"a/b","b/c","b/a","c/b"}),S190="l"),VLOOKUP(U190,$AC$2:$AD$17,2,FALSE),IF(AND(OR($E196={"a/b","b/c","b/a","c/b"}),S189="w"),VLOOKUP(U189,$AA$2:$AB$17,2,FALSE),IF(AND(OR($E196={"a/b","b/c","b/a","c/b"}),S189="l"),VLOOKUP(U189,$AC$2:$AD$17,2,FALSE),IF(AND(OR($E196={"a/b","b/c","b/a","c/b"}),S188="w"),VLOOKUP(U188,$AA$2:$AB$17,2,FALSE),IF(AND(OR($E196={"a/b","b/c","b/a","c/b"}),S188="l"),VLOOKUP(U188,$AC$2:$AD$17,2,FALSE),IF(AND(OR($E196={"a/b","b/c","b/a","c/b"}),S187="w"),VLOOKUP(U187,$AA$2:$AB$17,2,FALSE),IF(AND(OR($E196={"a/b","b/c","b/a","c/b"}),S187="l"),VLOOKUP(U187,$AC$2:$AD$17,2,FALSE),IF(AND(OR($E196={"a/b","b/c","b/a","c/b"}),S186="w"),VLOOKUP(U186,$AA$2:$AB$17,2,FALSE),IF(AND(OR($E196={"a/b","b/c","b/a","c/b"}),S186="l"),VLOOKUP(U186,$AC$2:$AD$17,2,FALSE),IF(OR($E196={"a/b","b/c","b/a","c/b"}),1,"")))))))))))))))))))))))</f>
        <v>2b</v>
      </c>
      <c r="V197" s="13" t="str">
        <f>IF(AND(W197="c",$A197&gt;=1,OR(X197={1,"2a","2b",3,"5a","5b","10a","10b","20a","20b","40a","40b","80a","80b","160a","160b"})),"w",IF(AND(W197="",$A197&gt;=1,OR(X197={1,"2a","2b",3,"5a","5b","10a","10b","20a","20b","40a","40b","80a","80b","160a","160b"})),"l",""))</f>
        <v>l</v>
      </c>
      <c r="W197" s="7" t="str">
        <f>IF(OR($A197={3,6,9,12,15,18,21,24,27,30,33,36}),"c","")</f>
        <v/>
      </c>
      <c r="X197" s="14">
        <f>IF(AND(OR($E196={"a/c","b/c","c/a","c/b"}),V196="w"),VLOOKUP(X196,$AA$2:$AB$17,2,FALSE),IF(AND(OR($E196={"a/c","b/c","c/a","c/b"}),V196="l"),VLOOKUP(X196,$AC$2:$AD$17,2,FALSE),IF(AND(OR($E196={"a/c","b/c","c/a","c/b"}),V195="w"),VLOOKUP(X195,$AA$2:$AB$17,2,FALSE),IF(AND(OR($E196={"a/c","b/c","c/a","c/b"}),V195="l"),VLOOKUP(X195,$AC$2:$AD$17,2,FALSE),IF(AND(OR($E196={"a/c","b/c","c/a","c/b"}),V194="w"),VLOOKUP(X194,$AA$2:$AB$17,2,FALSE),IF(AND(OR($E196={"a/c","b/c","c/a","c/b"}),V194="l"),VLOOKUP(X194,$AC$2:$AD$17,2,FALSE),IF(AND(OR($E196={"a/c","b/c","c/a","c/b"}),V193="w"),VLOOKUP(X193,$AA$2:$AB$17,2,FALSE),IF(AND(OR($E196={"a/c","b/c","c/a","c/b"}),V193="l"),VLOOKUP(X193,$AC$2:$AD$17,2,FALSE),IF(AND(OR($E196={"a/c","b/c","c/a","c/b"}),V192="w"),VLOOKUP(X192,$AA$2:$AB$17,2,FALSE),IF(AND(OR($E196={"a/c","b/c","c/a","c/b"}),V192="l"),VLOOKUP(X192,$AC$2:$AD$17,2,FALSE),IF(AND(OR($E196={"a/c","b/c","c/a","c/b"}),V191="w"),VLOOKUP(X191,$AA$2:$AB$17,2,FALSE),IF(AND(OR($E196={"a/c","b/c","c/a","c/b"}),V191="l"),VLOOKUP(X191,$AC$2:$AD$17,2,FALSE),IF(AND(OR($E196={"a/c","b/c","c/a","c/b"}),V190="w"),VLOOKUP(X190,$AA$2:$AB$17,2,FALSE),IF(AND(OR($E196={"a/c","b/c","c/a","c/b"}),V190="l"),VLOOKUP(X190,$AC$2:$AD$17,2,FALSE),IF(AND(OR($E196={"a/c","b/c","c/a","c/b"}),V189="w"),VLOOKUP(X189,$AA$2:$AB$17,2,FALSE),IF(AND(OR($E196={"a/c","b/c","c/a","c/b"}),V189="l"),VLOOKUP(X189,$AC$2:$AD$17,2,FALSE),IF(AND(OR($E196={"a/c","b/c","c/a","c/b"}),V188="w"),VLOOKUP(X188,$AA$2:$AB$17,2,FALSE),IF(AND(OR($E196={"a/c","b/c","c/a","c/b"}),V188="l"),VLOOKUP(X188,$AC$2:$AD$17,2,FALSE),IF(AND(OR($E196={"a/c","b/c","c/a","c/b"}),V187="w"),VLOOKUP(X187,$AA$2:$AB$17,2,FALSE),IF(AND(OR($E196={"a/c","b/c","c/a","c/b"}),V187="l"),VLOOKUP(X187,$AC$2:$AD$17,2,FALSE),IF(AND(OR($E196={"a/c","b/c","c/a","c/b"}),V186="w"),VLOOKUP(X186,$AA$2:$AB$17,2,FALSE),IF(AND(OR($E196={"a/c","b/c","c/a","c/b"}),V186="l"),VLOOKUP(X186,$AC$2:$AD$17,2,FALSE),IF(OR($E196={"a/c","b/c","c/a","c/b"}),1,"")))))))))))))))))))))))</f>
        <v>1</v>
      </c>
      <c r="Y197" s="12">
        <f t="shared" si="18"/>
        <v>3</v>
      </c>
      <c r="Z197" s="27">
        <f t="shared" si="19"/>
        <v>-8</v>
      </c>
    </row>
    <row r="198" spans="1:26">
      <c r="A198" s="9">
        <v>29</v>
      </c>
      <c r="B198" s="9">
        <f>IF(OR($A198={1,2,3,4,5,6,7,8,9,10,11,12}),1,IF(OR($A198={13,14,15,16,17,18,19,20,21,22,23,24}),2,IF(OR($A198={25,26,27,28,29,30,31,32,33,34,35,36}),3,"")))</f>
        <v>3</v>
      </c>
      <c r="C198" s="9" t="str">
        <f>IF(OR($A198={1,4,7,10,13,16,19,22,25,28,31,34}),"A",IF(OR($A198={2,5,8,11,14,17,20,23,26,29,32,35}),"B",IF(OR($A198={3,6,9,12,15,18,21,24,27,30,33,36}),"C","")))</f>
        <v>B</v>
      </c>
      <c r="D198" t="str">
        <f t="shared" si="20"/>
        <v>2/3</v>
      </c>
      <c r="E198" t="str">
        <f t="shared" si="21"/>
        <v>C/B</v>
      </c>
      <c r="F198" s="13" t="str">
        <f>IF(AND(G198="d",$A198&gt;=1,OR(H198={1,"2a","2b",3,"5a","5b","10a","10b","20a","20b","40a","40b","80a","80b","160a","160b"})),"w",IF(AND(G198="",$A198&gt;=1,OR(H198={1,"2a","2b",3,"5a","5b","10a","10b","20a","20b","40a","40b","80a","80b","160a","160b"})),"l",""))</f>
        <v>l</v>
      </c>
      <c r="G198" s="7" t="str">
        <f>IF(OR($A198={1,2,3,4,5,6,7,8,9,10,11,12}),"d","")</f>
        <v/>
      </c>
      <c r="H198" s="14" t="str">
        <f>IF(AND(OR($D197={"1/2","1/3","2/1","3/1"}),F197="w"),VLOOKUP(H197,$AA$2:$AB$17,2,FALSE),IF(AND(OR($D197={"1/2","1/3","2/1","3/1"}),F197="l"),VLOOKUP(H197,$AC$2:$AD$17,2,FALSE),IF(AND(OR($D197={"1/2","1/3","2/1","3/1"}),F196="w"),VLOOKUP(H196,$AA$2:$AB$17,2,FALSE),IF(AND(OR($D197={"1/2","1/3","2/1","3/1"}),F196="l"),VLOOKUP(H196,$AC$2:$AD$17,2,FALSE),IF(AND(OR($D197={"1/2","1/3","2/1","3/1"}),F195="w"),VLOOKUP(H195,$AA$2:$AB$17,2,FALSE),IF(AND(OR($D197={"1/2","1/3","2/1","3/1"}),F195="l"),VLOOKUP(H195,$AC$2:$AD$17,2,FALSE),IF(AND(OR($D197={"1/2","1/3","2/1","3/1"}),F194="w"),VLOOKUP(H194,$AA$2:$AB$17,2,FALSE),IF(AND(OR($D197={"1/2","1/3","2/1","3/1"}),F194="l"),VLOOKUP(H194,$AC$2:$AD$17,2,FALSE),IF(AND(OR($D197={"1/2","1/3","2/1","3/1"}),F193="w"),VLOOKUP(H193,$AA$2:$AB$17,2,FALSE),IF(AND(OR($D197={"1/2","1/3","2/1","3/1"}),F193="l"),VLOOKUP(H193,$AC$2:$AD$17,2,FALSE),IF(AND(OR($D197={"1/2","1/3","2/1","3/1"}),F192="w"),VLOOKUP(H192,$AA$2:$AB$17,2,FALSE),IF(AND(OR($D197={"1/2","1/3","2/1","3/1"}),F192="l"),VLOOKUP(H192,$AC$2:$AD$17,2,FALSE),IF(AND(OR($D197={"1/2","1/3","2/1","3/1"}),F191="w"),VLOOKUP(H191,$AA$2:$AB$17,2,FALSE),IF(AND(OR($D197={"1/2","1/3","2/1","3/1"}),F191="l"),VLOOKUP(H191,$AC$2:$AD$17,2,FALSE),IF(AND(OR($D197={"1/2","1/3","2/1","3/1"}),F190="w"),VLOOKUP(H190,$AA$2:$AB$17,2,FALSE),IF(AND(OR($D197={"1/2","1/3","2/1","3/1"}),F190="l"),VLOOKUP(H190,$AC$2:$AD$17,2,FALSE),IF(AND(OR($D197={"1/2","1/3","2/1","3/1"}),F189="w"),VLOOKUP(H189,$AA$2:$AB$17,2,FALSE),IF(AND(OR($D197={"1/2","1/3","2/1","3/1"}),F189="l"),VLOOKUP(H189,$AC$2:$AD$17,2,FALSE),IF(AND(OR($D197={"1/2","1/3","2/1","3/1"}),F188="w"),VLOOKUP(H188,$AA$2:$AB$17,2,FALSE),IF(AND(OR($D197={"1/2","1/3","2/1","3/1"}),F188="l"),VLOOKUP(H188,$AC$2:$AD$17,2,FALSE),IF(AND(OR($D197={"1/2","1/3","2/1","3/1"}),F187="w"),VLOOKUP(H187,$AA$2:$AB$17,2,FALSE),IF(AND(OR($D197={"1/2","1/3","2/1","3/1"}),F187="l"),VLOOKUP(H187,$AC$2:$AD$17,2,FALSE),IF(OR($D197={"1/2","1/3","2/1","3/1"}),1,"")))))))))))))))))))))))</f>
        <v>2a</v>
      </c>
      <c r="I198" s="13" t="str">
        <f>IF(AND(J198="d",$A198&gt;=1,OR(K198={1,"2a","2b",3,"5a","5b","10a","10b","20a","20b","40a","40b","80a","80b","160a","160b"})),"w",IF(AND(J198="",$A198&gt;=1,OR(K198={1,"2a","2b",3,"5a","5b","10a","10b","20a","20b","40a","40b","80a","80b","160a","160b"})),"l",""))</f>
        <v>l</v>
      </c>
      <c r="J198" s="7" t="str">
        <f>IF(OR($A198={13,14,15,16,17,18,19,20,21,22,23,24}),"d","")</f>
        <v/>
      </c>
      <c r="K198" s="14">
        <f>IF(AND(OR($D197={"1/2","2/3","2/1","3/2"}),I197="w"),VLOOKUP(K197,$AA$2:$AB$17,2,FALSE),IF(AND(OR($D197={"1/2","2/3","2/1","3/2"}),I197="l"),VLOOKUP(K197,$AC$2:$AD$17,2,FALSE),IF(AND(OR($D197={"1/2","2/3","2/1","3/2"}),I196="w"),VLOOKUP(K196,$AA$2:$AB$17,2,FALSE),IF(AND(OR($D197={"1/2","2/3","2/1","3/2"}),I196="l"),VLOOKUP(K196,$AC$2:$AD$17,2,FALSE),IF(AND(OR($D197={"1/2","2/3","2/1","3/2"}),I195="w"),VLOOKUP(K195,$AA$2:$AB$17,2,FALSE),IF(AND(OR($D197={"1/2","2/3","2/1","3/2"}),I195="l"),VLOOKUP(K195,$AC$2:$AD$17,2,FALSE),IF(AND(OR($D197={"1/2","2/3","2/1","3/2"}),I194="w"),VLOOKUP(K194,$AA$2:$AB$17,2,FALSE),IF(AND(OR($D197={"1/2","2/3","2/1","3/2"}),I194="l"),VLOOKUP(K194,$AC$2:$AD$17,2,FALSE),IF(AND(OR($D197={"1/2","2/3","2/1","3/2"}),I193="w"),VLOOKUP(K193,$AA$2:$AB$17,2,FALSE),IF(AND(OR($D197={"1/2","2/3","2/1","3/2"}),I193="l"),VLOOKUP(K193,$AC$2:$AD$17,2,FALSE),IF(AND(OR($D197={"1/2","2/3","2/1","3/2"}),I192="w"),VLOOKUP(K192,$AA$2:$AB$17,2,FALSE),IF(AND(OR($D197={"1/2","2/3","2/1","3/2"}),I192="l"),VLOOKUP(K192,$AC$2:$AD$17,2,FALSE),IF(AND(OR($D197={"1/2","2/3","2/1","3/2"}),I191="w"),VLOOKUP(K191,$AA$2:$AB$17,2,FALSE),IF(AND(OR($D197={"1/2","2/3","2/1","3/2"}),I191="l"),VLOOKUP(K191,$AC$2:$AD$17,2,FALSE),IF(AND(OR($D197={"1/2","2/3","2/1","3/2"}),I190="w"),VLOOKUP(K190,$AA$2:$AB$17,2,FALSE),IF(AND(OR($D197={"1/2","2/3","2/1","3/2"}),I190="l"),VLOOKUP(K190,$AC$2:$AD$17,2,FALSE),IF(AND(OR($D197={"1/2","2/3","2/1","3/2"}),I189="w"),VLOOKUP(K189,$AA$2:$AB$17,2,FALSE),IF(AND(OR($D197={"1/2","2/3","2/1","3/2"}),I189="l"),VLOOKUP(K189,$AC$2:$AD$17,2,FALSE),IF(AND(OR($D197={"1/2","2/3","2/1","3/2"}),I188="w"),VLOOKUP(K188,$AA$2:$AB$17,2,FALSE),IF(AND(OR($D197={"1/2","2/3","2/1","3/2"}),I188="l"),VLOOKUP(K188,$AC$2:$AD$17,2,FALSE),IF(AND(OR($D197={"1/2","2/3","2/1","3/2"}),I187="w"),VLOOKUP(K187,$AA$2:$AB$17,2,FALSE),IF(AND(OR($D197={"1/2","2/3","2/1","3/2"}),I187="l"),VLOOKUP(K187,$AC$2:$AD$17,2,FALSE),IF(OR($D197={"1/2","2/3","2/1","3/2"}),1,"")))))))))))))))))))))))</f>
        <v>3</v>
      </c>
      <c r="L198" s="13" t="str">
        <f>IF(AND(M198="d",$A198&gt;=1,OR(N198={1,"2a","2b",3,"5a","5b","10a","10b","20a","20b","40a","40b","80a","80b","160a","160b"})),"w",IF(AND(M198="",$A198&gt;=1,OR(N198={1,"2a","2b",3,"5a","5b","10a","10b","20a","20b","40a","40b","80a","80b","160a","160b"})),"l",""))</f>
        <v/>
      </c>
      <c r="M198" s="7" t="str">
        <f>IF(OR($A198={25,26,27,28,29,30,31,32,33,34,35,36}),"d","")</f>
        <v>d</v>
      </c>
      <c r="N198" s="14" t="str">
        <f>IF(AND(OR($D197={"1/3","2/3","3/1","3/2"}),L197="w"),VLOOKUP(N197,$AA$2:$AB$17,2,FALSE),IF(AND(OR($D197={"1/3","2/3","3/1","3/2"}),L197="l"),VLOOKUP(N197,$AC$2:$AD$17,2,FALSE),IF(AND(OR($D197={"1/3","2/3","3/1","3/2"}),L196="w"),VLOOKUP(N196,$AA$2:$AB$17,2,FALSE),IF(AND(OR($D197={"1/3","2/3","3/1","3/2"}),L196="l"),VLOOKUP(N196,$AC$2:$AD$17,2,FALSE),IF(AND(OR($D197={"1/3","2/3","3/1","3/2"}),L195="w"),VLOOKUP(N195,$AA$2:$AB$17,2,FALSE),IF(AND(OR($D197={"1/3","2/3","3/1","3/2"}),L195="l"),VLOOKUP(N195,$AC$2:$AD$17,2,FALSE),IF(AND(OR($D197={"1/3","2/3","3/1","3/2"}),L194="w"),VLOOKUP(N194,$AA$2:$AB$17,2,FALSE),IF(AND(OR($D197={"1/3","2/3","3/1","3/2"}),L194="l"),VLOOKUP(N194,$AC$2:$AD$17,2,FALSE),IF(AND(OR($D197={"1/3","2/3","3/1","3/2"}),L193="w"),VLOOKUP(N193,$AA$2:$AB$17,2,FALSE),IF(AND(OR($D197={"1/3","2/3","3/1","3/2"}),L193="l"),VLOOKUP(N193,$AC$2:$AD$17,2,FALSE),IF(AND(OR($D197={"1/3","2/3","3/1","3/2"}),L192="w"),VLOOKUP(N192,$AA$2:$AB$17,2,FALSE),IF(AND(OR($D197={"1/3","2/3","3/1","3/2"}),L192="l"),VLOOKUP(N192,$AC$2:$AD$17,2,FALSE),IF(AND(OR($D197={"1/3","2/3","3/1","3/2"}),L191="w"),VLOOKUP(N191,$AA$2:$AB$17,2,FALSE),IF(AND(OR($D197={"1/3","2/3","3/1","3/2"}),L191="l"),VLOOKUP(N191,$AC$2:$AD$17,2,FALSE),IF(AND(OR($D197={"1/3","2/3","3/1","3/2"}),L190="w"),VLOOKUP(N190,$AA$2:$AB$17,2,FALSE),IF(AND(OR($D197={"1/3","2/3","3/1","3/2"}),L190="l"),VLOOKUP(N190,$AC$2:$AD$17,2,FALSE),IF(AND(OR($D197={"1/3","2/3","3/1","3/2"}),L189="w"),VLOOKUP(N189,$AA$2:$AB$17,2,FALSE),IF(AND(OR($D197={"1/3","2/3","3/1","3/2"}),L189="l"),VLOOKUP(N189,$AC$2:$AD$17,2,FALSE),IF(AND(OR($D197={"1/3","2/3","3/1","3/2"}),L188="w"),VLOOKUP(N188,$AA$2:$AB$17,2,FALSE),IF(AND(OR($D197={"1/3","2/3","3/1","3/2"}),L188="l"),VLOOKUP(N188,$AC$2:$AD$17,2,FALSE),IF(AND(OR($D197={"1/3","2/3","3/1","3/2"}),L187="w"),VLOOKUP(N187,$AA$2:$AB$17,2,FALSE),IF(AND(OR($D197={"1/3","2/3","3/1","3/2"}),L187="l"),VLOOKUP(N187,$AC$2:$AD$17,2,FALSE),IF(OR($D197={"1/3","2/3","3/1","3/2"}),1,"")))))))))))))))))))))))</f>
        <v/>
      </c>
      <c r="O198" s="12">
        <f t="shared" si="17"/>
        <v>-5</v>
      </c>
      <c r="P198" s="13" t="str">
        <f>IF(AND(Q198="c",$A198&gt;=1,OR(R198={1,"2a","2b",3,"5a","5b","10a","10b","20a","20b","40a","40b","80a","80b","160a","160b"})),"w",IF(AND(Q198="",$A198&gt;=1,OR(R198={1,"2a","2b",3,"5a","5b","10a","10b","20a","20b","40a","40b","80a","80b","160a","160b"})),"l",""))</f>
        <v/>
      </c>
      <c r="Q198" s="7" t="str">
        <f>IF(OR($A198={1,4,7,10,13,16,19,22,25,28,31,34}),"c","")</f>
        <v/>
      </c>
      <c r="R198" s="14" t="str">
        <f>IF(AND(OR($E197={"a/b","a/c","b/a","c/a"}),P197="w"),VLOOKUP(R197,$AA$2:$AB$17,2,FALSE),IF(AND(OR($E197={"a/b","a/c","b/a","c/a"}),P197="l"),VLOOKUP(R197,$AC$2:$AD$17,2,FALSE),IF(AND(OR($E197={"a/b","a/c","b/a","c/a"}),P196="w"),VLOOKUP(R196,$AA$2:$AB$17,2,FALSE),IF(AND(OR($E197={"a/b","a/c","b/a","c/a"}),P196="l"),VLOOKUP(R196,$AC$2:$AD$17,2,FALSE),IF(AND(OR($E197={"a/b","a/c","b/a","c/a"}),P195="w"),VLOOKUP(R195,$AA$2:$AB$17,2,FALSE),IF(AND(OR($E197={"a/b","a/c","b/a","c/a"}),P195="l"),VLOOKUP(R195,$AC$2:$AD$17,2,FALSE),IF(AND(OR($E197={"a/b","a/c","b/a","c/a"}),P194="w"),VLOOKUP(R194,$AA$2:$AB$17,2,FALSE),IF(AND(OR($E197={"a/b","a/c","b/a","c/a"}),P194="l"),VLOOKUP(R194,$AC$2:$AD$17,2,FALSE),IF(AND(OR($E197={"a/b","a/c","b/a","c/a"}),P193="w"),VLOOKUP(R193,$AA$2:$AB$17,2,FALSE),IF(AND(OR($E197={"a/b","a/c","b/a","c/a"}),P193="l"),VLOOKUP(R193,$AC$2:$AD$17,2,FALSE),IF(AND(OR($E197={"a/b","a/c","b/a","c/a"}),P192="w"),VLOOKUP(R192,$AA$2:$AB$17,2,FALSE),IF(AND(OR($E197={"a/b","a/c","b/a","c/a"}),P192="l"),VLOOKUP(R192,$AC$2:$AD$17,2,FALSE),IF(AND(OR($E197={"a/b","a/c","b/a","c/a"}),P191="w"),VLOOKUP(R191,$AA$2:$AB$17,2,FALSE),IF(AND(OR($E197={"a/b","a/c","b/a","c/a"}),P191="l"),VLOOKUP(R191,$AC$2:$AD$17,2,FALSE),IF(AND(OR($E197={"a/b","a/c","b/a","c/a"}),P190="w"),VLOOKUP(R190,$AA$2:$AB$17,2,FALSE),IF(AND(OR($E197={"a/b","a/c","b/a","c/a"}),P190="l"),VLOOKUP(R190,$AC$2:$AD$17,2,FALSE),IF(AND(OR($E197={"a/b","a/c","b/a","c/a"}),P189="w"),VLOOKUP(R189,$AA$2:$AB$17,2,FALSE),IF(AND(OR($E197={"a/b","a/c","b/a","c/a"}),P189="l"),VLOOKUP(R189,$AC$2:$AD$17,2,FALSE),IF(AND(OR($E197={"a/b","a/c","b/a","c/a"}),P188="w"),VLOOKUP(R188,$AA$2:$AB$17,2,FALSE),IF(AND(OR($E197={"a/b","a/c","b/a","c/a"}),P188="l"),VLOOKUP(R188,$AC$2:$AD$17,2,FALSE),IF(AND(OR($E197={"a/b","a/c","b/a","c/a"}),P187="w"),VLOOKUP(R187,$AA$2:$AB$17,2,FALSE),IF(AND(OR($E197={"a/b","a/c","b/a","c/a"}),P187="l"),VLOOKUP(R187,$AC$2:$AD$17,2,FALSE),IF(OR($E197={"a/b","a/c","b/a","c/a"}),1,"")))))))))))))))))))))))</f>
        <v/>
      </c>
      <c r="S198" s="13" t="str">
        <f>IF(AND(T198="c",$A198&gt;=1,OR(U198={1,"2a","2b",3,"5a","5b","10a","10b","20a","20b","40a","40b","80a","80b","160a","160b"})),"w",IF(AND(T198="",$A198&gt;=1,OR(U198={1,"2a","2b",3,"5a","5b","10a","10b","20a","20b","40a","40b","80a","80b","160a","160b"})),"l",""))</f>
        <v>w</v>
      </c>
      <c r="T198" s="7" t="str">
        <f>IF(OR($A198={2,5,8,11,14,17,20,23,26,29,32,35}),"c","")</f>
        <v>c</v>
      </c>
      <c r="U198" s="14">
        <f>IF(AND(OR($E197={"a/b","b/c","b/a","c/b"}),S197="w"),VLOOKUP(U197,$AA$2:$AB$17,2,FALSE),IF(AND(OR($E197={"a/b","b/c","b/a","c/b"}),S197="l"),VLOOKUP(U197,$AC$2:$AD$17,2,FALSE),IF(AND(OR($E197={"a/b","b/c","b/a","c/b"}),S196="w"),VLOOKUP(U196,$AA$2:$AB$17,2,FALSE),IF(AND(OR($E197={"a/b","b/c","b/a","c/b"}),S196="l"),VLOOKUP(U196,$AC$2:$AD$17,2,FALSE),IF(AND(OR($E197={"a/b","b/c","b/a","c/b"}),S195="w"),VLOOKUP(U195,$AA$2:$AB$17,2,FALSE),IF(AND(OR($E197={"a/b","b/c","b/a","c/b"}),S195="l"),VLOOKUP(U195,$AC$2:$AD$17,2,FALSE),IF(AND(OR($E197={"a/b","b/c","b/a","c/b"}),S194="w"),VLOOKUP(U194,$AA$2:$AB$17,2,FALSE),IF(AND(OR($E197={"a/b","b/c","b/a","c/b"}),S194="l"),VLOOKUP(U194,$AC$2:$AD$17,2,FALSE),IF(AND(OR($E197={"a/b","b/c","b/a","c/b"}),S193="w"),VLOOKUP(U193,$AA$2:$AB$17,2,FALSE),IF(AND(OR($E197={"a/b","b/c","b/a","c/b"}),S193="l"),VLOOKUP(U193,$AC$2:$AD$17,2,FALSE),IF(AND(OR($E197={"a/b","b/c","b/a","c/b"}),S192="w"),VLOOKUP(U192,$AA$2:$AB$17,2,FALSE),IF(AND(OR($E197={"a/b","b/c","b/a","c/b"}),S192="l"),VLOOKUP(U192,$AC$2:$AD$17,2,FALSE),IF(AND(OR($E197={"a/b","b/c","b/a","c/b"}),S191="w"),VLOOKUP(U191,$AA$2:$AB$17,2,FALSE),IF(AND(OR($E197={"a/b","b/c","b/a","c/b"}),S191="l"),VLOOKUP(U191,$AC$2:$AD$17,2,FALSE),IF(AND(OR($E197={"a/b","b/c","b/a","c/b"}),S190="w"),VLOOKUP(U190,$AA$2:$AB$17,2,FALSE),IF(AND(OR($E197={"a/b","b/c","b/a","c/b"}),S190="l"),VLOOKUP(U190,$AC$2:$AD$17,2,FALSE),IF(AND(OR($E197={"a/b","b/c","b/a","c/b"}),S189="w"),VLOOKUP(U189,$AA$2:$AB$17,2,FALSE),IF(AND(OR($E197={"a/b","b/c","b/a","c/b"}),S189="l"),VLOOKUP(U189,$AC$2:$AD$17,2,FALSE),IF(AND(OR($E197={"a/b","b/c","b/a","c/b"}),S188="w"),VLOOKUP(U188,$AA$2:$AB$17,2,FALSE),IF(AND(OR($E197={"a/b","b/c","b/a","c/b"}),S188="l"),VLOOKUP(U188,$AC$2:$AD$17,2,FALSE),IF(AND(OR($E197={"a/b","b/c","b/a","c/b"}),S187="w"),VLOOKUP(U187,$AA$2:$AB$17,2,FALSE),IF(AND(OR($E197={"a/b","b/c","b/a","c/b"}),S187="l"),VLOOKUP(U187,$AC$2:$AD$17,2,FALSE),IF(OR($E197={"a/b","b/c","b/a","c/b"}),1,"")))))))))))))))))))))))</f>
        <v>1</v>
      </c>
      <c r="V198" s="13" t="str">
        <f>IF(AND(W198="c",$A198&gt;=1,OR(X198={1,"2a","2b",3,"5a","5b","10a","10b","20a","20b","40a","40b","80a","80b","160a","160b"})),"w",IF(AND(W198="",$A198&gt;=1,OR(X198={1,"2a","2b",3,"5a","5b","10a","10b","20a","20b","40a","40b","80a","80b","160a","160b"})),"l",""))</f>
        <v>l</v>
      </c>
      <c r="W198" s="7" t="str">
        <f>IF(OR($A198={3,6,9,12,15,18,21,24,27,30,33,36}),"c","")</f>
        <v/>
      </c>
      <c r="X198" s="14" t="str">
        <f>IF(AND(OR($E197={"a/c","b/c","c/a","c/b"}),V197="w"),VLOOKUP(X197,$AA$2:$AB$17,2,FALSE),IF(AND(OR($E197={"a/c","b/c","c/a","c/b"}),V197="l"),VLOOKUP(X197,$AC$2:$AD$17,2,FALSE),IF(AND(OR($E197={"a/c","b/c","c/a","c/b"}),V196="w"),VLOOKUP(X196,$AA$2:$AB$17,2,FALSE),IF(AND(OR($E197={"a/c","b/c","c/a","c/b"}),V196="l"),VLOOKUP(X196,$AC$2:$AD$17,2,FALSE),IF(AND(OR($E197={"a/c","b/c","c/a","c/b"}),V195="w"),VLOOKUP(X195,$AA$2:$AB$17,2,FALSE),IF(AND(OR($E197={"a/c","b/c","c/a","c/b"}),V195="l"),VLOOKUP(X195,$AC$2:$AD$17,2,FALSE),IF(AND(OR($E197={"a/c","b/c","c/a","c/b"}),V194="w"),VLOOKUP(X194,$AA$2:$AB$17,2,FALSE),IF(AND(OR($E197={"a/c","b/c","c/a","c/b"}),V194="l"),VLOOKUP(X194,$AC$2:$AD$17,2,FALSE),IF(AND(OR($E197={"a/c","b/c","c/a","c/b"}),V193="w"),VLOOKUP(X193,$AA$2:$AB$17,2,FALSE),IF(AND(OR($E197={"a/c","b/c","c/a","c/b"}),V193="l"),VLOOKUP(X193,$AC$2:$AD$17,2,FALSE),IF(AND(OR($E197={"a/c","b/c","c/a","c/b"}),V192="w"),VLOOKUP(X192,$AA$2:$AB$17,2,FALSE),IF(AND(OR($E197={"a/c","b/c","c/a","c/b"}),V192="l"),VLOOKUP(X192,$AC$2:$AD$17,2,FALSE),IF(AND(OR($E197={"a/c","b/c","c/a","c/b"}),V191="w"),VLOOKUP(X191,$AA$2:$AB$17,2,FALSE),IF(AND(OR($E197={"a/c","b/c","c/a","c/b"}),V191="l"),VLOOKUP(X191,$AC$2:$AD$17,2,FALSE),IF(AND(OR($E197={"a/c","b/c","c/a","c/b"}),V190="w"),VLOOKUP(X190,$AA$2:$AB$17,2,FALSE),IF(AND(OR($E197={"a/c","b/c","c/a","c/b"}),V190="l"),VLOOKUP(X190,$AC$2:$AD$17,2,FALSE),IF(AND(OR($E197={"a/c","b/c","c/a","c/b"}),V189="w"),VLOOKUP(X189,$AA$2:$AB$17,2,FALSE),IF(AND(OR($E197={"a/c","b/c","c/a","c/b"}),V189="l"),VLOOKUP(X189,$AC$2:$AD$17,2,FALSE),IF(AND(OR($E197={"a/c","b/c","c/a","c/b"}),V188="w"),VLOOKUP(X188,$AA$2:$AB$17,2,FALSE),IF(AND(OR($E197={"a/c","b/c","c/a","c/b"}),V188="l"),VLOOKUP(X188,$AC$2:$AD$17,2,FALSE),IF(AND(OR($E197={"a/c","b/c","c/a","c/b"}),V187="w"),VLOOKUP(X187,$AA$2:$AB$17,2,FALSE),IF(AND(OR($E197={"a/c","b/c","c/a","c/b"}),V187="l"),VLOOKUP(X187,$AC$2:$AD$17,2,FALSE),IF(OR($E197={"a/c","b/c","c/a","c/b"}),1,"")))))))))))))))))))))))</f>
        <v>2a</v>
      </c>
      <c r="Y198" s="12">
        <f t="shared" si="18"/>
        <v>0</v>
      </c>
      <c r="Z198" s="27">
        <f t="shared" si="19"/>
        <v>-5</v>
      </c>
    </row>
    <row r="199" spans="1:26">
      <c r="A199" s="9">
        <v>13</v>
      </c>
      <c r="B199" s="9">
        <f>IF(OR($A199={1,2,3,4,5,6,7,8,9,10,11,12}),1,IF(OR($A199={13,14,15,16,17,18,19,20,21,22,23,24}),2,IF(OR($A199={25,26,27,28,29,30,31,32,33,34,35,36}),3,"")))</f>
        <v>2</v>
      </c>
      <c r="C199" s="9" t="str">
        <f>IF(OR($A199={1,4,7,10,13,16,19,22,25,28,31,34}),"A",IF(OR($A199={2,5,8,11,14,17,20,23,26,29,32,35}),"B",IF(OR($A199={3,6,9,12,15,18,21,24,27,30,33,36}),"C","")))</f>
        <v>A</v>
      </c>
      <c r="D199" t="str">
        <f t="shared" si="20"/>
        <v>3/2</v>
      </c>
      <c r="E199" t="str">
        <f t="shared" si="21"/>
        <v>B/A</v>
      </c>
      <c r="F199" s="13" t="str">
        <f>IF(AND(G199="d",$A199&gt;=1,OR(H199={1,"2a","2b",3,"5a","5b","10a","10b","20a","20b","40a","40b","80a","80b","160a","160b"})),"w",IF(AND(G199="",$A199&gt;=1,OR(H199={1,"2a","2b",3,"5a","5b","10a","10b","20a","20b","40a","40b","80a","80b","160a","160b"})),"l",""))</f>
        <v/>
      </c>
      <c r="G199" s="7" t="str">
        <f>IF(OR($A199={1,2,3,4,5,6,7,8,9,10,11,12}),"d","")</f>
        <v/>
      </c>
      <c r="H199" s="14" t="str">
        <f>IF(AND(OR($D198={"1/2","1/3","2/1","3/1"}),F198="w"),VLOOKUP(H198,$AA$2:$AB$17,2,FALSE),IF(AND(OR($D198={"1/2","1/3","2/1","3/1"}),F198="l"),VLOOKUP(H198,$AC$2:$AD$17,2,FALSE),IF(AND(OR($D198={"1/2","1/3","2/1","3/1"}),F197="w"),VLOOKUP(H197,$AA$2:$AB$17,2,FALSE),IF(AND(OR($D198={"1/2","1/3","2/1","3/1"}),F197="l"),VLOOKUP(H197,$AC$2:$AD$17,2,FALSE),IF(AND(OR($D198={"1/2","1/3","2/1","3/1"}),F196="w"),VLOOKUP(H196,$AA$2:$AB$17,2,FALSE),IF(AND(OR($D198={"1/2","1/3","2/1","3/1"}),F196="l"),VLOOKUP(H196,$AC$2:$AD$17,2,FALSE),IF(AND(OR($D198={"1/2","1/3","2/1","3/1"}),F195="w"),VLOOKUP(H195,$AA$2:$AB$17,2,FALSE),IF(AND(OR($D198={"1/2","1/3","2/1","3/1"}),F195="l"),VLOOKUP(H195,$AC$2:$AD$17,2,FALSE),IF(AND(OR($D198={"1/2","1/3","2/1","3/1"}),F194="w"),VLOOKUP(H194,$AA$2:$AB$17,2,FALSE),IF(AND(OR($D198={"1/2","1/3","2/1","3/1"}),F194="l"),VLOOKUP(H194,$AC$2:$AD$17,2,FALSE),IF(AND(OR($D198={"1/2","1/3","2/1","3/1"}),F193="w"),VLOOKUP(H193,$AA$2:$AB$17,2,FALSE),IF(AND(OR($D198={"1/2","1/3","2/1","3/1"}),F193="l"),VLOOKUP(H193,$AC$2:$AD$17,2,FALSE),IF(AND(OR($D198={"1/2","1/3","2/1","3/1"}),F192="w"),VLOOKUP(H192,$AA$2:$AB$17,2,FALSE),IF(AND(OR($D198={"1/2","1/3","2/1","3/1"}),F192="l"),VLOOKUP(H192,$AC$2:$AD$17,2,FALSE),IF(AND(OR($D198={"1/2","1/3","2/1","3/1"}),F191="w"),VLOOKUP(H191,$AA$2:$AB$17,2,FALSE),IF(AND(OR($D198={"1/2","1/3","2/1","3/1"}),F191="l"),VLOOKUP(H191,$AC$2:$AD$17,2,FALSE),IF(AND(OR($D198={"1/2","1/3","2/1","3/1"}),F190="w"),VLOOKUP(H190,$AA$2:$AB$17,2,FALSE),IF(AND(OR($D198={"1/2","1/3","2/1","3/1"}),F190="l"),VLOOKUP(H190,$AC$2:$AD$17,2,FALSE),IF(AND(OR($D198={"1/2","1/3","2/1","3/1"}),F189="w"),VLOOKUP(H189,$AA$2:$AB$17,2,FALSE),IF(AND(OR($D198={"1/2","1/3","2/1","3/1"}),F189="l"),VLOOKUP(H189,$AC$2:$AD$17,2,FALSE),IF(AND(OR($D198={"1/2","1/3","2/1","3/1"}),F188="w"),VLOOKUP(H188,$AA$2:$AB$17,2,FALSE),IF(AND(OR($D198={"1/2","1/3","2/1","3/1"}),F188="l"),VLOOKUP(H188,$AC$2:$AD$17,2,FALSE),IF(OR($D198={"1/2","1/3","2/1","3/1"}),1,"")))))))))))))))))))))))</f>
        <v/>
      </c>
      <c r="I199" s="13" t="str">
        <f>IF(AND(J199="d",$A199&gt;=1,OR(K199={1,"2a","2b",3,"5a","5b","10a","10b","20a","20b","40a","40b","80a","80b","160a","160b"})),"w",IF(AND(J199="",$A199&gt;=1,OR(K199={1,"2a","2b",3,"5a","5b","10a","10b","20a","20b","40a","40b","80a","80b","160a","160b"})),"l",""))</f>
        <v>w</v>
      </c>
      <c r="J199" s="7" t="str">
        <f>IF(OR($A199={13,14,15,16,17,18,19,20,21,22,23,24}),"d","")</f>
        <v>d</v>
      </c>
      <c r="K199" s="14" t="str">
        <f>IF(AND(OR($D198={"1/2","2/3","2/1","3/2"}),I198="w"),VLOOKUP(K198,$AA$2:$AB$17,2,FALSE),IF(AND(OR($D198={"1/2","2/3","2/1","3/2"}),I198="l"),VLOOKUP(K198,$AC$2:$AD$17,2,FALSE),IF(AND(OR($D198={"1/2","2/3","2/1","3/2"}),I197="w"),VLOOKUP(K197,$AA$2:$AB$17,2,FALSE),IF(AND(OR($D198={"1/2","2/3","2/1","3/2"}),I197="l"),VLOOKUP(K197,$AC$2:$AD$17,2,FALSE),IF(AND(OR($D198={"1/2","2/3","2/1","3/2"}),I196="w"),VLOOKUP(K196,$AA$2:$AB$17,2,FALSE),IF(AND(OR($D198={"1/2","2/3","2/1","3/2"}),I196="l"),VLOOKUP(K196,$AC$2:$AD$17,2,FALSE),IF(AND(OR($D198={"1/2","2/3","2/1","3/2"}),I195="w"),VLOOKUP(K195,$AA$2:$AB$17,2,FALSE),IF(AND(OR($D198={"1/2","2/3","2/1","3/2"}),I195="l"),VLOOKUP(K195,$AC$2:$AD$17,2,FALSE),IF(AND(OR($D198={"1/2","2/3","2/1","3/2"}),I194="w"),VLOOKUP(K194,$AA$2:$AB$17,2,FALSE),IF(AND(OR($D198={"1/2","2/3","2/1","3/2"}),I194="l"),VLOOKUP(K194,$AC$2:$AD$17,2,FALSE),IF(AND(OR($D198={"1/2","2/3","2/1","3/2"}),I193="w"),VLOOKUP(K193,$AA$2:$AB$17,2,FALSE),IF(AND(OR($D198={"1/2","2/3","2/1","3/2"}),I193="l"),VLOOKUP(K193,$AC$2:$AD$17,2,FALSE),IF(AND(OR($D198={"1/2","2/3","2/1","3/2"}),I192="w"),VLOOKUP(K192,$AA$2:$AB$17,2,FALSE),IF(AND(OR($D198={"1/2","2/3","2/1","3/2"}),I192="l"),VLOOKUP(K192,$AC$2:$AD$17,2,FALSE),IF(AND(OR($D198={"1/2","2/3","2/1","3/2"}),I191="w"),VLOOKUP(K191,$AA$2:$AB$17,2,FALSE),IF(AND(OR($D198={"1/2","2/3","2/1","3/2"}),I191="l"),VLOOKUP(K191,$AC$2:$AD$17,2,FALSE),IF(AND(OR($D198={"1/2","2/3","2/1","3/2"}),I190="w"),VLOOKUP(K190,$AA$2:$AB$17,2,FALSE),IF(AND(OR($D198={"1/2","2/3","2/1","3/2"}),I190="l"),VLOOKUP(K190,$AC$2:$AD$17,2,FALSE),IF(AND(OR($D198={"1/2","2/3","2/1","3/2"}),I189="w"),VLOOKUP(K189,$AA$2:$AB$17,2,FALSE),IF(AND(OR($D198={"1/2","2/3","2/1","3/2"}),I189="l"),VLOOKUP(K189,$AC$2:$AD$17,2,FALSE),IF(AND(OR($D198={"1/2","2/3","2/1","3/2"}),I188="w"),VLOOKUP(K188,$AA$2:$AB$17,2,FALSE),IF(AND(OR($D198={"1/2","2/3","2/1","3/2"}),I188="l"),VLOOKUP(K188,$AC$2:$AD$17,2,FALSE),IF(OR($D198={"1/2","2/3","2/1","3/2"}),1,"")))))))))))))))))))))))</f>
        <v>5a</v>
      </c>
      <c r="L199" s="13" t="str">
        <f>IF(AND(M199="d",$A199&gt;=1,OR(N199={1,"2a","2b",3,"5a","5b","10a","10b","20a","20b","40a","40b","80a","80b","160a","160b"})),"w",IF(AND(M199="",$A199&gt;=1,OR(N199={1,"2a","2b",3,"5a","5b","10a","10b","20a","20b","40a","40b","80a","80b","160a","160b"})),"l",""))</f>
        <v>l</v>
      </c>
      <c r="M199" s="7" t="str">
        <f>IF(OR($A199={25,26,27,28,29,30,31,32,33,34,35,36}),"d","")</f>
        <v/>
      </c>
      <c r="N199" s="14" t="str">
        <f>IF(AND(OR($D198={"1/3","2/3","3/1","3/2"}),L198="w"),VLOOKUP(N198,$AA$2:$AB$17,2,FALSE),IF(AND(OR($D198={"1/3","2/3","3/1","3/2"}),L198="l"),VLOOKUP(N198,$AC$2:$AD$17,2,FALSE),IF(AND(OR($D198={"1/3","2/3","3/1","3/2"}),L197="w"),VLOOKUP(N197,$AA$2:$AB$17,2,FALSE),IF(AND(OR($D198={"1/3","2/3","3/1","3/2"}),L197="l"),VLOOKUP(N197,$AC$2:$AD$17,2,FALSE),IF(AND(OR($D198={"1/3","2/3","3/1","3/2"}),L196="w"),VLOOKUP(N196,$AA$2:$AB$17,2,FALSE),IF(AND(OR($D198={"1/3","2/3","3/1","3/2"}),L196="l"),VLOOKUP(N196,$AC$2:$AD$17,2,FALSE),IF(AND(OR($D198={"1/3","2/3","3/1","3/2"}),L195="w"),VLOOKUP(N195,$AA$2:$AB$17,2,FALSE),IF(AND(OR($D198={"1/3","2/3","3/1","3/2"}),L195="l"),VLOOKUP(N195,$AC$2:$AD$17,2,FALSE),IF(AND(OR($D198={"1/3","2/3","3/1","3/2"}),L194="w"),VLOOKUP(N194,$AA$2:$AB$17,2,FALSE),IF(AND(OR($D198={"1/3","2/3","3/1","3/2"}),L194="l"),VLOOKUP(N194,$AC$2:$AD$17,2,FALSE),IF(AND(OR($D198={"1/3","2/3","3/1","3/2"}),L193="w"),VLOOKUP(N193,$AA$2:$AB$17,2,FALSE),IF(AND(OR($D198={"1/3","2/3","3/1","3/2"}),L193="l"),VLOOKUP(N193,$AC$2:$AD$17,2,FALSE),IF(AND(OR($D198={"1/3","2/3","3/1","3/2"}),L192="w"),VLOOKUP(N192,$AA$2:$AB$17,2,FALSE),IF(AND(OR($D198={"1/3","2/3","3/1","3/2"}),L192="l"),VLOOKUP(N192,$AC$2:$AD$17,2,FALSE),IF(AND(OR($D198={"1/3","2/3","3/1","3/2"}),L191="w"),VLOOKUP(N191,$AA$2:$AB$17,2,FALSE),IF(AND(OR($D198={"1/3","2/3","3/1","3/2"}),L191="l"),VLOOKUP(N191,$AC$2:$AD$17,2,FALSE),IF(AND(OR($D198={"1/3","2/3","3/1","3/2"}),L190="w"),VLOOKUP(N190,$AA$2:$AB$17,2,FALSE),IF(AND(OR($D198={"1/3","2/3","3/1","3/2"}),L190="l"),VLOOKUP(N190,$AC$2:$AD$17,2,FALSE),IF(AND(OR($D198={"1/3","2/3","3/1","3/2"}),L189="w"),VLOOKUP(N189,$AA$2:$AB$17,2,FALSE),IF(AND(OR($D198={"1/3","2/3","3/1","3/2"}),L189="l"),VLOOKUP(N189,$AC$2:$AD$17,2,FALSE),IF(AND(OR($D198={"1/3","2/3","3/1","3/2"}),L188="w"),VLOOKUP(N188,$AA$2:$AB$17,2,FALSE),IF(AND(OR($D198={"1/3","2/3","3/1","3/2"}),L188="l"),VLOOKUP(N188,$AC$2:$AD$17,2,FALSE),IF(OR($D198={"1/3","2/3","3/1","3/2"}),1,"")))))))))))))))))))))))</f>
        <v>20a</v>
      </c>
      <c r="O199" s="12">
        <f t="shared" si="17"/>
        <v>-10</v>
      </c>
      <c r="P199" s="13" t="str">
        <f>IF(AND(Q199="c",$A199&gt;=1,OR(R199={1,"2a","2b",3,"5a","5b","10a","10b","20a","20b","40a","40b","80a","80b","160a","160b"})),"w",IF(AND(Q199="",$A199&gt;=1,OR(R199={1,"2a","2b",3,"5a","5b","10a","10b","20a","20b","40a","40b","80a","80b","160a","160b"})),"l",""))</f>
        <v/>
      </c>
      <c r="Q199" s="7" t="str">
        <f>IF(OR($A199={1,4,7,10,13,16,19,22,25,28,31,34}),"c","")</f>
        <v>c</v>
      </c>
      <c r="R199" s="14" t="str">
        <f>IF(AND(OR($E198={"a/b","a/c","b/a","c/a"}),P198="w"),VLOOKUP(R198,$AA$2:$AB$17,2,FALSE),IF(AND(OR($E198={"a/b","a/c","b/a","c/a"}),P198="l"),VLOOKUP(R198,$AC$2:$AD$17,2,FALSE),IF(AND(OR($E198={"a/b","a/c","b/a","c/a"}),P197="w"),VLOOKUP(R197,$AA$2:$AB$17,2,FALSE),IF(AND(OR($E198={"a/b","a/c","b/a","c/a"}),P197="l"),VLOOKUP(R197,$AC$2:$AD$17,2,FALSE),IF(AND(OR($E198={"a/b","a/c","b/a","c/a"}),P196="w"),VLOOKUP(R196,$AA$2:$AB$17,2,FALSE),IF(AND(OR($E198={"a/b","a/c","b/a","c/a"}),P196="l"),VLOOKUP(R196,$AC$2:$AD$17,2,FALSE),IF(AND(OR($E198={"a/b","a/c","b/a","c/a"}),P195="w"),VLOOKUP(R195,$AA$2:$AB$17,2,FALSE),IF(AND(OR($E198={"a/b","a/c","b/a","c/a"}),P195="l"),VLOOKUP(R195,$AC$2:$AD$17,2,FALSE),IF(AND(OR($E198={"a/b","a/c","b/a","c/a"}),P194="w"),VLOOKUP(R194,$AA$2:$AB$17,2,FALSE),IF(AND(OR($E198={"a/b","a/c","b/a","c/a"}),P194="l"),VLOOKUP(R194,$AC$2:$AD$17,2,FALSE),IF(AND(OR($E198={"a/b","a/c","b/a","c/a"}),P193="w"),VLOOKUP(R193,$AA$2:$AB$17,2,FALSE),IF(AND(OR($E198={"a/b","a/c","b/a","c/a"}),P193="l"),VLOOKUP(R193,$AC$2:$AD$17,2,FALSE),IF(AND(OR($E198={"a/b","a/c","b/a","c/a"}),P192="w"),VLOOKUP(R192,$AA$2:$AB$17,2,FALSE),IF(AND(OR($E198={"a/b","a/c","b/a","c/a"}),P192="l"),VLOOKUP(R192,$AC$2:$AD$17,2,FALSE),IF(AND(OR($E198={"a/b","a/c","b/a","c/a"}),P191="w"),VLOOKUP(R191,$AA$2:$AB$17,2,FALSE),IF(AND(OR($E198={"a/b","a/c","b/a","c/a"}),P191="l"),VLOOKUP(R191,$AC$2:$AD$17,2,FALSE),IF(AND(OR($E198={"a/b","a/c","b/a","c/a"}),P190="w"),VLOOKUP(R190,$AA$2:$AB$17,2,FALSE),IF(AND(OR($E198={"a/b","a/c","b/a","c/a"}),P190="l"),VLOOKUP(R190,$AC$2:$AD$17,2,FALSE),IF(AND(OR($E198={"a/b","a/c","b/a","c/a"}),P189="w"),VLOOKUP(R189,$AA$2:$AB$17,2,FALSE),IF(AND(OR($E198={"a/b","a/c","b/a","c/a"}),P189="l"),VLOOKUP(R189,$AC$2:$AD$17,2,FALSE),IF(AND(OR($E198={"a/b","a/c","b/a","c/a"}),P188="w"),VLOOKUP(R188,$AA$2:$AB$17,2,FALSE),IF(AND(OR($E198={"a/b","a/c","b/a","c/a"}),P188="l"),VLOOKUP(R188,$AC$2:$AD$17,2,FALSE),IF(OR($E198={"a/b","a/c","b/a","c/a"}),1,"")))))))))))))))))))))))</f>
        <v/>
      </c>
      <c r="S199" s="13" t="str">
        <f>IF(AND(T199="c",$A199&gt;=1,OR(U199={1,"2a","2b",3,"5a","5b","10a","10b","20a","20b","40a","40b","80a","80b","160a","160b"})),"w",IF(AND(T199="",$A199&gt;=1,OR(U199={1,"2a","2b",3,"5a","5b","10a","10b","20a","20b","40a","40b","80a","80b","160a","160b"})),"l",""))</f>
        <v>l</v>
      </c>
      <c r="T199" s="7" t="str">
        <f>IF(OR($A199={2,5,8,11,14,17,20,23,26,29,32,35}),"c","")</f>
        <v/>
      </c>
      <c r="U199" s="14">
        <f>IF(AND(OR($E198={"a/b","b/c","b/a","c/b"}),S198="w"),VLOOKUP(U198,$AA$2:$AB$17,2,FALSE),IF(AND(OR($E198={"a/b","b/c","b/a","c/b"}),S198="l"),VLOOKUP(U198,$AC$2:$AD$17,2,FALSE),IF(AND(OR($E198={"a/b","b/c","b/a","c/b"}),S197="w"),VLOOKUP(U197,$AA$2:$AB$17,2,FALSE),IF(AND(OR($E198={"a/b","b/c","b/a","c/b"}),S197="l"),VLOOKUP(U197,$AC$2:$AD$17,2,FALSE),IF(AND(OR($E198={"a/b","b/c","b/a","c/b"}),S196="w"),VLOOKUP(U196,$AA$2:$AB$17,2,FALSE),IF(AND(OR($E198={"a/b","b/c","b/a","c/b"}),S196="l"),VLOOKUP(U196,$AC$2:$AD$17,2,FALSE),IF(AND(OR($E198={"a/b","b/c","b/a","c/b"}),S195="w"),VLOOKUP(U195,$AA$2:$AB$17,2,FALSE),IF(AND(OR($E198={"a/b","b/c","b/a","c/b"}),S195="l"),VLOOKUP(U195,$AC$2:$AD$17,2,FALSE),IF(AND(OR($E198={"a/b","b/c","b/a","c/b"}),S194="w"),VLOOKUP(U194,$AA$2:$AB$17,2,FALSE),IF(AND(OR($E198={"a/b","b/c","b/a","c/b"}),S194="l"),VLOOKUP(U194,$AC$2:$AD$17,2,FALSE),IF(AND(OR($E198={"a/b","b/c","b/a","c/b"}),S193="w"),VLOOKUP(U193,$AA$2:$AB$17,2,FALSE),IF(AND(OR($E198={"a/b","b/c","b/a","c/b"}),S193="l"),VLOOKUP(U193,$AC$2:$AD$17,2,FALSE),IF(AND(OR($E198={"a/b","b/c","b/a","c/b"}),S192="w"),VLOOKUP(U192,$AA$2:$AB$17,2,FALSE),IF(AND(OR($E198={"a/b","b/c","b/a","c/b"}),S192="l"),VLOOKUP(U192,$AC$2:$AD$17,2,FALSE),IF(AND(OR($E198={"a/b","b/c","b/a","c/b"}),S191="w"),VLOOKUP(U191,$AA$2:$AB$17,2,FALSE),IF(AND(OR($E198={"a/b","b/c","b/a","c/b"}),S191="l"),VLOOKUP(U191,$AC$2:$AD$17,2,FALSE),IF(AND(OR($E198={"a/b","b/c","b/a","c/b"}),S190="w"),VLOOKUP(U190,$AA$2:$AB$17,2,FALSE),IF(AND(OR($E198={"a/b","b/c","b/a","c/b"}),S190="l"),VLOOKUP(U190,$AC$2:$AD$17,2,FALSE),IF(AND(OR($E198={"a/b","b/c","b/a","c/b"}),S189="w"),VLOOKUP(U189,$AA$2:$AB$17,2,FALSE),IF(AND(OR($E198={"a/b","b/c","b/a","c/b"}),S189="l"),VLOOKUP(U189,$AC$2:$AD$17,2,FALSE),IF(AND(OR($E198={"a/b","b/c","b/a","c/b"}),S188="w"),VLOOKUP(U188,$AA$2:$AB$17,2,FALSE),IF(AND(OR($E198={"a/b","b/c","b/a","c/b"}),S188="l"),VLOOKUP(U188,$AC$2:$AD$17,2,FALSE),IF(OR($E198={"a/b","b/c","b/a","c/b"}),1,"")))))))))))))))))))))))</f>
        <v>1</v>
      </c>
      <c r="V199" s="13" t="str">
        <f>IF(AND(W199="c",$A199&gt;=1,OR(X199={1,"2a","2b",3,"5a","5b","10a","10b","20a","20b","40a","40b","80a","80b","160a","160b"})),"w",IF(AND(W199="",$A199&gt;=1,OR(X199={1,"2a","2b",3,"5a","5b","10a","10b","20a","20b","40a","40b","80a","80b","160a","160b"})),"l",""))</f>
        <v>l</v>
      </c>
      <c r="W199" s="7" t="str">
        <f>IF(OR($A199={3,6,9,12,15,18,21,24,27,30,33,36}),"c","")</f>
        <v/>
      </c>
      <c r="X199" s="14" t="str">
        <f>IF(AND(OR($E198={"a/c","b/c","c/a","c/b"}),V198="w"),VLOOKUP(X198,$AA$2:$AB$17,2,FALSE),IF(AND(OR($E198={"a/c","b/c","c/a","c/b"}),V198="l"),VLOOKUP(X198,$AC$2:$AD$17,2,FALSE),IF(AND(OR($E198={"a/c","b/c","c/a","c/b"}),V197="w"),VLOOKUP(X197,$AA$2:$AB$17,2,FALSE),IF(AND(OR($E198={"a/c","b/c","c/a","c/b"}),V197="l"),VLOOKUP(X197,$AC$2:$AD$17,2,FALSE),IF(AND(OR($E198={"a/c","b/c","c/a","c/b"}),V196="w"),VLOOKUP(X196,$AA$2:$AB$17,2,FALSE),IF(AND(OR($E198={"a/c","b/c","c/a","c/b"}),V196="l"),VLOOKUP(X196,$AC$2:$AD$17,2,FALSE),IF(AND(OR($E198={"a/c","b/c","c/a","c/b"}),V195="w"),VLOOKUP(X195,$AA$2:$AB$17,2,FALSE),IF(AND(OR($E198={"a/c","b/c","c/a","c/b"}),V195="l"),VLOOKUP(X195,$AC$2:$AD$17,2,FALSE),IF(AND(OR($E198={"a/c","b/c","c/a","c/b"}),V194="w"),VLOOKUP(X194,$AA$2:$AB$17,2,FALSE),IF(AND(OR($E198={"a/c","b/c","c/a","c/b"}),V194="l"),VLOOKUP(X194,$AC$2:$AD$17,2,FALSE),IF(AND(OR($E198={"a/c","b/c","c/a","c/b"}),V193="w"),VLOOKUP(X193,$AA$2:$AB$17,2,FALSE),IF(AND(OR($E198={"a/c","b/c","c/a","c/b"}),V193="l"),VLOOKUP(X193,$AC$2:$AD$17,2,FALSE),IF(AND(OR($E198={"a/c","b/c","c/a","c/b"}),V192="w"),VLOOKUP(X192,$AA$2:$AB$17,2,FALSE),IF(AND(OR($E198={"a/c","b/c","c/a","c/b"}),V192="l"),VLOOKUP(X192,$AC$2:$AD$17,2,FALSE),IF(AND(OR($E198={"a/c","b/c","c/a","c/b"}),V191="w"),VLOOKUP(X191,$AA$2:$AB$17,2,FALSE),IF(AND(OR($E198={"a/c","b/c","c/a","c/b"}),V191="l"),VLOOKUP(X191,$AC$2:$AD$17,2,FALSE),IF(AND(OR($E198={"a/c","b/c","c/a","c/b"}),V190="w"),VLOOKUP(X190,$AA$2:$AB$17,2,FALSE),IF(AND(OR($E198={"a/c","b/c","c/a","c/b"}),V190="l"),VLOOKUP(X190,$AC$2:$AD$17,2,FALSE),IF(AND(OR($E198={"a/c","b/c","c/a","c/b"}),V189="w"),VLOOKUP(X189,$AA$2:$AB$17,2,FALSE),IF(AND(OR($E198={"a/c","b/c","c/a","c/b"}),V189="l"),VLOOKUP(X189,$AC$2:$AD$17,2,FALSE),IF(AND(OR($E198={"a/c","b/c","c/a","c/b"}),V188="w"),VLOOKUP(X188,$AA$2:$AB$17,2,FALSE),IF(AND(OR($E198={"a/c","b/c","c/a","c/b"}),V188="l"),VLOOKUP(X188,$AC$2:$AD$17,2,FALSE),IF(OR($E198={"a/c","b/c","c/a","c/b"}),1,"")))))))))))))))))))))))</f>
        <v>2b</v>
      </c>
      <c r="Y199" s="12">
        <f t="shared" si="18"/>
        <v>-3</v>
      </c>
      <c r="Z199" s="27">
        <f t="shared" si="19"/>
        <v>-13</v>
      </c>
    </row>
    <row r="200" spans="1:26">
      <c r="A200" s="9">
        <v>36</v>
      </c>
      <c r="B200" s="9">
        <f>IF(OR($A200={1,2,3,4,5,6,7,8,9,10,11,12}),1,IF(OR($A200={13,14,15,16,17,18,19,20,21,22,23,24}),2,IF(OR($A200={25,26,27,28,29,30,31,32,33,34,35,36}),3,"")))</f>
        <v>3</v>
      </c>
      <c r="C200" s="9" t="str">
        <f>IF(OR($A200={1,4,7,10,13,16,19,22,25,28,31,34}),"A",IF(OR($A200={2,5,8,11,14,17,20,23,26,29,32,35}),"B",IF(OR($A200={3,6,9,12,15,18,21,24,27,30,33,36}),"C","")))</f>
        <v>C</v>
      </c>
      <c r="D200" t="str">
        <f t="shared" si="20"/>
        <v>2/3</v>
      </c>
      <c r="E200" t="str">
        <f t="shared" si="21"/>
        <v>A/C</v>
      </c>
      <c r="F200" s="13" t="str">
        <f>IF(AND(G200="d",$A200&gt;=1,OR(H200={1,"2a","2b",3,"5a","5b","10a","10b","20a","20b","40a","40b","80a","80b","160a","160b"})),"w",IF(AND(G200="",$A200&gt;=1,OR(H200={1,"2a","2b",3,"5a","5b","10a","10b","20a","20b","40a","40b","80a","80b","160a","160b"})),"l",""))</f>
        <v/>
      </c>
      <c r="G200" s="7" t="str">
        <f>IF(OR($A200={1,2,3,4,5,6,7,8,9,10,11,12}),"d","")</f>
        <v/>
      </c>
      <c r="H200" s="14" t="str">
        <f>IF(AND(OR($D199={"1/2","1/3","2/1","3/1"}),F199="w"),VLOOKUP(H199,$AA$2:$AB$17,2,FALSE),IF(AND(OR($D199={"1/2","1/3","2/1","3/1"}),F199="l"),VLOOKUP(H199,$AC$2:$AD$17,2,FALSE),IF(AND(OR($D199={"1/2","1/3","2/1","3/1"}),F198="w"),VLOOKUP(H198,$AA$2:$AB$17,2,FALSE),IF(AND(OR($D199={"1/2","1/3","2/1","3/1"}),F198="l"),VLOOKUP(H198,$AC$2:$AD$17,2,FALSE),IF(AND(OR($D199={"1/2","1/3","2/1","3/1"}),F197="w"),VLOOKUP(H197,$AA$2:$AB$17,2,FALSE),IF(AND(OR($D199={"1/2","1/3","2/1","3/1"}),F197="l"),VLOOKUP(H197,$AC$2:$AD$17,2,FALSE),IF(AND(OR($D199={"1/2","1/3","2/1","3/1"}),F196="w"),VLOOKUP(H196,$AA$2:$AB$17,2,FALSE),IF(AND(OR($D199={"1/2","1/3","2/1","3/1"}),F196="l"),VLOOKUP(H196,$AC$2:$AD$17,2,FALSE),IF(AND(OR($D199={"1/2","1/3","2/1","3/1"}),F195="w"),VLOOKUP(H195,$AA$2:$AB$17,2,FALSE),IF(AND(OR($D199={"1/2","1/3","2/1","3/1"}),F195="l"),VLOOKUP(H195,$AC$2:$AD$17,2,FALSE),IF(AND(OR($D199={"1/2","1/3","2/1","3/1"}),F194="w"),VLOOKUP(H194,$AA$2:$AB$17,2,FALSE),IF(AND(OR($D199={"1/2","1/3","2/1","3/1"}),F194="l"),VLOOKUP(H194,$AC$2:$AD$17,2,FALSE),IF(AND(OR($D199={"1/2","1/3","2/1","3/1"}),F193="w"),VLOOKUP(H193,$AA$2:$AB$17,2,FALSE),IF(AND(OR($D199={"1/2","1/3","2/1","3/1"}),F193="l"),VLOOKUP(H193,$AC$2:$AD$17,2,FALSE),IF(AND(OR($D199={"1/2","1/3","2/1","3/1"}),F192="w"),VLOOKUP(H192,$AA$2:$AB$17,2,FALSE),IF(AND(OR($D199={"1/2","1/3","2/1","3/1"}),F192="l"),VLOOKUP(H192,$AC$2:$AD$17,2,FALSE),IF(AND(OR($D199={"1/2","1/3","2/1","3/1"}),F191="w"),VLOOKUP(H191,$AA$2:$AB$17,2,FALSE),IF(AND(OR($D199={"1/2","1/3","2/1","3/1"}),F191="l"),VLOOKUP(H191,$AC$2:$AD$17,2,FALSE),IF(AND(OR($D199={"1/2","1/3","2/1","3/1"}),F190="w"),VLOOKUP(H190,$AA$2:$AB$17,2,FALSE),IF(AND(OR($D199={"1/2","1/3","2/1","3/1"}),F190="l"),VLOOKUP(H190,$AC$2:$AD$17,2,FALSE),IF(AND(OR($D199={"1/2","1/3","2/1","3/1"}),F189="w"),VLOOKUP(H189,$AA$2:$AB$17,2,FALSE),IF(AND(OR($D199={"1/2","1/3","2/1","3/1"}),F189="l"),VLOOKUP(H189,$AC$2:$AD$17,2,FALSE),IF(OR($D199={"1/2","1/3","2/1","3/1"}),1,"")))))))))))))))))))))))</f>
        <v/>
      </c>
      <c r="I200" s="13" t="str">
        <f>IF(AND(J200="d",$A200&gt;=1,OR(K200={1,"2a","2b",3,"5a","5b","10a","10b","20a","20b","40a","40b","80a","80b","160a","160b"})),"w",IF(AND(J200="",$A200&gt;=1,OR(K200={1,"2a","2b",3,"5a","5b","10a","10b","20a","20b","40a","40b","80a","80b","160a","160b"})),"l",""))</f>
        <v>l</v>
      </c>
      <c r="J200" s="7" t="str">
        <f>IF(OR($A200={13,14,15,16,17,18,19,20,21,22,23,24}),"d","")</f>
        <v/>
      </c>
      <c r="K200" s="14">
        <f>IF(AND(OR($D199={"1/2","2/3","2/1","3/2"}),I199="w"),VLOOKUP(K199,$AA$2:$AB$17,2,FALSE),IF(AND(OR($D199={"1/2","2/3","2/1","3/2"}),I199="l"),VLOOKUP(K199,$AC$2:$AD$17,2,FALSE),IF(AND(OR($D199={"1/2","2/3","2/1","3/2"}),I198="w"),VLOOKUP(K198,$AA$2:$AB$17,2,FALSE),IF(AND(OR($D199={"1/2","2/3","2/1","3/2"}),I198="l"),VLOOKUP(K198,$AC$2:$AD$17,2,FALSE),IF(AND(OR($D199={"1/2","2/3","2/1","3/2"}),I197="w"),VLOOKUP(K197,$AA$2:$AB$17,2,FALSE),IF(AND(OR($D199={"1/2","2/3","2/1","3/2"}),I197="l"),VLOOKUP(K197,$AC$2:$AD$17,2,FALSE),IF(AND(OR($D199={"1/2","2/3","2/1","3/2"}),I196="w"),VLOOKUP(K196,$AA$2:$AB$17,2,FALSE),IF(AND(OR($D199={"1/2","2/3","2/1","3/2"}),I196="l"),VLOOKUP(K196,$AC$2:$AD$17,2,FALSE),IF(AND(OR($D199={"1/2","2/3","2/1","3/2"}),I195="w"),VLOOKUP(K195,$AA$2:$AB$17,2,FALSE),IF(AND(OR($D199={"1/2","2/3","2/1","3/2"}),I195="l"),VLOOKUP(K195,$AC$2:$AD$17,2,FALSE),IF(AND(OR($D199={"1/2","2/3","2/1","3/2"}),I194="w"),VLOOKUP(K194,$AA$2:$AB$17,2,FALSE),IF(AND(OR($D199={"1/2","2/3","2/1","3/2"}),I194="l"),VLOOKUP(K194,$AC$2:$AD$17,2,FALSE),IF(AND(OR($D199={"1/2","2/3","2/1","3/2"}),I193="w"),VLOOKUP(K193,$AA$2:$AB$17,2,FALSE),IF(AND(OR($D199={"1/2","2/3","2/1","3/2"}),I193="l"),VLOOKUP(K193,$AC$2:$AD$17,2,FALSE),IF(AND(OR($D199={"1/2","2/3","2/1","3/2"}),I192="w"),VLOOKUP(K192,$AA$2:$AB$17,2,FALSE),IF(AND(OR($D199={"1/2","2/3","2/1","3/2"}),I192="l"),VLOOKUP(K192,$AC$2:$AD$17,2,FALSE),IF(AND(OR($D199={"1/2","2/3","2/1","3/2"}),I191="w"),VLOOKUP(K191,$AA$2:$AB$17,2,FALSE),IF(AND(OR($D199={"1/2","2/3","2/1","3/2"}),I191="l"),VLOOKUP(K191,$AC$2:$AD$17,2,FALSE),IF(AND(OR($D199={"1/2","2/3","2/1","3/2"}),I190="w"),VLOOKUP(K190,$AA$2:$AB$17,2,FALSE),IF(AND(OR($D199={"1/2","2/3","2/1","3/2"}),I190="l"),VLOOKUP(K190,$AC$2:$AD$17,2,FALSE),IF(AND(OR($D199={"1/2","2/3","2/1","3/2"}),I189="w"),VLOOKUP(K189,$AA$2:$AB$17,2,FALSE),IF(AND(OR($D199={"1/2","2/3","2/1","3/2"}),I189="l"),VLOOKUP(K189,$AC$2:$AD$17,2,FALSE),IF(OR($D199={"1/2","2/3","2/1","3/2"}),1,"")))))))))))))))))))))))</f>
        <v>1</v>
      </c>
      <c r="L200" s="13" t="str">
        <f>IF(AND(M200="d",$A200&gt;=1,OR(N200={1,"2a","2b",3,"5a","5b","10a","10b","20a","20b","40a","40b","80a","80b","160a","160b"})),"w",IF(AND(M200="",$A200&gt;=1,OR(N200={1,"2a","2b",3,"5a","5b","10a","10b","20a","20b","40a","40b","80a","80b","160a","160b"})),"l",""))</f>
        <v>w</v>
      </c>
      <c r="M200" s="7" t="str">
        <f>IF(OR($A200={25,26,27,28,29,30,31,32,33,34,35,36}),"d","")</f>
        <v>d</v>
      </c>
      <c r="N200" s="14" t="str">
        <f>IF(AND(OR($D199={"1/3","2/3","3/1","3/2"}),L199="w"),VLOOKUP(N199,$AA$2:$AB$17,2,FALSE),IF(AND(OR($D199={"1/3","2/3","3/1","3/2"}),L199="l"),VLOOKUP(N199,$AC$2:$AD$17,2,FALSE),IF(AND(OR($D199={"1/3","2/3","3/1","3/2"}),L198="w"),VLOOKUP(N198,$AA$2:$AB$17,2,FALSE),IF(AND(OR($D199={"1/3","2/3","3/1","3/2"}),L198="l"),VLOOKUP(N198,$AC$2:$AD$17,2,FALSE),IF(AND(OR($D199={"1/3","2/3","3/1","3/2"}),L197="w"),VLOOKUP(N197,$AA$2:$AB$17,2,FALSE),IF(AND(OR($D199={"1/3","2/3","3/1","3/2"}),L197="l"),VLOOKUP(N197,$AC$2:$AD$17,2,FALSE),IF(AND(OR($D199={"1/3","2/3","3/1","3/2"}),L196="w"),VLOOKUP(N196,$AA$2:$AB$17,2,FALSE),IF(AND(OR($D199={"1/3","2/3","3/1","3/2"}),L196="l"),VLOOKUP(N196,$AC$2:$AD$17,2,FALSE),IF(AND(OR($D199={"1/3","2/3","3/1","3/2"}),L195="w"),VLOOKUP(N195,$AA$2:$AB$17,2,FALSE),IF(AND(OR($D199={"1/3","2/3","3/1","3/2"}),L195="l"),VLOOKUP(N195,$AC$2:$AD$17,2,FALSE),IF(AND(OR($D199={"1/3","2/3","3/1","3/2"}),L194="w"),VLOOKUP(N194,$AA$2:$AB$17,2,FALSE),IF(AND(OR($D199={"1/3","2/3","3/1","3/2"}),L194="l"),VLOOKUP(N194,$AC$2:$AD$17,2,FALSE),IF(AND(OR($D199={"1/3","2/3","3/1","3/2"}),L193="w"),VLOOKUP(N193,$AA$2:$AB$17,2,FALSE),IF(AND(OR($D199={"1/3","2/3","3/1","3/2"}),L193="l"),VLOOKUP(N193,$AC$2:$AD$17,2,FALSE),IF(AND(OR($D199={"1/3","2/3","3/1","3/2"}),L192="w"),VLOOKUP(N192,$AA$2:$AB$17,2,FALSE),IF(AND(OR($D199={"1/3","2/3","3/1","3/2"}),L192="l"),VLOOKUP(N192,$AC$2:$AD$17,2,FALSE),IF(AND(OR($D199={"1/3","2/3","3/1","3/2"}),L191="w"),VLOOKUP(N191,$AA$2:$AB$17,2,FALSE),IF(AND(OR($D199={"1/3","2/3","3/1","3/2"}),L191="l"),VLOOKUP(N191,$AC$2:$AD$17,2,FALSE),IF(AND(OR($D199={"1/3","2/3","3/1","3/2"}),L190="w"),VLOOKUP(N190,$AA$2:$AB$17,2,FALSE),IF(AND(OR($D199={"1/3","2/3","3/1","3/2"}),L190="l"),VLOOKUP(N190,$AC$2:$AD$17,2,FALSE),IF(AND(OR($D199={"1/3","2/3","3/1","3/2"}),L189="w"),VLOOKUP(N189,$AA$2:$AB$17,2,FALSE),IF(AND(OR($D199={"1/3","2/3","3/1","3/2"}),L189="l"),VLOOKUP(N189,$AC$2:$AD$17,2,FALSE),IF(OR($D199={"1/3","2/3","3/1","3/2"}),1,"")))))))))))))))))))))))</f>
        <v>20b</v>
      </c>
      <c r="O200" s="12">
        <f t="shared" si="17"/>
        <v>39</v>
      </c>
      <c r="P200" s="13" t="str">
        <f>IF(AND(Q200="c",$A200&gt;=1,OR(R200={1,"2a","2b",3,"5a","5b","10a","10b","20a","20b","40a","40b","80a","80b","160a","160b"})),"w",IF(AND(Q200="",$A200&gt;=1,OR(R200={1,"2a","2b",3,"5a","5b","10a","10b","20a","20b","40a","40b","80a","80b","160a","160b"})),"l",""))</f>
        <v>l</v>
      </c>
      <c r="Q200" s="7" t="str">
        <f>IF(OR($A200={1,4,7,10,13,16,19,22,25,28,31,34}),"c","")</f>
        <v/>
      </c>
      <c r="R200" s="14" t="str">
        <f>IF(AND(OR($E199={"a/b","a/c","b/a","c/a"}),P199="w"),VLOOKUP(R199,$AA$2:$AB$17,2,FALSE),IF(AND(OR($E199={"a/b","a/c","b/a","c/a"}),P199="l"),VLOOKUP(R199,$AC$2:$AD$17,2,FALSE),IF(AND(OR($E199={"a/b","a/c","b/a","c/a"}),P198="w"),VLOOKUP(R198,$AA$2:$AB$17,2,FALSE),IF(AND(OR($E199={"a/b","a/c","b/a","c/a"}),P198="l"),VLOOKUP(R198,$AC$2:$AD$17,2,FALSE),IF(AND(OR($E199={"a/b","a/c","b/a","c/a"}),P197="w"),VLOOKUP(R197,$AA$2:$AB$17,2,FALSE),IF(AND(OR($E199={"a/b","a/c","b/a","c/a"}),P197="l"),VLOOKUP(R197,$AC$2:$AD$17,2,FALSE),IF(AND(OR($E199={"a/b","a/c","b/a","c/a"}),P196="w"),VLOOKUP(R196,$AA$2:$AB$17,2,FALSE),IF(AND(OR($E199={"a/b","a/c","b/a","c/a"}),P196="l"),VLOOKUP(R196,$AC$2:$AD$17,2,FALSE),IF(AND(OR($E199={"a/b","a/c","b/a","c/a"}),P195="w"),VLOOKUP(R195,$AA$2:$AB$17,2,FALSE),IF(AND(OR($E199={"a/b","a/c","b/a","c/a"}),P195="l"),VLOOKUP(R195,$AC$2:$AD$17,2,FALSE),IF(AND(OR($E199={"a/b","a/c","b/a","c/a"}),P194="w"),VLOOKUP(R194,$AA$2:$AB$17,2,FALSE),IF(AND(OR($E199={"a/b","a/c","b/a","c/a"}),P194="l"),VLOOKUP(R194,$AC$2:$AD$17,2,FALSE),IF(AND(OR($E199={"a/b","a/c","b/a","c/a"}),P193="w"),VLOOKUP(R193,$AA$2:$AB$17,2,FALSE),IF(AND(OR($E199={"a/b","a/c","b/a","c/a"}),P193="l"),VLOOKUP(R193,$AC$2:$AD$17,2,FALSE),IF(AND(OR($E199={"a/b","a/c","b/a","c/a"}),P192="w"),VLOOKUP(R192,$AA$2:$AB$17,2,FALSE),IF(AND(OR($E199={"a/b","a/c","b/a","c/a"}),P192="l"),VLOOKUP(R192,$AC$2:$AD$17,2,FALSE),IF(AND(OR($E199={"a/b","a/c","b/a","c/a"}),P191="w"),VLOOKUP(R191,$AA$2:$AB$17,2,FALSE),IF(AND(OR($E199={"a/b","a/c","b/a","c/a"}),P191="l"),VLOOKUP(R191,$AC$2:$AD$17,2,FALSE),IF(AND(OR($E199={"a/b","a/c","b/a","c/a"}),P190="w"),VLOOKUP(R190,$AA$2:$AB$17,2,FALSE),IF(AND(OR($E199={"a/b","a/c","b/a","c/a"}),P190="l"),VLOOKUP(R190,$AC$2:$AD$17,2,FALSE),IF(AND(OR($E199={"a/b","a/c","b/a","c/a"}),P189="w"),VLOOKUP(R189,$AA$2:$AB$17,2,FALSE),IF(AND(OR($E199={"a/b","a/c","b/a","c/a"}),P189="l"),VLOOKUP(R189,$AC$2:$AD$17,2,FALSE),IF(OR($E199={"a/b","a/c","b/a","c/a"}),1,"")))))))))))))))))))))))</f>
        <v>2b</v>
      </c>
      <c r="S200" s="13" t="str">
        <f>IF(AND(T200="c",$A200&gt;=1,OR(U200={1,"2a","2b",3,"5a","5b","10a","10b","20a","20b","40a","40b","80a","80b","160a","160b"})),"w",IF(AND(T200="",$A200&gt;=1,OR(U200={1,"2a","2b",3,"5a","5b","10a","10b","20a","20b","40a","40b","80a","80b","160a","160b"})),"l",""))</f>
        <v>l</v>
      </c>
      <c r="T200" s="7" t="str">
        <f>IF(OR($A200={2,5,8,11,14,17,20,23,26,29,32,35}),"c","")</f>
        <v/>
      </c>
      <c r="U200" s="14" t="str">
        <f>IF(AND(OR($E199={"a/b","b/c","b/a","c/b"}),S199="w"),VLOOKUP(U199,$AA$2:$AB$17,2,FALSE),IF(AND(OR($E199={"a/b","b/c","b/a","c/b"}),S199="l"),VLOOKUP(U199,$AC$2:$AD$17,2,FALSE),IF(AND(OR($E199={"a/b","b/c","b/a","c/b"}),S198="w"),VLOOKUP(U198,$AA$2:$AB$17,2,FALSE),IF(AND(OR($E199={"a/b","b/c","b/a","c/b"}),S198="l"),VLOOKUP(U198,$AC$2:$AD$17,2,FALSE),IF(AND(OR($E199={"a/b","b/c","b/a","c/b"}),S197="w"),VLOOKUP(U197,$AA$2:$AB$17,2,FALSE),IF(AND(OR($E199={"a/b","b/c","b/a","c/b"}),S197="l"),VLOOKUP(U197,$AC$2:$AD$17,2,FALSE),IF(AND(OR($E199={"a/b","b/c","b/a","c/b"}),S196="w"),VLOOKUP(U196,$AA$2:$AB$17,2,FALSE),IF(AND(OR($E199={"a/b","b/c","b/a","c/b"}),S196="l"),VLOOKUP(U196,$AC$2:$AD$17,2,FALSE),IF(AND(OR($E199={"a/b","b/c","b/a","c/b"}),S195="w"),VLOOKUP(U195,$AA$2:$AB$17,2,FALSE),IF(AND(OR($E199={"a/b","b/c","b/a","c/b"}),S195="l"),VLOOKUP(U195,$AC$2:$AD$17,2,FALSE),IF(AND(OR($E199={"a/b","b/c","b/a","c/b"}),S194="w"),VLOOKUP(U194,$AA$2:$AB$17,2,FALSE),IF(AND(OR($E199={"a/b","b/c","b/a","c/b"}),S194="l"),VLOOKUP(U194,$AC$2:$AD$17,2,FALSE),IF(AND(OR($E199={"a/b","b/c","b/a","c/b"}),S193="w"),VLOOKUP(U193,$AA$2:$AB$17,2,FALSE),IF(AND(OR($E199={"a/b","b/c","b/a","c/b"}),S193="l"),VLOOKUP(U193,$AC$2:$AD$17,2,FALSE),IF(AND(OR($E199={"a/b","b/c","b/a","c/b"}),S192="w"),VLOOKUP(U192,$AA$2:$AB$17,2,FALSE),IF(AND(OR($E199={"a/b","b/c","b/a","c/b"}),S192="l"),VLOOKUP(U192,$AC$2:$AD$17,2,FALSE),IF(AND(OR($E199={"a/b","b/c","b/a","c/b"}),S191="w"),VLOOKUP(U191,$AA$2:$AB$17,2,FALSE),IF(AND(OR($E199={"a/b","b/c","b/a","c/b"}),S191="l"),VLOOKUP(U191,$AC$2:$AD$17,2,FALSE),IF(AND(OR($E199={"a/b","b/c","b/a","c/b"}),S190="w"),VLOOKUP(U190,$AA$2:$AB$17,2,FALSE),IF(AND(OR($E199={"a/b","b/c","b/a","c/b"}),S190="l"),VLOOKUP(U190,$AC$2:$AD$17,2,FALSE),IF(AND(OR($E199={"a/b","b/c","b/a","c/b"}),S189="w"),VLOOKUP(U189,$AA$2:$AB$17,2,FALSE),IF(AND(OR($E199={"a/b","b/c","b/a","c/b"}),S189="l"),VLOOKUP(U189,$AC$2:$AD$17,2,FALSE),IF(OR($E199={"a/b","b/c","b/a","c/b"}),1,"")))))))))))))))))))))))</f>
        <v>2a</v>
      </c>
      <c r="V200" s="13" t="str">
        <f>IF(AND(W200="c",$A200&gt;=1,OR(X200={1,"2a","2b",3,"5a","5b","10a","10b","20a","20b","40a","40b","80a","80b","160a","160b"})),"w",IF(AND(W200="",$A200&gt;=1,OR(X200={1,"2a","2b",3,"5a","5b","10a","10b","20a","20b","40a","40b","80a","80b","160a","160b"})),"l",""))</f>
        <v/>
      </c>
      <c r="W200" s="7" t="str">
        <f>IF(OR($A200={3,6,9,12,15,18,21,24,27,30,33,36}),"c","")</f>
        <v>c</v>
      </c>
      <c r="X200" s="14" t="str">
        <f>IF(AND(OR($E199={"a/c","b/c","c/a","c/b"}),V199="w"),VLOOKUP(X199,$AA$2:$AB$17,2,FALSE),IF(AND(OR($E199={"a/c","b/c","c/a","c/b"}),V199="l"),VLOOKUP(X199,$AC$2:$AD$17,2,FALSE),IF(AND(OR($E199={"a/c","b/c","c/a","c/b"}),V198="w"),VLOOKUP(X198,$AA$2:$AB$17,2,FALSE),IF(AND(OR($E199={"a/c","b/c","c/a","c/b"}),V198="l"),VLOOKUP(X198,$AC$2:$AD$17,2,FALSE),IF(AND(OR($E199={"a/c","b/c","c/a","c/b"}),V197="w"),VLOOKUP(X197,$AA$2:$AB$17,2,FALSE),IF(AND(OR($E199={"a/c","b/c","c/a","c/b"}),V197="l"),VLOOKUP(X197,$AC$2:$AD$17,2,FALSE),IF(AND(OR($E199={"a/c","b/c","c/a","c/b"}),V196="w"),VLOOKUP(X196,$AA$2:$AB$17,2,FALSE),IF(AND(OR($E199={"a/c","b/c","c/a","c/b"}),V196="l"),VLOOKUP(X196,$AC$2:$AD$17,2,FALSE),IF(AND(OR($E199={"a/c","b/c","c/a","c/b"}),V195="w"),VLOOKUP(X195,$AA$2:$AB$17,2,FALSE),IF(AND(OR($E199={"a/c","b/c","c/a","c/b"}),V195="l"),VLOOKUP(X195,$AC$2:$AD$17,2,FALSE),IF(AND(OR($E199={"a/c","b/c","c/a","c/b"}),V194="w"),VLOOKUP(X194,$AA$2:$AB$17,2,FALSE),IF(AND(OR($E199={"a/c","b/c","c/a","c/b"}),V194="l"),VLOOKUP(X194,$AC$2:$AD$17,2,FALSE),IF(AND(OR($E199={"a/c","b/c","c/a","c/b"}),V193="w"),VLOOKUP(X193,$AA$2:$AB$17,2,FALSE),IF(AND(OR($E199={"a/c","b/c","c/a","c/b"}),V193="l"),VLOOKUP(X193,$AC$2:$AD$17,2,FALSE),IF(AND(OR($E199={"a/c","b/c","c/a","c/b"}),V192="w"),VLOOKUP(X192,$AA$2:$AB$17,2,FALSE),IF(AND(OR($E199={"a/c","b/c","c/a","c/b"}),V192="l"),VLOOKUP(X192,$AC$2:$AD$17,2,FALSE),IF(AND(OR($E199={"a/c","b/c","c/a","c/b"}),V191="w"),VLOOKUP(X191,$AA$2:$AB$17,2,FALSE),IF(AND(OR($E199={"a/c","b/c","c/a","c/b"}),V191="l"),VLOOKUP(X191,$AC$2:$AD$17,2,FALSE),IF(AND(OR($E199={"a/c","b/c","c/a","c/b"}),V190="w"),VLOOKUP(X190,$AA$2:$AB$17,2,FALSE),IF(AND(OR($E199={"a/c","b/c","c/a","c/b"}),V190="l"),VLOOKUP(X190,$AC$2:$AD$17,2,FALSE),IF(AND(OR($E199={"a/c","b/c","c/a","c/b"}),V189="w"),VLOOKUP(X189,$AA$2:$AB$17,2,FALSE),IF(AND(OR($E199={"a/c","b/c","c/a","c/b"}),V189="l"),VLOOKUP(X189,$AC$2:$AD$17,2,FALSE),IF(OR($E199={"a/c","b/c","c/a","c/b"}),1,"")))))))))))))))))))))))</f>
        <v/>
      </c>
      <c r="Y200" s="12">
        <f t="shared" si="18"/>
        <v>-4</v>
      </c>
      <c r="Z200" s="27">
        <f t="shared" si="19"/>
        <v>35</v>
      </c>
    </row>
    <row r="201" spans="1:26">
      <c r="A201" s="9">
        <v>21</v>
      </c>
      <c r="B201" s="9">
        <f>IF(OR($A201={1,2,3,4,5,6,7,8,9,10,11,12}),1,IF(OR($A201={13,14,15,16,17,18,19,20,21,22,23,24}),2,IF(OR($A201={25,26,27,28,29,30,31,32,33,34,35,36}),3,"")))</f>
        <v>2</v>
      </c>
      <c r="C201" s="9" t="str">
        <f>IF(OR($A201={1,4,7,10,13,16,19,22,25,28,31,34}),"A",IF(OR($A201={2,5,8,11,14,17,20,23,26,29,32,35}),"B",IF(OR($A201={3,6,9,12,15,18,21,24,27,30,33,36}),"C","")))</f>
        <v>C</v>
      </c>
      <c r="D201" t="str">
        <f t="shared" si="20"/>
        <v>3/2</v>
      </c>
      <c r="E201" t="str">
        <f t="shared" si="21"/>
        <v>A/C</v>
      </c>
      <c r="F201" s="13" t="str">
        <f>IF(AND(G201="d",$A201&gt;=1,OR(H201={1,"2a","2b",3,"5a","5b","10a","10b","20a","20b","40a","40b","80a","80b","160a","160b"})),"w",IF(AND(G201="",$A201&gt;=1,OR(H201={1,"2a","2b",3,"5a","5b","10a","10b","20a","20b","40a","40b","80a","80b","160a","160b"})),"l",""))</f>
        <v/>
      </c>
      <c r="G201" s="7" t="str">
        <f>IF(OR($A201={1,2,3,4,5,6,7,8,9,10,11,12}),"d","")</f>
        <v/>
      </c>
      <c r="H201" s="14" t="str">
        <f>IF(AND(OR($D200={"1/2","1/3","2/1","3/1"}),F200="w"),VLOOKUP(H200,$AA$2:$AB$17,2,FALSE),IF(AND(OR($D200={"1/2","1/3","2/1","3/1"}),F200="l"),VLOOKUP(H200,$AC$2:$AD$17,2,FALSE),IF(AND(OR($D200={"1/2","1/3","2/1","3/1"}),F199="w"),VLOOKUP(H199,$AA$2:$AB$17,2,FALSE),IF(AND(OR($D200={"1/2","1/3","2/1","3/1"}),F199="l"),VLOOKUP(H199,$AC$2:$AD$17,2,FALSE),IF(AND(OR($D200={"1/2","1/3","2/1","3/1"}),F198="w"),VLOOKUP(H198,$AA$2:$AB$17,2,FALSE),IF(AND(OR($D200={"1/2","1/3","2/1","3/1"}),F198="l"),VLOOKUP(H198,$AC$2:$AD$17,2,FALSE),IF(AND(OR($D200={"1/2","1/3","2/1","3/1"}),F197="w"),VLOOKUP(H197,$AA$2:$AB$17,2,FALSE),IF(AND(OR($D200={"1/2","1/3","2/1","3/1"}),F197="l"),VLOOKUP(H197,$AC$2:$AD$17,2,FALSE),IF(AND(OR($D200={"1/2","1/3","2/1","3/1"}),F196="w"),VLOOKUP(H196,$AA$2:$AB$17,2,FALSE),IF(AND(OR($D200={"1/2","1/3","2/1","3/1"}),F196="l"),VLOOKUP(H196,$AC$2:$AD$17,2,FALSE),IF(AND(OR($D200={"1/2","1/3","2/1","3/1"}),F195="w"),VLOOKUP(H195,$AA$2:$AB$17,2,FALSE),IF(AND(OR($D200={"1/2","1/3","2/1","3/1"}),F195="l"),VLOOKUP(H195,$AC$2:$AD$17,2,FALSE),IF(AND(OR($D200={"1/2","1/3","2/1","3/1"}),F194="w"),VLOOKUP(H194,$AA$2:$AB$17,2,FALSE),IF(AND(OR($D200={"1/2","1/3","2/1","3/1"}),F194="l"),VLOOKUP(H194,$AC$2:$AD$17,2,FALSE),IF(AND(OR($D200={"1/2","1/3","2/1","3/1"}),F193="w"),VLOOKUP(H193,$AA$2:$AB$17,2,FALSE),IF(AND(OR($D200={"1/2","1/3","2/1","3/1"}),F193="l"),VLOOKUP(H193,$AC$2:$AD$17,2,FALSE),IF(AND(OR($D200={"1/2","1/3","2/1","3/1"}),F192="w"),VLOOKUP(H192,$AA$2:$AB$17,2,FALSE),IF(AND(OR($D200={"1/2","1/3","2/1","3/1"}),F192="l"),VLOOKUP(H192,$AC$2:$AD$17,2,FALSE),IF(AND(OR($D200={"1/2","1/3","2/1","3/1"}),F191="w"),VLOOKUP(H191,$AA$2:$AB$17,2,FALSE),IF(AND(OR($D200={"1/2","1/3","2/1","3/1"}),F191="l"),VLOOKUP(H191,$AC$2:$AD$17,2,FALSE),IF(AND(OR($D200={"1/2","1/3","2/1","3/1"}),F190="w"),VLOOKUP(H190,$AA$2:$AB$17,2,FALSE),IF(AND(OR($D200={"1/2","1/3","2/1","3/1"}),F190="l"),VLOOKUP(H190,$AC$2:$AD$17,2,FALSE),IF(OR($D200={"1/2","1/3","2/1","3/1"}),1,"")))))))))))))))))))))))</f>
        <v/>
      </c>
      <c r="I201" s="13" t="str">
        <f>IF(AND(J201="d",$A201&gt;=1,OR(K201={1,"2a","2b",3,"5a","5b","10a","10b","20a","20b","40a","40b","80a","80b","160a","160b"})),"w",IF(AND(J201="",$A201&gt;=1,OR(K201={1,"2a","2b",3,"5a","5b","10a","10b","20a","20b","40a","40b","80a","80b","160a","160b"})),"l",""))</f>
        <v>w</v>
      </c>
      <c r="J201" s="7" t="str">
        <f>IF(OR($A201={13,14,15,16,17,18,19,20,21,22,23,24}),"d","")</f>
        <v>d</v>
      </c>
      <c r="K201" s="14" t="str">
        <f>IF(AND(OR($D200={"1/2","2/3","2/1","3/2"}),I200="w"),VLOOKUP(K200,$AA$2:$AB$17,2,FALSE),IF(AND(OR($D200={"1/2","2/3","2/1","3/2"}),I200="l"),VLOOKUP(K200,$AC$2:$AD$17,2,FALSE),IF(AND(OR($D200={"1/2","2/3","2/1","3/2"}),I199="w"),VLOOKUP(K199,$AA$2:$AB$17,2,FALSE),IF(AND(OR($D200={"1/2","2/3","2/1","3/2"}),I199="l"),VLOOKUP(K199,$AC$2:$AD$17,2,FALSE),IF(AND(OR($D200={"1/2","2/3","2/1","3/2"}),I198="w"),VLOOKUP(K198,$AA$2:$AB$17,2,FALSE),IF(AND(OR($D200={"1/2","2/3","2/1","3/2"}),I198="l"),VLOOKUP(K198,$AC$2:$AD$17,2,FALSE),IF(AND(OR($D200={"1/2","2/3","2/1","3/2"}),I197="w"),VLOOKUP(K197,$AA$2:$AB$17,2,FALSE),IF(AND(OR($D200={"1/2","2/3","2/1","3/2"}),I197="l"),VLOOKUP(K197,$AC$2:$AD$17,2,FALSE),IF(AND(OR($D200={"1/2","2/3","2/1","3/2"}),I196="w"),VLOOKUP(K196,$AA$2:$AB$17,2,FALSE),IF(AND(OR($D200={"1/2","2/3","2/1","3/2"}),I196="l"),VLOOKUP(K196,$AC$2:$AD$17,2,FALSE),IF(AND(OR($D200={"1/2","2/3","2/1","3/2"}),I195="w"),VLOOKUP(K195,$AA$2:$AB$17,2,FALSE),IF(AND(OR($D200={"1/2","2/3","2/1","3/2"}),I195="l"),VLOOKUP(K195,$AC$2:$AD$17,2,FALSE),IF(AND(OR($D200={"1/2","2/3","2/1","3/2"}),I194="w"),VLOOKUP(K194,$AA$2:$AB$17,2,FALSE),IF(AND(OR($D200={"1/2","2/3","2/1","3/2"}),I194="l"),VLOOKUP(K194,$AC$2:$AD$17,2,FALSE),IF(AND(OR($D200={"1/2","2/3","2/1","3/2"}),I193="w"),VLOOKUP(K193,$AA$2:$AB$17,2,FALSE),IF(AND(OR($D200={"1/2","2/3","2/1","3/2"}),I193="l"),VLOOKUP(K193,$AC$2:$AD$17,2,FALSE),IF(AND(OR($D200={"1/2","2/3","2/1","3/2"}),I192="w"),VLOOKUP(K192,$AA$2:$AB$17,2,FALSE),IF(AND(OR($D200={"1/2","2/3","2/1","3/2"}),I192="l"),VLOOKUP(K192,$AC$2:$AD$17,2,FALSE),IF(AND(OR($D200={"1/2","2/3","2/1","3/2"}),I191="w"),VLOOKUP(K191,$AA$2:$AB$17,2,FALSE),IF(AND(OR($D200={"1/2","2/3","2/1","3/2"}),I191="l"),VLOOKUP(K191,$AC$2:$AD$17,2,FALSE),IF(AND(OR($D200={"1/2","2/3","2/1","3/2"}),I190="w"),VLOOKUP(K190,$AA$2:$AB$17,2,FALSE),IF(AND(OR($D200={"1/2","2/3","2/1","3/2"}),I190="l"),VLOOKUP(K190,$AC$2:$AD$17,2,FALSE),IF(OR($D200={"1/2","2/3","2/1","3/2"}),1,"")))))))))))))))))))))))</f>
        <v>2a</v>
      </c>
      <c r="L201" s="13" t="str">
        <f>IF(AND(M201="d",$A201&gt;=1,OR(N201={1,"2a","2b",3,"5a","5b","10a","10b","20a","20b","40a","40b","80a","80b","160a","160b"})),"w",IF(AND(M201="",$A201&gt;=1,OR(N201={1,"2a","2b",3,"5a","5b","10a","10b","20a","20b","40a","40b","80a","80b","160a","160b"})),"l",""))</f>
        <v>l</v>
      </c>
      <c r="M201" s="7" t="str">
        <f>IF(OR($A201={25,26,27,28,29,30,31,32,33,34,35,36}),"d","")</f>
        <v/>
      </c>
      <c r="N201" s="14" t="str">
        <f>IF(AND(OR($D200={"1/3","2/3","3/1","3/2"}),L200="w"),VLOOKUP(N200,$AA$2:$AB$17,2,FALSE),IF(AND(OR($D200={"1/3","2/3","3/1","3/2"}),L200="l"),VLOOKUP(N200,$AC$2:$AD$17,2,FALSE),IF(AND(OR($D200={"1/3","2/3","3/1","3/2"}),L199="w"),VLOOKUP(N199,$AA$2:$AB$17,2,FALSE),IF(AND(OR($D200={"1/3","2/3","3/1","3/2"}),L199="l"),VLOOKUP(N199,$AC$2:$AD$17,2,FALSE),IF(AND(OR($D200={"1/3","2/3","3/1","3/2"}),L198="w"),VLOOKUP(N198,$AA$2:$AB$17,2,FALSE),IF(AND(OR($D200={"1/3","2/3","3/1","3/2"}),L198="l"),VLOOKUP(N198,$AC$2:$AD$17,2,FALSE),IF(AND(OR($D200={"1/3","2/3","3/1","3/2"}),L197="w"),VLOOKUP(N197,$AA$2:$AB$17,2,FALSE),IF(AND(OR($D200={"1/3","2/3","3/1","3/2"}),L197="l"),VLOOKUP(N197,$AC$2:$AD$17,2,FALSE),IF(AND(OR($D200={"1/3","2/3","3/1","3/2"}),L196="w"),VLOOKUP(N196,$AA$2:$AB$17,2,FALSE),IF(AND(OR($D200={"1/3","2/3","3/1","3/2"}),L196="l"),VLOOKUP(N196,$AC$2:$AD$17,2,FALSE),IF(AND(OR($D200={"1/3","2/3","3/1","3/2"}),L195="w"),VLOOKUP(N195,$AA$2:$AB$17,2,FALSE),IF(AND(OR($D200={"1/3","2/3","3/1","3/2"}),L195="l"),VLOOKUP(N195,$AC$2:$AD$17,2,FALSE),IF(AND(OR($D200={"1/3","2/3","3/1","3/2"}),L194="w"),VLOOKUP(N194,$AA$2:$AB$17,2,FALSE),IF(AND(OR($D200={"1/3","2/3","3/1","3/2"}),L194="l"),VLOOKUP(N194,$AC$2:$AD$17,2,FALSE),IF(AND(OR($D200={"1/3","2/3","3/1","3/2"}),L193="w"),VLOOKUP(N193,$AA$2:$AB$17,2,FALSE),IF(AND(OR($D200={"1/3","2/3","3/1","3/2"}),L193="l"),VLOOKUP(N193,$AC$2:$AD$17,2,FALSE),IF(AND(OR($D200={"1/3","2/3","3/1","3/2"}),L192="w"),VLOOKUP(N192,$AA$2:$AB$17,2,FALSE),IF(AND(OR($D200={"1/3","2/3","3/1","3/2"}),L192="l"),VLOOKUP(N192,$AC$2:$AD$17,2,FALSE),IF(AND(OR($D200={"1/3","2/3","3/1","3/2"}),L191="w"),VLOOKUP(N191,$AA$2:$AB$17,2,FALSE),IF(AND(OR($D200={"1/3","2/3","3/1","3/2"}),L191="l"),VLOOKUP(N191,$AC$2:$AD$17,2,FALSE),IF(AND(OR($D200={"1/3","2/3","3/1","3/2"}),L190="w"),VLOOKUP(N190,$AA$2:$AB$17,2,FALSE),IF(AND(OR($D200={"1/3","2/3","3/1","3/2"}),L190="l"),VLOOKUP(N190,$AC$2:$AD$17,2,FALSE),IF(OR($D200={"1/3","2/3","3/1","3/2"}),1,"")))))))))))))))))))))))</f>
        <v>10a</v>
      </c>
      <c r="O201" s="12">
        <f t="shared" si="17"/>
        <v>-6</v>
      </c>
      <c r="P201" s="13" t="str">
        <f>IF(AND(Q201="c",$A201&gt;=1,OR(R201={1,"2a","2b",3,"5a","5b","10a","10b","20a","20b","40a","40b","80a","80b","160a","160b"})),"w",IF(AND(Q201="",$A201&gt;=1,OR(R201={1,"2a","2b",3,"5a","5b","10a","10b","20a","20b","40a","40b","80a","80b","160a","160b"})),"l",""))</f>
        <v>l</v>
      </c>
      <c r="Q201" s="7" t="str">
        <f>IF(OR($A201={1,4,7,10,13,16,19,22,25,28,31,34}),"c","")</f>
        <v/>
      </c>
      <c r="R201" s="14">
        <f>IF(AND(OR($E200={"a/b","a/c","b/a","c/a"}),P200="w"),VLOOKUP(R200,$AA$2:$AB$17,2,FALSE),IF(AND(OR($E200={"a/b","a/c","b/a","c/a"}),P200="l"),VLOOKUP(R200,$AC$2:$AD$17,2,FALSE),IF(AND(OR($E200={"a/b","a/c","b/a","c/a"}),P199="w"),VLOOKUP(R199,$AA$2:$AB$17,2,FALSE),IF(AND(OR($E200={"a/b","a/c","b/a","c/a"}),P199="l"),VLOOKUP(R199,$AC$2:$AD$17,2,FALSE),IF(AND(OR($E200={"a/b","a/c","b/a","c/a"}),P198="w"),VLOOKUP(R198,$AA$2:$AB$17,2,FALSE),IF(AND(OR($E200={"a/b","a/c","b/a","c/a"}),P198="l"),VLOOKUP(R198,$AC$2:$AD$17,2,FALSE),IF(AND(OR($E200={"a/b","a/c","b/a","c/a"}),P197="w"),VLOOKUP(R197,$AA$2:$AB$17,2,FALSE),IF(AND(OR($E200={"a/b","a/c","b/a","c/a"}),P197="l"),VLOOKUP(R197,$AC$2:$AD$17,2,FALSE),IF(AND(OR($E200={"a/b","a/c","b/a","c/a"}),P196="w"),VLOOKUP(R196,$AA$2:$AB$17,2,FALSE),IF(AND(OR($E200={"a/b","a/c","b/a","c/a"}),P196="l"),VLOOKUP(R196,$AC$2:$AD$17,2,FALSE),IF(AND(OR($E200={"a/b","a/c","b/a","c/a"}),P195="w"),VLOOKUP(R195,$AA$2:$AB$17,2,FALSE),IF(AND(OR($E200={"a/b","a/c","b/a","c/a"}),P195="l"),VLOOKUP(R195,$AC$2:$AD$17,2,FALSE),IF(AND(OR($E200={"a/b","a/c","b/a","c/a"}),P194="w"),VLOOKUP(R194,$AA$2:$AB$17,2,FALSE),IF(AND(OR($E200={"a/b","a/c","b/a","c/a"}),P194="l"),VLOOKUP(R194,$AC$2:$AD$17,2,FALSE),IF(AND(OR($E200={"a/b","a/c","b/a","c/a"}),P193="w"),VLOOKUP(R193,$AA$2:$AB$17,2,FALSE),IF(AND(OR($E200={"a/b","a/c","b/a","c/a"}),P193="l"),VLOOKUP(R193,$AC$2:$AD$17,2,FALSE),IF(AND(OR($E200={"a/b","a/c","b/a","c/a"}),P192="w"),VLOOKUP(R192,$AA$2:$AB$17,2,FALSE),IF(AND(OR($E200={"a/b","a/c","b/a","c/a"}),P192="l"),VLOOKUP(R192,$AC$2:$AD$17,2,FALSE),IF(AND(OR($E200={"a/b","a/c","b/a","c/a"}),P191="w"),VLOOKUP(R191,$AA$2:$AB$17,2,FALSE),IF(AND(OR($E200={"a/b","a/c","b/a","c/a"}),P191="l"),VLOOKUP(R191,$AC$2:$AD$17,2,FALSE),IF(AND(OR($E200={"a/b","a/c","b/a","c/a"}),P190="w"),VLOOKUP(R190,$AA$2:$AB$17,2,FALSE),IF(AND(OR($E200={"a/b","a/c","b/a","c/a"}),P190="l"),VLOOKUP(R190,$AC$2:$AD$17,2,FALSE),IF(OR($E200={"a/b","a/c","b/a","c/a"}),1,"")))))))))))))))))))))))</f>
        <v>3</v>
      </c>
      <c r="S201" s="13" t="str">
        <f>IF(AND(T201="c",$A201&gt;=1,OR(U201={1,"2a","2b",3,"5a","5b","10a","10b","20a","20b","40a","40b","80a","80b","160a","160b"})),"w",IF(AND(T201="",$A201&gt;=1,OR(U201={1,"2a","2b",3,"5a","5b","10a","10b","20a","20b","40a","40b","80a","80b","160a","160b"})),"l",""))</f>
        <v/>
      </c>
      <c r="T201" s="7" t="str">
        <f>IF(OR($A201={2,5,8,11,14,17,20,23,26,29,32,35}),"c","")</f>
        <v/>
      </c>
      <c r="U201" s="14" t="str">
        <f>IF(AND(OR($E200={"a/b","b/c","b/a","c/b"}),S200="w"),VLOOKUP(U200,$AA$2:$AB$17,2,FALSE),IF(AND(OR($E200={"a/b","b/c","b/a","c/b"}),S200="l"),VLOOKUP(U200,$AC$2:$AD$17,2,FALSE),IF(AND(OR($E200={"a/b","b/c","b/a","c/b"}),S199="w"),VLOOKUP(U199,$AA$2:$AB$17,2,FALSE),IF(AND(OR($E200={"a/b","b/c","b/a","c/b"}),S199="l"),VLOOKUP(U199,$AC$2:$AD$17,2,FALSE),IF(AND(OR($E200={"a/b","b/c","b/a","c/b"}),S198="w"),VLOOKUP(U198,$AA$2:$AB$17,2,FALSE),IF(AND(OR($E200={"a/b","b/c","b/a","c/b"}),S198="l"),VLOOKUP(U198,$AC$2:$AD$17,2,FALSE),IF(AND(OR($E200={"a/b","b/c","b/a","c/b"}),S197="w"),VLOOKUP(U197,$AA$2:$AB$17,2,FALSE),IF(AND(OR($E200={"a/b","b/c","b/a","c/b"}),S197="l"),VLOOKUP(U197,$AC$2:$AD$17,2,FALSE),IF(AND(OR($E200={"a/b","b/c","b/a","c/b"}),S196="w"),VLOOKUP(U196,$AA$2:$AB$17,2,FALSE),IF(AND(OR($E200={"a/b","b/c","b/a","c/b"}),S196="l"),VLOOKUP(U196,$AC$2:$AD$17,2,FALSE),IF(AND(OR($E200={"a/b","b/c","b/a","c/b"}),S195="w"),VLOOKUP(U195,$AA$2:$AB$17,2,FALSE),IF(AND(OR($E200={"a/b","b/c","b/a","c/b"}),S195="l"),VLOOKUP(U195,$AC$2:$AD$17,2,FALSE),IF(AND(OR($E200={"a/b","b/c","b/a","c/b"}),S194="w"),VLOOKUP(U194,$AA$2:$AB$17,2,FALSE),IF(AND(OR($E200={"a/b","b/c","b/a","c/b"}),S194="l"),VLOOKUP(U194,$AC$2:$AD$17,2,FALSE),IF(AND(OR($E200={"a/b","b/c","b/a","c/b"}),S193="w"),VLOOKUP(U193,$AA$2:$AB$17,2,FALSE),IF(AND(OR($E200={"a/b","b/c","b/a","c/b"}),S193="l"),VLOOKUP(U193,$AC$2:$AD$17,2,FALSE),IF(AND(OR($E200={"a/b","b/c","b/a","c/b"}),S192="w"),VLOOKUP(U192,$AA$2:$AB$17,2,FALSE),IF(AND(OR($E200={"a/b","b/c","b/a","c/b"}),S192="l"),VLOOKUP(U192,$AC$2:$AD$17,2,FALSE),IF(AND(OR($E200={"a/b","b/c","b/a","c/b"}),S191="w"),VLOOKUP(U191,$AA$2:$AB$17,2,FALSE),IF(AND(OR($E200={"a/b","b/c","b/a","c/b"}),S191="l"),VLOOKUP(U191,$AC$2:$AD$17,2,FALSE),IF(AND(OR($E200={"a/b","b/c","b/a","c/b"}),S190="w"),VLOOKUP(U190,$AA$2:$AB$17,2,FALSE),IF(AND(OR($E200={"a/b","b/c","b/a","c/b"}),S190="l"),VLOOKUP(U190,$AC$2:$AD$17,2,FALSE),IF(OR($E200={"a/b","b/c","b/a","c/b"}),1,"")))))))))))))))))))))))</f>
        <v/>
      </c>
      <c r="V201" s="13" t="str">
        <f>IF(AND(W201="c",$A201&gt;=1,OR(X201={1,"2a","2b",3,"5a","5b","10a","10b","20a","20b","40a","40b","80a","80b","160a","160b"})),"w",IF(AND(W201="",$A201&gt;=1,OR(X201={1,"2a","2b",3,"5a","5b","10a","10b","20a","20b","40a","40b","80a","80b","160a","160b"})),"l",""))</f>
        <v>w</v>
      </c>
      <c r="W201" s="7" t="str">
        <f>IF(OR($A201={3,6,9,12,15,18,21,24,27,30,33,36}),"c","")</f>
        <v>c</v>
      </c>
      <c r="X201" s="14">
        <f>IF(AND(OR($E200={"a/c","b/c","c/a","c/b"}),V200="w"),VLOOKUP(X200,$AA$2:$AB$17,2,FALSE),IF(AND(OR($E200={"a/c","b/c","c/a","c/b"}),V200="l"),VLOOKUP(X200,$AC$2:$AD$17,2,FALSE),IF(AND(OR($E200={"a/c","b/c","c/a","c/b"}),V199="w"),VLOOKUP(X199,$AA$2:$AB$17,2,FALSE),IF(AND(OR($E200={"a/c","b/c","c/a","c/b"}),V199="l"),VLOOKUP(X199,$AC$2:$AD$17,2,FALSE),IF(AND(OR($E200={"a/c","b/c","c/a","c/b"}),V198="w"),VLOOKUP(X198,$AA$2:$AB$17,2,FALSE),IF(AND(OR($E200={"a/c","b/c","c/a","c/b"}),V198="l"),VLOOKUP(X198,$AC$2:$AD$17,2,FALSE),IF(AND(OR($E200={"a/c","b/c","c/a","c/b"}),V197="w"),VLOOKUP(X197,$AA$2:$AB$17,2,FALSE),IF(AND(OR($E200={"a/c","b/c","c/a","c/b"}),V197="l"),VLOOKUP(X197,$AC$2:$AD$17,2,FALSE),IF(AND(OR($E200={"a/c","b/c","c/a","c/b"}),V196="w"),VLOOKUP(X196,$AA$2:$AB$17,2,FALSE),IF(AND(OR($E200={"a/c","b/c","c/a","c/b"}),V196="l"),VLOOKUP(X196,$AC$2:$AD$17,2,FALSE),IF(AND(OR($E200={"a/c","b/c","c/a","c/b"}),V195="w"),VLOOKUP(X195,$AA$2:$AB$17,2,FALSE),IF(AND(OR($E200={"a/c","b/c","c/a","c/b"}),V195="l"),VLOOKUP(X195,$AC$2:$AD$17,2,FALSE),IF(AND(OR($E200={"a/c","b/c","c/a","c/b"}),V194="w"),VLOOKUP(X194,$AA$2:$AB$17,2,FALSE),IF(AND(OR($E200={"a/c","b/c","c/a","c/b"}),V194="l"),VLOOKUP(X194,$AC$2:$AD$17,2,FALSE),IF(AND(OR($E200={"a/c","b/c","c/a","c/b"}),V193="w"),VLOOKUP(X193,$AA$2:$AB$17,2,FALSE),IF(AND(OR($E200={"a/c","b/c","c/a","c/b"}),V193="l"),VLOOKUP(X193,$AC$2:$AD$17,2,FALSE),IF(AND(OR($E200={"a/c","b/c","c/a","c/b"}),V192="w"),VLOOKUP(X192,$AA$2:$AB$17,2,FALSE),IF(AND(OR($E200={"a/c","b/c","c/a","c/b"}),V192="l"),VLOOKUP(X192,$AC$2:$AD$17,2,FALSE),IF(AND(OR($E200={"a/c","b/c","c/a","c/b"}),V191="w"),VLOOKUP(X191,$AA$2:$AB$17,2,FALSE),IF(AND(OR($E200={"a/c","b/c","c/a","c/b"}),V191="l"),VLOOKUP(X191,$AC$2:$AD$17,2,FALSE),IF(AND(OR($E200={"a/c","b/c","c/a","c/b"}),V190="w"),VLOOKUP(X190,$AA$2:$AB$17,2,FALSE),IF(AND(OR($E200={"a/c","b/c","c/a","c/b"}),V190="l"),VLOOKUP(X190,$AC$2:$AD$17,2,FALSE),IF(OR($E200={"a/c","b/c","c/a","c/b"}),1,"")))))))))))))))))))))))</f>
        <v>3</v>
      </c>
      <c r="Y201" s="12">
        <f t="shared" si="18"/>
        <v>3</v>
      </c>
      <c r="Z201" s="27">
        <f t="shared" si="19"/>
        <v>-3</v>
      </c>
    </row>
    <row r="202" spans="1:26">
      <c r="A202" s="9">
        <v>19</v>
      </c>
      <c r="B202" s="9">
        <f>IF(OR($A202={1,2,3,4,5,6,7,8,9,10,11,12}),1,IF(OR($A202={13,14,15,16,17,18,19,20,21,22,23,24}),2,IF(OR($A202={25,26,27,28,29,30,31,32,33,34,35,36}),3,"")))</f>
        <v>2</v>
      </c>
      <c r="C202" s="9" t="str">
        <f>IF(OR($A202={1,4,7,10,13,16,19,22,25,28,31,34}),"A",IF(OR($A202={2,5,8,11,14,17,20,23,26,29,32,35}),"B",IF(OR($A202={3,6,9,12,15,18,21,24,27,30,33,36}),"C","")))</f>
        <v>A</v>
      </c>
      <c r="D202" t="str">
        <f t="shared" si="20"/>
        <v>3/2</v>
      </c>
      <c r="E202" t="str">
        <f t="shared" si="21"/>
        <v>C/A</v>
      </c>
      <c r="F202" s="13" t="str">
        <f>IF(AND(G202="d",$A202&gt;=1,OR(H202={1,"2a","2b",3,"5a","5b","10a","10b","20a","20b","40a","40b","80a","80b","160a","160b"})),"w",IF(AND(G202="",$A202&gt;=1,OR(H202={1,"2a","2b",3,"5a","5b","10a","10b","20a","20b","40a","40b","80a","80b","160a","160b"})),"l",""))</f>
        <v/>
      </c>
      <c r="G202" s="7" t="str">
        <f>IF(OR($A202={1,2,3,4,5,6,7,8,9,10,11,12}),"d","")</f>
        <v/>
      </c>
      <c r="H202" s="14" t="str">
        <f>IF(AND(OR($D201={"1/2","1/3","2/1","3/1"}),F201="w"),VLOOKUP(H201,$AA$2:$AB$17,2,FALSE),IF(AND(OR($D201={"1/2","1/3","2/1","3/1"}),F201="l"),VLOOKUP(H201,$AC$2:$AD$17,2,FALSE),IF(AND(OR($D201={"1/2","1/3","2/1","3/1"}),F200="w"),VLOOKUP(H200,$AA$2:$AB$17,2,FALSE),IF(AND(OR($D201={"1/2","1/3","2/1","3/1"}),F200="l"),VLOOKUP(H200,$AC$2:$AD$17,2,FALSE),IF(AND(OR($D201={"1/2","1/3","2/1","3/1"}),F199="w"),VLOOKUP(H199,$AA$2:$AB$17,2,FALSE),IF(AND(OR($D201={"1/2","1/3","2/1","3/1"}),F199="l"),VLOOKUP(H199,$AC$2:$AD$17,2,FALSE),IF(AND(OR($D201={"1/2","1/3","2/1","3/1"}),F198="w"),VLOOKUP(H198,$AA$2:$AB$17,2,FALSE),IF(AND(OR($D201={"1/2","1/3","2/1","3/1"}),F198="l"),VLOOKUP(H198,$AC$2:$AD$17,2,FALSE),IF(AND(OR($D201={"1/2","1/3","2/1","3/1"}),F197="w"),VLOOKUP(H197,$AA$2:$AB$17,2,FALSE),IF(AND(OR($D201={"1/2","1/3","2/1","3/1"}),F197="l"),VLOOKUP(H197,$AC$2:$AD$17,2,FALSE),IF(AND(OR($D201={"1/2","1/3","2/1","3/1"}),F196="w"),VLOOKUP(H196,$AA$2:$AB$17,2,FALSE),IF(AND(OR($D201={"1/2","1/3","2/1","3/1"}),F196="l"),VLOOKUP(H196,$AC$2:$AD$17,2,FALSE),IF(AND(OR($D201={"1/2","1/3","2/1","3/1"}),F195="w"),VLOOKUP(H195,$AA$2:$AB$17,2,FALSE),IF(AND(OR($D201={"1/2","1/3","2/1","3/1"}),F195="l"),VLOOKUP(H195,$AC$2:$AD$17,2,FALSE),IF(AND(OR($D201={"1/2","1/3","2/1","3/1"}),F194="w"),VLOOKUP(H194,$AA$2:$AB$17,2,FALSE),IF(AND(OR($D201={"1/2","1/3","2/1","3/1"}),F194="l"),VLOOKUP(H194,$AC$2:$AD$17,2,FALSE),IF(AND(OR($D201={"1/2","1/3","2/1","3/1"}),F193="w"),VLOOKUP(H193,$AA$2:$AB$17,2,FALSE),IF(AND(OR($D201={"1/2","1/3","2/1","3/1"}),F193="l"),VLOOKUP(H193,$AC$2:$AD$17,2,FALSE),IF(AND(OR($D201={"1/2","1/3","2/1","3/1"}),F192="w"),VLOOKUP(H192,$AA$2:$AB$17,2,FALSE),IF(AND(OR($D201={"1/2","1/3","2/1","3/1"}),F192="l"),VLOOKUP(H192,$AC$2:$AD$17,2,FALSE),IF(AND(OR($D201={"1/2","1/3","2/1","3/1"}),F191="w"),VLOOKUP(H191,$AA$2:$AB$17,2,FALSE),IF(AND(OR($D201={"1/2","1/3","2/1","3/1"}),F191="l"),VLOOKUP(H191,$AC$2:$AD$17,2,FALSE),IF(OR($D201={"1/2","1/3","2/1","3/1"}),1,"")))))))))))))))))))))))</f>
        <v/>
      </c>
      <c r="I202" s="13" t="str">
        <f>IF(AND(J202="d",$A202&gt;=1,OR(K202={1,"2a","2b",3,"5a","5b","10a","10b","20a","20b","40a","40b","80a","80b","160a","160b"})),"w",IF(AND(J202="",$A202&gt;=1,OR(K202={1,"2a","2b",3,"5a","5b","10a","10b","20a","20b","40a","40b","80a","80b","160a","160b"})),"l",""))</f>
        <v>w</v>
      </c>
      <c r="J202" s="7" t="str">
        <f>IF(OR($A202={13,14,15,16,17,18,19,20,21,22,23,24}),"d","")</f>
        <v>d</v>
      </c>
      <c r="K202" s="14">
        <f>IF(AND(OR($D201={"1/2","2/3","2/1","3/2"}),I201="w"),VLOOKUP(K201,$AA$2:$AB$17,2,FALSE),IF(AND(OR($D201={"1/2","2/3","2/1","3/2"}),I201="l"),VLOOKUP(K201,$AC$2:$AD$17,2,FALSE),IF(AND(OR($D201={"1/2","2/3","2/1","3/2"}),I200="w"),VLOOKUP(K200,$AA$2:$AB$17,2,FALSE),IF(AND(OR($D201={"1/2","2/3","2/1","3/2"}),I200="l"),VLOOKUP(K200,$AC$2:$AD$17,2,FALSE),IF(AND(OR($D201={"1/2","2/3","2/1","3/2"}),I199="w"),VLOOKUP(K199,$AA$2:$AB$17,2,FALSE),IF(AND(OR($D201={"1/2","2/3","2/1","3/2"}),I199="l"),VLOOKUP(K199,$AC$2:$AD$17,2,FALSE),IF(AND(OR($D201={"1/2","2/3","2/1","3/2"}),I198="w"),VLOOKUP(K198,$AA$2:$AB$17,2,FALSE),IF(AND(OR($D201={"1/2","2/3","2/1","3/2"}),I198="l"),VLOOKUP(K198,$AC$2:$AD$17,2,FALSE),IF(AND(OR($D201={"1/2","2/3","2/1","3/2"}),I197="w"),VLOOKUP(K197,$AA$2:$AB$17,2,FALSE),IF(AND(OR($D201={"1/2","2/3","2/1","3/2"}),I197="l"),VLOOKUP(K197,$AC$2:$AD$17,2,FALSE),IF(AND(OR($D201={"1/2","2/3","2/1","3/2"}),I196="w"),VLOOKUP(K196,$AA$2:$AB$17,2,FALSE),IF(AND(OR($D201={"1/2","2/3","2/1","3/2"}),I196="l"),VLOOKUP(K196,$AC$2:$AD$17,2,FALSE),IF(AND(OR($D201={"1/2","2/3","2/1","3/2"}),I195="w"),VLOOKUP(K195,$AA$2:$AB$17,2,FALSE),IF(AND(OR($D201={"1/2","2/3","2/1","3/2"}),I195="l"),VLOOKUP(K195,$AC$2:$AD$17,2,FALSE),IF(AND(OR($D201={"1/2","2/3","2/1","3/2"}),I194="w"),VLOOKUP(K194,$AA$2:$AB$17,2,FALSE),IF(AND(OR($D201={"1/2","2/3","2/1","3/2"}),I194="l"),VLOOKUP(K194,$AC$2:$AD$17,2,FALSE),IF(AND(OR($D201={"1/2","2/3","2/1","3/2"}),I193="w"),VLOOKUP(K193,$AA$2:$AB$17,2,FALSE),IF(AND(OR($D201={"1/2","2/3","2/1","3/2"}),I193="l"),VLOOKUP(K193,$AC$2:$AD$17,2,FALSE),IF(AND(OR($D201={"1/2","2/3","2/1","3/2"}),I192="w"),VLOOKUP(K192,$AA$2:$AB$17,2,FALSE),IF(AND(OR($D201={"1/2","2/3","2/1","3/2"}),I192="l"),VLOOKUP(K192,$AC$2:$AD$17,2,FALSE),IF(AND(OR($D201={"1/2","2/3","2/1","3/2"}),I191="w"),VLOOKUP(K191,$AA$2:$AB$17,2,FALSE),IF(AND(OR($D201={"1/2","2/3","2/1","3/2"}),I191="l"),VLOOKUP(K191,$AC$2:$AD$17,2,FALSE),IF(OR($D201={"1/2","2/3","2/1","3/2"}),1,"")))))))))))))))))))))))</f>
        <v>1</v>
      </c>
      <c r="L202" s="13" t="str">
        <f>IF(AND(M202="d",$A202&gt;=1,OR(N202={1,"2a","2b",3,"5a","5b","10a","10b","20a","20b","40a","40b","80a","80b","160a","160b"})),"w",IF(AND(M202="",$A202&gt;=1,OR(N202={1,"2a","2b",3,"5a","5b","10a","10b","20a","20b","40a","40b","80a","80b","160a","160b"})),"l",""))</f>
        <v>l</v>
      </c>
      <c r="M202" s="7" t="str">
        <f>IF(OR($A202={25,26,27,28,29,30,31,32,33,34,35,36}),"d","")</f>
        <v/>
      </c>
      <c r="N202" s="14" t="str">
        <f>IF(AND(OR($D201={"1/3","2/3","3/1","3/2"}),L201="w"),VLOOKUP(N201,$AA$2:$AB$17,2,FALSE),IF(AND(OR($D201={"1/3","2/3","3/1","3/2"}),L201="l"),VLOOKUP(N201,$AC$2:$AD$17,2,FALSE),IF(AND(OR($D201={"1/3","2/3","3/1","3/2"}),L200="w"),VLOOKUP(N200,$AA$2:$AB$17,2,FALSE),IF(AND(OR($D201={"1/3","2/3","3/1","3/2"}),L200="l"),VLOOKUP(N200,$AC$2:$AD$17,2,FALSE),IF(AND(OR($D201={"1/3","2/3","3/1","3/2"}),L199="w"),VLOOKUP(N199,$AA$2:$AB$17,2,FALSE),IF(AND(OR($D201={"1/3","2/3","3/1","3/2"}),L199="l"),VLOOKUP(N199,$AC$2:$AD$17,2,FALSE),IF(AND(OR($D201={"1/3","2/3","3/1","3/2"}),L198="w"),VLOOKUP(N198,$AA$2:$AB$17,2,FALSE),IF(AND(OR($D201={"1/3","2/3","3/1","3/2"}),L198="l"),VLOOKUP(N198,$AC$2:$AD$17,2,FALSE),IF(AND(OR($D201={"1/3","2/3","3/1","3/2"}),L197="w"),VLOOKUP(N197,$AA$2:$AB$17,2,FALSE),IF(AND(OR($D201={"1/3","2/3","3/1","3/2"}),L197="l"),VLOOKUP(N197,$AC$2:$AD$17,2,FALSE),IF(AND(OR($D201={"1/3","2/3","3/1","3/2"}),L196="w"),VLOOKUP(N196,$AA$2:$AB$17,2,FALSE),IF(AND(OR($D201={"1/3","2/3","3/1","3/2"}),L196="l"),VLOOKUP(N196,$AC$2:$AD$17,2,FALSE),IF(AND(OR($D201={"1/3","2/3","3/1","3/2"}),L195="w"),VLOOKUP(N195,$AA$2:$AB$17,2,FALSE),IF(AND(OR($D201={"1/3","2/3","3/1","3/2"}),L195="l"),VLOOKUP(N195,$AC$2:$AD$17,2,FALSE),IF(AND(OR($D201={"1/3","2/3","3/1","3/2"}),L194="w"),VLOOKUP(N194,$AA$2:$AB$17,2,FALSE),IF(AND(OR($D201={"1/3","2/3","3/1","3/2"}),L194="l"),VLOOKUP(N194,$AC$2:$AD$17,2,FALSE),IF(AND(OR($D201={"1/3","2/3","3/1","3/2"}),L193="w"),VLOOKUP(N193,$AA$2:$AB$17,2,FALSE),IF(AND(OR($D201={"1/3","2/3","3/1","3/2"}),L193="l"),VLOOKUP(N193,$AC$2:$AD$17,2,FALSE),IF(AND(OR($D201={"1/3","2/3","3/1","3/2"}),L192="w"),VLOOKUP(N192,$AA$2:$AB$17,2,FALSE),IF(AND(OR($D201={"1/3","2/3","3/1","3/2"}),L192="l"),VLOOKUP(N192,$AC$2:$AD$17,2,FALSE),IF(AND(OR($D201={"1/3","2/3","3/1","3/2"}),L191="w"),VLOOKUP(N191,$AA$2:$AB$17,2,FALSE),IF(AND(OR($D201={"1/3","2/3","3/1","3/2"}),L191="l"),VLOOKUP(N191,$AC$2:$AD$17,2,FALSE),IF(OR($D201={"1/3","2/3","3/1","3/2"}),1,"")))))))))))))))))))))))</f>
        <v>10b</v>
      </c>
      <c r="O202" s="12">
        <f t="shared" si="17"/>
        <v>-8</v>
      </c>
      <c r="P202" s="13" t="str">
        <f>IF(AND(Q202="c",$A202&gt;=1,OR(R202={1,"2a","2b",3,"5a","5b","10a","10b","20a","20b","40a","40b","80a","80b","160a","160b"})),"w",IF(AND(Q202="",$A202&gt;=1,OR(R202={1,"2a","2b",3,"5a","5b","10a","10b","20a","20b","40a","40b","80a","80b","160a","160b"})),"l",""))</f>
        <v>w</v>
      </c>
      <c r="Q202" s="7" t="str">
        <f>IF(OR($A202={1,4,7,10,13,16,19,22,25,28,31,34}),"c","")</f>
        <v>c</v>
      </c>
      <c r="R202" s="14" t="str">
        <f>IF(AND(OR($E201={"a/b","a/c","b/a","c/a"}),P201="w"),VLOOKUP(R201,$AA$2:$AB$17,2,FALSE),IF(AND(OR($E201={"a/b","a/c","b/a","c/a"}),P201="l"),VLOOKUP(R201,$AC$2:$AD$17,2,FALSE),IF(AND(OR($E201={"a/b","a/c","b/a","c/a"}),P200="w"),VLOOKUP(R200,$AA$2:$AB$17,2,FALSE),IF(AND(OR($E201={"a/b","a/c","b/a","c/a"}),P200="l"),VLOOKUP(R200,$AC$2:$AD$17,2,FALSE),IF(AND(OR($E201={"a/b","a/c","b/a","c/a"}),P199="w"),VLOOKUP(R199,$AA$2:$AB$17,2,FALSE),IF(AND(OR($E201={"a/b","a/c","b/a","c/a"}),P199="l"),VLOOKUP(R199,$AC$2:$AD$17,2,FALSE),IF(AND(OR($E201={"a/b","a/c","b/a","c/a"}),P198="w"),VLOOKUP(R198,$AA$2:$AB$17,2,FALSE),IF(AND(OR($E201={"a/b","a/c","b/a","c/a"}),P198="l"),VLOOKUP(R198,$AC$2:$AD$17,2,FALSE),IF(AND(OR($E201={"a/b","a/c","b/a","c/a"}),P197="w"),VLOOKUP(R197,$AA$2:$AB$17,2,FALSE),IF(AND(OR($E201={"a/b","a/c","b/a","c/a"}),P197="l"),VLOOKUP(R197,$AC$2:$AD$17,2,FALSE),IF(AND(OR($E201={"a/b","a/c","b/a","c/a"}),P196="w"),VLOOKUP(R196,$AA$2:$AB$17,2,FALSE),IF(AND(OR($E201={"a/b","a/c","b/a","c/a"}),P196="l"),VLOOKUP(R196,$AC$2:$AD$17,2,FALSE),IF(AND(OR($E201={"a/b","a/c","b/a","c/a"}),P195="w"),VLOOKUP(R195,$AA$2:$AB$17,2,FALSE),IF(AND(OR($E201={"a/b","a/c","b/a","c/a"}),P195="l"),VLOOKUP(R195,$AC$2:$AD$17,2,FALSE),IF(AND(OR($E201={"a/b","a/c","b/a","c/a"}),P194="w"),VLOOKUP(R194,$AA$2:$AB$17,2,FALSE),IF(AND(OR($E201={"a/b","a/c","b/a","c/a"}),P194="l"),VLOOKUP(R194,$AC$2:$AD$17,2,FALSE),IF(AND(OR($E201={"a/b","a/c","b/a","c/a"}),P193="w"),VLOOKUP(R193,$AA$2:$AB$17,2,FALSE),IF(AND(OR($E201={"a/b","a/c","b/a","c/a"}),P193="l"),VLOOKUP(R193,$AC$2:$AD$17,2,FALSE),IF(AND(OR($E201={"a/b","a/c","b/a","c/a"}),P192="w"),VLOOKUP(R192,$AA$2:$AB$17,2,FALSE),IF(AND(OR($E201={"a/b","a/c","b/a","c/a"}),P192="l"),VLOOKUP(R192,$AC$2:$AD$17,2,FALSE),IF(AND(OR($E201={"a/b","a/c","b/a","c/a"}),P191="w"),VLOOKUP(R191,$AA$2:$AB$17,2,FALSE),IF(AND(OR($E201={"a/b","a/c","b/a","c/a"}),P191="l"),VLOOKUP(R191,$AC$2:$AD$17,2,FALSE),IF(OR($E201={"a/b","a/c","b/a","c/a"}),1,"")))))))))))))))))))))))</f>
        <v>5a</v>
      </c>
      <c r="S202" s="13" t="str">
        <f>IF(AND(T202="c",$A202&gt;=1,OR(U202={1,"2a","2b",3,"5a","5b","10a","10b","20a","20b","40a","40b","80a","80b","160a","160b"})),"w",IF(AND(T202="",$A202&gt;=1,OR(U202={1,"2a","2b",3,"5a","5b","10a","10b","20a","20b","40a","40b","80a","80b","160a","160b"})),"l",""))</f>
        <v/>
      </c>
      <c r="T202" s="7" t="str">
        <f>IF(OR($A202={2,5,8,11,14,17,20,23,26,29,32,35}),"c","")</f>
        <v/>
      </c>
      <c r="U202" s="14" t="str">
        <f>IF(AND(OR($E201={"a/b","b/c","b/a","c/b"}),S201="w"),VLOOKUP(U201,$AA$2:$AB$17,2,FALSE),IF(AND(OR($E201={"a/b","b/c","b/a","c/b"}),S201="l"),VLOOKUP(U201,$AC$2:$AD$17,2,FALSE),IF(AND(OR($E201={"a/b","b/c","b/a","c/b"}),S200="w"),VLOOKUP(U200,$AA$2:$AB$17,2,FALSE),IF(AND(OR($E201={"a/b","b/c","b/a","c/b"}),S200="l"),VLOOKUP(U200,$AC$2:$AD$17,2,FALSE),IF(AND(OR($E201={"a/b","b/c","b/a","c/b"}),S199="w"),VLOOKUP(U199,$AA$2:$AB$17,2,FALSE),IF(AND(OR($E201={"a/b","b/c","b/a","c/b"}),S199="l"),VLOOKUP(U199,$AC$2:$AD$17,2,FALSE),IF(AND(OR($E201={"a/b","b/c","b/a","c/b"}),S198="w"),VLOOKUP(U198,$AA$2:$AB$17,2,FALSE),IF(AND(OR($E201={"a/b","b/c","b/a","c/b"}),S198="l"),VLOOKUP(U198,$AC$2:$AD$17,2,FALSE),IF(AND(OR($E201={"a/b","b/c","b/a","c/b"}),S197="w"),VLOOKUP(U197,$AA$2:$AB$17,2,FALSE),IF(AND(OR($E201={"a/b","b/c","b/a","c/b"}),S197="l"),VLOOKUP(U197,$AC$2:$AD$17,2,FALSE),IF(AND(OR($E201={"a/b","b/c","b/a","c/b"}),S196="w"),VLOOKUP(U196,$AA$2:$AB$17,2,FALSE),IF(AND(OR($E201={"a/b","b/c","b/a","c/b"}),S196="l"),VLOOKUP(U196,$AC$2:$AD$17,2,FALSE),IF(AND(OR($E201={"a/b","b/c","b/a","c/b"}),S195="w"),VLOOKUP(U195,$AA$2:$AB$17,2,FALSE),IF(AND(OR($E201={"a/b","b/c","b/a","c/b"}),S195="l"),VLOOKUP(U195,$AC$2:$AD$17,2,FALSE),IF(AND(OR($E201={"a/b","b/c","b/a","c/b"}),S194="w"),VLOOKUP(U194,$AA$2:$AB$17,2,FALSE),IF(AND(OR($E201={"a/b","b/c","b/a","c/b"}),S194="l"),VLOOKUP(U194,$AC$2:$AD$17,2,FALSE),IF(AND(OR($E201={"a/b","b/c","b/a","c/b"}),S193="w"),VLOOKUP(U193,$AA$2:$AB$17,2,FALSE),IF(AND(OR($E201={"a/b","b/c","b/a","c/b"}),S193="l"),VLOOKUP(U193,$AC$2:$AD$17,2,FALSE),IF(AND(OR($E201={"a/b","b/c","b/a","c/b"}),S192="w"),VLOOKUP(U192,$AA$2:$AB$17,2,FALSE),IF(AND(OR($E201={"a/b","b/c","b/a","c/b"}),S192="l"),VLOOKUP(U192,$AC$2:$AD$17,2,FALSE),IF(AND(OR($E201={"a/b","b/c","b/a","c/b"}),S191="w"),VLOOKUP(U191,$AA$2:$AB$17,2,FALSE),IF(AND(OR($E201={"a/b","b/c","b/a","c/b"}),S191="l"),VLOOKUP(U191,$AC$2:$AD$17,2,FALSE),IF(OR($E201={"a/b","b/c","b/a","c/b"}),1,"")))))))))))))))))))))))</f>
        <v/>
      </c>
      <c r="V202" s="13" t="str">
        <f>IF(AND(W202="c",$A202&gt;=1,OR(X202={1,"2a","2b",3,"5a","5b","10a","10b","20a","20b","40a","40b","80a","80b","160a","160b"})),"w",IF(AND(W202="",$A202&gt;=1,OR(X202={1,"2a","2b",3,"5a","5b","10a","10b","20a","20b","40a","40b","80a","80b","160a","160b"})),"l",""))</f>
        <v>l</v>
      </c>
      <c r="W202" s="7" t="str">
        <f>IF(OR($A202={3,6,9,12,15,18,21,24,27,30,33,36}),"c","")</f>
        <v/>
      </c>
      <c r="X202" s="14">
        <f>IF(AND(OR($E201={"a/c","b/c","c/a","c/b"}),V201="w"),VLOOKUP(X201,$AA$2:$AB$17,2,FALSE),IF(AND(OR($E201={"a/c","b/c","c/a","c/b"}),V201="l"),VLOOKUP(X201,$AC$2:$AD$17,2,FALSE),IF(AND(OR($E201={"a/c","b/c","c/a","c/b"}),V200="w"),VLOOKUP(X200,$AA$2:$AB$17,2,FALSE),IF(AND(OR($E201={"a/c","b/c","c/a","c/b"}),V200="l"),VLOOKUP(X200,$AC$2:$AD$17,2,FALSE),IF(AND(OR($E201={"a/c","b/c","c/a","c/b"}),V199="w"),VLOOKUP(X199,$AA$2:$AB$17,2,FALSE),IF(AND(OR($E201={"a/c","b/c","c/a","c/b"}),V199="l"),VLOOKUP(X199,$AC$2:$AD$17,2,FALSE),IF(AND(OR($E201={"a/c","b/c","c/a","c/b"}),V198="w"),VLOOKUP(X198,$AA$2:$AB$17,2,FALSE),IF(AND(OR($E201={"a/c","b/c","c/a","c/b"}),V198="l"),VLOOKUP(X198,$AC$2:$AD$17,2,FALSE),IF(AND(OR($E201={"a/c","b/c","c/a","c/b"}),V197="w"),VLOOKUP(X197,$AA$2:$AB$17,2,FALSE),IF(AND(OR($E201={"a/c","b/c","c/a","c/b"}),V197="l"),VLOOKUP(X197,$AC$2:$AD$17,2,FALSE),IF(AND(OR($E201={"a/c","b/c","c/a","c/b"}),V196="w"),VLOOKUP(X196,$AA$2:$AB$17,2,FALSE),IF(AND(OR($E201={"a/c","b/c","c/a","c/b"}),V196="l"),VLOOKUP(X196,$AC$2:$AD$17,2,FALSE),IF(AND(OR($E201={"a/c","b/c","c/a","c/b"}),V195="w"),VLOOKUP(X195,$AA$2:$AB$17,2,FALSE),IF(AND(OR($E201={"a/c","b/c","c/a","c/b"}),V195="l"),VLOOKUP(X195,$AC$2:$AD$17,2,FALSE),IF(AND(OR($E201={"a/c","b/c","c/a","c/b"}),V194="w"),VLOOKUP(X194,$AA$2:$AB$17,2,FALSE),IF(AND(OR($E201={"a/c","b/c","c/a","c/b"}),V194="l"),VLOOKUP(X194,$AC$2:$AD$17,2,FALSE),IF(AND(OR($E201={"a/c","b/c","c/a","c/b"}),V193="w"),VLOOKUP(X193,$AA$2:$AB$17,2,FALSE),IF(AND(OR($E201={"a/c","b/c","c/a","c/b"}),V193="l"),VLOOKUP(X193,$AC$2:$AD$17,2,FALSE),IF(AND(OR($E201={"a/c","b/c","c/a","c/b"}),V192="w"),VLOOKUP(X192,$AA$2:$AB$17,2,FALSE),IF(AND(OR($E201={"a/c","b/c","c/a","c/b"}),V192="l"),VLOOKUP(X192,$AC$2:$AD$17,2,FALSE),IF(AND(OR($E201={"a/c","b/c","c/a","c/b"}),V191="w"),VLOOKUP(X191,$AA$2:$AB$17,2,FALSE),IF(AND(OR($E201={"a/c","b/c","c/a","c/b"}),V191="l"),VLOOKUP(X191,$AC$2:$AD$17,2,FALSE),IF(OR($E201={"a/c","b/c","c/a","c/b"}),1,"")))))))))))))))))))))))</f>
        <v>1</v>
      </c>
      <c r="Y202" s="12">
        <f t="shared" si="18"/>
        <v>9</v>
      </c>
      <c r="Z202" s="27">
        <f t="shared" si="19"/>
        <v>1</v>
      </c>
    </row>
    <row r="203" spans="1:26">
      <c r="A203" s="9">
        <v>29</v>
      </c>
      <c r="B203" s="9">
        <f>IF(OR($A203={1,2,3,4,5,6,7,8,9,10,11,12}),1,IF(OR($A203={13,14,15,16,17,18,19,20,21,22,23,24}),2,IF(OR($A203={25,26,27,28,29,30,31,32,33,34,35,36}),3,"")))</f>
        <v>3</v>
      </c>
      <c r="C203" s="9" t="str">
        <f>IF(OR($A203={1,4,7,10,13,16,19,22,25,28,31,34}),"A",IF(OR($A203={2,5,8,11,14,17,20,23,26,29,32,35}),"B",IF(OR($A203={3,6,9,12,15,18,21,24,27,30,33,36}),"C","")))</f>
        <v>B</v>
      </c>
      <c r="D203" t="str">
        <f t="shared" si="20"/>
        <v>2/3</v>
      </c>
      <c r="E203" t="str">
        <f t="shared" si="21"/>
        <v>A/B</v>
      </c>
      <c r="F203" s="13" t="str">
        <f>IF(AND(G203="d",$A203&gt;=1,OR(H203={1,"2a","2b",3,"5a","5b","10a","10b","20a","20b","40a","40b","80a","80b","160a","160b"})),"w",IF(AND(G203="",$A203&gt;=1,OR(H203={1,"2a","2b",3,"5a","5b","10a","10b","20a","20b","40a","40b","80a","80b","160a","160b"})),"l",""))</f>
        <v/>
      </c>
      <c r="G203" s="7" t="str">
        <f>IF(OR($A203={1,2,3,4,5,6,7,8,9,10,11,12}),"d","")</f>
        <v/>
      </c>
      <c r="H203" s="14" t="str">
        <f>IF(AND(OR($D202={"1/2","1/3","2/1","3/1"}),F202="w"),VLOOKUP(H202,$AA$2:$AB$17,2,FALSE),IF(AND(OR($D202={"1/2","1/3","2/1","3/1"}),F202="l"),VLOOKUP(H202,$AC$2:$AD$17,2,FALSE),IF(AND(OR($D202={"1/2","1/3","2/1","3/1"}),F201="w"),VLOOKUP(H201,$AA$2:$AB$17,2,FALSE),IF(AND(OR($D202={"1/2","1/3","2/1","3/1"}),F201="l"),VLOOKUP(H201,$AC$2:$AD$17,2,FALSE),IF(AND(OR($D202={"1/2","1/3","2/1","3/1"}),F200="w"),VLOOKUP(H200,$AA$2:$AB$17,2,FALSE),IF(AND(OR($D202={"1/2","1/3","2/1","3/1"}),F200="l"),VLOOKUP(H200,$AC$2:$AD$17,2,FALSE),IF(AND(OR($D202={"1/2","1/3","2/1","3/1"}),F199="w"),VLOOKUP(H199,$AA$2:$AB$17,2,FALSE),IF(AND(OR($D202={"1/2","1/3","2/1","3/1"}),F199="l"),VLOOKUP(H199,$AC$2:$AD$17,2,FALSE),IF(AND(OR($D202={"1/2","1/3","2/1","3/1"}),F198="w"),VLOOKUP(H198,$AA$2:$AB$17,2,FALSE),IF(AND(OR($D202={"1/2","1/3","2/1","3/1"}),F198="l"),VLOOKUP(H198,$AC$2:$AD$17,2,FALSE),IF(AND(OR($D202={"1/2","1/3","2/1","3/1"}),F197="w"),VLOOKUP(H197,$AA$2:$AB$17,2,FALSE),IF(AND(OR($D202={"1/2","1/3","2/1","3/1"}),F197="l"),VLOOKUP(H197,$AC$2:$AD$17,2,FALSE),IF(AND(OR($D202={"1/2","1/3","2/1","3/1"}),F196="w"),VLOOKUP(H196,$AA$2:$AB$17,2,FALSE),IF(AND(OR($D202={"1/2","1/3","2/1","3/1"}),F196="l"),VLOOKUP(H196,$AC$2:$AD$17,2,FALSE),IF(AND(OR($D202={"1/2","1/3","2/1","3/1"}),F195="w"),VLOOKUP(H195,$AA$2:$AB$17,2,FALSE),IF(AND(OR($D202={"1/2","1/3","2/1","3/1"}),F195="l"),VLOOKUP(H195,$AC$2:$AD$17,2,FALSE),IF(AND(OR($D202={"1/2","1/3","2/1","3/1"}),F194="w"),VLOOKUP(H194,$AA$2:$AB$17,2,FALSE),IF(AND(OR($D202={"1/2","1/3","2/1","3/1"}),F194="l"),VLOOKUP(H194,$AC$2:$AD$17,2,FALSE),IF(AND(OR($D202={"1/2","1/3","2/1","3/1"}),F193="w"),VLOOKUP(H193,$AA$2:$AB$17,2,FALSE),IF(AND(OR($D202={"1/2","1/3","2/1","3/1"}),F193="l"),VLOOKUP(H193,$AC$2:$AD$17,2,FALSE),IF(AND(OR($D202={"1/2","1/3","2/1","3/1"}),F192="w"),VLOOKUP(H192,$AA$2:$AB$17,2,FALSE),IF(AND(OR($D202={"1/2","1/3","2/1","3/1"}),F192="l"),VLOOKUP(H192,$AC$2:$AD$17,2,FALSE),IF(OR($D202={"1/2","1/3","2/1","3/1"}),1,"")))))))))))))))))))))))</f>
        <v/>
      </c>
      <c r="I203" s="13" t="str">
        <f>IF(AND(J203="d",$A203&gt;=1,OR(K203={1,"2a","2b",3,"5a","5b","10a","10b","20a","20b","40a","40b","80a","80b","160a","160b"})),"w",IF(AND(J203="",$A203&gt;=1,OR(K203={1,"2a","2b",3,"5a","5b","10a","10b","20a","20b","40a","40b","80a","80b","160a","160b"})),"l",""))</f>
        <v>l</v>
      </c>
      <c r="J203" s="7" t="str">
        <f>IF(OR($A203={13,14,15,16,17,18,19,20,21,22,23,24}),"d","")</f>
        <v/>
      </c>
      <c r="K203" s="14">
        <f>IF(AND(OR($D202={"1/2","2/3","2/1","3/2"}),I202="w"),VLOOKUP(K202,$AA$2:$AB$17,2,FALSE),IF(AND(OR($D202={"1/2","2/3","2/1","3/2"}),I202="l"),VLOOKUP(K202,$AC$2:$AD$17,2,FALSE),IF(AND(OR($D202={"1/2","2/3","2/1","3/2"}),I201="w"),VLOOKUP(K201,$AA$2:$AB$17,2,FALSE),IF(AND(OR($D202={"1/2","2/3","2/1","3/2"}),I201="l"),VLOOKUP(K201,$AC$2:$AD$17,2,FALSE),IF(AND(OR($D202={"1/2","2/3","2/1","3/2"}),I200="w"),VLOOKUP(K200,$AA$2:$AB$17,2,FALSE),IF(AND(OR($D202={"1/2","2/3","2/1","3/2"}),I200="l"),VLOOKUP(K200,$AC$2:$AD$17,2,FALSE),IF(AND(OR($D202={"1/2","2/3","2/1","3/2"}),I199="w"),VLOOKUP(K199,$AA$2:$AB$17,2,FALSE),IF(AND(OR($D202={"1/2","2/3","2/1","3/2"}),I199="l"),VLOOKUP(K199,$AC$2:$AD$17,2,FALSE),IF(AND(OR($D202={"1/2","2/3","2/1","3/2"}),I198="w"),VLOOKUP(K198,$AA$2:$AB$17,2,FALSE),IF(AND(OR($D202={"1/2","2/3","2/1","3/2"}),I198="l"),VLOOKUP(K198,$AC$2:$AD$17,2,FALSE),IF(AND(OR($D202={"1/2","2/3","2/1","3/2"}),I197="w"),VLOOKUP(K197,$AA$2:$AB$17,2,FALSE),IF(AND(OR($D202={"1/2","2/3","2/1","3/2"}),I197="l"),VLOOKUP(K197,$AC$2:$AD$17,2,FALSE),IF(AND(OR($D202={"1/2","2/3","2/1","3/2"}),I196="w"),VLOOKUP(K196,$AA$2:$AB$17,2,FALSE),IF(AND(OR($D202={"1/2","2/3","2/1","3/2"}),I196="l"),VLOOKUP(K196,$AC$2:$AD$17,2,FALSE),IF(AND(OR($D202={"1/2","2/3","2/1","3/2"}),I195="w"),VLOOKUP(K195,$AA$2:$AB$17,2,FALSE),IF(AND(OR($D202={"1/2","2/3","2/1","3/2"}),I195="l"),VLOOKUP(K195,$AC$2:$AD$17,2,FALSE),IF(AND(OR($D202={"1/2","2/3","2/1","3/2"}),I194="w"),VLOOKUP(K194,$AA$2:$AB$17,2,FALSE),IF(AND(OR($D202={"1/2","2/3","2/1","3/2"}),I194="l"),VLOOKUP(K194,$AC$2:$AD$17,2,FALSE),IF(AND(OR($D202={"1/2","2/3","2/1","3/2"}),I193="w"),VLOOKUP(K193,$AA$2:$AB$17,2,FALSE),IF(AND(OR($D202={"1/2","2/3","2/1","3/2"}),I193="l"),VLOOKUP(K193,$AC$2:$AD$17,2,FALSE),IF(AND(OR($D202={"1/2","2/3","2/1","3/2"}),I192="w"),VLOOKUP(K192,$AA$2:$AB$17,2,FALSE),IF(AND(OR($D202={"1/2","2/3","2/1","3/2"}),I192="l"),VLOOKUP(K192,$AC$2:$AD$17,2,FALSE),IF(OR($D202={"1/2","2/3","2/1","3/2"}),1,"")))))))))))))))))))))))</f>
        <v>1</v>
      </c>
      <c r="L203" s="13" t="str">
        <f>IF(AND(M203="d",$A203&gt;=1,OR(N203={1,"2a","2b",3,"5a","5b","10a","10b","20a","20b","40a","40b","80a","80b","160a","160b"})),"w",IF(AND(M203="",$A203&gt;=1,OR(N203={1,"2a","2b",3,"5a","5b","10a","10b","20a","20b","40a","40b","80a","80b","160a","160b"})),"l",""))</f>
        <v>w</v>
      </c>
      <c r="M203" s="7" t="str">
        <f>IF(OR($A203={25,26,27,28,29,30,31,32,33,34,35,36}),"d","")</f>
        <v>d</v>
      </c>
      <c r="N203" s="14" t="str">
        <f>IF(AND(OR($D202={"1/3","2/3","3/1","3/2"}),L202="w"),VLOOKUP(N202,$AA$2:$AB$17,2,FALSE),IF(AND(OR($D202={"1/3","2/3","3/1","3/2"}),L202="l"),VLOOKUP(N202,$AC$2:$AD$17,2,FALSE),IF(AND(OR($D202={"1/3","2/3","3/1","3/2"}),L201="w"),VLOOKUP(N201,$AA$2:$AB$17,2,FALSE),IF(AND(OR($D202={"1/3","2/3","3/1","3/2"}),L201="l"),VLOOKUP(N201,$AC$2:$AD$17,2,FALSE),IF(AND(OR($D202={"1/3","2/3","3/1","3/2"}),L200="w"),VLOOKUP(N200,$AA$2:$AB$17,2,FALSE),IF(AND(OR($D202={"1/3","2/3","3/1","3/2"}),L200="l"),VLOOKUP(N200,$AC$2:$AD$17,2,FALSE),IF(AND(OR($D202={"1/3","2/3","3/1","3/2"}),L199="w"),VLOOKUP(N199,$AA$2:$AB$17,2,FALSE),IF(AND(OR($D202={"1/3","2/3","3/1","3/2"}),L199="l"),VLOOKUP(N199,$AC$2:$AD$17,2,FALSE),IF(AND(OR($D202={"1/3","2/3","3/1","3/2"}),L198="w"),VLOOKUP(N198,$AA$2:$AB$17,2,FALSE),IF(AND(OR($D202={"1/3","2/3","3/1","3/2"}),L198="l"),VLOOKUP(N198,$AC$2:$AD$17,2,FALSE),IF(AND(OR($D202={"1/3","2/3","3/1","3/2"}),L197="w"),VLOOKUP(N197,$AA$2:$AB$17,2,FALSE),IF(AND(OR($D202={"1/3","2/3","3/1","3/2"}),L197="l"),VLOOKUP(N197,$AC$2:$AD$17,2,FALSE),IF(AND(OR($D202={"1/3","2/3","3/1","3/2"}),L196="w"),VLOOKUP(N196,$AA$2:$AB$17,2,FALSE),IF(AND(OR($D202={"1/3","2/3","3/1","3/2"}),L196="l"),VLOOKUP(N196,$AC$2:$AD$17,2,FALSE),IF(AND(OR($D202={"1/3","2/3","3/1","3/2"}),L195="w"),VLOOKUP(N195,$AA$2:$AB$17,2,FALSE),IF(AND(OR($D202={"1/3","2/3","3/1","3/2"}),L195="l"),VLOOKUP(N195,$AC$2:$AD$17,2,FALSE),IF(AND(OR($D202={"1/3","2/3","3/1","3/2"}),L194="w"),VLOOKUP(N194,$AA$2:$AB$17,2,FALSE),IF(AND(OR($D202={"1/3","2/3","3/1","3/2"}),L194="l"),VLOOKUP(N194,$AC$2:$AD$17,2,FALSE),IF(AND(OR($D202={"1/3","2/3","3/1","3/2"}),L193="w"),VLOOKUP(N193,$AA$2:$AB$17,2,FALSE),IF(AND(OR($D202={"1/3","2/3","3/1","3/2"}),L193="l"),VLOOKUP(N193,$AC$2:$AD$17,2,FALSE),IF(AND(OR($D202={"1/3","2/3","3/1","3/2"}),L192="w"),VLOOKUP(N192,$AA$2:$AB$17,2,FALSE),IF(AND(OR($D202={"1/3","2/3","3/1","3/2"}),L192="l"),VLOOKUP(N192,$AC$2:$AD$17,2,FALSE),IF(OR($D202={"1/3","2/3","3/1","3/2"}),1,"")))))))))))))))))))))))</f>
        <v>20a</v>
      </c>
      <c r="O203" s="12">
        <f t="shared" si="17"/>
        <v>39</v>
      </c>
      <c r="P203" s="13" t="str">
        <f>IF(AND(Q203="c",$A203&gt;=1,OR(R203={1,"2a","2b",3,"5a","5b","10a","10b","20a","20b","40a","40b","80a","80b","160a","160b"})),"w",IF(AND(Q203="",$A203&gt;=1,OR(R203={1,"2a","2b",3,"5a","5b","10a","10b","20a","20b","40a","40b","80a","80b","160a","160b"})),"l",""))</f>
        <v>l</v>
      </c>
      <c r="Q203" s="7" t="str">
        <f>IF(OR($A203={1,4,7,10,13,16,19,22,25,28,31,34}),"c","")</f>
        <v/>
      </c>
      <c r="R203" s="14">
        <f>IF(AND(OR($E202={"a/b","a/c","b/a","c/a"}),P202="w"),VLOOKUP(R202,$AA$2:$AB$17,2,FALSE),IF(AND(OR($E202={"a/b","a/c","b/a","c/a"}),P202="l"),VLOOKUP(R202,$AC$2:$AD$17,2,FALSE),IF(AND(OR($E202={"a/b","a/c","b/a","c/a"}),P201="w"),VLOOKUP(R201,$AA$2:$AB$17,2,FALSE),IF(AND(OR($E202={"a/b","a/c","b/a","c/a"}),P201="l"),VLOOKUP(R201,$AC$2:$AD$17,2,FALSE),IF(AND(OR($E202={"a/b","a/c","b/a","c/a"}),P200="w"),VLOOKUP(R200,$AA$2:$AB$17,2,FALSE),IF(AND(OR($E202={"a/b","a/c","b/a","c/a"}),P200="l"),VLOOKUP(R200,$AC$2:$AD$17,2,FALSE),IF(AND(OR($E202={"a/b","a/c","b/a","c/a"}),P199="w"),VLOOKUP(R199,$AA$2:$AB$17,2,FALSE),IF(AND(OR($E202={"a/b","a/c","b/a","c/a"}),P199="l"),VLOOKUP(R199,$AC$2:$AD$17,2,FALSE),IF(AND(OR($E202={"a/b","a/c","b/a","c/a"}),P198="w"),VLOOKUP(R198,$AA$2:$AB$17,2,FALSE),IF(AND(OR($E202={"a/b","a/c","b/a","c/a"}),P198="l"),VLOOKUP(R198,$AC$2:$AD$17,2,FALSE),IF(AND(OR($E202={"a/b","a/c","b/a","c/a"}),P197="w"),VLOOKUP(R197,$AA$2:$AB$17,2,FALSE),IF(AND(OR($E202={"a/b","a/c","b/a","c/a"}),P197="l"),VLOOKUP(R197,$AC$2:$AD$17,2,FALSE),IF(AND(OR($E202={"a/b","a/c","b/a","c/a"}),P196="w"),VLOOKUP(R196,$AA$2:$AB$17,2,FALSE),IF(AND(OR($E202={"a/b","a/c","b/a","c/a"}),P196="l"),VLOOKUP(R196,$AC$2:$AD$17,2,FALSE),IF(AND(OR($E202={"a/b","a/c","b/a","c/a"}),P195="w"),VLOOKUP(R195,$AA$2:$AB$17,2,FALSE),IF(AND(OR($E202={"a/b","a/c","b/a","c/a"}),P195="l"),VLOOKUP(R195,$AC$2:$AD$17,2,FALSE),IF(AND(OR($E202={"a/b","a/c","b/a","c/a"}),P194="w"),VLOOKUP(R194,$AA$2:$AB$17,2,FALSE),IF(AND(OR($E202={"a/b","a/c","b/a","c/a"}),P194="l"),VLOOKUP(R194,$AC$2:$AD$17,2,FALSE),IF(AND(OR($E202={"a/b","a/c","b/a","c/a"}),P193="w"),VLOOKUP(R193,$AA$2:$AB$17,2,FALSE),IF(AND(OR($E202={"a/b","a/c","b/a","c/a"}),P193="l"),VLOOKUP(R193,$AC$2:$AD$17,2,FALSE),IF(AND(OR($E202={"a/b","a/c","b/a","c/a"}),P192="w"),VLOOKUP(R192,$AA$2:$AB$17,2,FALSE),IF(AND(OR($E202={"a/b","a/c","b/a","c/a"}),P192="l"),VLOOKUP(R192,$AC$2:$AD$17,2,FALSE),IF(OR($E202={"a/b","a/c","b/a","c/a"}),1,"")))))))))))))))))))))))</f>
        <v>1</v>
      </c>
      <c r="S203" s="13" t="str">
        <f>IF(AND(T203="c",$A203&gt;=1,OR(U203={1,"2a","2b",3,"5a","5b","10a","10b","20a","20b","40a","40b","80a","80b","160a","160b"})),"w",IF(AND(T203="",$A203&gt;=1,OR(U203={1,"2a","2b",3,"5a","5b","10a","10b","20a","20b","40a","40b","80a","80b","160a","160b"})),"l",""))</f>
        <v/>
      </c>
      <c r="T203" s="7" t="str">
        <f>IF(OR($A203={2,5,8,11,14,17,20,23,26,29,32,35}),"c","")</f>
        <v>c</v>
      </c>
      <c r="U203" s="14" t="str">
        <f>IF(AND(OR($E202={"a/b","b/c","b/a","c/b"}),S202="w"),VLOOKUP(U202,$AA$2:$AB$17,2,FALSE),IF(AND(OR($E202={"a/b","b/c","b/a","c/b"}),S202="l"),VLOOKUP(U202,$AC$2:$AD$17,2,FALSE),IF(AND(OR($E202={"a/b","b/c","b/a","c/b"}),S201="w"),VLOOKUP(U201,$AA$2:$AB$17,2,FALSE),IF(AND(OR($E202={"a/b","b/c","b/a","c/b"}),S201="l"),VLOOKUP(U201,$AC$2:$AD$17,2,FALSE),IF(AND(OR($E202={"a/b","b/c","b/a","c/b"}),S200="w"),VLOOKUP(U200,$AA$2:$AB$17,2,FALSE),IF(AND(OR($E202={"a/b","b/c","b/a","c/b"}),S200="l"),VLOOKUP(U200,$AC$2:$AD$17,2,FALSE),IF(AND(OR($E202={"a/b","b/c","b/a","c/b"}),S199="w"),VLOOKUP(U199,$AA$2:$AB$17,2,FALSE),IF(AND(OR($E202={"a/b","b/c","b/a","c/b"}),S199="l"),VLOOKUP(U199,$AC$2:$AD$17,2,FALSE),IF(AND(OR($E202={"a/b","b/c","b/a","c/b"}),S198="w"),VLOOKUP(U198,$AA$2:$AB$17,2,FALSE),IF(AND(OR($E202={"a/b","b/c","b/a","c/b"}),S198="l"),VLOOKUP(U198,$AC$2:$AD$17,2,FALSE),IF(AND(OR($E202={"a/b","b/c","b/a","c/b"}),S197="w"),VLOOKUP(U197,$AA$2:$AB$17,2,FALSE),IF(AND(OR($E202={"a/b","b/c","b/a","c/b"}),S197="l"),VLOOKUP(U197,$AC$2:$AD$17,2,FALSE),IF(AND(OR($E202={"a/b","b/c","b/a","c/b"}),S196="w"),VLOOKUP(U196,$AA$2:$AB$17,2,FALSE),IF(AND(OR($E202={"a/b","b/c","b/a","c/b"}),S196="l"),VLOOKUP(U196,$AC$2:$AD$17,2,FALSE),IF(AND(OR($E202={"a/b","b/c","b/a","c/b"}),S195="w"),VLOOKUP(U195,$AA$2:$AB$17,2,FALSE),IF(AND(OR($E202={"a/b","b/c","b/a","c/b"}),S195="l"),VLOOKUP(U195,$AC$2:$AD$17,2,FALSE),IF(AND(OR($E202={"a/b","b/c","b/a","c/b"}),S194="w"),VLOOKUP(U194,$AA$2:$AB$17,2,FALSE),IF(AND(OR($E202={"a/b","b/c","b/a","c/b"}),S194="l"),VLOOKUP(U194,$AC$2:$AD$17,2,FALSE),IF(AND(OR($E202={"a/b","b/c","b/a","c/b"}),S193="w"),VLOOKUP(U193,$AA$2:$AB$17,2,FALSE),IF(AND(OR($E202={"a/b","b/c","b/a","c/b"}),S193="l"),VLOOKUP(U193,$AC$2:$AD$17,2,FALSE),IF(AND(OR($E202={"a/b","b/c","b/a","c/b"}),S192="w"),VLOOKUP(U192,$AA$2:$AB$17,2,FALSE),IF(AND(OR($E202={"a/b","b/c","b/a","c/b"}),S192="l"),VLOOKUP(U192,$AC$2:$AD$17,2,FALSE),IF(OR($E202={"a/b","b/c","b/a","c/b"}),1,"")))))))))))))))))))))))</f>
        <v/>
      </c>
      <c r="V203" s="13" t="str">
        <f>IF(AND(W203="c",$A203&gt;=1,OR(X203={1,"2a","2b",3,"5a","5b","10a","10b","20a","20b","40a","40b","80a","80b","160a","160b"})),"w",IF(AND(W203="",$A203&gt;=1,OR(X203={1,"2a","2b",3,"5a","5b","10a","10b","20a","20b","40a","40b","80a","80b","160a","160b"})),"l",""))</f>
        <v>l</v>
      </c>
      <c r="W203" s="7" t="str">
        <f>IF(OR($A203={3,6,9,12,15,18,21,24,27,30,33,36}),"c","")</f>
        <v/>
      </c>
      <c r="X203" s="14" t="str">
        <f>IF(AND(OR($E202={"a/c","b/c","c/a","c/b"}),V202="w"),VLOOKUP(X202,$AA$2:$AB$17,2,FALSE),IF(AND(OR($E202={"a/c","b/c","c/a","c/b"}),V202="l"),VLOOKUP(X202,$AC$2:$AD$17,2,FALSE),IF(AND(OR($E202={"a/c","b/c","c/a","c/b"}),V201="w"),VLOOKUP(X201,$AA$2:$AB$17,2,FALSE),IF(AND(OR($E202={"a/c","b/c","c/a","c/b"}),V201="l"),VLOOKUP(X201,$AC$2:$AD$17,2,FALSE),IF(AND(OR($E202={"a/c","b/c","c/a","c/b"}),V200="w"),VLOOKUP(X200,$AA$2:$AB$17,2,FALSE),IF(AND(OR($E202={"a/c","b/c","c/a","c/b"}),V200="l"),VLOOKUP(X200,$AC$2:$AD$17,2,FALSE),IF(AND(OR($E202={"a/c","b/c","c/a","c/b"}),V199="w"),VLOOKUP(X199,$AA$2:$AB$17,2,FALSE),IF(AND(OR($E202={"a/c","b/c","c/a","c/b"}),V199="l"),VLOOKUP(X199,$AC$2:$AD$17,2,FALSE),IF(AND(OR($E202={"a/c","b/c","c/a","c/b"}),V198="w"),VLOOKUP(X198,$AA$2:$AB$17,2,FALSE),IF(AND(OR($E202={"a/c","b/c","c/a","c/b"}),V198="l"),VLOOKUP(X198,$AC$2:$AD$17,2,FALSE),IF(AND(OR($E202={"a/c","b/c","c/a","c/b"}),V197="w"),VLOOKUP(X197,$AA$2:$AB$17,2,FALSE),IF(AND(OR($E202={"a/c","b/c","c/a","c/b"}),V197="l"),VLOOKUP(X197,$AC$2:$AD$17,2,FALSE),IF(AND(OR($E202={"a/c","b/c","c/a","c/b"}),V196="w"),VLOOKUP(X196,$AA$2:$AB$17,2,FALSE),IF(AND(OR($E202={"a/c","b/c","c/a","c/b"}),V196="l"),VLOOKUP(X196,$AC$2:$AD$17,2,FALSE),IF(AND(OR($E202={"a/c","b/c","c/a","c/b"}),V195="w"),VLOOKUP(X195,$AA$2:$AB$17,2,FALSE),IF(AND(OR($E202={"a/c","b/c","c/a","c/b"}),V195="l"),VLOOKUP(X195,$AC$2:$AD$17,2,FALSE),IF(AND(OR($E202={"a/c","b/c","c/a","c/b"}),V194="w"),VLOOKUP(X194,$AA$2:$AB$17,2,FALSE),IF(AND(OR($E202={"a/c","b/c","c/a","c/b"}),V194="l"),VLOOKUP(X194,$AC$2:$AD$17,2,FALSE),IF(AND(OR($E202={"a/c","b/c","c/a","c/b"}),V193="w"),VLOOKUP(X193,$AA$2:$AB$17,2,FALSE),IF(AND(OR($E202={"a/c","b/c","c/a","c/b"}),V193="l"),VLOOKUP(X193,$AC$2:$AD$17,2,FALSE),IF(AND(OR($E202={"a/c","b/c","c/a","c/b"}),V192="w"),VLOOKUP(X192,$AA$2:$AB$17,2,FALSE),IF(AND(OR($E202={"a/c","b/c","c/a","c/b"}),V192="l"),VLOOKUP(X192,$AC$2:$AD$17,2,FALSE),IF(OR($E202={"a/c","b/c","c/a","c/b"}),1,"")))))))))))))))))))))))</f>
        <v>2a</v>
      </c>
      <c r="Y203" s="12">
        <f t="shared" si="18"/>
        <v>-3</v>
      </c>
      <c r="Z203" s="27">
        <f t="shared" si="19"/>
        <v>36</v>
      </c>
    </row>
    <row r="204" spans="1:26">
      <c r="A204" s="9">
        <v>29</v>
      </c>
      <c r="B204" s="9">
        <f>IF(OR($A204={1,2,3,4,5,6,7,8,9,10,11,12}),1,IF(OR($A204={13,14,15,16,17,18,19,20,21,22,23,24}),2,IF(OR($A204={25,26,27,28,29,30,31,32,33,34,35,36}),3,"")))</f>
        <v>3</v>
      </c>
      <c r="C204" s="9" t="str">
        <f>IF(OR($A204={1,4,7,10,13,16,19,22,25,28,31,34}),"A",IF(OR($A204={2,5,8,11,14,17,20,23,26,29,32,35}),"B",IF(OR($A204={3,6,9,12,15,18,21,24,27,30,33,36}),"C","")))</f>
        <v>B</v>
      </c>
      <c r="D204" t="str">
        <f t="shared" si="20"/>
        <v>2/3</v>
      </c>
      <c r="E204" t="str">
        <f t="shared" si="21"/>
        <v>A/B</v>
      </c>
      <c r="F204" s="13" t="str">
        <f>IF(AND(G204="d",$A204&gt;=1,OR(H204={1,"2a","2b",3,"5a","5b","10a","10b","20a","20b","40a","40b","80a","80b","160a","160b"})),"w",IF(AND(G204="",$A204&gt;=1,OR(H204={1,"2a","2b",3,"5a","5b","10a","10b","20a","20b","40a","40b","80a","80b","160a","160b"})),"l",""))</f>
        <v/>
      </c>
      <c r="G204" s="7" t="str">
        <f>IF(OR($A204={1,2,3,4,5,6,7,8,9,10,11,12}),"d","")</f>
        <v/>
      </c>
      <c r="H204" s="14" t="str">
        <f>IF(AND(OR($D203={"1/2","1/3","2/1","3/1"}),F203="w"),VLOOKUP(H203,$AA$2:$AB$17,2,FALSE),IF(AND(OR($D203={"1/2","1/3","2/1","3/1"}),F203="l"),VLOOKUP(H203,$AC$2:$AD$17,2,FALSE),IF(AND(OR($D203={"1/2","1/3","2/1","3/1"}),F202="w"),VLOOKUP(H202,$AA$2:$AB$17,2,FALSE),IF(AND(OR($D203={"1/2","1/3","2/1","3/1"}),F202="l"),VLOOKUP(H202,$AC$2:$AD$17,2,FALSE),IF(AND(OR($D203={"1/2","1/3","2/1","3/1"}),F201="w"),VLOOKUP(H201,$AA$2:$AB$17,2,FALSE),IF(AND(OR($D203={"1/2","1/3","2/1","3/1"}),F201="l"),VLOOKUP(H201,$AC$2:$AD$17,2,FALSE),IF(AND(OR($D203={"1/2","1/3","2/1","3/1"}),F200="w"),VLOOKUP(H200,$AA$2:$AB$17,2,FALSE),IF(AND(OR($D203={"1/2","1/3","2/1","3/1"}),F200="l"),VLOOKUP(H200,$AC$2:$AD$17,2,FALSE),IF(AND(OR($D203={"1/2","1/3","2/1","3/1"}),F199="w"),VLOOKUP(H199,$AA$2:$AB$17,2,FALSE),IF(AND(OR($D203={"1/2","1/3","2/1","3/1"}),F199="l"),VLOOKUP(H199,$AC$2:$AD$17,2,FALSE),IF(AND(OR($D203={"1/2","1/3","2/1","3/1"}),F198="w"),VLOOKUP(H198,$AA$2:$AB$17,2,FALSE),IF(AND(OR($D203={"1/2","1/3","2/1","3/1"}),F198="l"),VLOOKUP(H198,$AC$2:$AD$17,2,FALSE),IF(AND(OR($D203={"1/2","1/3","2/1","3/1"}),F197="w"),VLOOKUP(H197,$AA$2:$AB$17,2,FALSE),IF(AND(OR($D203={"1/2","1/3","2/1","3/1"}),F197="l"),VLOOKUP(H197,$AC$2:$AD$17,2,FALSE),IF(AND(OR($D203={"1/2","1/3","2/1","3/1"}),F196="w"),VLOOKUP(H196,$AA$2:$AB$17,2,FALSE),IF(AND(OR($D203={"1/2","1/3","2/1","3/1"}),F196="l"),VLOOKUP(H196,$AC$2:$AD$17,2,FALSE),IF(AND(OR($D203={"1/2","1/3","2/1","3/1"}),F195="w"),VLOOKUP(H195,$AA$2:$AB$17,2,FALSE),IF(AND(OR($D203={"1/2","1/3","2/1","3/1"}),F195="l"),VLOOKUP(H195,$AC$2:$AD$17,2,FALSE),IF(AND(OR($D203={"1/2","1/3","2/1","3/1"}),F194="w"),VLOOKUP(H194,$AA$2:$AB$17,2,FALSE),IF(AND(OR($D203={"1/2","1/3","2/1","3/1"}),F194="l"),VLOOKUP(H194,$AC$2:$AD$17,2,FALSE),IF(AND(OR($D203={"1/2","1/3","2/1","3/1"}),F193="w"),VLOOKUP(H193,$AA$2:$AB$17,2,FALSE),IF(AND(OR($D203={"1/2","1/3","2/1","3/1"}),F193="l"),VLOOKUP(H193,$AC$2:$AD$17,2,FALSE),IF(OR($D203={"1/2","1/3","2/1","3/1"}),1,"")))))))))))))))))))))))</f>
        <v/>
      </c>
      <c r="I204" s="13" t="str">
        <f>IF(AND(J204="d",$A204&gt;=1,OR(K204={1,"2a","2b",3,"5a","5b","10a","10b","20a","20b","40a","40b","80a","80b","160a","160b"})),"w",IF(AND(J204="",$A204&gt;=1,OR(K204={1,"2a","2b",3,"5a","5b","10a","10b","20a","20b","40a","40b","80a","80b","160a","160b"})),"l",""))</f>
        <v>l</v>
      </c>
      <c r="J204" s="7" t="str">
        <f>IF(OR($A204={13,14,15,16,17,18,19,20,21,22,23,24}),"d","")</f>
        <v/>
      </c>
      <c r="K204" s="14" t="str">
        <f>IF(AND(OR($D203={"1/2","2/3","2/1","3/2"}),I203="w"),VLOOKUP(K203,$AA$2:$AB$17,2,FALSE),IF(AND(OR($D203={"1/2","2/3","2/1","3/2"}),I203="l"),VLOOKUP(K203,$AC$2:$AD$17,2,FALSE),IF(AND(OR($D203={"1/2","2/3","2/1","3/2"}),I202="w"),VLOOKUP(K202,$AA$2:$AB$17,2,FALSE),IF(AND(OR($D203={"1/2","2/3","2/1","3/2"}),I202="l"),VLOOKUP(K202,$AC$2:$AD$17,2,FALSE),IF(AND(OR($D203={"1/2","2/3","2/1","3/2"}),I201="w"),VLOOKUP(K201,$AA$2:$AB$17,2,FALSE),IF(AND(OR($D203={"1/2","2/3","2/1","3/2"}),I201="l"),VLOOKUP(K201,$AC$2:$AD$17,2,FALSE),IF(AND(OR($D203={"1/2","2/3","2/1","3/2"}),I200="w"),VLOOKUP(K200,$AA$2:$AB$17,2,FALSE),IF(AND(OR($D203={"1/2","2/3","2/1","3/2"}),I200="l"),VLOOKUP(K200,$AC$2:$AD$17,2,FALSE),IF(AND(OR($D203={"1/2","2/3","2/1","3/2"}),I199="w"),VLOOKUP(K199,$AA$2:$AB$17,2,FALSE),IF(AND(OR($D203={"1/2","2/3","2/1","3/2"}),I199="l"),VLOOKUP(K199,$AC$2:$AD$17,2,FALSE),IF(AND(OR($D203={"1/2","2/3","2/1","3/2"}),I198="w"),VLOOKUP(K198,$AA$2:$AB$17,2,FALSE),IF(AND(OR($D203={"1/2","2/3","2/1","3/2"}),I198="l"),VLOOKUP(K198,$AC$2:$AD$17,2,FALSE),IF(AND(OR($D203={"1/2","2/3","2/1","3/2"}),I197="w"),VLOOKUP(K197,$AA$2:$AB$17,2,FALSE),IF(AND(OR($D203={"1/2","2/3","2/1","3/2"}),I197="l"),VLOOKUP(K197,$AC$2:$AD$17,2,FALSE),IF(AND(OR($D203={"1/2","2/3","2/1","3/2"}),I196="w"),VLOOKUP(K196,$AA$2:$AB$17,2,FALSE),IF(AND(OR($D203={"1/2","2/3","2/1","3/2"}),I196="l"),VLOOKUP(K196,$AC$2:$AD$17,2,FALSE),IF(AND(OR($D203={"1/2","2/3","2/1","3/2"}),I195="w"),VLOOKUP(K195,$AA$2:$AB$17,2,FALSE),IF(AND(OR($D203={"1/2","2/3","2/1","3/2"}),I195="l"),VLOOKUP(K195,$AC$2:$AD$17,2,FALSE),IF(AND(OR($D203={"1/2","2/3","2/1","3/2"}),I194="w"),VLOOKUP(K194,$AA$2:$AB$17,2,FALSE),IF(AND(OR($D203={"1/2","2/3","2/1","3/2"}),I194="l"),VLOOKUP(K194,$AC$2:$AD$17,2,FALSE),IF(AND(OR($D203={"1/2","2/3","2/1","3/2"}),I193="w"),VLOOKUP(K193,$AA$2:$AB$17,2,FALSE),IF(AND(OR($D203={"1/2","2/3","2/1","3/2"}),I193="l"),VLOOKUP(K193,$AC$2:$AD$17,2,FALSE),IF(OR($D203={"1/2","2/3","2/1","3/2"}),1,"")))))))))))))))))))))))</f>
        <v>2a</v>
      </c>
      <c r="L204" s="13" t="str">
        <f>IF(AND(M204="d",$A204&gt;=1,OR(N204={1,"2a","2b",3,"5a","5b","10a","10b","20a","20b","40a","40b","80a","80b","160a","160b"})),"w",IF(AND(M204="",$A204&gt;=1,OR(N204={1,"2a","2b",3,"5a","5b","10a","10b","20a","20b","40a","40b","80a","80b","160a","160b"})),"l",""))</f>
        <v>w</v>
      </c>
      <c r="M204" s="7" t="str">
        <f>IF(OR($A204={25,26,27,28,29,30,31,32,33,34,35,36}),"d","")</f>
        <v>d</v>
      </c>
      <c r="N204" s="14">
        <f>IF(AND(OR($D203={"1/3","2/3","3/1","3/2"}),L203="w"),VLOOKUP(N203,$AA$2:$AB$17,2,FALSE),IF(AND(OR($D203={"1/3","2/3","3/1","3/2"}),L203="l"),VLOOKUP(N203,$AC$2:$AD$17,2,FALSE),IF(AND(OR($D203={"1/3","2/3","3/1","3/2"}),L202="w"),VLOOKUP(N202,$AA$2:$AB$17,2,FALSE),IF(AND(OR($D203={"1/3","2/3","3/1","3/2"}),L202="l"),VLOOKUP(N202,$AC$2:$AD$17,2,FALSE),IF(AND(OR($D203={"1/3","2/3","3/1","3/2"}),L201="w"),VLOOKUP(N201,$AA$2:$AB$17,2,FALSE),IF(AND(OR($D203={"1/3","2/3","3/1","3/2"}),L201="l"),VLOOKUP(N201,$AC$2:$AD$17,2,FALSE),IF(AND(OR($D203={"1/3","2/3","3/1","3/2"}),L200="w"),VLOOKUP(N200,$AA$2:$AB$17,2,FALSE),IF(AND(OR($D203={"1/3","2/3","3/1","3/2"}),L200="l"),VLOOKUP(N200,$AC$2:$AD$17,2,FALSE),IF(AND(OR($D203={"1/3","2/3","3/1","3/2"}),L199="w"),VLOOKUP(N199,$AA$2:$AB$17,2,FALSE),IF(AND(OR($D203={"1/3","2/3","3/1","3/2"}),L199="l"),VLOOKUP(N199,$AC$2:$AD$17,2,FALSE),IF(AND(OR($D203={"1/3","2/3","3/1","3/2"}),L198="w"),VLOOKUP(N198,$AA$2:$AB$17,2,FALSE),IF(AND(OR($D203={"1/3","2/3","3/1","3/2"}),L198="l"),VLOOKUP(N198,$AC$2:$AD$17,2,FALSE),IF(AND(OR($D203={"1/3","2/3","3/1","3/2"}),L197="w"),VLOOKUP(N197,$AA$2:$AB$17,2,FALSE),IF(AND(OR($D203={"1/3","2/3","3/1","3/2"}),L197="l"),VLOOKUP(N197,$AC$2:$AD$17,2,FALSE),IF(AND(OR($D203={"1/3","2/3","3/1","3/2"}),L196="w"),VLOOKUP(N196,$AA$2:$AB$17,2,FALSE),IF(AND(OR($D203={"1/3","2/3","3/1","3/2"}),L196="l"),VLOOKUP(N196,$AC$2:$AD$17,2,FALSE),IF(AND(OR($D203={"1/3","2/3","3/1","3/2"}),L195="w"),VLOOKUP(N195,$AA$2:$AB$17,2,FALSE),IF(AND(OR($D203={"1/3","2/3","3/1","3/2"}),L195="l"),VLOOKUP(N195,$AC$2:$AD$17,2,FALSE),IF(AND(OR($D203={"1/3","2/3","3/1","3/2"}),L194="w"),VLOOKUP(N194,$AA$2:$AB$17,2,FALSE),IF(AND(OR($D203={"1/3","2/3","3/1","3/2"}),L194="l"),VLOOKUP(N194,$AC$2:$AD$17,2,FALSE),IF(AND(OR($D203={"1/3","2/3","3/1","3/2"}),L193="w"),VLOOKUP(N193,$AA$2:$AB$17,2,FALSE),IF(AND(OR($D203={"1/3","2/3","3/1","3/2"}),L193="l"),VLOOKUP(N193,$AC$2:$AD$17,2,FALSE),IF(OR($D203={"1/3","2/3","3/1","3/2"}),1,"")))))))))))))))))))))))</f>
        <v>1</v>
      </c>
      <c r="O204" s="12">
        <f t="shared" si="17"/>
        <v>0</v>
      </c>
      <c r="P204" s="13" t="str">
        <f>IF(AND(Q204="c",$A204&gt;=1,OR(R204={1,"2a","2b",3,"5a","5b","10a","10b","20a","20b","40a","40b","80a","80b","160a","160b"})),"w",IF(AND(Q204="",$A204&gt;=1,OR(R204={1,"2a","2b",3,"5a","5b","10a","10b","20a","20b","40a","40b","80a","80b","160a","160b"})),"l",""))</f>
        <v>l</v>
      </c>
      <c r="Q204" s="7" t="str">
        <f>IF(OR($A204={1,4,7,10,13,16,19,22,25,28,31,34}),"c","")</f>
        <v/>
      </c>
      <c r="R204" s="14" t="str">
        <f>IF(AND(OR($E203={"a/b","a/c","b/a","c/a"}),P203="w"),VLOOKUP(R203,$AA$2:$AB$17,2,FALSE),IF(AND(OR($E203={"a/b","a/c","b/a","c/a"}),P203="l"),VLOOKUP(R203,$AC$2:$AD$17,2,FALSE),IF(AND(OR($E203={"a/b","a/c","b/a","c/a"}),P202="w"),VLOOKUP(R202,$AA$2:$AB$17,2,FALSE),IF(AND(OR($E203={"a/b","a/c","b/a","c/a"}),P202="l"),VLOOKUP(R202,$AC$2:$AD$17,2,FALSE),IF(AND(OR($E203={"a/b","a/c","b/a","c/a"}),P201="w"),VLOOKUP(R201,$AA$2:$AB$17,2,FALSE),IF(AND(OR($E203={"a/b","a/c","b/a","c/a"}),P201="l"),VLOOKUP(R201,$AC$2:$AD$17,2,FALSE),IF(AND(OR($E203={"a/b","a/c","b/a","c/a"}),P200="w"),VLOOKUP(R200,$AA$2:$AB$17,2,FALSE),IF(AND(OR($E203={"a/b","a/c","b/a","c/a"}),P200="l"),VLOOKUP(R200,$AC$2:$AD$17,2,FALSE),IF(AND(OR($E203={"a/b","a/c","b/a","c/a"}),P199="w"),VLOOKUP(R199,$AA$2:$AB$17,2,FALSE),IF(AND(OR($E203={"a/b","a/c","b/a","c/a"}),P199="l"),VLOOKUP(R199,$AC$2:$AD$17,2,FALSE),IF(AND(OR($E203={"a/b","a/c","b/a","c/a"}),P198="w"),VLOOKUP(R198,$AA$2:$AB$17,2,FALSE),IF(AND(OR($E203={"a/b","a/c","b/a","c/a"}),P198="l"),VLOOKUP(R198,$AC$2:$AD$17,2,FALSE),IF(AND(OR($E203={"a/b","a/c","b/a","c/a"}),P197="w"),VLOOKUP(R197,$AA$2:$AB$17,2,FALSE),IF(AND(OR($E203={"a/b","a/c","b/a","c/a"}),P197="l"),VLOOKUP(R197,$AC$2:$AD$17,2,FALSE),IF(AND(OR($E203={"a/b","a/c","b/a","c/a"}),P196="w"),VLOOKUP(R196,$AA$2:$AB$17,2,FALSE),IF(AND(OR($E203={"a/b","a/c","b/a","c/a"}),P196="l"),VLOOKUP(R196,$AC$2:$AD$17,2,FALSE),IF(AND(OR($E203={"a/b","a/c","b/a","c/a"}),P195="w"),VLOOKUP(R195,$AA$2:$AB$17,2,FALSE),IF(AND(OR($E203={"a/b","a/c","b/a","c/a"}),P195="l"),VLOOKUP(R195,$AC$2:$AD$17,2,FALSE),IF(AND(OR($E203={"a/b","a/c","b/a","c/a"}),P194="w"),VLOOKUP(R194,$AA$2:$AB$17,2,FALSE),IF(AND(OR($E203={"a/b","a/c","b/a","c/a"}),P194="l"),VLOOKUP(R194,$AC$2:$AD$17,2,FALSE),IF(AND(OR($E203={"a/b","a/c","b/a","c/a"}),P193="w"),VLOOKUP(R193,$AA$2:$AB$17,2,FALSE),IF(AND(OR($E203={"a/b","a/c","b/a","c/a"}),P193="l"),VLOOKUP(R193,$AC$2:$AD$17,2,FALSE),IF(OR($E203={"a/b","a/c","b/a","c/a"}),1,"")))))))))))))))))))))))</f>
        <v>2a</v>
      </c>
      <c r="S204" s="13" t="str">
        <f>IF(AND(T204="c",$A204&gt;=1,OR(U204={1,"2a","2b",3,"5a","5b","10a","10b","20a","20b","40a","40b","80a","80b","160a","160b"})),"w",IF(AND(T204="",$A204&gt;=1,OR(U204={1,"2a","2b",3,"5a","5b","10a","10b","20a","20b","40a","40b","80a","80b","160a","160b"})),"l",""))</f>
        <v>w</v>
      </c>
      <c r="T204" s="7" t="str">
        <f>IF(OR($A204={2,5,8,11,14,17,20,23,26,29,32,35}),"c","")</f>
        <v>c</v>
      </c>
      <c r="U204" s="14" t="str">
        <f>IF(AND(OR($E203={"a/b","b/c","b/a","c/b"}),S203="w"),VLOOKUP(U203,$AA$2:$AB$17,2,FALSE),IF(AND(OR($E203={"a/b","b/c","b/a","c/b"}),S203="l"),VLOOKUP(U203,$AC$2:$AD$17,2,FALSE),IF(AND(OR($E203={"a/b","b/c","b/a","c/b"}),S202="w"),VLOOKUP(U202,$AA$2:$AB$17,2,FALSE),IF(AND(OR($E203={"a/b","b/c","b/a","c/b"}),S202="l"),VLOOKUP(U202,$AC$2:$AD$17,2,FALSE),IF(AND(OR($E203={"a/b","b/c","b/a","c/b"}),S201="w"),VLOOKUP(U201,$AA$2:$AB$17,2,FALSE),IF(AND(OR($E203={"a/b","b/c","b/a","c/b"}),S201="l"),VLOOKUP(U201,$AC$2:$AD$17,2,FALSE),IF(AND(OR($E203={"a/b","b/c","b/a","c/b"}),S200="w"),VLOOKUP(U200,$AA$2:$AB$17,2,FALSE),IF(AND(OR($E203={"a/b","b/c","b/a","c/b"}),S200="l"),VLOOKUP(U200,$AC$2:$AD$17,2,FALSE),IF(AND(OR($E203={"a/b","b/c","b/a","c/b"}),S199="w"),VLOOKUP(U199,$AA$2:$AB$17,2,FALSE),IF(AND(OR($E203={"a/b","b/c","b/a","c/b"}),S199="l"),VLOOKUP(U199,$AC$2:$AD$17,2,FALSE),IF(AND(OR($E203={"a/b","b/c","b/a","c/b"}),S198="w"),VLOOKUP(U198,$AA$2:$AB$17,2,FALSE),IF(AND(OR($E203={"a/b","b/c","b/a","c/b"}),S198="l"),VLOOKUP(U198,$AC$2:$AD$17,2,FALSE),IF(AND(OR($E203={"a/b","b/c","b/a","c/b"}),S197="w"),VLOOKUP(U197,$AA$2:$AB$17,2,FALSE),IF(AND(OR($E203={"a/b","b/c","b/a","c/b"}),S197="l"),VLOOKUP(U197,$AC$2:$AD$17,2,FALSE),IF(AND(OR($E203={"a/b","b/c","b/a","c/b"}),S196="w"),VLOOKUP(U196,$AA$2:$AB$17,2,FALSE),IF(AND(OR($E203={"a/b","b/c","b/a","c/b"}),S196="l"),VLOOKUP(U196,$AC$2:$AD$17,2,FALSE),IF(AND(OR($E203={"a/b","b/c","b/a","c/b"}),S195="w"),VLOOKUP(U195,$AA$2:$AB$17,2,FALSE),IF(AND(OR($E203={"a/b","b/c","b/a","c/b"}),S195="l"),VLOOKUP(U195,$AC$2:$AD$17,2,FALSE),IF(AND(OR($E203={"a/b","b/c","b/a","c/b"}),S194="w"),VLOOKUP(U194,$AA$2:$AB$17,2,FALSE),IF(AND(OR($E203={"a/b","b/c","b/a","c/b"}),S194="l"),VLOOKUP(U194,$AC$2:$AD$17,2,FALSE),IF(AND(OR($E203={"a/b","b/c","b/a","c/b"}),S193="w"),VLOOKUP(U193,$AA$2:$AB$17,2,FALSE),IF(AND(OR($E203={"a/b","b/c","b/a","c/b"}),S193="l"),VLOOKUP(U193,$AC$2:$AD$17,2,FALSE),IF(OR($E203={"a/b","b/c","b/a","c/b"}),1,"")))))))))))))))))))))))</f>
        <v>2b</v>
      </c>
      <c r="V204" s="13" t="str">
        <f>IF(AND(W204="c",$A204&gt;=1,OR(X204={1,"2a","2b",3,"5a","5b","10a","10b","20a","20b","40a","40b","80a","80b","160a","160b"})),"w",IF(AND(W204="",$A204&gt;=1,OR(X204={1,"2a","2b",3,"5a","5b","10a","10b","20a","20b","40a","40b","80a","80b","160a","160b"})),"l",""))</f>
        <v/>
      </c>
      <c r="W204" s="7" t="str">
        <f>IF(OR($A204={3,6,9,12,15,18,21,24,27,30,33,36}),"c","")</f>
        <v/>
      </c>
      <c r="X204" s="14" t="str">
        <f>IF(AND(OR($E203={"a/c","b/c","c/a","c/b"}),V203="w"),VLOOKUP(X203,$AA$2:$AB$17,2,FALSE),IF(AND(OR($E203={"a/c","b/c","c/a","c/b"}),V203="l"),VLOOKUP(X203,$AC$2:$AD$17,2,FALSE),IF(AND(OR($E203={"a/c","b/c","c/a","c/b"}),V202="w"),VLOOKUP(X202,$AA$2:$AB$17,2,FALSE),IF(AND(OR($E203={"a/c","b/c","c/a","c/b"}),V202="l"),VLOOKUP(X202,$AC$2:$AD$17,2,FALSE),IF(AND(OR($E203={"a/c","b/c","c/a","c/b"}),V201="w"),VLOOKUP(X201,$AA$2:$AB$17,2,FALSE),IF(AND(OR($E203={"a/c","b/c","c/a","c/b"}),V201="l"),VLOOKUP(X201,$AC$2:$AD$17,2,FALSE),IF(AND(OR($E203={"a/c","b/c","c/a","c/b"}),V200="w"),VLOOKUP(X200,$AA$2:$AB$17,2,FALSE),IF(AND(OR($E203={"a/c","b/c","c/a","c/b"}),V200="l"),VLOOKUP(X200,$AC$2:$AD$17,2,FALSE),IF(AND(OR($E203={"a/c","b/c","c/a","c/b"}),V199="w"),VLOOKUP(X199,$AA$2:$AB$17,2,FALSE),IF(AND(OR($E203={"a/c","b/c","c/a","c/b"}),V199="l"),VLOOKUP(X199,$AC$2:$AD$17,2,FALSE),IF(AND(OR($E203={"a/c","b/c","c/a","c/b"}),V198="w"),VLOOKUP(X198,$AA$2:$AB$17,2,FALSE),IF(AND(OR($E203={"a/c","b/c","c/a","c/b"}),V198="l"),VLOOKUP(X198,$AC$2:$AD$17,2,FALSE),IF(AND(OR($E203={"a/c","b/c","c/a","c/b"}),V197="w"),VLOOKUP(X197,$AA$2:$AB$17,2,FALSE),IF(AND(OR($E203={"a/c","b/c","c/a","c/b"}),V197="l"),VLOOKUP(X197,$AC$2:$AD$17,2,FALSE),IF(AND(OR($E203={"a/c","b/c","c/a","c/b"}),V196="w"),VLOOKUP(X196,$AA$2:$AB$17,2,FALSE),IF(AND(OR($E203={"a/c","b/c","c/a","c/b"}),V196="l"),VLOOKUP(X196,$AC$2:$AD$17,2,FALSE),IF(AND(OR($E203={"a/c","b/c","c/a","c/b"}),V195="w"),VLOOKUP(X195,$AA$2:$AB$17,2,FALSE),IF(AND(OR($E203={"a/c","b/c","c/a","c/b"}),V195="l"),VLOOKUP(X195,$AC$2:$AD$17,2,FALSE),IF(AND(OR($E203={"a/c","b/c","c/a","c/b"}),V194="w"),VLOOKUP(X194,$AA$2:$AB$17,2,FALSE),IF(AND(OR($E203={"a/c","b/c","c/a","c/b"}),V194="l"),VLOOKUP(X194,$AC$2:$AD$17,2,FALSE),IF(AND(OR($E203={"a/c","b/c","c/a","c/b"}),V193="w"),VLOOKUP(X193,$AA$2:$AB$17,2,FALSE),IF(AND(OR($E203={"a/c","b/c","c/a","c/b"}),V193="l"),VLOOKUP(X193,$AC$2:$AD$17,2,FALSE),IF(OR($E203={"a/c","b/c","c/a","c/b"}),1,"")))))))))))))))))))))))</f>
        <v/>
      </c>
      <c r="Y204" s="12">
        <f t="shared" si="18"/>
        <v>2</v>
      </c>
      <c r="Z204" s="27">
        <f t="shared" si="19"/>
        <v>2</v>
      </c>
    </row>
    <row r="205" spans="1:26">
      <c r="A205" s="9">
        <v>18</v>
      </c>
      <c r="B205" s="9">
        <f>IF(OR($A205={1,2,3,4,5,6,7,8,9,10,11,12}),1,IF(OR($A205={13,14,15,16,17,18,19,20,21,22,23,24}),2,IF(OR($A205={25,26,27,28,29,30,31,32,33,34,35,36}),3,"")))</f>
        <v>2</v>
      </c>
      <c r="C205" s="9" t="str">
        <f>IF(OR($A205={1,4,7,10,13,16,19,22,25,28,31,34}),"A",IF(OR($A205={2,5,8,11,14,17,20,23,26,29,32,35}),"B",IF(OR($A205={3,6,9,12,15,18,21,24,27,30,33,36}),"C","")))</f>
        <v>C</v>
      </c>
      <c r="D205" t="str">
        <f t="shared" si="20"/>
        <v>3/2</v>
      </c>
      <c r="E205" t="str">
        <f t="shared" si="21"/>
        <v>B/C</v>
      </c>
      <c r="F205" s="13" t="str">
        <f>IF(AND(G205="d",$A205&gt;=1,OR(H205={1,"2a","2b",3,"5a","5b","10a","10b","20a","20b","40a","40b","80a","80b","160a","160b"})),"w",IF(AND(G205="",$A205&gt;=1,OR(H205={1,"2a","2b",3,"5a","5b","10a","10b","20a","20b","40a","40b","80a","80b","160a","160b"})),"l",""))</f>
        <v/>
      </c>
      <c r="G205" s="7" t="str">
        <f>IF(OR($A205={1,2,3,4,5,6,7,8,9,10,11,12}),"d","")</f>
        <v/>
      </c>
      <c r="H205" s="14" t="str">
        <f>IF(AND(OR($D204={"1/2","1/3","2/1","3/1"}),F204="w"),VLOOKUP(H204,$AA$2:$AB$17,2,FALSE),IF(AND(OR($D204={"1/2","1/3","2/1","3/1"}),F204="l"),VLOOKUP(H204,$AC$2:$AD$17,2,FALSE),IF(AND(OR($D204={"1/2","1/3","2/1","3/1"}),F203="w"),VLOOKUP(H203,$AA$2:$AB$17,2,FALSE),IF(AND(OR($D204={"1/2","1/3","2/1","3/1"}),F203="l"),VLOOKUP(H203,$AC$2:$AD$17,2,FALSE),IF(AND(OR($D204={"1/2","1/3","2/1","3/1"}),F202="w"),VLOOKUP(H202,$AA$2:$AB$17,2,FALSE),IF(AND(OR($D204={"1/2","1/3","2/1","3/1"}),F202="l"),VLOOKUP(H202,$AC$2:$AD$17,2,FALSE),IF(AND(OR($D204={"1/2","1/3","2/1","3/1"}),F201="w"),VLOOKUP(H201,$AA$2:$AB$17,2,FALSE),IF(AND(OR($D204={"1/2","1/3","2/1","3/1"}),F201="l"),VLOOKUP(H201,$AC$2:$AD$17,2,FALSE),IF(AND(OR($D204={"1/2","1/3","2/1","3/1"}),F200="w"),VLOOKUP(H200,$AA$2:$AB$17,2,FALSE),IF(AND(OR($D204={"1/2","1/3","2/1","3/1"}),F200="l"),VLOOKUP(H200,$AC$2:$AD$17,2,FALSE),IF(AND(OR($D204={"1/2","1/3","2/1","3/1"}),F199="w"),VLOOKUP(H199,$AA$2:$AB$17,2,FALSE),IF(AND(OR($D204={"1/2","1/3","2/1","3/1"}),F199="l"),VLOOKUP(H199,$AC$2:$AD$17,2,FALSE),IF(AND(OR($D204={"1/2","1/3","2/1","3/1"}),F198="w"),VLOOKUP(H198,$AA$2:$AB$17,2,FALSE),IF(AND(OR($D204={"1/2","1/3","2/1","3/1"}),F198="l"),VLOOKUP(H198,$AC$2:$AD$17,2,FALSE),IF(AND(OR($D204={"1/2","1/3","2/1","3/1"}),F197="w"),VLOOKUP(H197,$AA$2:$AB$17,2,FALSE),IF(AND(OR($D204={"1/2","1/3","2/1","3/1"}),F197="l"),VLOOKUP(H197,$AC$2:$AD$17,2,FALSE),IF(AND(OR($D204={"1/2","1/3","2/1","3/1"}),F196="w"),VLOOKUP(H196,$AA$2:$AB$17,2,FALSE),IF(AND(OR($D204={"1/2","1/3","2/1","3/1"}),F196="l"),VLOOKUP(H196,$AC$2:$AD$17,2,FALSE),IF(AND(OR($D204={"1/2","1/3","2/1","3/1"}),F195="w"),VLOOKUP(H195,$AA$2:$AB$17,2,FALSE),IF(AND(OR($D204={"1/2","1/3","2/1","3/1"}),F195="l"),VLOOKUP(H195,$AC$2:$AD$17,2,FALSE),IF(AND(OR($D204={"1/2","1/3","2/1","3/1"}),F194="w"),VLOOKUP(H194,$AA$2:$AB$17,2,FALSE),IF(AND(OR($D204={"1/2","1/3","2/1","3/1"}),F194="l"),VLOOKUP(H194,$AC$2:$AD$17,2,FALSE),IF(OR($D204={"1/2","1/3","2/1","3/1"}),1,"")))))))))))))))))))))))</f>
        <v/>
      </c>
      <c r="I205" s="13" t="str">
        <f>IF(AND(J205="d",$A205&gt;=1,OR(K205={1,"2a","2b",3,"5a","5b","10a","10b","20a","20b","40a","40b","80a","80b","160a","160b"})),"w",IF(AND(J205="",$A205&gt;=1,OR(K205={1,"2a","2b",3,"5a","5b","10a","10b","20a","20b","40a","40b","80a","80b","160a","160b"})),"l",""))</f>
        <v>w</v>
      </c>
      <c r="J205" s="7" t="str">
        <f>IF(OR($A205={13,14,15,16,17,18,19,20,21,22,23,24}),"d","")</f>
        <v>d</v>
      </c>
      <c r="K205" s="14" t="str">
        <f>IF(AND(OR($D204={"1/2","2/3","2/1","3/2"}),I204="w"),VLOOKUP(K204,$AA$2:$AB$17,2,FALSE),IF(AND(OR($D204={"1/2","2/3","2/1","3/2"}),I204="l"),VLOOKUP(K204,$AC$2:$AD$17,2,FALSE),IF(AND(OR($D204={"1/2","2/3","2/1","3/2"}),I203="w"),VLOOKUP(K203,$AA$2:$AB$17,2,FALSE),IF(AND(OR($D204={"1/2","2/3","2/1","3/2"}),I203="l"),VLOOKUP(K203,$AC$2:$AD$17,2,FALSE),IF(AND(OR($D204={"1/2","2/3","2/1","3/2"}),I202="w"),VLOOKUP(K202,$AA$2:$AB$17,2,FALSE),IF(AND(OR($D204={"1/2","2/3","2/1","3/2"}),I202="l"),VLOOKUP(K202,$AC$2:$AD$17,2,FALSE),IF(AND(OR($D204={"1/2","2/3","2/1","3/2"}),I201="w"),VLOOKUP(K201,$AA$2:$AB$17,2,FALSE),IF(AND(OR($D204={"1/2","2/3","2/1","3/2"}),I201="l"),VLOOKUP(K201,$AC$2:$AD$17,2,FALSE),IF(AND(OR($D204={"1/2","2/3","2/1","3/2"}),I200="w"),VLOOKUP(K200,$AA$2:$AB$17,2,FALSE),IF(AND(OR($D204={"1/2","2/3","2/1","3/2"}),I200="l"),VLOOKUP(K200,$AC$2:$AD$17,2,FALSE),IF(AND(OR($D204={"1/2","2/3","2/1","3/2"}),I199="w"),VLOOKUP(K199,$AA$2:$AB$17,2,FALSE),IF(AND(OR($D204={"1/2","2/3","2/1","3/2"}),I199="l"),VLOOKUP(K199,$AC$2:$AD$17,2,FALSE),IF(AND(OR($D204={"1/2","2/3","2/1","3/2"}),I198="w"),VLOOKUP(K198,$AA$2:$AB$17,2,FALSE),IF(AND(OR($D204={"1/2","2/3","2/1","3/2"}),I198="l"),VLOOKUP(K198,$AC$2:$AD$17,2,FALSE),IF(AND(OR($D204={"1/2","2/3","2/1","3/2"}),I197="w"),VLOOKUP(K197,$AA$2:$AB$17,2,FALSE),IF(AND(OR($D204={"1/2","2/3","2/1","3/2"}),I197="l"),VLOOKUP(K197,$AC$2:$AD$17,2,FALSE),IF(AND(OR($D204={"1/2","2/3","2/1","3/2"}),I196="w"),VLOOKUP(K196,$AA$2:$AB$17,2,FALSE),IF(AND(OR($D204={"1/2","2/3","2/1","3/2"}),I196="l"),VLOOKUP(K196,$AC$2:$AD$17,2,FALSE),IF(AND(OR($D204={"1/2","2/3","2/1","3/2"}),I195="w"),VLOOKUP(K195,$AA$2:$AB$17,2,FALSE),IF(AND(OR($D204={"1/2","2/3","2/1","3/2"}),I195="l"),VLOOKUP(K195,$AC$2:$AD$17,2,FALSE),IF(AND(OR($D204={"1/2","2/3","2/1","3/2"}),I194="w"),VLOOKUP(K194,$AA$2:$AB$17,2,FALSE),IF(AND(OR($D204={"1/2","2/3","2/1","3/2"}),I194="l"),VLOOKUP(K194,$AC$2:$AD$17,2,FALSE),IF(OR($D204={"1/2","2/3","2/1","3/2"}),1,"")))))))))))))))))))))))</f>
        <v>2b</v>
      </c>
      <c r="L205" s="13" t="str">
        <f>IF(AND(M205="d",$A205&gt;=1,OR(N205={1,"2a","2b",3,"5a","5b","10a","10b","20a","20b","40a","40b","80a","80b","160a","160b"})),"w",IF(AND(M205="",$A205&gt;=1,OR(N205={1,"2a","2b",3,"5a","5b","10a","10b","20a","20b","40a","40b","80a","80b","160a","160b"})),"l",""))</f>
        <v>l</v>
      </c>
      <c r="M205" s="7" t="str">
        <f>IF(OR($A205={25,26,27,28,29,30,31,32,33,34,35,36}),"d","")</f>
        <v/>
      </c>
      <c r="N205" s="14">
        <f>IF(AND(OR($D204={"1/3","2/3","3/1","3/2"}),L204="w"),VLOOKUP(N204,$AA$2:$AB$17,2,FALSE),IF(AND(OR($D204={"1/3","2/3","3/1","3/2"}),L204="l"),VLOOKUP(N204,$AC$2:$AD$17,2,FALSE),IF(AND(OR($D204={"1/3","2/3","3/1","3/2"}),L203="w"),VLOOKUP(N203,$AA$2:$AB$17,2,FALSE),IF(AND(OR($D204={"1/3","2/3","3/1","3/2"}),L203="l"),VLOOKUP(N203,$AC$2:$AD$17,2,FALSE),IF(AND(OR($D204={"1/3","2/3","3/1","3/2"}),L202="w"),VLOOKUP(N202,$AA$2:$AB$17,2,FALSE),IF(AND(OR($D204={"1/3","2/3","3/1","3/2"}),L202="l"),VLOOKUP(N202,$AC$2:$AD$17,2,FALSE),IF(AND(OR($D204={"1/3","2/3","3/1","3/2"}),L201="w"),VLOOKUP(N201,$AA$2:$AB$17,2,FALSE),IF(AND(OR($D204={"1/3","2/3","3/1","3/2"}),L201="l"),VLOOKUP(N201,$AC$2:$AD$17,2,FALSE),IF(AND(OR($D204={"1/3","2/3","3/1","3/2"}),L200="w"),VLOOKUP(N200,$AA$2:$AB$17,2,FALSE),IF(AND(OR($D204={"1/3","2/3","3/1","3/2"}),L200="l"),VLOOKUP(N200,$AC$2:$AD$17,2,FALSE),IF(AND(OR($D204={"1/3","2/3","3/1","3/2"}),L199="w"),VLOOKUP(N199,$AA$2:$AB$17,2,FALSE),IF(AND(OR($D204={"1/3","2/3","3/1","3/2"}),L199="l"),VLOOKUP(N199,$AC$2:$AD$17,2,FALSE),IF(AND(OR($D204={"1/3","2/3","3/1","3/2"}),L198="w"),VLOOKUP(N198,$AA$2:$AB$17,2,FALSE),IF(AND(OR($D204={"1/3","2/3","3/1","3/2"}),L198="l"),VLOOKUP(N198,$AC$2:$AD$17,2,FALSE),IF(AND(OR($D204={"1/3","2/3","3/1","3/2"}),L197="w"),VLOOKUP(N197,$AA$2:$AB$17,2,FALSE),IF(AND(OR($D204={"1/3","2/3","3/1","3/2"}),L197="l"),VLOOKUP(N197,$AC$2:$AD$17,2,FALSE),IF(AND(OR($D204={"1/3","2/3","3/1","3/2"}),L196="w"),VLOOKUP(N196,$AA$2:$AB$17,2,FALSE),IF(AND(OR($D204={"1/3","2/3","3/1","3/2"}),L196="l"),VLOOKUP(N196,$AC$2:$AD$17,2,FALSE),IF(AND(OR($D204={"1/3","2/3","3/1","3/2"}),L195="w"),VLOOKUP(N195,$AA$2:$AB$17,2,FALSE),IF(AND(OR($D204={"1/3","2/3","3/1","3/2"}),L195="l"),VLOOKUP(N195,$AC$2:$AD$17,2,FALSE),IF(AND(OR($D204={"1/3","2/3","3/1","3/2"}),L194="w"),VLOOKUP(N194,$AA$2:$AB$17,2,FALSE),IF(AND(OR($D204={"1/3","2/3","3/1","3/2"}),L194="l"),VLOOKUP(N194,$AC$2:$AD$17,2,FALSE),IF(OR($D204={"1/3","2/3","3/1","3/2"}),1,"")))))))))))))))))))))))</f>
        <v>1</v>
      </c>
      <c r="O205" s="12">
        <f t="shared" si="17"/>
        <v>3</v>
      </c>
      <c r="P205" s="13" t="str">
        <f>IF(AND(Q205="c",$A205&gt;=1,OR(R205={1,"2a","2b",3,"5a","5b","10a","10b","20a","20b","40a","40b","80a","80b","160a","160b"})),"w",IF(AND(Q205="",$A205&gt;=1,OR(R205={1,"2a","2b",3,"5a","5b","10a","10b","20a","20b","40a","40b","80a","80b","160a","160b"})),"l",""))</f>
        <v>l</v>
      </c>
      <c r="Q205" s="7" t="str">
        <f>IF(OR($A205={1,4,7,10,13,16,19,22,25,28,31,34}),"c","")</f>
        <v/>
      </c>
      <c r="R205" s="14" t="str">
        <f>IF(AND(OR($E204={"a/b","a/c","b/a","c/a"}),P204="w"),VLOOKUP(R204,$AA$2:$AB$17,2,FALSE),IF(AND(OR($E204={"a/b","a/c","b/a","c/a"}),P204="l"),VLOOKUP(R204,$AC$2:$AD$17,2,FALSE),IF(AND(OR($E204={"a/b","a/c","b/a","c/a"}),P203="w"),VLOOKUP(R203,$AA$2:$AB$17,2,FALSE),IF(AND(OR($E204={"a/b","a/c","b/a","c/a"}),P203="l"),VLOOKUP(R203,$AC$2:$AD$17,2,FALSE),IF(AND(OR($E204={"a/b","a/c","b/a","c/a"}),P202="w"),VLOOKUP(R202,$AA$2:$AB$17,2,FALSE),IF(AND(OR($E204={"a/b","a/c","b/a","c/a"}),P202="l"),VLOOKUP(R202,$AC$2:$AD$17,2,FALSE),IF(AND(OR($E204={"a/b","a/c","b/a","c/a"}),P201="w"),VLOOKUP(R201,$AA$2:$AB$17,2,FALSE),IF(AND(OR($E204={"a/b","a/c","b/a","c/a"}),P201="l"),VLOOKUP(R201,$AC$2:$AD$17,2,FALSE),IF(AND(OR($E204={"a/b","a/c","b/a","c/a"}),P200="w"),VLOOKUP(R200,$AA$2:$AB$17,2,FALSE),IF(AND(OR($E204={"a/b","a/c","b/a","c/a"}),P200="l"),VLOOKUP(R200,$AC$2:$AD$17,2,FALSE),IF(AND(OR($E204={"a/b","a/c","b/a","c/a"}),P199="w"),VLOOKUP(R199,$AA$2:$AB$17,2,FALSE),IF(AND(OR($E204={"a/b","a/c","b/a","c/a"}),P199="l"),VLOOKUP(R199,$AC$2:$AD$17,2,FALSE),IF(AND(OR($E204={"a/b","a/c","b/a","c/a"}),P198="w"),VLOOKUP(R198,$AA$2:$AB$17,2,FALSE),IF(AND(OR($E204={"a/b","a/c","b/a","c/a"}),P198="l"),VLOOKUP(R198,$AC$2:$AD$17,2,FALSE),IF(AND(OR($E204={"a/b","a/c","b/a","c/a"}),P197="w"),VLOOKUP(R197,$AA$2:$AB$17,2,FALSE),IF(AND(OR($E204={"a/b","a/c","b/a","c/a"}),P197="l"),VLOOKUP(R197,$AC$2:$AD$17,2,FALSE),IF(AND(OR($E204={"a/b","a/c","b/a","c/a"}),P196="w"),VLOOKUP(R196,$AA$2:$AB$17,2,FALSE),IF(AND(OR($E204={"a/b","a/c","b/a","c/a"}),P196="l"),VLOOKUP(R196,$AC$2:$AD$17,2,FALSE),IF(AND(OR($E204={"a/b","a/c","b/a","c/a"}),P195="w"),VLOOKUP(R195,$AA$2:$AB$17,2,FALSE),IF(AND(OR($E204={"a/b","a/c","b/a","c/a"}),P195="l"),VLOOKUP(R195,$AC$2:$AD$17,2,FALSE),IF(AND(OR($E204={"a/b","a/c","b/a","c/a"}),P194="w"),VLOOKUP(R194,$AA$2:$AB$17,2,FALSE),IF(AND(OR($E204={"a/b","a/c","b/a","c/a"}),P194="l"),VLOOKUP(R194,$AC$2:$AD$17,2,FALSE),IF(OR($E204={"a/b","a/c","b/a","c/a"}),1,"")))))))))))))))))))))))</f>
        <v>2b</v>
      </c>
      <c r="S205" s="13" t="str">
        <f>IF(AND(T205="c",$A205&gt;=1,OR(U205={1,"2a","2b",3,"5a","5b","10a","10b","20a","20b","40a","40b","80a","80b","160a","160b"})),"w",IF(AND(T205="",$A205&gt;=1,OR(U205={1,"2a","2b",3,"5a","5b","10a","10b","20a","20b","40a","40b","80a","80b","160a","160b"})),"l",""))</f>
        <v>l</v>
      </c>
      <c r="T205" s="7" t="str">
        <f>IF(OR($A205={2,5,8,11,14,17,20,23,26,29,32,35}),"c","")</f>
        <v/>
      </c>
      <c r="U205" s="14">
        <f>IF(AND(OR($E204={"a/b","b/c","b/a","c/b"}),S204="w"),VLOOKUP(U204,$AA$2:$AB$17,2,FALSE),IF(AND(OR($E204={"a/b","b/c","b/a","c/b"}),S204="l"),VLOOKUP(U204,$AC$2:$AD$17,2,FALSE),IF(AND(OR($E204={"a/b","b/c","b/a","c/b"}),S203="w"),VLOOKUP(U203,$AA$2:$AB$17,2,FALSE),IF(AND(OR($E204={"a/b","b/c","b/a","c/b"}),S203="l"),VLOOKUP(U203,$AC$2:$AD$17,2,FALSE),IF(AND(OR($E204={"a/b","b/c","b/a","c/b"}),S202="w"),VLOOKUP(U202,$AA$2:$AB$17,2,FALSE),IF(AND(OR($E204={"a/b","b/c","b/a","c/b"}),S202="l"),VLOOKUP(U202,$AC$2:$AD$17,2,FALSE),IF(AND(OR($E204={"a/b","b/c","b/a","c/b"}),S201="w"),VLOOKUP(U201,$AA$2:$AB$17,2,FALSE),IF(AND(OR($E204={"a/b","b/c","b/a","c/b"}),S201="l"),VLOOKUP(U201,$AC$2:$AD$17,2,FALSE),IF(AND(OR($E204={"a/b","b/c","b/a","c/b"}),S200="w"),VLOOKUP(U200,$AA$2:$AB$17,2,FALSE),IF(AND(OR($E204={"a/b","b/c","b/a","c/b"}),S200="l"),VLOOKUP(U200,$AC$2:$AD$17,2,FALSE),IF(AND(OR($E204={"a/b","b/c","b/a","c/b"}),S199="w"),VLOOKUP(U199,$AA$2:$AB$17,2,FALSE),IF(AND(OR($E204={"a/b","b/c","b/a","c/b"}),S199="l"),VLOOKUP(U199,$AC$2:$AD$17,2,FALSE),IF(AND(OR($E204={"a/b","b/c","b/a","c/b"}),S198="w"),VLOOKUP(U198,$AA$2:$AB$17,2,FALSE),IF(AND(OR($E204={"a/b","b/c","b/a","c/b"}),S198="l"),VLOOKUP(U198,$AC$2:$AD$17,2,FALSE),IF(AND(OR($E204={"a/b","b/c","b/a","c/b"}),S197="w"),VLOOKUP(U197,$AA$2:$AB$17,2,FALSE),IF(AND(OR($E204={"a/b","b/c","b/a","c/b"}),S197="l"),VLOOKUP(U197,$AC$2:$AD$17,2,FALSE),IF(AND(OR($E204={"a/b","b/c","b/a","c/b"}),S196="w"),VLOOKUP(U196,$AA$2:$AB$17,2,FALSE),IF(AND(OR($E204={"a/b","b/c","b/a","c/b"}),S196="l"),VLOOKUP(U196,$AC$2:$AD$17,2,FALSE),IF(AND(OR($E204={"a/b","b/c","b/a","c/b"}),S195="w"),VLOOKUP(U195,$AA$2:$AB$17,2,FALSE),IF(AND(OR($E204={"a/b","b/c","b/a","c/b"}),S195="l"),VLOOKUP(U195,$AC$2:$AD$17,2,FALSE),IF(AND(OR($E204={"a/b","b/c","b/a","c/b"}),S194="w"),VLOOKUP(U194,$AA$2:$AB$17,2,FALSE),IF(AND(OR($E204={"a/b","b/c","b/a","c/b"}),S194="l"),VLOOKUP(U194,$AC$2:$AD$17,2,FALSE),IF(OR($E204={"a/b","b/c","b/a","c/b"}),1,"")))))))))))))))))))))))</f>
        <v>1</v>
      </c>
      <c r="V205" s="13" t="str">
        <f>IF(AND(W205="c",$A205&gt;=1,OR(X205={1,"2a","2b",3,"5a","5b","10a","10b","20a","20b","40a","40b","80a","80b","160a","160b"})),"w",IF(AND(W205="",$A205&gt;=1,OR(X205={1,"2a","2b",3,"5a","5b","10a","10b","20a","20b","40a","40b","80a","80b","160a","160b"})),"l",""))</f>
        <v/>
      </c>
      <c r="W205" s="7" t="str">
        <f>IF(OR($A205={3,6,9,12,15,18,21,24,27,30,33,36}),"c","")</f>
        <v>c</v>
      </c>
      <c r="X205" s="14" t="str">
        <f>IF(AND(OR($E204={"a/c","b/c","c/a","c/b"}),V204="w"),VLOOKUP(X204,$AA$2:$AB$17,2,FALSE),IF(AND(OR($E204={"a/c","b/c","c/a","c/b"}),V204="l"),VLOOKUP(X204,$AC$2:$AD$17,2,FALSE),IF(AND(OR($E204={"a/c","b/c","c/a","c/b"}),V203="w"),VLOOKUP(X203,$AA$2:$AB$17,2,FALSE),IF(AND(OR($E204={"a/c","b/c","c/a","c/b"}),V203="l"),VLOOKUP(X203,$AC$2:$AD$17,2,FALSE),IF(AND(OR($E204={"a/c","b/c","c/a","c/b"}),V202="w"),VLOOKUP(X202,$AA$2:$AB$17,2,FALSE),IF(AND(OR($E204={"a/c","b/c","c/a","c/b"}),V202="l"),VLOOKUP(X202,$AC$2:$AD$17,2,FALSE),IF(AND(OR($E204={"a/c","b/c","c/a","c/b"}),V201="w"),VLOOKUP(X201,$AA$2:$AB$17,2,FALSE),IF(AND(OR($E204={"a/c","b/c","c/a","c/b"}),V201="l"),VLOOKUP(X201,$AC$2:$AD$17,2,FALSE),IF(AND(OR($E204={"a/c","b/c","c/a","c/b"}),V200="w"),VLOOKUP(X200,$AA$2:$AB$17,2,FALSE),IF(AND(OR($E204={"a/c","b/c","c/a","c/b"}),V200="l"),VLOOKUP(X200,$AC$2:$AD$17,2,FALSE),IF(AND(OR($E204={"a/c","b/c","c/a","c/b"}),V199="w"),VLOOKUP(X199,$AA$2:$AB$17,2,FALSE),IF(AND(OR($E204={"a/c","b/c","c/a","c/b"}),V199="l"),VLOOKUP(X199,$AC$2:$AD$17,2,FALSE),IF(AND(OR($E204={"a/c","b/c","c/a","c/b"}),V198="w"),VLOOKUP(X198,$AA$2:$AB$17,2,FALSE),IF(AND(OR($E204={"a/c","b/c","c/a","c/b"}),V198="l"),VLOOKUP(X198,$AC$2:$AD$17,2,FALSE),IF(AND(OR($E204={"a/c","b/c","c/a","c/b"}),V197="w"),VLOOKUP(X197,$AA$2:$AB$17,2,FALSE),IF(AND(OR($E204={"a/c","b/c","c/a","c/b"}),V197="l"),VLOOKUP(X197,$AC$2:$AD$17,2,FALSE),IF(AND(OR($E204={"a/c","b/c","c/a","c/b"}),V196="w"),VLOOKUP(X196,$AA$2:$AB$17,2,FALSE),IF(AND(OR($E204={"a/c","b/c","c/a","c/b"}),V196="l"),VLOOKUP(X196,$AC$2:$AD$17,2,FALSE),IF(AND(OR($E204={"a/c","b/c","c/a","c/b"}),V195="w"),VLOOKUP(X195,$AA$2:$AB$17,2,FALSE),IF(AND(OR($E204={"a/c","b/c","c/a","c/b"}),V195="l"),VLOOKUP(X195,$AC$2:$AD$17,2,FALSE),IF(AND(OR($E204={"a/c","b/c","c/a","c/b"}),V194="w"),VLOOKUP(X194,$AA$2:$AB$17,2,FALSE),IF(AND(OR($E204={"a/c","b/c","c/a","c/b"}),V194="l"),VLOOKUP(X194,$AC$2:$AD$17,2,FALSE),IF(OR($E204={"a/c","b/c","c/a","c/b"}),1,"")))))))))))))))))))))))</f>
        <v/>
      </c>
      <c r="Y205" s="12">
        <f t="shared" si="18"/>
        <v>-3</v>
      </c>
      <c r="Z205" s="27">
        <f t="shared" si="19"/>
        <v>0</v>
      </c>
    </row>
    <row r="206" spans="1:26">
      <c r="A206" s="9">
        <v>13</v>
      </c>
      <c r="B206" s="9">
        <f>IF(OR($A206={1,2,3,4,5,6,7,8,9,10,11,12}),1,IF(OR($A206={13,14,15,16,17,18,19,20,21,22,23,24}),2,IF(OR($A206={25,26,27,28,29,30,31,32,33,34,35,36}),3,"")))</f>
        <v>2</v>
      </c>
      <c r="C206" s="9" t="str">
        <f>IF(OR($A206={1,4,7,10,13,16,19,22,25,28,31,34}),"A",IF(OR($A206={2,5,8,11,14,17,20,23,26,29,32,35}),"B",IF(OR($A206={3,6,9,12,15,18,21,24,27,30,33,36}),"C","")))</f>
        <v>A</v>
      </c>
      <c r="D206" t="str">
        <f t="shared" si="20"/>
        <v>3/2</v>
      </c>
      <c r="E206" t="str">
        <f t="shared" si="21"/>
        <v>C/A</v>
      </c>
      <c r="F206" s="13" t="str">
        <f>IF(AND(G206="d",$A206&gt;=1,OR(H206={1,"2a","2b",3,"5a","5b","10a","10b","20a","20b","40a","40b","80a","80b","160a","160b"})),"w",IF(AND(G206="",$A206&gt;=1,OR(H206={1,"2a","2b",3,"5a","5b","10a","10b","20a","20b","40a","40b","80a","80b","160a","160b"})),"l",""))</f>
        <v/>
      </c>
      <c r="G206" s="7" t="str">
        <f>IF(OR($A206={1,2,3,4,5,6,7,8,9,10,11,12}),"d","")</f>
        <v/>
      </c>
      <c r="H206" s="14" t="str">
        <f>IF(AND(OR($D205={"1/2","1/3","2/1","3/1"}),F205="w"),VLOOKUP(H205,$AA$2:$AB$17,2,FALSE),IF(AND(OR($D205={"1/2","1/3","2/1","3/1"}),F205="l"),VLOOKUP(H205,$AC$2:$AD$17,2,FALSE),IF(AND(OR($D205={"1/2","1/3","2/1","3/1"}),F204="w"),VLOOKUP(H204,$AA$2:$AB$17,2,FALSE),IF(AND(OR($D205={"1/2","1/3","2/1","3/1"}),F204="l"),VLOOKUP(H204,$AC$2:$AD$17,2,FALSE),IF(AND(OR($D205={"1/2","1/3","2/1","3/1"}),F203="w"),VLOOKUP(H203,$AA$2:$AB$17,2,FALSE),IF(AND(OR($D205={"1/2","1/3","2/1","3/1"}),F203="l"),VLOOKUP(H203,$AC$2:$AD$17,2,FALSE),IF(AND(OR($D205={"1/2","1/3","2/1","3/1"}),F202="w"),VLOOKUP(H202,$AA$2:$AB$17,2,FALSE),IF(AND(OR($D205={"1/2","1/3","2/1","3/1"}),F202="l"),VLOOKUP(H202,$AC$2:$AD$17,2,FALSE),IF(AND(OR($D205={"1/2","1/3","2/1","3/1"}),F201="w"),VLOOKUP(H201,$AA$2:$AB$17,2,FALSE),IF(AND(OR($D205={"1/2","1/3","2/1","3/1"}),F201="l"),VLOOKUP(H201,$AC$2:$AD$17,2,FALSE),IF(AND(OR($D205={"1/2","1/3","2/1","3/1"}),F200="w"),VLOOKUP(H200,$AA$2:$AB$17,2,FALSE),IF(AND(OR($D205={"1/2","1/3","2/1","3/1"}),F200="l"),VLOOKUP(H200,$AC$2:$AD$17,2,FALSE),IF(AND(OR($D205={"1/2","1/3","2/1","3/1"}),F199="w"),VLOOKUP(H199,$AA$2:$AB$17,2,FALSE),IF(AND(OR($D205={"1/2","1/3","2/1","3/1"}),F199="l"),VLOOKUP(H199,$AC$2:$AD$17,2,FALSE),IF(AND(OR($D205={"1/2","1/3","2/1","3/1"}),F198="w"),VLOOKUP(H198,$AA$2:$AB$17,2,FALSE),IF(AND(OR($D205={"1/2","1/3","2/1","3/1"}),F198="l"),VLOOKUP(H198,$AC$2:$AD$17,2,FALSE),IF(AND(OR($D205={"1/2","1/3","2/1","3/1"}),F197="w"),VLOOKUP(H197,$AA$2:$AB$17,2,FALSE),IF(AND(OR($D205={"1/2","1/3","2/1","3/1"}),F197="l"),VLOOKUP(H197,$AC$2:$AD$17,2,FALSE),IF(AND(OR($D205={"1/2","1/3","2/1","3/1"}),F196="w"),VLOOKUP(H196,$AA$2:$AB$17,2,FALSE),IF(AND(OR($D205={"1/2","1/3","2/1","3/1"}),F196="l"),VLOOKUP(H196,$AC$2:$AD$17,2,FALSE),IF(AND(OR($D205={"1/2","1/3","2/1","3/1"}),F195="w"),VLOOKUP(H195,$AA$2:$AB$17,2,FALSE),IF(AND(OR($D205={"1/2","1/3","2/1","3/1"}),F195="l"),VLOOKUP(H195,$AC$2:$AD$17,2,FALSE),IF(OR($D205={"1/2","1/3","2/1","3/1"}),1,"")))))))))))))))))))))))</f>
        <v/>
      </c>
      <c r="I206" s="13" t="str">
        <f>IF(AND(J206="d",$A206&gt;=1,OR(K206={1,"2a","2b",3,"5a","5b","10a","10b","20a","20b","40a","40b","80a","80b","160a","160b"})),"w",IF(AND(J206="",$A206&gt;=1,OR(K206={1,"2a","2b",3,"5a","5b","10a","10b","20a","20b","40a","40b","80a","80b","160a","160b"})),"l",""))</f>
        <v>w</v>
      </c>
      <c r="J206" s="7" t="str">
        <f>IF(OR($A206={13,14,15,16,17,18,19,20,21,22,23,24}),"d","")</f>
        <v>d</v>
      </c>
      <c r="K206" s="14">
        <f>IF(AND(OR($D205={"1/2","2/3","2/1","3/2"}),I205="w"),VLOOKUP(K205,$AA$2:$AB$17,2,FALSE),IF(AND(OR($D205={"1/2","2/3","2/1","3/2"}),I205="l"),VLOOKUP(K205,$AC$2:$AD$17,2,FALSE),IF(AND(OR($D205={"1/2","2/3","2/1","3/2"}),I204="w"),VLOOKUP(K204,$AA$2:$AB$17,2,FALSE),IF(AND(OR($D205={"1/2","2/3","2/1","3/2"}),I204="l"),VLOOKUP(K204,$AC$2:$AD$17,2,FALSE),IF(AND(OR($D205={"1/2","2/3","2/1","3/2"}),I203="w"),VLOOKUP(K203,$AA$2:$AB$17,2,FALSE),IF(AND(OR($D205={"1/2","2/3","2/1","3/2"}),I203="l"),VLOOKUP(K203,$AC$2:$AD$17,2,FALSE),IF(AND(OR($D205={"1/2","2/3","2/1","3/2"}),I202="w"),VLOOKUP(K202,$AA$2:$AB$17,2,FALSE),IF(AND(OR($D205={"1/2","2/3","2/1","3/2"}),I202="l"),VLOOKUP(K202,$AC$2:$AD$17,2,FALSE),IF(AND(OR($D205={"1/2","2/3","2/1","3/2"}),I201="w"),VLOOKUP(K201,$AA$2:$AB$17,2,FALSE),IF(AND(OR($D205={"1/2","2/3","2/1","3/2"}),I201="l"),VLOOKUP(K201,$AC$2:$AD$17,2,FALSE),IF(AND(OR($D205={"1/2","2/3","2/1","3/2"}),I200="w"),VLOOKUP(K200,$AA$2:$AB$17,2,FALSE),IF(AND(OR($D205={"1/2","2/3","2/1","3/2"}),I200="l"),VLOOKUP(K200,$AC$2:$AD$17,2,FALSE),IF(AND(OR($D205={"1/2","2/3","2/1","3/2"}),I199="w"),VLOOKUP(K199,$AA$2:$AB$17,2,FALSE),IF(AND(OR($D205={"1/2","2/3","2/1","3/2"}),I199="l"),VLOOKUP(K199,$AC$2:$AD$17,2,FALSE),IF(AND(OR($D205={"1/2","2/3","2/1","3/2"}),I198="w"),VLOOKUP(K198,$AA$2:$AB$17,2,FALSE),IF(AND(OR($D205={"1/2","2/3","2/1","3/2"}),I198="l"),VLOOKUP(K198,$AC$2:$AD$17,2,FALSE),IF(AND(OR($D205={"1/2","2/3","2/1","3/2"}),I197="w"),VLOOKUP(K197,$AA$2:$AB$17,2,FALSE),IF(AND(OR($D205={"1/2","2/3","2/1","3/2"}),I197="l"),VLOOKUP(K197,$AC$2:$AD$17,2,FALSE),IF(AND(OR($D205={"1/2","2/3","2/1","3/2"}),I196="w"),VLOOKUP(K196,$AA$2:$AB$17,2,FALSE),IF(AND(OR($D205={"1/2","2/3","2/1","3/2"}),I196="l"),VLOOKUP(K196,$AC$2:$AD$17,2,FALSE),IF(AND(OR($D205={"1/2","2/3","2/1","3/2"}),I195="w"),VLOOKUP(K195,$AA$2:$AB$17,2,FALSE),IF(AND(OR($D205={"1/2","2/3","2/1","3/2"}),I195="l"),VLOOKUP(K195,$AC$2:$AD$17,2,FALSE),IF(OR($D205={"1/2","2/3","2/1","3/2"}),1,"")))))))))))))))))))))))</f>
        <v>1</v>
      </c>
      <c r="L206" s="13" t="str">
        <f>IF(AND(M206="d",$A206&gt;=1,OR(N206={1,"2a","2b",3,"5a","5b","10a","10b","20a","20b","40a","40b","80a","80b","160a","160b"})),"w",IF(AND(M206="",$A206&gt;=1,OR(N206={1,"2a","2b",3,"5a","5b","10a","10b","20a","20b","40a","40b","80a","80b","160a","160b"})),"l",""))</f>
        <v>l</v>
      </c>
      <c r="M206" s="7" t="str">
        <f>IF(OR($A206={25,26,27,28,29,30,31,32,33,34,35,36}),"d","")</f>
        <v/>
      </c>
      <c r="N206" s="14" t="str">
        <f>IF(AND(OR($D205={"1/3","2/3","3/1","3/2"}),L205="w"),VLOOKUP(N205,$AA$2:$AB$17,2,FALSE),IF(AND(OR($D205={"1/3","2/3","3/1","3/2"}),L205="l"),VLOOKUP(N205,$AC$2:$AD$17,2,FALSE),IF(AND(OR($D205={"1/3","2/3","3/1","3/2"}),L204="w"),VLOOKUP(N204,$AA$2:$AB$17,2,FALSE),IF(AND(OR($D205={"1/3","2/3","3/1","3/2"}),L204="l"),VLOOKUP(N204,$AC$2:$AD$17,2,FALSE),IF(AND(OR($D205={"1/3","2/3","3/1","3/2"}),L203="w"),VLOOKUP(N203,$AA$2:$AB$17,2,FALSE),IF(AND(OR($D205={"1/3","2/3","3/1","3/2"}),L203="l"),VLOOKUP(N203,$AC$2:$AD$17,2,FALSE),IF(AND(OR($D205={"1/3","2/3","3/1","3/2"}),L202="w"),VLOOKUP(N202,$AA$2:$AB$17,2,FALSE),IF(AND(OR($D205={"1/3","2/3","3/1","3/2"}),L202="l"),VLOOKUP(N202,$AC$2:$AD$17,2,FALSE),IF(AND(OR($D205={"1/3","2/3","3/1","3/2"}),L201="w"),VLOOKUP(N201,$AA$2:$AB$17,2,FALSE),IF(AND(OR($D205={"1/3","2/3","3/1","3/2"}),L201="l"),VLOOKUP(N201,$AC$2:$AD$17,2,FALSE),IF(AND(OR($D205={"1/3","2/3","3/1","3/2"}),L200="w"),VLOOKUP(N200,$AA$2:$AB$17,2,FALSE),IF(AND(OR($D205={"1/3","2/3","3/1","3/2"}),L200="l"),VLOOKUP(N200,$AC$2:$AD$17,2,FALSE),IF(AND(OR($D205={"1/3","2/3","3/1","3/2"}),L199="w"),VLOOKUP(N199,$AA$2:$AB$17,2,FALSE),IF(AND(OR($D205={"1/3","2/3","3/1","3/2"}),L199="l"),VLOOKUP(N199,$AC$2:$AD$17,2,FALSE),IF(AND(OR($D205={"1/3","2/3","3/1","3/2"}),L198="w"),VLOOKUP(N198,$AA$2:$AB$17,2,FALSE),IF(AND(OR($D205={"1/3","2/3","3/1","3/2"}),L198="l"),VLOOKUP(N198,$AC$2:$AD$17,2,FALSE),IF(AND(OR($D205={"1/3","2/3","3/1","3/2"}),L197="w"),VLOOKUP(N197,$AA$2:$AB$17,2,FALSE),IF(AND(OR($D205={"1/3","2/3","3/1","3/2"}),L197="l"),VLOOKUP(N197,$AC$2:$AD$17,2,FALSE),IF(AND(OR($D205={"1/3","2/3","3/1","3/2"}),L196="w"),VLOOKUP(N196,$AA$2:$AB$17,2,FALSE),IF(AND(OR($D205={"1/3","2/3","3/1","3/2"}),L196="l"),VLOOKUP(N196,$AC$2:$AD$17,2,FALSE),IF(AND(OR($D205={"1/3","2/3","3/1","3/2"}),L195="w"),VLOOKUP(N195,$AA$2:$AB$17,2,FALSE),IF(AND(OR($D205={"1/3","2/3","3/1","3/2"}),L195="l"),VLOOKUP(N195,$AC$2:$AD$17,2,FALSE),IF(OR($D205={"1/3","2/3","3/1","3/2"}),1,"")))))))))))))))))))))))</f>
        <v>2a</v>
      </c>
      <c r="O206" s="12">
        <f t="shared" si="17"/>
        <v>0</v>
      </c>
      <c r="P206" s="13" t="str">
        <f>IF(AND(Q206="c",$A206&gt;=1,OR(R206={1,"2a","2b",3,"5a","5b","10a","10b","20a","20b","40a","40b","80a","80b","160a","160b"})),"w",IF(AND(Q206="",$A206&gt;=1,OR(R206={1,"2a","2b",3,"5a","5b","10a","10b","20a","20b","40a","40b","80a","80b","160a","160b"})),"l",""))</f>
        <v/>
      </c>
      <c r="Q206" s="7" t="str">
        <f>IF(OR($A206={1,4,7,10,13,16,19,22,25,28,31,34}),"c","")</f>
        <v>c</v>
      </c>
      <c r="R206" s="14" t="str">
        <f>IF(AND(OR($E205={"a/b","a/c","b/a","c/a"}),P205="w"),VLOOKUP(R205,$AA$2:$AB$17,2,FALSE),IF(AND(OR($E205={"a/b","a/c","b/a","c/a"}),P205="l"),VLOOKUP(R205,$AC$2:$AD$17,2,FALSE),IF(AND(OR($E205={"a/b","a/c","b/a","c/a"}),P204="w"),VLOOKUP(R204,$AA$2:$AB$17,2,FALSE),IF(AND(OR($E205={"a/b","a/c","b/a","c/a"}),P204="l"),VLOOKUP(R204,$AC$2:$AD$17,2,FALSE),IF(AND(OR($E205={"a/b","a/c","b/a","c/a"}),P203="w"),VLOOKUP(R203,$AA$2:$AB$17,2,FALSE),IF(AND(OR($E205={"a/b","a/c","b/a","c/a"}),P203="l"),VLOOKUP(R203,$AC$2:$AD$17,2,FALSE),IF(AND(OR($E205={"a/b","a/c","b/a","c/a"}),P202="w"),VLOOKUP(R202,$AA$2:$AB$17,2,FALSE),IF(AND(OR($E205={"a/b","a/c","b/a","c/a"}),P202="l"),VLOOKUP(R202,$AC$2:$AD$17,2,FALSE),IF(AND(OR($E205={"a/b","a/c","b/a","c/a"}),P201="w"),VLOOKUP(R201,$AA$2:$AB$17,2,FALSE),IF(AND(OR($E205={"a/b","a/c","b/a","c/a"}),P201="l"),VLOOKUP(R201,$AC$2:$AD$17,2,FALSE),IF(AND(OR($E205={"a/b","a/c","b/a","c/a"}),P200="w"),VLOOKUP(R200,$AA$2:$AB$17,2,FALSE),IF(AND(OR($E205={"a/b","a/c","b/a","c/a"}),P200="l"),VLOOKUP(R200,$AC$2:$AD$17,2,FALSE),IF(AND(OR($E205={"a/b","a/c","b/a","c/a"}),P199="w"),VLOOKUP(R199,$AA$2:$AB$17,2,FALSE),IF(AND(OR($E205={"a/b","a/c","b/a","c/a"}),P199="l"),VLOOKUP(R199,$AC$2:$AD$17,2,FALSE),IF(AND(OR($E205={"a/b","a/c","b/a","c/a"}),P198="w"),VLOOKUP(R198,$AA$2:$AB$17,2,FALSE),IF(AND(OR($E205={"a/b","a/c","b/a","c/a"}),P198="l"),VLOOKUP(R198,$AC$2:$AD$17,2,FALSE),IF(AND(OR($E205={"a/b","a/c","b/a","c/a"}),P197="w"),VLOOKUP(R197,$AA$2:$AB$17,2,FALSE),IF(AND(OR($E205={"a/b","a/c","b/a","c/a"}),P197="l"),VLOOKUP(R197,$AC$2:$AD$17,2,FALSE),IF(AND(OR($E205={"a/b","a/c","b/a","c/a"}),P196="w"),VLOOKUP(R196,$AA$2:$AB$17,2,FALSE),IF(AND(OR($E205={"a/b","a/c","b/a","c/a"}),P196="l"),VLOOKUP(R196,$AC$2:$AD$17,2,FALSE),IF(AND(OR($E205={"a/b","a/c","b/a","c/a"}),P195="w"),VLOOKUP(R195,$AA$2:$AB$17,2,FALSE),IF(AND(OR($E205={"a/b","a/c","b/a","c/a"}),P195="l"),VLOOKUP(R195,$AC$2:$AD$17,2,FALSE),IF(OR($E205={"a/b","a/c","b/a","c/a"}),1,"")))))))))))))))))))))))</f>
        <v/>
      </c>
      <c r="S206" s="13" t="str">
        <f>IF(AND(T206="c",$A206&gt;=1,OR(U206={1,"2a","2b",3,"5a","5b","10a","10b","20a","20b","40a","40b","80a","80b","160a","160b"})),"w",IF(AND(T206="",$A206&gt;=1,OR(U206={1,"2a","2b",3,"5a","5b","10a","10b","20a","20b","40a","40b","80a","80b","160a","160b"})),"l",""))</f>
        <v>l</v>
      </c>
      <c r="T206" s="7" t="str">
        <f>IF(OR($A206={2,5,8,11,14,17,20,23,26,29,32,35}),"c","")</f>
        <v/>
      </c>
      <c r="U206" s="14" t="str">
        <f>IF(AND(OR($E205={"a/b","b/c","b/a","c/b"}),S205="w"),VLOOKUP(U205,$AA$2:$AB$17,2,FALSE),IF(AND(OR($E205={"a/b","b/c","b/a","c/b"}),S205="l"),VLOOKUP(U205,$AC$2:$AD$17,2,FALSE),IF(AND(OR($E205={"a/b","b/c","b/a","c/b"}),S204="w"),VLOOKUP(U204,$AA$2:$AB$17,2,FALSE),IF(AND(OR($E205={"a/b","b/c","b/a","c/b"}),S204="l"),VLOOKUP(U204,$AC$2:$AD$17,2,FALSE),IF(AND(OR($E205={"a/b","b/c","b/a","c/b"}),S203="w"),VLOOKUP(U203,$AA$2:$AB$17,2,FALSE),IF(AND(OR($E205={"a/b","b/c","b/a","c/b"}),S203="l"),VLOOKUP(U203,$AC$2:$AD$17,2,FALSE),IF(AND(OR($E205={"a/b","b/c","b/a","c/b"}),S202="w"),VLOOKUP(U202,$AA$2:$AB$17,2,FALSE),IF(AND(OR($E205={"a/b","b/c","b/a","c/b"}),S202="l"),VLOOKUP(U202,$AC$2:$AD$17,2,FALSE),IF(AND(OR($E205={"a/b","b/c","b/a","c/b"}),S201="w"),VLOOKUP(U201,$AA$2:$AB$17,2,FALSE),IF(AND(OR($E205={"a/b","b/c","b/a","c/b"}),S201="l"),VLOOKUP(U201,$AC$2:$AD$17,2,FALSE),IF(AND(OR($E205={"a/b","b/c","b/a","c/b"}),S200="w"),VLOOKUP(U200,$AA$2:$AB$17,2,FALSE),IF(AND(OR($E205={"a/b","b/c","b/a","c/b"}),S200="l"),VLOOKUP(U200,$AC$2:$AD$17,2,FALSE),IF(AND(OR($E205={"a/b","b/c","b/a","c/b"}),S199="w"),VLOOKUP(U199,$AA$2:$AB$17,2,FALSE),IF(AND(OR($E205={"a/b","b/c","b/a","c/b"}),S199="l"),VLOOKUP(U199,$AC$2:$AD$17,2,FALSE),IF(AND(OR($E205={"a/b","b/c","b/a","c/b"}),S198="w"),VLOOKUP(U198,$AA$2:$AB$17,2,FALSE),IF(AND(OR($E205={"a/b","b/c","b/a","c/b"}),S198="l"),VLOOKUP(U198,$AC$2:$AD$17,2,FALSE),IF(AND(OR($E205={"a/b","b/c","b/a","c/b"}),S197="w"),VLOOKUP(U197,$AA$2:$AB$17,2,FALSE),IF(AND(OR($E205={"a/b","b/c","b/a","c/b"}),S197="l"),VLOOKUP(U197,$AC$2:$AD$17,2,FALSE),IF(AND(OR($E205={"a/b","b/c","b/a","c/b"}),S196="w"),VLOOKUP(U196,$AA$2:$AB$17,2,FALSE),IF(AND(OR($E205={"a/b","b/c","b/a","c/b"}),S196="l"),VLOOKUP(U196,$AC$2:$AD$17,2,FALSE),IF(AND(OR($E205={"a/b","b/c","b/a","c/b"}),S195="w"),VLOOKUP(U195,$AA$2:$AB$17,2,FALSE),IF(AND(OR($E205={"a/b","b/c","b/a","c/b"}),S195="l"),VLOOKUP(U195,$AC$2:$AD$17,2,FALSE),IF(OR($E205={"a/b","b/c","b/a","c/b"}),1,"")))))))))))))))))))))))</f>
        <v>2a</v>
      </c>
      <c r="V206" s="13" t="str">
        <f>IF(AND(W206="c",$A206&gt;=1,OR(X206={1,"2a","2b",3,"5a","5b","10a","10b","20a","20b","40a","40b","80a","80b","160a","160b"})),"w",IF(AND(W206="",$A206&gt;=1,OR(X206={1,"2a","2b",3,"5a","5b","10a","10b","20a","20b","40a","40b","80a","80b","160a","160b"})),"l",""))</f>
        <v>l</v>
      </c>
      <c r="W206" s="7" t="str">
        <f>IF(OR($A206={3,6,9,12,15,18,21,24,27,30,33,36}),"c","")</f>
        <v/>
      </c>
      <c r="X206" s="14" t="str">
        <f>IF(AND(OR($E205={"a/c","b/c","c/a","c/b"}),V205="w"),VLOOKUP(X205,$AA$2:$AB$17,2,FALSE),IF(AND(OR($E205={"a/c","b/c","c/a","c/b"}),V205="l"),VLOOKUP(X205,$AC$2:$AD$17,2,FALSE),IF(AND(OR($E205={"a/c","b/c","c/a","c/b"}),V204="w"),VLOOKUP(X204,$AA$2:$AB$17,2,FALSE),IF(AND(OR($E205={"a/c","b/c","c/a","c/b"}),V204="l"),VLOOKUP(X204,$AC$2:$AD$17,2,FALSE),IF(AND(OR($E205={"a/c","b/c","c/a","c/b"}),V203="w"),VLOOKUP(X203,$AA$2:$AB$17,2,FALSE),IF(AND(OR($E205={"a/c","b/c","c/a","c/b"}),V203="l"),VLOOKUP(X203,$AC$2:$AD$17,2,FALSE),IF(AND(OR($E205={"a/c","b/c","c/a","c/b"}),V202="w"),VLOOKUP(X202,$AA$2:$AB$17,2,FALSE),IF(AND(OR($E205={"a/c","b/c","c/a","c/b"}),V202="l"),VLOOKUP(X202,$AC$2:$AD$17,2,FALSE),IF(AND(OR($E205={"a/c","b/c","c/a","c/b"}),V201="w"),VLOOKUP(X201,$AA$2:$AB$17,2,FALSE),IF(AND(OR($E205={"a/c","b/c","c/a","c/b"}),V201="l"),VLOOKUP(X201,$AC$2:$AD$17,2,FALSE),IF(AND(OR($E205={"a/c","b/c","c/a","c/b"}),V200="w"),VLOOKUP(X200,$AA$2:$AB$17,2,FALSE),IF(AND(OR($E205={"a/c","b/c","c/a","c/b"}),V200="l"),VLOOKUP(X200,$AC$2:$AD$17,2,FALSE),IF(AND(OR($E205={"a/c","b/c","c/a","c/b"}),V199="w"),VLOOKUP(X199,$AA$2:$AB$17,2,FALSE),IF(AND(OR($E205={"a/c","b/c","c/a","c/b"}),V199="l"),VLOOKUP(X199,$AC$2:$AD$17,2,FALSE),IF(AND(OR($E205={"a/c","b/c","c/a","c/b"}),V198="w"),VLOOKUP(X198,$AA$2:$AB$17,2,FALSE),IF(AND(OR($E205={"a/c","b/c","c/a","c/b"}),V198="l"),VLOOKUP(X198,$AC$2:$AD$17,2,FALSE),IF(AND(OR($E205={"a/c","b/c","c/a","c/b"}),V197="w"),VLOOKUP(X197,$AA$2:$AB$17,2,FALSE),IF(AND(OR($E205={"a/c","b/c","c/a","c/b"}),V197="l"),VLOOKUP(X197,$AC$2:$AD$17,2,FALSE),IF(AND(OR($E205={"a/c","b/c","c/a","c/b"}),V196="w"),VLOOKUP(X196,$AA$2:$AB$17,2,FALSE),IF(AND(OR($E205={"a/c","b/c","c/a","c/b"}),V196="l"),VLOOKUP(X196,$AC$2:$AD$17,2,FALSE),IF(AND(OR($E205={"a/c","b/c","c/a","c/b"}),V195="w"),VLOOKUP(X195,$AA$2:$AB$17,2,FALSE),IF(AND(OR($E205={"a/c","b/c","c/a","c/b"}),V195="l"),VLOOKUP(X195,$AC$2:$AD$17,2,FALSE),IF(OR($E205={"a/c","b/c","c/a","c/b"}),1,"")))))))))))))))))))))))</f>
        <v>2b</v>
      </c>
      <c r="Y206" s="12">
        <f t="shared" si="18"/>
        <v>-4</v>
      </c>
      <c r="Z206" s="27">
        <f t="shared" si="19"/>
        <v>-4</v>
      </c>
    </row>
    <row r="207" spans="1:26">
      <c r="A207" s="9">
        <v>7</v>
      </c>
      <c r="B207" s="9">
        <f>IF(OR($A207={1,2,3,4,5,6,7,8,9,10,11,12}),1,IF(OR($A207={13,14,15,16,17,18,19,20,21,22,23,24}),2,IF(OR($A207={25,26,27,28,29,30,31,32,33,34,35,36}),3,"")))</f>
        <v>1</v>
      </c>
      <c r="C207" s="9" t="str">
        <f>IF(OR($A207={1,4,7,10,13,16,19,22,25,28,31,34}),"A",IF(OR($A207={2,5,8,11,14,17,20,23,26,29,32,35}),"B",IF(OR($A207={3,6,9,12,15,18,21,24,27,30,33,36}),"C","")))</f>
        <v>A</v>
      </c>
      <c r="D207" t="str">
        <f t="shared" si="20"/>
        <v>2/1</v>
      </c>
      <c r="E207" t="str">
        <f t="shared" si="21"/>
        <v>C/A</v>
      </c>
      <c r="F207" s="13" t="str">
        <f>IF(AND(G207="d",$A207&gt;=1,OR(H207={1,"2a","2b",3,"5a","5b","10a","10b","20a","20b","40a","40b","80a","80b","160a","160b"})),"w",IF(AND(G207="",$A207&gt;=1,OR(H207={1,"2a","2b",3,"5a","5b","10a","10b","20a","20b","40a","40b","80a","80b","160a","160b"})),"l",""))</f>
        <v/>
      </c>
      <c r="G207" s="7" t="str">
        <f>IF(OR($A207={1,2,3,4,5,6,7,8,9,10,11,12}),"d","")</f>
        <v>d</v>
      </c>
      <c r="H207" s="14" t="str">
        <f>IF(AND(OR($D206={"1/2","1/3","2/1","3/1"}),F206="w"),VLOOKUP(H206,$AA$2:$AB$17,2,FALSE),IF(AND(OR($D206={"1/2","1/3","2/1","3/1"}),F206="l"),VLOOKUP(H206,$AC$2:$AD$17,2,FALSE),IF(AND(OR($D206={"1/2","1/3","2/1","3/1"}),F205="w"),VLOOKUP(H205,$AA$2:$AB$17,2,FALSE),IF(AND(OR($D206={"1/2","1/3","2/1","3/1"}),F205="l"),VLOOKUP(H205,$AC$2:$AD$17,2,FALSE),IF(AND(OR($D206={"1/2","1/3","2/1","3/1"}),F204="w"),VLOOKUP(H204,$AA$2:$AB$17,2,FALSE),IF(AND(OR($D206={"1/2","1/3","2/1","3/1"}),F204="l"),VLOOKUP(H204,$AC$2:$AD$17,2,FALSE),IF(AND(OR($D206={"1/2","1/3","2/1","3/1"}),F203="w"),VLOOKUP(H203,$AA$2:$AB$17,2,FALSE),IF(AND(OR($D206={"1/2","1/3","2/1","3/1"}),F203="l"),VLOOKUP(H203,$AC$2:$AD$17,2,FALSE),IF(AND(OR($D206={"1/2","1/3","2/1","3/1"}),F202="w"),VLOOKUP(H202,$AA$2:$AB$17,2,FALSE),IF(AND(OR($D206={"1/2","1/3","2/1","3/1"}),F202="l"),VLOOKUP(H202,$AC$2:$AD$17,2,FALSE),IF(AND(OR($D206={"1/2","1/3","2/1","3/1"}),F201="w"),VLOOKUP(H201,$AA$2:$AB$17,2,FALSE),IF(AND(OR($D206={"1/2","1/3","2/1","3/1"}),F201="l"),VLOOKUP(H201,$AC$2:$AD$17,2,FALSE),IF(AND(OR($D206={"1/2","1/3","2/1","3/1"}),F200="w"),VLOOKUP(H200,$AA$2:$AB$17,2,FALSE),IF(AND(OR($D206={"1/2","1/3","2/1","3/1"}),F200="l"),VLOOKUP(H200,$AC$2:$AD$17,2,FALSE),IF(AND(OR($D206={"1/2","1/3","2/1","3/1"}),F199="w"),VLOOKUP(H199,$AA$2:$AB$17,2,FALSE),IF(AND(OR($D206={"1/2","1/3","2/1","3/1"}),F199="l"),VLOOKUP(H199,$AC$2:$AD$17,2,FALSE),IF(AND(OR($D206={"1/2","1/3","2/1","3/1"}),F198="w"),VLOOKUP(H198,$AA$2:$AB$17,2,FALSE),IF(AND(OR($D206={"1/2","1/3","2/1","3/1"}),F198="l"),VLOOKUP(H198,$AC$2:$AD$17,2,FALSE),IF(AND(OR($D206={"1/2","1/3","2/1","3/1"}),F197="w"),VLOOKUP(H197,$AA$2:$AB$17,2,FALSE),IF(AND(OR($D206={"1/2","1/3","2/1","3/1"}),F197="l"),VLOOKUP(H197,$AC$2:$AD$17,2,FALSE),IF(AND(OR($D206={"1/2","1/3","2/1","3/1"}),F196="w"),VLOOKUP(H196,$AA$2:$AB$17,2,FALSE),IF(AND(OR($D206={"1/2","1/3","2/1","3/1"}),F196="l"),VLOOKUP(H196,$AC$2:$AD$17,2,FALSE),IF(OR($D206={"1/2","1/3","2/1","3/1"}),1,"")))))))))))))))))))))))</f>
        <v/>
      </c>
      <c r="I207" s="13" t="str">
        <f>IF(AND(J207="d",$A207&gt;=1,OR(K207={1,"2a","2b",3,"5a","5b","10a","10b","20a","20b","40a","40b","80a","80b","160a","160b"})),"w",IF(AND(J207="",$A207&gt;=1,OR(K207={1,"2a","2b",3,"5a","5b","10a","10b","20a","20b","40a","40b","80a","80b","160a","160b"})),"l",""))</f>
        <v>l</v>
      </c>
      <c r="J207" s="7" t="str">
        <f>IF(OR($A207={13,14,15,16,17,18,19,20,21,22,23,24}),"d","")</f>
        <v/>
      </c>
      <c r="K207" s="14">
        <f>IF(AND(OR($D206={"1/2","2/3","2/1","3/2"}),I206="w"),VLOOKUP(K206,$AA$2:$AB$17,2,FALSE),IF(AND(OR($D206={"1/2","2/3","2/1","3/2"}),I206="l"),VLOOKUP(K206,$AC$2:$AD$17,2,FALSE),IF(AND(OR($D206={"1/2","2/3","2/1","3/2"}),I205="w"),VLOOKUP(K205,$AA$2:$AB$17,2,FALSE),IF(AND(OR($D206={"1/2","2/3","2/1","3/2"}),I205="l"),VLOOKUP(K205,$AC$2:$AD$17,2,FALSE),IF(AND(OR($D206={"1/2","2/3","2/1","3/2"}),I204="w"),VLOOKUP(K204,$AA$2:$AB$17,2,FALSE),IF(AND(OR($D206={"1/2","2/3","2/1","3/2"}),I204="l"),VLOOKUP(K204,$AC$2:$AD$17,2,FALSE),IF(AND(OR($D206={"1/2","2/3","2/1","3/2"}),I203="w"),VLOOKUP(K203,$AA$2:$AB$17,2,FALSE),IF(AND(OR($D206={"1/2","2/3","2/1","3/2"}),I203="l"),VLOOKUP(K203,$AC$2:$AD$17,2,FALSE),IF(AND(OR($D206={"1/2","2/3","2/1","3/2"}),I202="w"),VLOOKUP(K202,$AA$2:$AB$17,2,FALSE),IF(AND(OR($D206={"1/2","2/3","2/1","3/2"}),I202="l"),VLOOKUP(K202,$AC$2:$AD$17,2,FALSE),IF(AND(OR($D206={"1/2","2/3","2/1","3/2"}),I201="w"),VLOOKUP(K201,$AA$2:$AB$17,2,FALSE),IF(AND(OR($D206={"1/2","2/3","2/1","3/2"}),I201="l"),VLOOKUP(K201,$AC$2:$AD$17,2,FALSE),IF(AND(OR($D206={"1/2","2/3","2/1","3/2"}),I200="w"),VLOOKUP(K200,$AA$2:$AB$17,2,FALSE),IF(AND(OR($D206={"1/2","2/3","2/1","3/2"}),I200="l"),VLOOKUP(K200,$AC$2:$AD$17,2,FALSE),IF(AND(OR($D206={"1/2","2/3","2/1","3/2"}),I199="w"),VLOOKUP(K199,$AA$2:$AB$17,2,FALSE),IF(AND(OR($D206={"1/2","2/3","2/1","3/2"}),I199="l"),VLOOKUP(K199,$AC$2:$AD$17,2,FALSE),IF(AND(OR($D206={"1/2","2/3","2/1","3/2"}),I198="w"),VLOOKUP(K198,$AA$2:$AB$17,2,FALSE),IF(AND(OR($D206={"1/2","2/3","2/1","3/2"}),I198="l"),VLOOKUP(K198,$AC$2:$AD$17,2,FALSE),IF(AND(OR($D206={"1/2","2/3","2/1","3/2"}),I197="w"),VLOOKUP(K197,$AA$2:$AB$17,2,FALSE),IF(AND(OR($D206={"1/2","2/3","2/1","3/2"}),I197="l"),VLOOKUP(K197,$AC$2:$AD$17,2,FALSE),IF(AND(OR($D206={"1/2","2/3","2/1","3/2"}),I196="w"),VLOOKUP(K196,$AA$2:$AB$17,2,FALSE),IF(AND(OR($D206={"1/2","2/3","2/1","3/2"}),I196="l"),VLOOKUP(K196,$AC$2:$AD$17,2,FALSE),IF(OR($D206={"1/2","2/3","2/1","3/2"}),1,"")))))))))))))))))))))))</f>
        <v>1</v>
      </c>
      <c r="L207" s="13" t="str">
        <f>IF(AND(M207="d",$A207&gt;=1,OR(N207={1,"2a","2b",3,"5a","5b","10a","10b","20a","20b","40a","40b","80a","80b","160a","160b"})),"w",IF(AND(M207="",$A207&gt;=1,OR(N207={1,"2a","2b",3,"5a","5b","10a","10b","20a","20b","40a","40b","80a","80b","160a","160b"})),"l",""))</f>
        <v>l</v>
      </c>
      <c r="M207" s="7" t="str">
        <f>IF(OR($A207={25,26,27,28,29,30,31,32,33,34,35,36}),"d","")</f>
        <v/>
      </c>
      <c r="N207" s="14" t="str">
        <f>IF(AND(OR($D206={"1/3","2/3","3/1","3/2"}),L206="w"),VLOOKUP(N206,$AA$2:$AB$17,2,FALSE),IF(AND(OR($D206={"1/3","2/3","3/1","3/2"}),L206="l"),VLOOKUP(N206,$AC$2:$AD$17,2,FALSE),IF(AND(OR($D206={"1/3","2/3","3/1","3/2"}),L205="w"),VLOOKUP(N205,$AA$2:$AB$17,2,FALSE),IF(AND(OR($D206={"1/3","2/3","3/1","3/2"}),L205="l"),VLOOKUP(N205,$AC$2:$AD$17,2,FALSE),IF(AND(OR($D206={"1/3","2/3","3/1","3/2"}),L204="w"),VLOOKUP(N204,$AA$2:$AB$17,2,FALSE),IF(AND(OR($D206={"1/3","2/3","3/1","3/2"}),L204="l"),VLOOKUP(N204,$AC$2:$AD$17,2,FALSE),IF(AND(OR($D206={"1/3","2/3","3/1","3/2"}),L203="w"),VLOOKUP(N203,$AA$2:$AB$17,2,FALSE),IF(AND(OR($D206={"1/3","2/3","3/1","3/2"}),L203="l"),VLOOKUP(N203,$AC$2:$AD$17,2,FALSE),IF(AND(OR($D206={"1/3","2/3","3/1","3/2"}),L202="w"),VLOOKUP(N202,$AA$2:$AB$17,2,FALSE),IF(AND(OR($D206={"1/3","2/3","3/1","3/2"}),L202="l"),VLOOKUP(N202,$AC$2:$AD$17,2,FALSE),IF(AND(OR($D206={"1/3","2/3","3/1","3/2"}),L201="w"),VLOOKUP(N201,$AA$2:$AB$17,2,FALSE),IF(AND(OR($D206={"1/3","2/3","3/1","3/2"}),L201="l"),VLOOKUP(N201,$AC$2:$AD$17,2,FALSE),IF(AND(OR($D206={"1/3","2/3","3/1","3/2"}),L200="w"),VLOOKUP(N200,$AA$2:$AB$17,2,FALSE),IF(AND(OR($D206={"1/3","2/3","3/1","3/2"}),L200="l"),VLOOKUP(N200,$AC$2:$AD$17,2,FALSE),IF(AND(OR($D206={"1/3","2/3","3/1","3/2"}),L199="w"),VLOOKUP(N199,$AA$2:$AB$17,2,FALSE),IF(AND(OR($D206={"1/3","2/3","3/1","3/2"}),L199="l"),VLOOKUP(N199,$AC$2:$AD$17,2,FALSE),IF(AND(OR($D206={"1/3","2/3","3/1","3/2"}),L198="w"),VLOOKUP(N198,$AA$2:$AB$17,2,FALSE),IF(AND(OR($D206={"1/3","2/3","3/1","3/2"}),L198="l"),VLOOKUP(N198,$AC$2:$AD$17,2,FALSE),IF(AND(OR($D206={"1/3","2/3","3/1","3/2"}),L197="w"),VLOOKUP(N197,$AA$2:$AB$17,2,FALSE),IF(AND(OR($D206={"1/3","2/3","3/1","3/2"}),L197="l"),VLOOKUP(N197,$AC$2:$AD$17,2,FALSE),IF(AND(OR($D206={"1/3","2/3","3/1","3/2"}),L196="w"),VLOOKUP(N196,$AA$2:$AB$17,2,FALSE),IF(AND(OR($D206={"1/3","2/3","3/1","3/2"}),L196="l"),VLOOKUP(N196,$AC$2:$AD$17,2,FALSE),IF(OR($D206={"1/3","2/3","3/1","3/2"}),1,"")))))))))))))))))))))))</f>
        <v>2b</v>
      </c>
      <c r="O207" s="12">
        <f t="shared" si="17"/>
        <v>-3</v>
      </c>
      <c r="P207" s="13" t="str">
        <f>IF(AND(Q207="c",$A207&gt;=1,OR(R207={1,"2a","2b",3,"5a","5b","10a","10b","20a","20b","40a","40b","80a","80b","160a","160b"})),"w",IF(AND(Q207="",$A207&gt;=1,OR(R207={1,"2a","2b",3,"5a","5b","10a","10b","20a","20b","40a","40b","80a","80b","160a","160b"})),"l",""))</f>
        <v>w</v>
      </c>
      <c r="Q207" s="7" t="str">
        <f>IF(OR($A207={1,4,7,10,13,16,19,22,25,28,31,34}),"c","")</f>
        <v>c</v>
      </c>
      <c r="R207" s="14">
        <f>IF(AND(OR($E206={"a/b","a/c","b/a","c/a"}),P206="w"),VLOOKUP(R206,$AA$2:$AB$17,2,FALSE),IF(AND(OR($E206={"a/b","a/c","b/a","c/a"}),P206="l"),VLOOKUP(R206,$AC$2:$AD$17,2,FALSE),IF(AND(OR($E206={"a/b","a/c","b/a","c/a"}),P205="w"),VLOOKUP(R205,$AA$2:$AB$17,2,FALSE),IF(AND(OR($E206={"a/b","a/c","b/a","c/a"}),P205="l"),VLOOKUP(R205,$AC$2:$AD$17,2,FALSE),IF(AND(OR($E206={"a/b","a/c","b/a","c/a"}),P204="w"),VLOOKUP(R204,$AA$2:$AB$17,2,FALSE),IF(AND(OR($E206={"a/b","a/c","b/a","c/a"}),P204="l"),VLOOKUP(R204,$AC$2:$AD$17,2,FALSE),IF(AND(OR($E206={"a/b","a/c","b/a","c/a"}),P203="w"),VLOOKUP(R203,$AA$2:$AB$17,2,FALSE),IF(AND(OR($E206={"a/b","a/c","b/a","c/a"}),P203="l"),VLOOKUP(R203,$AC$2:$AD$17,2,FALSE),IF(AND(OR($E206={"a/b","a/c","b/a","c/a"}),P202="w"),VLOOKUP(R202,$AA$2:$AB$17,2,FALSE),IF(AND(OR($E206={"a/b","a/c","b/a","c/a"}),P202="l"),VLOOKUP(R202,$AC$2:$AD$17,2,FALSE),IF(AND(OR($E206={"a/b","a/c","b/a","c/a"}),P201="w"),VLOOKUP(R201,$AA$2:$AB$17,2,FALSE),IF(AND(OR($E206={"a/b","a/c","b/a","c/a"}),P201="l"),VLOOKUP(R201,$AC$2:$AD$17,2,FALSE),IF(AND(OR($E206={"a/b","a/c","b/a","c/a"}),P200="w"),VLOOKUP(R200,$AA$2:$AB$17,2,FALSE),IF(AND(OR($E206={"a/b","a/c","b/a","c/a"}),P200="l"),VLOOKUP(R200,$AC$2:$AD$17,2,FALSE),IF(AND(OR($E206={"a/b","a/c","b/a","c/a"}),P199="w"),VLOOKUP(R199,$AA$2:$AB$17,2,FALSE),IF(AND(OR($E206={"a/b","a/c","b/a","c/a"}),P199="l"),VLOOKUP(R199,$AC$2:$AD$17,2,FALSE),IF(AND(OR($E206={"a/b","a/c","b/a","c/a"}),P198="w"),VLOOKUP(R198,$AA$2:$AB$17,2,FALSE),IF(AND(OR($E206={"a/b","a/c","b/a","c/a"}),P198="l"),VLOOKUP(R198,$AC$2:$AD$17,2,FALSE),IF(AND(OR($E206={"a/b","a/c","b/a","c/a"}),P197="w"),VLOOKUP(R197,$AA$2:$AB$17,2,FALSE),IF(AND(OR($E206={"a/b","a/c","b/a","c/a"}),P197="l"),VLOOKUP(R197,$AC$2:$AD$17,2,FALSE),IF(AND(OR($E206={"a/b","a/c","b/a","c/a"}),P196="w"),VLOOKUP(R196,$AA$2:$AB$17,2,FALSE),IF(AND(OR($E206={"a/b","a/c","b/a","c/a"}),P196="l"),VLOOKUP(R196,$AC$2:$AD$17,2,FALSE),IF(OR($E206={"a/b","a/c","b/a","c/a"}),1,"")))))))))))))))))))))))</f>
        <v>3</v>
      </c>
      <c r="S207" s="13" t="str">
        <f>IF(AND(T207="c",$A207&gt;=1,OR(U207={1,"2a","2b",3,"5a","5b","10a","10b","20a","20b","40a","40b","80a","80b","160a","160b"})),"w",IF(AND(T207="",$A207&gt;=1,OR(U207={1,"2a","2b",3,"5a","5b","10a","10b","20a","20b","40a","40b","80a","80b","160a","160b"})),"l",""))</f>
        <v/>
      </c>
      <c r="T207" s="7" t="str">
        <f>IF(OR($A207={2,5,8,11,14,17,20,23,26,29,32,35}),"c","")</f>
        <v/>
      </c>
      <c r="U207" s="14" t="str">
        <f>IF(AND(OR($E206={"a/b","b/c","b/a","c/b"}),S206="w"),VLOOKUP(U206,$AA$2:$AB$17,2,FALSE),IF(AND(OR($E206={"a/b","b/c","b/a","c/b"}),S206="l"),VLOOKUP(U206,$AC$2:$AD$17,2,FALSE),IF(AND(OR($E206={"a/b","b/c","b/a","c/b"}),S205="w"),VLOOKUP(U205,$AA$2:$AB$17,2,FALSE),IF(AND(OR($E206={"a/b","b/c","b/a","c/b"}),S205="l"),VLOOKUP(U205,$AC$2:$AD$17,2,FALSE),IF(AND(OR($E206={"a/b","b/c","b/a","c/b"}),S204="w"),VLOOKUP(U204,$AA$2:$AB$17,2,FALSE),IF(AND(OR($E206={"a/b","b/c","b/a","c/b"}),S204="l"),VLOOKUP(U204,$AC$2:$AD$17,2,FALSE),IF(AND(OR($E206={"a/b","b/c","b/a","c/b"}),S203="w"),VLOOKUP(U203,$AA$2:$AB$17,2,FALSE),IF(AND(OR($E206={"a/b","b/c","b/a","c/b"}),S203="l"),VLOOKUP(U203,$AC$2:$AD$17,2,FALSE),IF(AND(OR($E206={"a/b","b/c","b/a","c/b"}),S202="w"),VLOOKUP(U202,$AA$2:$AB$17,2,FALSE),IF(AND(OR($E206={"a/b","b/c","b/a","c/b"}),S202="l"),VLOOKUP(U202,$AC$2:$AD$17,2,FALSE),IF(AND(OR($E206={"a/b","b/c","b/a","c/b"}),S201="w"),VLOOKUP(U201,$AA$2:$AB$17,2,FALSE),IF(AND(OR($E206={"a/b","b/c","b/a","c/b"}),S201="l"),VLOOKUP(U201,$AC$2:$AD$17,2,FALSE),IF(AND(OR($E206={"a/b","b/c","b/a","c/b"}),S200="w"),VLOOKUP(U200,$AA$2:$AB$17,2,FALSE),IF(AND(OR($E206={"a/b","b/c","b/a","c/b"}),S200="l"),VLOOKUP(U200,$AC$2:$AD$17,2,FALSE),IF(AND(OR($E206={"a/b","b/c","b/a","c/b"}),S199="w"),VLOOKUP(U199,$AA$2:$AB$17,2,FALSE),IF(AND(OR($E206={"a/b","b/c","b/a","c/b"}),S199="l"),VLOOKUP(U199,$AC$2:$AD$17,2,FALSE),IF(AND(OR($E206={"a/b","b/c","b/a","c/b"}),S198="w"),VLOOKUP(U198,$AA$2:$AB$17,2,FALSE),IF(AND(OR($E206={"a/b","b/c","b/a","c/b"}),S198="l"),VLOOKUP(U198,$AC$2:$AD$17,2,FALSE),IF(AND(OR($E206={"a/b","b/c","b/a","c/b"}),S197="w"),VLOOKUP(U197,$AA$2:$AB$17,2,FALSE),IF(AND(OR($E206={"a/b","b/c","b/a","c/b"}),S197="l"),VLOOKUP(U197,$AC$2:$AD$17,2,FALSE),IF(AND(OR($E206={"a/b","b/c","b/a","c/b"}),S196="w"),VLOOKUP(U196,$AA$2:$AB$17,2,FALSE),IF(AND(OR($E206={"a/b","b/c","b/a","c/b"}),S196="l"),VLOOKUP(U196,$AC$2:$AD$17,2,FALSE),IF(OR($E206={"a/b","b/c","b/a","c/b"}),1,"")))))))))))))))))))))))</f>
        <v/>
      </c>
      <c r="V207" s="13" t="str">
        <f>IF(AND(W207="c",$A207&gt;=1,OR(X207={1,"2a","2b",3,"5a","5b","10a","10b","20a","20b","40a","40b","80a","80b","160a","160b"})),"w",IF(AND(W207="",$A207&gt;=1,OR(X207={1,"2a","2b",3,"5a","5b","10a","10b","20a","20b","40a","40b","80a","80b","160a","160b"})),"l",""))</f>
        <v>l</v>
      </c>
      <c r="W207" s="7" t="str">
        <f>IF(OR($A207={3,6,9,12,15,18,21,24,27,30,33,36}),"c","")</f>
        <v/>
      </c>
      <c r="X207" s="14">
        <f>IF(AND(OR($E206={"a/c","b/c","c/a","c/b"}),V206="w"),VLOOKUP(X206,$AA$2:$AB$17,2,FALSE),IF(AND(OR($E206={"a/c","b/c","c/a","c/b"}),V206="l"),VLOOKUP(X206,$AC$2:$AD$17,2,FALSE),IF(AND(OR($E206={"a/c","b/c","c/a","c/b"}),V205="w"),VLOOKUP(X205,$AA$2:$AB$17,2,FALSE),IF(AND(OR($E206={"a/c","b/c","c/a","c/b"}),V205="l"),VLOOKUP(X205,$AC$2:$AD$17,2,FALSE),IF(AND(OR($E206={"a/c","b/c","c/a","c/b"}),V204="w"),VLOOKUP(X204,$AA$2:$AB$17,2,FALSE),IF(AND(OR($E206={"a/c","b/c","c/a","c/b"}),V204="l"),VLOOKUP(X204,$AC$2:$AD$17,2,FALSE),IF(AND(OR($E206={"a/c","b/c","c/a","c/b"}),V203="w"),VLOOKUP(X203,$AA$2:$AB$17,2,FALSE),IF(AND(OR($E206={"a/c","b/c","c/a","c/b"}),V203="l"),VLOOKUP(X203,$AC$2:$AD$17,2,FALSE),IF(AND(OR($E206={"a/c","b/c","c/a","c/b"}),V202="w"),VLOOKUP(X202,$AA$2:$AB$17,2,FALSE),IF(AND(OR($E206={"a/c","b/c","c/a","c/b"}),V202="l"),VLOOKUP(X202,$AC$2:$AD$17,2,FALSE),IF(AND(OR($E206={"a/c","b/c","c/a","c/b"}),V201="w"),VLOOKUP(X201,$AA$2:$AB$17,2,FALSE),IF(AND(OR($E206={"a/c","b/c","c/a","c/b"}),V201="l"),VLOOKUP(X201,$AC$2:$AD$17,2,FALSE),IF(AND(OR($E206={"a/c","b/c","c/a","c/b"}),V200="w"),VLOOKUP(X200,$AA$2:$AB$17,2,FALSE),IF(AND(OR($E206={"a/c","b/c","c/a","c/b"}),V200="l"),VLOOKUP(X200,$AC$2:$AD$17,2,FALSE),IF(AND(OR($E206={"a/c","b/c","c/a","c/b"}),V199="w"),VLOOKUP(X199,$AA$2:$AB$17,2,FALSE),IF(AND(OR($E206={"a/c","b/c","c/a","c/b"}),V199="l"),VLOOKUP(X199,$AC$2:$AD$17,2,FALSE),IF(AND(OR($E206={"a/c","b/c","c/a","c/b"}),V198="w"),VLOOKUP(X198,$AA$2:$AB$17,2,FALSE),IF(AND(OR($E206={"a/c","b/c","c/a","c/b"}),V198="l"),VLOOKUP(X198,$AC$2:$AD$17,2,FALSE),IF(AND(OR($E206={"a/c","b/c","c/a","c/b"}),V197="w"),VLOOKUP(X197,$AA$2:$AB$17,2,FALSE),IF(AND(OR($E206={"a/c","b/c","c/a","c/b"}),V197="l"),VLOOKUP(X197,$AC$2:$AD$17,2,FALSE),IF(AND(OR($E206={"a/c","b/c","c/a","c/b"}),V196="w"),VLOOKUP(X196,$AA$2:$AB$17,2,FALSE),IF(AND(OR($E206={"a/c","b/c","c/a","c/b"}),V196="l"),VLOOKUP(X196,$AC$2:$AD$17,2,FALSE),IF(OR($E206={"a/c","b/c","c/a","c/b"}),1,"")))))))))))))))))))))))</f>
        <v>3</v>
      </c>
      <c r="Y207" s="12">
        <f t="shared" si="18"/>
        <v>3</v>
      </c>
      <c r="Z207" s="27">
        <f t="shared" si="19"/>
        <v>0</v>
      </c>
    </row>
    <row r="208" spans="1:26">
      <c r="A208" s="9">
        <v>22</v>
      </c>
      <c r="B208" s="9">
        <f>IF(OR($A208={1,2,3,4,5,6,7,8,9,10,11,12}),1,IF(OR($A208={13,14,15,16,17,18,19,20,21,22,23,24}),2,IF(OR($A208={25,26,27,28,29,30,31,32,33,34,35,36}),3,"")))</f>
        <v>2</v>
      </c>
      <c r="C208" s="9" t="str">
        <f>IF(OR($A208={1,4,7,10,13,16,19,22,25,28,31,34}),"A",IF(OR($A208={2,5,8,11,14,17,20,23,26,29,32,35}),"B",IF(OR($A208={3,6,9,12,15,18,21,24,27,30,33,36}),"C","")))</f>
        <v>A</v>
      </c>
      <c r="D208" t="str">
        <f t="shared" si="20"/>
        <v>1/2</v>
      </c>
      <c r="E208" t="str">
        <f t="shared" si="21"/>
        <v>C/A</v>
      </c>
      <c r="F208" s="13" t="str">
        <f>IF(AND(G208="d",$A208&gt;=1,OR(H208={1,"2a","2b",3,"5a","5b","10a","10b","20a","20b","40a","40b","80a","80b","160a","160b"})),"w",IF(AND(G208="",$A208&gt;=1,OR(H208={1,"2a","2b",3,"5a","5b","10a","10b","20a","20b","40a","40b","80a","80b","160a","160b"})),"l",""))</f>
        <v>l</v>
      </c>
      <c r="G208" s="7" t="str">
        <f>IF(OR($A208={1,2,3,4,5,6,7,8,9,10,11,12}),"d","")</f>
        <v/>
      </c>
      <c r="H208" s="14" t="str">
        <f>IF(AND(OR($D207={"1/2","1/3","2/1","3/1"}),F207="w"),VLOOKUP(H207,$AA$2:$AB$17,2,FALSE),IF(AND(OR($D207={"1/2","1/3","2/1","3/1"}),F207="l"),VLOOKUP(H207,$AC$2:$AD$17,2,FALSE),IF(AND(OR($D207={"1/2","1/3","2/1","3/1"}),F206="w"),VLOOKUP(H206,$AA$2:$AB$17,2,FALSE),IF(AND(OR($D207={"1/2","1/3","2/1","3/1"}),F206="l"),VLOOKUP(H206,$AC$2:$AD$17,2,FALSE),IF(AND(OR($D207={"1/2","1/3","2/1","3/1"}),F205="w"),VLOOKUP(H205,$AA$2:$AB$17,2,FALSE),IF(AND(OR($D207={"1/2","1/3","2/1","3/1"}),F205="l"),VLOOKUP(H205,$AC$2:$AD$17,2,FALSE),IF(AND(OR($D207={"1/2","1/3","2/1","3/1"}),F204="w"),VLOOKUP(H204,$AA$2:$AB$17,2,FALSE),IF(AND(OR($D207={"1/2","1/3","2/1","3/1"}),F204="l"),VLOOKUP(H204,$AC$2:$AD$17,2,FALSE),IF(AND(OR($D207={"1/2","1/3","2/1","3/1"}),F203="w"),VLOOKUP(H203,$AA$2:$AB$17,2,FALSE),IF(AND(OR($D207={"1/2","1/3","2/1","3/1"}),F203="l"),VLOOKUP(H203,$AC$2:$AD$17,2,FALSE),IF(AND(OR($D207={"1/2","1/3","2/1","3/1"}),F202="w"),VLOOKUP(H202,$AA$2:$AB$17,2,FALSE),IF(AND(OR($D207={"1/2","1/3","2/1","3/1"}),F202="l"),VLOOKUP(H202,$AC$2:$AD$17,2,FALSE),IF(AND(OR($D207={"1/2","1/3","2/1","3/1"}),F201="w"),VLOOKUP(H201,$AA$2:$AB$17,2,FALSE),IF(AND(OR($D207={"1/2","1/3","2/1","3/1"}),F201="l"),VLOOKUP(H201,$AC$2:$AD$17,2,FALSE),IF(AND(OR($D207={"1/2","1/3","2/1","3/1"}),F200="w"),VLOOKUP(H200,$AA$2:$AB$17,2,FALSE),IF(AND(OR($D207={"1/2","1/3","2/1","3/1"}),F200="l"),VLOOKUP(H200,$AC$2:$AD$17,2,FALSE),IF(AND(OR($D207={"1/2","1/3","2/1","3/1"}),F199="w"),VLOOKUP(H199,$AA$2:$AB$17,2,FALSE),IF(AND(OR($D207={"1/2","1/3","2/1","3/1"}),F199="l"),VLOOKUP(H199,$AC$2:$AD$17,2,FALSE),IF(AND(OR($D207={"1/2","1/3","2/1","3/1"}),F198="w"),VLOOKUP(H198,$AA$2:$AB$17,2,FALSE),IF(AND(OR($D207={"1/2","1/3","2/1","3/1"}),F198="l"),VLOOKUP(H198,$AC$2:$AD$17,2,FALSE),IF(AND(OR($D207={"1/2","1/3","2/1","3/1"}),F197="w"),VLOOKUP(H197,$AA$2:$AB$17,2,FALSE),IF(AND(OR($D207={"1/2","1/3","2/1","3/1"}),F197="l"),VLOOKUP(H197,$AC$2:$AD$17,2,FALSE),IF(OR($D207={"1/2","1/3","2/1","3/1"}),1,"")))))))))))))))))))))))</f>
        <v>2b</v>
      </c>
      <c r="I208" s="13" t="str">
        <f>IF(AND(J208="d",$A208&gt;=1,OR(K208={1,"2a","2b",3,"5a","5b","10a","10b","20a","20b","40a","40b","80a","80b","160a","160b"})),"w",IF(AND(J208="",$A208&gt;=1,OR(K208={1,"2a","2b",3,"5a","5b","10a","10b","20a","20b","40a","40b","80a","80b","160a","160b"})),"l",""))</f>
        <v>w</v>
      </c>
      <c r="J208" s="7" t="str">
        <f>IF(OR($A208={13,14,15,16,17,18,19,20,21,22,23,24}),"d","")</f>
        <v>d</v>
      </c>
      <c r="K208" s="14" t="str">
        <f>IF(AND(OR($D207={"1/2","2/3","2/1","3/2"}),I207="w"),VLOOKUP(K207,$AA$2:$AB$17,2,FALSE),IF(AND(OR($D207={"1/2","2/3","2/1","3/2"}),I207="l"),VLOOKUP(K207,$AC$2:$AD$17,2,FALSE),IF(AND(OR($D207={"1/2","2/3","2/1","3/2"}),I206="w"),VLOOKUP(K206,$AA$2:$AB$17,2,FALSE),IF(AND(OR($D207={"1/2","2/3","2/1","3/2"}),I206="l"),VLOOKUP(K206,$AC$2:$AD$17,2,FALSE),IF(AND(OR($D207={"1/2","2/3","2/1","3/2"}),I205="w"),VLOOKUP(K205,$AA$2:$AB$17,2,FALSE),IF(AND(OR($D207={"1/2","2/3","2/1","3/2"}),I205="l"),VLOOKUP(K205,$AC$2:$AD$17,2,FALSE),IF(AND(OR($D207={"1/2","2/3","2/1","3/2"}),I204="w"),VLOOKUP(K204,$AA$2:$AB$17,2,FALSE),IF(AND(OR($D207={"1/2","2/3","2/1","3/2"}),I204="l"),VLOOKUP(K204,$AC$2:$AD$17,2,FALSE),IF(AND(OR($D207={"1/2","2/3","2/1","3/2"}),I203="w"),VLOOKUP(K203,$AA$2:$AB$17,2,FALSE),IF(AND(OR($D207={"1/2","2/3","2/1","3/2"}),I203="l"),VLOOKUP(K203,$AC$2:$AD$17,2,FALSE),IF(AND(OR($D207={"1/2","2/3","2/1","3/2"}),I202="w"),VLOOKUP(K202,$AA$2:$AB$17,2,FALSE),IF(AND(OR($D207={"1/2","2/3","2/1","3/2"}),I202="l"),VLOOKUP(K202,$AC$2:$AD$17,2,FALSE),IF(AND(OR($D207={"1/2","2/3","2/1","3/2"}),I201="w"),VLOOKUP(K201,$AA$2:$AB$17,2,FALSE),IF(AND(OR($D207={"1/2","2/3","2/1","3/2"}),I201="l"),VLOOKUP(K201,$AC$2:$AD$17,2,FALSE),IF(AND(OR($D207={"1/2","2/3","2/1","3/2"}),I200="w"),VLOOKUP(K200,$AA$2:$AB$17,2,FALSE),IF(AND(OR($D207={"1/2","2/3","2/1","3/2"}),I200="l"),VLOOKUP(K200,$AC$2:$AD$17,2,FALSE),IF(AND(OR($D207={"1/2","2/3","2/1","3/2"}),I199="w"),VLOOKUP(K199,$AA$2:$AB$17,2,FALSE),IF(AND(OR($D207={"1/2","2/3","2/1","3/2"}),I199="l"),VLOOKUP(K199,$AC$2:$AD$17,2,FALSE),IF(AND(OR($D207={"1/2","2/3","2/1","3/2"}),I198="w"),VLOOKUP(K198,$AA$2:$AB$17,2,FALSE),IF(AND(OR($D207={"1/2","2/3","2/1","3/2"}),I198="l"),VLOOKUP(K198,$AC$2:$AD$17,2,FALSE),IF(AND(OR($D207={"1/2","2/3","2/1","3/2"}),I197="w"),VLOOKUP(K197,$AA$2:$AB$17,2,FALSE),IF(AND(OR($D207={"1/2","2/3","2/1","3/2"}),I197="l"),VLOOKUP(K197,$AC$2:$AD$17,2,FALSE),IF(OR($D207={"1/2","2/3","2/1","3/2"}),1,"")))))))))))))))))))))))</f>
        <v>2a</v>
      </c>
      <c r="L208" s="13" t="str">
        <f>IF(AND(M208="d",$A208&gt;=1,OR(N208={1,"2a","2b",3,"5a","5b","10a","10b","20a","20b","40a","40b","80a","80b","160a","160b"})),"w",IF(AND(M208="",$A208&gt;=1,OR(N208={1,"2a","2b",3,"5a","5b","10a","10b","20a","20b","40a","40b","80a","80b","160a","160b"})),"l",""))</f>
        <v/>
      </c>
      <c r="M208" s="7" t="str">
        <f>IF(OR($A208={25,26,27,28,29,30,31,32,33,34,35,36}),"d","")</f>
        <v/>
      </c>
      <c r="N208" s="14" t="str">
        <f>IF(AND(OR($D207={"1/3","2/3","3/1","3/2"}),L207="w"),VLOOKUP(N207,$AA$2:$AB$17,2,FALSE),IF(AND(OR($D207={"1/3","2/3","3/1","3/2"}),L207="l"),VLOOKUP(N207,$AC$2:$AD$17,2,FALSE),IF(AND(OR($D207={"1/3","2/3","3/1","3/2"}),L206="w"),VLOOKUP(N206,$AA$2:$AB$17,2,FALSE),IF(AND(OR($D207={"1/3","2/3","3/1","3/2"}),L206="l"),VLOOKUP(N206,$AC$2:$AD$17,2,FALSE),IF(AND(OR($D207={"1/3","2/3","3/1","3/2"}),L205="w"),VLOOKUP(N205,$AA$2:$AB$17,2,FALSE),IF(AND(OR($D207={"1/3","2/3","3/1","3/2"}),L205="l"),VLOOKUP(N205,$AC$2:$AD$17,2,FALSE),IF(AND(OR($D207={"1/3","2/3","3/1","3/2"}),L204="w"),VLOOKUP(N204,$AA$2:$AB$17,2,FALSE),IF(AND(OR($D207={"1/3","2/3","3/1","3/2"}),L204="l"),VLOOKUP(N204,$AC$2:$AD$17,2,FALSE),IF(AND(OR($D207={"1/3","2/3","3/1","3/2"}),L203="w"),VLOOKUP(N203,$AA$2:$AB$17,2,FALSE),IF(AND(OR($D207={"1/3","2/3","3/1","3/2"}),L203="l"),VLOOKUP(N203,$AC$2:$AD$17,2,FALSE),IF(AND(OR($D207={"1/3","2/3","3/1","3/2"}),L202="w"),VLOOKUP(N202,$AA$2:$AB$17,2,FALSE),IF(AND(OR($D207={"1/3","2/3","3/1","3/2"}),L202="l"),VLOOKUP(N202,$AC$2:$AD$17,2,FALSE),IF(AND(OR($D207={"1/3","2/3","3/1","3/2"}),L201="w"),VLOOKUP(N201,$AA$2:$AB$17,2,FALSE),IF(AND(OR($D207={"1/3","2/3","3/1","3/2"}),L201="l"),VLOOKUP(N201,$AC$2:$AD$17,2,FALSE),IF(AND(OR($D207={"1/3","2/3","3/1","3/2"}),L200="w"),VLOOKUP(N200,$AA$2:$AB$17,2,FALSE),IF(AND(OR($D207={"1/3","2/3","3/1","3/2"}),L200="l"),VLOOKUP(N200,$AC$2:$AD$17,2,FALSE),IF(AND(OR($D207={"1/3","2/3","3/1","3/2"}),L199="w"),VLOOKUP(N199,$AA$2:$AB$17,2,FALSE),IF(AND(OR($D207={"1/3","2/3","3/1","3/2"}),L199="l"),VLOOKUP(N199,$AC$2:$AD$17,2,FALSE),IF(AND(OR($D207={"1/3","2/3","3/1","3/2"}),L198="w"),VLOOKUP(N198,$AA$2:$AB$17,2,FALSE),IF(AND(OR($D207={"1/3","2/3","3/1","3/2"}),L198="l"),VLOOKUP(N198,$AC$2:$AD$17,2,FALSE),IF(AND(OR($D207={"1/3","2/3","3/1","3/2"}),L197="w"),VLOOKUP(N197,$AA$2:$AB$17,2,FALSE),IF(AND(OR($D207={"1/3","2/3","3/1","3/2"}),L197="l"),VLOOKUP(N197,$AC$2:$AD$17,2,FALSE),IF(OR($D207={"1/3","2/3","3/1","3/2"}),1,"")))))))))))))))))))))))</f>
        <v/>
      </c>
      <c r="O208" s="12">
        <f t="shared" si="17"/>
        <v>2</v>
      </c>
      <c r="P208" s="13" t="str">
        <f>IF(AND(Q208="c",$A208&gt;=1,OR(R208={1,"2a","2b",3,"5a","5b","10a","10b","20a","20b","40a","40b","80a","80b","160a","160b"})),"w",IF(AND(Q208="",$A208&gt;=1,OR(R208={1,"2a","2b",3,"5a","5b","10a","10b","20a","20b","40a","40b","80a","80b","160a","160b"})),"l",""))</f>
        <v>w</v>
      </c>
      <c r="Q208" s="7" t="str">
        <f>IF(OR($A208={1,4,7,10,13,16,19,22,25,28,31,34}),"c","")</f>
        <v>c</v>
      </c>
      <c r="R208" s="14">
        <f>IF(AND(OR($E207={"a/b","a/c","b/a","c/a"}),P207="w"),VLOOKUP(R207,$AA$2:$AB$17,2,FALSE),IF(AND(OR($E207={"a/b","a/c","b/a","c/a"}),P207="l"),VLOOKUP(R207,$AC$2:$AD$17,2,FALSE),IF(AND(OR($E207={"a/b","a/c","b/a","c/a"}),P206="w"),VLOOKUP(R206,$AA$2:$AB$17,2,FALSE),IF(AND(OR($E207={"a/b","a/c","b/a","c/a"}),P206="l"),VLOOKUP(R206,$AC$2:$AD$17,2,FALSE),IF(AND(OR($E207={"a/b","a/c","b/a","c/a"}),P205="w"),VLOOKUP(R205,$AA$2:$AB$17,2,FALSE),IF(AND(OR($E207={"a/b","a/c","b/a","c/a"}),P205="l"),VLOOKUP(R205,$AC$2:$AD$17,2,FALSE),IF(AND(OR($E207={"a/b","a/c","b/a","c/a"}),P204="w"),VLOOKUP(R204,$AA$2:$AB$17,2,FALSE),IF(AND(OR($E207={"a/b","a/c","b/a","c/a"}),P204="l"),VLOOKUP(R204,$AC$2:$AD$17,2,FALSE),IF(AND(OR($E207={"a/b","a/c","b/a","c/a"}),P203="w"),VLOOKUP(R203,$AA$2:$AB$17,2,FALSE),IF(AND(OR($E207={"a/b","a/c","b/a","c/a"}),P203="l"),VLOOKUP(R203,$AC$2:$AD$17,2,FALSE),IF(AND(OR($E207={"a/b","a/c","b/a","c/a"}),P202="w"),VLOOKUP(R202,$AA$2:$AB$17,2,FALSE),IF(AND(OR($E207={"a/b","a/c","b/a","c/a"}),P202="l"),VLOOKUP(R202,$AC$2:$AD$17,2,FALSE),IF(AND(OR($E207={"a/b","a/c","b/a","c/a"}),P201="w"),VLOOKUP(R201,$AA$2:$AB$17,2,FALSE),IF(AND(OR($E207={"a/b","a/c","b/a","c/a"}),P201="l"),VLOOKUP(R201,$AC$2:$AD$17,2,FALSE),IF(AND(OR($E207={"a/b","a/c","b/a","c/a"}),P200="w"),VLOOKUP(R200,$AA$2:$AB$17,2,FALSE),IF(AND(OR($E207={"a/b","a/c","b/a","c/a"}),P200="l"),VLOOKUP(R200,$AC$2:$AD$17,2,FALSE),IF(AND(OR($E207={"a/b","a/c","b/a","c/a"}),P199="w"),VLOOKUP(R199,$AA$2:$AB$17,2,FALSE),IF(AND(OR($E207={"a/b","a/c","b/a","c/a"}),P199="l"),VLOOKUP(R199,$AC$2:$AD$17,2,FALSE),IF(AND(OR($E207={"a/b","a/c","b/a","c/a"}),P198="w"),VLOOKUP(R198,$AA$2:$AB$17,2,FALSE),IF(AND(OR($E207={"a/b","a/c","b/a","c/a"}),P198="l"),VLOOKUP(R198,$AC$2:$AD$17,2,FALSE),IF(AND(OR($E207={"a/b","a/c","b/a","c/a"}),P197="w"),VLOOKUP(R197,$AA$2:$AB$17,2,FALSE),IF(AND(OR($E207={"a/b","a/c","b/a","c/a"}),P197="l"),VLOOKUP(R197,$AC$2:$AD$17,2,FALSE),IF(OR($E207={"a/b","a/c","b/a","c/a"}),1,"")))))))))))))))))))))))</f>
        <v>1</v>
      </c>
      <c r="S208" s="13" t="str">
        <f>IF(AND(T208="c",$A208&gt;=1,OR(U208={1,"2a","2b",3,"5a","5b","10a","10b","20a","20b","40a","40b","80a","80b","160a","160b"})),"w",IF(AND(T208="",$A208&gt;=1,OR(U208={1,"2a","2b",3,"5a","5b","10a","10b","20a","20b","40a","40b","80a","80b","160a","160b"})),"l",""))</f>
        <v/>
      </c>
      <c r="T208" s="7" t="str">
        <f>IF(OR($A208={2,5,8,11,14,17,20,23,26,29,32,35}),"c","")</f>
        <v/>
      </c>
      <c r="U208" s="14" t="str">
        <f>IF(AND(OR($E207={"a/b","b/c","b/a","c/b"}),S207="w"),VLOOKUP(U207,$AA$2:$AB$17,2,FALSE),IF(AND(OR($E207={"a/b","b/c","b/a","c/b"}),S207="l"),VLOOKUP(U207,$AC$2:$AD$17,2,FALSE),IF(AND(OR($E207={"a/b","b/c","b/a","c/b"}),S206="w"),VLOOKUP(U206,$AA$2:$AB$17,2,FALSE),IF(AND(OR($E207={"a/b","b/c","b/a","c/b"}),S206="l"),VLOOKUP(U206,$AC$2:$AD$17,2,FALSE),IF(AND(OR($E207={"a/b","b/c","b/a","c/b"}),S205="w"),VLOOKUP(U205,$AA$2:$AB$17,2,FALSE),IF(AND(OR($E207={"a/b","b/c","b/a","c/b"}),S205="l"),VLOOKUP(U205,$AC$2:$AD$17,2,FALSE),IF(AND(OR($E207={"a/b","b/c","b/a","c/b"}),S204="w"),VLOOKUP(U204,$AA$2:$AB$17,2,FALSE),IF(AND(OR($E207={"a/b","b/c","b/a","c/b"}),S204="l"),VLOOKUP(U204,$AC$2:$AD$17,2,FALSE),IF(AND(OR($E207={"a/b","b/c","b/a","c/b"}),S203="w"),VLOOKUP(U203,$AA$2:$AB$17,2,FALSE),IF(AND(OR($E207={"a/b","b/c","b/a","c/b"}),S203="l"),VLOOKUP(U203,$AC$2:$AD$17,2,FALSE),IF(AND(OR($E207={"a/b","b/c","b/a","c/b"}),S202="w"),VLOOKUP(U202,$AA$2:$AB$17,2,FALSE),IF(AND(OR($E207={"a/b","b/c","b/a","c/b"}),S202="l"),VLOOKUP(U202,$AC$2:$AD$17,2,FALSE),IF(AND(OR($E207={"a/b","b/c","b/a","c/b"}),S201="w"),VLOOKUP(U201,$AA$2:$AB$17,2,FALSE),IF(AND(OR($E207={"a/b","b/c","b/a","c/b"}),S201="l"),VLOOKUP(U201,$AC$2:$AD$17,2,FALSE),IF(AND(OR($E207={"a/b","b/c","b/a","c/b"}),S200="w"),VLOOKUP(U200,$AA$2:$AB$17,2,FALSE),IF(AND(OR($E207={"a/b","b/c","b/a","c/b"}),S200="l"),VLOOKUP(U200,$AC$2:$AD$17,2,FALSE),IF(AND(OR($E207={"a/b","b/c","b/a","c/b"}),S199="w"),VLOOKUP(U199,$AA$2:$AB$17,2,FALSE),IF(AND(OR($E207={"a/b","b/c","b/a","c/b"}),S199="l"),VLOOKUP(U199,$AC$2:$AD$17,2,FALSE),IF(AND(OR($E207={"a/b","b/c","b/a","c/b"}),S198="w"),VLOOKUP(U198,$AA$2:$AB$17,2,FALSE),IF(AND(OR($E207={"a/b","b/c","b/a","c/b"}),S198="l"),VLOOKUP(U198,$AC$2:$AD$17,2,FALSE),IF(AND(OR($E207={"a/b","b/c","b/a","c/b"}),S197="w"),VLOOKUP(U197,$AA$2:$AB$17,2,FALSE),IF(AND(OR($E207={"a/b","b/c","b/a","c/b"}),S197="l"),VLOOKUP(U197,$AC$2:$AD$17,2,FALSE),IF(OR($E207={"a/b","b/c","b/a","c/b"}),1,"")))))))))))))))))))))))</f>
        <v/>
      </c>
      <c r="V208" s="13" t="str">
        <f>IF(AND(W208="c",$A208&gt;=1,OR(X208={1,"2a","2b",3,"5a","5b","10a","10b","20a","20b","40a","40b","80a","80b","160a","160b"})),"w",IF(AND(W208="",$A208&gt;=1,OR(X208={1,"2a","2b",3,"5a","5b","10a","10b","20a","20b","40a","40b","80a","80b","160a","160b"})),"l",""))</f>
        <v>l</v>
      </c>
      <c r="W208" s="7" t="str">
        <f>IF(OR($A208={3,6,9,12,15,18,21,24,27,30,33,36}),"c","")</f>
        <v/>
      </c>
      <c r="X208" s="14" t="str">
        <f>IF(AND(OR($E207={"a/c","b/c","c/a","c/b"}),V207="w"),VLOOKUP(X207,$AA$2:$AB$17,2,FALSE),IF(AND(OR($E207={"a/c","b/c","c/a","c/b"}),V207="l"),VLOOKUP(X207,$AC$2:$AD$17,2,FALSE),IF(AND(OR($E207={"a/c","b/c","c/a","c/b"}),V206="w"),VLOOKUP(X206,$AA$2:$AB$17,2,FALSE),IF(AND(OR($E207={"a/c","b/c","c/a","c/b"}),V206="l"),VLOOKUP(X206,$AC$2:$AD$17,2,FALSE),IF(AND(OR($E207={"a/c","b/c","c/a","c/b"}),V205="w"),VLOOKUP(X205,$AA$2:$AB$17,2,FALSE),IF(AND(OR($E207={"a/c","b/c","c/a","c/b"}),V205="l"),VLOOKUP(X205,$AC$2:$AD$17,2,FALSE),IF(AND(OR($E207={"a/c","b/c","c/a","c/b"}),V204="w"),VLOOKUP(X204,$AA$2:$AB$17,2,FALSE),IF(AND(OR($E207={"a/c","b/c","c/a","c/b"}),V204="l"),VLOOKUP(X204,$AC$2:$AD$17,2,FALSE),IF(AND(OR($E207={"a/c","b/c","c/a","c/b"}),V203="w"),VLOOKUP(X203,$AA$2:$AB$17,2,FALSE),IF(AND(OR($E207={"a/c","b/c","c/a","c/b"}),V203="l"),VLOOKUP(X203,$AC$2:$AD$17,2,FALSE),IF(AND(OR($E207={"a/c","b/c","c/a","c/b"}),V202="w"),VLOOKUP(X202,$AA$2:$AB$17,2,FALSE),IF(AND(OR($E207={"a/c","b/c","c/a","c/b"}),V202="l"),VLOOKUP(X202,$AC$2:$AD$17,2,FALSE),IF(AND(OR($E207={"a/c","b/c","c/a","c/b"}),V201="w"),VLOOKUP(X201,$AA$2:$AB$17,2,FALSE),IF(AND(OR($E207={"a/c","b/c","c/a","c/b"}),V201="l"),VLOOKUP(X201,$AC$2:$AD$17,2,FALSE),IF(AND(OR($E207={"a/c","b/c","c/a","c/b"}),V200="w"),VLOOKUP(X200,$AA$2:$AB$17,2,FALSE),IF(AND(OR($E207={"a/c","b/c","c/a","c/b"}),V200="l"),VLOOKUP(X200,$AC$2:$AD$17,2,FALSE),IF(AND(OR($E207={"a/c","b/c","c/a","c/b"}),V199="w"),VLOOKUP(X199,$AA$2:$AB$17,2,FALSE),IF(AND(OR($E207={"a/c","b/c","c/a","c/b"}),V199="l"),VLOOKUP(X199,$AC$2:$AD$17,2,FALSE),IF(AND(OR($E207={"a/c","b/c","c/a","c/b"}),V198="w"),VLOOKUP(X198,$AA$2:$AB$17,2,FALSE),IF(AND(OR($E207={"a/c","b/c","c/a","c/b"}),V198="l"),VLOOKUP(X198,$AC$2:$AD$17,2,FALSE),IF(AND(OR($E207={"a/c","b/c","c/a","c/b"}),V197="w"),VLOOKUP(X197,$AA$2:$AB$17,2,FALSE),IF(AND(OR($E207={"a/c","b/c","c/a","c/b"}),V197="l"),VLOOKUP(X197,$AC$2:$AD$17,2,FALSE),IF(OR($E207={"a/c","b/c","c/a","c/b"}),1,"")))))))))))))))))))))))</f>
        <v>5a</v>
      </c>
      <c r="Y208" s="12">
        <f t="shared" si="18"/>
        <v>-3</v>
      </c>
      <c r="Z208" s="27">
        <f t="shared" si="19"/>
        <v>-1</v>
      </c>
    </row>
    <row r="209" spans="1:26">
      <c r="A209" s="9">
        <v>30</v>
      </c>
      <c r="B209" s="9">
        <f>IF(OR($A209={1,2,3,4,5,6,7,8,9,10,11,12}),1,IF(OR($A209={13,14,15,16,17,18,19,20,21,22,23,24}),2,IF(OR($A209={25,26,27,28,29,30,31,32,33,34,35,36}),3,"")))</f>
        <v>3</v>
      </c>
      <c r="C209" s="9" t="str">
        <f>IF(OR($A209={1,4,7,10,13,16,19,22,25,28,31,34}),"A",IF(OR($A209={2,5,8,11,14,17,20,23,26,29,32,35}),"B",IF(OR($A209={3,6,9,12,15,18,21,24,27,30,33,36}),"C","")))</f>
        <v>C</v>
      </c>
      <c r="D209" t="str">
        <f t="shared" si="20"/>
        <v>2/3</v>
      </c>
      <c r="E209" t="str">
        <f t="shared" si="21"/>
        <v>A/C</v>
      </c>
      <c r="F209" s="13" t="str">
        <f>IF(AND(G209="d",$A209&gt;=1,OR(H209={1,"2a","2b",3,"5a","5b","10a","10b","20a","20b","40a","40b","80a","80b","160a","160b"})),"w",IF(AND(G209="",$A209&gt;=1,OR(H209={1,"2a","2b",3,"5a","5b","10a","10b","20a","20b","40a","40b","80a","80b","160a","160b"})),"l",""))</f>
        <v>l</v>
      </c>
      <c r="G209" s="7" t="str">
        <f>IF(OR($A209={1,2,3,4,5,6,7,8,9,10,11,12}),"d","")</f>
        <v/>
      </c>
      <c r="H209" s="14">
        <f>IF(AND(OR($D208={"1/2","1/3","2/1","3/1"}),F208="w"),VLOOKUP(H208,$AA$2:$AB$17,2,FALSE),IF(AND(OR($D208={"1/2","1/3","2/1","3/1"}),F208="l"),VLOOKUP(H208,$AC$2:$AD$17,2,FALSE),IF(AND(OR($D208={"1/2","1/3","2/1","3/1"}),F207="w"),VLOOKUP(H207,$AA$2:$AB$17,2,FALSE),IF(AND(OR($D208={"1/2","1/3","2/1","3/1"}),F207="l"),VLOOKUP(H207,$AC$2:$AD$17,2,FALSE),IF(AND(OR($D208={"1/2","1/3","2/1","3/1"}),F206="w"),VLOOKUP(H206,$AA$2:$AB$17,2,FALSE),IF(AND(OR($D208={"1/2","1/3","2/1","3/1"}),F206="l"),VLOOKUP(H206,$AC$2:$AD$17,2,FALSE),IF(AND(OR($D208={"1/2","1/3","2/1","3/1"}),F205="w"),VLOOKUP(H205,$AA$2:$AB$17,2,FALSE),IF(AND(OR($D208={"1/2","1/3","2/1","3/1"}),F205="l"),VLOOKUP(H205,$AC$2:$AD$17,2,FALSE),IF(AND(OR($D208={"1/2","1/3","2/1","3/1"}),F204="w"),VLOOKUP(H204,$AA$2:$AB$17,2,FALSE),IF(AND(OR($D208={"1/2","1/3","2/1","3/1"}),F204="l"),VLOOKUP(H204,$AC$2:$AD$17,2,FALSE),IF(AND(OR($D208={"1/2","1/3","2/1","3/1"}),F203="w"),VLOOKUP(H203,$AA$2:$AB$17,2,FALSE),IF(AND(OR($D208={"1/2","1/3","2/1","3/1"}),F203="l"),VLOOKUP(H203,$AC$2:$AD$17,2,FALSE),IF(AND(OR($D208={"1/2","1/3","2/1","3/1"}),F202="w"),VLOOKUP(H202,$AA$2:$AB$17,2,FALSE),IF(AND(OR($D208={"1/2","1/3","2/1","3/1"}),F202="l"),VLOOKUP(H202,$AC$2:$AD$17,2,FALSE),IF(AND(OR($D208={"1/2","1/3","2/1","3/1"}),F201="w"),VLOOKUP(H201,$AA$2:$AB$17,2,FALSE),IF(AND(OR($D208={"1/2","1/3","2/1","3/1"}),F201="l"),VLOOKUP(H201,$AC$2:$AD$17,2,FALSE),IF(AND(OR($D208={"1/2","1/3","2/1","3/1"}),F200="w"),VLOOKUP(H200,$AA$2:$AB$17,2,FALSE),IF(AND(OR($D208={"1/2","1/3","2/1","3/1"}),F200="l"),VLOOKUP(H200,$AC$2:$AD$17,2,FALSE),IF(AND(OR($D208={"1/2","1/3","2/1","3/1"}),F199="w"),VLOOKUP(H199,$AA$2:$AB$17,2,FALSE),IF(AND(OR($D208={"1/2","1/3","2/1","3/1"}),F199="l"),VLOOKUP(H199,$AC$2:$AD$17,2,FALSE),IF(AND(OR($D208={"1/2","1/3","2/1","3/1"}),F198="w"),VLOOKUP(H198,$AA$2:$AB$17,2,FALSE),IF(AND(OR($D208={"1/2","1/3","2/1","3/1"}),F198="l"),VLOOKUP(H198,$AC$2:$AD$17,2,FALSE),IF(OR($D208={"1/2","1/3","2/1","3/1"}),1,"")))))))))))))))))))))))</f>
        <v>3</v>
      </c>
      <c r="I209" s="13" t="str">
        <f>IF(AND(J209="d",$A209&gt;=1,OR(K209={1,"2a","2b",3,"5a","5b","10a","10b","20a","20b","40a","40b","80a","80b","160a","160b"})),"w",IF(AND(J209="",$A209&gt;=1,OR(K209={1,"2a","2b",3,"5a","5b","10a","10b","20a","20b","40a","40b","80a","80b","160a","160b"})),"l",""))</f>
        <v>l</v>
      </c>
      <c r="J209" s="7" t="str">
        <f>IF(OR($A209={13,14,15,16,17,18,19,20,21,22,23,24}),"d","")</f>
        <v/>
      </c>
      <c r="K209" s="14">
        <f>IF(AND(OR($D208={"1/2","2/3","2/1","3/2"}),I208="w"),VLOOKUP(K208,$AA$2:$AB$17,2,FALSE),IF(AND(OR($D208={"1/2","2/3","2/1","3/2"}),I208="l"),VLOOKUP(K208,$AC$2:$AD$17,2,FALSE),IF(AND(OR($D208={"1/2","2/3","2/1","3/2"}),I207="w"),VLOOKUP(K207,$AA$2:$AB$17,2,FALSE),IF(AND(OR($D208={"1/2","2/3","2/1","3/2"}),I207="l"),VLOOKUP(K207,$AC$2:$AD$17,2,FALSE),IF(AND(OR($D208={"1/2","2/3","2/1","3/2"}),I206="w"),VLOOKUP(K206,$AA$2:$AB$17,2,FALSE),IF(AND(OR($D208={"1/2","2/3","2/1","3/2"}),I206="l"),VLOOKUP(K206,$AC$2:$AD$17,2,FALSE),IF(AND(OR($D208={"1/2","2/3","2/1","3/2"}),I205="w"),VLOOKUP(K205,$AA$2:$AB$17,2,FALSE),IF(AND(OR($D208={"1/2","2/3","2/1","3/2"}),I205="l"),VLOOKUP(K205,$AC$2:$AD$17,2,FALSE),IF(AND(OR($D208={"1/2","2/3","2/1","3/2"}),I204="w"),VLOOKUP(K204,$AA$2:$AB$17,2,FALSE),IF(AND(OR($D208={"1/2","2/3","2/1","3/2"}),I204="l"),VLOOKUP(K204,$AC$2:$AD$17,2,FALSE),IF(AND(OR($D208={"1/2","2/3","2/1","3/2"}),I203="w"),VLOOKUP(K203,$AA$2:$AB$17,2,FALSE),IF(AND(OR($D208={"1/2","2/3","2/1","3/2"}),I203="l"),VLOOKUP(K203,$AC$2:$AD$17,2,FALSE),IF(AND(OR($D208={"1/2","2/3","2/1","3/2"}),I202="w"),VLOOKUP(K202,$AA$2:$AB$17,2,FALSE),IF(AND(OR($D208={"1/2","2/3","2/1","3/2"}),I202="l"),VLOOKUP(K202,$AC$2:$AD$17,2,FALSE),IF(AND(OR($D208={"1/2","2/3","2/1","3/2"}),I201="w"),VLOOKUP(K201,$AA$2:$AB$17,2,FALSE),IF(AND(OR($D208={"1/2","2/3","2/1","3/2"}),I201="l"),VLOOKUP(K201,$AC$2:$AD$17,2,FALSE),IF(AND(OR($D208={"1/2","2/3","2/1","3/2"}),I200="w"),VLOOKUP(K200,$AA$2:$AB$17,2,FALSE),IF(AND(OR($D208={"1/2","2/3","2/1","3/2"}),I200="l"),VLOOKUP(K200,$AC$2:$AD$17,2,FALSE),IF(AND(OR($D208={"1/2","2/3","2/1","3/2"}),I199="w"),VLOOKUP(K199,$AA$2:$AB$17,2,FALSE),IF(AND(OR($D208={"1/2","2/3","2/1","3/2"}),I199="l"),VLOOKUP(K199,$AC$2:$AD$17,2,FALSE),IF(AND(OR($D208={"1/2","2/3","2/1","3/2"}),I198="w"),VLOOKUP(K198,$AA$2:$AB$17,2,FALSE),IF(AND(OR($D208={"1/2","2/3","2/1","3/2"}),I198="l"),VLOOKUP(K198,$AC$2:$AD$17,2,FALSE),IF(OR($D208={"1/2","2/3","2/1","3/2"}),1,"")))))))))))))))))))))))</f>
        <v>1</v>
      </c>
      <c r="L209" s="13" t="str">
        <f>IF(AND(M209="d",$A209&gt;=1,OR(N209={1,"2a","2b",3,"5a","5b","10a","10b","20a","20b","40a","40b","80a","80b","160a","160b"})),"w",IF(AND(M209="",$A209&gt;=1,OR(N209={1,"2a","2b",3,"5a","5b","10a","10b","20a","20b","40a","40b","80a","80b","160a","160b"})),"l",""))</f>
        <v/>
      </c>
      <c r="M209" s="7" t="str">
        <f>IF(OR($A209={25,26,27,28,29,30,31,32,33,34,35,36}),"d","")</f>
        <v>d</v>
      </c>
      <c r="N209" s="14" t="str">
        <f>IF(AND(OR($D208={"1/3","2/3","3/1","3/2"}),L208="w"),VLOOKUP(N208,$AA$2:$AB$17,2,FALSE),IF(AND(OR($D208={"1/3","2/3","3/1","3/2"}),L208="l"),VLOOKUP(N208,$AC$2:$AD$17,2,FALSE),IF(AND(OR($D208={"1/3","2/3","3/1","3/2"}),L207="w"),VLOOKUP(N207,$AA$2:$AB$17,2,FALSE),IF(AND(OR($D208={"1/3","2/3","3/1","3/2"}),L207="l"),VLOOKUP(N207,$AC$2:$AD$17,2,FALSE),IF(AND(OR($D208={"1/3","2/3","3/1","3/2"}),L206="w"),VLOOKUP(N206,$AA$2:$AB$17,2,FALSE),IF(AND(OR($D208={"1/3","2/3","3/1","3/2"}),L206="l"),VLOOKUP(N206,$AC$2:$AD$17,2,FALSE),IF(AND(OR($D208={"1/3","2/3","3/1","3/2"}),L205="w"),VLOOKUP(N205,$AA$2:$AB$17,2,FALSE),IF(AND(OR($D208={"1/3","2/3","3/1","3/2"}),L205="l"),VLOOKUP(N205,$AC$2:$AD$17,2,FALSE),IF(AND(OR($D208={"1/3","2/3","3/1","3/2"}),L204="w"),VLOOKUP(N204,$AA$2:$AB$17,2,FALSE),IF(AND(OR($D208={"1/3","2/3","3/1","3/2"}),L204="l"),VLOOKUP(N204,$AC$2:$AD$17,2,FALSE),IF(AND(OR($D208={"1/3","2/3","3/1","3/2"}),L203="w"),VLOOKUP(N203,$AA$2:$AB$17,2,FALSE),IF(AND(OR($D208={"1/3","2/3","3/1","3/2"}),L203="l"),VLOOKUP(N203,$AC$2:$AD$17,2,FALSE),IF(AND(OR($D208={"1/3","2/3","3/1","3/2"}),L202="w"),VLOOKUP(N202,$AA$2:$AB$17,2,FALSE),IF(AND(OR($D208={"1/3","2/3","3/1","3/2"}),L202="l"),VLOOKUP(N202,$AC$2:$AD$17,2,FALSE),IF(AND(OR($D208={"1/3","2/3","3/1","3/2"}),L201="w"),VLOOKUP(N201,$AA$2:$AB$17,2,FALSE),IF(AND(OR($D208={"1/3","2/3","3/1","3/2"}),L201="l"),VLOOKUP(N201,$AC$2:$AD$17,2,FALSE),IF(AND(OR($D208={"1/3","2/3","3/1","3/2"}),L200="w"),VLOOKUP(N200,$AA$2:$AB$17,2,FALSE),IF(AND(OR($D208={"1/3","2/3","3/1","3/2"}),L200="l"),VLOOKUP(N200,$AC$2:$AD$17,2,FALSE),IF(AND(OR($D208={"1/3","2/3","3/1","3/2"}),L199="w"),VLOOKUP(N199,$AA$2:$AB$17,2,FALSE),IF(AND(OR($D208={"1/3","2/3","3/1","3/2"}),L199="l"),VLOOKUP(N199,$AC$2:$AD$17,2,FALSE),IF(AND(OR($D208={"1/3","2/3","3/1","3/2"}),L198="w"),VLOOKUP(N198,$AA$2:$AB$17,2,FALSE),IF(AND(OR($D208={"1/3","2/3","3/1","3/2"}),L198="l"),VLOOKUP(N198,$AC$2:$AD$17,2,FALSE),IF(OR($D208={"1/3","2/3","3/1","3/2"}),1,"")))))))))))))))))))))))</f>
        <v/>
      </c>
      <c r="O209" s="12">
        <f t="shared" si="17"/>
        <v>-4</v>
      </c>
      <c r="P209" s="13" t="str">
        <f>IF(AND(Q209="c",$A209&gt;=1,OR(R209={1,"2a","2b",3,"5a","5b","10a","10b","20a","20b","40a","40b","80a","80b","160a","160b"})),"w",IF(AND(Q209="",$A209&gt;=1,OR(R209={1,"2a","2b",3,"5a","5b","10a","10b","20a","20b","40a","40b","80a","80b","160a","160b"})),"l",""))</f>
        <v>l</v>
      </c>
      <c r="Q209" s="7" t="str">
        <f>IF(OR($A209={1,4,7,10,13,16,19,22,25,28,31,34}),"c","")</f>
        <v/>
      </c>
      <c r="R209" s="14">
        <f>IF(AND(OR($E208={"a/b","a/c","b/a","c/a"}),P208="w"),VLOOKUP(R208,$AA$2:$AB$17,2,FALSE),IF(AND(OR($E208={"a/b","a/c","b/a","c/a"}),P208="l"),VLOOKUP(R208,$AC$2:$AD$17,2,FALSE),IF(AND(OR($E208={"a/b","a/c","b/a","c/a"}),P207="w"),VLOOKUP(R207,$AA$2:$AB$17,2,FALSE),IF(AND(OR($E208={"a/b","a/c","b/a","c/a"}),P207="l"),VLOOKUP(R207,$AC$2:$AD$17,2,FALSE),IF(AND(OR($E208={"a/b","a/c","b/a","c/a"}),P206="w"),VLOOKUP(R206,$AA$2:$AB$17,2,FALSE),IF(AND(OR($E208={"a/b","a/c","b/a","c/a"}),P206="l"),VLOOKUP(R206,$AC$2:$AD$17,2,FALSE),IF(AND(OR($E208={"a/b","a/c","b/a","c/a"}),P205="w"),VLOOKUP(R205,$AA$2:$AB$17,2,FALSE),IF(AND(OR($E208={"a/b","a/c","b/a","c/a"}),P205="l"),VLOOKUP(R205,$AC$2:$AD$17,2,FALSE),IF(AND(OR($E208={"a/b","a/c","b/a","c/a"}),P204="w"),VLOOKUP(R204,$AA$2:$AB$17,2,FALSE),IF(AND(OR($E208={"a/b","a/c","b/a","c/a"}),P204="l"),VLOOKUP(R204,$AC$2:$AD$17,2,FALSE),IF(AND(OR($E208={"a/b","a/c","b/a","c/a"}),P203="w"),VLOOKUP(R203,$AA$2:$AB$17,2,FALSE),IF(AND(OR($E208={"a/b","a/c","b/a","c/a"}),P203="l"),VLOOKUP(R203,$AC$2:$AD$17,2,FALSE),IF(AND(OR($E208={"a/b","a/c","b/a","c/a"}),P202="w"),VLOOKUP(R202,$AA$2:$AB$17,2,FALSE),IF(AND(OR($E208={"a/b","a/c","b/a","c/a"}),P202="l"),VLOOKUP(R202,$AC$2:$AD$17,2,FALSE),IF(AND(OR($E208={"a/b","a/c","b/a","c/a"}),P201="w"),VLOOKUP(R201,$AA$2:$AB$17,2,FALSE),IF(AND(OR($E208={"a/b","a/c","b/a","c/a"}),P201="l"),VLOOKUP(R201,$AC$2:$AD$17,2,FALSE),IF(AND(OR($E208={"a/b","a/c","b/a","c/a"}),P200="w"),VLOOKUP(R200,$AA$2:$AB$17,2,FALSE),IF(AND(OR($E208={"a/b","a/c","b/a","c/a"}),P200="l"),VLOOKUP(R200,$AC$2:$AD$17,2,FALSE),IF(AND(OR($E208={"a/b","a/c","b/a","c/a"}),P199="w"),VLOOKUP(R199,$AA$2:$AB$17,2,FALSE),IF(AND(OR($E208={"a/b","a/c","b/a","c/a"}),P199="l"),VLOOKUP(R199,$AC$2:$AD$17,2,FALSE),IF(AND(OR($E208={"a/b","a/c","b/a","c/a"}),P198="w"),VLOOKUP(R198,$AA$2:$AB$17,2,FALSE),IF(AND(OR($E208={"a/b","a/c","b/a","c/a"}),P198="l"),VLOOKUP(R198,$AC$2:$AD$17,2,FALSE),IF(OR($E208={"a/b","a/c","b/a","c/a"}),1,"")))))))))))))))))))))))</f>
        <v>1</v>
      </c>
      <c r="S209" s="13" t="str">
        <f>IF(AND(T209="c",$A209&gt;=1,OR(U209={1,"2a","2b",3,"5a","5b","10a","10b","20a","20b","40a","40b","80a","80b","160a","160b"})),"w",IF(AND(T209="",$A209&gt;=1,OR(U209={1,"2a","2b",3,"5a","5b","10a","10b","20a","20b","40a","40b","80a","80b","160a","160b"})),"l",""))</f>
        <v/>
      </c>
      <c r="T209" s="7" t="str">
        <f>IF(OR($A209={2,5,8,11,14,17,20,23,26,29,32,35}),"c","")</f>
        <v/>
      </c>
      <c r="U209" s="14" t="str">
        <f>IF(AND(OR($E208={"a/b","b/c","b/a","c/b"}),S208="w"),VLOOKUP(U208,$AA$2:$AB$17,2,FALSE),IF(AND(OR($E208={"a/b","b/c","b/a","c/b"}),S208="l"),VLOOKUP(U208,$AC$2:$AD$17,2,FALSE),IF(AND(OR($E208={"a/b","b/c","b/a","c/b"}),S207="w"),VLOOKUP(U207,$AA$2:$AB$17,2,FALSE),IF(AND(OR($E208={"a/b","b/c","b/a","c/b"}),S207="l"),VLOOKUP(U207,$AC$2:$AD$17,2,FALSE),IF(AND(OR($E208={"a/b","b/c","b/a","c/b"}),S206="w"),VLOOKUP(U206,$AA$2:$AB$17,2,FALSE),IF(AND(OR($E208={"a/b","b/c","b/a","c/b"}),S206="l"),VLOOKUP(U206,$AC$2:$AD$17,2,FALSE),IF(AND(OR($E208={"a/b","b/c","b/a","c/b"}),S205="w"),VLOOKUP(U205,$AA$2:$AB$17,2,FALSE),IF(AND(OR($E208={"a/b","b/c","b/a","c/b"}),S205="l"),VLOOKUP(U205,$AC$2:$AD$17,2,FALSE),IF(AND(OR($E208={"a/b","b/c","b/a","c/b"}),S204="w"),VLOOKUP(U204,$AA$2:$AB$17,2,FALSE),IF(AND(OR($E208={"a/b","b/c","b/a","c/b"}),S204="l"),VLOOKUP(U204,$AC$2:$AD$17,2,FALSE),IF(AND(OR($E208={"a/b","b/c","b/a","c/b"}),S203="w"),VLOOKUP(U203,$AA$2:$AB$17,2,FALSE),IF(AND(OR($E208={"a/b","b/c","b/a","c/b"}),S203="l"),VLOOKUP(U203,$AC$2:$AD$17,2,FALSE),IF(AND(OR($E208={"a/b","b/c","b/a","c/b"}),S202="w"),VLOOKUP(U202,$AA$2:$AB$17,2,FALSE),IF(AND(OR($E208={"a/b","b/c","b/a","c/b"}),S202="l"),VLOOKUP(U202,$AC$2:$AD$17,2,FALSE),IF(AND(OR($E208={"a/b","b/c","b/a","c/b"}),S201="w"),VLOOKUP(U201,$AA$2:$AB$17,2,FALSE),IF(AND(OR($E208={"a/b","b/c","b/a","c/b"}),S201="l"),VLOOKUP(U201,$AC$2:$AD$17,2,FALSE),IF(AND(OR($E208={"a/b","b/c","b/a","c/b"}),S200="w"),VLOOKUP(U200,$AA$2:$AB$17,2,FALSE),IF(AND(OR($E208={"a/b","b/c","b/a","c/b"}),S200="l"),VLOOKUP(U200,$AC$2:$AD$17,2,FALSE),IF(AND(OR($E208={"a/b","b/c","b/a","c/b"}),S199="w"),VLOOKUP(U199,$AA$2:$AB$17,2,FALSE),IF(AND(OR($E208={"a/b","b/c","b/a","c/b"}),S199="l"),VLOOKUP(U199,$AC$2:$AD$17,2,FALSE),IF(AND(OR($E208={"a/b","b/c","b/a","c/b"}),S198="w"),VLOOKUP(U198,$AA$2:$AB$17,2,FALSE),IF(AND(OR($E208={"a/b","b/c","b/a","c/b"}),S198="l"),VLOOKUP(U198,$AC$2:$AD$17,2,FALSE),IF(OR($E208={"a/b","b/c","b/a","c/b"}),1,"")))))))))))))))))))))))</f>
        <v/>
      </c>
      <c r="V209" s="13" t="str">
        <f>IF(AND(W209="c",$A209&gt;=1,OR(X209={1,"2a","2b",3,"5a","5b","10a","10b","20a","20b","40a","40b","80a","80b","160a","160b"})),"w",IF(AND(W209="",$A209&gt;=1,OR(X209={1,"2a","2b",3,"5a","5b","10a","10b","20a","20b","40a","40b","80a","80b","160a","160b"})),"l",""))</f>
        <v>w</v>
      </c>
      <c r="W209" s="7" t="str">
        <f>IF(OR($A209={3,6,9,12,15,18,21,24,27,30,33,36}),"c","")</f>
        <v>c</v>
      </c>
      <c r="X209" s="14" t="str">
        <f>IF(AND(OR($E208={"a/c","b/c","c/a","c/b"}),V208="w"),VLOOKUP(X208,$AA$2:$AB$17,2,FALSE),IF(AND(OR($E208={"a/c","b/c","c/a","c/b"}),V208="l"),VLOOKUP(X208,$AC$2:$AD$17,2,FALSE),IF(AND(OR($E208={"a/c","b/c","c/a","c/b"}),V207="w"),VLOOKUP(X207,$AA$2:$AB$17,2,FALSE),IF(AND(OR($E208={"a/c","b/c","c/a","c/b"}),V207="l"),VLOOKUP(X207,$AC$2:$AD$17,2,FALSE),IF(AND(OR($E208={"a/c","b/c","c/a","c/b"}),V206="w"),VLOOKUP(X206,$AA$2:$AB$17,2,FALSE),IF(AND(OR($E208={"a/c","b/c","c/a","c/b"}),V206="l"),VLOOKUP(X206,$AC$2:$AD$17,2,FALSE),IF(AND(OR($E208={"a/c","b/c","c/a","c/b"}),V205="w"),VLOOKUP(X205,$AA$2:$AB$17,2,FALSE),IF(AND(OR($E208={"a/c","b/c","c/a","c/b"}),V205="l"),VLOOKUP(X205,$AC$2:$AD$17,2,FALSE),IF(AND(OR($E208={"a/c","b/c","c/a","c/b"}),V204="w"),VLOOKUP(X204,$AA$2:$AB$17,2,FALSE),IF(AND(OR($E208={"a/c","b/c","c/a","c/b"}),V204="l"),VLOOKUP(X204,$AC$2:$AD$17,2,FALSE),IF(AND(OR($E208={"a/c","b/c","c/a","c/b"}),V203="w"),VLOOKUP(X203,$AA$2:$AB$17,2,FALSE),IF(AND(OR($E208={"a/c","b/c","c/a","c/b"}),V203="l"),VLOOKUP(X203,$AC$2:$AD$17,2,FALSE),IF(AND(OR($E208={"a/c","b/c","c/a","c/b"}),V202="w"),VLOOKUP(X202,$AA$2:$AB$17,2,FALSE),IF(AND(OR($E208={"a/c","b/c","c/a","c/b"}),V202="l"),VLOOKUP(X202,$AC$2:$AD$17,2,FALSE),IF(AND(OR($E208={"a/c","b/c","c/a","c/b"}),V201="w"),VLOOKUP(X201,$AA$2:$AB$17,2,FALSE),IF(AND(OR($E208={"a/c","b/c","c/a","c/b"}),V201="l"),VLOOKUP(X201,$AC$2:$AD$17,2,FALSE),IF(AND(OR($E208={"a/c","b/c","c/a","c/b"}),V200="w"),VLOOKUP(X200,$AA$2:$AB$17,2,FALSE),IF(AND(OR($E208={"a/c","b/c","c/a","c/b"}),V200="l"),VLOOKUP(X200,$AC$2:$AD$17,2,FALSE),IF(AND(OR($E208={"a/c","b/c","c/a","c/b"}),V199="w"),VLOOKUP(X199,$AA$2:$AB$17,2,FALSE),IF(AND(OR($E208={"a/c","b/c","c/a","c/b"}),V199="l"),VLOOKUP(X199,$AC$2:$AD$17,2,FALSE),IF(AND(OR($E208={"a/c","b/c","c/a","c/b"}),V198="w"),VLOOKUP(X198,$AA$2:$AB$17,2,FALSE),IF(AND(OR($E208={"a/c","b/c","c/a","c/b"}),V198="l"),VLOOKUP(X198,$AC$2:$AD$17,2,FALSE),IF(OR($E208={"a/c","b/c","c/a","c/b"}),1,"")))))))))))))))))))))))</f>
        <v>5b</v>
      </c>
      <c r="Y209" s="12">
        <f t="shared" si="18"/>
        <v>9</v>
      </c>
      <c r="Z209" s="27">
        <f t="shared" si="19"/>
        <v>5</v>
      </c>
    </row>
    <row r="210" spans="1:26">
      <c r="A210" s="9">
        <v>31</v>
      </c>
      <c r="B210" s="9">
        <f>IF(OR($A210={1,2,3,4,5,6,7,8,9,10,11,12}),1,IF(OR($A210={13,14,15,16,17,18,19,20,21,22,23,24}),2,IF(OR($A210={25,26,27,28,29,30,31,32,33,34,35,36}),3,"")))</f>
        <v>3</v>
      </c>
      <c r="C210" s="9" t="str">
        <f>IF(OR($A210={1,4,7,10,13,16,19,22,25,28,31,34}),"A",IF(OR($A210={2,5,8,11,14,17,20,23,26,29,32,35}),"B",IF(OR($A210={3,6,9,12,15,18,21,24,27,30,33,36}),"C","")))</f>
        <v>A</v>
      </c>
      <c r="D210" t="str">
        <f t="shared" si="20"/>
        <v>2/3</v>
      </c>
      <c r="E210" t="str">
        <f t="shared" si="21"/>
        <v>C/A</v>
      </c>
      <c r="F210" s="13" t="str">
        <f>IF(AND(G210="d",$A210&gt;=1,OR(H210={1,"2a","2b",3,"5a","5b","10a","10b","20a","20b","40a","40b","80a","80b","160a","160b"})),"w",IF(AND(G210="",$A210&gt;=1,OR(H210={1,"2a","2b",3,"5a","5b","10a","10b","20a","20b","40a","40b","80a","80b","160a","160b"})),"l",""))</f>
        <v/>
      </c>
      <c r="G210" s="7" t="str">
        <f>IF(OR($A210={1,2,3,4,5,6,7,8,9,10,11,12}),"d","")</f>
        <v/>
      </c>
      <c r="H210" s="14" t="str">
        <f>IF(AND(OR($D209={"1/2","1/3","2/1","3/1"}),F209="w"),VLOOKUP(H209,$AA$2:$AB$17,2,FALSE),IF(AND(OR($D209={"1/2","1/3","2/1","3/1"}),F209="l"),VLOOKUP(H209,$AC$2:$AD$17,2,FALSE),IF(AND(OR($D209={"1/2","1/3","2/1","3/1"}),F208="w"),VLOOKUP(H208,$AA$2:$AB$17,2,FALSE),IF(AND(OR($D209={"1/2","1/3","2/1","3/1"}),F208="l"),VLOOKUP(H208,$AC$2:$AD$17,2,FALSE),IF(AND(OR($D209={"1/2","1/3","2/1","3/1"}),F207="w"),VLOOKUP(H207,$AA$2:$AB$17,2,FALSE),IF(AND(OR($D209={"1/2","1/3","2/1","3/1"}),F207="l"),VLOOKUP(H207,$AC$2:$AD$17,2,FALSE),IF(AND(OR($D209={"1/2","1/3","2/1","3/1"}),F206="w"),VLOOKUP(H206,$AA$2:$AB$17,2,FALSE),IF(AND(OR($D209={"1/2","1/3","2/1","3/1"}),F206="l"),VLOOKUP(H206,$AC$2:$AD$17,2,FALSE),IF(AND(OR($D209={"1/2","1/3","2/1","3/1"}),F205="w"),VLOOKUP(H205,$AA$2:$AB$17,2,FALSE),IF(AND(OR($D209={"1/2","1/3","2/1","3/1"}),F205="l"),VLOOKUP(H205,$AC$2:$AD$17,2,FALSE),IF(AND(OR($D209={"1/2","1/3","2/1","3/1"}),F204="w"),VLOOKUP(H204,$AA$2:$AB$17,2,FALSE),IF(AND(OR($D209={"1/2","1/3","2/1","3/1"}),F204="l"),VLOOKUP(H204,$AC$2:$AD$17,2,FALSE),IF(AND(OR($D209={"1/2","1/3","2/1","3/1"}),F203="w"),VLOOKUP(H203,$AA$2:$AB$17,2,FALSE),IF(AND(OR($D209={"1/2","1/3","2/1","3/1"}),F203="l"),VLOOKUP(H203,$AC$2:$AD$17,2,FALSE),IF(AND(OR($D209={"1/2","1/3","2/1","3/1"}),F202="w"),VLOOKUP(H202,$AA$2:$AB$17,2,FALSE),IF(AND(OR($D209={"1/2","1/3","2/1","3/1"}),F202="l"),VLOOKUP(H202,$AC$2:$AD$17,2,FALSE),IF(AND(OR($D209={"1/2","1/3","2/1","3/1"}),F201="w"),VLOOKUP(H201,$AA$2:$AB$17,2,FALSE),IF(AND(OR($D209={"1/2","1/3","2/1","3/1"}),F201="l"),VLOOKUP(H201,$AC$2:$AD$17,2,FALSE),IF(AND(OR($D209={"1/2","1/3","2/1","3/1"}),F200="w"),VLOOKUP(H200,$AA$2:$AB$17,2,FALSE),IF(AND(OR($D209={"1/2","1/3","2/1","3/1"}),F200="l"),VLOOKUP(H200,$AC$2:$AD$17,2,FALSE),IF(AND(OR($D209={"1/2","1/3","2/1","3/1"}),F199="w"),VLOOKUP(H199,$AA$2:$AB$17,2,FALSE),IF(AND(OR($D209={"1/2","1/3","2/1","3/1"}),F199="l"),VLOOKUP(H199,$AC$2:$AD$17,2,FALSE),IF(OR($D209={"1/2","1/3","2/1","3/1"}),1,"")))))))))))))))))))))))</f>
        <v/>
      </c>
      <c r="I210" s="13" t="str">
        <f>IF(AND(J210="d",$A210&gt;=1,OR(K210={1,"2a","2b",3,"5a","5b","10a","10b","20a","20b","40a","40b","80a","80b","160a","160b"})),"w",IF(AND(J210="",$A210&gt;=1,OR(K210={1,"2a","2b",3,"5a","5b","10a","10b","20a","20b","40a","40b","80a","80b","160a","160b"})),"l",""))</f>
        <v>l</v>
      </c>
      <c r="J210" s="7" t="str">
        <f>IF(OR($A210={13,14,15,16,17,18,19,20,21,22,23,24}),"d","")</f>
        <v/>
      </c>
      <c r="K210" s="14" t="str">
        <f>IF(AND(OR($D209={"1/2","2/3","2/1","3/2"}),I209="w"),VLOOKUP(K209,$AA$2:$AB$17,2,FALSE),IF(AND(OR($D209={"1/2","2/3","2/1","3/2"}),I209="l"),VLOOKUP(K209,$AC$2:$AD$17,2,FALSE),IF(AND(OR($D209={"1/2","2/3","2/1","3/2"}),I208="w"),VLOOKUP(K208,$AA$2:$AB$17,2,FALSE),IF(AND(OR($D209={"1/2","2/3","2/1","3/2"}),I208="l"),VLOOKUP(K208,$AC$2:$AD$17,2,FALSE),IF(AND(OR($D209={"1/2","2/3","2/1","3/2"}),I207="w"),VLOOKUP(K207,$AA$2:$AB$17,2,FALSE),IF(AND(OR($D209={"1/2","2/3","2/1","3/2"}),I207="l"),VLOOKUP(K207,$AC$2:$AD$17,2,FALSE),IF(AND(OR($D209={"1/2","2/3","2/1","3/2"}),I206="w"),VLOOKUP(K206,$AA$2:$AB$17,2,FALSE),IF(AND(OR($D209={"1/2","2/3","2/1","3/2"}),I206="l"),VLOOKUP(K206,$AC$2:$AD$17,2,FALSE),IF(AND(OR($D209={"1/2","2/3","2/1","3/2"}),I205="w"),VLOOKUP(K205,$AA$2:$AB$17,2,FALSE),IF(AND(OR($D209={"1/2","2/3","2/1","3/2"}),I205="l"),VLOOKUP(K205,$AC$2:$AD$17,2,FALSE),IF(AND(OR($D209={"1/2","2/3","2/1","3/2"}),I204="w"),VLOOKUP(K204,$AA$2:$AB$17,2,FALSE),IF(AND(OR($D209={"1/2","2/3","2/1","3/2"}),I204="l"),VLOOKUP(K204,$AC$2:$AD$17,2,FALSE),IF(AND(OR($D209={"1/2","2/3","2/1","3/2"}),I203="w"),VLOOKUP(K203,$AA$2:$AB$17,2,FALSE),IF(AND(OR($D209={"1/2","2/3","2/1","3/2"}),I203="l"),VLOOKUP(K203,$AC$2:$AD$17,2,FALSE),IF(AND(OR($D209={"1/2","2/3","2/1","3/2"}),I202="w"),VLOOKUP(K202,$AA$2:$AB$17,2,FALSE),IF(AND(OR($D209={"1/2","2/3","2/1","3/2"}),I202="l"),VLOOKUP(K202,$AC$2:$AD$17,2,FALSE),IF(AND(OR($D209={"1/2","2/3","2/1","3/2"}),I201="w"),VLOOKUP(K201,$AA$2:$AB$17,2,FALSE),IF(AND(OR($D209={"1/2","2/3","2/1","3/2"}),I201="l"),VLOOKUP(K201,$AC$2:$AD$17,2,FALSE),IF(AND(OR($D209={"1/2","2/3","2/1","3/2"}),I200="w"),VLOOKUP(K200,$AA$2:$AB$17,2,FALSE),IF(AND(OR($D209={"1/2","2/3","2/1","3/2"}),I200="l"),VLOOKUP(K200,$AC$2:$AD$17,2,FALSE),IF(AND(OR($D209={"1/2","2/3","2/1","3/2"}),I199="w"),VLOOKUP(K199,$AA$2:$AB$17,2,FALSE),IF(AND(OR($D209={"1/2","2/3","2/1","3/2"}),I199="l"),VLOOKUP(K199,$AC$2:$AD$17,2,FALSE),IF(OR($D209={"1/2","2/3","2/1","3/2"}),1,"")))))))))))))))))))))))</f>
        <v>2a</v>
      </c>
      <c r="L210" s="13" t="str">
        <f>IF(AND(M210="d",$A210&gt;=1,OR(N210={1,"2a","2b",3,"5a","5b","10a","10b","20a","20b","40a","40b","80a","80b","160a","160b"})),"w",IF(AND(M210="",$A210&gt;=1,OR(N210={1,"2a","2b",3,"5a","5b","10a","10b","20a","20b","40a","40b","80a","80b","160a","160b"})),"l",""))</f>
        <v>w</v>
      </c>
      <c r="M210" s="7" t="str">
        <f>IF(OR($A210={25,26,27,28,29,30,31,32,33,34,35,36}),"d","")</f>
        <v>d</v>
      </c>
      <c r="N210" s="14">
        <f>IF(AND(OR($D209={"1/3","2/3","3/1","3/2"}),L209="w"),VLOOKUP(N209,$AA$2:$AB$17,2,FALSE),IF(AND(OR($D209={"1/3","2/3","3/1","3/2"}),L209="l"),VLOOKUP(N209,$AC$2:$AD$17,2,FALSE),IF(AND(OR($D209={"1/3","2/3","3/1","3/2"}),L208="w"),VLOOKUP(N208,$AA$2:$AB$17,2,FALSE),IF(AND(OR($D209={"1/3","2/3","3/1","3/2"}),L208="l"),VLOOKUP(N208,$AC$2:$AD$17,2,FALSE),IF(AND(OR($D209={"1/3","2/3","3/1","3/2"}),L207="w"),VLOOKUP(N207,$AA$2:$AB$17,2,FALSE),IF(AND(OR($D209={"1/3","2/3","3/1","3/2"}),L207="l"),VLOOKUP(N207,$AC$2:$AD$17,2,FALSE),IF(AND(OR($D209={"1/3","2/3","3/1","3/2"}),L206="w"),VLOOKUP(N206,$AA$2:$AB$17,2,FALSE),IF(AND(OR($D209={"1/3","2/3","3/1","3/2"}),L206="l"),VLOOKUP(N206,$AC$2:$AD$17,2,FALSE),IF(AND(OR($D209={"1/3","2/3","3/1","3/2"}),L205="w"),VLOOKUP(N205,$AA$2:$AB$17,2,FALSE),IF(AND(OR($D209={"1/3","2/3","3/1","3/2"}),L205="l"),VLOOKUP(N205,$AC$2:$AD$17,2,FALSE),IF(AND(OR($D209={"1/3","2/3","3/1","3/2"}),L204="w"),VLOOKUP(N204,$AA$2:$AB$17,2,FALSE),IF(AND(OR($D209={"1/3","2/3","3/1","3/2"}),L204="l"),VLOOKUP(N204,$AC$2:$AD$17,2,FALSE),IF(AND(OR($D209={"1/3","2/3","3/1","3/2"}),L203="w"),VLOOKUP(N203,$AA$2:$AB$17,2,FALSE),IF(AND(OR($D209={"1/3","2/3","3/1","3/2"}),L203="l"),VLOOKUP(N203,$AC$2:$AD$17,2,FALSE),IF(AND(OR($D209={"1/3","2/3","3/1","3/2"}),L202="w"),VLOOKUP(N202,$AA$2:$AB$17,2,FALSE),IF(AND(OR($D209={"1/3","2/3","3/1","3/2"}),L202="l"),VLOOKUP(N202,$AC$2:$AD$17,2,FALSE),IF(AND(OR($D209={"1/3","2/3","3/1","3/2"}),L201="w"),VLOOKUP(N201,$AA$2:$AB$17,2,FALSE),IF(AND(OR($D209={"1/3","2/3","3/1","3/2"}),L201="l"),VLOOKUP(N201,$AC$2:$AD$17,2,FALSE),IF(AND(OR($D209={"1/3","2/3","3/1","3/2"}),L200="w"),VLOOKUP(N200,$AA$2:$AB$17,2,FALSE),IF(AND(OR($D209={"1/3","2/3","3/1","3/2"}),L200="l"),VLOOKUP(N200,$AC$2:$AD$17,2,FALSE),IF(AND(OR($D209={"1/3","2/3","3/1","3/2"}),L199="w"),VLOOKUP(N199,$AA$2:$AB$17,2,FALSE),IF(AND(OR($D209={"1/3","2/3","3/1","3/2"}),L199="l"),VLOOKUP(N199,$AC$2:$AD$17,2,FALSE),IF(OR($D209={"1/3","2/3","3/1","3/2"}),1,"")))))))))))))))))))))))</f>
        <v>3</v>
      </c>
      <c r="O210" s="12">
        <f t="shared" si="17"/>
        <v>4</v>
      </c>
      <c r="P210" s="13" t="str">
        <f>IF(AND(Q210="c",$A210&gt;=1,OR(R210={1,"2a","2b",3,"5a","5b","10a","10b","20a","20b","40a","40b","80a","80b","160a","160b"})),"w",IF(AND(Q210="",$A210&gt;=1,OR(R210={1,"2a","2b",3,"5a","5b","10a","10b","20a","20b","40a","40b","80a","80b","160a","160b"})),"l",""))</f>
        <v>w</v>
      </c>
      <c r="Q210" s="7" t="str">
        <f>IF(OR($A210={1,4,7,10,13,16,19,22,25,28,31,34}),"c","")</f>
        <v>c</v>
      </c>
      <c r="R210" s="14" t="str">
        <f>IF(AND(OR($E209={"a/b","a/c","b/a","c/a"}),P209="w"),VLOOKUP(R209,$AA$2:$AB$17,2,FALSE),IF(AND(OR($E209={"a/b","a/c","b/a","c/a"}),P209="l"),VLOOKUP(R209,$AC$2:$AD$17,2,FALSE),IF(AND(OR($E209={"a/b","a/c","b/a","c/a"}),P208="w"),VLOOKUP(R208,$AA$2:$AB$17,2,FALSE),IF(AND(OR($E209={"a/b","a/c","b/a","c/a"}),P208="l"),VLOOKUP(R208,$AC$2:$AD$17,2,FALSE),IF(AND(OR($E209={"a/b","a/c","b/a","c/a"}),P207="w"),VLOOKUP(R207,$AA$2:$AB$17,2,FALSE),IF(AND(OR($E209={"a/b","a/c","b/a","c/a"}),P207="l"),VLOOKUP(R207,$AC$2:$AD$17,2,FALSE),IF(AND(OR($E209={"a/b","a/c","b/a","c/a"}),P206="w"),VLOOKUP(R206,$AA$2:$AB$17,2,FALSE),IF(AND(OR($E209={"a/b","a/c","b/a","c/a"}),P206="l"),VLOOKUP(R206,$AC$2:$AD$17,2,FALSE),IF(AND(OR($E209={"a/b","a/c","b/a","c/a"}),P205="w"),VLOOKUP(R205,$AA$2:$AB$17,2,FALSE),IF(AND(OR($E209={"a/b","a/c","b/a","c/a"}),P205="l"),VLOOKUP(R205,$AC$2:$AD$17,2,FALSE),IF(AND(OR($E209={"a/b","a/c","b/a","c/a"}),P204="w"),VLOOKUP(R204,$AA$2:$AB$17,2,FALSE),IF(AND(OR($E209={"a/b","a/c","b/a","c/a"}),P204="l"),VLOOKUP(R204,$AC$2:$AD$17,2,FALSE),IF(AND(OR($E209={"a/b","a/c","b/a","c/a"}),P203="w"),VLOOKUP(R203,$AA$2:$AB$17,2,FALSE),IF(AND(OR($E209={"a/b","a/c","b/a","c/a"}),P203="l"),VLOOKUP(R203,$AC$2:$AD$17,2,FALSE),IF(AND(OR($E209={"a/b","a/c","b/a","c/a"}),P202="w"),VLOOKUP(R202,$AA$2:$AB$17,2,FALSE),IF(AND(OR($E209={"a/b","a/c","b/a","c/a"}),P202="l"),VLOOKUP(R202,$AC$2:$AD$17,2,FALSE),IF(AND(OR($E209={"a/b","a/c","b/a","c/a"}),P201="w"),VLOOKUP(R201,$AA$2:$AB$17,2,FALSE),IF(AND(OR($E209={"a/b","a/c","b/a","c/a"}),P201="l"),VLOOKUP(R201,$AC$2:$AD$17,2,FALSE),IF(AND(OR($E209={"a/b","a/c","b/a","c/a"}),P200="w"),VLOOKUP(R200,$AA$2:$AB$17,2,FALSE),IF(AND(OR($E209={"a/b","a/c","b/a","c/a"}),P200="l"),VLOOKUP(R200,$AC$2:$AD$17,2,FALSE),IF(AND(OR($E209={"a/b","a/c","b/a","c/a"}),P199="w"),VLOOKUP(R199,$AA$2:$AB$17,2,FALSE),IF(AND(OR($E209={"a/b","a/c","b/a","c/a"}),P199="l"),VLOOKUP(R199,$AC$2:$AD$17,2,FALSE),IF(OR($E209={"a/b","a/c","b/a","c/a"}),1,"")))))))))))))))))))))))</f>
        <v>2a</v>
      </c>
      <c r="S210" s="13" t="str">
        <f>IF(AND(T210="c",$A210&gt;=1,OR(U210={1,"2a","2b",3,"5a","5b","10a","10b","20a","20b","40a","40b","80a","80b","160a","160b"})),"w",IF(AND(T210="",$A210&gt;=1,OR(U210={1,"2a","2b",3,"5a","5b","10a","10b","20a","20b","40a","40b","80a","80b","160a","160b"})),"l",""))</f>
        <v/>
      </c>
      <c r="T210" s="7" t="str">
        <f>IF(OR($A210={2,5,8,11,14,17,20,23,26,29,32,35}),"c","")</f>
        <v/>
      </c>
      <c r="U210" s="14" t="str">
        <f>IF(AND(OR($E209={"a/b","b/c","b/a","c/b"}),S209="w"),VLOOKUP(U209,$AA$2:$AB$17,2,FALSE),IF(AND(OR($E209={"a/b","b/c","b/a","c/b"}),S209="l"),VLOOKUP(U209,$AC$2:$AD$17,2,FALSE),IF(AND(OR($E209={"a/b","b/c","b/a","c/b"}),S208="w"),VLOOKUP(U208,$AA$2:$AB$17,2,FALSE),IF(AND(OR($E209={"a/b","b/c","b/a","c/b"}),S208="l"),VLOOKUP(U208,$AC$2:$AD$17,2,FALSE),IF(AND(OR($E209={"a/b","b/c","b/a","c/b"}),S207="w"),VLOOKUP(U207,$AA$2:$AB$17,2,FALSE),IF(AND(OR($E209={"a/b","b/c","b/a","c/b"}),S207="l"),VLOOKUP(U207,$AC$2:$AD$17,2,FALSE),IF(AND(OR($E209={"a/b","b/c","b/a","c/b"}),S206="w"),VLOOKUP(U206,$AA$2:$AB$17,2,FALSE),IF(AND(OR($E209={"a/b","b/c","b/a","c/b"}),S206="l"),VLOOKUP(U206,$AC$2:$AD$17,2,FALSE),IF(AND(OR($E209={"a/b","b/c","b/a","c/b"}),S205="w"),VLOOKUP(U205,$AA$2:$AB$17,2,FALSE),IF(AND(OR($E209={"a/b","b/c","b/a","c/b"}),S205="l"),VLOOKUP(U205,$AC$2:$AD$17,2,FALSE),IF(AND(OR($E209={"a/b","b/c","b/a","c/b"}),S204="w"),VLOOKUP(U204,$AA$2:$AB$17,2,FALSE),IF(AND(OR($E209={"a/b","b/c","b/a","c/b"}),S204="l"),VLOOKUP(U204,$AC$2:$AD$17,2,FALSE),IF(AND(OR($E209={"a/b","b/c","b/a","c/b"}),S203="w"),VLOOKUP(U203,$AA$2:$AB$17,2,FALSE),IF(AND(OR($E209={"a/b","b/c","b/a","c/b"}),S203="l"),VLOOKUP(U203,$AC$2:$AD$17,2,FALSE),IF(AND(OR($E209={"a/b","b/c","b/a","c/b"}),S202="w"),VLOOKUP(U202,$AA$2:$AB$17,2,FALSE),IF(AND(OR($E209={"a/b","b/c","b/a","c/b"}),S202="l"),VLOOKUP(U202,$AC$2:$AD$17,2,FALSE),IF(AND(OR($E209={"a/b","b/c","b/a","c/b"}),S201="w"),VLOOKUP(U201,$AA$2:$AB$17,2,FALSE),IF(AND(OR($E209={"a/b","b/c","b/a","c/b"}),S201="l"),VLOOKUP(U201,$AC$2:$AD$17,2,FALSE),IF(AND(OR($E209={"a/b","b/c","b/a","c/b"}),S200="w"),VLOOKUP(U200,$AA$2:$AB$17,2,FALSE),IF(AND(OR($E209={"a/b","b/c","b/a","c/b"}),S200="l"),VLOOKUP(U200,$AC$2:$AD$17,2,FALSE),IF(AND(OR($E209={"a/b","b/c","b/a","c/b"}),S199="w"),VLOOKUP(U199,$AA$2:$AB$17,2,FALSE),IF(AND(OR($E209={"a/b","b/c","b/a","c/b"}),S199="l"),VLOOKUP(U199,$AC$2:$AD$17,2,FALSE),IF(OR($E209={"a/b","b/c","b/a","c/b"}),1,"")))))))))))))))))))))))</f>
        <v/>
      </c>
      <c r="V210" s="13" t="str">
        <f>IF(AND(W210="c",$A210&gt;=1,OR(X210={1,"2a","2b",3,"5a","5b","10a","10b","20a","20b","40a","40b","80a","80b","160a","160b"})),"w",IF(AND(W210="",$A210&gt;=1,OR(X210={1,"2a","2b",3,"5a","5b","10a","10b","20a","20b","40a","40b","80a","80b","160a","160b"})),"l",""))</f>
        <v>l</v>
      </c>
      <c r="W210" s="7" t="str">
        <f>IF(OR($A210={3,6,9,12,15,18,21,24,27,30,33,36}),"c","")</f>
        <v/>
      </c>
      <c r="X210" s="14" t="str">
        <f>IF(AND(OR($E209={"a/c","b/c","c/a","c/b"}),V209="w"),VLOOKUP(X209,$AA$2:$AB$17,2,FALSE),IF(AND(OR($E209={"a/c","b/c","c/a","c/b"}),V209="l"),VLOOKUP(X209,$AC$2:$AD$17,2,FALSE),IF(AND(OR($E209={"a/c","b/c","c/a","c/b"}),V208="w"),VLOOKUP(X208,$AA$2:$AB$17,2,FALSE),IF(AND(OR($E209={"a/c","b/c","c/a","c/b"}),V208="l"),VLOOKUP(X208,$AC$2:$AD$17,2,FALSE),IF(AND(OR($E209={"a/c","b/c","c/a","c/b"}),V207="w"),VLOOKUP(X207,$AA$2:$AB$17,2,FALSE),IF(AND(OR($E209={"a/c","b/c","c/a","c/b"}),V207="l"),VLOOKUP(X207,$AC$2:$AD$17,2,FALSE),IF(AND(OR($E209={"a/c","b/c","c/a","c/b"}),V206="w"),VLOOKUP(X206,$AA$2:$AB$17,2,FALSE),IF(AND(OR($E209={"a/c","b/c","c/a","c/b"}),V206="l"),VLOOKUP(X206,$AC$2:$AD$17,2,FALSE),IF(AND(OR($E209={"a/c","b/c","c/a","c/b"}),V205="w"),VLOOKUP(X205,$AA$2:$AB$17,2,FALSE),IF(AND(OR($E209={"a/c","b/c","c/a","c/b"}),V205="l"),VLOOKUP(X205,$AC$2:$AD$17,2,FALSE),IF(AND(OR($E209={"a/c","b/c","c/a","c/b"}),V204="w"),VLOOKUP(X204,$AA$2:$AB$17,2,FALSE),IF(AND(OR($E209={"a/c","b/c","c/a","c/b"}),V204="l"),VLOOKUP(X204,$AC$2:$AD$17,2,FALSE),IF(AND(OR($E209={"a/c","b/c","c/a","c/b"}),V203="w"),VLOOKUP(X203,$AA$2:$AB$17,2,FALSE),IF(AND(OR($E209={"a/c","b/c","c/a","c/b"}),V203="l"),VLOOKUP(X203,$AC$2:$AD$17,2,FALSE),IF(AND(OR($E209={"a/c","b/c","c/a","c/b"}),V202="w"),VLOOKUP(X202,$AA$2:$AB$17,2,FALSE),IF(AND(OR($E209={"a/c","b/c","c/a","c/b"}),V202="l"),VLOOKUP(X202,$AC$2:$AD$17,2,FALSE),IF(AND(OR($E209={"a/c","b/c","c/a","c/b"}),V201="w"),VLOOKUP(X201,$AA$2:$AB$17,2,FALSE),IF(AND(OR($E209={"a/c","b/c","c/a","c/b"}),V201="l"),VLOOKUP(X201,$AC$2:$AD$17,2,FALSE),IF(AND(OR($E209={"a/c","b/c","c/a","c/b"}),V200="w"),VLOOKUP(X200,$AA$2:$AB$17,2,FALSE),IF(AND(OR($E209={"a/c","b/c","c/a","c/b"}),V200="l"),VLOOKUP(X200,$AC$2:$AD$17,2,FALSE),IF(AND(OR($E209={"a/c","b/c","c/a","c/b"}),V199="w"),VLOOKUP(X199,$AA$2:$AB$17,2,FALSE),IF(AND(OR($E209={"a/c","b/c","c/a","c/b"}),V199="l"),VLOOKUP(X199,$AC$2:$AD$17,2,FALSE),IF(OR($E209={"a/c","b/c","c/a","c/b"}),1,"")))))))))))))))))))))))</f>
        <v>2b</v>
      </c>
      <c r="Y210" s="12">
        <f t="shared" si="18"/>
        <v>2</v>
      </c>
      <c r="Z210" s="27">
        <f t="shared" si="19"/>
        <v>6</v>
      </c>
    </row>
    <row r="211" spans="1:26">
      <c r="A211" s="9">
        <v>9</v>
      </c>
      <c r="B211" s="9">
        <f>IF(OR($A211={1,2,3,4,5,6,7,8,9,10,11,12}),1,IF(OR($A211={13,14,15,16,17,18,19,20,21,22,23,24}),2,IF(OR($A211={25,26,27,28,29,30,31,32,33,34,35,36}),3,"")))</f>
        <v>1</v>
      </c>
      <c r="C211" s="9" t="str">
        <f>IF(OR($A211={1,4,7,10,13,16,19,22,25,28,31,34}),"A",IF(OR($A211={2,5,8,11,14,17,20,23,26,29,32,35}),"B",IF(OR($A211={3,6,9,12,15,18,21,24,27,30,33,36}),"C","")))</f>
        <v>C</v>
      </c>
      <c r="D211" t="str">
        <f t="shared" si="20"/>
        <v>3/1</v>
      </c>
      <c r="E211" t="str">
        <f t="shared" si="21"/>
        <v>A/C</v>
      </c>
      <c r="F211" s="13" t="str">
        <f>IF(AND(G211="d",$A211&gt;=1,OR(H211={1,"2a","2b",3,"5a","5b","10a","10b","20a","20b","40a","40b","80a","80b","160a","160b"})),"w",IF(AND(G211="",$A211&gt;=1,OR(H211={1,"2a","2b",3,"5a","5b","10a","10b","20a","20b","40a","40b","80a","80b","160a","160b"})),"l",""))</f>
        <v/>
      </c>
      <c r="G211" s="7" t="str">
        <f>IF(OR($A211={1,2,3,4,5,6,7,8,9,10,11,12}),"d","")</f>
        <v>d</v>
      </c>
      <c r="H211" s="14" t="str">
        <f>IF(AND(OR($D210={"1/2","1/3","2/1","3/1"}),F210="w"),VLOOKUP(H210,$AA$2:$AB$17,2,FALSE),IF(AND(OR($D210={"1/2","1/3","2/1","3/1"}),F210="l"),VLOOKUP(H210,$AC$2:$AD$17,2,FALSE),IF(AND(OR($D210={"1/2","1/3","2/1","3/1"}),F209="w"),VLOOKUP(H209,$AA$2:$AB$17,2,FALSE),IF(AND(OR($D210={"1/2","1/3","2/1","3/1"}),F209="l"),VLOOKUP(H209,$AC$2:$AD$17,2,FALSE),IF(AND(OR($D210={"1/2","1/3","2/1","3/1"}),F208="w"),VLOOKUP(H208,$AA$2:$AB$17,2,FALSE),IF(AND(OR($D210={"1/2","1/3","2/1","3/1"}),F208="l"),VLOOKUP(H208,$AC$2:$AD$17,2,FALSE),IF(AND(OR($D210={"1/2","1/3","2/1","3/1"}),F207="w"),VLOOKUP(H207,$AA$2:$AB$17,2,FALSE),IF(AND(OR($D210={"1/2","1/3","2/1","3/1"}),F207="l"),VLOOKUP(H207,$AC$2:$AD$17,2,FALSE),IF(AND(OR($D210={"1/2","1/3","2/1","3/1"}),F206="w"),VLOOKUP(H206,$AA$2:$AB$17,2,FALSE),IF(AND(OR($D210={"1/2","1/3","2/1","3/1"}),F206="l"),VLOOKUP(H206,$AC$2:$AD$17,2,FALSE),IF(AND(OR($D210={"1/2","1/3","2/1","3/1"}),F205="w"),VLOOKUP(H205,$AA$2:$AB$17,2,FALSE),IF(AND(OR($D210={"1/2","1/3","2/1","3/1"}),F205="l"),VLOOKUP(H205,$AC$2:$AD$17,2,FALSE),IF(AND(OR($D210={"1/2","1/3","2/1","3/1"}),F204="w"),VLOOKUP(H204,$AA$2:$AB$17,2,FALSE),IF(AND(OR($D210={"1/2","1/3","2/1","3/1"}),F204="l"),VLOOKUP(H204,$AC$2:$AD$17,2,FALSE),IF(AND(OR($D210={"1/2","1/3","2/1","3/1"}),F203="w"),VLOOKUP(H203,$AA$2:$AB$17,2,FALSE),IF(AND(OR($D210={"1/2","1/3","2/1","3/1"}),F203="l"),VLOOKUP(H203,$AC$2:$AD$17,2,FALSE),IF(AND(OR($D210={"1/2","1/3","2/1","3/1"}),F202="w"),VLOOKUP(H202,$AA$2:$AB$17,2,FALSE),IF(AND(OR($D210={"1/2","1/3","2/1","3/1"}),F202="l"),VLOOKUP(H202,$AC$2:$AD$17,2,FALSE),IF(AND(OR($D210={"1/2","1/3","2/1","3/1"}),F201="w"),VLOOKUP(H201,$AA$2:$AB$17,2,FALSE),IF(AND(OR($D210={"1/2","1/3","2/1","3/1"}),F201="l"),VLOOKUP(H201,$AC$2:$AD$17,2,FALSE),IF(AND(OR($D210={"1/2","1/3","2/1","3/1"}),F200="w"),VLOOKUP(H200,$AA$2:$AB$17,2,FALSE),IF(AND(OR($D210={"1/2","1/3","2/1","3/1"}),F200="l"),VLOOKUP(H200,$AC$2:$AD$17,2,FALSE),IF(OR($D210={"1/2","1/3","2/1","3/1"}),1,"")))))))))))))))))))))))</f>
        <v/>
      </c>
      <c r="I211" s="13" t="str">
        <f>IF(AND(J211="d",$A211&gt;=1,OR(K211={1,"2a","2b",3,"5a","5b","10a","10b","20a","20b","40a","40b","80a","80b","160a","160b"})),"w",IF(AND(J211="",$A211&gt;=1,OR(K211={1,"2a","2b",3,"5a","5b","10a","10b","20a","20b","40a","40b","80a","80b","160a","160b"})),"l",""))</f>
        <v>l</v>
      </c>
      <c r="J211" s="7" t="str">
        <f>IF(OR($A211={13,14,15,16,17,18,19,20,21,22,23,24}),"d","")</f>
        <v/>
      </c>
      <c r="K211" s="14" t="str">
        <f>IF(AND(OR($D210={"1/2","2/3","2/1","3/2"}),I210="w"),VLOOKUP(K210,$AA$2:$AB$17,2,FALSE),IF(AND(OR($D210={"1/2","2/3","2/1","3/2"}),I210="l"),VLOOKUP(K210,$AC$2:$AD$17,2,FALSE),IF(AND(OR($D210={"1/2","2/3","2/1","3/2"}),I209="w"),VLOOKUP(K209,$AA$2:$AB$17,2,FALSE),IF(AND(OR($D210={"1/2","2/3","2/1","3/2"}),I209="l"),VLOOKUP(K209,$AC$2:$AD$17,2,FALSE),IF(AND(OR($D210={"1/2","2/3","2/1","3/2"}),I208="w"),VLOOKUP(K208,$AA$2:$AB$17,2,FALSE),IF(AND(OR($D210={"1/2","2/3","2/1","3/2"}),I208="l"),VLOOKUP(K208,$AC$2:$AD$17,2,FALSE),IF(AND(OR($D210={"1/2","2/3","2/1","3/2"}),I207="w"),VLOOKUP(K207,$AA$2:$AB$17,2,FALSE),IF(AND(OR($D210={"1/2","2/3","2/1","3/2"}),I207="l"),VLOOKUP(K207,$AC$2:$AD$17,2,FALSE),IF(AND(OR($D210={"1/2","2/3","2/1","3/2"}),I206="w"),VLOOKUP(K206,$AA$2:$AB$17,2,FALSE),IF(AND(OR($D210={"1/2","2/3","2/1","3/2"}),I206="l"),VLOOKUP(K206,$AC$2:$AD$17,2,FALSE),IF(AND(OR($D210={"1/2","2/3","2/1","3/2"}),I205="w"),VLOOKUP(K205,$AA$2:$AB$17,2,FALSE),IF(AND(OR($D210={"1/2","2/3","2/1","3/2"}),I205="l"),VLOOKUP(K205,$AC$2:$AD$17,2,FALSE),IF(AND(OR($D210={"1/2","2/3","2/1","3/2"}),I204="w"),VLOOKUP(K204,$AA$2:$AB$17,2,FALSE),IF(AND(OR($D210={"1/2","2/3","2/1","3/2"}),I204="l"),VLOOKUP(K204,$AC$2:$AD$17,2,FALSE),IF(AND(OR($D210={"1/2","2/3","2/1","3/2"}),I203="w"),VLOOKUP(K203,$AA$2:$AB$17,2,FALSE),IF(AND(OR($D210={"1/2","2/3","2/1","3/2"}),I203="l"),VLOOKUP(K203,$AC$2:$AD$17,2,FALSE),IF(AND(OR($D210={"1/2","2/3","2/1","3/2"}),I202="w"),VLOOKUP(K202,$AA$2:$AB$17,2,FALSE),IF(AND(OR($D210={"1/2","2/3","2/1","3/2"}),I202="l"),VLOOKUP(K202,$AC$2:$AD$17,2,FALSE),IF(AND(OR($D210={"1/2","2/3","2/1","3/2"}),I201="w"),VLOOKUP(K201,$AA$2:$AB$17,2,FALSE),IF(AND(OR($D210={"1/2","2/3","2/1","3/2"}),I201="l"),VLOOKUP(K201,$AC$2:$AD$17,2,FALSE),IF(AND(OR($D210={"1/2","2/3","2/1","3/2"}),I200="w"),VLOOKUP(K200,$AA$2:$AB$17,2,FALSE),IF(AND(OR($D210={"1/2","2/3","2/1","3/2"}),I200="l"),VLOOKUP(K200,$AC$2:$AD$17,2,FALSE),IF(OR($D210={"1/2","2/3","2/1","3/2"}),1,"")))))))))))))))))))))))</f>
        <v>2b</v>
      </c>
      <c r="L211" s="13" t="str">
        <f>IF(AND(M211="d",$A211&gt;=1,OR(N211={1,"2a","2b",3,"5a","5b","10a","10b","20a","20b","40a","40b","80a","80b","160a","160b"})),"w",IF(AND(M211="",$A211&gt;=1,OR(N211={1,"2a","2b",3,"5a","5b","10a","10b","20a","20b","40a","40b","80a","80b","160a","160b"})),"l",""))</f>
        <v>l</v>
      </c>
      <c r="M211" s="7" t="str">
        <f>IF(OR($A211={25,26,27,28,29,30,31,32,33,34,35,36}),"d","")</f>
        <v/>
      </c>
      <c r="N211" s="14">
        <f>IF(AND(OR($D210={"1/3","2/3","3/1","3/2"}),L210="w"),VLOOKUP(N210,$AA$2:$AB$17,2,FALSE),IF(AND(OR($D210={"1/3","2/3","3/1","3/2"}),L210="l"),VLOOKUP(N210,$AC$2:$AD$17,2,FALSE),IF(AND(OR($D210={"1/3","2/3","3/1","3/2"}),L209="w"),VLOOKUP(N209,$AA$2:$AB$17,2,FALSE),IF(AND(OR($D210={"1/3","2/3","3/1","3/2"}),L209="l"),VLOOKUP(N209,$AC$2:$AD$17,2,FALSE),IF(AND(OR($D210={"1/3","2/3","3/1","3/2"}),L208="w"),VLOOKUP(N208,$AA$2:$AB$17,2,FALSE),IF(AND(OR($D210={"1/3","2/3","3/1","3/2"}),L208="l"),VLOOKUP(N208,$AC$2:$AD$17,2,FALSE),IF(AND(OR($D210={"1/3","2/3","3/1","3/2"}),L207="w"),VLOOKUP(N207,$AA$2:$AB$17,2,FALSE),IF(AND(OR($D210={"1/3","2/3","3/1","3/2"}),L207="l"),VLOOKUP(N207,$AC$2:$AD$17,2,FALSE),IF(AND(OR($D210={"1/3","2/3","3/1","3/2"}),L206="w"),VLOOKUP(N206,$AA$2:$AB$17,2,FALSE),IF(AND(OR($D210={"1/3","2/3","3/1","3/2"}),L206="l"),VLOOKUP(N206,$AC$2:$AD$17,2,FALSE),IF(AND(OR($D210={"1/3","2/3","3/1","3/2"}),L205="w"),VLOOKUP(N205,$AA$2:$AB$17,2,FALSE),IF(AND(OR($D210={"1/3","2/3","3/1","3/2"}),L205="l"),VLOOKUP(N205,$AC$2:$AD$17,2,FALSE),IF(AND(OR($D210={"1/3","2/3","3/1","3/2"}),L204="w"),VLOOKUP(N204,$AA$2:$AB$17,2,FALSE),IF(AND(OR($D210={"1/3","2/3","3/1","3/2"}),L204="l"),VLOOKUP(N204,$AC$2:$AD$17,2,FALSE),IF(AND(OR($D210={"1/3","2/3","3/1","3/2"}),L203="w"),VLOOKUP(N203,$AA$2:$AB$17,2,FALSE),IF(AND(OR($D210={"1/3","2/3","3/1","3/2"}),L203="l"),VLOOKUP(N203,$AC$2:$AD$17,2,FALSE),IF(AND(OR($D210={"1/3","2/3","3/1","3/2"}),L202="w"),VLOOKUP(N202,$AA$2:$AB$17,2,FALSE),IF(AND(OR($D210={"1/3","2/3","3/1","3/2"}),L202="l"),VLOOKUP(N202,$AC$2:$AD$17,2,FALSE),IF(AND(OR($D210={"1/3","2/3","3/1","3/2"}),L201="w"),VLOOKUP(N201,$AA$2:$AB$17,2,FALSE),IF(AND(OR($D210={"1/3","2/3","3/1","3/2"}),L201="l"),VLOOKUP(N201,$AC$2:$AD$17,2,FALSE),IF(AND(OR($D210={"1/3","2/3","3/1","3/2"}),L200="w"),VLOOKUP(N200,$AA$2:$AB$17,2,FALSE),IF(AND(OR($D210={"1/3","2/3","3/1","3/2"}),L200="l"),VLOOKUP(N200,$AC$2:$AD$17,2,FALSE),IF(OR($D210={"1/3","2/3","3/1","3/2"}),1,"")))))))))))))))))))))))</f>
        <v>1</v>
      </c>
      <c r="O211" s="12">
        <f t="shared" si="17"/>
        <v>-3</v>
      </c>
      <c r="P211" s="13" t="str">
        <f>IF(AND(Q211="c",$A211&gt;=1,OR(R211={1,"2a","2b",3,"5a","5b","10a","10b","20a","20b","40a","40b","80a","80b","160a","160b"})),"w",IF(AND(Q211="",$A211&gt;=1,OR(R211={1,"2a","2b",3,"5a","5b","10a","10b","20a","20b","40a","40b","80a","80b","160a","160b"})),"l",""))</f>
        <v>l</v>
      </c>
      <c r="Q211" s="7" t="str">
        <f>IF(OR($A211={1,4,7,10,13,16,19,22,25,28,31,34}),"c","")</f>
        <v/>
      </c>
      <c r="R211" s="14">
        <f>IF(AND(OR($E210={"a/b","a/c","b/a","c/a"}),P210="w"),VLOOKUP(R210,$AA$2:$AB$17,2,FALSE),IF(AND(OR($E210={"a/b","a/c","b/a","c/a"}),P210="l"),VLOOKUP(R210,$AC$2:$AD$17,2,FALSE),IF(AND(OR($E210={"a/b","a/c","b/a","c/a"}),P209="w"),VLOOKUP(R209,$AA$2:$AB$17,2,FALSE),IF(AND(OR($E210={"a/b","a/c","b/a","c/a"}),P209="l"),VLOOKUP(R209,$AC$2:$AD$17,2,FALSE),IF(AND(OR($E210={"a/b","a/c","b/a","c/a"}),P208="w"),VLOOKUP(R208,$AA$2:$AB$17,2,FALSE),IF(AND(OR($E210={"a/b","a/c","b/a","c/a"}),P208="l"),VLOOKUP(R208,$AC$2:$AD$17,2,FALSE),IF(AND(OR($E210={"a/b","a/c","b/a","c/a"}),P207="w"),VLOOKUP(R207,$AA$2:$AB$17,2,FALSE),IF(AND(OR($E210={"a/b","a/c","b/a","c/a"}),P207="l"),VLOOKUP(R207,$AC$2:$AD$17,2,FALSE),IF(AND(OR($E210={"a/b","a/c","b/a","c/a"}),P206="w"),VLOOKUP(R206,$AA$2:$AB$17,2,FALSE),IF(AND(OR($E210={"a/b","a/c","b/a","c/a"}),P206="l"),VLOOKUP(R206,$AC$2:$AD$17,2,FALSE),IF(AND(OR($E210={"a/b","a/c","b/a","c/a"}),P205="w"),VLOOKUP(R205,$AA$2:$AB$17,2,FALSE),IF(AND(OR($E210={"a/b","a/c","b/a","c/a"}),P205="l"),VLOOKUP(R205,$AC$2:$AD$17,2,FALSE),IF(AND(OR($E210={"a/b","a/c","b/a","c/a"}),P204="w"),VLOOKUP(R204,$AA$2:$AB$17,2,FALSE),IF(AND(OR($E210={"a/b","a/c","b/a","c/a"}),P204="l"),VLOOKUP(R204,$AC$2:$AD$17,2,FALSE),IF(AND(OR($E210={"a/b","a/c","b/a","c/a"}),P203="w"),VLOOKUP(R203,$AA$2:$AB$17,2,FALSE),IF(AND(OR($E210={"a/b","a/c","b/a","c/a"}),P203="l"),VLOOKUP(R203,$AC$2:$AD$17,2,FALSE),IF(AND(OR($E210={"a/b","a/c","b/a","c/a"}),P202="w"),VLOOKUP(R202,$AA$2:$AB$17,2,FALSE),IF(AND(OR($E210={"a/b","a/c","b/a","c/a"}),P202="l"),VLOOKUP(R202,$AC$2:$AD$17,2,FALSE),IF(AND(OR($E210={"a/b","a/c","b/a","c/a"}),P201="w"),VLOOKUP(R201,$AA$2:$AB$17,2,FALSE),IF(AND(OR($E210={"a/b","a/c","b/a","c/a"}),P201="l"),VLOOKUP(R201,$AC$2:$AD$17,2,FALSE),IF(AND(OR($E210={"a/b","a/c","b/a","c/a"}),P200="w"),VLOOKUP(R200,$AA$2:$AB$17,2,FALSE),IF(AND(OR($E210={"a/b","a/c","b/a","c/a"}),P200="l"),VLOOKUP(R200,$AC$2:$AD$17,2,FALSE),IF(OR($E210={"a/b","a/c","b/a","c/a"}),1,"")))))))))))))))))))))))</f>
        <v>1</v>
      </c>
      <c r="S211" s="13" t="str">
        <f>IF(AND(T211="c",$A211&gt;=1,OR(U211={1,"2a","2b",3,"5a","5b","10a","10b","20a","20b","40a","40b","80a","80b","160a","160b"})),"w",IF(AND(T211="",$A211&gt;=1,OR(U211={1,"2a","2b",3,"5a","5b","10a","10b","20a","20b","40a","40b","80a","80b","160a","160b"})),"l",""))</f>
        <v/>
      </c>
      <c r="T211" s="7" t="str">
        <f>IF(OR($A211={2,5,8,11,14,17,20,23,26,29,32,35}),"c","")</f>
        <v/>
      </c>
      <c r="U211" s="14" t="str">
        <f>IF(AND(OR($E210={"a/b","b/c","b/a","c/b"}),S210="w"),VLOOKUP(U210,$AA$2:$AB$17,2,FALSE),IF(AND(OR($E210={"a/b","b/c","b/a","c/b"}),S210="l"),VLOOKUP(U210,$AC$2:$AD$17,2,FALSE),IF(AND(OR($E210={"a/b","b/c","b/a","c/b"}),S209="w"),VLOOKUP(U209,$AA$2:$AB$17,2,FALSE),IF(AND(OR($E210={"a/b","b/c","b/a","c/b"}),S209="l"),VLOOKUP(U209,$AC$2:$AD$17,2,FALSE),IF(AND(OR($E210={"a/b","b/c","b/a","c/b"}),S208="w"),VLOOKUP(U208,$AA$2:$AB$17,2,FALSE),IF(AND(OR($E210={"a/b","b/c","b/a","c/b"}),S208="l"),VLOOKUP(U208,$AC$2:$AD$17,2,FALSE),IF(AND(OR($E210={"a/b","b/c","b/a","c/b"}),S207="w"),VLOOKUP(U207,$AA$2:$AB$17,2,FALSE),IF(AND(OR($E210={"a/b","b/c","b/a","c/b"}),S207="l"),VLOOKUP(U207,$AC$2:$AD$17,2,FALSE),IF(AND(OR($E210={"a/b","b/c","b/a","c/b"}),S206="w"),VLOOKUP(U206,$AA$2:$AB$17,2,FALSE),IF(AND(OR($E210={"a/b","b/c","b/a","c/b"}),S206="l"),VLOOKUP(U206,$AC$2:$AD$17,2,FALSE),IF(AND(OR($E210={"a/b","b/c","b/a","c/b"}),S205="w"),VLOOKUP(U205,$AA$2:$AB$17,2,FALSE),IF(AND(OR($E210={"a/b","b/c","b/a","c/b"}),S205="l"),VLOOKUP(U205,$AC$2:$AD$17,2,FALSE),IF(AND(OR($E210={"a/b","b/c","b/a","c/b"}),S204="w"),VLOOKUP(U204,$AA$2:$AB$17,2,FALSE),IF(AND(OR($E210={"a/b","b/c","b/a","c/b"}),S204="l"),VLOOKUP(U204,$AC$2:$AD$17,2,FALSE),IF(AND(OR($E210={"a/b","b/c","b/a","c/b"}),S203="w"),VLOOKUP(U203,$AA$2:$AB$17,2,FALSE),IF(AND(OR($E210={"a/b","b/c","b/a","c/b"}),S203="l"),VLOOKUP(U203,$AC$2:$AD$17,2,FALSE),IF(AND(OR($E210={"a/b","b/c","b/a","c/b"}),S202="w"),VLOOKUP(U202,$AA$2:$AB$17,2,FALSE),IF(AND(OR($E210={"a/b","b/c","b/a","c/b"}),S202="l"),VLOOKUP(U202,$AC$2:$AD$17,2,FALSE),IF(AND(OR($E210={"a/b","b/c","b/a","c/b"}),S201="w"),VLOOKUP(U201,$AA$2:$AB$17,2,FALSE),IF(AND(OR($E210={"a/b","b/c","b/a","c/b"}),S201="l"),VLOOKUP(U201,$AC$2:$AD$17,2,FALSE),IF(AND(OR($E210={"a/b","b/c","b/a","c/b"}),S200="w"),VLOOKUP(U200,$AA$2:$AB$17,2,FALSE),IF(AND(OR($E210={"a/b","b/c","b/a","c/b"}),S200="l"),VLOOKUP(U200,$AC$2:$AD$17,2,FALSE),IF(OR($E210={"a/b","b/c","b/a","c/b"}),1,"")))))))))))))))))))))))</f>
        <v/>
      </c>
      <c r="V211" s="13" t="str">
        <f>IF(AND(W211="c",$A211&gt;=1,OR(X211={1,"2a","2b",3,"5a","5b","10a","10b","20a","20b","40a","40b","80a","80b","160a","160b"})),"w",IF(AND(W211="",$A211&gt;=1,OR(X211={1,"2a","2b",3,"5a","5b","10a","10b","20a","20b","40a","40b","80a","80b","160a","160b"})),"l",""))</f>
        <v>w</v>
      </c>
      <c r="W211" s="7" t="str">
        <f>IF(OR($A211={3,6,9,12,15,18,21,24,27,30,33,36}),"c","")</f>
        <v>c</v>
      </c>
      <c r="X211" s="14">
        <f>IF(AND(OR($E210={"a/c","b/c","c/a","c/b"}),V210="w"),VLOOKUP(X210,$AA$2:$AB$17,2,FALSE),IF(AND(OR($E210={"a/c","b/c","c/a","c/b"}),V210="l"),VLOOKUP(X210,$AC$2:$AD$17,2,FALSE),IF(AND(OR($E210={"a/c","b/c","c/a","c/b"}),V209="w"),VLOOKUP(X209,$AA$2:$AB$17,2,FALSE),IF(AND(OR($E210={"a/c","b/c","c/a","c/b"}),V209="l"),VLOOKUP(X209,$AC$2:$AD$17,2,FALSE),IF(AND(OR($E210={"a/c","b/c","c/a","c/b"}),V208="w"),VLOOKUP(X208,$AA$2:$AB$17,2,FALSE),IF(AND(OR($E210={"a/c","b/c","c/a","c/b"}),V208="l"),VLOOKUP(X208,$AC$2:$AD$17,2,FALSE),IF(AND(OR($E210={"a/c","b/c","c/a","c/b"}),V207="w"),VLOOKUP(X207,$AA$2:$AB$17,2,FALSE),IF(AND(OR($E210={"a/c","b/c","c/a","c/b"}),V207="l"),VLOOKUP(X207,$AC$2:$AD$17,2,FALSE),IF(AND(OR($E210={"a/c","b/c","c/a","c/b"}),V206="w"),VLOOKUP(X206,$AA$2:$AB$17,2,FALSE),IF(AND(OR($E210={"a/c","b/c","c/a","c/b"}),V206="l"),VLOOKUP(X206,$AC$2:$AD$17,2,FALSE),IF(AND(OR($E210={"a/c","b/c","c/a","c/b"}),V205="w"),VLOOKUP(X205,$AA$2:$AB$17,2,FALSE),IF(AND(OR($E210={"a/c","b/c","c/a","c/b"}),V205="l"),VLOOKUP(X205,$AC$2:$AD$17,2,FALSE),IF(AND(OR($E210={"a/c","b/c","c/a","c/b"}),V204="w"),VLOOKUP(X204,$AA$2:$AB$17,2,FALSE),IF(AND(OR($E210={"a/c","b/c","c/a","c/b"}),V204="l"),VLOOKUP(X204,$AC$2:$AD$17,2,FALSE),IF(AND(OR($E210={"a/c","b/c","c/a","c/b"}),V203="w"),VLOOKUP(X203,$AA$2:$AB$17,2,FALSE),IF(AND(OR($E210={"a/c","b/c","c/a","c/b"}),V203="l"),VLOOKUP(X203,$AC$2:$AD$17,2,FALSE),IF(AND(OR($E210={"a/c","b/c","c/a","c/b"}),V202="w"),VLOOKUP(X202,$AA$2:$AB$17,2,FALSE),IF(AND(OR($E210={"a/c","b/c","c/a","c/b"}),V202="l"),VLOOKUP(X202,$AC$2:$AD$17,2,FALSE),IF(AND(OR($E210={"a/c","b/c","c/a","c/b"}),V201="w"),VLOOKUP(X201,$AA$2:$AB$17,2,FALSE),IF(AND(OR($E210={"a/c","b/c","c/a","c/b"}),V201="l"),VLOOKUP(X201,$AC$2:$AD$17,2,FALSE),IF(AND(OR($E210={"a/c","b/c","c/a","c/b"}),V200="w"),VLOOKUP(X200,$AA$2:$AB$17,2,FALSE),IF(AND(OR($E210={"a/c","b/c","c/a","c/b"}),V200="l"),VLOOKUP(X200,$AC$2:$AD$17,2,FALSE),IF(OR($E210={"a/c","b/c","c/a","c/b"}),1,"")))))))))))))))))))))))</f>
        <v>3</v>
      </c>
      <c r="Y211" s="12">
        <f t="shared" si="18"/>
        <v>5</v>
      </c>
      <c r="Z211" s="27">
        <f t="shared" si="19"/>
        <v>2</v>
      </c>
    </row>
    <row r="212" spans="1:26">
      <c r="A212" s="9">
        <v>29</v>
      </c>
      <c r="B212" s="9">
        <f>IF(OR($A212={1,2,3,4,5,6,7,8,9,10,11,12}),1,IF(OR($A212={13,14,15,16,17,18,19,20,21,22,23,24}),2,IF(OR($A212={25,26,27,28,29,30,31,32,33,34,35,36}),3,"")))</f>
        <v>3</v>
      </c>
      <c r="C212" s="9" t="str">
        <f>IF(OR($A212={1,4,7,10,13,16,19,22,25,28,31,34}),"A",IF(OR($A212={2,5,8,11,14,17,20,23,26,29,32,35}),"B",IF(OR($A212={3,6,9,12,15,18,21,24,27,30,33,36}),"C","")))</f>
        <v>B</v>
      </c>
      <c r="D212" t="str">
        <f t="shared" si="20"/>
        <v>1/3</v>
      </c>
      <c r="E212" t="str">
        <f t="shared" si="21"/>
        <v>C/B</v>
      </c>
      <c r="F212" s="13" t="str">
        <f>IF(AND(G212="d",$A212&gt;=1,OR(H212={1,"2a","2b",3,"5a","5b","10a","10b","20a","20b","40a","40b","80a","80b","160a","160b"})),"w",IF(AND(G212="",$A212&gt;=1,OR(H212={1,"2a","2b",3,"5a","5b","10a","10b","20a","20b","40a","40b","80a","80b","160a","160b"})),"l",""))</f>
        <v>l</v>
      </c>
      <c r="G212" s="7" t="str">
        <f>IF(OR($A212={1,2,3,4,5,6,7,8,9,10,11,12}),"d","")</f>
        <v/>
      </c>
      <c r="H212" s="14" t="str">
        <f>IF(AND(OR($D211={"1/2","1/3","2/1","3/1"}),F211="w"),VLOOKUP(H211,$AA$2:$AB$17,2,FALSE),IF(AND(OR($D211={"1/2","1/3","2/1","3/1"}),F211="l"),VLOOKUP(H211,$AC$2:$AD$17,2,FALSE),IF(AND(OR($D211={"1/2","1/3","2/1","3/1"}),F210="w"),VLOOKUP(H210,$AA$2:$AB$17,2,FALSE),IF(AND(OR($D211={"1/2","1/3","2/1","3/1"}),F210="l"),VLOOKUP(H210,$AC$2:$AD$17,2,FALSE),IF(AND(OR($D211={"1/2","1/3","2/1","3/1"}),F209="w"),VLOOKUP(H209,$AA$2:$AB$17,2,FALSE),IF(AND(OR($D211={"1/2","1/3","2/1","3/1"}),F209="l"),VLOOKUP(H209,$AC$2:$AD$17,2,FALSE),IF(AND(OR($D211={"1/2","1/3","2/1","3/1"}),F208="w"),VLOOKUP(H208,$AA$2:$AB$17,2,FALSE),IF(AND(OR($D211={"1/2","1/3","2/1","3/1"}),F208="l"),VLOOKUP(H208,$AC$2:$AD$17,2,FALSE),IF(AND(OR($D211={"1/2","1/3","2/1","3/1"}),F207="w"),VLOOKUP(H207,$AA$2:$AB$17,2,FALSE),IF(AND(OR($D211={"1/2","1/3","2/1","3/1"}),F207="l"),VLOOKUP(H207,$AC$2:$AD$17,2,FALSE),IF(AND(OR($D211={"1/2","1/3","2/1","3/1"}),F206="w"),VLOOKUP(H206,$AA$2:$AB$17,2,FALSE),IF(AND(OR($D211={"1/2","1/3","2/1","3/1"}),F206="l"),VLOOKUP(H206,$AC$2:$AD$17,2,FALSE),IF(AND(OR($D211={"1/2","1/3","2/1","3/1"}),F205="w"),VLOOKUP(H205,$AA$2:$AB$17,2,FALSE),IF(AND(OR($D211={"1/2","1/3","2/1","3/1"}),F205="l"),VLOOKUP(H205,$AC$2:$AD$17,2,FALSE),IF(AND(OR($D211={"1/2","1/3","2/1","3/1"}),F204="w"),VLOOKUP(H204,$AA$2:$AB$17,2,FALSE),IF(AND(OR($D211={"1/2","1/3","2/1","3/1"}),F204="l"),VLOOKUP(H204,$AC$2:$AD$17,2,FALSE),IF(AND(OR($D211={"1/2","1/3","2/1","3/1"}),F203="w"),VLOOKUP(H203,$AA$2:$AB$17,2,FALSE),IF(AND(OR($D211={"1/2","1/3","2/1","3/1"}),F203="l"),VLOOKUP(H203,$AC$2:$AD$17,2,FALSE),IF(AND(OR($D211={"1/2","1/3","2/1","3/1"}),F202="w"),VLOOKUP(H202,$AA$2:$AB$17,2,FALSE),IF(AND(OR($D211={"1/2","1/3","2/1","3/1"}),F202="l"),VLOOKUP(H202,$AC$2:$AD$17,2,FALSE),IF(AND(OR($D211={"1/2","1/3","2/1","3/1"}),F201="w"),VLOOKUP(H201,$AA$2:$AB$17,2,FALSE),IF(AND(OR($D211={"1/2","1/3","2/1","3/1"}),F201="l"),VLOOKUP(H201,$AC$2:$AD$17,2,FALSE),IF(OR($D211={"1/2","1/3","2/1","3/1"}),1,"")))))))))))))))))))))))</f>
        <v>5a</v>
      </c>
      <c r="I212" s="13" t="str">
        <f>IF(AND(J212="d",$A212&gt;=1,OR(K212={1,"2a","2b",3,"5a","5b","10a","10b","20a","20b","40a","40b","80a","80b","160a","160b"})),"w",IF(AND(J212="",$A212&gt;=1,OR(K212={1,"2a","2b",3,"5a","5b","10a","10b","20a","20b","40a","40b","80a","80b","160a","160b"})),"l",""))</f>
        <v/>
      </c>
      <c r="J212" s="7" t="str">
        <f>IF(OR($A212={13,14,15,16,17,18,19,20,21,22,23,24}),"d","")</f>
        <v/>
      </c>
      <c r="K212" s="14" t="str">
        <f>IF(AND(OR($D211={"1/2","2/3","2/1","3/2"}),I211="w"),VLOOKUP(K211,$AA$2:$AB$17,2,FALSE),IF(AND(OR($D211={"1/2","2/3","2/1","3/2"}),I211="l"),VLOOKUP(K211,$AC$2:$AD$17,2,FALSE),IF(AND(OR($D211={"1/2","2/3","2/1","3/2"}),I210="w"),VLOOKUP(K210,$AA$2:$AB$17,2,FALSE),IF(AND(OR($D211={"1/2","2/3","2/1","3/2"}),I210="l"),VLOOKUP(K210,$AC$2:$AD$17,2,FALSE),IF(AND(OR($D211={"1/2","2/3","2/1","3/2"}),I209="w"),VLOOKUP(K209,$AA$2:$AB$17,2,FALSE),IF(AND(OR($D211={"1/2","2/3","2/1","3/2"}),I209="l"),VLOOKUP(K209,$AC$2:$AD$17,2,FALSE),IF(AND(OR($D211={"1/2","2/3","2/1","3/2"}),I208="w"),VLOOKUP(K208,$AA$2:$AB$17,2,FALSE),IF(AND(OR($D211={"1/2","2/3","2/1","3/2"}),I208="l"),VLOOKUP(K208,$AC$2:$AD$17,2,FALSE),IF(AND(OR($D211={"1/2","2/3","2/1","3/2"}),I207="w"),VLOOKUP(K207,$AA$2:$AB$17,2,FALSE),IF(AND(OR($D211={"1/2","2/3","2/1","3/2"}),I207="l"),VLOOKUP(K207,$AC$2:$AD$17,2,FALSE),IF(AND(OR($D211={"1/2","2/3","2/1","3/2"}),I206="w"),VLOOKUP(K206,$AA$2:$AB$17,2,FALSE),IF(AND(OR($D211={"1/2","2/3","2/1","3/2"}),I206="l"),VLOOKUP(K206,$AC$2:$AD$17,2,FALSE),IF(AND(OR($D211={"1/2","2/3","2/1","3/2"}),I205="w"),VLOOKUP(K205,$AA$2:$AB$17,2,FALSE),IF(AND(OR($D211={"1/2","2/3","2/1","3/2"}),I205="l"),VLOOKUP(K205,$AC$2:$AD$17,2,FALSE),IF(AND(OR($D211={"1/2","2/3","2/1","3/2"}),I204="w"),VLOOKUP(K204,$AA$2:$AB$17,2,FALSE),IF(AND(OR($D211={"1/2","2/3","2/1","3/2"}),I204="l"),VLOOKUP(K204,$AC$2:$AD$17,2,FALSE),IF(AND(OR($D211={"1/2","2/3","2/1","3/2"}),I203="w"),VLOOKUP(K203,$AA$2:$AB$17,2,FALSE),IF(AND(OR($D211={"1/2","2/3","2/1","3/2"}),I203="l"),VLOOKUP(K203,$AC$2:$AD$17,2,FALSE),IF(AND(OR($D211={"1/2","2/3","2/1","3/2"}),I202="w"),VLOOKUP(K202,$AA$2:$AB$17,2,FALSE),IF(AND(OR($D211={"1/2","2/3","2/1","3/2"}),I202="l"),VLOOKUP(K202,$AC$2:$AD$17,2,FALSE),IF(AND(OR($D211={"1/2","2/3","2/1","3/2"}),I201="w"),VLOOKUP(K201,$AA$2:$AB$17,2,FALSE),IF(AND(OR($D211={"1/2","2/3","2/1","3/2"}),I201="l"),VLOOKUP(K201,$AC$2:$AD$17,2,FALSE),IF(OR($D211={"1/2","2/3","2/1","3/2"}),1,"")))))))))))))))))))))))</f>
        <v/>
      </c>
      <c r="L212" s="13" t="str">
        <f>IF(AND(M212="d",$A212&gt;=1,OR(N212={1,"2a","2b",3,"5a","5b","10a","10b","20a","20b","40a","40b","80a","80b","160a","160b"})),"w",IF(AND(M212="",$A212&gt;=1,OR(N212={1,"2a","2b",3,"5a","5b","10a","10b","20a","20b","40a","40b","80a","80b","160a","160b"})),"l",""))</f>
        <v>w</v>
      </c>
      <c r="M212" s="7" t="str">
        <f>IF(OR($A212={25,26,27,28,29,30,31,32,33,34,35,36}),"d","")</f>
        <v>d</v>
      </c>
      <c r="N212" s="14" t="str">
        <f>IF(AND(OR($D211={"1/3","2/3","3/1","3/2"}),L211="w"),VLOOKUP(N211,$AA$2:$AB$17,2,FALSE),IF(AND(OR($D211={"1/3","2/3","3/1","3/2"}),L211="l"),VLOOKUP(N211,$AC$2:$AD$17,2,FALSE),IF(AND(OR($D211={"1/3","2/3","3/1","3/2"}),L210="w"),VLOOKUP(N210,$AA$2:$AB$17,2,FALSE),IF(AND(OR($D211={"1/3","2/3","3/1","3/2"}),L210="l"),VLOOKUP(N210,$AC$2:$AD$17,2,FALSE),IF(AND(OR($D211={"1/3","2/3","3/1","3/2"}),L209="w"),VLOOKUP(N209,$AA$2:$AB$17,2,FALSE),IF(AND(OR($D211={"1/3","2/3","3/1","3/2"}),L209="l"),VLOOKUP(N209,$AC$2:$AD$17,2,FALSE),IF(AND(OR($D211={"1/3","2/3","3/1","3/2"}),L208="w"),VLOOKUP(N208,$AA$2:$AB$17,2,FALSE),IF(AND(OR($D211={"1/3","2/3","3/1","3/2"}),L208="l"),VLOOKUP(N208,$AC$2:$AD$17,2,FALSE),IF(AND(OR($D211={"1/3","2/3","3/1","3/2"}),L207="w"),VLOOKUP(N207,$AA$2:$AB$17,2,FALSE),IF(AND(OR($D211={"1/3","2/3","3/1","3/2"}),L207="l"),VLOOKUP(N207,$AC$2:$AD$17,2,FALSE),IF(AND(OR($D211={"1/3","2/3","3/1","3/2"}),L206="w"),VLOOKUP(N206,$AA$2:$AB$17,2,FALSE),IF(AND(OR($D211={"1/3","2/3","3/1","3/2"}),L206="l"),VLOOKUP(N206,$AC$2:$AD$17,2,FALSE),IF(AND(OR($D211={"1/3","2/3","3/1","3/2"}),L205="w"),VLOOKUP(N205,$AA$2:$AB$17,2,FALSE),IF(AND(OR($D211={"1/3","2/3","3/1","3/2"}),L205="l"),VLOOKUP(N205,$AC$2:$AD$17,2,FALSE),IF(AND(OR($D211={"1/3","2/3","3/1","3/2"}),L204="w"),VLOOKUP(N204,$AA$2:$AB$17,2,FALSE),IF(AND(OR($D211={"1/3","2/3","3/1","3/2"}),L204="l"),VLOOKUP(N204,$AC$2:$AD$17,2,FALSE),IF(AND(OR($D211={"1/3","2/3","3/1","3/2"}),L203="w"),VLOOKUP(N203,$AA$2:$AB$17,2,FALSE),IF(AND(OR($D211={"1/3","2/3","3/1","3/2"}),L203="l"),VLOOKUP(N203,$AC$2:$AD$17,2,FALSE),IF(AND(OR($D211={"1/3","2/3","3/1","3/2"}),L202="w"),VLOOKUP(N202,$AA$2:$AB$17,2,FALSE),IF(AND(OR($D211={"1/3","2/3","3/1","3/2"}),L202="l"),VLOOKUP(N202,$AC$2:$AD$17,2,FALSE),IF(AND(OR($D211={"1/3","2/3","3/1","3/2"}),L201="w"),VLOOKUP(N201,$AA$2:$AB$17,2,FALSE),IF(AND(OR($D211={"1/3","2/3","3/1","3/2"}),L201="l"),VLOOKUP(N201,$AC$2:$AD$17,2,FALSE),IF(OR($D211={"1/3","2/3","3/1","3/2"}),1,"")))))))))))))))))))))))</f>
        <v>2a</v>
      </c>
      <c r="O212" s="12">
        <f t="shared" si="17"/>
        <v>-1</v>
      </c>
      <c r="P212" s="13" t="str">
        <f>IF(AND(Q212="c",$A212&gt;=1,OR(R212={1,"2a","2b",3,"5a","5b","10a","10b","20a","20b","40a","40b","80a","80b","160a","160b"})),"w",IF(AND(Q212="",$A212&gt;=1,OR(R212={1,"2a","2b",3,"5a","5b","10a","10b","20a","20b","40a","40b","80a","80b","160a","160b"})),"l",""))</f>
        <v>l</v>
      </c>
      <c r="Q212" s="7" t="str">
        <f>IF(OR($A212={1,4,7,10,13,16,19,22,25,28,31,34}),"c","")</f>
        <v/>
      </c>
      <c r="R212" s="14" t="str">
        <f>IF(AND(OR($E211={"a/b","a/c","b/a","c/a"}),P211="w"),VLOOKUP(R211,$AA$2:$AB$17,2,FALSE),IF(AND(OR($E211={"a/b","a/c","b/a","c/a"}),P211="l"),VLOOKUP(R211,$AC$2:$AD$17,2,FALSE),IF(AND(OR($E211={"a/b","a/c","b/a","c/a"}),P210="w"),VLOOKUP(R210,$AA$2:$AB$17,2,FALSE),IF(AND(OR($E211={"a/b","a/c","b/a","c/a"}),P210="l"),VLOOKUP(R210,$AC$2:$AD$17,2,FALSE),IF(AND(OR($E211={"a/b","a/c","b/a","c/a"}),P209="w"),VLOOKUP(R209,$AA$2:$AB$17,2,FALSE),IF(AND(OR($E211={"a/b","a/c","b/a","c/a"}),P209="l"),VLOOKUP(R209,$AC$2:$AD$17,2,FALSE),IF(AND(OR($E211={"a/b","a/c","b/a","c/a"}),P208="w"),VLOOKUP(R208,$AA$2:$AB$17,2,FALSE),IF(AND(OR($E211={"a/b","a/c","b/a","c/a"}),P208="l"),VLOOKUP(R208,$AC$2:$AD$17,2,FALSE),IF(AND(OR($E211={"a/b","a/c","b/a","c/a"}),P207="w"),VLOOKUP(R207,$AA$2:$AB$17,2,FALSE),IF(AND(OR($E211={"a/b","a/c","b/a","c/a"}),P207="l"),VLOOKUP(R207,$AC$2:$AD$17,2,FALSE),IF(AND(OR($E211={"a/b","a/c","b/a","c/a"}),P206="w"),VLOOKUP(R206,$AA$2:$AB$17,2,FALSE),IF(AND(OR($E211={"a/b","a/c","b/a","c/a"}),P206="l"),VLOOKUP(R206,$AC$2:$AD$17,2,FALSE),IF(AND(OR($E211={"a/b","a/c","b/a","c/a"}),P205="w"),VLOOKUP(R205,$AA$2:$AB$17,2,FALSE),IF(AND(OR($E211={"a/b","a/c","b/a","c/a"}),P205="l"),VLOOKUP(R205,$AC$2:$AD$17,2,FALSE),IF(AND(OR($E211={"a/b","a/c","b/a","c/a"}),P204="w"),VLOOKUP(R204,$AA$2:$AB$17,2,FALSE),IF(AND(OR($E211={"a/b","a/c","b/a","c/a"}),P204="l"),VLOOKUP(R204,$AC$2:$AD$17,2,FALSE),IF(AND(OR($E211={"a/b","a/c","b/a","c/a"}),P203="w"),VLOOKUP(R203,$AA$2:$AB$17,2,FALSE),IF(AND(OR($E211={"a/b","a/c","b/a","c/a"}),P203="l"),VLOOKUP(R203,$AC$2:$AD$17,2,FALSE),IF(AND(OR($E211={"a/b","a/c","b/a","c/a"}),P202="w"),VLOOKUP(R202,$AA$2:$AB$17,2,FALSE),IF(AND(OR($E211={"a/b","a/c","b/a","c/a"}),P202="l"),VLOOKUP(R202,$AC$2:$AD$17,2,FALSE),IF(AND(OR($E211={"a/b","a/c","b/a","c/a"}),P201="w"),VLOOKUP(R201,$AA$2:$AB$17,2,FALSE),IF(AND(OR($E211={"a/b","a/c","b/a","c/a"}),P201="l"),VLOOKUP(R201,$AC$2:$AD$17,2,FALSE),IF(OR($E211={"a/b","a/c","b/a","c/a"}),1,"")))))))))))))))))))))))</f>
        <v>2a</v>
      </c>
      <c r="S212" s="13" t="str">
        <f>IF(AND(T212="c",$A212&gt;=1,OR(U212={1,"2a","2b",3,"5a","5b","10a","10b","20a","20b","40a","40b","80a","80b","160a","160b"})),"w",IF(AND(T212="",$A212&gt;=1,OR(U212={1,"2a","2b",3,"5a","5b","10a","10b","20a","20b","40a","40b","80a","80b","160a","160b"})),"l",""))</f>
        <v/>
      </c>
      <c r="T212" s="7" t="str">
        <f>IF(OR($A212={2,5,8,11,14,17,20,23,26,29,32,35}),"c","")</f>
        <v>c</v>
      </c>
      <c r="U212" s="14" t="str">
        <f>IF(AND(OR($E211={"a/b","b/c","b/a","c/b"}),S211="w"),VLOOKUP(U211,$AA$2:$AB$17,2,FALSE),IF(AND(OR($E211={"a/b","b/c","b/a","c/b"}),S211="l"),VLOOKUP(U211,$AC$2:$AD$17,2,FALSE),IF(AND(OR($E211={"a/b","b/c","b/a","c/b"}),S210="w"),VLOOKUP(U210,$AA$2:$AB$17,2,FALSE),IF(AND(OR($E211={"a/b","b/c","b/a","c/b"}),S210="l"),VLOOKUP(U210,$AC$2:$AD$17,2,FALSE),IF(AND(OR($E211={"a/b","b/c","b/a","c/b"}),S209="w"),VLOOKUP(U209,$AA$2:$AB$17,2,FALSE),IF(AND(OR($E211={"a/b","b/c","b/a","c/b"}),S209="l"),VLOOKUP(U209,$AC$2:$AD$17,2,FALSE),IF(AND(OR($E211={"a/b","b/c","b/a","c/b"}),S208="w"),VLOOKUP(U208,$AA$2:$AB$17,2,FALSE),IF(AND(OR($E211={"a/b","b/c","b/a","c/b"}),S208="l"),VLOOKUP(U208,$AC$2:$AD$17,2,FALSE),IF(AND(OR($E211={"a/b","b/c","b/a","c/b"}),S207="w"),VLOOKUP(U207,$AA$2:$AB$17,2,FALSE),IF(AND(OR($E211={"a/b","b/c","b/a","c/b"}),S207="l"),VLOOKUP(U207,$AC$2:$AD$17,2,FALSE),IF(AND(OR($E211={"a/b","b/c","b/a","c/b"}),S206="w"),VLOOKUP(U206,$AA$2:$AB$17,2,FALSE),IF(AND(OR($E211={"a/b","b/c","b/a","c/b"}),S206="l"),VLOOKUP(U206,$AC$2:$AD$17,2,FALSE),IF(AND(OR($E211={"a/b","b/c","b/a","c/b"}),S205="w"),VLOOKUP(U205,$AA$2:$AB$17,2,FALSE),IF(AND(OR($E211={"a/b","b/c","b/a","c/b"}),S205="l"),VLOOKUP(U205,$AC$2:$AD$17,2,FALSE),IF(AND(OR($E211={"a/b","b/c","b/a","c/b"}),S204="w"),VLOOKUP(U204,$AA$2:$AB$17,2,FALSE),IF(AND(OR($E211={"a/b","b/c","b/a","c/b"}),S204="l"),VLOOKUP(U204,$AC$2:$AD$17,2,FALSE),IF(AND(OR($E211={"a/b","b/c","b/a","c/b"}),S203="w"),VLOOKUP(U203,$AA$2:$AB$17,2,FALSE),IF(AND(OR($E211={"a/b","b/c","b/a","c/b"}),S203="l"),VLOOKUP(U203,$AC$2:$AD$17,2,FALSE),IF(AND(OR($E211={"a/b","b/c","b/a","c/b"}),S202="w"),VLOOKUP(U202,$AA$2:$AB$17,2,FALSE),IF(AND(OR($E211={"a/b","b/c","b/a","c/b"}),S202="l"),VLOOKUP(U202,$AC$2:$AD$17,2,FALSE),IF(AND(OR($E211={"a/b","b/c","b/a","c/b"}),S201="w"),VLOOKUP(U201,$AA$2:$AB$17,2,FALSE),IF(AND(OR($E211={"a/b","b/c","b/a","c/b"}),S201="l"),VLOOKUP(U201,$AC$2:$AD$17,2,FALSE),IF(OR($E211={"a/b","b/c","b/a","c/b"}),1,"")))))))))))))))))))))))</f>
        <v/>
      </c>
      <c r="V212" s="13" t="str">
        <f>IF(AND(W212="c",$A212&gt;=1,OR(X212={1,"2a","2b",3,"5a","5b","10a","10b","20a","20b","40a","40b","80a","80b","160a","160b"})),"w",IF(AND(W212="",$A212&gt;=1,OR(X212={1,"2a","2b",3,"5a","5b","10a","10b","20a","20b","40a","40b","80a","80b","160a","160b"})),"l",""))</f>
        <v>l</v>
      </c>
      <c r="W212" s="7" t="str">
        <f>IF(OR($A212={3,6,9,12,15,18,21,24,27,30,33,36}),"c","")</f>
        <v/>
      </c>
      <c r="X212" s="14">
        <f>IF(AND(OR($E211={"a/c","b/c","c/a","c/b"}),V211="w"),VLOOKUP(X211,$AA$2:$AB$17,2,FALSE),IF(AND(OR($E211={"a/c","b/c","c/a","c/b"}),V211="l"),VLOOKUP(X211,$AC$2:$AD$17,2,FALSE),IF(AND(OR($E211={"a/c","b/c","c/a","c/b"}),V210="w"),VLOOKUP(X210,$AA$2:$AB$17,2,FALSE),IF(AND(OR($E211={"a/c","b/c","c/a","c/b"}),V210="l"),VLOOKUP(X210,$AC$2:$AD$17,2,FALSE),IF(AND(OR($E211={"a/c","b/c","c/a","c/b"}),V209="w"),VLOOKUP(X209,$AA$2:$AB$17,2,FALSE),IF(AND(OR($E211={"a/c","b/c","c/a","c/b"}),V209="l"),VLOOKUP(X209,$AC$2:$AD$17,2,FALSE),IF(AND(OR($E211={"a/c","b/c","c/a","c/b"}),V208="w"),VLOOKUP(X208,$AA$2:$AB$17,2,FALSE),IF(AND(OR($E211={"a/c","b/c","c/a","c/b"}),V208="l"),VLOOKUP(X208,$AC$2:$AD$17,2,FALSE),IF(AND(OR($E211={"a/c","b/c","c/a","c/b"}),V207="w"),VLOOKUP(X207,$AA$2:$AB$17,2,FALSE),IF(AND(OR($E211={"a/c","b/c","c/a","c/b"}),V207="l"),VLOOKUP(X207,$AC$2:$AD$17,2,FALSE),IF(AND(OR($E211={"a/c","b/c","c/a","c/b"}),V206="w"),VLOOKUP(X206,$AA$2:$AB$17,2,FALSE),IF(AND(OR($E211={"a/c","b/c","c/a","c/b"}),V206="l"),VLOOKUP(X206,$AC$2:$AD$17,2,FALSE),IF(AND(OR($E211={"a/c","b/c","c/a","c/b"}),V205="w"),VLOOKUP(X205,$AA$2:$AB$17,2,FALSE),IF(AND(OR($E211={"a/c","b/c","c/a","c/b"}),V205="l"),VLOOKUP(X205,$AC$2:$AD$17,2,FALSE),IF(AND(OR($E211={"a/c","b/c","c/a","c/b"}),V204="w"),VLOOKUP(X204,$AA$2:$AB$17,2,FALSE),IF(AND(OR($E211={"a/c","b/c","c/a","c/b"}),V204="l"),VLOOKUP(X204,$AC$2:$AD$17,2,FALSE),IF(AND(OR($E211={"a/c","b/c","c/a","c/b"}),V203="w"),VLOOKUP(X203,$AA$2:$AB$17,2,FALSE),IF(AND(OR($E211={"a/c","b/c","c/a","c/b"}),V203="l"),VLOOKUP(X203,$AC$2:$AD$17,2,FALSE),IF(AND(OR($E211={"a/c","b/c","c/a","c/b"}),V202="w"),VLOOKUP(X202,$AA$2:$AB$17,2,FALSE),IF(AND(OR($E211={"a/c","b/c","c/a","c/b"}),V202="l"),VLOOKUP(X202,$AC$2:$AD$17,2,FALSE),IF(AND(OR($E211={"a/c","b/c","c/a","c/b"}),V201="w"),VLOOKUP(X201,$AA$2:$AB$17,2,FALSE),IF(AND(OR($E211={"a/c","b/c","c/a","c/b"}),V201="l"),VLOOKUP(X201,$AC$2:$AD$17,2,FALSE),IF(OR($E211={"a/c","b/c","c/a","c/b"}),1,"")))))))))))))))))))))))</f>
        <v>1</v>
      </c>
      <c r="Y212" s="12">
        <f t="shared" si="18"/>
        <v>-3</v>
      </c>
      <c r="Z212" s="27">
        <f t="shared" si="19"/>
        <v>-4</v>
      </c>
    </row>
    <row r="213" spans="1:26">
      <c r="A213" s="9">
        <v>22</v>
      </c>
      <c r="B213" s="9">
        <f>IF(OR($A213={1,2,3,4,5,6,7,8,9,10,11,12}),1,IF(OR($A213={13,14,15,16,17,18,19,20,21,22,23,24}),2,IF(OR($A213={25,26,27,28,29,30,31,32,33,34,35,36}),3,"")))</f>
        <v>2</v>
      </c>
      <c r="C213" s="9" t="str">
        <f>IF(OR($A213={1,4,7,10,13,16,19,22,25,28,31,34}),"A",IF(OR($A213={2,5,8,11,14,17,20,23,26,29,32,35}),"B",IF(OR($A213={3,6,9,12,15,18,21,24,27,30,33,36}),"C","")))</f>
        <v>A</v>
      </c>
      <c r="D213" t="str">
        <f t="shared" si="20"/>
        <v>3/2</v>
      </c>
      <c r="E213" t="str">
        <f t="shared" si="21"/>
        <v>B/A</v>
      </c>
      <c r="F213" s="13" t="str">
        <f>IF(AND(G213="d",$A213&gt;=1,OR(H213={1,"2a","2b",3,"5a","5b","10a","10b","20a","20b","40a","40b","80a","80b","160a","160b"})),"w",IF(AND(G213="",$A213&gt;=1,OR(H213={1,"2a","2b",3,"5a","5b","10a","10b","20a","20b","40a","40b","80a","80b","160a","160b"})),"l",""))</f>
        <v>l</v>
      </c>
      <c r="G213" s="7" t="str">
        <f>IF(OR($A213={1,2,3,4,5,6,7,8,9,10,11,12}),"d","")</f>
        <v/>
      </c>
      <c r="H213" s="14" t="str">
        <f>IF(AND(OR($D212={"1/2","1/3","2/1","3/1"}),F212="w"),VLOOKUP(H212,$AA$2:$AB$17,2,FALSE),IF(AND(OR($D212={"1/2","1/3","2/1","3/1"}),F212="l"),VLOOKUP(H212,$AC$2:$AD$17,2,FALSE),IF(AND(OR($D212={"1/2","1/3","2/1","3/1"}),F211="w"),VLOOKUP(H211,$AA$2:$AB$17,2,FALSE),IF(AND(OR($D212={"1/2","1/3","2/1","3/1"}),F211="l"),VLOOKUP(H211,$AC$2:$AD$17,2,FALSE),IF(AND(OR($D212={"1/2","1/3","2/1","3/1"}),F210="w"),VLOOKUP(H210,$AA$2:$AB$17,2,FALSE),IF(AND(OR($D212={"1/2","1/3","2/1","3/1"}),F210="l"),VLOOKUP(H210,$AC$2:$AD$17,2,FALSE),IF(AND(OR($D212={"1/2","1/3","2/1","3/1"}),F209="w"),VLOOKUP(H209,$AA$2:$AB$17,2,FALSE),IF(AND(OR($D212={"1/2","1/3","2/1","3/1"}),F209="l"),VLOOKUP(H209,$AC$2:$AD$17,2,FALSE),IF(AND(OR($D212={"1/2","1/3","2/1","3/1"}),F208="w"),VLOOKUP(H208,$AA$2:$AB$17,2,FALSE),IF(AND(OR($D212={"1/2","1/3","2/1","3/1"}),F208="l"),VLOOKUP(H208,$AC$2:$AD$17,2,FALSE),IF(AND(OR($D212={"1/2","1/3","2/1","3/1"}),F207="w"),VLOOKUP(H207,$AA$2:$AB$17,2,FALSE),IF(AND(OR($D212={"1/2","1/3","2/1","3/1"}),F207="l"),VLOOKUP(H207,$AC$2:$AD$17,2,FALSE),IF(AND(OR($D212={"1/2","1/3","2/1","3/1"}),F206="w"),VLOOKUP(H206,$AA$2:$AB$17,2,FALSE),IF(AND(OR($D212={"1/2","1/3","2/1","3/1"}),F206="l"),VLOOKUP(H206,$AC$2:$AD$17,2,FALSE),IF(AND(OR($D212={"1/2","1/3","2/1","3/1"}),F205="w"),VLOOKUP(H205,$AA$2:$AB$17,2,FALSE),IF(AND(OR($D212={"1/2","1/3","2/1","3/1"}),F205="l"),VLOOKUP(H205,$AC$2:$AD$17,2,FALSE),IF(AND(OR($D212={"1/2","1/3","2/1","3/1"}),F204="w"),VLOOKUP(H204,$AA$2:$AB$17,2,FALSE),IF(AND(OR($D212={"1/2","1/3","2/1","3/1"}),F204="l"),VLOOKUP(H204,$AC$2:$AD$17,2,FALSE),IF(AND(OR($D212={"1/2","1/3","2/1","3/1"}),F203="w"),VLOOKUP(H203,$AA$2:$AB$17,2,FALSE),IF(AND(OR($D212={"1/2","1/3","2/1","3/1"}),F203="l"),VLOOKUP(H203,$AC$2:$AD$17,2,FALSE),IF(AND(OR($D212={"1/2","1/3","2/1","3/1"}),F202="w"),VLOOKUP(H202,$AA$2:$AB$17,2,FALSE),IF(AND(OR($D212={"1/2","1/3","2/1","3/1"}),F202="l"),VLOOKUP(H202,$AC$2:$AD$17,2,FALSE),IF(OR($D212={"1/2","1/3","2/1","3/1"}),1,"")))))))))))))))))))))))</f>
        <v>5b</v>
      </c>
      <c r="I213" s="13" t="str">
        <f>IF(AND(J213="d",$A213&gt;=1,OR(K213={1,"2a","2b",3,"5a","5b","10a","10b","20a","20b","40a","40b","80a","80b","160a","160b"})),"w",IF(AND(J213="",$A213&gt;=1,OR(K213={1,"2a","2b",3,"5a","5b","10a","10b","20a","20b","40a","40b","80a","80b","160a","160b"})),"l",""))</f>
        <v/>
      </c>
      <c r="J213" s="7" t="str">
        <f>IF(OR($A213={13,14,15,16,17,18,19,20,21,22,23,24}),"d","")</f>
        <v>d</v>
      </c>
      <c r="K213" s="14" t="str">
        <f>IF(AND(OR($D212={"1/2","2/3","2/1","3/2"}),I212="w"),VLOOKUP(K212,$AA$2:$AB$17,2,FALSE),IF(AND(OR($D212={"1/2","2/3","2/1","3/2"}),I212="l"),VLOOKUP(K212,$AC$2:$AD$17,2,FALSE),IF(AND(OR($D212={"1/2","2/3","2/1","3/2"}),I211="w"),VLOOKUP(K211,$AA$2:$AB$17,2,FALSE),IF(AND(OR($D212={"1/2","2/3","2/1","3/2"}),I211="l"),VLOOKUP(K211,$AC$2:$AD$17,2,FALSE),IF(AND(OR($D212={"1/2","2/3","2/1","3/2"}),I210="w"),VLOOKUP(K210,$AA$2:$AB$17,2,FALSE),IF(AND(OR($D212={"1/2","2/3","2/1","3/2"}),I210="l"),VLOOKUP(K210,$AC$2:$AD$17,2,FALSE),IF(AND(OR($D212={"1/2","2/3","2/1","3/2"}),I209="w"),VLOOKUP(K209,$AA$2:$AB$17,2,FALSE),IF(AND(OR($D212={"1/2","2/3","2/1","3/2"}),I209="l"),VLOOKUP(K209,$AC$2:$AD$17,2,FALSE),IF(AND(OR($D212={"1/2","2/3","2/1","3/2"}),I208="w"),VLOOKUP(K208,$AA$2:$AB$17,2,FALSE),IF(AND(OR($D212={"1/2","2/3","2/1","3/2"}),I208="l"),VLOOKUP(K208,$AC$2:$AD$17,2,FALSE),IF(AND(OR($D212={"1/2","2/3","2/1","3/2"}),I207="w"),VLOOKUP(K207,$AA$2:$AB$17,2,FALSE),IF(AND(OR($D212={"1/2","2/3","2/1","3/2"}),I207="l"),VLOOKUP(K207,$AC$2:$AD$17,2,FALSE),IF(AND(OR($D212={"1/2","2/3","2/1","3/2"}),I206="w"),VLOOKUP(K206,$AA$2:$AB$17,2,FALSE),IF(AND(OR($D212={"1/2","2/3","2/1","3/2"}),I206="l"),VLOOKUP(K206,$AC$2:$AD$17,2,FALSE),IF(AND(OR($D212={"1/2","2/3","2/1","3/2"}),I205="w"),VLOOKUP(K205,$AA$2:$AB$17,2,FALSE),IF(AND(OR($D212={"1/2","2/3","2/1","3/2"}),I205="l"),VLOOKUP(K205,$AC$2:$AD$17,2,FALSE),IF(AND(OR($D212={"1/2","2/3","2/1","3/2"}),I204="w"),VLOOKUP(K204,$AA$2:$AB$17,2,FALSE),IF(AND(OR($D212={"1/2","2/3","2/1","3/2"}),I204="l"),VLOOKUP(K204,$AC$2:$AD$17,2,FALSE),IF(AND(OR($D212={"1/2","2/3","2/1","3/2"}),I203="w"),VLOOKUP(K203,$AA$2:$AB$17,2,FALSE),IF(AND(OR($D212={"1/2","2/3","2/1","3/2"}),I203="l"),VLOOKUP(K203,$AC$2:$AD$17,2,FALSE),IF(AND(OR($D212={"1/2","2/3","2/1","3/2"}),I202="w"),VLOOKUP(K202,$AA$2:$AB$17,2,FALSE),IF(AND(OR($D212={"1/2","2/3","2/1","3/2"}),I202="l"),VLOOKUP(K202,$AC$2:$AD$17,2,FALSE),IF(OR($D212={"1/2","2/3","2/1","3/2"}),1,"")))))))))))))))))))))))</f>
        <v/>
      </c>
      <c r="L213" s="13" t="str">
        <f>IF(AND(M213="d",$A213&gt;=1,OR(N213={1,"2a","2b",3,"5a","5b","10a","10b","20a","20b","40a","40b","80a","80b","160a","160b"})),"w",IF(AND(M213="",$A213&gt;=1,OR(N213={1,"2a","2b",3,"5a","5b","10a","10b","20a","20b","40a","40b","80a","80b","160a","160b"})),"l",""))</f>
        <v>l</v>
      </c>
      <c r="M213" s="7" t="str">
        <f>IF(OR($A213={25,26,27,28,29,30,31,32,33,34,35,36}),"d","")</f>
        <v/>
      </c>
      <c r="N213" s="14">
        <f>IF(AND(OR($D212={"1/3","2/3","3/1","3/2"}),L212="w"),VLOOKUP(N212,$AA$2:$AB$17,2,FALSE),IF(AND(OR($D212={"1/3","2/3","3/1","3/2"}),L212="l"),VLOOKUP(N212,$AC$2:$AD$17,2,FALSE),IF(AND(OR($D212={"1/3","2/3","3/1","3/2"}),L211="w"),VLOOKUP(N211,$AA$2:$AB$17,2,FALSE),IF(AND(OR($D212={"1/3","2/3","3/1","3/2"}),L211="l"),VLOOKUP(N211,$AC$2:$AD$17,2,FALSE),IF(AND(OR($D212={"1/3","2/3","3/1","3/2"}),L210="w"),VLOOKUP(N210,$AA$2:$AB$17,2,FALSE),IF(AND(OR($D212={"1/3","2/3","3/1","3/2"}),L210="l"),VLOOKUP(N210,$AC$2:$AD$17,2,FALSE),IF(AND(OR($D212={"1/3","2/3","3/1","3/2"}),L209="w"),VLOOKUP(N209,$AA$2:$AB$17,2,FALSE),IF(AND(OR($D212={"1/3","2/3","3/1","3/2"}),L209="l"),VLOOKUP(N209,$AC$2:$AD$17,2,FALSE),IF(AND(OR($D212={"1/3","2/3","3/1","3/2"}),L208="w"),VLOOKUP(N208,$AA$2:$AB$17,2,FALSE),IF(AND(OR($D212={"1/3","2/3","3/1","3/2"}),L208="l"),VLOOKUP(N208,$AC$2:$AD$17,2,FALSE),IF(AND(OR($D212={"1/3","2/3","3/1","3/2"}),L207="w"),VLOOKUP(N207,$AA$2:$AB$17,2,FALSE),IF(AND(OR($D212={"1/3","2/3","3/1","3/2"}),L207="l"),VLOOKUP(N207,$AC$2:$AD$17,2,FALSE),IF(AND(OR($D212={"1/3","2/3","3/1","3/2"}),L206="w"),VLOOKUP(N206,$AA$2:$AB$17,2,FALSE),IF(AND(OR($D212={"1/3","2/3","3/1","3/2"}),L206="l"),VLOOKUP(N206,$AC$2:$AD$17,2,FALSE),IF(AND(OR($D212={"1/3","2/3","3/1","3/2"}),L205="w"),VLOOKUP(N205,$AA$2:$AB$17,2,FALSE),IF(AND(OR($D212={"1/3","2/3","3/1","3/2"}),L205="l"),VLOOKUP(N205,$AC$2:$AD$17,2,FALSE),IF(AND(OR($D212={"1/3","2/3","3/1","3/2"}),L204="w"),VLOOKUP(N204,$AA$2:$AB$17,2,FALSE),IF(AND(OR($D212={"1/3","2/3","3/1","3/2"}),L204="l"),VLOOKUP(N204,$AC$2:$AD$17,2,FALSE),IF(AND(OR($D212={"1/3","2/3","3/1","3/2"}),L203="w"),VLOOKUP(N203,$AA$2:$AB$17,2,FALSE),IF(AND(OR($D212={"1/3","2/3","3/1","3/2"}),L203="l"),VLOOKUP(N203,$AC$2:$AD$17,2,FALSE),IF(AND(OR($D212={"1/3","2/3","3/1","3/2"}),L202="w"),VLOOKUP(N202,$AA$2:$AB$17,2,FALSE),IF(AND(OR($D212={"1/3","2/3","3/1","3/2"}),L202="l"),VLOOKUP(N202,$AC$2:$AD$17,2,FALSE),IF(OR($D212={"1/3","2/3","3/1","3/2"}),1,"")))))))))))))))))))))))</f>
        <v>1</v>
      </c>
      <c r="O213" s="12">
        <f t="shared" si="17"/>
        <v>-6</v>
      </c>
      <c r="P213" s="13" t="str">
        <f>IF(AND(Q213="c",$A213&gt;=1,OR(R213={1,"2a","2b",3,"5a","5b","10a","10b","20a","20b","40a","40b","80a","80b","160a","160b"})),"w",IF(AND(Q213="",$A213&gt;=1,OR(R213={1,"2a","2b",3,"5a","5b","10a","10b","20a","20b","40a","40b","80a","80b","160a","160b"})),"l",""))</f>
        <v/>
      </c>
      <c r="Q213" s="7" t="str">
        <f>IF(OR($A213={1,4,7,10,13,16,19,22,25,28,31,34}),"c","")</f>
        <v>c</v>
      </c>
      <c r="R213" s="14" t="str">
        <f>IF(AND(OR($E212={"a/b","a/c","b/a","c/a"}),P212="w"),VLOOKUP(R212,$AA$2:$AB$17,2,FALSE),IF(AND(OR($E212={"a/b","a/c","b/a","c/a"}),P212="l"),VLOOKUP(R212,$AC$2:$AD$17,2,FALSE),IF(AND(OR($E212={"a/b","a/c","b/a","c/a"}),P211="w"),VLOOKUP(R211,$AA$2:$AB$17,2,FALSE),IF(AND(OR($E212={"a/b","a/c","b/a","c/a"}),P211="l"),VLOOKUP(R211,$AC$2:$AD$17,2,FALSE),IF(AND(OR($E212={"a/b","a/c","b/a","c/a"}),P210="w"),VLOOKUP(R210,$AA$2:$AB$17,2,FALSE),IF(AND(OR($E212={"a/b","a/c","b/a","c/a"}),P210="l"),VLOOKUP(R210,$AC$2:$AD$17,2,FALSE),IF(AND(OR($E212={"a/b","a/c","b/a","c/a"}),P209="w"),VLOOKUP(R209,$AA$2:$AB$17,2,FALSE),IF(AND(OR($E212={"a/b","a/c","b/a","c/a"}),P209="l"),VLOOKUP(R209,$AC$2:$AD$17,2,FALSE),IF(AND(OR($E212={"a/b","a/c","b/a","c/a"}),P208="w"),VLOOKUP(R208,$AA$2:$AB$17,2,FALSE),IF(AND(OR($E212={"a/b","a/c","b/a","c/a"}),P208="l"),VLOOKUP(R208,$AC$2:$AD$17,2,FALSE),IF(AND(OR($E212={"a/b","a/c","b/a","c/a"}),P207="w"),VLOOKUP(R207,$AA$2:$AB$17,2,FALSE),IF(AND(OR($E212={"a/b","a/c","b/a","c/a"}),P207="l"),VLOOKUP(R207,$AC$2:$AD$17,2,FALSE),IF(AND(OR($E212={"a/b","a/c","b/a","c/a"}),P206="w"),VLOOKUP(R206,$AA$2:$AB$17,2,FALSE),IF(AND(OR($E212={"a/b","a/c","b/a","c/a"}),P206="l"),VLOOKUP(R206,$AC$2:$AD$17,2,FALSE),IF(AND(OR($E212={"a/b","a/c","b/a","c/a"}),P205="w"),VLOOKUP(R205,$AA$2:$AB$17,2,FALSE),IF(AND(OR($E212={"a/b","a/c","b/a","c/a"}),P205="l"),VLOOKUP(R205,$AC$2:$AD$17,2,FALSE),IF(AND(OR($E212={"a/b","a/c","b/a","c/a"}),P204="w"),VLOOKUP(R204,$AA$2:$AB$17,2,FALSE),IF(AND(OR($E212={"a/b","a/c","b/a","c/a"}),P204="l"),VLOOKUP(R204,$AC$2:$AD$17,2,FALSE),IF(AND(OR($E212={"a/b","a/c","b/a","c/a"}),P203="w"),VLOOKUP(R203,$AA$2:$AB$17,2,FALSE),IF(AND(OR($E212={"a/b","a/c","b/a","c/a"}),P203="l"),VLOOKUP(R203,$AC$2:$AD$17,2,FALSE),IF(AND(OR($E212={"a/b","a/c","b/a","c/a"}),P202="w"),VLOOKUP(R202,$AA$2:$AB$17,2,FALSE),IF(AND(OR($E212={"a/b","a/c","b/a","c/a"}),P202="l"),VLOOKUP(R202,$AC$2:$AD$17,2,FALSE),IF(OR($E212={"a/b","a/c","b/a","c/a"}),1,"")))))))))))))))))))))))</f>
        <v/>
      </c>
      <c r="S213" s="13" t="str">
        <f>IF(AND(T213="c",$A213&gt;=1,OR(U213={1,"2a","2b",3,"5a","5b","10a","10b","20a","20b","40a","40b","80a","80b","160a","160b"})),"w",IF(AND(T213="",$A213&gt;=1,OR(U213={1,"2a","2b",3,"5a","5b","10a","10b","20a","20b","40a","40b","80a","80b","160a","160b"})),"l",""))</f>
        <v>l</v>
      </c>
      <c r="T213" s="7" t="str">
        <f>IF(OR($A213={2,5,8,11,14,17,20,23,26,29,32,35}),"c","")</f>
        <v/>
      </c>
      <c r="U213" s="14" t="str">
        <f>IF(AND(OR($E212={"a/b","b/c","b/a","c/b"}),S212="w"),VLOOKUP(U212,$AA$2:$AB$17,2,FALSE),IF(AND(OR($E212={"a/b","b/c","b/a","c/b"}),S212="l"),VLOOKUP(U212,$AC$2:$AD$17,2,FALSE),IF(AND(OR($E212={"a/b","b/c","b/a","c/b"}),S211="w"),VLOOKUP(U211,$AA$2:$AB$17,2,FALSE),IF(AND(OR($E212={"a/b","b/c","b/a","c/b"}),S211="l"),VLOOKUP(U211,$AC$2:$AD$17,2,FALSE),IF(AND(OR($E212={"a/b","b/c","b/a","c/b"}),S210="w"),VLOOKUP(U210,$AA$2:$AB$17,2,FALSE),IF(AND(OR($E212={"a/b","b/c","b/a","c/b"}),S210="l"),VLOOKUP(U210,$AC$2:$AD$17,2,FALSE),IF(AND(OR($E212={"a/b","b/c","b/a","c/b"}),S209="w"),VLOOKUP(U209,$AA$2:$AB$17,2,FALSE),IF(AND(OR($E212={"a/b","b/c","b/a","c/b"}),S209="l"),VLOOKUP(U209,$AC$2:$AD$17,2,FALSE),IF(AND(OR($E212={"a/b","b/c","b/a","c/b"}),S208="w"),VLOOKUP(U208,$AA$2:$AB$17,2,FALSE),IF(AND(OR($E212={"a/b","b/c","b/a","c/b"}),S208="l"),VLOOKUP(U208,$AC$2:$AD$17,2,FALSE),IF(AND(OR($E212={"a/b","b/c","b/a","c/b"}),S207="w"),VLOOKUP(U207,$AA$2:$AB$17,2,FALSE),IF(AND(OR($E212={"a/b","b/c","b/a","c/b"}),S207="l"),VLOOKUP(U207,$AC$2:$AD$17,2,FALSE),IF(AND(OR($E212={"a/b","b/c","b/a","c/b"}),S206="w"),VLOOKUP(U206,$AA$2:$AB$17,2,FALSE),IF(AND(OR($E212={"a/b","b/c","b/a","c/b"}),S206="l"),VLOOKUP(U206,$AC$2:$AD$17,2,FALSE),IF(AND(OR($E212={"a/b","b/c","b/a","c/b"}),S205="w"),VLOOKUP(U205,$AA$2:$AB$17,2,FALSE),IF(AND(OR($E212={"a/b","b/c","b/a","c/b"}),S205="l"),VLOOKUP(U205,$AC$2:$AD$17,2,FALSE),IF(AND(OR($E212={"a/b","b/c","b/a","c/b"}),S204="w"),VLOOKUP(U204,$AA$2:$AB$17,2,FALSE),IF(AND(OR($E212={"a/b","b/c","b/a","c/b"}),S204="l"),VLOOKUP(U204,$AC$2:$AD$17,2,FALSE),IF(AND(OR($E212={"a/b","b/c","b/a","c/b"}),S203="w"),VLOOKUP(U203,$AA$2:$AB$17,2,FALSE),IF(AND(OR($E212={"a/b","b/c","b/a","c/b"}),S203="l"),VLOOKUP(U203,$AC$2:$AD$17,2,FALSE),IF(AND(OR($E212={"a/b","b/c","b/a","c/b"}),S202="w"),VLOOKUP(U202,$AA$2:$AB$17,2,FALSE),IF(AND(OR($E212={"a/b","b/c","b/a","c/b"}),S202="l"),VLOOKUP(U202,$AC$2:$AD$17,2,FALSE),IF(OR($E212={"a/b","b/c","b/a","c/b"}),1,"")))))))))))))))))))))))</f>
        <v>2b</v>
      </c>
      <c r="V213" s="13" t="str">
        <f>IF(AND(W213="c",$A213&gt;=1,OR(X213={1,"2a","2b",3,"5a","5b","10a","10b","20a","20b","40a","40b","80a","80b","160a","160b"})),"w",IF(AND(W213="",$A213&gt;=1,OR(X213={1,"2a","2b",3,"5a","5b","10a","10b","20a","20b","40a","40b","80a","80b","160a","160b"})),"l",""))</f>
        <v>l</v>
      </c>
      <c r="W213" s="7" t="str">
        <f>IF(OR($A213={3,6,9,12,15,18,21,24,27,30,33,36}),"c","")</f>
        <v/>
      </c>
      <c r="X213" s="14" t="str">
        <f>IF(AND(OR($E212={"a/c","b/c","c/a","c/b"}),V212="w"),VLOOKUP(X212,$AA$2:$AB$17,2,FALSE),IF(AND(OR($E212={"a/c","b/c","c/a","c/b"}),V212="l"),VLOOKUP(X212,$AC$2:$AD$17,2,FALSE),IF(AND(OR($E212={"a/c","b/c","c/a","c/b"}),V211="w"),VLOOKUP(X211,$AA$2:$AB$17,2,FALSE),IF(AND(OR($E212={"a/c","b/c","c/a","c/b"}),V211="l"),VLOOKUP(X211,$AC$2:$AD$17,2,FALSE),IF(AND(OR($E212={"a/c","b/c","c/a","c/b"}),V210="w"),VLOOKUP(X210,$AA$2:$AB$17,2,FALSE),IF(AND(OR($E212={"a/c","b/c","c/a","c/b"}),V210="l"),VLOOKUP(X210,$AC$2:$AD$17,2,FALSE),IF(AND(OR($E212={"a/c","b/c","c/a","c/b"}),V209="w"),VLOOKUP(X209,$AA$2:$AB$17,2,FALSE),IF(AND(OR($E212={"a/c","b/c","c/a","c/b"}),V209="l"),VLOOKUP(X209,$AC$2:$AD$17,2,FALSE),IF(AND(OR($E212={"a/c","b/c","c/a","c/b"}),V208="w"),VLOOKUP(X208,$AA$2:$AB$17,2,FALSE),IF(AND(OR($E212={"a/c","b/c","c/a","c/b"}),V208="l"),VLOOKUP(X208,$AC$2:$AD$17,2,FALSE),IF(AND(OR($E212={"a/c","b/c","c/a","c/b"}),V207="w"),VLOOKUP(X207,$AA$2:$AB$17,2,FALSE),IF(AND(OR($E212={"a/c","b/c","c/a","c/b"}),V207="l"),VLOOKUP(X207,$AC$2:$AD$17,2,FALSE),IF(AND(OR($E212={"a/c","b/c","c/a","c/b"}),V206="w"),VLOOKUP(X206,$AA$2:$AB$17,2,FALSE),IF(AND(OR($E212={"a/c","b/c","c/a","c/b"}),V206="l"),VLOOKUP(X206,$AC$2:$AD$17,2,FALSE),IF(AND(OR($E212={"a/c","b/c","c/a","c/b"}),V205="w"),VLOOKUP(X205,$AA$2:$AB$17,2,FALSE),IF(AND(OR($E212={"a/c","b/c","c/a","c/b"}),V205="l"),VLOOKUP(X205,$AC$2:$AD$17,2,FALSE),IF(AND(OR($E212={"a/c","b/c","c/a","c/b"}),V204="w"),VLOOKUP(X204,$AA$2:$AB$17,2,FALSE),IF(AND(OR($E212={"a/c","b/c","c/a","c/b"}),V204="l"),VLOOKUP(X204,$AC$2:$AD$17,2,FALSE),IF(AND(OR($E212={"a/c","b/c","c/a","c/b"}),V203="w"),VLOOKUP(X203,$AA$2:$AB$17,2,FALSE),IF(AND(OR($E212={"a/c","b/c","c/a","c/b"}),V203="l"),VLOOKUP(X203,$AC$2:$AD$17,2,FALSE),IF(AND(OR($E212={"a/c","b/c","c/a","c/b"}),V202="w"),VLOOKUP(X202,$AA$2:$AB$17,2,FALSE),IF(AND(OR($E212={"a/c","b/c","c/a","c/b"}),V202="l"),VLOOKUP(X202,$AC$2:$AD$17,2,FALSE),IF(OR($E212={"a/c","b/c","c/a","c/b"}),1,"")))))))))))))))))))))))</f>
        <v>2a</v>
      </c>
      <c r="Y213" s="12">
        <f t="shared" si="18"/>
        <v>-4</v>
      </c>
      <c r="Z213" s="27">
        <f t="shared" si="19"/>
        <v>-10</v>
      </c>
    </row>
    <row r="214" spans="1:26">
      <c r="A214" s="9">
        <v>3</v>
      </c>
      <c r="B214" s="9">
        <f>IF(OR($A214={1,2,3,4,5,6,7,8,9,10,11,12}),1,IF(OR($A214={13,14,15,16,17,18,19,20,21,22,23,24}),2,IF(OR($A214={25,26,27,28,29,30,31,32,33,34,35,36}),3,"")))</f>
        <v>1</v>
      </c>
      <c r="C214" s="9" t="str">
        <f>IF(OR($A214={1,4,7,10,13,16,19,22,25,28,31,34}),"A",IF(OR($A214={2,5,8,11,14,17,20,23,26,29,32,35}),"B",IF(OR($A214={3,6,9,12,15,18,21,24,27,30,33,36}),"C","")))</f>
        <v>C</v>
      </c>
      <c r="D214" t="str">
        <f t="shared" si="20"/>
        <v>2/1</v>
      </c>
      <c r="E214" t="str">
        <f t="shared" si="21"/>
        <v>A/C</v>
      </c>
      <c r="F214" s="13" t="str">
        <f>IF(AND(G214="d",$A214&gt;=1,OR(H214={1,"2a","2b",3,"5a","5b","10a","10b","20a","20b","40a","40b","80a","80b","160a","160b"})),"w",IF(AND(G214="",$A214&gt;=1,OR(H214={1,"2a","2b",3,"5a","5b","10a","10b","20a","20b","40a","40b","80a","80b","160a","160b"})),"l",""))</f>
        <v/>
      </c>
      <c r="G214" s="7" t="str">
        <f>IF(OR($A214={1,2,3,4,5,6,7,8,9,10,11,12}),"d","")</f>
        <v>d</v>
      </c>
      <c r="H214" s="14" t="str">
        <f>IF(AND(OR($D213={"1/2","1/3","2/1","3/1"}),F213="w"),VLOOKUP(H213,$AA$2:$AB$17,2,FALSE),IF(AND(OR($D213={"1/2","1/3","2/1","3/1"}),F213="l"),VLOOKUP(H213,$AC$2:$AD$17,2,FALSE),IF(AND(OR($D213={"1/2","1/3","2/1","3/1"}),F212="w"),VLOOKUP(H212,$AA$2:$AB$17,2,FALSE),IF(AND(OR($D213={"1/2","1/3","2/1","3/1"}),F212="l"),VLOOKUP(H212,$AC$2:$AD$17,2,FALSE),IF(AND(OR($D213={"1/2","1/3","2/1","3/1"}),F211="w"),VLOOKUP(H211,$AA$2:$AB$17,2,FALSE),IF(AND(OR($D213={"1/2","1/3","2/1","3/1"}),F211="l"),VLOOKUP(H211,$AC$2:$AD$17,2,FALSE),IF(AND(OR($D213={"1/2","1/3","2/1","3/1"}),F210="w"),VLOOKUP(H210,$AA$2:$AB$17,2,FALSE),IF(AND(OR($D213={"1/2","1/3","2/1","3/1"}),F210="l"),VLOOKUP(H210,$AC$2:$AD$17,2,FALSE),IF(AND(OR($D213={"1/2","1/3","2/1","3/1"}),F209="w"),VLOOKUP(H209,$AA$2:$AB$17,2,FALSE),IF(AND(OR($D213={"1/2","1/3","2/1","3/1"}),F209="l"),VLOOKUP(H209,$AC$2:$AD$17,2,FALSE),IF(AND(OR($D213={"1/2","1/3","2/1","3/1"}),F208="w"),VLOOKUP(H208,$AA$2:$AB$17,2,FALSE),IF(AND(OR($D213={"1/2","1/3","2/1","3/1"}),F208="l"),VLOOKUP(H208,$AC$2:$AD$17,2,FALSE),IF(AND(OR($D213={"1/2","1/3","2/1","3/1"}),F207="w"),VLOOKUP(H207,$AA$2:$AB$17,2,FALSE),IF(AND(OR($D213={"1/2","1/3","2/1","3/1"}),F207="l"),VLOOKUP(H207,$AC$2:$AD$17,2,FALSE),IF(AND(OR($D213={"1/2","1/3","2/1","3/1"}),F206="w"),VLOOKUP(H206,$AA$2:$AB$17,2,FALSE),IF(AND(OR($D213={"1/2","1/3","2/1","3/1"}),F206="l"),VLOOKUP(H206,$AC$2:$AD$17,2,FALSE),IF(AND(OR($D213={"1/2","1/3","2/1","3/1"}),F205="w"),VLOOKUP(H205,$AA$2:$AB$17,2,FALSE),IF(AND(OR($D213={"1/2","1/3","2/1","3/1"}),F205="l"),VLOOKUP(H205,$AC$2:$AD$17,2,FALSE),IF(AND(OR($D213={"1/2","1/3","2/1","3/1"}),F204="w"),VLOOKUP(H204,$AA$2:$AB$17,2,FALSE),IF(AND(OR($D213={"1/2","1/3","2/1","3/1"}),F204="l"),VLOOKUP(H204,$AC$2:$AD$17,2,FALSE),IF(AND(OR($D213={"1/2","1/3","2/1","3/1"}),F203="w"),VLOOKUP(H203,$AA$2:$AB$17,2,FALSE),IF(AND(OR($D213={"1/2","1/3","2/1","3/1"}),F203="l"),VLOOKUP(H203,$AC$2:$AD$17,2,FALSE),IF(OR($D213={"1/2","1/3","2/1","3/1"}),1,"")))))))))))))))))))))))</f>
        <v/>
      </c>
      <c r="I214" s="13" t="str">
        <f>IF(AND(J214="d",$A214&gt;=1,OR(K214={1,"2a","2b",3,"5a","5b","10a","10b","20a","20b","40a","40b","80a","80b","160a","160b"})),"w",IF(AND(J214="",$A214&gt;=1,OR(K214={1,"2a","2b",3,"5a","5b","10a","10b","20a","20b","40a","40b","80a","80b","160a","160b"})),"l",""))</f>
        <v>l</v>
      </c>
      <c r="J214" s="7" t="str">
        <f>IF(OR($A214={13,14,15,16,17,18,19,20,21,22,23,24}),"d","")</f>
        <v/>
      </c>
      <c r="K214" s="14">
        <f>IF(AND(OR($D213={"1/2","2/3","2/1","3/2"}),I213="w"),VLOOKUP(K213,$AA$2:$AB$17,2,FALSE),IF(AND(OR($D213={"1/2","2/3","2/1","3/2"}),I213="l"),VLOOKUP(K213,$AC$2:$AD$17,2,FALSE),IF(AND(OR($D213={"1/2","2/3","2/1","3/2"}),I212="w"),VLOOKUP(K212,$AA$2:$AB$17,2,FALSE),IF(AND(OR($D213={"1/2","2/3","2/1","3/2"}),I212="l"),VLOOKUP(K212,$AC$2:$AD$17,2,FALSE),IF(AND(OR($D213={"1/2","2/3","2/1","3/2"}),I211="w"),VLOOKUP(K211,$AA$2:$AB$17,2,FALSE),IF(AND(OR($D213={"1/2","2/3","2/1","3/2"}),I211="l"),VLOOKUP(K211,$AC$2:$AD$17,2,FALSE),IF(AND(OR($D213={"1/2","2/3","2/1","3/2"}),I210="w"),VLOOKUP(K210,$AA$2:$AB$17,2,FALSE),IF(AND(OR($D213={"1/2","2/3","2/1","3/2"}),I210="l"),VLOOKUP(K210,$AC$2:$AD$17,2,FALSE),IF(AND(OR($D213={"1/2","2/3","2/1","3/2"}),I209="w"),VLOOKUP(K209,$AA$2:$AB$17,2,FALSE),IF(AND(OR($D213={"1/2","2/3","2/1","3/2"}),I209="l"),VLOOKUP(K209,$AC$2:$AD$17,2,FALSE),IF(AND(OR($D213={"1/2","2/3","2/1","3/2"}),I208="w"),VLOOKUP(K208,$AA$2:$AB$17,2,FALSE),IF(AND(OR($D213={"1/2","2/3","2/1","3/2"}),I208="l"),VLOOKUP(K208,$AC$2:$AD$17,2,FALSE),IF(AND(OR($D213={"1/2","2/3","2/1","3/2"}),I207="w"),VLOOKUP(K207,$AA$2:$AB$17,2,FALSE),IF(AND(OR($D213={"1/2","2/3","2/1","3/2"}),I207="l"),VLOOKUP(K207,$AC$2:$AD$17,2,FALSE),IF(AND(OR($D213={"1/2","2/3","2/1","3/2"}),I206="w"),VLOOKUP(K206,$AA$2:$AB$17,2,FALSE),IF(AND(OR($D213={"1/2","2/3","2/1","3/2"}),I206="l"),VLOOKUP(K206,$AC$2:$AD$17,2,FALSE),IF(AND(OR($D213={"1/2","2/3","2/1","3/2"}),I205="w"),VLOOKUP(K205,$AA$2:$AB$17,2,FALSE),IF(AND(OR($D213={"1/2","2/3","2/1","3/2"}),I205="l"),VLOOKUP(K205,$AC$2:$AD$17,2,FALSE),IF(AND(OR($D213={"1/2","2/3","2/1","3/2"}),I204="w"),VLOOKUP(K204,$AA$2:$AB$17,2,FALSE),IF(AND(OR($D213={"1/2","2/3","2/1","3/2"}),I204="l"),VLOOKUP(K204,$AC$2:$AD$17,2,FALSE),IF(AND(OR($D213={"1/2","2/3","2/1","3/2"}),I203="w"),VLOOKUP(K203,$AA$2:$AB$17,2,FALSE),IF(AND(OR($D213={"1/2","2/3","2/1","3/2"}),I203="l"),VLOOKUP(K203,$AC$2:$AD$17,2,FALSE),IF(OR($D213={"1/2","2/3","2/1","3/2"}),1,"")))))))))))))))))))))))</f>
        <v>3</v>
      </c>
      <c r="L214" s="13" t="str">
        <f>IF(AND(M214="d",$A214&gt;=1,OR(N214={1,"2a","2b",3,"5a","5b","10a","10b","20a","20b","40a","40b","80a","80b","160a","160b"})),"w",IF(AND(M214="",$A214&gt;=1,OR(N214={1,"2a","2b",3,"5a","5b","10a","10b","20a","20b","40a","40b","80a","80b","160a","160b"})),"l",""))</f>
        <v>l</v>
      </c>
      <c r="M214" s="7" t="str">
        <f>IF(OR($A214={25,26,27,28,29,30,31,32,33,34,35,36}),"d","")</f>
        <v/>
      </c>
      <c r="N214" s="14" t="str">
        <f>IF(AND(OR($D213={"1/3","2/3","3/1","3/2"}),L213="w"),VLOOKUP(N213,$AA$2:$AB$17,2,FALSE),IF(AND(OR($D213={"1/3","2/3","3/1","3/2"}),L213="l"),VLOOKUP(N213,$AC$2:$AD$17,2,FALSE),IF(AND(OR($D213={"1/3","2/3","3/1","3/2"}),L212="w"),VLOOKUP(N212,$AA$2:$AB$17,2,FALSE),IF(AND(OR($D213={"1/3","2/3","3/1","3/2"}),L212="l"),VLOOKUP(N212,$AC$2:$AD$17,2,FALSE),IF(AND(OR($D213={"1/3","2/3","3/1","3/2"}),L211="w"),VLOOKUP(N211,$AA$2:$AB$17,2,FALSE),IF(AND(OR($D213={"1/3","2/3","3/1","3/2"}),L211="l"),VLOOKUP(N211,$AC$2:$AD$17,2,FALSE),IF(AND(OR($D213={"1/3","2/3","3/1","3/2"}),L210="w"),VLOOKUP(N210,$AA$2:$AB$17,2,FALSE),IF(AND(OR($D213={"1/3","2/3","3/1","3/2"}),L210="l"),VLOOKUP(N210,$AC$2:$AD$17,2,FALSE),IF(AND(OR($D213={"1/3","2/3","3/1","3/2"}),L209="w"),VLOOKUP(N209,$AA$2:$AB$17,2,FALSE),IF(AND(OR($D213={"1/3","2/3","3/1","3/2"}),L209="l"),VLOOKUP(N209,$AC$2:$AD$17,2,FALSE),IF(AND(OR($D213={"1/3","2/3","3/1","3/2"}),L208="w"),VLOOKUP(N208,$AA$2:$AB$17,2,FALSE),IF(AND(OR($D213={"1/3","2/3","3/1","3/2"}),L208="l"),VLOOKUP(N208,$AC$2:$AD$17,2,FALSE),IF(AND(OR($D213={"1/3","2/3","3/1","3/2"}),L207="w"),VLOOKUP(N207,$AA$2:$AB$17,2,FALSE),IF(AND(OR($D213={"1/3","2/3","3/1","3/2"}),L207="l"),VLOOKUP(N207,$AC$2:$AD$17,2,FALSE),IF(AND(OR($D213={"1/3","2/3","3/1","3/2"}),L206="w"),VLOOKUP(N206,$AA$2:$AB$17,2,FALSE),IF(AND(OR($D213={"1/3","2/3","3/1","3/2"}),L206="l"),VLOOKUP(N206,$AC$2:$AD$17,2,FALSE),IF(AND(OR($D213={"1/3","2/3","3/1","3/2"}),L205="w"),VLOOKUP(N205,$AA$2:$AB$17,2,FALSE),IF(AND(OR($D213={"1/3","2/3","3/1","3/2"}),L205="l"),VLOOKUP(N205,$AC$2:$AD$17,2,FALSE),IF(AND(OR($D213={"1/3","2/3","3/1","3/2"}),L204="w"),VLOOKUP(N204,$AA$2:$AB$17,2,FALSE),IF(AND(OR($D213={"1/3","2/3","3/1","3/2"}),L204="l"),VLOOKUP(N204,$AC$2:$AD$17,2,FALSE),IF(AND(OR($D213={"1/3","2/3","3/1","3/2"}),L203="w"),VLOOKUP(N203,$AA$2:$AB$17,2,FALSE),IF(AND(OR($D213={"1/3","2/3","3/1","3/2"}),L203="l"),VLOOKUP(N203,$AC$2:$AD$17,2,FALSE),IF(OR($D213={"1/3","2/3","3/1","3/2"}),1,"")))))))))))))))))))))))</f>
        <v>2a</v>
      </c>
      <c r="O214" s="12">
        <f t="shared" si="17"/>
        <v>-5</v>
      </c>
      <c r="P214" s="13" t="str">
        <f>IF(AND(Q214="c",$A214&gt;=1,OR(R214={1,"2a","2b",3,"5a","5b","10a","10b","20a","20b","40a","40b","80a","80b","160a","160b"})),"w",IF(AND(Q214="",$A214&gt;=1,OR(R214={1,"2a","2b",3,"5a","5b","10a","10b","20a","20b","40a","40b","80a","80b","160a","160b"})),"l",""))</f>
        <v>l</v>
      </c>
      <c r="Q214" s="7" t="str">
        <f>IF(OR($A214={1,4,7,10,13,16,19,22,25,28,31,34}),"c","")</f>
        <v/>
      </c>
      <c r="R214" s="14" t="str">
        <f>IF(AND(OR($E213={"a/b","a/c","b/a","c/a"}),P213="w"),VLOOKUP(R213,$AA$2:$AB$17,2,FALSE),IF(AND(OR($E213={"a/b","a/c","b/a","c/a"}),P213="l"),VLOOKUP(R213,$AC$2:$AD$17,2,FALSE),IF(AND(OR($E213={"a/b","a/c","b/a","c/a"}),P212="w"),VLOOKUP(R212,$AA$2:$AB$17,2,FALSE),IF(AND(OR($E213={"a/b","a/c","b/a","c/a"}),P212="l"),VLOOKUP(R212,$AC$2:$AD$17,2,FALSE),IF(AND(OR($E213={"a/b","a/c","b/a","c/a"}),P211="w"),VLOOKUP(R211,$AA$2:$AB$17,2,FALSE),IF(AND(OR($E213={"a/b","a/c","b/a","c/a"}),P211="l"),VLOOKUP(R211,$AC$2:$AD$17,2,FALSE),IF(AND(OR($E213={"a/b","a/c","b/a","c/a"}),P210="w"),VLOOKUP(R210,$AA$2:$AB$17,2,FALSE),IF(AND(OR($E213={"a/b","a/c","b/a","c/a"}),P210="l"),VLOOKUP(R210,$AC$2:$AD$17,2,FALSE),IF(AND(OR($E213={"a/b","a/c","b/a","c/a"}),P209="w"),VLOOKUP(R209,$AA$2:$AB$17,2,FALSE),IF(AND(OR($E213={"a/b","a/c","b/a","c/a"}),P209="l"),VLOOKUP(R209,$AC$2:$AD$17,2,FALSE),IF(AND(OR($E213={"a/b","a/c","b/a","c/a"}),P208="w"),VLOOKUP(R208,$AA$2:$AB$17,2,FALSE),IF(AND(OR($E213={"a/b","a/c","b/a","c/a"}),P208="l"),VLOOKUP(R208,$AC$2:$AD$17,2,FALSE),IF(AND(OR($E213={"a/b","a/c","b/a","c/a"}),P207="w"),VLOOKUP(R207,$AA$2:$AB$17,2,FALSE),IF(AND(OR($E213={"a/b","a/c","b/a","c/a"}),P207="l"),VLOOKUP(R207,$AC$2:$AD$17,2,FALSE),IF(AND(OR($E213={"a/b","a/c","b/a","c/a"}),P206="w"),VLOOKUP(R206,$AA$2:$AB$17,2,FALSE),IF(AND(OR($E213={"a/b","a/c","b/a","c/a"}),P206="l"),VLOOKUP(R206,$AC$2:$AD$17,2,FALSE),IF(AND(OR($E213={"a/b","a/c","b/a","c/a"}),P205="w"),VLOOKUP(R205,$AA$2:$AB$17,2,FALSE),IF(AND(OR($E213={"a/b","a/c","b/a","c/a"}),P205="l"),VLOOKUP(R205,$AC$2:$AD$17,2,FALSE),IF(AND(OR($E213={"a/b","a/c","b/a","c/a"}),P204="w"),VLOOKUP(R204,$AA$2:$AB$17,2,FALSE),IF(AND(OR($E213={"a/b","a/c","b/a","c/a"}),P204="l"),VLOOKUP(R204,$AC$2:$AD$17,2,FALSE),IF(AND(OR($E213={"a/b","a/c","b/a","c/a"}),P203="w"),VLOOKUP(R203,$AA$2:$AB$17,2,FALSE),IF(AND(OR($E213={"a/b","a/c","b/a","c/a"}),P203="l"),VLOOKUP(R203,$AC$2:$AD$17,2,FALSE),IF(OR($E213={"a/b","a/c","b/a","c/a"}),1,"")))))))))))))))))))))))</f>
        <v>2b</v>
      </c>
      <c r="S214" s="13" t="str">
        <f>IF(AND(T214="c",$A214&gt;=1,OR(U214={1,"2a","2b",3,"5a","5b","10a","10b","20a","20b","40a","40b","80a","80b","160a","160b"})),"w",IF(AND(T214="",$A214&gt;=1,OR(U214={1,"2a","2b",3,"5a","5b","10a","10b","20a","20b","40a","40b","80a","80b","160a","160b"})),"l",""))</f>
        <v>l</v>
      </c>
      <c r="T214" s="7" t="str">
        <f>IF(OR($A214={2,5,8,11,14,17,20,23,26,29,32,35}),"c","")</f>
        <v/>
      </c>
      <c r="U214" s="14">
        <f>IF(AND(OR($E213={"a/b","b/c","b/a","c/b"}),S213="w"),VLOOKUP(U213,$AA$2:$AB$17,2,FALSE),IF(AND(OR($E213={"a/b","b/c","b/a","c/b"}),S213="l"),VLOOKUP(U213,$AC$2:$AD$17,2,FALSE),IF(AND(OR($E213={"a/b","b/c","b/a","c/b"}),S212="w"),VLOOKUP(U212,$AA$2:$AB$17,2,FALSE),IF(AND(OR($E213={"a/b","b/c","b/a","c/b"}),S212="l"),VLOOKUP(U212,$AC$2:$AD$17,2,FALSE),IF(AND(OR($E213={"a/b","b/c","b/a","c/b"}),S211="w"),VLOOKUP(U211,$AA$2:$AB$17,2,FALSE),IF(AND(OR($E213={"a/b","b/c","b/a","c/b"}),S211="l"),VLOOKUP(U211,$AC$2:$AD$17,2,FALSE),IF(AND(OR($E213={"a/b","b/c","b/a","c/b"}),S210="w"),VLOOKUP(U210,$AA$2:$AB$17,2,FALSE),IF(AND(OR($E213={"a/b","b/c","b/a","c/b"}),S210="l"),VLOOKUP(U210,$AC$2:$AD$17,2,FALSE),IF(AND(OR($E213={"a/b","b/c","b/a","c/b"}),S209="w"),VLOOKUP(U209,$AA$2:$AB$17,2,FALSE),IF(AND(OR($E213={"a/b","b/c","b/a","c/b"}),S209="l"),VLOOKUP(U209,$AC$2:$AD$17,2,FALSE),IF(AND(OR($E213={"a/b","b/c","b/a","c/b"}),S208="w"),VLOOKUP(U208,$AA$2:$AB$17,2,FALSE),IF(AND(OR($E213={"a/b","b/c","b/a","c/b"}),S208="l"),VLOOKUP(U208,$AC$2:$AD$17,2,FALSE),IF(AND(OR($E213={"a/b","b/c","b/a","c/b"}),S207="w"),VLOOKUP(U207,$AA$2:$AB$17,2,FALSE),IF(AND(OR($E213={"a/b","b/c","b/a","c/b"}),S207="l"),VLOOKUP(U207,$AC$2:$AD$17,2,FALSE),IF(AND(OR($E213={"a/b","b/c","b/a","c/b"}),S206="w"),VLOOKUP(U206,$AA$2:$AB$17,2,FALSE),IF(AND(OR($E213={"a/b","b/c","b/a","c/b"}),S206="l"),VLOOKUP(U206,$AC$2:$AD$17,2,FALSE),IF(AND(OR($E213={"a/b","b/c","b/a","c/b"}),S205="w"),VLOOKUP(U205,$AA$2:$AB$17,2,FALSE),IF(AND(OR($E213={"a/b","b/c","b/a","c/b"}),S205="l"),VLOOKUP(U205,$AC$2:$AD$17,2,FALSE),IF(AND(OR($E213={"a/b","b/c","b/a","c/b"}),S204="w"),VLOOKUP(U204,$AA$2:$AB$17,2,FALSE),IF(AND(OR($E213={"a/b","b/c","b/a","c/b"}),S204="l"),VLOOKUP(U204,$AC$2:$AD$17,2,FALSE),IF(AND(OR($E213={"a/b","b/c","b/a","c/b"}),S203="w"),VLOOKUP(U203,$AA$2:$AB$17,2,FALSE),IF(AND(OR($E213={"a/b","b/c","b/a","c/b"}),S203="l"),VLOOKUP(U203,$AC$2:$AD$17,2,FALSE),IF(OR($E213={"a/b","b/c","b/a","c/b"}),1,"")))))))))))))))))))))))</f>
        <v>3</v>
      </c>
      <c r="V214" s="13" t="str">
        <f>IF(AND(W214="c",$A214&gt;=1,OR(X214={1,"2a","2b",3,"5a","5b","10a","10b","20a","20b","40a","40b","80a","80b","160a","160b"})),"w",IF(AND(W214="",$A214&gt;=1,OR(X214={1,"2a","2b",3,"5a","5b","10a","10b","20a","20b","40a","40b","80a","80b","160a","160b"})),"l",""))</f>
        <v/>
      </c>
      <c r="W214" s="7" t="str">
        <f>IF(OR($A214={3,6,9,12,15,18,21,24,27,30,33,36}),"c","")</f>
        <v>c</v>
      </c>
      <c r="X214" s="14" t="str">
        <f>IF(AND(OR($E213={"a/c","b/c","c/a","c/b"}),V213="w"),VLOOKUP(X213,$AA$2:$AB$17,2,FALSE),IF(AND(OR($E213={"a/c","b/c","c/a","c/b"}),V213="l"),VLOOKUP(X213,$AC$2:$AD$17,2,FALSE),IF(AND(OR($E213={"a/c","b/c","c/a","c/b"}),V212="w"),VLOOKUP(X212,$AA$2:$AB$17,2,FALSE),IF(AND(OR($E213={"a/c","b/c","c/a","c/b"}),V212="l"),VLOOKUP(X212,$AC$2:$AD$17,2,FALSE),IF(AND(OR($E213={"a/c","b/c","c/a","c/b"}),V211="w"),VLOOKUP(X211,$AA$2:$AB$17,2,FALSE),IF(AND(OR($E213={"a/c","b/c","c/a","c/b"}),V211="l"),VLOOKUP(X211,$AC$2:$AD$17,2,FALSE),IF(AND(OR($E213={"a/c","b/c","c/a","c/b"}),V210="w"),VLOOKUP(X210,$AA$2:$AB$17,2,FALSE),IF(AND(OR($E213={"a/c","b/c","c/a","c/b"}),V210="l"),VLOOKUP(X210,$AC$2:$AD$17,2,FALSE),IF(AND(OR($E213={"a/c","b/c","c/a","c/b"}),V209="w"),VLOOKUP(X209,$AA$2:$AB$17,2,FALSE),IF(AND(OR($E213={"a/c","b/c","c/a","c/b"}),V209="l"),VLOOKUP(X209,$AC$2:$AD$17,2,FALSE),IF(AND(OR($E213={"a/c","b/c","c/a","c/b"}),V208="w"),VLOOKUP(X208,$AA$2:$AB$17,2,FALSE),IF(AND(OR($E213={"a/c","b/c","c/a","c/b"}),V208="l"),VLOOKUP(X208,$AC$2:$AD$17,2,FALSE),IF(AND(OR($E213={"a/c","b/c","c/a","c/b"}),V207="w"),VLOOKUP(X207,$AA$2:$AB$17,2,FALSE),IF(AND(OR($E213={"a/c","b/c","c/a","c/b"}),V207="l"),VLOOKUP(X207,$AC$2:$AD$17,2,FALSE),IF(AND(OR($E213={"a/c","b/c","c/a","c/b"}),V206="w"),VLOOKUP(X206,$AA$2:$AB$17,2,FALSE),IF(AND(OR($E213={"a/c","b/c","c/a","c/b"}),V206="l"),VLOOKUP(X206,$AC$2:$AD$17,2,FALSE),IF(AND(OR($E213={"a/c","b/c","c/a","c/b"}),V205="w"),VLOOKUP(X205,$AA$2:$AB$17,2,FALSE),IF(AND(OR($E213={"a/c","b/c","c/a","c/b"}),V205="l"),VLOOKUP(X205,$AC$2:$AD$17,2,FALSE),IF(AND(OR($E213={"a/c","b/c","c/a","c/b"}),V204="w"),VLOOKUP(X204,$AA$2:$AB$17,2,FALSE),IF(AND(OR($E213={"a/c","b/c","c/a","c/b"}),V204="l"),VLOOKUP(X204,$AC$2:$AD$17,2,FALSE),IF(AND(OR($E213={"a/c","b/c","c/a","c/b"}),V203="w"),VLOOKUP(X203,$AA$2:$AB$17,2,FALSE),IF(AND(OR($E213={"a/c","b/c","c/a","c/b"}),V203="l"),VLOOKUP(X203,$AC$2:$AD$17,2,FALSE),IF(OR($E213={"a/c","b/c","c/a","c/b"}),1,"")))))))))))))))))))))))</f>
        <v/>
      </c>
      <c r="Y214" s="12">
        <f t="shared" si="18"/>
        <v>-5</v>
      </c>
      <c r="Z214" s="27">
        <f t="shared" si="19"/>
        <v>-10</v>
      </c>
    </row>
    <row r="215" spans="1:26">
      <c r="A215" s="9">
        <v>25</v>
      </c>
      <c r="B215" s="9">
        <f>IF(OR($A215={1,2,3,4,5,6,7,8,9,10,11,12}),1,IF(OR($A215={13,14,15,16,17,18,19,20,21,22,23,24}),2,IF(OR($A215={25,26,27,28,29,30,31,32,33,34,35,36}),3,"")))</f>
        <v>3</v>
      </c>
      <c r="C215" s="9" t="str">
        <f>IF(OR($A215={1,4,7,10,13,16,19,22,25,28,31,34}),"A",IF(OR($A215={2,5,8,11,14,17,20,23,26,29,32,35}),"B",IF(OR($A215={3,6,9,12,15,18,21,24,27,30,33,36}),"C","")))</f>
        <v>A</v>
      </c>
      <c r="D215" t="str">
        <f t="shared" si="20"/>
        <v>1/3</v>
      </c>
      <c r="E215" t="str">
        <f t="shared" si="21"/>
        <v>C/A</v>
      </c>
      <c r="F215" s="13" t="str">
        <f>IF(AND(G215="d",$A215&gt;=1,OR(H215={1,"2a","2b",3,"5a","5b","10a","10b","20a","20b","40a","40b","80a","80b","160a","160b"})),"w",IF(AND(G215="",$A215&gt;=1,OR(H215={1,"2a","2b",3,"5a","5b","10a","10b","20a","20b","40a","40b","80a","80b","160a","160b"})),"l",""))</f>
        <v>l</v>
      </c>
      <c r="G215" s="7" t="str">
        <f>IF(OR($A215={1,2,3,4,5,6,7,8,9,10,11,12}),"d","")</f>
        <v/>
      </c>
      <c r="H215" s="14" t="str">
        <f>IF(AND(OR($D214={"1/2","1/3","2/1","3/1"}),F214="w"),VLOOKUP(H214,$AA$2:$AB$17,2,FALSE),IF(AND(OR($D214={"1/2","1/3","2/1","3/1"}),F214="l"),VLOOKUP(H214,$AC$2:$AD$17,2,FALSE),IF(AND(OR($D214={"1/2","1/3","2/1","3/1"}),F213="w"),VLOOKUP(H213,$AA$2:$AB$17,2,FALSE),IF(AND(OR($D214={"1/2","1/3","2/1","3/1"}),F213="l"),VLOOKUP(H213,$AC$2:$AD$17,2,FALSE),IF(AND(OR($D214={"1/2","1/3","2/1","3/1"}),F212="w"),VLOOKUP(H212,$AA$2:$AB$17,2,FALSE),IF(AND(OR($D214={"1/2","1/3","2/1","3/1"}),F212="l"),VLOOKUP(H212,$AC$2:$AD$17,2,FALSE),IF(AND(OR($D214={"1/2","1/3","2/1","3/1"}),F211="w"),VLOOKUP(H211,$AA$2:$AB$17,2,FALSE),IF(AND(OR($D214={"1/2","1/3","2/1","3/1"}),F211="l"),VLOOKUP(H211,$AC$2:$AD$17,2,FALSE),IF(AND(OR($D214={"1/2","1/3","2/1","3/1"}),F210="w"),VLOOKUP(H210,$AA$2:$AB$17,2,FALSE),IF(AND(OR($D214={"1/2","1/3","2/1","3/1"}),F210="l"),VLOOKUP(H210,$AC$2:$AD$17,2,FALSE),IF(AND(OR($D214={"1/2","1/3","2/1","3/1"}),F209="w"),VLOOKUP(H209,$AA$2:$AB$17,2,FALSE),IF(AND(OR($D214={"1/2","1/3","2/1","3/1"}),F209="l"),VLOOKUP(H209,$AC$2:$AD$17,2,FALSE),IF(AND(OR($D214={"1/2","1/3","2/1","3/1"}),F208="w"),VLOOKUP(H208,$AA$2:$AB$17,2,FALSE),IF(AND(OR($D214={"1/2","1/3","2/1","3/1"}),F208="l"),VLOOKUP(H208,$AC$2:$AD$17,2,FALSE),IF(AND(OR($D214={"1/2","1/3","2/1","3/1"}),F207="w"),VLOOKUP(H207,$AA$2:$AB$17,2,FALSE),IF(AND(OR($D214={"1/2","1/3","2/1","3/1"}),F207="l"),VLOOKUP(H207,$AC$2:$AD$17,2,FALSE),IF(AND(OR($D214={"1/2","1/3","2/1","3/1"}),F206="w"),VLOOKUP(H206,$AA$2:$AB$17,2,FALSE),IF(AND(OR($D214={"1/2","1/3","2/1","3/1"}),F206="l"),VLOOKUP(H206,$AC$2:$AD$17,2,FALSE),IF(AND(OR($D214={"1/2","1/3","2/1","3/1"}),F205="w"),VLOOKUP(H205,$AA$2:$AB$17,2,FALSE),IF(AND(OR($D214={"1/2","1/3","2/1","3/1"}),F205="l"),VLOOKUP(H205,$AC$2:$AD$17,2,FALSE),IF(AND(OR($D214={"1/2","1/3","2/1","3/1"}),F204="w"),VLOOKUP(H204,$AA$2:$AB$17,2,FALSE),IF(AND(OR($D214={"1/2","1/3","2/1","3/1"}),F204="l"),VLOOKUP(H204,$AC$2:$AD$17,2,FALSE),IF(OR($D214={"1/2","1/3","2/1","3/1"}),1,"")))))))))))))))))))))))</f>
        <v>10a</v>
      </c>
      <c r="I215" s="13" t="str">
        <f>IF(AND(J215="d",$A215&gt;=1,OR(K215={1,"2a","2b",3,"5a","5b","10a","10b","20a","20b","40a","40b","80a","80b","160a","160b"})),"w",IF(AND(J215="",$A215&gt;=1,OR(K215={1,"2a","2b",3,"5a","5b","10a","10b","20a","20b","40a","40b","80a","80b","160a","160b"})),"l",""))</f>
        <v>l</v>
      </c>
      <c r="J215" s="7" t="str">
        <f>IF(OR($A215={13,14,15,16,17,18,19,20,21,22,23,24}),"d","")</f>
        <v/>
      </c>
      <c r="K215" s="14" t="str">
        <f>IF(AND(OR($D214={"1/2","2/3","2/1","3/2"}),I214="w"),VLOOKUP(K214,$AA$2:$AB$17,2,FALSE),IF(AND(OR($D214={"1/2","2/3","2/1","3/2"}),I214="l"),VLOOKUP(K214,$AC$2:$AD$17,2,FALSE),IF(AND(OR($D214={"1/2","2/3","2/1","3/2"}),I213="w"),VLOOKUP(K213,$AA$2:$AB$17,2,FALSE),IF(AND(OR($D214={"1/2","2/3","2/1","3/2"}),I213="l"),VLOOKUP(K213,$AC$2:$AD$17,2,FALSE),IF(AND(OR($D214={"1/2","2/3","2/1","3/2"}),I212="w"),VLOOKUP(K212,$AA$2:$AB$17,2,FALSE),IF(AND(OR($D214={"1/2","2/3","2/1","3/2"}),I212="l"),VLOOKUP(K212,$AC$2:$AD$17,2,FALSE),IF(AND(OR($D214={"1/2","2/3","2/1","3/2"}),I211="w"),VLOOKUP(K211,$AA$2:$AB$17,2,FALSE),IF(AND(OR($D214={"1/2","2/3","2/1","3/2"}),I211="l"),VLOOKUP(K211,$AC$2:$AD$17,2,FALSE),IF(AND(OR($D214={"1/2","2/3","2/1","3/2"}),I210="w"),VLOOKUP(K210,$AA$2:$AB$17,2,FALSE),IF(AND(OR($D214={"1/2","2/3","2/1","3/2"}),I210="l"),VLOOKUP(K210,$AC$2:$AD$17,2,FALSE),IF(AND(OR($D214={"1/2","2/3","2/1","3/2"}),I209="w"),VLOOKUP(K209,$AA$2:$AB$17,2,FALSE),IF(AND(OR($D214={"1/2","2/3","2/1","3/2"}),I209="l"),VLOOKUP(K209,$AC$2:$AD$17,2,FALSE),IF(AND(OR($D214={"1/2","2/3","2/1","3/2"}),I208="w"),VLOOKUP(K208,$AA$2:$AB$17,2,FALSE),IF(AND(OR($D214={"1/2","2/3","2/1","3/2"}),I208="l"),VLOOKUP(K208,$AC$2:$AD$17,2,FALSE),IF(AND(OR($D214={"1/2","2/3","2/1","3/2"}),I207="w"),VLOOKUP(K207,$AA$2:$AB$17,2,FALSE),IF(AND(OR($D214={"1/2","2/3","2/1","3/2"}),I207="l"),VLOOKUP(K207,$AC$2:$AD$17,2,FALSE),IF(AND(OR($D214={"1/2","2/3","2/1","3/2"}),I206="w"),VLOOKUP(K206,$AA$2:$AB$17,2,FALSE),IF(AND(OR($D214={"1/2","2/3","2/1","3/2"}),I206="l"),VLOOKUP(K206,$AC$2:$AD$17,2,FALSE),IF(AND(OR($D214={"1/2","2/3","2/1","3/2"}),I205="w"),VLOOKUP(K205,$AA$2:$AB$17,2,FALSE),IF(AND(OR($D214={"1/2","2/3","2/1","3/2"}),I205="l"),VLOOKUP(K205,$AC$2:$AD$17,2,FALSE),IF(AND(OR($D214={"1/2","2/3","2/1","3/2"}),I204="w"),VLOOKUP(K204,$AA$2:$AB$17,2,FALSE),IF(AND(OR($D214={"1/2","2/3","2/1","3/2"}),I204="l"),VLOOKUP(K204,$AC$2:$AD$17,2,FALSE),IF(OR($D214={"1/2","2/3","2/1","3/2"}),1,"")))))))))))))))))))))))</f>
        <v>5a</v>
      </c>
      <c r="L215" s="13" t="str">
        <f>IF(AND(M215="d",$A215&gt;=1,OR(N215={1,"2a","2b",3,"5a","5b","10a","10b","20a","20b","40a","40b","80a","80b","160a","160b"})),"w",IF(AND(M215="",$A215&gt;=1,OR(N215={1,"2a","2b",3,"5a","5b","10a","10b","20a","20b","40a","40b","80a","80b","160a","160b"})),"l",""))</f>
        <v/>
      </c>
      <c r="M215" s="7" t="str">
        <f>IF(OR($A215={25,26,27,28,29,30,31,32,33,34,35,36}),"d","")</f>
        <v>d</v>
      </c>
      <c r="N215" s="14" t="str">
        <f>IF(AND(OR($D214={"1/3","2/3","3/1","3/2"}),L214="w"),VLOOKUP(N214,$AA$2:$AB$17,2,FALSE),IF(AND(OR($D214={"1/3","2/3","3/1","3/2"}),L214="l"),VLOOKUP(N214,$AC$2:$AD$17,2,FALSE),IF(AND(OR($D214={"1/3","2/3","3/1","3/2"}),L213="w"),VLOOKUP(N213,$AA$2:$AB$17,2,FALSE),IF(AND(OR($D214={"1/3","2/3","3/1","3/2"}),L213="l"),VLOOKUP(N213,$AC$2:$AD$17,2,FALSE),IF(AND(OR($D214={"1/3","2/3","3/1","3/2"}),L212="w"),VLOOKUP(N212,$AA$2:$AB$17,2,FALSE),IF(AND(OR($D214={"1/3","2/3","3/1","3/2"}),L212="l"),VLOOKUP(N212,$AC$2:$AD$17,2,FALSE),IF(AND(OR($D214={"1/3","2/3","3/1","3/2"}),L211="w"),VLOOKUP(N211,$AA$2:$AB$17,2,FALSE),IF(AND(OR($D214={"1/3","2/3","3/1","3/2"}),L211="l"),VLOOKUP(N211,$AC$2:$AD$17,2,FALSE),IF(AND(OR($D214={"1/3","2/3","3/1","3/2"}),L210="w"),VLOOKUP(N210,$AA$2:$AB$17,2,FALSE),IF(AND(OR($D214={"1/3","2/3","3/1","3/2"}),L210="l"),VLOOKUP(N210,$AC$2:$AD$17,2,FALSE),IF(AND(OR($D214={"1/3","2/3","3/1","3/2"}),L209="w"),VLOOKUP(N209,$AA$2:$AB$17,2,FALSE),IF(AND(OR($D214={"1/3","2/3","3/1","3/2"}),L209="l"),VLOOKUP(N209,$AC$2:$AD$17,2,FALSE),IF(AND(OR($D214={"1/3","2/3","3/1","3/2"}),L208="w"),VLOOKUP(N208,$AA$2:$AB$17,2,FALSE),IF(AND(OR($D214={"1/3","2/3","3/1","3/2"}),L208="l"),VLOOKUP(N208,$AC$2:$AD$17,2,FALSE),IF(AND(OR($D214={"1/3","2/3","3/1","3/2"}),L207="w"),VLOOKUP(N207,$AA$2:$AB$17,2,FALSE),IF(AND(OR($D214={"1/3","2/3","3/1","3/2"}),L207="l"),VLOOKUP(N207,$AC$2:$AD$17,2,FALSE),IF(AND(OR($D214={"1/3","2/3","3/1","3/2"}),L206="w"),VLOOKUP(N206,$AA$2:$AB$17,2,FALSE),IF(AND(OR($D214={"1/3","2/3","3/1","3/2"}),L206="l"),VLOOKUP(N206,$AC$2:$AD$17,2,FALSE),IF(AND(OR($D214={"1/3","2/3","3/1","3/2"}),L205="w"),VLOOKUP(N205,$AA$2:$AB$17,2,FALSE),IF(AND(OR($D214={"1/3","2/3","3/1","3/2"}),L205="l"),VLOOKUP(N205,$AC$2:$AD$17,2,FALSE),IF(AND(OR($D214={"1/3","2/3","3/1","3/2"}),L204="w"),VLOOKUP(N204,$AA$2:$AB$17,2,FALSE),IF(AND(OR($D214={"1/3","2/3","3/1","3/2"}),L204="l"),VLOOKUP(N204,$AC$2:$AD$17,2,FALSE),IF(OR($D214={"1/3","2/3","3/1","3/2"}),1,"")))))))))))))))))))))))</f>
        <v/>
      </c>
      <c r="O215" s="12">
        <f t="shared" si="17"/>
        <v>-15</v>
      </c>
      <c r="P215" s="13" t="str">
        <f>IF(AND(Q215="c",$A215&gt;=1,OR(R215={1,"2a","2b",3,"5a","5b","10a","10b","20a","20b","40a","40b","80a","80b","160a","160b"})),"w",IF(AND(Q215="",$A215&gt;=1,OR(R215={1,"2a","2b",3,"5a","5b","10a","10b","20a","20b","40a","40b","80a","80b","160a","160b"})),"l",""))</f>
        <v>w</v>
      </c>
      <c r="Q215" s="7" t="str">
        <f>IF(OR($A215={1,4,7,10,13,16,19,22,25,28,31,34}),"c","")</f>
        <v>c</v>
      </c>
      <c r="R215" s="14">
        <f>IF(AND(OR($E214={"a/b","a/c","b/a","c/a"}),P214="w"),VLOOKUP(R214,$AA$2:$AB$17,2,FALSE),IF(AND(OR($E214={"a/b","a/c","b/a","c/a"}),P214="l"),VLOOKUP(R214,$AC$2:$AD$17,2,FALSE),IF(AND(OR($E214={"a/b","a/c","b/a","c/a"}),P213="w"),VLOOKUP(R213,$AA$2:$AB$17,2,FALSE),IF(AND(OR($E214={"a/b","a/c","b/a","c/a"}),P213="l"),VLOOKUP(R213,$AC$2:$AD$17,2,FALSE),IF(AND(OR($E214={"a/b","a/c","b/a","c/a"}),P212="w"),VLOOKUP(R212,$AA$2:$AB$17,2,FALSE),IF(AND(OR($E214={"a/b","a/c","b/a","c/a"}),P212="l"),VLOOKUP(R212,$AC$2:$AD$17,2,FALSE),IF(AND(OR($E214={"a/b","a/c","b/a","c/a"}),P211="w"),VLOOKUP(R211,$AA$2:$AB$17,2,FALSE),IF(AND(OR($E214={"a/b","a/c","b/a","c/a"}),P211="l"),VLOOKUP(R211,$AC$2:$AD$17,2,FALSE),IF(AND(OR($E214={"a/b","a/c","b/a","c/a"}),P210="w"),VLOOKUP(R210,$AA$2:$AB$17,2,FALSE),IF(AND(OR($E214={"a/b","a/c","b/a","c/a"}),P210="l"),VLOOKUP(R210,$AC$2:$AD$17,2,FALSE),IF(AND(OR($E214={"a/b","a/c","b/a","c/a"}),P209="w"),VLOOKUP(R209,$AA$2:$AB$17,2,FALSE),IF(AND(OR($E214={"a/b","a/c","b/a","c/a"}),P209="l"),VLOOKUP(R209,$AC$2:$AD$17,2,FALSE),IF(AND(OR($E214={"a/b","a/c","b/a","c/a"}),P208="w"),VLOOKUP(R208,$AA$2:$AB$17,2,FALSE),IF(AND(OR($E214={"a/b","a/c","b/a","c/a"}),P208="l"),VLOOKUP(R208,$AC$2:$AD$17,2,FALSE),IF(AND(OR($E214={"a/b","a/c","b/a","c/a"}),P207="w"),VLOOKUP(R207,$AA$2:$AB$17,2,FALSE),IF(AND(OR($E214={"a/b","a/c","b/a","c/a"}),P207="l"),VLOOKUP(R207,$AC$2:$AD$17,2,FALSE),IF(AND(OR($E214={"a/b","a/c","b/a","c/a"}),P206="w"),VLOOKUP(R206,$AA$2:$AB$17,2,FALSE),IF(AND(OR($E214={"a/b","a/c","b/a","c/a"}),P206="l"),VLOOKUP(R206,$AC$2:$AD$17,2,FALSE),IF(AND(OR($E214={"a/b","a/c","b/a","c/a"}),P205="w"),VLOOKUP(R205,$AA$2:$AB$17,2,FALSE),IF(AND(OR($E214={"a/b","a/c","b/a","c/a"}),P205="l"),VLOOKUP(R205,$AC$2:$AD$17,2,FALSE),IF(AND(OR($E214={"a/b","a/c","b/a","c/a"}),P204="w"),VLOOKUP(R204,$AA$2:$AB$17,2,FALSE),IF(AND(OR($E214={"a/b","a/c","b/a","c/a"}),P204="l"),VLOOKUP(R204,$AC$2:$AD$17,2,FALSE),IF(OR($E214={"a/b","a/c","b/a","c/a"}),1,"")))))))))))))))))))))))</f>
        <v>3</v>
      </c>
      <c r="S215" s="13" t="str">
        <f>IF(AND(T215="c",$A215&gt;=1,OR(U215={1,"2a","2b",3,"5a","5b","10a","10b","20a","20b","40a","40b","80a","80b","160a","160b"})),"w",IF(AND(T215="",$A215&gt;=1,OR(U215={1,"2a","2b",3,"5a","5b","10a","10b","20a","20b","40a","40b","80a","80b","160a","160b"})),"l",""))</f>
        <v/>
      </c>
      <c r="T215" s="7" t="str">
        <f>IF(OR($A215={2,5,8,11,14,17,20,23,26,29,32,35}),"c","")</f>
        <v/>
      </c>
      <c r="U215" s="14" t="str">
        <f>IF(AND(OR($E214={"a/b","b/c","b/a","c/b"}),S214="w"),VLOOKUP(U214,$AA$2:$AB$17,2,FALSE),IF(AND(OR($E214={"a/b","b/c","b/a","c/b"}),S214="l"),VLOOKUP(U214,$AC$2:$AD$17,2,FALSE),IF(AND(OR($E214={"a/b","b/c","b/a","c/b"}),S213="w"),VLOOKUP(U213,$AA$2:$AB$17,2,FALSE),IF(AND(OR($E214={"a/b","b/c","b/a","c/b"}),S213="l"),VLOOKUP(U213,$AC$2:$AD$17,2,FALSE),IF(AND(OR($E214={"a/b","b/c","b/a","c/b"}),S212="w"),VLOOKUP(U212,$AA$2:$AB$17,2,FALSE),IF(AND(OR($E214={"a/b","b/c","b/a","c/b"}),S212="l"),VLOOKUP(U212,$AC$2:$AD$17,2,FALSE),IF(AND(OR($E214={"a/b","b/c","b/a","c/b"}),S211="w"),VLOOKUP(U211,$AA$2:$AB$17,2,FALSE),IF(AND(OR($E214={"a/b","b/c","b/a","c/b"}),S211="l"),VLOOKUP(U211,$AC$2:$AD$17,2,FALSE),IF(AND(OR($E214={"a/b","b/c","b/a","c/b"}),S210="w"),VLOOKUP(U210,$AA$2:$AB$17,2,FALSE),IF(AND(OR($E214={"a/b","b/c","b/a","c/b"}),S210="l"),VLOOKUP(U210,$AC$2:$AD$17,2,FALSE),IF(AND(OR($E214={"a/b","b/c","b/a","c/b"}),S209="w"),VLOOKUP(U209,$AA$2:$AB$17,2,FALSE),IF(AND(OR($E214={"a/b","b/c","b/a","c/b"}),S209="l"),VLOOKUP(U209,$AC$2:$AD$17,2,FALSE),IF(AND(OR($E214={"a/b","b/c","b/a","c/b"}),S208="w"),VLOOKUP(U208,$AA$2:$AB$17,2,FALSE),IF(AND(OR($E214={"a/b","b/c","b/a","c/b"}),S208="l"),VLOOKUP(U208,$AC$2:$AD$17,2,FALSE),IF(AND(OR($E214={"a/b","b/c","b/a","c/b"}),S207="w"),VLOOKUP(U207,$AA$2:$AB$17,2,FALSE),IF(AND(OR($E214={"a/b","b/c","b/a","c/b"}),S207="l"),VLOOKUP(U207,$AC$2:$AD$17,2,FALSE),IF(AND(OR($E214={"a/b","b/c","b/a","c/b"}),S206="w"),VLOOKUP(U206,$AA$2:$AB$17,2,FALSE),IF(AND(OR($E214={"a/b","b/c","b/a","c/b"}),S206="l"),VLOOKUP(U206,$AC$2:$AD$17,2,FALSE),IF(AND(OR($E214={"a/b","b/c","b/a","c/b"}),S205="w"),VLOOKUP(U205,$AA$2:$AB$17,2,FALSE),IF(AND(OR($E214={"a/b","b/c","b/a","c/b"}),S205="l"),VLOOKUP(U205,$AC$2:$AD$17,2,FALSE),IF(AND(OR($E214={"a/b","b/c","b/a","c/b"}),S204="w"),VLOOKUP(U204,$AA$2:$AB$17,2,FALSE),IF(AND(OR($E214={"a/b","b/c","b/a","c/b"}),S204="l"),VLOOKUP(U204,$AC$2:$AD$17,2,FALSE),IF(OR($E214={"a/b","b/c","b/a","c/b"}),1,"")))))))))))))))))))))))</f>
        <v/>
      </c>
      <c r="V215" s="13" t="str">
        <f>IF(AND(W215="c",$A215&gt;=1,OR(X215={1,"2a","2b",3,"5a","5b","10a","10b","20a","20b","40a","40b","80a","80b","160a","160b"})),"w",IF(AND(W215="",$A215&gt;=1,OR(X215={1,"2a","2b",3,"5a","5b","10a","10b","20a","20b","40a","40b","80a","80b","160a","160b"})),"l",""))</f>
        <v>l</v>
      </c>
      <c r="W215" s="7" t="str">
        <f>IF(OR($A215={3,6,9,12,15,18,21,24,27,30,33,36}),"c","")</f>
        <v/>
      </c>
      <c r="X215" s="14" t="str">
        <f>IF(AND(OR($E214={"a/c","b/c","c/a","c/b"}),V214="w"),VLOOKUP(X214,$AA$2:$AB$17,2,FALSE),IF(AND(OR($E214={"a/c","b/c","c/a","c/b"}),V214="l"),VLOOKUP(X214,$AC$2:$AD$17,2,FALSE),IF(AND(OR($E214={"a/c","b/c","c/a","c/b"}),V213="w"),VLOOKUP(X213,$AA$2:$AB$17,2,FALSE),IF(AND(OR($E214={"a/c","b/c","c/a","c/b"}),V213="l"),VLOOKUP(X213,$AC$2:$AD$17,2,FALSE),IF(AND(OR($E214={"a/c","b/c","c/a","c/b"}),V212="w"),VLOOKUP(X212,$AA$2:$AB$17,2,FALSE),IF(AND(OR($E214={"a/c","b/c","c/a","c/b"}),V212="l"),VLOOKUP(X212,$AC$2:$AD$17,2,FALSE),IF(AND(OR($E214={"a/c","b/c","c/a","c/b"}),V211="w"),VLOOKUP(X211,$AA$2:$AB$17,2,FALSE),IF(AND(OR($E214={"a/c","b/c","c/a","c/b"}),V211="l"),VLOOKUP(X211,$AC$2:$AD$17,2,FALSE),IF(AND(OR($E214={"a/c","b/c","c/a","c/b"}),V210="w"),VLOOKUP(X210,$AA$2:$AB$17,2,FALSE),IF(AND(OR($E214={"a/c","b/c","c/a","c/b"}),V210="l"),VLOOKUP(X210,$AC$2:$AD$17,2,FALSE),IF(AND(OR($E214={"a/c","b/c","c/a","c/b"}),V209="w"),VLOOKUP(X209,$AA$2:$AB$17,2,FALSE),IF(AND(OR($E214={"a/c","b/c","c/a","c/b"}),V209="l"),VLOOKUP(X209,$AC$2:$AD$17,2,FALSE),IF(AND(OR($E214={"a/c","b/c","c/a","c/b"}),V208="w"),VLOOKUP(X208,$AA$2:$AB$17,2,FALSE),IF(AND(OR($E214={"a/c","b/c","c/a","c/b"}),V208="l"),VLOOKUP(X208,$AC$2:$AD$17,2,FALSE),IF(AND(OR($E214={"a/c","b/c","c/a","c/b"}),V207="w"),VLOOKUP(X207,$AA$2:$AB$17,2,FALSE),IF(AND(OR($E214={"a/c","b/c","c/a","c/b"}),V207="l"),VLOOKUP(X207,$AC$2:$AD$17,2,FALSE),IF(AND(OR($E214={"a/c","b/c","c/a","c/b"}),V206="w"),VLOOKUP(X206,$AA$2:$AB$17,2,FALSE),IF(AND(OR($E214={"a/c","b/c","c/a","c/b"}),V206="l"),VLOOKUP(X206,$AC$2:$AD$17,2,FALSE),IF(AND(OR($E214={"a/c","b/c","c/a","c/b"}),V205="w"),VLOOKUP(X205,$AA$2:$AB$17,2,FALSE),IF(AND(OR($E214={"a/c","b/c","c/a","c/b"}),V205="l"),VLOOKUP(X205,$AC$2:$AD$17,2,FALSE),IF(AND(OR($E214={"a/c","b/c","c/a","c/b"}),V204="w"),VLOOKUP(X204,$AA$2:$AB$17,2,FALSE),IF(AND(OR($E214={"a/c","b/c","c/a","c/b"}),V204="l"),VLOOKUP(X204,$AC$2:$AD$17,2,FALSE),IF(OR($E214={"a/c","b/c","c/a","c/b"}),1,"")))))))))))))))))))))))</f>
        <v>2b</v>
      </c>
      <c r="Y215" s="12">
        <f t="shared" si="18"/>
        <v>4</v>
      </c>
      <c r="Z215" s="27">
        <f t="shared" si="19"/>
        <v>-11</v>
      </c>
    </row>
    <row r="216" spans="1:26">
      <c r="A216" s="9">
        <v>4</v>
      </c>
      <c r="B216" s="9">
        <f>IF(OR($A216={1,2,3,4,5,6,7,8,9,10,11,12}),1,IF(OR($A216={13,14,15,16,17,18,19,20,21,22,23,24}),2,IF(OR($A216={25,26,27,28,29,30,31,32,33,34,35,36}),3,"")))</f>
        <v>1</v>
      </c>
      <c r="C216" s="9" t="str">
        <f>IF(OR($A216={1,4,7,10,13,16,19,22,25,28,31,34}),"A",IF(OR($A216={2,5,8,11,14,17,20,23,26,29,32,35}),"B",IF(OR($A216={3,6,9,12,15,18,21,24,27,30,33,36}),"C","")))</f>
        <v>A</v>
      </c>
      <c r="D216" t="str">
        <f t="shared" si="20"/>
        <v>3/1</v>
      </c>
      <c r="E216" t="str">
        <f t="shared" si="21"/>
        <v>C/A</v>
      </c>
      <c r="F216" s="13" t="str">
        <f>IF(AND(G216="d",$A216&gt;=1,OR(H216={1,"2a","2b",3,"5a","5b","10a","10b","20a","20b","40a","40b","80a","80b","160a","160b"})),"w",IF(AND(G216="",$A216&gt;=1,OR(H216={1,"2a","2b",3,"5a","5b","10a","10b","20a","20b","40a","40b","80a","80b","160a","160b"})),"l",""))</f>
        <v>w</v>
      </c>
      <c r="G216" s="7" t="str">
        <f>IF(OR($A216={1,2,3,4,5,6,7,8,9,10,11,12}),"d","")</f>
        <v>d</v>
      </c>
      <c r="H216" s="14" t="str">
        <f>IF(AND(OR($D215={"1/2","1/3","2/1","3/1"}),F215="w"),VLOOKUP(H215,$AA$2:$AB$17,2,FALSE),IF(AND(OR($D215={"1/2","1/3","2/1","3/1"}),F215="l"),VLOOKUP(H215,$AC$2:$AD$17,2,FALSE),IF(AND(OR($D215={"1/2","1/3","2/1","3/1"}),F214="w"),VLOOKUP(H214,$AA$2:$AB$17,2,FALSE),IF(AND(OR($D215={"1/2","1/3","2/1","3/1"}),F214="l"),VLOOKUP(H214,$AC$2:$AD$17,2,FALSE),IF(AND(OR($D215={"1/2","1/3","2/1","3/1"}),F213="w"),VLOOKUP(H213,$AA$2:$AB$17,2,FALSE),IF(AND(OR($D215={"1/2","1/3","2/1","3/1"}),F213="l"),VLOOKUP(H213,$AC$2:$AD$17,2,FALSE),IF(AND(OR($D215={"1/2","1/3","2/1","3/1"}),F212="w"),VLOOKUP(H212,$AA$2:$AB$17,2,FALSE),IF(AND(OR($D215={"1/2","1/3","2/1","3/1"}),F212="l"),VLOOKUP(H212,$AC$2:$AD$17,2,FALSE),IF(AND(OR($D215={"1/2","1/3","2/1","3/1"}),F211="w"),VLOOKUP(H211,$AA$2:$AB$17,2,FALSE),IF(AND(OR($D215={"1/2","1/3","2/1","3/1"}),F211="l"),VLOOKUP(H211,$AC$2:$AD$17,2,FALSE),IF(AND(OR($D215={"1/2","1/3","2/1","3/1"}),F210="w"),VLOOKUP(H210,$AA$2:$AB$17,2,FALSE),IF(AND(OR($D215={"1/2","1/3","2/1","3/1"}),F210="l"),VLOOKUP(H210,$AC$2:$AD$17,2,FALSE),IF(AND(OR($D215={"1/2","1/3","2/1","3/1"}),F209="w"),VLOOKUP(H209,$AA$2:$AB$17,2,FALSE),IF(AND(OR($D215={"1/2","1/3","2/1","3/1"}),F209="l"),VLOOKUP(H209,$AC$2:$AD$17,2,FALSE),IF(AND(OR($D215={"1/2","1/3","2/1","3/1"}),F208="w"),VLOOKUP(H208,$AA$2:$AB$17,2,FALSE),IF(AND(OR($D215={"1/2","1/3","2/1","3/1"}),F208="l"),VLOOKUP(H208,$AC$2:$AD$17,2,FALSE),IF(AND(OR($D215={"1/2","1/3","2/1","3/1"}),F207="w"),VLOOKUP(H207,$AA$2:$AB$17,2,FALSE),IF(AND(OR($D215={"1/2","1/3","2/1","3/1"}),F207="l"),VLOOKUP(H207,$AC$2:$AD$17,2,FALSE),IF(AND(OR($D215={"1/2","1/3","2/1","3/1"}),F206="w"),VLOOKUP(H206,$AA$2:$AB$17,2,FALSE),IF(AND(OR($D215={"1/2","1/3","2/1","3/1"}),F206="l"),VLOOKUP(H206,$AC$2:$AD$17,2,FALSE),IF(AND(OR($D215={"1/2","1/3","2/1","3/1"}),F205="w"),VLOOKUP(H205,$AA$2:$AB$17,2,FALSE),IF(AND(OR($D215={"1/2","1/3","2/1","3/1"}),F205="l"),VLOOKUP(H205,$AC$2:$AD$17,2,FALSE),IF(OR($D215={"1/2","1/3","2/1","3/1"}),1,"")))))))))))))))))))))))</f>
        <v>10b</v>
      </c>
      <c r="I216" s="13" t="str">
        <f>IF(AND(J216="d",$A216&gt;=1,OR(K216={1,"2a","2b",3,"5a","5b","10a","10b","20a","20b","40a","40b","80a","80b","160a","160b"})),"w",IF(AND(J216="",$A216&gt;=1,OR(K216={1,"2a","2b",3,"5a","5b","10a","10b","20a","20b","40a","40b","80a","80b","160a","160b"})),"l",""))</f>
        <v/>
      </c>
      <c r="J216" s="7" t="str">
        <f>IF(OR($A216={13,14,15,16,17,18,19,20,21,22,23,24}),"d","")</f>
        <v/>
      </c>
      <c r="K216" s="14" t="str">
        <f>IF(AND(OR($D215={"1/2","2/3","2/1","3/2"}),I215="w"),VLOOKUP(K215,$AA$2:$AB$17,2,FALSE),IF(AND(OR($D215={"1/2","2/3","2/1","3/2"}),I215="l"),VLOOKUP(K215,$AC$2:$AD$17,2,FALSE),IF(AND(OR($D215={"1/2","2/3","2/1","3/2"}),I214="w"),VLOOKUP(K214,$AA$2:$AB$17,2,FALSE),IF(AND(OR($D215={"1/2","2/3","2/1","3/2"}),I214="l"),VLOOKUP(K214,$AC$2:$AD$17,2,FALSE),IF(AND(OR($D215={"1/2","2/3","2/1","3/2"}),I213="w"),VLOOKUP(K213,$AA$2:$AB$17,2,FALSE),IF(AND(OR($D215={"1/2","2/3","2/1","3/2"}),I213="l"),VLOOKUP(K213,$AC$2:$AD$17,2,FALSE),IF(AND(OR($D215={"1/2","2/3","2/1","3/2"}),I212="w"),VLOOKUP(K212,$AA$2:$AB$17,2,FALSE),IF(AND(OR($D215={"1/2","2/3","2/1","3/2"}),I212="l"),VLOOKUP(K212,$AC$2:$AD$17,2,FALSE),IF(AND(OR($D215={"1/2","2/3","2/1","3/2"}),I211="w"),VLOOKUP(K211,$AA$2:$AB$17,2,FALSE),IF(AND(OR($D215={"1/2","2/3","2/1","3/2"}),I211="l"),VLOOKUP(K211,$AC$2:$AD$17,2,FALSE),IF(AND(OR($D215={"1/2","2/3","2/1","3/2"}),I210="w"),VLOOKUP(K210,$AA$2:$AB$17,2,FALSE),IF(AND(OR($D215={"1/2","2/3","2/1","3/2"}),I210="l"),VLOOKUP(K210,$AC$2:$AD$17,2,FALSE),IF(AND(OR($D215={"1/2","2/3","2/1","3/2"}),I209="w"),VLOOKUP(K209,$AA$2:$AB$17,2,FALSE),IF(AND(OR($D215={"1/2","2/3","2/1","3/2"}),I209="l"),VLOOKUP(K209,$AC$2:$AD$17,2,FALSE),IF(AND(OR($D215={"1/2","2/3","2/1","3/2"}),I208="w"),VLOOKUP(K208,$AA$2:$AB$17,2,FALSE),IF(AND(OR($D215={"1/2","2/3","2/1","3/2"}),I208="l"),VLOOKUP(K208,$AC$2:$AD$17,2,FALSE),IF(AND(OR($D215={"1/2","2/3","2/1","3/2"}),I207="w"),VLOOKUP(K207,$AA$2:$AB$17,2,FALSE),IF(AND(OR($D215={"1/2","2/3","2/1","3/2"}),I207="l"),VLOOKUP(K207,$AC$2:$AD$17,2,FALSE),IF(AND(OR($D215={"1/2","2/3","2/1","3/2"}),I206="w"),VLOOKUP(K206,$AA$2:$AB$17,2,FALSE),IF(AND(OR($D215={"1/2","2/3","2/1","3/2"}),I206="l"),VLOOKUP(K206,$AC$2:$AD$17,2,FALSE),IF(AND(OR($D215={"1/2","2/3","2/1","3/2"}),I205="w"),VLOOKUP(K205,$AA$2:$AB$17,2,FALSE),IF(AND(OR($D215={"1/2","2/3","2/1","3/2"}),I205="l"),VLOOKUP(K205,$AC$2:$AD$17,2,FALSE),IF(OR($D215={"1/2","2/3","2/1","3/2"}),1,"")))))))))))))))))))))))</f>
        <v/>
      </c>
      <c r="L216" s="13" t="str">
        <f>IF(AND(M216="d",$A216&gt;=1,OR(N216={1,"2a","2b",3,"5a","5b","10a","10b","20a","20b","40a","40b","80a","80b","160a","160b"})),"w",IF(AND(M216="",$A216&gt;=1,OR(N216={1,"2a","2b",3,"5a","5b","10a","10b","20a","20b","40a","40b","80a","80b","160a","160b"})),"l",""))</f>
        <v>l</v>
      </c>
      <c r="M216" s="7" t="str">
        <f>IF(OR($A216={25,26,27,28,29,30,31,32,33,34,35,36}),"d","")</f>
        <v/>
      </c>
      <c r="N216" s="14" t="str">
        <f>IF(AND(OR($D215={"1/3","2/3","3/1","3/2"}),L215="w"),VLOOKUP(N215,$AA$2:$AB$17,2,FALSE),IF(AND(OR($D215={"1/3","2/3","3/1","3/2"}),L215="l"),VLOOKUP(N215,$AC$2:$AD$17,2,FALSE),IF(AND(OR($D215={"1/3","2/3","3/1","3/2"}),L214="w"),VLOOKUP(N214,$AA$2:$AB$17,2,FALSE),IF(AND(OR($D215={"1/3","2/3","3/1","3/2"}),L214="l"),VLOOKUP(N214,$AC$2:$AD$17,2,FALSE),IF(AND(OR($D215={"1/3","2/3","3/1","3/2"}),L213="w"),VLOOKUP(N213,$AA$2:$AB$17,2,FALSE),IF(AND(OR($D215={"1/3","2/3","3/1","3/2"}),L213="l"),VLOOKUP(N213,$AC$2:$AD$17,2,FALSE),IF(AND(OR($D215={"1/3","2/3","3/1","3/2"}),L212="w"),VLOOKUP(N212,$AA$2:$AB$17,2,FALSE),IF(AND(OR($D215={"1/3","2/3","3/1","3/2"}),L212="l"),VLOOKUP(N212,$AC$2:$AD$17,2,FALSE),IF(AND(OR($D215={"1/3","2/3","3/1","3/2"}),L211="w"),VLOOKUP(N211,$AA$2:$AB$17,2,FALSE),IF(AND(OR($D215={"1/3","2/3","3/1","3/2"}),L211="l"),VLOOKUP(N211,$AC$2:$AD$17,2,FALSE),IF(AND(OR($D215={"1/3","2/3","3/1","3/2"}),L210="w"),VLOOKUP(N210,$AA$2:$AB$17,2,FALSE),IF(AND(OR($D215={"1/3","2/3","3/1","3/2"}),L210="l"),VLOOKUP(N210,$AC$2:$AD$17,2,FALSE),IF(AND(OR($D215={"1/3","2/3","3/1","3/2"}),L209="w"),VLOOKUP(N209,$AA$2:$AB$17,2,FALSE),IF(AND(OR($D215={"1/3","2/3","3/1","3/2"}),L209="l"),VLOOKUP(N209,$AC$2:$AD$17,2,FALSE),IF(AND(OR($D215={"1/3","2/3","3/1","3/2"}),L208="w"),VLOOKUP(N208,$AA$2:$AB$17,2,FALSE),IF(AND(OR($D215={"1/3","2/3","3/1","3/2"}),L208="l"),VLOOKUP(N208,$AC$2:$AD$17,2,FALSE),IF(AND(OR($D215={"1/3","2/3","3/1","3/2"}),L207="w"),VLOOKUP(N207,$AA$2:$AB$17,2,FALSE),IF(AND(OR($D215={"1/3","2/3","3/1","3/2"}),L207="l"),VLOOKUP(N207,$AC$2:$AD$17,2,FALSE),IF(AND(OR($D215={"1/3","2/3","3/1","3/2"}),L206="w"),VLOOKUP(N206,$AA$2:$AB$17,2,FALSE),IF(AND(OR($D215={"1/3","2/3","3/1","3/2"}),L206="l"),VLOOKUP(N206,$AC$2:$AD$17,2,FALSE),IF(AND(OR($D215={"1/3","2/3","3/1","3/2"}),L205="w"),VLOOKUP(N205,$AA$2:$AB$17,2,FALSE),IF(AND(OR($D215={"1/3","2/3","3/1","3/2"}),L205="l"),VLOOKUP(N205,$AC$2:$AD$17,2,FALSE),IF(OR($D215={"1/3","2/3","3/1","3/2"}),1,"")))))))))))))))))))))))</f>
        <v>2b</v>
      </c>
      <c r="O216" s="12">
        <f t="shared" si="17"/>
        <v>18</v>
      </c>
      <c r="P216" s="13" t="str">
        <f>IF(AND(Q216="c",$A216&gt;=1,OR(R216={1,"2a","2b",3,"5a","5b","10a","10b","20a","20b","40a","40b","80a","80b","160a","160b"})),"w",IF(AND(Q216="",$A216&gt;=1,OR(R216={1,"2a","2b",3,"5a","5b","10a","10b","20a","20b","40a","40b","80a","80b","160a","160b"})),"l",""))</f>
        <v>w</v>
      </c>
      <c r="Q216" s="7" t="str">
        <f>IF(OR($A216={1,4,7,10,13,16,19,22,25,28,31,34}),"c","")</f>
        <v>c</v>
      </c>
      <c r="R216" s="14">
        <f>IF(AND(OR($E215={"a/b","a/c","b/a","c/a"}),P215="w"),VLOOKUP(R215,$AA$2:$AB$17,2,FALSE),IF(AND(OR($E215={"a/b","a/c","b/a","c/a"}),P215="l"),VLOOKUP(R215,$AC$2:$AD$17,2,FALSE),IF(AND(OR($E215={"a/b","a/c","b/a","c/a"}),P214="w"),VLOOKUP(R214,$AA$2:$AB$17,2,FALSE),IF(AND(OR($E215={"a/b","a/c","b/a","c/a"}),P214="l"),VLOOKUP(R214,$AC$2:$AD$17,2,FALSE),IF(AND(OR($E215={"a/b","a/c","b/a","c/a"}),P213="w"),VLOOKUP(R213,$AA$2:$AB$17,2,FALSE),IF(AND(OR($E215={"a/b","a/c","b/a","c/a"}),P213="l"),VLOOKUP(R213,$AC$2:$AD$17,2,FALSE),IF(AND(OR($E215={"a/b","a/c","b/a","c/a"}),P212="w"),VLOOKUP(R212,$AA$2:$AB$17,2,FALSE),IF(AND(OR($E215={"a/b","a/c","b/a","c/a"}),P212="l"),VLOOKUP(R212,$AC$2:$AD$17,2,FALSE),IF(AND(OR($E215={"a/b","a/c","b/a","c/a"}),P211="w"),VLOOKUP(R211,$AA$2:$AB$17,2,FALSE),IF(AND(OR($E215={"a/b","a/c","b/a","c/a"}),P211="l"),VLOOKUP(R211,$AC$2:$AD$17,2,FALSE),IF(AND(OR($E215={"a/b","a/c","b/a","c/a"}),P210="w"),VLOOKUP(R210,$AA$2:$AB$17,2,FALSE),IF(AND(OR($E215={"a/b","a/c","b/a","c/a"}),P210="l"),VLOOKUP(R210,$AC$2:$AD$17,2,FALSE),IF(AND(OR($E215={"a/b","a/c","b/a","c/a"}),P209="w"),VLOOKUP(R209,$AA$2:$AB$17,2,FALSE),IF(AND(OR($E215={"a/b","a/c","b/a","c/a"}),P209="l"),VLOOKUP(R209,$AC$2:$AD$17,2,FALSE),IF(AND(OR($E215={"a/b","a/c","b/a","c/a"}),P208="w"),VLOOKUP(R208,$AA$2:$AB$17,2,FALSE),IF(AND(OR($E215={"a/b","a/c","b/a","c/a"}),P208="l"),VLOOKUP(R208,$AC$2:$AD$17,2,FALSE),IF(AND(OR($E215={"a/b","a/c","b/a","c/a"}),P207="w"),VLOOKUP(R207,$AA$2:$AB$17,2,FALSE),IF(AND(OR($E215={"a/b","a/c","b/a","c/a"}),P207="l"),VLOOKUP(R207,$AC$2:$AD$17,2,FALSE),IF(AND(OR($E215={"a/b","a/c","b/a","c/a"}),P206="w"),VLOOKUP(R206,$AA$2:$AB$17,2,FALSE),IF(AND(OR($E215={"a/b","a/c","b/a","c/a"}),P206="l"),VLOOKUP(R206,$AC$2:$AD$17,2,FALSE),IF(AND(OR($E215={"a/b","a/c","b/a","c/a"}),P205="w"),VLOOKUP(R205,$AA$2:$AB$17,2,FALSE),IF(AND(OR($E215={"a/b","a/c","b/a","c/a"}),P205="l"),VLOOKUP(R205,$AC$2:$AD$17,2,FALSE),IF(OR($E215={"a/b","a/c","b/a","c/a"}),1,"")))))))))))))))))))))))</f>
        <v>1</v>
      </c>
      <c r="S216" s="13" t="str">
        <f>IF(AND(T216="c",$A216&gt;=1,OR(U216={1,"2a","2b",3,"5a","5b","10a","10b","20a","20b","40a","40b","80a","80b","160a","160b"})),"w",IF(AND(T216="",$A216&gt;=1,OR(U216={1,"2a","2b",3,"5a","5b","10a","10b","20a","20b","40a","40b","80a","80b","160a","160b"})),"l",""))</f>
        <v/>
      </c>
      <c r="T216" s="7" t="str">
        <f>IF(OR($A216={2,5,8,11,14,17,20,23,26,29,32,35}),"c","")</f>
        <v/>
      </c>
      <c r="U216" s="14" t="str">
        <f>IF(AND(OR($E215={"a/b","b/c","b/a","c/b"}),S215="w"),VLOOKUP(U215,$AA$2:$AB$17,2,FALSE),IF(AND(OR($E215={"a/b","b/c","b/a","c/b"}),S215="l"),VLOOKUP(U215,$AC$2:$AD$17,2,FALSE),IF(AND(OR($E215={"a/b","b/c","b/a","c/b"}),S214="w"),VLOOKUP(U214,$AA$2:$AB$17,2,FALSE),IF(AND(OR($E215={"a/b","b/c","b/a","c/b"}),S214="l"),VLOOKUP(U214,$AC$2:$AD$17,2,FALSE),IF(AND(OR($E215={"a/b","b/c","b/a","c/b"}),S213="w"),VLOOKUP(U213,$AA$2:$AB$17,2,FALSE),IF(AND(OR($E215={"a/b","b/c","b/a","c/b"}),S213="l"),VLOOKUP(U213,$AC$2:$AD$17,2,FALSE),IF(AND(OR($E215={"a/b","b/c","b/a","c/b"}),S212="w"),VLOOKUP(U212,$AA$2:$AB$17,2,FALSE),IF(AND(OR($E215={"a/b","b/c","b/a","c/b"}),S212="l"),VLOOKUP(U212,$AC$2:$AD$17,2,FALSE),IF(AND(OR($E215={"a/b","b/c","b/a","c/b"}),S211="w"),VLOOKUP(U211,$AA$2:$AB$17,2,FALSE),IF(AND(OR($E215={"a/b","b/c","b/a","c/b"}),S211="l"),VLOOKUP(U211,$AC$2:$AD$17,2,FALSE),IF(AND(OR($E215={"a/b","b/c","b/a","c/b"}),S210="w"),VLOOKUP(U210,$AA$2:$AB$17,2,FALSE),IF(AND(OR($E215={"a/b","b/c","b/a","c/b"}),S210="l"),VLOOKUP(U210,$AC$2:$AD$17,2,FALSE),IF(AND(OR($E215={"a/b","b/c","b/a","c/b"}),S209="w"),VLOOKUP(U209,$AA$2:$AB$17,2,FALSE),IF(AND(OR($E215={"a/b","b/c","b/a","c/b"}),S209="l"),VLOOKUP(U209,$AC$2:$AD$17,2,FALSE),IF(AND(OR($E215={"a/b","b/c","b/a","c/b"}),S208="w"),VLOOKUP(U208,$AA$2:$AB$17,2,FALSE),IF(AND(OR($E215={"a/b","b/c","b/a","c/b"}),S208="l"),VLOOKUP(U208,$AC$2:$AD$17,2,FALSE),IF(AND(OR($E215={"a/b","b/c","b/a","c/b"}),S207="w"),VLOOKUP(U207,$AA$2:$AB$17,2,FALSE),IF(AND(OR($E215={"a/b","b/c","b/a","c/b"}),S207="l"),VLOOKUP(U207,$AC$2:$AD$17,2,FALSE),IF(AND(OR($E215={"a/b","b/c","b/a","c/b"}),S206="w"),VLOOKUP(U206,$AA$2:$AB$17,2,FALSE),IF(AND(OR($E215={"a/b","b/c","b/a","c/b"}),S206="l"),VLOOKUP(U206,$AC$2:$AD$17,2,FALSE),IF(AND(OR($E215={"a/b","b/c","b/a","c/b"}),S205="w"),VLOOKUP(U205,$AA$2:$AB$17,2,FALSE),IF(AND(OR($E215={"a/b","b/c","b/a","c/b"}),S205="l"),VLOOKUP(U205,$AC$2:$AD$17,2,FALSE),IF(OR($E215={"a/b","b/c","b/a","c/b"}),1,"")))))))))))))))))))))))</f>
        <v/>
      </c>
      <c r="V216" s="13" t="str">
        <f>IF(AND(W216="c",$A216&gt;=1,OR(X216={1,"2a","2b",3,"5a","5b","10a","10b","20a","20b","40a","40b","80a","80b","160a","160b"})),"w",IF(AND(W216="",$A216&gt;=1,OR(X216={1,"2a","2b",3,"5a","5b","10a","10b","20a","20b","40a","40b","80a","80b","160a","160b"})),"l",""))</f>
        <v>l</v>
      </c>
      <c r="W216" s="7" t="str">
        <f>IF(OR($A216={3,6,9,12,15,18,21,24,27,30,33,36}),"c","")</f>
        <v/>
      </c>
      <c r="X216" s="14">
        <f>IF(AND(OR($E215={"a/c","b/c","c/a","c/b"}),V215="w"),VLOOKUP(X215,$AA$2:$AB$17,2,FALSE),IF(AND(OR($E215={"a/c","b/c","c/a","c/b"}),V215="l"),VLOOKUP(X215,$AC$2:$AD$17,2,FALSE),IF(AND(OR($E215={"a/c","b/c","c/a","c/b"}),V214="w"),VLOOKUP(X214,$AA$2:$AB$17,2,FALSE),IF(AND(OR($E215={"a/c","b/c","c/a","c/b"}),V214="l"),VLOOKUP(X214,$AC$2:$AD$17,2,FALSE),IF(AND(OR($E215={"a/c","b/c","c/a","c/b"}),V213="w"),VLOOKUP(X213,$AA$2:$AB$17,2,FALSE),IF(AND(OR($E215={"a/c","b/c","c/a","c/b"}),V213="l"),VLOOKUP(X213,$AC$2:$AD$17,2,FALSE),IF(AND(OR($E215={"a/c","b/c","c/a","c/b"}),V212="w"),VLOOKUP(X212,$AA$2:$AB$17,2,FALSE),IF(AND(OR($E215={"a/c","b/c","c/a","c/b"}),V212="l"),VLOOKUP(X212,$AC$2:$AD$17,2,FALSE),IF(AND(OR($E215={"a/c","b/c","c/a","c/b"}),V211="w"),VLOOKUP(X211,$AA$2:$AB$17,2,FALSE),IF(AND(OR($E215={"a/c","b/c","c/a","c/b"}),V211="l"),VLOOKUP(X211,$AC$2:$AD$17,2,FALSE),IF(AND(OR($E215={"a/c","b/c","c/a","c/b"}),V210="w"),VLOOKUP(X210,$AA$2:$AB$17,2,FALSE),IF(AND(OR($E215={"a/c","b/c","c/a","c/b"}),V210="l"),VLOOKUP(X210,$AC$2:$AD$17,2,FALSE),IF(AND(OR($E215={"a/c","b/c","c/a","c/b"}),V209="w"),VLOOKUP(X209,$AA$2:$AB$17,2,FALSE),IF(AND(OR($E215={"a/c","b/c","c/a","c/b"}),V209="l"),VLOOKUP(X209,$AC$2:$AD$17,2,FALSE),IF(AND(OR($E215={"a/c","b/c","c/a","c/b"}),V208="w"),VLOOKUP(X208,$AA$2:$AB$17,2,FALSE),IF(AND(OR($E215={"a/c","b/c","c/a","c/b"}),V208="l"),VLOOKUP(X208,$AC$2:$AD$17,2,FALSE),IF(AND(OR($E215={"a/c","b/c","c/a","c/b"}),V207="w"),VLOOKUP(X207,$AA$2:$AB$17,2,FALSE),IF(AND(OR($E215={"a/c","b/c","c/a","c/b"}),V207="l"),VLOOKUP(X207,$AC$2:$AD$17,2,FALSE),IF(AND(OR($E215={"a/c","b/c","c/a","c/b"}),V206="w"),VLOOKUP(X206,$AA$2:$AB$17,2,FALSE),IF(AND(OR($E215={"a/c","b/c","c/a","c/b"}),V206="l"),VLOOKUP(X206,$AC$2:$AD$17,2,FALSE),IF(AND(OR($E215={"a/c","b/c","c/a","c/b"}),V205="w"),VLOOKUP(X205,$AA$2:$AB$17,2,FALSE),IF(AND(OR($E215={"a/c","b/c","c/a","c/b"}),V205="l"),VLOOKUP(X205,$AC$2:$AD$17,2,FALSE),IF(OR($E215={"a/c","b/c","c/a","c/b"}),1,"")))))))))))))))))))))))</f>
        <v>3</v>
      </c>
      <c r="Y216" s="12">
        <f t="shared" si="18"/>
        <v>-1</v>
      </c>
      <c r="Z216" s="27">
        <f t="shared" si="19"/>
        <v>17</v>
      </c>
    </row>
    <row r="217" spans="1:26">
      <c r="A217" s="9">
        <v>22</v>
      </c>
      <c r="B217" s="9">
        <f>IF(OR($A217={1,2,3,4,5,6,7,8,9,10,11,12}),1,IF(OR($A217={13,14,15,16,17,18,19,20,21,22,23,24}),2,IF(OR($A217={25,26,27,28,29,30,31,32,33,34,35,36}),3,"")))</f>
        <v>2</v>
      </c>
      <c r="C217" s="9" t="str">
        <f>IF(OR($A217={1,4,7,10,13,16,19,22,25,28,31,34}),"A",IF(OR($A217={2,5,8,11,14,17,20,23,26,29,32,35}),"B",IF(OR($A217={3,6,9,12,15,18,21,24,27,30,33,36}),"C","")))</f>
        <v>A</v>
      </c>
      <c r="D217" t="str">
        <f t="shared" si="20"/>
        <v>1/2</v>
      </c>
      <c r="E217" t="str">
        <f t="shared" si="21"/>
        <v>C/A</v>
      </c>
      <c r="F217" s="13" t="str">
        <f>IF(AND(G217="d",$A217&gt;=1,OR(H217={1,"2a","2b",3,"5a","5b","10a","10b","20a","20b","40a","40b","80a","80b","160a","160b"})),"w",IF(AND(G217="",$A217&gt;=1,OR(H217={1,"2a","2b",3,"5a","5b","10a","10b","20a","20b","40a","40b","80a","80b","160a","160b"})),"l",""))</f>
        <v>l</v>
      </c>
      <c r="G217" s="7" t="str">
        <f>IF(OR($A217={1,2,3,4,5,6,7,8,9,10,11,12}),"d","")</f>
        <v/>
      </c>
      <c r="H217" s="14" t="str">
        <f>IF(AND(OR($D216={"1/2","1/3","2/1","3/1"}),F216="w"),VLOOKUP(H216,$AA$2:$AB$17,2,FALSE),IF(AND(OR($D216={"1/2","1/3","2/1","3/1"}),F216="l"),VLOOKUP(H216,$AC$2:$AD$17,2,FALSE),IF(AND(OR($D216={"1/2","1/3","2/1","3/1"}),F215="w"),VLOOKUP(H215,$AA$2:$AB$17,2,FALSE),IF(AND(OR($D216={"1/2","1/3","2/1","3/1"}),F215="l"),VLOOKUP(H215,$AC$2:$AD$17,2,FALSE),IF(AND(OR($D216={"1/2","1/3","2/1","3/1"}),F214="w"),VLOOKUP(H214,$AA$2:$AB$17,2,FALSE),IF(AND(OR($D216={"1/2","1/3","2/1","3/1"}),F214="l"),VLOOKUP(H214,$AC$2:$AD$17,2,FALSE),IF(AND(OR($D216={"1/2","1/3","2/1","3/1"}),F213="w"),VLOOKUP(H213,$AA$2:$AB$17,2,FALSE),IF(AND(OR($D216={"1/2","1/3","2/1","3/1"}),F213="l"),VLOOKUP(H213,$AC$2:$AD$17,2,FALSE),IF(AND(OR($D216={"1/2","1/3","2/1","3/1"}),F212="w"),VLOOKUP(H212,$AA$2:$AB$17,2,FALSE),IF(AND(OR($D216={"1/2","1/3","2/1","3/1"}),F212="l"),VLOOKUP(H212,$AC$2:$AD$17,2,FALSE),IF(AND(OR($D216={"1/2","1/3","2/1","3/1"}),F211="w"),VLOOKUP(H211,$AA$2:$AB$17,2,FALSE),IF(AND(OR($D216={"1/2","1/3","2/1","3/1"}),F211="l"),VLOOKUP(H211,$AC$2:$AD$17,2,FALSE),IF(AND(OR($D216={"1/2","1/3","2/1","3/1"}),F210="w"),VLOOKUP(H210,$AA$2:$AB$17,2,FALSE),IF(AND(OR($D216={"1/2","1/3","2/1","3/1"}),F210="l"),VLOOKUP(H210,$AC$2:$AD$17,2,FALSE),IF(AND(OR($D216={"1/2","1/3","2/1","3/1"}),F209="w"),VLOOKUP(H209,$AA$2:$AB$17,2,FALSE),IF(AND(OR($D216={"1/2","1/3","2/1","3/1"}),F209="l"),VLOOKUP(H209,$AC$2:$AD$17,2,FALSE),IF(AND(OR($D216={"1/2","1/3","2/1","3/1"}),F208="w"),VLOOKUP(H208,$AA$2:$AB$17,2,FALSE),IF(AND(OR($D216={"1/2","1/3","2/1","3/1"}),F208="l"),VLOOKUP(H208,$AC$2:$AD$17,2,FALSE),IF(AND(OR($D216={"1/2","1/3","2/1","3/1"}),F207="w"),VLOOKUP(H207,$AA$2:$AB$17,2,FALSE),IF(AND(OR($D216={"1/2","1/3","2/1","3/1"}),F207="l"),VLOOKUP(H207,$AC$2:$AD$17,2,FALSE),IF(AND(OR($D216={"1/2","1/3","2/1","3/1"}),F206="w"),VLOOKUP(H206,$AA$2:$AB$17,2,FALSE),IF(AND(OR($D216={"1/2","1/3","2/1","3/1"}),F206="l"),VLOOKUP(H206,$AC$2:$AD$17,2,FALSE),IF(OR($D216={"1/2","1/3","2/1","3/1"}),1,"")))))))))))))))))))))))</f>
        <v>5a</v>
      </c>
      <c r="I217" s="13" t="str">
        <f>IF(AND(J217="d",$A217&gt;=1,OR(K217={1,"2a","2b",3,"5a","5b","10a","10b","20a","20b","40a","40b","80a","80b","160a","160b"})),"w",IF(AND(J217="",$A217&gt;=1,OR(K217={1,"2a","2b",3,"5a","5b","10a","10b","20a","20b","40a","40b","80a","80b","160a","160b"})),"l",""))</f>
        <v/>
      </c>
      <c r="J217" s="7" t="str">
        <f>IF(OR($A217={13,14,15,16,17,18,19,20,21,22,23,24}),"d","")</f>
        <v>d</v>
      </c>
      <c r="K217" s="14" t="str">
        <f>IF(AND(OR($D216={"1/2","2/3","2/1","3/2"}),I216="w"),VLOOKUP(K216,$AA$2:$AB$17,2,FALSE),IF(AND(OR($D216={"1/2","2/3","2/1","3/2"}),I216="l"),VLOOKUP(K216,$AC$2:$AD$17,2,FALSE),IF(AND(OR($D216={"1/2","2/3","2/1","3/2"}),I215="w"),VLOOKUP(K215,$AA$2:$AB$17,2,FALSE),IF(AND(OR($D216={"1/2","2/3","2/1","3/2"}),I215="l"),VLOOKUP(K215,$AC$2:$AD$17,2,FALSE),IF(AND(OR($D216={"1/2","2/3","2/1","3/2"}),I214="w"),VLOOKUP(K214,$AA$2:$AB$17,2,FALSE),IF(AND(OR($D216={"1/2","2/3","2/1","3/2"}),I214="l"),VLOOKUP(K214,$AC$2:$AD$17,2,FALSE),IF(AND(OR($D216={"1/2","2/3","2/1","3/2"}),I213="w"),VLOOKUP(K213,$AA$2:$AB$17,2,FALSE),IF(AND(OR($D216={"1/2","2/3","2/1","3/2"}),I213="l"),VLOOKUP(K213,$AC$2:$AD$17,2,FALSE),IF(AND(OR($D216={"1/2","2/3","2/1","3/2"}),I212="w"),VLOOKUP(K212,$AA$2:$AB$17,2,FALSE),IF(AND(OR($D216={"1/2","2/3","2/1","3/2"}),I212="l"),VLOOKUP(K212,$AC$2:$AD$17,2,FALSE),IF(AND(OR($D216={"1/2","2/3","2/1","3/2"}),I211="w"),VLOOKUP(K211,$AA$2:$AB$17,2,FALSE),IF(AND(OR($D216={"1/2","2/3","2/1","3/2"}),I211="l"),VLOOKUP(K211,$AC$2:$AD$17,2,FALSE),IF(AND(OR($D216={"1/2","2/3","2/1","3/2"}),I210="w"),VLOOKUP(K210,$AA$2:$AB$17,2,FALSE),IF(AND(OR($D216={"1/2","2/3","2/1","3/2"}),I210="l"),VLOOKUP(K210,$AC$2:$AD$17,2,FALSE),IF(AND(OR($D216={"1/2","2/3","2/1","3/2"}),I209="w"),VLOOKUP(K209,$AA$2:$AB$17,2,FALSE),IF(AND(OR($D216={"1/2","2/3","2/1","3/2"}),I209="l"),VLOOKUP(K209,$AC$2:$AD$17,2,FALSE),IF(AND(OR($D216={"1/2","2/3","2/1","3/2"}),I208="w"),VLOOKUP(K208,$AA$2:$AB$17,2,FALSE),IF(AND(OR($D216={"1/2","2/3","2/1","3/2"}),I208="l"),VLOOKUP(K208,$AC$2:$AD$17,2,FALSE),IF(AND(OR($D216={"1/2","2/3","2/1","3/2"}),I207="w"),VLOOKUP(K207,$AA$2:$AB$17,2,FALSE),IF(AND(OR($D216={"1/2","2/3","2/1","3/2"}),I207="l"),VLOOKUP(K207,$AC$2:$AD$17,2,FALSE),IF(AND(OR($D216={"1/2","2/3","2/1","3/2"}),I206="w"),VLOOKUP(K206,$AA$2:$AB$17,2,FALSE),IF(AND(OR($D216={"1/2","2/3","2/1","3/2"}),I206="l"),VLOOKUP(K206,$AC$2:$AD$17,2,FALSE),IF(OR($D216={"1/2","2/3","2/1","3/2"}),1,"")))))))))))))))))))))))</f>
        <v/>
      </c>
      <c r="L217" s="13" t="str">
        <f>IF(AND(M217="d",$A217&gt;=1,OR(N217={1,"2a","2b",3,"5a","5b","10a","10b","20a","20b","40a","40b","80a","80b","160a","160b"})),"w",IF(AND(M217="",$A217&gt;=1,OR(N217={1,"2a","2b",3,"5a","5b","10a","10b","20a","20b","40a","40b","80a","80b","160a","160b"})),"l",""))</f>
        <v>l</v>
      </c>
      <c r="M217" s="7" t="str">
        <f>IF(OR($A217={25,26,27,28,29,30,31,32,33,34,35,36}),"d","")</f>
        <v/>
      </c>
      <c r="N217" s="14">
        <f>IF(AND(OR($D216={"1/3","2/3","3/1","3/2"}),L216="w"),VLOOKUP(N216,$AA$2:$AB$17,2,FALSE),IF(AND(OR($D216={"1/3","2/3","3/1","3/2"}),L216="l"),VLOOKUP(N216,$AC$2:$AD$17,2,FALSE),IF(AND(OR($D216={"1/3","2/3","3/1","3/2"}),L215="w"),VLOOKUP(N215,$AA$2:$AB$17,2,FALSE),IF(AND(OR($D216={"1/3","2/3","3/1","3/2"}),L215="l"),VLOOKUP(N215,$AC$2:$AD$17,2,FALSE),IF(AND(OR($D216={"1/3","2/3","3/1","3/2"}),L214="w"),VLOOKUP(N214,$AA$2:$AB$17,2,FALSE),IF(AND(OR($D216={"1/3","2/3","3/1","3/2"}),L214="l"),VLOOKUP(N214,$AC$2:$AD$17,2,FALSE),IF(AND(OR($D216={"1/3","2/3","3/1","3/2"}),L213="w"),VLOOKUP(N213,$AA$2:$AB$17,2,FALSE),IF(AND(OR($D216={"1/3","2/3","3/1","3/2"}),L213="l"),VLOOKUP(N213,$AC$2:$AD$17,2,FALSE),IF(AND(OR($D216={"1/3","2/3","3/1","3/2"}),L212="w"),VLOOKUP(N212,$AA$2:$AB$17,2,FALSE),IF(AND(OR($D216={"1/3","2/3","3/1","3/2"}),L212="l"),VLOOKUP(N212,$AC$2:$AD$17,2,FALSE),IF(AND(OR($D216={"1/3","2/3","3/1","3/2"}),L211="w"),VLOOKUP(N211,$AA$2:$AB$17,2,FALSE),IF(AND(OR($D216={"1/3","2/3","3/1","3/2"}),L211="l"),VLOOKUP(N211,$AC$2:$AD$17,2,FALSE),IF(AND(OR($D216={"1/3","2/3","3/1","3/2"}),L210="w"),VLOOKUP(N210,$AA$2:$AB$17,2,FALSE),IF(AND(OR($D216={"1/3","2/3","3/1","3/2"}),L210="l"),VLOOKUP(N210,$AC$2:$AD$17,2,FALSE),IF(AND(OR($D216={"1/3","2/3","3/1","3/2"}),L209="w"),VLOOKUP(N209,$AA$2:$AB$17,2,FALSE),IF(AND(OR($D216={"1/3","2/3","3/1","3/2"}),L209="l"),VLOOKUP(N209,$AC$2:$AD$17,2,FALSE),IF(AND(OR($D216={"1/3","2/3","3/1","3/2"}),L208="w"),VLOOKUP(N208,$AA$2:$AB$17,2,FALSE),IF(AND(OR($D216={"1/3","2/3","3/1","3/2"}),L208="l"),VLOOKUP(N208,$AC$2:$AD$17,2,FALSE),IF(AND(OR($D216={"1/3","2/3","3/1","3/2"}),L207="w"),VLOOKUP(N207,$AA$2:$AB$17,2,FALSE),IF(AND(OR($D216={"1/3","2/3","3/1","3/2"}),L207="l"),VLOOKUP(N207,$AC$2:$AD$17,2,FALSE),IF(AND(OR($D216={"1/3","2/3","3/1","3/2"}),L206="w"),VLOOKUP(N206,$AA$2:$AB$17,2,FALSE),IF(AND(OR($D216={"1/3","2/3","3/1","3/2"}),L206="l"),VLOOKUP(N206,$AC$2:$AD$17,2,FALSE),IF(OR($D216={"1/3","2/3","3/1","3/2"}),1,"")))))))))))))))))))))))</f>
        <v>3</v>
      </c>
      <c r="O217" s="12">
        <f t="shared" si="17"/>
        <v>-8</v>
      </c>
      <c r="P217" s="13" t="str">
        <f>IF(AND(Q217="c",$A217&gt;=1,OR(R217={1,"2a","2b",3,"5a","5b","10a","10b","20a","20b","40a","40b","80a","80b","160a","160b"})),"w",IF(AND(Q217="",$A217&gt;=1,OR(R217={1,"2a","2b",3,"5a","5b","10a","10b","20a","20b","40a","40b","80a","80b","160a","160b"})),"l",""))</f>
        <v>w</v>
      </c>
      <c r="Q217" s="7" t="str">
        <f>IF(OR($A217={1,4,7,10,13,16,19,22,25,28,31,34}),"c","")</f>
        <v>c</v>
      </c>
      <c r="R217" s="14">
        <f>IF(AND(OR($E216={"a/b","a/c","b/a","c/a"}),P216="w"),VLOOKUP(R216,$AA$2:$AB$17,2,FALSE),IF(AND(OR($E216={"a/b","a/c","b/a","c/a"}),P216="l"),VLOOKUP(R216,$AC$2:$AD$17,2,FALSE),IF(AND(OR($E216={"a/b","a/c","b/a","c/a"}),P215="w"),VLOOKUP(R215,$AA$2:$AB$17,2,FALSE),IF(AND(OR($E216={"a/b","a/c","b/a","c/a"}),P215="l"),VLOOKUP(R215,$AC$2:$AD$17,2,FALSE),IF(AND(OR($E216={"a/b","a/c","b/a","c/a"}),P214="w"),VLOOKUP(R214,$AA$2:$AB$17,2,FALSE),IF(AND(OR($E216={"a/b","a/c","b/a","c/a"}),P214="l"),VLOOKUP(R214,$AC$2:$AD$17,2,FALSE),IF(AND(OR($E216={"a/b","a/c","b/a","c/a"}),P213="w"),VLOOKUP(R213,$AA$2:$AB$17,2,FALSE),IF(AND(OR($E216={"a/b","a/c","b/a","c/a"}),P213="l"),VLOOKUP(R213,$AC$2:$AD$17,2,FALSE),IF(AND(OR($E216={"a/b","a/c","b/a","c/a"}),P212="w"),VLOOKUP(R212,$AA$2:$AB$17,2,FALSE),IF(AND(OR($E216={"a/b","a/c","b/a","c/a"}),P212="l"),VLOOKUP(R212,$AC$2:$AD$17,2,FALSE),IF(AND(OR($E216={"a/b","a/c","b/a","c/a"}),P211="w"),VLOOKUP(R211,$AA$2:$AB$17,2,FALSE),IF(AND(OR($E216={"a/b","a/c","b/a","c/a"}),P211="l"),VLOOKUP(R211,$AC$2:$AD$17,2,FALSE),IF(AND(OR($E216={"a/b","a/c","b/a","c/a"}),P210="w"),VLOOKUP(R210,$AA$2:$AB$17,2,FALSE),IF(AND(OR($E216={"a/b","a/c","b/a","c/a"}),P210="l"),VLOOKUP(R210,$AC$2:$AD$17,2,FALSE),IF(AND(OR($E216={"a/b","a/c","b/a","c/a"}),P209="w"),VLOOKUP(R209,$AA$2:$AB$17,2,FALSE),IF(AND(OR($E216={"a/b","a/c","b/a","c/a"}),P209="l"),VLOOKUP(R209,$AC$2:$AD$17,2,FALSE),IF(AND(OR($E216={"a/b","a/c","b/a","c/a"}),P208="w"),VLOOKUP(R208,$AA$2:$AB$17,2,FALSE),IF(AND(OR($E216={"a/b","a/c","b/a","c/a"}),P208="l"),VLOOKUP(R208,$AC$2:$AD$17,2,FALSE),IF(AND(OR($E216={"a/b","a/c","b/a","c/a"}),P207="w"),VLOOKUP(R207,$AA$2:$AB$17,2,FALSE),IF(AND(OR($E216={"a/b","a/c","b/a","c/a"}),P207="l"),VLOOKUP(R207,$AC$2:$AD$17,2,FALSE),IF(AND(OR($E216={"a/b","a/c","b/a","c/a"}),P206="w"),VLOOKUP(R206,$AA$2:$AB$17,2,FALSE),IF(AND(OR($E216={"a/b","a/c","b/a","c/a"}),P206="l"),VLOOKUP(R206,$AC$2:$AD$17,2,FALSE),IF(OR($E216={"a/b","a/c","b/a","c/a"}),1,"")))))))))))))))))))))))</f>
        <v>1</v>
      </c>
      <c r="S217" s="13" t="str">
        <f>IF(AND(T217="c",$A217&gt;=1,OR(U217={1,"2a","2b",3,"5a","5b","10a","10b","20a","20b","40a","40b","80a","80b","160a","160b"})),"w",IF(AND(T217="",$A217&gt;=1,OR(U217={1,"2a","2b",3,"5a","5b","10a","10b","20a","20b","40a","40b","80a","80b","160a","160b"})),"l",""))</f>
        <v/>
      </c>
      <c r="T217" s="7" t="str">
        <f>IF(OR($A217={2,5,8,11,14,17,20,23,26,29,32,35}),"c","")</f>
        <v/>
      </c>
      <c r="U217" s="14" t="str">
        <f>IF(AND(OR($E216={"a/b","b/c","b/a","c/b"}),S216="w"),VLOOKUP(U216,$AA$2:$AB$17,2,FALSE),IF(AND(OR($E216={"a/b","b/c","b/a","c/b"}),S216="l"),VLOOKUP(U216,$AC$2:$AD$17,2,FALSE),IF(AND(OR($E216={"a/b","b/c","b/a","c/b"}),S215="w"),VLOOKUP(U215,$AA$2:$AB$17,2,FALSE),IF(AND(OR($E216={"a/b","b/c","b/a","c/b"}),S215="l"),VLOOKUP(U215,$AC$2:$AD$17,2,FALSE),IF(AND(OR($E216={"a/b","b/c","b/a","c/b"}),S214="w"),VLOOKUP(U214,$AA$2:$AB$17,2,FALSE),IF(AND(OR($E216={"a/b","b/c","b/a","c/b"}),S214="l"),VLOOKUP(U214,$AC$2:$AD$17,2,FALSE),IF(AND(OR($E216={"a/b","b/c","b/a","c/b"}),S213="w"),VLOOKUP(U213,$AA$2:$AB$17,2,FALSE),IF(AND(OR($E216={"a/b","b/c","b/a","c/b"}),S213="l"),VLOOKUP(U213,$AC$2:$AD$17,2,FALSE),IF(AND(OR($E216={"a/b","b/c","b/a","c/b"}),S212="w"),VLOOKUP(U212,$AA$2:$AB$17,2,FALSE),IF(AND(OR($E216={"a/b","b/c","b/a","c/b"}),S212="l"),VLOOKUP(U212,$AC$2:$AD$17,2,FALSE),IF(AND(OR($E216={"a/b","b/c","b/a","c/b"}),S211="w"),VLOOKUP(U211,$AA$2:$AB$17,2,FALSE),IF(AND(OR($E216={"a/b","b/c","b/a","c/b"}),S211="l"),VLOOKUP(U211,$AC$2:$AD$17,2,FALSE),IF(AND(OR($E216={"a/b","b/c","b/a","c/b"}),S210="w"),VLOOKUP(U210,$AA$2:$AB$17,2,FALSE),IF(AND(OR($E216={"a/b","b/c","b/a","c/b"}),S210="l"),VLOOKUP(U210,$AC$2:$AD$17,2,FALSE),IF(AND(OR($E216={"a/b","b/c","b/a","c/b"}),S209="w"),VLOOKUP(U209,$AA$2:$AB$17,2,FALSE),IF(AND(OR($E216={"a/b","b/c","b/a","c/b"}),S209="l"),VLOOKUP(U209,$AC$2:$AD$17,2,FALSE),IF(AND(OR($E216={"a/b","b/c","b/a","c/b"}),S208="w"),VLOOKUP(U208,$AA$2:$AB$17,2,FALSE),IF(AND(OR($E216={"a/b","b/c","b/a","c/b"}),S208="l"),VLOOKUP(U208,$AC$2:$AD$17,2,FALSE),IF(AND(OR($E216={"a/b","b/c","b/a","c/b"}),S207="w"),VLOOKUP(U207,$AA$2:$AB$17,2,FALSE),IF(AND(OR($E216={"a/b","b/c","b/a","c/b"}),S207="l"),VLOOKUP(U207,$AC$2:$AD$17,2,FALSE),IF(AND(OR($E216={"a/b","b/c","b/a","c/b"}),S206="w"),VLOOKUP(U206,$AA$2:$AB$17,2,FALSE),IF(AND(OR($E216={"a/b","b/c","b/a","c/b"}),S206="l"),VLOOKUP(U206,$AC$2:$AD$17,2,FALSE),IF(OR($E216={"a/b","b/c","b/a","c/b"}),1,"")))))))))))))))))))))))</f>
        <v/>
      </c>
      <c r="V217" s="13" t="str">
        <f>IF(AND(W217="c",$A217&gt;=1,OR(X217={1,"2a","2b",3,"5a","5b","10a","10b","20a","20b","40a","40b","80a","80b","160a","160b"})),"w",IF(AND(W217="",$A217&gt;=1,OR(X217={1,"2a","2b",3,"5a","5b","10a","10b","20a","20b","40a","40b","80a","80b","160a","160b"})),"l",""))</f>
        <v>l</v>
      </c>
      <c r="W217" s="7" t="str">
        <f>IF(OR($A217={3,6,9,12,15,18,21,24,27,30,33,36}),"c","")</f>
        <v/>
      </c>
      <c r="X217" s="14" t="str">
        <f>IF(AND(OR($E216={"a/c","b/c","c/a","c/b"}),V216="w"),VLOOKUP(X216,$AA$2:$AB$17,2,FALSE),IF(AND(OR($E216={"a/c","b/c","c/a","c/b"}),V216="l"),VLOOKUP(X216,$AC$2:$AD$17,2,FALSE),IF(AND(OR($E216={"a/c","b/c","c/a","c/b"}),V215="w"),VLOOKUP(X215,$AA$2:$AB$17,2,FALSE),IF(AND(OR($E216={"a/c","b/c","c/a","c/b"}),V215="l"),VLOOKUP(X215,$AC$2:$AD$17,2,FALSE),IF(AND(OR($E216={"a/c","b/c","c/a","c/b"}),V214="w"),VLOOKUP(X214,$AA$2:$AB$17,2,FALSE),IF(AND(OR($E216={"a/c","b/c","c/a","c/b"}),V214="l"),VLOOKUP(X214,$AC$2:$AD$17,2,FALSE),IF(AND(OR($E216={"a/c","b/c","c/a","c/b"}),V213="w"),VLOOKUP(X213,$AA$2:$AB$17,2,FALSE),IF(AND(OR($E216={"a/c","b/c","c/a","c/b"}),V213="l"),VLOOKUP(X213,$AC$2:$AD$17,2,FALSE),IF(AND(OR($E216={"a/c","b/c","c/a","c/b"}),V212="w"),VLOOKUP(X212,$AA$2:$AB$17,2,FALSE),IF(AND(OR($E216={"a/c","b/c","c/a","c/b"}),V212="l"),VLOOKUP(X212,$AC$2:$AD$17,2,FALSE),IF(AND(OR($E216={"a/c","b/c","c/a","c/b"}),V211="w"),VLOOKUP(X211,$AA$2:$AB$17,2,FALSE),IF(AND(OR($E216={"a/c","b/c","c/a","c/b"}),V211="l"),VLOOKUP(X211,$AC$2:$AD$17,2,FALSE),IF(AND(OR($E216={"a/c","b/c","c/a","c/b"}),V210="w"),VLOOKUP(X210,$AA$2:$AB$17,2,FALSE),IF(AND(OR($E216={"a/c","b/c","c/a","c/b"}),V210="l"),VLOOKUP(X210,$AC$2:$AD$17,2,FALSE),IF(AND(OR($E216={"a/c","b/c","c/a","c/b"}),V209="w"),VLOOKUP(X209,$AA$2:$AB$17,2,FALSE),IF(AND(OR($E216={"a/c","b/c","c/a","c/b"}),V209="l"),VLOOKUP(X209,$AC$2:$AD$17,2,FALSE),IF(AND(OR($E216={"a/c","b/c","c/a","c/b"}),V208="w"),VLOOKUP(X208,$AA$2:$AB$17,2,FALSE),IF(AND(OR($E216={"a/c","b/c","c/a","c/b"}),V208="l"),VLOOKUP(X208,$AC$2:$AD$17,2,FALSE),IF(AND(OR($E216={"a/c","b/c","c/a","c/b"}),V207="w"),VLOOKUP(X207,$AA$2:$AB$17,2,FALSE),IF(AND(OR($E216={"a/c","b/c","c/a","c/b"}),V207="l"),VLOOKUP(X207,$AC$2:$AD$17,2,FALSE),IF(AND(OR($E216={"a/c","b/c","c/a","c/b"}),V206="w"),VLOOKUP(X206,$AA$2:$AB$17,2,FALSE),IF(AND(OR($E216={"a/c","b/c","c/a","c/b"}),V206="l"),VLOOKUP(X206,$AC$2:$AD$17,2,FALSE),IF(OR($E216={"a/c","b/c","c/a","c/b"}),1,"")))))))))))))))))))))))</f>
        <v>5a</v>
      </c>
      <c r="Y217" s="12">
        <f t="shared" si="18"/>
        <v>-3</v>
      </c>
      <c r="Z217" s="27">
        <f t="shared" si="19"/>
        <v>-11</v>
      </c>
    </row>
    <row r="218" spans="1:26">
      <c r="A218" s="9">
        <v>25</v>
      </c>
      <c r="B218" s="9">
        <f>IF(OR($A218={1,2,3,4,5,6,7,8,9,10,11,12}),1,IF(OR($A218={13,14,15,16,17,18,19,20,21,22,23,24}),2,IF(OR($A218={25,26,27,28,29,30,31,32,33,34,35,36}),3,"")))</f>
        <v>3</v>
      </c>
      <c r="C218" s="9" t="str">
        <f>IF(OR($A218={1,4,7,10,13,16,19,22,25,28,31,34}),"A",IF(OR($A218={2,5,8,11,14,17,20,23,26,29,32,35}),"B",IF(OR($A218={3,6,9,12,15,18,21,24,27,30,33,36}),"C","")))</f>
        <v>A</v>
      </c>
      <c r="D218" t="str">
        <f t="shared" si="20"/>
        <v>2/3</v>
      </c>
      <c r="E218" t="str">
        <f t="shared" si="21"/>
        <v>C/A</v>
      </c>
      <c r="F218" s="13" t="str">
        <f>IF(AND(G218="d",$A218&gt;=1,OR(H218={1,"2a","2b",3,"5a","5b","10a","10b","20a","20b","40a","40b","80a","80b","160a","160b"})),"w",IF(AND(G218="",$A218&gt;=1,OR(H218={1,"2a","2b",3,"5a","5b","10a","10b","20a","20b","40a","40b","80a","80b","160a","160b"})),"l",""))</f>
        <v>l</v>
      </c>
      <c r="G218" s="7" t="str">
        <f>IF(OR($A218={1,2,3,4,5,6,7,8,9,10,11,12}),"d","")</f>
        <v/>
      </c>
      <c r="H218" s="14" t="str">
        <f>IF(AND(OR($D217={"1/2","1/3","2/1","3/1"}),F217="w"),VLOOKUP(H217,$AA$2:$AB$17,2,FALSE),IF(AND(OR($D217={"1/2","1/3","2/1","3/1"}),F217="l"),VLOOKUP(H217,$AC$2:$AD$17,2,FALSE),IF(AND(OR($D217={"1/2","1/3","2/1","3/1"}),F216="w"),VLOOKUP(H216,$AA$2:$AB$17,2,FALSE),IF(AND(OR($D217={"1/2","1/3","2/1","3/1"}),F216="l"),VLOOKUP(H216,$AC$2:$AD$17,2,FALSE),IF(AND(OR($D217={"1/2","1/3","2/1","3/1"}),F215="w"),VLOOKUP(H215,$AA$2:$AB$17,2,FALSE),IF(AND(OR($D217={"1/2","1/3","2/1","3/1"}),F215="l"),VLOOKUP(H215,$AC$2:$AD$17,2,FALSE),IF(AND(OR($D217={"1/2","1/3","2/1","3/1"}),F214="w"),VLOOKUP(H214,$AA$2:$AB$17,2,FALSE),IF(AND(OR($D217={"1/2","1/3","2/1","3/1"}),F214="l"),VLOOKUP(H214,$AC$2:$AD$17,2,FALSE),IF(AND(OR($D217={"1/2","1/3","2/1","3/1"}),F213="w"),VLOOKUP(H213,$AA$2:$AB$17,2,FALSE),IF(AND(OR($D217={"1/2","1/3","2/1","3/1"}),F213="l"),VLOOKUP(H213,$AC$2:$AD$17,2,FALSE),IF(AND(OR($D217={"1/2","1/3","2/1","3/1"}),F212="w"),VLOOKUP(H212,$AA$2:$AB$17,2,FALSE),IF(AND(OR($D217={"1/2","1/3","2/1","3/1"}),F212="l"),VLOOKUP(H212,$AC$2:$AD$17,2,FALSE),IF(AND(OR($D217={"1/2","1/3","2/1","3/1"}),F211="w"),VLOOKUP(H211,$AA$2:$AB$17,2,FALSE),IF(AND(OR($D217={"1/2","1/3","2/1","3/1"}),F211="l"),VLOOKUP(H211,$AC$2:$AD$17,2,FALSE),IF(AND(OR($D217={"1/2","1/3","2/1","3/1"}),F210="w"),VLOOKUP(H210,$AA$2:$AB$17,2,FALSE),IF(AND(OR($D217={"1/2","1/3","2/1","3/1"}),F210="l"),VLOOKUP(H210,$AC$2:$AD$17,2,FALSE),IF(AND(OR($D217={"1/2","1/3","2/1","3/1"}),F209="w"),VLOOKUP(H209,$AA$2:$AB$17,2,FALSE),IF(AND(OR($D217={"1/2","1/3","2/1","3/1"}),F209="l"),VLOOKUP(H209,$AC$2:$AD$17,2,FALSE),IF(AND(OR($D217={"1/2","1/3","2/1","3/1"}),F208="w"),VLOOKUP(H208,$AA$2:$AB$17,2,FALSE),IF(AND(OR($D217={"1/2","1/3","2/1","3/1"}),F208="l"),VLOOKUP(H208,$AC$2:$AD$17,2,FALSE),IF(AND(OR($D217={"1/2","1/3","2/1","3/1"}),F207="w"),VLOOKUP(H207,$AA$2:$AB$17,2,FALSE),IF(AND(OR($D217={"1/2","1/3","2/1","3/1"}),F207="l"),VLOOKUP(H207,$AC$2:$AD$17,2,FALSE),IF(OR($D217={"1/2","1/3","2/1","3/1"}),1,"")))))))))))))))))))))))</f>
        <v>5b</v>
      </c>
      <c r="I218" s="13" t="str">
        <f>IF(AND(J218="d",$A218&gt;=1,OR(K218={1,"2a","2b",3,"5a","5b","10a","10b","20a","20b","40a","40b","80a","80b","160a","160b"})),"w",IF(AND(J218="",$A218&gt;=1,OR(K218={1,"2a","2b",3,"5a","5b","10a","10b","20a","20b","40a","40b","80a","80b","160a","160b"})),"l",""))</f>
        <v>l</v>
      </c>
      <c r="J218" s="7" t="str">
        <f>IF(OR($A218={13,14,15,16,17,18,19,20,21,22,23,24}),"d","")</f>
        <v/>
      </c>
      <c r="K218" s="14" t="str">
        <f>IF(AND(OR($D217={"1/2","2/3","2/1","3/2"}),I217="w"),VLOOKUP(K217,$AA$2:$AB$17,2,FALSE),IF(AND(OR($D217={"1/2","2/3","2/1","3/2"}),I217="l"),VLOOKUP(K217,$AC$2:$AD$17,2,FALSE),IF(AND(OR($D217={"1/2","2/3","2/1","3/2"}),I216="w"),VLOOKUP(K216,$AA$2:$AB$17,2,FALSE),IF(AND(OR($D217={"1/2","2/3","2/1","3/2"}),I216="l"),VLOOKUP(K216,$AC$2:$AD$17,2,FALSE),IF(AND(OR($D217={"1/2","2/3","2/1","3/2"}),I215="w"),VLOOKUP(K215,$AA$2:$AB$17,2,FALSE),IF(AND(OR($D217={"1/2","2/3","2/1","3/2"}),I215="l"),VLOOKUP(K215,$AC$2:$AD$17,2,FALSE),IF(AND(OR($D217={"1/2","2/3","2/1","3/2"}),I214="w"),VLOOKUP(K214,$AA$2:$AB$17,2,FALSE),IF(AND(OR($D217={"1/2","2/3","2/1","3/2"}),I214="l"),VLOOKUP(K214,$AC$2:$AD$17,2,FALSE),IF(AND(OR($D217={"1/2","2/3","2/1","3/2"}),I213="w"),VLOOKUP(K213,$AA$2:$AB$17,2,FALSE),IF(AND(OR($D217={"1/2","2/3","2/1","3/2"}),I213="l"),VLOOKUP(K213,$AC$2:$AD$17,2,FALSE),IF(AND(OR($D217={"1/2","2/3","2/1","3/2"}),I212="w"),VLOOKUP(K212,$AA$2:$AB$17,2,FALSE),IF(AND(OR($D217={"1/2","2/3","2/1","3/2"}),I212="l"),VLOOKUP(K212,$AC$2:$AD$17,2,FALSE),IF(AND(OR($D217={"1/2","2/3","2/1","3/2"}),I211="w"),VLOOKUP(K211,$AA$2:$AB$17,2,FALSE),IF(AND(OR($D217={"1/2","2/3","2/1","3/2"}),I211="l"),VLOOKUP(K211,$AC$2:$AD$17,2,FALSE),IF(AND(OR($D217={"1/2","2/3","2/1","3/2"}),I210="w"),VLOOKUP(K210,$AA$2:$AB$17,2,FALSE),IF(AND(OR($D217={"1/2","2/3","2/1","3/2"}),I210="l"),VLOOKUP(K210,$AC$2:$AD$17,2,FALSE),IF(AND(OR($D217={"1/2","2/3","2/1","3/2"}),I209="w"),VLOOKUP(K209,$AA$2:$AB$17,2,FALSE),IF(AND(OR($D217={"1/2","2/3","2/1","3/2"}),I209="l"),VLOOKUP(K209,$AC$2:$AD$17,2,FALSE),IF(AND(OR($D217={"1/2","2/3","2/1","3/2"}),I208="w"),VLOOKUP(K208,$AA$2:$AB$17,2,FALSE),IF(AND(OR($D217={"1/2","2/3","2/1","3/2"}),I208="l"),VLOOKUP(K208,$AC$2:$AD$17,2,FALSE),IF(AND(OR($D217={"1/2","2/3","2/1","3/2"}),I207="w"),VLOOKUP(K207,$AA$2:$AB$17,2,FALSE),IF(AND(OR($D217={"1/2","2/3","2/1","3/2"}),I207="l"),VLOOKUP(K207,$AC$2:$AD$17,2,FALSE),IF(OR($D217={"1/2","2/3","2/1","3/2"}),1,"")))))))))))))))))))))))</f>
        <v>5b</v>
      </c>
      <c r="L218" s="13" t="str">
        <f>IF(AND(M218="d",$A218&gt;=1,OR(N218={1,"2a","2b",3,"5a","5b","10a","10b","20a","20b","40a","40b","80a","80b","160a","160b"})),"w",IF(AND(M218="",$A218&gt;=1,OR(N218={1,"2a","2b",3,"5a","5b","10a","10b","20a","20b","40a","40b","80a","80b","160a","160b"})),"l",""))</f>
        <v/>
      </c>
      <c r="M218" s="7" t="str">
        <f>IF(OR($A218={25,26,27,28,29,30,31,32,33,34,35,36}),"d","")</f>
        <v>d</v>
      </c>
      <c r="N218" s="14" t="str">
        <f>IF(AND(OR($D217={"1/3","2/3","3/1","3/2"}),L217="w"),VLOOKUP(N217,$AA$2:$AB$17,2,FALSE),IF(AND(OR($D217={"1/3","2/3","3/1","3/2"}),L217="l"),VLOOKUP(N217,$AC$2:$AD$17,2,FALSE),IF(AND(OR($D217={"1/3","2/3","3/1","3/2"}),L216="w"),VLOOKUP(N216,$AA$2:$AB$17,2,FALSE),IF(AND(OR($D217={"1/3","2/3","3/1","3/2"}),L216="l"),VLOOKUP(N216,$AC$2:$AD$17,2,FALSE),IF(AND(OR($D217={"1/3","2/3","3/1","3/2"}),L215="w"),VLOOKUP(N215,$AA$2:$AB$17,2,FALSE),IF(AND(OR($D217={"1/3","2/3","3/1","3/2"}),L215="l"),VLOOKUP(N215,$AC$2:$AD$17,2,FALSE),IF(AND(OR($D217={"1/3","2/3","3/1","3/2"}),L214="w"),VLOOKUP(N214,$AA$2:$AB$17,2,FALSE),IF(AND(OR($D217={"1/3","2/3","3/1","3/2"}),L214="l"),VLOOKUP(N214,$AC$2:$AD$17,2,FALSE),IF(AND(OR($D217={"1/3","2/3","3/1","3/2"}),L213="w"),VLOOKUP(N213,$AA$2:$AB$17,2,FALSE),IF(AND(OR($D217={"1/3","2/3","3/1","3/2"}),L213="l"),VLOOKUP(N213,$AC$2:$AD$17,2,FALSE),IF(AND(OR($D217={"1/3","2/3","3/1","3/2"}),L212="w"),VLOOKUP(N212,$AA$2:$AB$17,2,FALSE),IF(AND(OR($D217={"1/3","2/3","3/1","3/2"}),L212="l"),VLOOKUP(N212,$AC$2:$AD$17,2,FALSE),IF(AND(OR($D217={"1/3","2/3","3/1","3/2"}),L211="w"),VLOOKUP(N211,$AA$2:$AB$17,2,FALSE),IF(AND(OR($D217={"1/3","2/3","3/1","3/2"}),L211="l"),VLOOKUP(N211,$AC$2:$AD$17,2,FALSE),IF(AND(OR($D217={"1/3","2/3","3/1","3/2"}),L210="w"),VLOOKUP(N210,$AA$2:$AB$17,2,FALSE),IF(AND(OR($D217={"1/3","2/3","3/1","3/2"}),L210="l"),VLOOKUP(N210,$AC$2:$AD$17,2,FALSE),IF(AND(OR($D217={"1/3","2/3","3/1","3/2"}),L209="w"),VLOOKUP(N209,$AA$2:$AB$17,2,FALSE),IF(AND(OR($D217={"1/3","2/3","3/1","3/2"}),L209="l"),VLOOKUP(N209,$AC$2:$AD$17,2,FALSE),IF(AND(OR($D217={"1/3","2/3","3/1","3/2"}),L208="w"),VLOOKUP(N208,$AA$2:$AB$17,2,FALSE),IF(AND(OR($D217={"1/3","2/3","3/1","3/2"}),L208="l"),VLOOKUP(N208,$AC$2:$AD$17,2,FALSE),IF(AND(OR($D217={"1/3","2/3","3/1","3/2"}),L207="w"),VLOOKUP(N207,$AA$2:$AB$17,2,FALSE),IF(AND(OR($D217={"1/3","2/3","3/1","3/2"}),L207="l"),VLOOKUP(N207,$AC$2:$AD$17,2,FALSE),IF(OR($D217={"1/3","2/3","3/1","3/2"}),1,"")))))))))))))))))))))))</f>
        <v/>
      </c>
      <c r="O218" s="12">
        <f t="shared" ref="O218:O281" si="22">SUM(IF(F218="","0",IF(F218="w",VLOOKUP(H218,$AE$2:$AF$17,2,FALSE),IF(F218="l",VLOOKUP(H218,$AG$2:$AH$17,2,FALSE)))))+IF(I218="","0",IF(I218="w",VLOOKUP(K218,$AE$2:$AF$17,2,FALSE),IF(I218="l",VLOOKUP(K218,$AG$2:$AH$17,2,FALSE))))+IF(L218="","0",IF(L218="w",VLOOKUP(N218,$AE$2:$AF$17,2,FALSE),IF(L218="l",VLOOKUP(N218,$AG$2:$AH$17,2,FALSE))))</f>
        <v>-10</v>
      </c>
      <c r="P218" s="13" t="str">
        <f>IF(AND(Q218="c",$A218&gt;=1,OR(R218={1,"2a","2b",3,"5a","5b","10a","10b","20a","20b","40a","40b","80a","80b","160a","160b"})),"w",IF(AND(Q218="",$A218&gt;=1,OR(R218={1,"2a","2b",3,"5a","5b","10a","10b","20a","20b","40a","40b","80a","80b","160a","160b"})),"l",""))</f>
        <v>w</v>
      </c>
      <c r="Q218" s="7" t="str">
        <f>IF(OR($A218={1,4,7,10,13,16,19,22,25,28,31,34}),"c","")</f>
        <v>c</v>
      </c>
      <c r="R218" s="14">
        <f>IF(AND(OR($E217={"a/b","a/c","b/a","c/a"}),P217="w"),VLOOKUP(R217,$AA$2:$AB$17,2,FALSE),IF(AND(OR($E217={"a/b","a/c","b/a","c/a"}),P217="l"),VLOOKUP(R217,$AC$2:$AD$17,2,FALSE),IF(AND(OR($E217={"a/b","a/c","b/a","c/a"}),P216="w"),VLOOKUP(R216,$AA$2:$AB$17,2,FALSE),IF(AND(OR($E217={"a/b","a/c","b/a","c/a"}),P216="l"),VLOOKUP(R216,$AC$2:$AD$17,2,FALSE),IF(AND(OR($E217={"a/b","a/c","b/a","c/a"}),P215="w"),VLOOKUP(R215,$AA$2:$AB$17,2,FALSE),IF(AND(OR($E217={"a/b","a/c","b/a","c/a"}),P215="l"),VLOOKUP(R215,$AC$2:$AD$17,2,FALSE),IF(AND(OR($E217={"a/b","a/c","b/a","c/a"}),P214="w"),VLOOKUP(R214,$AA$2:$AB$17,2,FALSE),IF(AND(OR($E217={"a/b","a/c","b/a","c/a"}),P214="l"),VLOOKUP(R214,$AC$2:$AD$17,2,FALSE),IF(AND(OR($E217={"a/b","a/c","b/a","c/a"}),P213="w"),VLOOKUP(R213,$AA$2:$AB$17,2,FALSE),IF(AND(OR($E217={"a/b","a/c","b/a","c/a"}),P213="l"),VLOOKUP(R213,$AC$2:$AD$17,2,FALSE),IF(AND(OR($E217={"a/b","a/c","b/a","c/a"}),P212="w"),VLOOKUP(R212,$AA$2:$AB$17,2,FALSE),IF(AND(OR($E217={"a/b","a/c","b/a","c/a"}),P212="l"),VLOOKUP(R212,$AC$2:$AD$17,2,FALSE),IF(AND(OR($E217={"a/b","a/c","b/a","c/a"}),P211="w"),VLOOKUP(R211,$AA$2:$AB$17,2,FALSE),IF(AND(OR($E217={"a/b","a/c","b/a","c/a"}),P211="l"),VLOOKUP(R211,$AC$2:$AD$17,2,FALSE),IF(AND(OR($E217={"a/b","a/c","b/a","c/a"}),P210="w"),VLOOKUP(R210,$AA$2:$AB$17,2,FALSE),IF(AND(OR($E217={"a/b","a/c","b/a","c/a"}),P210="l"),VLOOKUP(R210,$AC$2:$AD$17,2,FALSE),IF(AND(OR($E217={"a/b","a/c","b/a","c/a"}),P209="w"),VLOOKUP(R209,$AA$2:$AB$17,2,FALSE),IF(AND(OR($E217={"a/b","a/c","b/a","c/a"}),P209="l"),VLOOKUP(R209,$AC$2:$AD$17,2,FALSE),IF(AND(OR($E217={"a/b","a/c","b/a","c/a"}),P208="w"),VLOOKUP(R208,$AA$2:$AB$17,2,FALSE),IF(AND(OR($E217={"a/b","a/c","b/a","c/a"}),P208="l"),VLOOKUP(R208,$AC$2:$AD$17,2,FALSE),IF(AND(OR($E217={"a/b","a/c","b/a","c/a"}),P207="w"),VLOOKUP(R207,$AA$2:$AB$17,2,FALSE),IF(AND(OR($E217={"a/b","a/c","b/a","c/a"}),P207="l"),VLOOKUP(R207,$AC$2:$AD$17,2,FALSE),IF(OR($E217={"a/b","a/c","b/a","c/a"}),1,"")))))))))))))))))))))))</f>
        <v>1</v>
      </c>
      <c r="S218" s="13" t="str">
        <f>IF(AND(T218="c",$A218&gt;=1,OR(U218={1,"2a","2b",3,"5a","5b","10a","10b","20a","20b","40a","40b","80a","80b","160a","160b"})),"w",IF(AND(T218="",$A218&gt;=1,OR(U218={1,"2a","2b",3,"5a","5b","10a","10b","20a","20b","40a","40b","80a","80b","160a","160b"})),"l",""))</f>
        <v/>
      </c>
      <c r="T218" s="7" t="str">
        <f>IF(OR($A218={2,5,8,11,14,17,20,23,26,29,32,35}),"c","")</f>
        <v/>
      </c>
      <c r="U218" s="14" t="str">
        <f>IF(AND(OR($E217={"a/b","b/c","b/a","c/b"}),S217="w"),VLOOKUP(U217,$AA$2:$AB$17,2,FALSE),IF(AND(OR($E217={"a/b","b/c","b/a","c/b"}),S217="l"),VLOOKUP(U217,$AC$2:$AD$17,2,FALSE),IF(AND(OR($E217={"a/b","b/c","b/a","c/b"}),S216="w"),VLOOKUP(U216,$AA$2:$AB$17,2,FALSE),IF(AND(OR($E217={"a/b","b/c","b/a","c/b"}),S216="l"),VLOOKUP(U216,$AC$2:$AD$17,2,FALSE),IF(AND(OR($E217={"a/b","b/c","b/a","c/b"}),S215="w"),VLOOKUP(U215,$AA$2:$AB$17,2,FALSE),IF(AND(OR($E217={"a/b","b/c","b/a","c/b"}),S215="l"),VLOOKUP(U215,$AC$2:$AD$17,2,FALSE),IF(AND(OR($E217={"a/b","b/c","b/a","c/b"}),S214="w"),VLOOKUP(U214,$AA$2:$AB$17,2,FALSE),IF(AND(OR($E217={"a/b","b/c","b/a","c/b"}),S214="l"),VLOOKUP(U214,$AC$2:$AD$17,2,FALSE),IF(AND(OR($E217={"a/b","b/c","b/a","c/b"}),S213="w"),VLOOKUP(U213,$AA$2:$AB$17,2,FALSE),IF(AND(OR($E217={"a/b","b/c","b/a","c/b"}),S213="l"),VLOOKUP(U213,$AC$2:$AD$17,2,FALSE),IF(AND(OR($E217={"a/b","b/c","b/a","c/b"}),S212="w"),VLOOKUP(U212,$AA$2:$AB$17,2,FALSE),IF(AND(OR($E217={"a/b","b/c","b/a","c/b"}),S212="l"),VLOOKUP(U212,$AC$2:$AD$17,2,FALSE),IF(AND(OR($E217={"a/b","b/c","b/a","c/b"}),S211="w"),VLOOKUP(U211,$AA$2:$AB$17,2,FALSE),IF(AND(OR($E217={"a/b","b/c","b/a","c/b"}),S211="l"),VLOOKUP(U211,$AC$2:$AD$17,2,FALSE),IF(AND(OR($E217={"a/b","b/c","b/a","c/b"}),S210="w"),VLOOKUP(U210,$AA$2:$AB$17,2,FALSE),IF(AND(OR($E217={"a/b","b/c","b/a","c/b"}),S210="l"),VLOOKUP(U210,$AC$2:$AD$17,2,FALSE),IF(AND(OR($E217={"a/b","b/c","b/a","c/b"}),S209="w"),VLOOKUP(U209,$AA$2:$AB$17,2,FALSE),IF(AND(OR($E217={"a/b","b/c","b/a","c/b"}),S209="l"),VLOOKUP(U209,$AC$2:$AD$17,2,FALSE),IF(AND(OR($E217={"a/b","b/c","b/a","c/b"}),S208="w"),VLOOKUP(U208,$AA$2:$AB$17,2,FALSE),IF(AND(OR($E217={"a/b","b/c","b/a","c/b"}),S208="l"),VLOOKUP(U208,$AC$2:$AD$17,2,FALSE),IF(AND(OR($E217={"a/b","b/c","b/a","c/b"}),S207="w"),VLOOKUP(U207,$AA$2:$AB$17,2,FALSE),IF(AND(OR($E217={"a/b","b/c","b/a","c/b"}),S207="l"),VLOOKUP(U207,$AC$2:$AD$17,2,FALSE),IF(OR($E217={"a/b","b/c","b/a","c/b"}),1,"")))))))))))))))))))))))</f>
        <v/>
      </c>
      <c r="V218" s="13" t="str">
        <f>IF(AND(W218="c",$A218&gt;=1,OR(X218={1,"2a","2b",3,"5a","5b","10a","10b","20a","20b","40a","40b","80a","80b","160a","160b"})),"w",IF(AND(W218="",$A218&gt;=1,OR(X218={1,"2a","2b",3,"5a","5b","10a","10b","20a","20b","40a","40b","80a","80b","160a","160b"})),"l",""))</f>
        <v>l</v>
      </c>
      <c r="W218" s="7" t="str">
        <f>IF(OR($A218={3,6,9,12,15,18,21,24,27,30,33,36}),"c","")</f>
        <v/>
      </c>
      <c r="X218" s="14" t="str">
        <f>IF(AND(OR($E217={"a/c","b/c","c/a","c/b"}),V217="w"),VLOOKUP(X217,$AA$2:$AB$17,2,FALSE),IF(AND(OR($E217={"a/c","b/c","c/a","c/b"}),V217="l"),VLOOKUP(X217,$AC$2:$AD$17,2,FALSE),IF(AND(OR($E217={"a/c","b/c","c/a","c/b"}),V216="w"),VLOOKUP(X216,$AA$2:$AB$17,2,FALSE),IF(AND(OR($E217={"a/c","b/c","c/a","c/b"}),V216="l"),VLOOKUP(X216,$AC$2:$AD$17,2,FALSE),IF(AND(OR($E217={"a/c","b/c","c/a","c/b"}),V215="w"),VLOOKUP(X215,$AA$2:$AB$17,2,FALSE),IF(AND(OR($E217={"a/c","b/c","c/a","c/b"}),V215="l"),VLOOKUP(X215,$AC$2:$AD$17,2,FALSE),IF(AND(OR($E217={"a/c","b/c","c/a","c/b"}),V214="w"),VLOOKUP(X214,$AA$2:$AB$17,2,FALSE),IF(AND(OR($E217={"a/c","b/c","c/a","c/b"}),V214="l"),VLOOKUP(X214,$AC$2:$AD$17,2,FALSE),IF(AND(OR($E217={"a/c","b/c","c/a","c/b"}),V213="w"),VLOOKUP(X213,$AA$2:$AB$17,2,FALSE),IF(AND(OR($E217={"a/c","b/c","c/a","c/b"}),V213="l"),VLOOKUP(X213,$AC$2:$AD$17,2,FALSE),IF(AND(OR($E217={"a/c","b/c","c/a","c/b"}),V212="w"),VLOOKUP(X212,$AA$2:$AB$17,2,FALSE),IF(AND(OR($E217={"a/c","b/c","c/a","c/b"}),V212="l"),VLOOKUP(X212,$AC$2:$AD$17,2,FALSE),IF(AND(OR($E217={"a/c","b/c","c/a","c/b"}),V211="w"),VLOOKUP(X211,$AA$2:$AB$17,2,FALSE),IF(AND(OR($E217={"a/c","b/c","c/a","c/b"}),V211="l"),VLOOKUP(X211,$AC$2:$AD$17,2,FALSE),IF(AND(OR($E217={"a/c","b/c","c/a","c/b"}),V210="w"),VLOOKUP(X210,$AA$2:$AB$17,2,FALSE),IF(AND(OR($E217={"a/c","b/c","c/a","c/b"}),V210="l"),VLOOKUP(X210,$AC$2:$AD$17,2,FALSE),IF(AND(OR($E217={"a/c","b/c","c/a","c/b"}),V209="w"),VLOOKUP(X209,$AA$2:$AB$17,2,FALSE),IF(AND(OR($E217={"a/c","b/c","c/a","c/b"}),V209="l"),VLOOKUP(X209,$AC$2:$AD$17,2,FALSE),IF(AND(OR($E217={"a/c","b/c","c/a","c/b"}),V208="w"),VLOOKUP(X208,$AA$2:$AB$17,2,FALSE),IF(AND(OR($E217={"a/c","b/c","c/a","c/b"}),V208="l"),VLOOKUP(X208,$AC$2:$AD$17,2,FALSE),IF(AND(OR($E217={"a/c","b/c","c/a","c/b"}),V207="w"),VLOOKUP(X207,$AA$2:$AB$17,2,FALSE),IF(AND(OR($E217={"a/c","b/c","c/a","c/b"}),V207="l"),VLOOKUP(X207,$AC$2:$AD$17,2,FALSE),IF(OR($E217={"a/c","b/c","c/a","c/b"}),1,"")))))))))))))))))))))))</f>
        <v>5b</v>
      </c>
      <c r="Y218" s="12">
        <f t="shared" ref="Y218:Y281" si="23">SUM(IF(P218="","0",IF(P218="w",VLOOKUP(R218,$AE$2:$AF$17,2,FALSE),IF(P218="l",VLOOKUP(R218,$AG$2:$AH$17,2,FALSE)))))+IF(S218="","0",IF(S218="w",VLOOKUP(U218,$AE$2:$AF$17,2,FALSE),IF(S218="l",VLOOKUP(U218,$AG$2:$AH$17,2,FALSE))))+IF(V218="","0",IF(V218="w",VLOOKUP(X218,$AE$2:$AF$17,2,FALSE),IF(V218="l",VLOOKUP(X218,$AG$2:$AH$17,2,FALSE))))</f>
        <v>-3</v>
      </c>
      <c r="Z218" s="27">
        <f t="shared" ref="Z218:Z281" si="24">SUM(O218,Y218)</f>
        <v>-13</v>
      </c>
    </row>
    <row r="219" spans="1:26">
      <c r="A219" s="9">
        <v>35</v>
      </c>
      <c r="B219" s="9">
        <f>IF(OR($A219={1,2,3,4,5,6,7,8,9,10,11,12}),1,IF(OR($A219={13,14,15,16,17,18,19,20,21,22,23,24}),2,IF(OR($A219={25,26,27,28,29,30,31,32,33,34,35,36}),3,"")))</f>
        <v>3</v>
      </c>
      <c r="C219" s="9" t="str">
        <f>IF(OR($A219={1,4,7,10,13,16,19,22,25,28,31,34}),"A",IF(OR($A219={2,5,8,11,14,17,20,23,26,29,32,35}),"B",IF(OR($A219={3,6,9,12,15,18,21,24,27,30,33,36}),"C","")))</f>
        <v>B</v>
      </c>
      <c r="D219" t="str">
        <f t="shared" si="20"/>
        <v>2/3</v>
      </c>
      <c r="E219" t="str">
        <f t="shared" si="21"/>
        <v>A/B</v>
      </c>
      <c r="F219" s="13" t="str">
        <f>IF(AND(G219="d",$A219&gt;=1,OR(H219={1,"2a","2b",3,"5a","5b","10a","10b","20a","20b","40a","40b","80a","80b","160a","160b"})),"w",IF(AND(G219="",$A219&gt;=1,OR(H219={1,"2a","2b",3,"5a","5b","10a","10b","20a","20b","40a","40b","80a","80b","160a","160b"})),"l",""))</f>
        <v/>
      </c>
      <c r="G219" s="7" t="str">
        <f>IF(OR($A219={1,2,3,4,5,6,7,8,9,10,11,12}),"d","")</f>
        <v/>
      </c>
      <c r="H219" s="14" t="str">
        <f>IF(AND(OR($D218={"1/2","1/3","2/1","3/1"}),F218="w"),VLOOKUP(H218,$AA$2:$AB$17,2,FALSE),IF(AND(OR($D218={"1/2","1/3","2/1","3/1"}),F218="l"),VLOOKUP(H218,$AC$2:$AD$17,2,FALSE),IF(AND(OR($D218={"1/2","1/3","2/1","3/1"}),F217="w"),VLOOKUP(H217,$AA$2:$AB$17,2,FALSE),IF(AND(OR($D218={"1/2","1/3","2/1","3/1"}),F217="l"),VLOOKUP(H217,$AC$2:$AD$17,2,FALSE),IF(AND(OR($D218={"1/2","1/3","2/1","3/1"}),F216="w"),VLOOKUP(H216,$AA$2:$AB$17,2,FALSE),IF(AND(OR($D218={"1/2","1/3","2/1","3/1"}),F216="l"),VLOOKUP(H216,$AC$2:$AD$17,2,FALSE),IF(AND(OR($D218={"1/2","1/3","2/1","3/1"}),F215="w"),VLOOKUP(H215,$AA$2:$AB$17,2,FALSE),IF(AND(OR($D218={"1/2","1/3","2/1","3/1"}),F215="l"),VLOOKUP(H215,$AC$2:$AD$17,2,FALSE),IF(AND(OR($D218={"1/2","1/3","2/1","3/1"}),F214="w"),VLOOKUP(H214,$AA$2:$AB$17,2,FALSE),IF(AND(OR($D218={"1/2","1/3","2/1","3/1"}),F214="l"),VLOOKUP(H214,$AC$2:$AD$17,2,FALSE),IF(AND(OR($D218={"1/2","1/3","2/1","3/1"}),F213="w"),VLOOKUP(H213,$AA$2:$AB$17,2,FALSE),IF(AND(OR($D218={"1/2","1/3","2/1","3/1"}),F213="l"),VLOOKUP(H213,$AC$2:$AD$17,2,FALSE),IF(AND(OR($D218={"1/2","1/3","2/1","3/1"}),F212="w"),VLOOKUP(H212,$AA$2:$AB$17,2,FALSE),IF(AND(OR($D218={"1/2","1/3","2/1","3/1"}),F212="l"),VLOOKUP(H212,$AC$2:$AD$17,2,FALSE),IF(AND(OR($D218={"1/2","1/3","2/1","3/1"}),F211="w"),VLOOKUP(H211,$AA$2:$AB$17,2,FALSE),IF(AND(OR($D218={"1/2","1/3","2/1","3/1"}),F211="l"),VLOOKUP(H211,$AC$2:$AD$17,2,FALSE),IF(AND(OR($D218={"1/2","1/3","2/1","3/1"}),F210="w"),VLOOKUP(H210,$AA$2:$AB$17,2,FALSE),IF(AND(OR($D218={"1/2","1/3","2/1","3/1"}),F210="l"),VLOOKUP(H210,$AC$2:$AD$17,2,FALSE),IF(AND(OR($D218={"1/2","1/3","2/1","3/1"}),F209="w"),VLOOKUP(H209,$AA$2:$AB$17,2,FALSE),IF(AND(OR($D218={"1/2","1/3","2/1","3/1"}),F209="l"),VLOOKUP(H209,$AC$2:$AD$17,2,FALSE),IF(AND(OR($D218={"1/2","1/3","2/1","3/1"}),F208="w"),VLOOKUP(H208,$AA$2:$AB$17,2,FALSE),IF(AND(OR($D218={"1/2","1/3","2/1","3/1"}),F208="l"),VLOOKUP(H208,$AC$2:$AD$17,2,FALSE),IF(OR($D218={"1/2","1/3","2/1","3/1"}),1,"")))))))))))))))))))))))</f>
        <v/>
      </c>
      <c r="I219" s="13" t="str">
        <f>IF(AND(J219="d",$A219&gt;=1,OR(K219={1,"2a","2b",3,"5a","5b","10a","10b","20a","20b","40a","40b","80a","80b","160a","160b"})),"w",IF(AND(J219="",$A219&gt;=1,OR(K219={1,"2a","2b",3,"5a","5b","10a","10b","20a","20b","40a","40b","80a","80b","160a","160b"})),"l",""))</f>
        <v>l</v>
      </c>
      <c r="J219" s="7" t="str">
        <f>IF(OR($A219={13,14,15,16,17,18,19,20,21,22,23,24}),"d","")</f>
        <v/>
      </c>
      <c r="K219" s="14" t="str">
        <f>IF(AND(OR($D218={"1/2","2/3","2/1","3/2"}),I218="w"),VLOOKUP(K218,$AA$2:$AB$17,2,FALSE),IF(AND(OR($D218={"1/2","2/3","2/1","3/2"}),I218="l"),VLOOKUP(K218,$AC$2:$AD$17,2,FALSE),IF(AND(OR($D218={"1/2","2/3","2/1","3/2"}),I217="w"),VLOOKUP(K217,$AA$2:$AB$17,2,FALSE),IF(AND(OR($D218={"1/2","2/3","2/1","3/2"}),I217="l"),VLOOKUP(K217,$AC$2:$AD$17,2,FALSE),IF(AND(OR($D218={"1/2","2/3","2/1","3/2"}),I216="w"),VLOOKUP(K216,$AA$2:$AB$17,2,FALSE),IF(AND(OR($D218={"1/2","2/3","2/1","3/2"}),I216="l"),VLOOKUP(K216,$AC$2:$AD$17,2,FALSE),IF(AND(OR($D218={"1/2","2/3","2/1","3/2"}),I215="w"),VLOOKUP(K215,$AA$2:$AB$17,2,FALSE),IF(AND(OR($D218={"1/2","2/3","2/1","3/2"}),I215="l"),VLOOKUP(K215,$AC$2:$AD$17,2,FALSE),IF(AND(OR($D218={"1/2","2/3","2/1","3/2"}),I214="w"),VLOOKUP(K214,$AA$2:$AB$17,2,FALSE),IF(AND(OR($D218={"1/2","2/3","2/1","3/2"}),I214="l"),VLOOKUP(K214,$AC$2:$AD$17,2,FALSE),IF(AND(OR($D218={"1/2","2/3","2/1","3/2"}),I213="w"),VLOOKUP(K213,$AA$2:$AB$17,2,FALSE),IF(AND(OR($D218={"1/2","2/3","2/1","3/2"}),I213="l"),VLOOKUP(K213,$AC$2:$AD$17,2,FALSE),IF(AND(OR($D218={"1/2","2/3","2/1","3/2"}),I212="w"),VLOOKUP(K212,$AA$2:$AB$17,2,FALSE),IF(AND(OR($D218={"1/2","2/3","2/1","3/2"}),I212="l"),VLOOKUP(K212,$AC$2:$AD$17,2,FALSE),IF(AND(OR($D218={"1/2","2/3","2/1","3/2"}),I211="w"),VLOOKUP(K211,$AA$2:$AB$17,2,FALSE),IF(AND(OR($D218={"1/2","2/3","2/1","3/2"}),I211="l"),VLOOKUP(K211,$AC$2:$AD$17,2,FALSE),IF(AND(OR($D218={"1/2","2/3","2/1","3/2"}),I210="w"),VLOOKUP(K210,$AA$2:$AB$17,2,FALSE),IF(AND(OR($D218={"1/2","2/3","2/1","3/2"}),I210="l"),VLOOKUP(K210,$AC$2:$AD$17,2,FALSE),IF(AND(OR($D218={"1/2","2/3","2/1","3/2"}),I209="w"),VLOOKUP(K209,$AA$2:$AB$17,2,FALSE),IF(AND(OR($D218={"1/2","2/3","2/1","3/2"}),I209="l"),VLOOKUP(K209,$AC$2:$AD$17,2,FALSE),IF(AND(OR($D218={"1/2","2/3","2/1","3/2"}),I208="w"),VLOOKUP(K208,$AA$2:$AB$17,2,FALSE),IF(AND(OR($D218={"1/2","2/3","2/1","3/2"}),I208="l"),VLOOKUP(K208,$AC$2:$AD$17,2,FALSE),IF(OR($D218={"1/2","2/3","2/1","3/2"}),1,"")))))))))))))))))))))))</f>
        <v>10a</v>
      </c>
      <c r="L219" s="13" t="str">
        <f>IF(AND(M219="d",$A219&gt;=1,OR(N219={1,"2a","2b",3,"5a","5b","10a","10b","20a","20b","40a","40b","80a","80b","160a","160b"})),"w",IF(AND(M219="",$A219&gt;=1,OR(N219={1,"2a","2b",3,"5a","5b","10a","10b","20a","20b","40a","40b","80a","80b","160a","160b"})),"l",""))</f>
        <v>w</v>
      </c>
      <c r="M219" s="7" t="str">
        <f>IF(OR($A219={25,26,27,28,29,30,31,32,33,34,35,36}),"d","")</f>
        <v>d</v>
      </c>
      <c r="N219" s="14" t="str">
        <f>IF(AND(OR($D218={"1/3","2/3","3/1","3/2"}),L218="w"),VLOOKUP(N218,$AA$2:$AB$17,2,FALSE),IF(AND(OR($D218={"1/3","2/3","3/1","3/2"}),L218="l"),VLOOKUP(N218,$AC$2:$AD$17,2,FALSE),IF(AND(OR($D218={"1/3","2/3","3/1","3/2"}),L217="w"),VLOOKUP(N217,$AA$2:$AB$17,2,FALSE),IF(AND(OR($D218={"1/3","2/3","3/1","3/2"}),L217="l"),VLOOKUP(N217,$AC$2:$AD$17,2,FALSE),IF(AND(OR($D218={"1/3","2/3","3/1","3/2"}),L216="w"),VLOOKUP(N216,$AA$2:$AB$17,2,FALSE),IF(AND(OR($D218={"1/3","2/3","3/1","3/2"}),L216="l"),VLOOKUP(N216,$AC$2:$AD$17,2,FALSE),IF(AND(OR($D218={"1/3","2/3","3/1","3/2"}),L215="w"),VLOOKUP(N215,$AA$2:$AB$17,2,FALSE),IF(AND(OR($D218={"1/3","2/3","3/1","3/2"}),L215="l"),VLOOKUP(N215,$AC$2:$AD$17,2,FALSE),IF(AND(OR($D218={"1/3","2/3","3/1","3/2"}),L214="w"),VLOOKUP(N214,$AA$2:$AB$17,2,FALSE),IF(AND(OR($D218={"1/3","2/3","3/1","3/2"}),L214="l"),VLOOKUP(N214,$AC$2:$AD$17,2,FALSE),IF(AND(OR($D218={"1/3","2/3","3/1","3/2"}),L213="w"),VLOOKUP(N213,$AA$2:$AB$17,2,FALSE),IF(AND(OR($D218={"1/3","2/3","3/1","3/2"}),L213="l"),VLOOKUP(N213,$AC$2:$AD$17,2,FALSE),IF(AND(OR($D218={"1/3","2/3","3/1","3/2"}),L212="w"),VLOOKUP(N212,$AA$2:$AB$17,2,FALSE),IF(AND(OR($D218={"1/3","2/3","3/1","3/2"}),L212="l"),VLOOKUP(N212,$AC$2:$AD$17,2,FALSE),IF(AND(OR($D218={"1/3","2/3","3/1","3/2"}),L211="w"),VLOOKUP(N211,$AA$2:$AB$17,2,FALSE),IF(AND(OR($D218={"1/3","2/3","3/1","3/2"}),L211="l"),VLOOKUP(N211,$AC$2:$AD$17,2,FALSE),IF(AND(OR($D218={"1/3","2/3","3/1","3/2"}),L210="w"),VLOOKUP(N210,$AA$2:$AB$17,2,FALSE),IF(AND(OR($D218={"1/3","2/3","3/1","3/2"}),L210="l"),VLOOKUP(N210,$AC$2:$AD$17,2,FALSE),IF(AND(OR($D218={"1/3","2/3","3/1","3/2"}),L209="w"),VLOOKUP(N209,$AA$2:$AB$17,2,FALSE),IF(AND(OR($D218={"1/3","2/3","3/1","3/2"}),L209="l"),VLOOKUP(N209,$AC$2:$AD$17,2,FALSE),IF(AND(OR($D218={"1/3","2/3","3/1","3/2"}),L208="w"),VLOOKUP(N208,$AA$2:$AB$17,2,FALSE),IF(AND(OR($D218={"1/3","2/3","3/1","3/2"}),L208="l"),VLOOKUP(N208,$AC$2:$AD$17,2,FALSE),IF(OR($D218={"1/3","2/3","3/1","3/2"}),1,"")))))))))))))))))))))))</f>
        <v>5a</v>
      </c>
      <c r="O219" s="12">
        <f t="shared" si="22"/>
        <v>0</v>
      </c>
      <c r="P219" s="13" t="str">
        <f>IF(AND(Q219="c",$A219&gt;=1,OR(R219={1,"2a","2b",3,"5a","5b","10a","10b","20a","20b","40a","40b","80a","80b","160a","160b"})),"w",IF(AND(Q219="",$A219&gt;=1,OR(R219={1,"2a","2b",3,"5a","5b","10a","10b","20a","20b","40a","40b","80a","80b","160a","160b"})),"l",""))</f>
        <v>l</v>
      </c>
      <c r="Q219" s="7" t="str">
        <f>IF(OR($A219={1,4,7,10,13,16,19,22,25,28,31,34}),"c","")</f>
        <v/>
      </c>
      <c r="R219" s="14">
        <f>IF(AND(OR($E218={"a/b","a/c","b/a","c/a"}),P218="w"),VLOOKUP(R218,$AA$2:$AB$17,2,FALSE),IF(AND(OR($E218={"a/b","a/c","b/a","c/a"}),P218="l"),VLOOKUP(R218,$AC$2:$AD$17,2,FALSE),IF(AND(OR($E218={"a/b","a/c","b/a","c/a"}),P217="w"),VLOOKUP(R217,$AA$2:$AB$17,2,FALSE),IF(AND(OR($E218={"a/b","a/c","b/a","c/a"}),P217="l"),VLOOKUP(R217,$AC$2:$AD$17,2,FALSE),IF(AND(OR($E218={"a/b","a/c","b/a","c/a"}),P216="w"),VLOOKUP(R216,$AA$2:$AB$17,2,FALSE),IF(AND(OR($E218={"a/b","a/c","b/a","c/a"}),P216="l"),VLOOKUP(R216,$AC$2:$AD$17,2,FALSE),IF(AND(OR($E218={"a/b","a/c","b/a","c/a"}),P215="w"),VLOOKUP(R215,$AA$2:$AB$17,2,FALSE),IF(AND(OR($E218={"a/b","a/c","b/a","c/a"}),P215="l"),VLOOKUP(R215,$AC$2:$AD$17,2,FALSE),IF(AND(OR($E218={"a/b","a/c","b/a","c/a"}),P214="w"),VLOOKUP(R214,$AA$2:$AB$17,2,FALSE),IF(AND(OR($E218={"a/b","a/c","b/a","c/a"}),P214="l"),VLOOKUP(R214,$AC$2:$AD$17,2,FALSE),IF(AND(OR($E218={"a/b","a/c","b/a","c/a"}),P213="w"),VLOOKUP(R213,$AA$2:$AB$17,2,FALSE),IF(AND(OR($E218={"a/b","a/c","b/a","c/a"}),P213="l"),VLOOKUP(R213,$AC$2:$AD$17,2,FALSE),IF(AND(OR($E218={"a/b","a/c","b/a","c/a"}),P212="w"),VLOOKUP(R212,$AA$2:$AB$17,2,FALSE),IF(AND(OR($E218={"a/b","a/c","b/a","c/a"}),P212="l"),VLOOKUP(R212,$AC$2:$AD$17,2,FALSE),IF(AND(OR($E218={"a/b","a/c","b/a","c/a"}),P211="w"),VLOOKUP(R211,$AA$2:$AB$17,2,FALSE),IF(AND(OR($E218={"a/b","a/c","b/a","c/a"}),P211="l"),VLOOKUP(R211,$AC$2:$AD$17,2,FALSE),IF(AND(OR($E218={"a/b","a/c","b/a","c/a"}),P210="w"),VLOOKUP(R210,$AA$2:$AB$17,2,FALSE),IF(AND(OR($E218={"a/b","a/c","b/a","c/a"}),P210="l"),VLOOKUP(R210,$AC$2:$AD$17,2,FALSE),IF(AND(OR($E218={"a/b","a/c","b/a","c/a"}),P209="w"),VLOOKUP(R209,$AA$2:$AB$17,2,FALSE),IF(AND(OR($E218={"a/b","a/c","b/a","c/a"}),P209="l"),VLOOKUP(R209,$AC$2:$AD$17,2,FALSE),IF(AND(OR($E218={"a/b","a/c","b/a","c/a"}),P208="w"),VLOOKUP(R208,$AA$2:$AB$17,2,FALSE),IF(AND(OR($E218={"a/b","a/c","b/a","c/a"}),P208="l"),VLOOKUP(R208,$AC$2:$AD$17,2,FALSE),IF(OR($E218={"a/b","a/c","b/a","c/a"}),1,"")))))))))))))))))))))))</f>
        <v>1</v>
      </c>
      <c r="S219" s="13" t="str">
        <f>IF(AND(T219="c",$A219&gt;=1,OR(U219={1,"2a","2b",3,"5a","5b","10a","10b","20a","20b","40a","40b","80a","80b","160a","160b"})),"w",IF(AND(T219="",$A219&gt;=1,OR(U219={1,"2a","2b",3,"5a","5b","10a","10b","20a","20b","40a","40b","80a","80b","160a","160b"})),"l",""))</f>
        <v/>
      </c>
      <c r="T219" s="7" t="str">
        <f>IF(OR($A219={2,5,8,11,14,17,20,23,26,29,32,35}),"c","")</f>
        <v>c</v>
      </c>
      <c r="U219" s="14" t="str">
        <f>IF(AND(OR($E218={"a/b","b/c","b/a","c/b"}),S218="w"),VLOOKUP(U218,$AA$2:$AB$17,2,FALSE),IF(AND(OR($E218={"a/b","b/c","b/a","c/b"}),S218="l"),VLOOKUP(U218,$AC$2:$AD$17,2,FALSE),IF(AND(OR($E218={"a/b","b/c","b/a","c/b"}),S217="w"),VLOOKUP(U217,$AA$2:$AB$17,2,FALSE),IF(AND(OR($E218={"a/b","b/c","b/a","c/b"}),S217="l"),VLOOKUP(U217,$AC$2:$AD$17,2,FALSE),IF(AND(OR($E218={"a/b","b/c","b/a","c/b"}),S216="w"),VLOOKUP(U216,$AA$2:$AB$17,2,FALSE),IF(AND(OR($E218={"a/b","b/c","b/a","c/b"}),S216="l"),VLOOKUP(U216,$AC$2:$AD$17,2,FALSE),IF(AND(OR($E218={"a/b","b/c","b/a","c/b"}),S215="w"),VLOOKUP(U215,$AA$2:$AB$17,2,FALSE),IF(AND(OR($E218={"a/b","b/c","b/a","c/b"}),S215="l"),VLOOKUP(U215,$AC$2:$AD$17,2,FALSE),IF(AND(OR($E218={"a/b","b/c","b/a","c/b"}),S214="w"),VLOOKUP(U214,$AA$2:$AB$17,2,FALSE),IF(AND(OR($E218={"a/b","b/c","b/a","c/b"}),S214="l"),VLOOKUP(U214,$AC$2:$AD$17,2,FALSE),IF(AND(OR($E218={"a/b","b/c","b/a","c/b"}),S213="w"),VLOOKUP(U213,$AA$2:$AB$17,2,FALSE),IF(AND(OR($E218={"a/b","b/c","b/a","c/b"}),S213="l"),VLOOKUP(U213,$AC$2:$AD$17,2,FALSE),IF(AND(OR($E218={"a/b","b/c","b/a","c/b"}),S212="w"),VLOOKUP(U212,$AA$2:$AB$17,2,FALSE),IF(AND(OR($E218={"a/b","b/c","b/a","c/b"}),S212="l"),VLOOKUP(U212,$AC$2:$AD$17,2,FALSE),IF(AND(OR($E218={"a/b","b/c","b/a","c/b"}),S211="w"),VLOOKUP(U211,$AA$2:$AB$17,2,FALSE),IF(AND(OR($E218={"a/b","b/c","b/a","c/b"}),S211="l"),VLOOKUP(U211,$AC$2:$AD$17,2,FALSE),IF(AND(OR($E218={"a/b","b/c","b/a","c/b"}),S210="w"),VLOOKUP(U210,$AA$2:$AB$17,2,FALSE),IF(AND(OR($E218={"a/b","b/c","b/a","c/b"}),S210="l"),VLOOKUP(U210,$AC$2:$AD$17,2,FALSE),IF(AND(OR($E218={"a/b","b/c","b/a","c/b"}),S209="w"),VLOOKUP(U209,$AA$2:$AB$17,2,FALSE),IF(AND(OR($E218={"a/b","b/c","b/a","c/b"}),S209="l"),VLOOKUP(U209,$AC$2:$AD$17,2,FALSE),IF(AND(OR($E218={"a/b","b/c","b/a","c/b"}),S208="w"),VLOOKUP(U208,$AA$2:$AB$17,2,FALSE),IF(AND(OR($E218={"a/b","b/c","b/a","c/b"}),S208="l"),VLOOKUP(U208,$AC$2:$AD$17,2,FALSE),IF(OR($E218={"a/b","b/c","b/a","c/b"}),1,"")))))))))))))))))))))))</f>
        <v/>
      </c>
      <c r="V219" s="13" t="str">
        <f>IF(AND(W219="c",$A219&gt;=1,OR(X219={1,"2a","2b",3,"5a","5b","10a","10b","20a","20b","40a","40b","80a","80b","160a","160b"})),"w",IF(AND(W219="",$A219&gt;=1,OR(X219={1,"2a","2b",3,"5a","5b","10a","10b","20a","20b","40a","40b","80a","80b","160a","160b"})),"l",""))</f>
        <v>l</v>
      </c>
      <c r="W219" s="7" t="str">
        <f>IF(OR($A219={3,6,9,12,15,18,21,24,27,30,33,36}),"c","")</f>
        <v/>
      </c>
      <c r="X219" s="14" t="str">
        <f>IF(AND(OR($E218={"a/c","b/c","c/a","c/b"}),V218="w"),VLOOKUP(X218,$AA$2:$AB$17,2,FALSE),IF(AND(OR($E218={"a/c","b/c","c/a","c/b"}),V218="l"),VLOOKUP(X218,$AC$2:$AD$17,2,FALSE),IF(AND(OR($E218={"a/c","b/c","c/a","c/b"}),V217="w"),VLOOKUP(X217,$AA$2:$AB$17,2,FALSE),IF(AND(OR($E218={"a/c","b/c","c/a","c/b"}),V217="l"),VLOOKUP(X217,$AC$2:$AD$17,2,FALSE),IF(AND(OR($E218={"a/c","b/c","c/a","c/b"}),V216="w"),VLOOKUP(X216,$AA$2:$AB$17,2,FALSE),IF(AND(OR($E218={"a/c","b/c","c/a","c/b"}),V216="l"),VLOOKUP(X216,$AC$2:$AD$17,2,FALSE),IF(AND(OR($E218={"a/c","b/c","c/a","c/b"}),V215="w"),VLOOKUP(X215,$AA$2:$AB$17,2,FALSE),IF(AND(OR($E218={"a/c","b/c","c/a","c/b"}),V215="l"),VLOOKUP(X215,$AC$2:$AD$17,2,FALSE),IF(AND(OR($E218={"a/c","b/c","c/a","c/b"}),V214="w"),VLOOKUP(X214,$AA$2:$AB$17,2,FALSE),IF(AND(OR($E218={"a/c","b/c","c/a","c/b"}),V214="l"),VLOOKUP(X214,$AC$2:$AD$17,2,FALSE),IF(AND(OR($E218={"a/c","b/c","c/a","c/b"}),V213="w"),VLOOKUP(X213,$AA$2:$AB$17,2,FALSE),IF(AND(OR($E218={"a/c","b/c","c/a","c/b"}),V213="l"),VLOOKUP(X213,$AC$2:$AD$17,2,FALSE),IF(AND(OR($E218={"a/c","b/c","c/a","c/b"}),V212="w"),VLOOKUP(X212,$AA$2:$AB$17,2,FALSE),IF(AND(OR($E218={"a/c","b/c","c/a","c/b"}),V212="l"),VLOOKUP(X212,$AC$2:$AD$17,2,FALSE),IF(AND(OR($E218={"a/c","b/c","c/a","c/b"}),V211="w"),VLOOKUP(X211,$AA$2:$AB$17,2,FALSE),IF(AND(OR($E218={"a/c","b/c","c/a","c/b"}),V211="l"),VLOOKUP(X211,$AC$2:$AD$17,2,FALSE),IF(AND(OR($E218={"a/c","b/c","c/a","c/b"}),V210="w"),VLOOKUP(X210,$AA$2:$AB$17,2,FALSE),IF(AND(OR($E218={"a/c","b/c","c/a","c/b"}),V210="l"),VLOOKUP(X210,$AC$2:$AD$17,2,FALSE),IF(AND(OR($E218={"a/c","b/c","c/a","c/b"}),V209="w"),VLOOKUP(X209,$AA$2:$AB$17,2,FALSE),IF(AND(OR($E218={"a/c","b/c","c/a","c/b"}),V209="l"),VLOOKUP(X209,$AC$2:$AD$17,2,FALSE),IF(AND(OR($E218={"a/c","b/c","c/a","c/b"}),V208="w"),VLOOKUP(X208,$AA$2:$AB$17,2,FALSE),IF(AND(OR($E218={"a/c","b/c","c/a","c/b"}),V208="l"),VLOOKUP(X208,$AC$2:$AD$17,2,FALSE),IF(OR($E218={"a/c","b/c","c/a","c/b"}),1,"")))))))))))))))))))))))</f>
        <v>10a</v>
      </c>
      <c r="Y219" s="12">
        <f t="shared" si="23"/>
        <v>-11</v>
      </c>
      <c r="Z219" s="27">
        <f t="shared" si="24"/>
        <v>-11</v>
      </c>
    </row>
    <row r="220" spans="1:26">
      <c r="A220" s="9">
        <v>2</v>
      </c>
      <c r="B220" s="9">
        <f>IF(OR($A220={1,2,3,4,5,6,7,8,9,10,11,12}),1,IF(OR($A220={13,14,15,16,17,18,19,20,21,22,23,24}),2,IF(OR($A220={25,26,27,28,29,30,31,32,33,34,35,36}),3,"")))</f>
        <v>1</v>
      </c>
      <c r="C220" s="9" t="str">
        <f>IF(OR($A220={1,4,7,10,13,16,19,22,25,28,31,34}),"A",IF(OR($A220={2,5,8,11,14,17,20,23,26,29,32,35}),"B",IF(OR($A220={3,6,9,12,15,18,21,24,27,30,33,36}),"C","")))</f>
        <v>B</v>
      </c>
      <c r="D220" t="str">
        <f t="shared" si="20"/>
        <v>3/1</v>
      </c>
      <c r="E220" t="str">
        <f t="shared" si="21"/>
        <v>A/B</v>
      </c>
      <c r="F220" s="13" t="str">
        <f>IF(AND(G220="d",$A220&gt;=1,OR(H220={1,"2a","2b",3,"5a","5b","10a","10b","20a","20b","40a","40b","80a","80b","160a","160b"})),"w",IF(AND(G220="",$A220&gt;=1,OR(H220={1,"2a","2b",3,"5a","5b","10a","10b","20a","20b","40a","40b","80a","80b","160a","160b"})),"l",""))</f>
        <v/>
      </c>
      <c r="G220" s="7" t="str">
        <f>IF(OR($A220={1,2,3,4,5,6,7,8,9,10,11,12}),"d","")</f>
        <v>d</v>
      </c>
      <c r="H220" s="14" t="str">
        <f>IF(AND(OR($D219={"1/2","1/3","2/1","3/1"}),F219="w"),VLOOKUP(H219,$AA$2:$AB$17,2,FALSE),IF(AND(OR($D219={"1/2","1/3","2/1","3/1"}),F219="l"),VLOOKUP(H219,$AC$2:$AD$17,2,FALSE),IF(AND(OR($D219={"1/2","1/3","2/1","3/1"}),F218="w"),VLOOKUP(H218,$AA$2:$AB$17,2,FALSE),IF(AND(OR($D219={"1/2","1/3","2/1","3/1"}),F218="l"),VLOOKUP(H218,$AC$2:$AD$17,2,FALSE),IF(AND(OR($D219={"1/2","1/3","2/1","3/1"}),F217="w"),VLOOKUP(H217,$AA$2:$AB$17,2,FALSE),IF(AND(OR($D219={"1/2","1/3","2/1","3/1"}),F217="l"),VLOOKUP(H217,$AC$2:$AD$17,2,FALSE),IF(AND(OR($D219={"1/2","1/3","2/1","3/1"}),F216="w"),VLOOKUP(H216,$AA$2:$AB$17,2,FALSE),IF(AND(OR($D219={"1/2","1/3","2/1","3/1"}),F216="l"),VLOOKUP(H216,$AC$2:$AD$17,2,FALSE),IF(AND(OR($D219={"1/2","1/3","2/1","3/1"}),F215="w"),VLOOKUP(H215,$AA$2:$AB$17,2,FALSE),IF(AND(OR($D219={"1/2","1/3","2/1","3/1"}),F215="l"),VLOOKUP(H215,$AC$2:$AD$17,2,FALSE),IF(AND(OR($D219={"1/2","1/3","2/1","3/1"}),F214="w"),VLOOKUP(H214,$AA$2:$AB$17,2,FALSE),IF(AND(OR($D219={"1/2","1/3","2/1","3/1"}),F214="l"),VLOOKUP(H214,$AC$2:$AD$17,2,FALSE),IF(AND(OR($D219={"1/2","1/3","2/1","3/1"}),F213="w"),VLOOKUP(H213,$AA$2:$AB$17,2,FALSE),IF(AND(OR($D219={"1/2","1/3","2/1","3/1"}),F213="l"),VLOOKUP(H213,$AC$2:$AD$17,2,FALSE),IF(AND(OR($D219={"1/2","1/3","2/1","3/1"}),F212="w"),VLOOKUP(H212,$AA$2:$AB$17,2,FALSE),IF(AND(OR($D219={"1/2","1/3","2/1","3/1"}),F212="l"),VLOOKUP(H212,$AC$2:$AD$17,2,FALSE),IF(AND(OR($D219={"1/2","1/3","2/1","3/1"}),F211="w"),VLOOKUP(H211,$AA$2:$AB$17,2,FALSE),IF(AND(OR($D219={"1/2","1/3","2/1","3/1"}),F211="l"),VLOOKUP(H211,$AC$2:$AD$17,2,FALSE),IF(AND(OR($D219={"1/2","1/3","2/1","3/1"}),F210="w"),VLOOKUP(H210,$AA$2:$AB$17,2,FALSE),IF(AND(OR($D219={"1/2","1/3","2/1","3/1"}),F210="l"),VLOOKUP(H210,$AC$2:$AD$17,2,FALSE),IF(AND(OR($D219={"1/2","1/3","2/1","3/1"}),F209="w"),VLOOKUP(H209,$AA$2:$AB$17,2,FALSE),IF(AND(OR($D219={"1/2","1/3","2/1","3/1"}),F209="l"),VLOOKUP(H209,$AC$2:$AD$17,2,FALSE),IF(OR($D219={"1/2","1/3","2/1","3/1"}),1,"")))))))))))))))))))))))</f>
        <v/>
      </c>
      <c r="I220" s="13" t="str">
        <f>IF(AND(J220="d",$A220&gt;=1,OR(K220={1,"2a","2b",3,"5a","5b","10a","10b","20a","20b","40a","40b","80a","80b","160a","160b"})),"w",IF(AND(J220="",$A220&gt;=1,OR(K220={1,"2a","2b",3,"5a","5b","10a","10b","20a","20b","40a","40b","80a","80b","160a","160b"})),"l",""))</f>
        <v>l</v>
      </c>
      <c r="J220" s="7" t="str">
        <f>IF(OR($A220={13,14,15,16,17,18,19,20,21,22,23,24}),"d","")</f>
        <v/>
      </c>
      <c r="K220" s="14" t="str">
        <f>IF(AND(OR($D219={"1/2","2/3","2/1","3/2"}),I219="w"),VLOOKUP(K219,$AA$2:$AB$17,2,FALSE),IF(AND(OR($D219={"1/2","2/3","2/1","3/2"}),I219="l"),VLOOKUP(K219,$AC$2:$AD$17,2,FALSE),IF(AND(OR($D219={"1/2","2/3","2/1","3/2"}),I218="w"),VLOOKUP(K218,$AA$2:$AB$17,2,FALSE),IF(AND(OR($D219={"1/2","2/3","2/1","3/2"}),I218="l"),VLOOKUP(K218,$AC$2:$AD$17,2,FALSE),IF(AND(OR($D219={"1/2","2/3","2/1","3/2"}),I217="w"),VLOOKUP(K217,$AA$2:$AB$17,2,FALSE),IF(AND(OR($D219={"1/2","2/3","2/1","3/2"}),I217="l"),VLOOKUP(K217,$AC$2:$AD$17,2,FALSE),IF(AND(OR($D219={"1/2","2/3","2/1","3/2"}),I216="w"),VLOOKUP(K216,$AA$2:$AB$17,2,FALSE),IF(AND(OR($D219={"1/2","2/3","2/1","3/2"}),I216="l"),VLOOKUP(K216,$AC$2:$AD$17,2,FALSE),IF(AND(OR($D219={"1/2","2/3","2/1","3/2"}),I215="w"),VLOOKUP(K215,$AA$2:$AB$17,2,FALSE),IF(AND(OR($D219={"1/2","2/3","2/1","3/2"}),I215="l"),VLOOKUP(K215,$AC$2:$AD$17,2,FALSE),IF(AND(OR($D219={"1/2","2/3","2/1","3/2"}),I214="w"),VLOOKUP(K214,$AA$2:$AB$17,2,FALSE),IF(AND(OR($D219={"1/2","2/3","2/1","3/2"}),I214="l"),VLOOKUP(K214,$AC$2:$AD$17,2,FALSE),IF(AND(OR($D219={"1/2","2/3","2/1","3/2"}),I213="w"),VLOOKUP(K213,$AA$2:$AB$17,2,FALSE),IF(AND(OR($D219={"1/2","2/3","2/1","3/2"}),I213="l"),VLOOKUP(K213,$AC$2:$AD$17,2,FALSE),IF(AND(OR($D219={"1/2","2/3","2/1","3/2"}),I212="w"),VLOOKUP(K212,$AA$2:$AB$17,2,FALSE),IF(AND(OR($D219={"1/2","2/3","2/1","3/2"}),I212="l"),VLOOKUP(K212,$AC$2:$AD$17,2,FALSE),IF(AND(OR($D219={"1/2","2/3","2/1","3/2"}),I211="w"),VLOOKUP(K211,$AA$2:$AB$17,2,FALSE),IF(AND(OR($D219={"1/2","2/3","2/1","3/2"}),I211="l"),VLOOKUP(K211,$AC$2:$AD$17,2,FALSE),IF(AND(OR($D219={"1/2","2/3","2/1","3/2"}),I210="w"),VLOOKUP(K210,$AA$2:$AB$17,2,FALSE),IF(AND(OR($D219={"1/2","2/3","2/1","3/2"}),I210="l"),VLOOKUP(K210,$AC$2:$AD$17,2,FALSE),IF(AND(OR($D219={"1/2","2/3","2/1","3/2"}),I209="w"),VLOOKUP(K209,$AA$2:$AB$17,2,FALSE),IF(AND(OR($D219={"1/2","2/3","2/1","3/2"}),I209="l"),VLOOKUP(K209,$AC$2:$AD$17,2,FALSE),IF(OR($D219={"1/2","2/3","2/1","3/2"}),1,"")))))))))))))))))))))))</f>
        <v>10b</v>
      </c>
      <c r="L220" s="13" t="str">
        <f>IF(AND(M220="d",$A220&gt;=1,OR(N220={1,"2a","2b",3,"5a","5b","10a","10b","20a","20b","40a","40b","80a","80b","160a","160b"})),"w",IF(AND(M220="",$A220&gt;=1,OR(N220={1,"2a","2b",3,"5a","5b","10a","10b","20a","20b","40a","40b","80a","80b","160a","160b"})),"l",""))</f>
        <v>l</v>
      </c>
      <c r="M220" s="7" t="str">
        <f>IF(OR($A220={25,26,27,28,29,30,31,32,33,34,35,36}),"d","")</f>
        <v/>
      </c>
      <c r="N220" s="14">
        <f>IF(AND(OR($D219={"1/3","2/3","3/1","3/2"}),L219="w"),VLOOKUP(N219,$AA$2:$AB$17,2,FALSE),IF(AND(OR($D219={"1/3","2/3","3/1","3/2"}),L219="l"),VLOOKUP(N219,$AC$2:$AD$17,2,FALSE),IF(AND(OR($D219={"1/3","2/3","3/1","3/2"}),L218="w"),VLOOKUP(N218,$AA$2:$AB$17,2,FALSE),IF(AND(OR($D219={"1/3","2/3","3/1","3/2"}),L218="l"),VLOOKUP(N218,$AC$2:$AD$17,2,FALSE),IF(AND(OR($D219={"1/3","2/3","3/1","3/2"}),L217="w"),VLOOKUP(N217,$AA$2:$AB$17,2,FALSE),IF(AND(OR($D219={"1/3","2/3","3/1","3/2"}),L217="l"),VLOOKUP(N217,$AC$2:$AD$17,2,FALSE),IF(AND(OR($D219={"1/3","2/3","3/1","3/2"}),L216="w"),VLOOKUP(N216,$AA$2:$AB$17,2,FALSE),IF(AND(OR($D219={"1/3","2/3","3/1","3/2"}),L216="l"),VLOOKUP(N216,$AC$2:$AD$17,2,FALSE),IF(AND(OR($D219={"1/3","2/3","3/1","3/2"}),L215="w"),VLOOKUP(N215,$AA$2:$AB$17,2,FALSE),IF(AND(OR($D219={"1/3","2/3","3/1","3/2"}),L215="l"),VLOOKUP(N215,$AC$2:$AD$17,2,FALSE),IF(AND(OR($D219={"1/3","2/3","3/1","3/2"}),L214="w"),VLOOKUP(N214,$AA$2:$AB$17,2,FALSE),IF(AND(OR($D219={"1/3","2/3","3/1","3/2"}),L214="l"),VLOOKUP(N214,$AC$2:$AD$17,2,FALSE),IF(AND(OR($D219={"1/3","2/3","3/1","3/2"}),L213="w"),VLOOKUP(N213,$AA$2:$AB$17,2,FALSE),IF(AND(OR($D219={"1/3","2/3","3/1","3/2"}),L213="l"),VLOOKUP(N213,$AC$2:$AD$17,2,FALSE),IF(AND(OR($D219={"1/3","2/3","3/1","3/2"}),L212="w"),VLOOKUP(N212,$AA$2:$AB$17,2,FALSE),IF(AND(OR($D219={"1/3","2/3","3/1","3/2"}),L212="l"),VLOOKUP(N212,$AC$2:$AD$17,2,FALSE),IF(AND(OR($D219={"1/3","2/3","3/1","3/2"}),L211="w"),VLOOKUP(N211,$AA$2:$AB$17,2,FALSE),IF(AND(OR($D219={"1/3","2/3","3/1","3/2"}),L211="l"),VLOOKUP(N211,$AC$2:$AD$17,2,FALSE),IF(AND(OR($D219={"1/3","2/3","3/1","3/2"}),L210="w"),VLOOKUP(N210,$AA$2:$AB$17,2,FALSE),IF(AND(OR($D219={"1/3","2/3","3/1","3/2"}),L210="l"),VLOOKUP(N210,$AC$2:$AD$17,2,FALSE),IF(AND(OR($D219={"1/3","2/3","3/1","3/2"}),L209="w"),VLOOKUP(N209,$AA$2:$AB$17,2,FALSE),IF(AND(OR($D219={"1/3","2/3","3/1","3/2"}),L209="l"),VLOOKUP(N209,$AC$2:$AD$17,2,FALSE),IF(OR($D219={"1/3","2/3","3/1","3/2"}),1,"")))))))))))))))))))))))</f>
        <v>1</v>
      </c>
      <c r="O220" s="12">
        <f t="shared" si="22"/>
        <v>-11</v>
      </c>
      <c r="P220" s="13" t="str">
        <f>IF(AND(Q220="c",$A220&gt;=1,OR(R220={1,"2a","2b",3,"5a","5b","10a","10b","20a","20b","40a","40b","80a","80b","160a","160b"})),"w",IF(AND(Q220="",$A220&gt;=1,OR(R220={1,"2a","2b",3,"5a","5b","10a","10b","20a","20b","40a","40b","80a","80b","160a","160b"})),"l",""))</f>
        <v>l</v>
      </c>
      <c r="Q220" s="7" t="str">
        <f>IF(OR($A220={1,4,7,10,13,16,19,22,25,28,31,34}),"c","")</f>
        <v/>
      </c>
      <c r="R220" s="14" t="str">
        <f>IF(AND(OR($E219={"a/b","a/c","b/a","c/a"}),P219="w"),VLOOKUP(R219,$AA$2:$AB$17,2,FALSE),IF(AND(OR($E219={"a/b","a/c","b/a","c/a"}),P219="l"),VLOOKUP(R219,$AC$2:$AD$17,2,FALSE),IF(AND(OR($E219={"a/b","a/c","b/a","c/a"}),P218="w"),VLOOKUP(R218,$AA$2:$AB$17,2,FALSE),IF(AND(OR($E219={"a/b","a/c","b/a","c/a"}),P218="l"),VLOOKUP(R218,$AC$2:$AD$17,2,FALSE),IF(AND(OR($E219={"a/b","a/c","b/a","c/a"}),P217="w"),VLOOKUP(R217,$AA$2:$AB$17,2,FALSE),IF(AND(OR($E219={"a/b","a/c","b/a","c/a"}),P217="l"),VLOOKUP(R217,$AC$2:$AD$17,2,FALSE),IF(AND(OR($E219={"a/b","a/c","b/a","c/a"}),P216="w"),VLOOKUP(R216,$AA$2:$AB$17,2,FALSE),IF(AND(OR($E219={"a/b","a/c","b/a","c/a"}),P216="l"),VLOOKUP(R216,$AC$2:$AD$17,2,FALSE),IF(AND(OR($E219={"a/b","a/c","b/a","c/a"}),P215="w"),VLOOKUP(R215,$AA$2:$AB$17,2,FALSE),IF(AND(OR($E219={"a/b","a/c","b/a","c/a"}),P215="l"),VLOOKUP(R215,$AC$2:$AD$17,2,FALSE),IF(AND(OR($E219={"a/b","a/c","b/a","c/a"}),P214="w"),VLOOKUP(R214,$AA$2:$AB$17,2,FALSE),IF(AND(OR($E219={"a/b","a/c","b/a","c/a"}),P214="l"),VLOOKUP(R214,$AC$2:$AD$17,2,FALSE),IF(AND(OR($E219={"a/b","a/c","b/a","c/a"}),P213="w"),VLOOKUP(R213,$AA$2:$AB$17,2,FALSE),IF(AND(OR($E219={"a/b","a/c","b/a","c/a"}),P213="l"),VLOOKUP(R213,$AC$2:$AD$17,2,FALSE),IF(AND(OR($E219={"a/b","a/c","b/a","c/a"}),P212="w"),VLOOKUP(R212,$AA$2:$AB$17,2,FALSE),IF(AND(OR($E219={"a/b","a/c","b/a","c/a"}),P212="l"),VLOOKUP(R212,$AC$2:$AD$17,2,FALSE),IF(AND(OR($E219={"a/b","a/c","b/a","c/a"}),P211="w"),VLOOKUP(R211,$AA$2:$AB$17,2,FALSE),IF(AND(OR($E219={"a/b","a/c","b/a","c/a"}),P211="l"),VLOOKUP(R211,$AC$2:$AD$17,2,FALSE),IF(AND(OR($E219={"a/b","a/c","b/a","c/a"}),P210="w"),VLOOKUP(R210,$AA$2:$AB$17,2,FALSE),IF(AND(OR($E219={"a/b","a/c","b/a","c/a"}),P210="l"),VLOOKUP(R210,$AC$2:$AD$17,2,FALSE),IF(AND(OR($E219={"a/b","a/c","b/a","c/a"}),P209="w"),VLOOKUP(R209,$AA$2:$AB$17,2,FALSE),IF(AND(OR($E219={"a/b","a/c","b/a","c/a"}),P209="l"),VLOOKUP(R209,$AC$2:$AD$17,2,FALSE),IF(OR($E219={"a/b","a/c","b/a","c/a"}),1,"")))))))))))))))))))))))</f>
        <v>2a</v>
      </c>
      <c r="S220" s="13" t="str">
        <f>IF(AND(T220="c",$A220&gt;=1,OR(U220={1,"2a","2b",3,"5a","5b","10a","10b","20a","20b","40a","40b","80a","80b","160a","160b"})),"w",IF(AND(T220="",$A220&gt;=1,OR(U220={1,"2a","2b",3,"5a","5b","10a","10b","20a","20b","40a","40b","80a","80b","160a","160b"})),"l",""))</f>
        <v>w</v>
      </c>
      <c r="T220" s="7" t="str">
        <f>IF(OR($A220={2,5,8,11,14,17,20,23,26,29,32,35}),"c","")</f>
        <v>c</v>
      </c>
      <c r="U220" s="14" t="str">
        <f>IF(AND(OR($E219={"a/b","b/c","b/a","c/b"}),S219="w"),VLOOKUP(U219,$AA$2:$AB$17,2,FALSE),IF(AND(OR($E219={"a/b","b/c","b/a","c/b"}),S219="l"),VLOOKUP(U219,$AC$2:$AD$17,2,FALSE),IF(AND(OR($E219={"a/b","b/c","b/a","c/b"}),S218="w"),VLOOKUP(U218,$AA$2:$AB$17,2,FALSE),IF(AND(OR($E219={"a/b","b/c","b/a","c/b"}),S218="l"),VLOOKUP(U218,$AC$2:$AD$17,2,FALSE),IF(AND(OR($E219={"a/b","b/c","b/a","c/b"}),S217="w"),VLOOKUP(U217,$AA$2:$AB$17,2,FALSE),IF(AND(OR($E219={"a/b","b/c","b/a","c/b"}),S217="l"),VLOOKUP(U217,$AC$2:$AD$17,2,FALSE),IF(AND(OR($E219={"a/b","b/c","b/a","c/b"}),S216="w"),VLOOKUP(U216,$AA$2:$AB$17,2,FALSE),IF(AND(OR($E219={"a/b","b/c","b/a","c/b"}),S216="l"),VLOOKUP(U216,$AC$2:$AD$17,2,FALSE),IF(AND(OR($E219={"a/b","b/c","b/a","c/b"}),S215="w"),VLOOKUP(U215,$AA$2:$AB$17,2,FALSE),IF(AND(OR($E219={"a/b","b/c","b/a","c/b"}),S215="l"),VLOOKUP(U215,$AC$2:$AD$17,2,FALSE),IF(AND(OR($E219={"a/b","b/c","b/a","c/b"}),S214="w"),VLOOKUP(U214,$AA$2:$AB$17,2,FALSE),IF(AND(OR($E219={"a/b","b/c","b/a","c/b"}),S214="l"),VLOOKUP(U214,$AC$2:$AD$17,2,FALSE),IF(AND(OR($E219={"a/b","b/c","b/a","c/b"}),S213="w"),VLOOKUP(U213,$AA$2:$AB$17,2,FALSE),IF(AND(OR($E219={"a/b","b/c","b/a","c/b"}),S213="l"),VLOOKUP(U213,$AC$2:$AD$17,2,FALSE),IF(AND(OR($E219={"a/b","b/c","b/a","c/b"}),S212="w"),VLOOKUP(U212,$AA$2:$AB$17,2,FALSE),IF(AND(OR($E219={"a/b","b/c","b/a","c/b"}),S212="l"),VLOOKUP(U212,$AC$2:$AD$17,2,FALSE),IF(AND(OR($E219={"a/b","b/c","b/a","c/b"}),S211="w"),VLOOKUP(U211,$AA$2:$AB$17,2,FALSE),IF(AND(OR($E219={"a/b","b/c","b/a","c/b"}),S211="l"),VLOOKUP(U211,$AC$2:$AD$17,2,FALSE),IF(AND(OR($E219={"a/b","b/c","b/a","c/b"}),S210="w"),VLOOKUP(U210,$AA$2:$AB$17,2,FALSE),IF(AND(OR($E219={"a/b","b/c","b/a","c/b"}),S210="l"),VLOOKUP(U210,$AC$2:$AD$17,2,FALSE),IF(AND(OR($E219={"a/b","b/c","b/a","c/b"}),S209="w"),VLOOKUP(U209,$AA$2:$AB$17,2,FALSE),IF(AND(OR($E219={"a/b","b/c","b/a","c/b"}),S209="l"),VLOOKUP(U209,$AC$2:$AD$17,2,FALSE),IF(OR($E219={"a/b","b/c","b/a","c/b"}),1,"")))))))))))))))))))))))</f>
        <v>5a</v>
      </c>
      <c r="V220" s="13" t="str">
        <f>IF(AND(W220="c",$A220&gt;=1,OR(X220={1,"2a","2b",3,"5a","5b","10a","10b","20a","20b","40a","40b","80a","80b","160a","160b"})),"w",IF(AND(W220="",$A220&gt;=1,OR(X220={1,"2a","2b",3,"5a","5b","10a","10b","20a","20b","40a","40b","80a","80b","160a","160b"})),"l",""))</f>
        <v/>
      </c>
      <c r="W220" s="7" t="str">
        <f>IF(OR($A220={3,6,9,12,15,18,21,24,27,30,33,36}),"c","")</f>
        <v/>
      </c>
      <c r="X220" s="14" t="str">
        <f>IF(AND(OR($E219={"a/c","b/c","c/a","c/b"}),V219="w"),VLOOKUP(X219,$AA$2:$AB$17,2,FALSE),IF(AND(OR($E219={"a/c","b/c","c/a","c/b"}),V219="l"),VLOOKUP(X219,$AC$2:$AD$17,2,FALSE),IF(AND(OR($E219={"a/c","b/c","c/a","c/b"}),V218="w"),VLOOKUP(X218,$AA$2:$AB$17,2,FALSE),IF(AND(OR($E219={"a/c","b/c","c/a","c/b"}),V218="l"),VLOOKUP(X218,$AC$2:$AD$17,2,FALSE),IF(AND(OR($E219={"a/c","b/c","c/a","c/b"}),V217="w"),VLOOKUP(X217,$AA$2:$AB$17,2,FALSE),IF(AND(OR($E219={"a/c","b/c","c/a","c/b"}),V217="l"),VLOOKUP(X217,$AC$2:$AD$17,2,FALSE),IF(AND(OR($E219={"a/c","b/c","c/a","c/b"}),V216="w"),VLOOKUP(X216,$AA$2:$AB$17,2,FALSE),IF(AND(OR($E219={"a/c","b/c","c/a","c/b"}),V216="l"),VLOOKUP(X216,$AC$2:$AD$17,2,FALSE),IF(AND(OR($E219={"a/c","b/c","c/a","c/b"}),V215="w"),VLOOKUP(X215,$AA$2:$AB$17,2,FALSE),IF(AND(OR($E219={"a/c","b/c","c/a","c/b"}),V215="l"),VLOOKUP(X215,$AC$2:$AD$17,2,FALSE),IF(AND(OR($E219={"a/c","b/c","c/a","c/b"}),V214="w"),VLOOKUP(X214,$AA$2:$AB$17,2,FALSE),IF(AND(OR($E219={"a/c","b/c","c/a","c/b"}),V214="l"),VLOOKUP(X214,$AC$2:$AD$17,2,FALSE),IF(AND(OR($E219={"a/c","b/c","c/a","c/b"}),V213="w"),VLOOKUP(X213,$AA$2:$AB$17,2,FALSE),IF(AND(OR($E219={"a/c","b/c","c/a","c/b"}),V213="l"),VLOOKUP(X213,$AC$2:$AD$17,2,FALSE),IF(AND(OR($E219={"a/c","b/c","c/a","c/b"}),V212="w"),VLOOKUP(X212,$AA$2:$AB$17,2,FALSE),IF(AND(OR($E219={"a/c","b/c","c/a","c/b"}),V212="l"),VLOOKUP(X212,$AC$2:$AD$17,2,FALSE),IF(AND(OR($E219={"a/c","b/c","c/a","c/b"}),V211="w"),VLOOKUP(X211,$AA$2:$AB$17,2,FALSE),IF(AND(OR($E219={"a/c","b/c","c/a","c/b"}),V211="l"),VLOOKUP(X211,$AC$2:$AD$17,2,FALSE),IF(AND(OR($E219={"a/c","b/c","c/a","c/b"}),V210="w"),VLOOKUP(X210,$AA$2:$AB$17,2,FALSE),IF(AND(OR($E219={"a/c","b/c","c/a","c/b"}),V210="l"),VLOOKUP(X210,$AC$2:$AD$17,2,FALSE),IF(AND(OR($E219={"a/c","b/c","c/a","c/b"}),V209="w"),VLOOKUP(X209,$AA$2:$AB$17,2,FALSE),IF(AND(OR($E219={"a/c","b/c","c/a","c/b"}),V209="l"),VLOOKUP(X209,$AC$2:$AD$17,2,FALSE),IF(OR($E219={"a/c","b/c","c/a","c/b"}),1,"")))))))))))))))))))))))</f>
        <v/>
      </c>
      <c r="Y220" s="12">
        <f t="shared" si="23"/>
        <v>8</v>
      </c>
      <c r="Z220" s="27">
        <f t="shared" si="24"/>
        <v>-3</v>
      </c>
    </row>
    <row r="221" spans="1:26">
      <c r="A221" s="9">
        <v>5</v>
      </c>
      <c r="B221" s="9">
        <f>IF(OR($A221={1,2,3,4,5,6,7,8,9,10,11,12}),1,IF(OR($A221={13,14,15,16,17,18,19,20,21,22,23,24}),2,IF(OR($A221={25,26,27,28,29,30,31,32,33,34,35,36}),3,"")))</f>
        <v>1</v>
      </c>
      <c r="C221" s="9" t="str">
        <f>IF(OR($A221={1,4,7,10,13,16,19,22,25,28,31,34}),"A",IF(OR($A221={2,5,8,11,14,17,20,23,26,29,32,35}),"B",IF(OR($A221={3,6,9,12,15,18,21,24,27,30,33,36}),"C","")))</f>
        <v>B</v>
      </c>
      <c r="D221" t="str">
        <f t="shared" si="20"/>
        <v>3/1</v>
      </c>
      <c r="E221" t="str">
        <f t="shared" si="21"/>
        <v>A/B</v>
      </c>
      <c r="F221" s="13" t="str">
        <f>IF(AND(G221="d",$A221&gt;=1,OR(H221={1,"2a","2b",3,"5a","5b","10a","10b","20a","20b","40a","40b","80a","80b","160a","160b"})),"w",IF(AND(G221="",$A221&gt;=1,OR(H221={1,"2a","2b",3,"5a","5b","10a","10b","20a","20b","40a","40b","80a","80b","160a","160b"})),"l",""))</f>
        <v>w</v>
      </c>
      <c r="G221" s="7" t="str">
        <f>IF(OR($A221={1,2,3,4,5,6,7,8,9,10,11,12}),"d","")</f>
        <v>d</v>
      </c>
      <c r="H221" s="14" t="str">
        <f>IF(AND(OR($D220={"1/2","1/3","2/1","3/1"}),F220="w"),VLOOKUP(H220,$AA$2:$AB$17,2,FALSE),IF(AND(OR($D220={"1/2","1/3","2/1","3/1"}),F220="l"),VLOOKUP(H220,$AC$2:$AD$17,2,FALSE),IF(AND(OR($D220={"1/2","1/3","2/1","3/1"}),F219="w"),VLOOKUP(H219,$AA$2:$AB$17,2,FALSE),IF(AND(OR($D220={"1/2","1/3","2/1","3/1"}),F219="l"),VLOOKUP(H219,$AC$2:$AD$17,2,FALSE),IF(AND(OR($D220={"1/2","1/3","2/1","3/1"}),F218="w"),VLOOKUP(H218,$AA$2:$AB$17,2,FALSE),IF(AND(OR($D220={"1/2","1/3","2/1","3/1"}),F218="l"),VLOOKUP(H218,$AC$2:$AD$17,2,FALSE),IF(AND(OR($D220={"1/2","1/3","2/1","3/1"}),F217="w"),VLOOKUP(H217,$AA$2:$AB$17,2,FALSE),IF(AND(OR($D220={"1/2","1/3","2/1","3/1"}),F217="l"),VLOOKUP(H217,$AC$2:$AD$17,2,FALSE),IF(AND(OR($D220={"1/2","1/3","2/1","3/1"}),F216="w"),VLOOKUP(H216,$AA$2:$AB$17,2,FALSE),IF(AND(OR($D220={"1/2","1/3","2/1","3/1"}),F216="l"),VLOOKUP(H216,$AC$2:$AD$17,2,FALSE),IF(AND(OR($D220={"1/2","1/3","2/1","3/1"}),F215="w"),VLOOKUP(H215,$AA$2:$AB$17,2,FALSE),IF(AND(OR($D220={"1/2","1/3","2/1","3/1"}),F215="l"),VLOOKUP(H215,$AC$2:$AD$17,2,FALSE),IF(AND(OR($D220={"1/2","1/3","2/1","3/1"}),F214="w"),VLOOKUP(H214,$AA$2:$AB$17,2,FALSE),IF(AND(OR($D220={"1/2","1/3","2/1","3/1"}),F214="l"),VLOOKUP(H214,$AC$2:$AD$17,2,FALSE),IF(AND(OR($D220={"1/2","1/3","2/1","3/1"}),F213="w"),VLOOKUP(H213,$AA$2:$AB$17,2,FALSE),IF(AND(OR($D220={"1/2","1/3","2/1","3/1"}),F213="l"),VLOOKUP(H213,$AC$2:$AD$17,2,FALSE),IF(AND(OR($D220={"1/2","1/3","2/1","3/1"}),F212="w"),VLOOKUP(H212,$AA$2:$AB$17,2,FALSE),IF(AND(OR($D220={"1/2","1/3","2/1","3/1"}),F212="l"),VLOOKUP(H212,$AC$2:$AD$17,2,FALSE),IF(AND(OR($D220={"1/2","1/3","2/1","3/1"}),F211="w"),VLOOKUP(H211,$AA$2:$AB$17,2,FALSE),IF(AND(OR($D220={"1/2","1/3","2/1","3/1"}),F211="l"),VLOOKUP(H211,$AC$2:$AD$17,2,FALSE),IF(AND(OR($D220={"1/2","1/3","2/1","3/1"}),F210="w"),VLOOKUP(H210,$AA$2:$AB$17,2,FALSE),IF(AND(OR($D220={"1/2","1/3","2/1","3/1"}),F210="l"),VLOOKUP(H210,$AC$2:$AD$17,2,FALSE),IF(OR($D220={"1/2","1/3","2/1","3/1"}),1,"")))))))))))))))))))))))</f>
        <v>10a</v>
      </c>
      <c r="I221" s="13" t="str">
        <f>IF(AND(J221="d",$A221&gt;=1,OR(K221={1,"2a","2b",3,"5a","5b","10a","10b","20a","20b","40a","40b","80a","80b","160a","160b"})),"w",IF(AND(J221="",$A221&gt;=1,OR(K221={1,"2a","2b",3,"5a","5b","10a","10b","20a","20b","40a","40b","80a","80b","160a","160b"})),"l",""))</f>
        <v/>
      </c>
      <c r="J221" s="7" t="str">
        <f>IF(OR($A221={13,14,15,16,17,18,19,20,21,22,23,24}),"d","")</f>
        <v/>
      </c>
      <c r="K221" s="14" t="str">
        <f>IF(AND(OR($D220={"1/2","2/3","2/1","3/2"}),I220="w"),VLOOKUP(K220,$AA$2:$AB$17,2,FALSE),IF(AND(OR($D220={"1/2","2/3","2/1","3/2"}),I220="l"),VLOOKUP(K220,$AC$2:$AD$17,2,FALSE),IF(AND(OR($D220={"1/2","2/3","2/1","3/2"}),I219="w"),VLOOKUP(K219,$AA$2:$AB$17,2,FALSE),IF(AND(OR($D220={"1/2","2/3","2/1","3/2"}),I219="l"),VLOOKUP(K219,$AC$2:$AD$17,2,FALSE),IF(AND(OR($D220={"1/2","2/3","2/1","3/2"}),I218="w"),VLOOKUP(K218,$AA$2:$AB$17,2,FALSE),IF(AND(OR($D220={"1/2","2/3","2/1","3/2"}),I218="l"),VLOOKUP(K218,$AC$2:$AD$17,2,FALSE),IF(AND(OR($D220={"1/2","2/3","2/1","3/2"}),I217="w"),VLOOKUP(K217,$AA$2:$AB$17,2,FALSE),IF(AND(OR($D220={"1/2","2/3","2/1","3/2"}),I217="l"),VLOOKUP(K217,$AC$2:$AD$17,2,FALSE),IF(AND(OR($D220={"1/2","2/3","2/1","3/2"}),I216="w"),VLOOKUP(K216,$AA$2:$AB$17,2,FALSE),IF(AND(OR($D220={"1/2","2/3","2/1","3/2"}),I216="l"),VLOOKUP(K216,$AC$2:$AD$17,2,FALSE),IF(AND(OR($D220={"1/2","2/3","2/1","3/2"}),I215="w"),VLOOKUP(K215,$AA$2:$AB$17,2,FALSE),IF(AND(OR($D220={"1/2","2/3","2/1","3/2"}),I215="l"),VLOOKUP(K215,$AC$2:$AD$17,2,FALSE),IF(AND(OR($D220={"1/2","2/3","2/1","3/2"}),I214="w"),VLOOKUP(K214,$AA$2:$AB$17,2,FALSE),IF(AND(OR($D220={"1/2","2/3","2/1","3/2"}),I214="l"),VLOOKUP(K214,$AC$2:$AD$17,2,FALSE),IF(AND(OR($D220={"1/2","2/3","2/1","3/2"}),I213="w"),VLOOKUP(K213,$AA$2:$AB$17,2,FALSE),IF(AND(OR($D220={"1/2","2/3","2/1","3/2"}),I213="l"),VLOOKUP(K213,$AC$2:$AD$17,2,FALSE),IF(AND(OR($D220={"1/2","2/3","2/1","3/2"}),I212="w"),VLOOKUP(K212,$AA$2:$AB$17,2,FALSE),IF(AND(OR($D220={"1/2","2/3","2/1","3/2"}),I212="l"),VLOOKUP(K212,$AC$2:$AD$17,2,FALSE),IF(AND(OR($D220={"1/2","2/3","2/1","3/2"}),I211="w"),VLOOKUP(K211,$AA$2:$AB$17,2,FALSE),IF(AND(OR($D220={"1/2","2/3","2/1","3/2"}),I211="l"),VLOOKUP(K211,$AC$2:$AD$17,2,FALSE),IF(AND(OR($D220={"1/2","2/3","2/1","3/2"}),I210="w"),VLOOKUP(K210,$AA$2:$AB$17,2,FALSE),IF(AND(OR($D220={"1/2","2/3","2/1","3/2"}),I210="l"),VLOOKUP(K210,$AC$2:$AD$17,2,FALSE),IF(OR($D220={"1/2","2/3","2/1","3/2"}),1,"")))))))))))))))))))))))</f>
        <v/>
      </c>
      <c r="L221" s="13" t="str">
        <f>IF(AND(M221="d",$A221&gt;=1,OR(N221={1,"2a","2b",3,"5a","5b","10a","10b","20a","20b","40a","40b","80a","80b","160a","160b"})),"w",IF(AND(M221="",$A221&gt;=1,OR(N221={1,"2a","2b",3,"5a","5b","10a","10b","20a","20b","40a","40b","80a","80b","160a","160b"})),"l",""))</f>
        <v>l</v>
      </c>
      <c r="M221" s="7" t="str">
        <f>IF(OR($A221={25,26,27,28,29,30,31,32,33,34,35,36}),"d","")</f>
        <v/>
      </c>
      <c r="N221" s="14" t="str">
        <f>IF(AND(OR($D220={"1/3","2/3","3/1","3/2"}),L220="w"),VLOOKUP(N220,$AA$2:$AB$17,2,FALSE),IF(AND(OR($D220={"1/3","2/3","3/1","3/2"}),L220="l"),VLOOKUP(N220,$AC$2:$AD$17,2,FALSE),IF(AND(OR($D220={"1/3","2/3","3/1","3/2"}),L219="w"),VLOOKUP(N219,$AA$2:$AB$17,2,FALSE),IF(AND(OR($D220={"1/3","2/3","3/1","3/2"}),L219="l"),VLOOKUP(N219,$AC$2:$AD$17,2,FALSE),IF(AND(OR($D220={"1/3","2/3","3/1","3/2"}),L218="w"),VLOOKUP(N218,$AA$2:$AB$17,2,FALSE),IF(AND(OR($D220={"1/3","2/3","3/1","3/2"}),L218="l"),VLOOKUP(N218,$AC$2:$AD$17,2,FALSE),IF(AND(OR($D220={"1/3","2/3","3/1","3/2"}),L217="w"),VLOOKUP(N217,$AA$2:$AB$17,2,FALSE),IF(AND(OR($D220={"1/3","2/3","3/1","3/2"}),L217="l"),VLOOKUP(N217,$AC$2:$AD$17,2,FALSE),IF(AND(OR($D220={"1/3","2/3","3/1","3/2"}),L216="w"),VLOOKUP(N216,$AA$2:$AB$17,2,FALSE),IF(AND(OR($D220={"1/3","2/3","3/1","3/2"}),L216="l"),VLOOKUP(N216,$AC$2:$AD$17,2,FALSE),IF(AND(OR($D220={"1/3","2/3","3/1","3/2"}),L215="w"),VLOOKUP(N215,$AA$2:$AB$17,2,FALSE),IF(AND(OR($D220={"1/3","2/3","3/1","3/2"}),L215="l"),VLOOKUP(N215,$AC$2:$AD$17,2,FALSE),IF(AND(OR($D220={"1/3","2/3","3/1","3/2"}),L214="w"),VLOOKUP(N214,$AA$2:$AB$17,2,FALSE),IF(AND(OR($D220={"1/3","2/3","3/1","3/2"}),L214="l"),VLOOKUP(N214,$AC$2:$AD$17,2,FALSE),IF(AND(OR($D220={"1/3","2/3","3/1","3/2"}),L213="w"),VLOOKUP(N213,$AA$2:$AB$17,2,FALSE),IF(AND(OR($D220={"1/3","2/3","3/1","3/2"}),L213="l"),VLOOKUP(N213,$AC$2:$AD$17,2,FALSE),IF(AND(OR($D220={"1/3","2/3","3/1","3/2"}),L212="w"),VLOOKUP(N212,$AA$2:$AB$17,2,FALSE),IF(AND(OR($D220={"1/3","2/3","3/1","3/2"}),L212="l"),VLOOKUP(N212,$AC$2:$AD$17,2,FALSE),IF(AND(OR($D220={"1/3","2/3","3/1","3/2"}),L211="w"),VLOOKUP(N211,$AA$2:$AB$17,2,FALSE),IF(AND(OR($D220={"1/3","2/3","3/1","3/2"}),L211="l"),VLOOKUP(N211,$AC$2:$AD$17,2,FALSE),IF(AND(OR($D220={"1/3","2/3","3/1","3/2"}),L210="w"),VLOOKUP(N210,$AA$2:$AB$17,2,FALSE),IF(AND(OR($D220={"1/3","2/3","3/1","3/2"}),L210="l"),VLOOKUP(N210,$AC$2:$AD$17,2,FALSE),IF(OR($D220={"1/3","2/3","3/1","3/2"}),1,"")))))))))))))))))))))))</f>
        <v>2a</v>
      </c>
      <c r="O221" s="12">
        <f t="shared" si="22"/>
        <v>18</v>
      </c>
      <c r="P221" s="13" t="str">
        <f>IF(AND(Q221="c",$A221&gt;=1,OR(R221={1,"2a","2b",3,"5a","5b","10a","10b","20a","20b","40a","40b","80a","80b","160a","160b"})),"w",IF(AND(Q221="",$A221&gt;=1,OR(R221={1,"2a","2b",3,"5a","5b","10a","10b","20a","20b","40a","40b","80a","80b","160a","160b"})),"l",""))</f>
        <v>l</v>
      </c>
      <c r="Q221" s="7" t="str">
        <f>IF(OR($A221={1,4,7,10,13,16,19,22,25,28,31,34}),"c","")</f>
        <v/>
      </c>
      <c r="R221" s="14" t="str">
        <f>IF(AND(OR($E220={"a/b","a/c","b/a","c/a"}),P220="w"),VLOOKUP(R220,$AA$2:$AB$17,2,FALSE),IF(AND(OR($E220={"a/b","a/c","b/a","c/a"}),P220="l"),VLOOKUP(R220,$AC$2:$AD$17,2,FALSE),IF(AND(OR($E220={"a/b","a/c","b/a","c/a"}),P219="w"),VLOOKUP(R219,$AA$2:$AB$17,2,FALSE),IF(AND(OR($E220={"a/b","a/c","b/a","c/a"}),P219="l"),VLOOKUP(R219,$AC$2:$AD$17,2,FALSE),IF(AND(OR($E220={"a/b","a/c","b/a","c/a"}),P218="w"),VLOOKUP(R218,$AA$2:$AB$17,2,FALSE),IF(AND(OR($E220={"a/b","a/c","b/a","c/a"}),P218="l"),VLOOKUP(R218,$AC$2:$AD$17,2,FALSE),IF(AND(OR($E220={"a/b","a/c","b/a","c/a"}),P217="w"),VLOOKUP(R217,$AA$2:$AB$17,2,FALSE),IF(AND(OR($E220={"a/b","a/c","b/a","c/a"}),P217="l"),VLOOKUP(R217,$AC$2:$AD$17,2,FALSE),IF(AND(OR($E220={"a/b","a/c","b/a","c/a"}),P216="w"),VLOOKUP(R216,$AA$2:$AB$17,2,FALSE),IF(AND(OR($E220={"a/b","a/c","b/a","c/a"}),P216="l"),VLOOKUP(R216,$AC$2:$AD$17,2,FALSE),IF(AND(OR($E220={"a/b","a/c","b/a","c/a"}),P215="w"),VLOOKUP(R215,$AA$2:$AB$17,2,FALSE),IF(AND(OR($E220={"a/b","a/c","b/a","c/a"}),P215="l"),VLOOKUP(R215,$AC$2:$AD$17,2,FALSE),IF(AND(OR($E220={"a/b","a/c","b/a","c/a"}),P214="w"),VLOOKUP(R214,$AA$2:$AB$17,2,FALSE),IF(AND(OR($E220={"a/b","a/c","b/a","c/a"}),P214="l"),VLOOKUP(R214,$AC$2:$AD$17,2,FALSE),IF(AND(OR($E220={"a/b","a/c","b/a","c/a"}),P213="w"),VLOOKUP(R213,$AA$2:$AB$17,2,FALSE),IF(AND(OR($E220={"a/b","a/c","b/a","c/a"}),P213="l"),VLOOKUP(R213,$AC$2:$AD$17,2,FALSE),IF(AND(OR($E220={"a/b","a/c","b/a","c/a"}),P212="w"),VLOOKUP(R212,$AA$2:$AB$17,2,FALSE),IF(AND(OR($E220={"a/b","a/c","b/a","c/a"}),P212="l"),VLOOKUP(R212,$AC$2:$AD$17,2,FALSE),IF(AND(OR($E220={"a/b","a/c","b/a","c/a"}),P211="w"),VLOOKUP(R211,$AA$2:$AB$17,2,FALSE),IF(AND(OR($E220={"a/b","a/c","b/a","c/a"}),P211="l"),VLOOKUP(R211,$AC$2:$AD$17,2,FALSE),IF(AND(OR($E220={"a/b","a/c","b/a","c/a"}),P210="w"),VLOOKUP(R210,$AA$2:$AB$17,2,FALSE),IF(AND(OR($E220={"a/b","a/c","b/a","c/a"}),P210="l"),VLOOKUP(R210,$AC$2:$AD$17,2,FALSE),IF(OR($E220={"a/b","a/c","b/a","c/a"}),1,"")))))))))))))))))))))))</f>
        <v>2b</v>
      </c>
      <c r="S221" s="13" t="str">
        <f>IF(AND(T221="c",$A221&gt;=1,OR(U221={1,"2a","2b",3,"5a","5b","10a","10b","20a","20b","40a","40b","80a","80b","160a","160b"})),"w",IF(AND(T221="",$A221&gt;=1,OR(U221={1,"2a","2b",3,"5a","5b","10a","10b","20a","20b","40a","40b","80a","80b","160a","160b"})),"l",""))</f>
        <v>w</v>
      </c>
      <c r="T221" s="7" t="str">
        <f>IF(OR($A221={2,5,8,11,14,17,20,23,26,29,32,35}),"c","")</f>
        <v>c</v>
      </c>
      <c r="U221" s="14">
        <f>IF(AND(OR($E220={"a/b","b/c","b/a","c/b"}),S220="w"),VLOOKUP(U220,$AA$2:$AB$17,2,FALSE),IF(AND(OR($E220={"a/b","b/c","b/a","c/b"}),S220="l"),VLOOKUP(U220,$AC$2:$AD$17,2,FALSE),IF(AND(OR($E220={"a/b","b/c","b/a","c/b"}),S219="w"),VLOOKUP(U219,$AA$2:$AB$17,2,FALSE),IF(AND(OR($E220={"a/b","b/c","b/a","c/b"}),S219="l"),VLOOKUP(U219,$AC$2:$AD$17,2,FALSE),IF(AND(OR($E220={"a/b","b/c","b/a","c/b"}),S218="w"),VLOOKUP(U218,$AA$2:$AB$17,2,FALSE),IF(AND(OR($E220={"a/b","b/c","b/a","c/b"}),S218="l"),VLOOKUP(U218,$AC$2:$AD$17,2,FALSE),IF(AND(OR($E220={"a/b","b/c","b/a","c/b"}),S217="w"),VLOOKUP(U217,$AA$2:$AB$17,2,FALSE),IF(AND(OR($E220={"a/b","b/c","b/a","c/b"}),S217="l"),VLOOKUP(U217,$AC$2:$AD$17,2,FALSE),IF(AND(OR($E220={"a/b","b/c","b/a","c/b"}),S216="w"),VLOOKUP(U216,$AA$2:$AB$17,2,FALSE),IF(AND(OR($E220={"a/b","b/c","b/a","c/b"}),S216="l"),VLOOKUP(U216,$AC$2:$AD$17,2,FALSE),IF(AND(OR($E220={"a/b","b/c","b/a","c/b"}),S215="w"),VLOOKUP(U215,$AA$2:$AB$17,2,FALSE),IF(AND(OR($E220={"a/b","b/c","b/a","c/b"}),S215="l"),VLOOKUP(U215,$AC$2:$AD$17,2,FALSE),IF(AND(OR($E220={"a/b","b/c","b/a","c/b"}),S214="w"),VLOOKUP(U214,$AA$2:$AB$17,2,FALSE),IF(AND(OR($E220={"a/b","b/c","b/a","c/b"}),S214="l"),VLOOKUP(U214,$AC$2:$AD$17,2,FALSE),IF(AND(OR($E220={"a/b","b/c","b/a","c/b"}),S213="w"),VLOOKUP(U213,$AA$2:$AB$17,2,FALSE),IF(AND(OR($E220={"a/b","b/c","b/a","c/b"}),S213="l"),VLOOKUP(U213,$AC$2:$AD$17,2,FALSE),IF(AND(OR($E220={"a/b","b/c","b/a","c/b"}),S212="w"),VLOOKUP(U212,$AA$2:$AB$17,2,FALSE),IF(AND(OR($E220={"a/b","b/c","b/a","c/b"}),S212="l"),VLOOKUP(U212,$AC$2:$AD$17,2,FALSE),IF(AND(OR($E220={"a/b","b/c","b/a","c/b"}),S211="w"),VLOOKUP(U211,$AA$2:$AB$17,2,FALSE),IF(AND(OR($E220={"a/b","b/c","b/a","c/b"}),S211="l"),VLOOKUP(U211,$AC$2:$AD$17,2,FALSE),IF(AND(OR($E220={"a/b","b/c","b/a","c/b"}),S210="w"),VLOOKUP(U210,$AA$2:$AB$17,2,FALSE),IF(AND(OR($E220={"a/b","b/c","b/a","c/b"}),S210="l"),VLOOKUP(U210,$AC$2:$AD$17,2,FALSE),IF(OR($E220={"a/b","b/c","b/a","c/b"}),1,"")))))))))))))))))))))))</f>
        <v>1</v>
      </c>
      <c r="V221" s="13" t="str">
        <f>IF(AND(W221="c",$A221&gt;=1,OR(X221={1,"2a","2b",3,"5a","5b","10a","10b","20a","20b","40a","40b","80a","80b","160a","160b"})),"w",IF(AND(W221="",$A221&gt;=1,OR(X221={1,"2a","2b",3,"5a","5b","10a","10b","20a","20b","40a","40b","80a","80b","160a","160b"})),"l",""))</f>
        <v/>
      </c>
      <c r="W221" s="7" t="str">
        <f>IF(OR($A221={3,6,9,12,15,18,21,24,27,30,33,36}),"c","")</f>
        <v/>
      </c>
      <c r="X221" s="14" t="str">
        <f>IF(AND(OR($E220={"a/c","b/c","c/a","c/b"}),V220="w"),VLOOKUP(X220,$AA$2:$AB$17,2,FALSE),IF(AND(OR($E220={"a/c","b/c","c/a","c/b"}),V220="l"),VLOOKUP(X220,$AC$2:$AD$17,2,FALSE),IF(AND(OR($E220={"a/c","b/c","c/a","c/b"}),V219="w"),VLOOKUP(X219,$AA$2:$AB$17,2,FALSE),IF(AND(OR($E220={"a/c","b/c","c/a","c/b"}),V219="l"),VLOOKUP(X219,$AC$2:$AD$17,2,FALSE),IF(AND(OR($E220={"a/c","b/c","c/a","c/b"}),V218="w"),VLOOKUP(X218,$AA$2:$AB$17,2,FALSE),IF(AND(OR($E220={"a/c","b/c","c/a","c/b"}),V218="l"),VLOOKUP(X218,$AC$2:$AD$17,2,FALSE),IF(AND(OR($E220={"a/c","b/c","c/a","c/b"}),V217="w"),VLOOKUP(X217,$AA$2:$AB$17,2,FALSE),IF(AND(OR($E220={"a/c","b/c","c/a","c/b"}),V217="l"),VLOOKUP(X217,$AC$2:$AD$17,2,FALSE),IF(AND(OR($E220={"a/c","b/c","c/a","c/b"}),V216="w"),VLOOKUP(X216,$AA$2:$AB$17,2,FALSE),IF(AND(OR($E220={"a/c","b/c","c/a","c/b"}),V216="l"),VLOOKUP(X216,$AC$2:$AD$17,2,FALSE),IF(AND(OR($E220={"a/c","b/c","c/a","c/b"}),V215="w"),VLOOKUP(X215,$AA$2:$AB$17,2,FALSE),IF(AND(OR($E220={"a/c","b/c","c/a","c/b"}),V215="l"),VLOOKUP(X215,$AC$2:$AD$17,2,FALSE),IF(AND(OR($E220={"a/c","b/c","c/a","c/b"}),V214="w"),VLOOKUP(X214,$AA$2:$AB$17,2,FALSE),IF(AND(OR($E220={"a/c","b/c","c/a","c/b"}),V214="l"),VLOOKUP(X214,$AC$2:$AD$17,2,FALSE),IF(AND(OR($E220={"a/c","b/c","c/a","c/b"}),V213="w"),VLOOKUP(X213,$AA$2:$AB$17,2,FALSE),IF(AND(OR($E220={"a/c","b/c","c/a","c/b"}),V213="l"),VLOOKUP(X213,$AC$2:$AD$17,2,FALSE),IF(AND(OR($E220={"a/c","b/c","c/a","c/b"}),V212="w"),VLOOKUP(X212,$AA$2:$AB$17,2,FALSE),IF(AND(OR($E220={"a/c","b/c","c/a","c/b"}),V212="l"),VLOOKUP(X212,$AC$2:$AD$17,2,FALSE),IF(AND(OR($E220={"a/c","b/c","c/a","c/b"}),V211="w"),VLOOKUP(X211,$AA$2:$AB$17,2,FALSE),IF(AND(OR($E220={"a/c","b/c","c/a","c/b"}),V211="l"),VLOOKUP(X211,$AC$2:$AD$17,2,FALSE),IF(AND(OR($E220={"a/c","b/c","c/a","c/b"}),V210="w"),VLOOKUP(X210,$AA$2:$AB$17,2,FALSE),IF(AND(OR($E220={"a/c","b/c","c/a","c/b"}),V210="l"),VLOOKUP(X210,$AC$2:$AD$17,2,FALSE),IF(OR($E220={"a/c","b/c","c/a","c/b"}),1,"")))))))))))))))))))))))</f>
        <v/>
      </c>
      <c r="Y221" s="12">
        <f t="shared" si="23"/>
        <v>0</v>
      </c>
      <c r="Z221" s="27">
        <f t="shared" si="24"/>
        <v>18</v>
      </c>
    </row>
    <row r="222" spans="1:26">
      <c r="A222" s="9">
        <v>27</v>
      </c>
      <c r="B222" s="9">
        <f>IF(OR($A222={1,2,3,4,5,6,7,8,9,10,11,12}),1,IF(OR($A222={13,14,15,16,17,18,19,20,21,22,23,24}),2,IF(OR($A222={25,26,27,28,29,30,31,32,33,34,35,36}),3,"")))</f>
        <v>3</v>
      </c>
      <c r="C222" s="9" t="str">
        <f>IF(OR($A222={1,4,7,10,13,16,19,22,25,28,31,34}),"A",IF(OR($A222={2,5,8,11,14,17,20,23,26,29,32,35}),"B",IF(OR($A222={3,6,9,12,15,18,21,24,27,30,33,36}),"C","")))</f>
        <v>C</v>
      </c>
      <c r="D222" t="str">
        <f t="shared" ref="D222:D285" si="25">IF($A222="","",IF($B221=$B222,$D221,IF(OR($A221="z",$A222="z"),$D221,CONCATENATE($B221,"/",$B222))))</f>
        <v>1/3</v>
      </c>
      <c r="E222" t="str">
        <f t="shared" ref="E222:E285" si="26">IF($A222="","",IF($C221=$C222,$E221,IF(OR($A221="z",$A222="z"),$E221,CONCATENATE($C221,"/",$C222))))</f>
        <v>B/C</v>
      </c>
      <c r="F222" s="13" t="str">
        <f>IF(AND(G222="d",$A222&gt;=1,OR(H222={1,"2a","2b",3,"5a","5b","10a","10b","20a","20b","40a","40b","80a","80b","160a","160b"})),"w",IF(AND(G222="",$A222&gt;=1,OR(H222={1,"2a","2b",3,"5a","5b","10a","10b","20a","20b","40a","40b","80a","80b","160a","160b"})),"l",""))</f>
        <v>l</v>
      </c>
      <c r="G222" s="7" t="str">
        <f>IF(OR($A222={1,2,3,4,5,6,7,8,9,10,11,12}),"d","")</f>
        <v/>
      </c>
      <c r="H222" s="14">
        <f>IF(AND(OR($D221={"1/2","1/3","2/1","3/1"}),F221="w"),VLOOKUP(H221,$AA$2:$AB$17,2,FALSE),IF(AND(OR($D221={"1/2","1/3","2/1","3/1"}),F221="l"),VLOOKUP(H221,$AC$2:$AD$17,2,FALSE),IF(AND(OR($D221={"1/2","1/3","2/1","3/1"}),F220="w"),VLOOKUP(H220,$AA$2:$AB$17,2,FALSE),IF(AND(OR($D221={"1/2","1/3","2/1","3/1"}),F220="l"),VLOOKUP(H220,$AC$2:$AD$17,2,FALSE),IF(AND(OR($D221={"1/2","1/3","2/1","3/1"}),F219="w"),VLOOKUP(H219,$AA$2:$AB$17,2,FALSE),IF(AND(OR($D221={"1/2","1/3","2/1","3/1"}),F219="l"),VLOOKUP(H219,$AC$2:$AD$17,2,FALSE),IF(AND(OR($D221={"1/2","1/3","2/1","3/1"}),F218="w"),VLOOKUP(H218,$AA$2:$AB$17,2,FALSE),IF(AND(OR($D221={"1/2","1/3","2/1","3/1"}),F218="l"),VLOOKUP(H218,$AC$2:$AD$17,2,FALSE),IF(AND(OR($D221={"1/2","1/3","2/1","3/1"}),F217="w"),VLOOKUP(H217,$AA$2:$AB$17,2,FALSE),IF(AND(OR($D221={"1/2","1/3","2/1","3/1"}),F217="l"),VLOOKUP(H217,$AC$2:$AD$17,2,FALSE),IF(AND(OR($D221={"1/2","1/3","2/1","3/1"}),F216="w"),VLOOKUP(H216,$AA$2:$AB$17,2,FALSE),IF(AND(OR($D221={"1/2","1/3","2/1","3/1"}),F216="l"),VLOOKUP(H216,$AC$2:$AD$17,2,FALSE),IF(AND(OR($D221={"1/2","1/3","2/1","3/1"}),F215="w"),VLOOKUP(H215,$AA$2:$AB$17,2,FALSE),IF(AND(OR($D221={"1/2","1/3","2/1","3/1"}),F215="l"),VLOOKUP(H215,$AC$2:$AD$17,2,FALSE),IF(AND(OR($D221={"1/2","1/3","2/1","3/1"}),F214="w"),VLOOKUP(H214,$AA$2:$AB$17,2,FALSE),IF(AND(OR($D221={"1/2","1/3","2/1","3/1"}),F214="l"),VLOOKUP(H214,$AC$2:$AD$17,2,FALSE),IF(AND(OR($D221={"1/2","1/3","2/1","3/1"}),F213="w"),VLOOKUP(H213,$AA$2:$AB$17,2,FALSE),IF(AND(OR($D221={"1/2","1/3","2/1","3/1"}),F213="l"),VLOOKUP(H213,$AC$2:$AD$17,2,FALSE),IF(AND(OR($D221={"1/2","1/3","2/1","3/1"}),F212="w"),VLOOKUP(H212,$AA$2:$AB$17,2,FALSE),IF(AND(OR($D221={"1/2","1/3","2/1","3/1"}),F212="l"),VLOOKUP(H212,$AC$2:$AD$17,2,FALSE),IF(AND(OR($D221={"1/2","1/3","2/1","3/1"}),F211="w"),VLOOKUP(H211,$AA$2:$AB$17,2,FALSE),IF(AND(OR($D221={"1/2","1/3","2/1","3/1"}),F211="l"),VLOOKUP(H211,$AC$2:$AD$17,2,FALSE),IF(OR($D221={"1/2","1/3","2/1","3/1"}),1,"")))))))))))))))))))))))</f>
        <v>1</v>
      </c>
      <c r="I222" s="13" t="str">
        <f>IF(AND(J222="d",$A222&gt;=1,OR(K222={1,"2a","2b",3,"5a","5b","10a","10b","20a","20b","40a","40b","80a","80b","160a","160b"})),"w",IF(AND(J222="",$A222&gt;=1,OR(K222={1,"2a","2b",3,"5a","5b","10a","10b","20a","20b","40a","40b","80a","80b","160a","160b"})),"l",""))</f>
        <v/>
      </c>
      <c r="J222" s="7" t="str">
        <f>IF(OR($A222={13,14,15,16,17,18,19,20,21,22,23,24}),"d","")</f>
        <v/>
      </c>
      <c r="K222" s="14" t="str">
        <f>IF(AND(OR($D221={"1/2","2/3","2/1","3/2"}),I221="w"),VLOOKUP(K221,$AA$2:$AB$17,2,FALSE),IF(AND(OR($D221={"1/2","2/3","2/1","3/2"}),I221="l"),VLOOKUP(K221,$AC$2:$AD$17,2,FALSE),IF(AND(OR($D221={"1/2","2/3","2/1","3/2"}),I220="w"),VLOOKUP(K220,$AA$2:$AB$17,2,FALSE),IF(AND(OR($D221={"1/2","2/3","2/1","3/2"}),I220="l"),VLOOKUP(K220,$AC$2:$AD$17,2,FALSE),IF(AND(OR($D221={"1/2","2/3","2/1","3/2"}),I219="w"),VLOOKUP(K219,$AA$2:$AB$17,2,FALSE),IF(AND(OR($D221={"1/2","2/3","2/1","3/2"}),I219="l"),VLOOKUP(K219,$AC$2:$AD$17,2,FALSE),IF(AND(OR($D221={"1/2","2/3","2/1","3/2"}),I218="w"),VLOOKUP(K218,$AA$2:$AB$17,2,FALSE),IF(AND(OR($D221={"1/2","2/3","2/1","3/2"}),I218="l"),VLOOKUP(K218,$AC$2:$AD$17,2,FALSE),IF(AND(OR($D221={"1/2","2/3","2/1","3/2"}),I217="w"),VLOOKUP(K217,$AA$2:$AB$17,2,FALSE),IF(AND(OR($D221={"1/2","2/3","2/1","3/2"}),I217="l"),VLOOKUP(K217,$AC$2:$AD$17,2,FALSE),IF(AND(OR($D221={"1/2","2/3","2/1","3/2"}),I216="w"),VLOOKUP(K216,$AA$2:$AB$17,2,FALSE),IF(AND(OR($D221={"1/2","2/3","2/1","3/2"}),I216="l"),VLOOKUP(K216,$AC$2:$AD$17,2,FALSE),IF(AND(OR($D221={"1/2","2/3","2/1","3/2"}),I215="w"),VLOOKUP(K215,$AA$2:$AB$17,2,FALSE),IF(AND(OR($D221={"1/2","2/3","2/1","3/2"}),I215="l"),VLOOKUP(K215,$AC$2:$AD$17,2,FALSE),IF(AND(OR($D221={"1/2","2/3","2/1","3/2"}),I214="w"),VLOOKUP(K214,$AA$2:$AB$17,2,FALSE),IF(AND(OR($D221={"1/2","2/3","2/1","3/2"}),I214="l"),VLOOKUP(K214,$AC$2:$AD$17,2,FALSE),IF(AND(OR($D221={"1/2","2/3","2/1","3/2"}),I213="w"),VLOOKUP(K213,$AA$2:$AB$17,2,FALSE),IF(AND(OR($D221={"1/2","2/3","2/1","3/2"}),I213="l"),VLOOKUP(K213,$AC$2:$AD$17,2,FALSE),IF(AND(OR($D221={"1/2","2/3","2/1","3/2"}),I212="w"),VLOOKUP(K212,$AA$2:$AB$17,2,FALSE),IF(AND(OR($D221={"1/2","2/3","2/1","3/2"}),I212="l"),VLOOKUP(K212,$AC$2:$AD$17,2,FALSE),IF(AND(OR($D221={"1/2","2/3","2/1","3/2"}),I211="w"),VLOOKUP(K211,$AA$2:$AB$17,2,FALSE),IF(AND(OR($D221={"1/2","2/3","2/1","3/2"}),I211="l"),VLOOKUP(K211,$AC$2:$AD$17,2,FALSE),IF(OR($D221={"1/2","2/3","2/1","3/2"}),1,"")))))))))))))))))))))))</f>
        <v/>
      </c>
      <c r="L222" s="13" t="str">
        <f>IF(AND(M222="d",$A222&gt;=1,OR(N222={1,"2a","2b",3,"5a","5b","10a","10b","20a","20b","40a","40b","80a","80b","160a","160b"})),"w",IF(AND(M222="",$A222&gt;=1,OR(N222={1,"2a","2b",3,"5a","5b","10a","10b","20a","20b","40a","40b","80a","80b","160a","160b"})),"l",""))</f>
        <v>w</v>
      </c>
      <c r="M222" s="7" t="str">
        <f>IF(OR($A222={25,26,27,28,29,30,31,32,33,34,35,36}),"d","")</f>
        <v>d</v>
      </c>
      <c r="N222" s="14" t="str">
        <f>IF(AND(OR($D221={"1/3","2/3","3/1","3/2"}),L221="w"),VLOOKUP(N221,$AA$2:$AB$17,2,FALSE),IF(AND(OR($D221={"1/3","2/3","3/1","3/2"}),L221="l"),VLOOKUP(N221,$AC$2:$AD$17,2,FALSE),IF(AND(OR($D221={"1/3","2/3","3/1","3/2"}),L220="w"),VLOOKUP(N220,$AA$2:$AB$17,2,FALSE),IF(AND(OR($D221={"1/3","2/3","3/1","3/2"}),L220="l"),VLOOKUP(N220,$AC$2:$AD$17,2,FALSE),IF(AND(OR($D221={"1/3","2/3","3/1","3/2"}),L219="w"),VLOOKUP(N219,$AA$2:$AB$17,2,FALSE),IF(AND(OR($D221={"1/3","2/3","3/1","3/2"}),L219="l"),VLOOKUP(N219,$AC$2:$AD$17,2,FALSE),IF(AND(OR($D221={"1/3","2/3","3/1","3/2"}),L218="w"),VLOOKUP(N218,$AA$2:$AB$17,2,FALSE),IF(AND(OR($D221={"1/3","2/3","3/1","3/2"}),L218="l"),VLOOKUP(N218,$AC$2:$AD$17,2,FALSE),IF(AND(OR($D221={"1/3","2/3","3/1","3/2"}),L217="w"),VLOOKUP(N217,$AA$2:$AB$17,2,FALSE),IF(AND(OR($D221={"1/3","2/3","3/1","3/2"}),L217="l"),VLOOKUP(N217,$AC$2:$AD$17,2,FALSE),IF(AND(OR($D221={"1/3","2/3","3/1","3/2"}),L216="w"),VLOOKUP(N216,$AA$2:$AB$17,2,FALSE),IF(AND(OR($D221={"1/3","2/3","3/1","3/2"}),L216="l"),VLOOKUP(N216,$AC$2:$AD$17,2,FALSE),IF(AND(OR($D221={"1/3","2/3","3/1","3/2"}),L215="w"),VLOOKUP(N215,$AA$2:$AB$17,2,FALSE),IF(AND(OR($D221={"1/3","2/3","3/1","3/2"}),L215="l"),VLOOKUP(N215,$AC$2:$AD$17,2,FALSE),IF(AND(OR($D221={"1/3","2/3","3/1","3/2"}),L214="w"),VLOOKUP(N214,$AA$2:$AB$17,2,FALSE),IF(AND(OR($D221={"1/3","2/3","3/1","3/2"}),L214="l"),VLOOKUP(N214,$AC$2:$AD$17,2,FALSE),IF(AND(OR($D221={"1/3","2/3","3/1","3/2"}),L213="w"),VLOOKUP(N213,$AA$2:$AB$17,2,FALSE),IF(AND(OR($D221={"1/3","2/3","3/1","3/2"}),L213="l"),VLOOKUP(N213,$AC$2:$AD$17,2,FALSE),IF(AND(OR($D221={"1/3","2/3","3/1","3/2"}),L212="w"),VLOOKUP(N212,$AA$2:$AB$17,2,FALSE),IF(AND(OR($D221={"1/3","2/3","3/1","3/2"}),L212="l"),VLOOKUP(N212,$AC$2:$AD$17,2,FALSE),IF(AND(OR($D221={"1/3","2/3","3/1","3/2"}),L211="w"),VLOOKUP(N211,$AA$2:$AB$17,2,FALSE),IF(AND(OR($D221={"1/3","2/3","3/1","3/2"}),L211="l"),VLOOKUP(N211,$AC$2:$AD$17,2,FALSE),IF(OR($D221={"1/3","2/3","3/1","3/2"}),1,"")))))))))))))))))))))))</f>
        <v>2b</v>
      </c>
      <c r="O222" s="12">
        <f t="shared" si="22"/>
        <v>3</v>
      </c>
      <c r="P222" s="13" t="str">
        <f>IF(AND(Q222="c",$A222&gt;=1,OR(R222={1,"2a","2b",3,"5a","5b","10a","10b","20a","20b","40a","40b","80a","80b","160a","160b"})),"w",IF(AND(Q222="",$A222&gt;=1,OR(R222={1,"2a","2b",3,"5a","5b","10a","10b","20a","20b","40a","40b","80a","80b","160a","160b"})),"l",""))</f>
        <v>l</v>
      </c>
      <c r="Q222" s="7" t="str">
        <f>IF(OR($A222={1,4,7,10,13,16,19,22,25,28,31,34}),"c","")</f>
        <v/>
      </c>
      <c r="R222" s="14">
        <f>IF(AND(OR($E221={"a/b","a/c","b/a","c/a"}),P221="w"),VLOOKUP(R221,$AA$2:$AB$17,2,FALSE),IF(AND(OR($E221={"a/b","a/c","b/a","c/a"}),P221="l"),VLOOKUP(R221,$AC$2:$AD$17,2,FALSE),IF(AND(OR($E221={"a/b","a/c","b/a","c/a"}),P220="w"),VLOOKUP(R220,$AA$2:$AB$17,2,FALSE),IF(AND(OR($E221={"a/b","a/c","b/a","c/a"}),P220="l"),VLOOKUP(R220,$AC$2:$AD$17,2,FALSE),IF(AND(OR($E221={"a/b","a/c","b/a","c/a"}),P219="w"),VLOOKUP(R219,$AA$2:$AB$17,2,FALSE),IF(AND(OR($E221={"a/b","a/c","b/a","c/a"}),P219="l"),VLOOKUP(R219,$AC$2:$AD$17,2,FALSE),IF(AND(OR($E221={"a/b","a/c","b/a","c/a"}),P218="w"),VLOOKUP(R218,$AA$2:$AB$17,2,FALSE),IF(AND(OR($E221={"a/b","a/c","b/a","c/a"}),P218="l"),VLOOKUP(R218,$AC$2:$AD$17,2,FALSE),IF(AND(OR($E221={"a/b","a/c","b/a","c/a"}),P217="w"),VLOOKUP(R217,$AA$2:$AB$17,2,FALSE),IF(AND(OR($E221={"a/b","a/c","b/a","c/a"}),P217="l"),VLOOKUP(R217,$AC$2:$AD$17,2,FALSE),IF(AND(OR($E221={"a/b","a/c","b/a","c/a"}),P216="w"),VLOOKUP(R216,$AA$2:$AB$17,2,FALSE),IF(AND(OR($E221={"a/b","a/c","b/a","c/a"}),P216="l"),VLOOKUP(R216,$AC$2:$AD$17,2,FALSE),IF(AND(OR($E221={"a/b","a/c","b/a","c/a"}),P215="w"),VLOOKUP(R215,$AA$2:$AB$17,2,FALSE),IF(AND(OR($E221={"a/b","a/c","b/a","c/a"}),P215="l"),VLOOKUP(R215,$AC$2:$AD$17,2,FALSE),IF(AND(OR($E221={"a/b","a/c","b/a","c/a"}),P214="w"),VLOOKUP(R214,$AA$2:$AB$17,2,FALSE),IF(AND(OR($E221={"a/b","a/c","b/a","c/a"}),P214="l"),VLOOKUP(R214,$AC$2:$AD$17,2,FALSE),IF(AND(OR($E221={"a/b","a/c","b/a","c/a"}),P213="w"),VLOOKUP(R213,$AA$2:$AB$17,2,FALSE),IF(AND(OR($E221={"a/b","a/c","b/a","c/a"}),P213="l"),VLOOKUP(R213,$AC$2:$AD$17,2,FALSE),IF(AND(OR($E221={"a/b","a/c","b/a","c/a"}),P212="w"),VLOOKUP(R212,$AA$2:$AB$17,2,FALSE),IF(AND(OR($E221={"a/b","a/c","b/a","c/a"}),P212="l"),VLOOKUP(R212,$AC$2:$AD$17,2,FALSE),IF(AND(OR($E221={"a/b","a/c","b/a","c/a"}),P211="w"),VLOOKUP(R211,$AA$2:$AB$17,2,FALSE),IF(AND(OR($E221={"a/b","a/c","b/a","c/a"}),P211="l"),VLOOKUP(R211,$AC$2:$AD$17,2,FALSE),IF(OR($E221={"a/b","a/c","b/a","c/a"}),1,"")))))))))))))))))))))))</f>
        <v>3</v>
      </c>
      <c r="S222" s="13" t="str">
        <f>IF(AND(T222="c",$A222&gt;=1,OR(U222={1,"2a","2b",3,"5a","5b","10a","10b","20a","20b","40a","40b","80a","80b","160a","160b"})),"w",IF(AND(T222="",$A222&gt;=1,OR(U222={1,"2a","2b",3,"5a","5b","10a","10b","20a","20b","40a","40b","80a","80b","160a","160b"})),"l",""))</f>
        <v>l</v>
      </c>
      <c r="T222" s="7" t="str">
        <f>IF(OR($A222={2,5,8,11,14,17,20,23,26,29,32,35}),"c","")</f>
        <v/>
      </c>
      <c r="U222" s="14">
        <f>IF(AND(OR($E221={"a/b","b/c","b/a","c/b"}),S221="w"),VLOOKUP(U221,$AA$2:$AB$17,2,FALSE),IF(AND(OR($E221={"a/b","b/c","b/a","c/b"}),S221="l"),VLOOKUP(U221,$AC$2:$AD$17,2,FALSE),IF(AND(OR($E221={"a/b","b/c","b/a","c/b"}),S220="w"),VLOOKUP(U220,$AA$2:$AB$17,2,FALSE),IF(AND(OR($E221={"a/b","b/c","b/a","c/b"}),S220="l"),VLOOKUP(U220,$AC$2:$AD$17,2,FALSE),IF(AND(OR($E221={"a/b","b/c","b/a","c/b"}),S219="w"),VLOOKUP(U219,$AA$2:$AB$17,2,FALSE),IF(AND(OR($E221={"a/b","b/c","b/a","c/b"}),S219="l"),VLOOKUP(U219,$AC$2:$AD$17,2,FALSE),IF(AND(OR($E221={"a/b","b/c","b/a","c/b"}),S218="w"),VLOOKUP(U218,$AA$2:$AB$17,2,FALSE),IF(AND(OR($E221={"a/b","b/c","b/a","c/b"}),S218="l"),VLOOKUP(U218,$AC$2:$AD$17,2,FALSE),IF(AND(OR($E221={"a/b","b/c","b/a","c/b"}),S217="w"),VLOOKUP(U217,$AA$2:$AB$17,2,FALSE),IF(AND(OR($E221={"a/b","b/c","b/a","c/b"}),S217="l"),VLOOKUP(U217,$AC$2:$AD$17,2,FALSE),IF(AND(OR($E221={"a/b","b/c","b/a","c/b"}),S216="w"),VLOOKUP(U216,$AA$2:$AB$17,2,FALSE),IF(AND(OR($E221={"a/b","b/c","b/a","c/b"}),S216="l"),VLOOKUP(U216,$AC$2:$AD$17,2,FALSE),IF(AND(OR($E221={"a/b","b/c","b/a","c/b"}),S215="w"),VLOOKUP(U215,$AA$2:$AB$17,2,FALSE),IF(AND(OR($E221={"a/b","b/c","b/a","c/b"}),S215="l"),VLOOKUP(U215,$AC$2:$AD$17,2,FALSE),IF(AND(OR($E221={"a/b","b/c","b/a","c/b"}),S214="w"),VLOOKUP(U214,$AA$2:$AB$17,2,FALSE),IF(AND(OR($E221={"a/b","b/c","b/a","c/b"}),S214="l"),VLOOKUP(U214,$AC$2:$AD$17,2,FALSE),IF(AND(OR($E221={"a/b","b/c","b/a","c/b"}),S213="w"),VLOOKUP(U213,$AA$2:$AB$17,2,FALSE),IF(AND(OR($E221={"a/b","b/c","b/a","c/b"}),S213="l"),VLOOKUP(U213,$AC$2:$AD$17,2,FALSE),IF(AND(OR($E221={"a/b","b/c","b/a","c/b"}),S212="w"),VLOOKUP(U212,$AA$2:$AB$17,2,FALSE),IF(AND(OR($E221={"a/b","b/c","b/a","c/b"}),S212="l"),VLOOKUP(U212,$AC$2:$AD$17,2,FALSE),IF(AND(OR($E221={"a/b","b/c","b/a","c/b"}),S211="w"),VLOOKUP(U211,$AA$2:$AB$17,2,FALSE),IF(AND(OR($E221={"a/b","b/c","b/a","c/b"}),S211="l"),VLOOKUP(U211,$AC$2:$AD$17,2,FALSE),IF(OR($E221={"a/b","b/c","b/a","c/b"}),1,"")))))))))))))))))))))))</f>
        <v>1</v>
      </c>
      <c r="V222" s="13" t="str">
        <f>IF(AND(W222="c",$A222&gt;=1,OR(X222={1,"2a","2b",3,"5a","5b","10a","10b","20a","20b","40a","40b","80a","80b","160a","160b"})),"w",IF(AND(W222="",$A222&gt;=1,OR(X222={1,"2a","2b",3,"5a","5b","10a","10b","20a","20b","40a","40b","80a","80b","160a","160b"})),"l",""))</f>
        <v/>
      </c>
      <c r="W222" s="7" t="str">
        <f>IF(OR($A222={3,6,9,12,15,18,21,24,27,30,33,36}),"c","")</f>
        <v>c</v>
      </c>
      <c r="X222" s="14" t="str">
        <f>IF(AND(OR($E221={"a/c","b/c","c/a","c/b"}),V221="w"),VLOOKUP(X221,$AA$2:$AB$17,2,FALSE),IF(AND(OR($E221={"a/c","b/c","c/a","c/b"}),V221="l"),VLOOKUP(X221,$AC$2:$AD$17,2,FALSE),IF(AND(OR($E221={"a/c","b/c","c/a","c/b"}),V220="w"),VLOOKUP(X220,$AA$2:$AB$17,2,FALSE),IF(AND(OR($E221={"a/c","b/c","c/a","c/b"}),V220="l"),VLOOKUP(X220,$AC$2:$AD$17,2,FALSE),IF(AND(OR($E221={"a/c","b/c","c/a","c/b"}),V219="w"),VLOOKUP(X219,$AA$2:$AB$17,2,FALSE),IF(AND(OR($E221={"a/c","b/c","c/a","c/b"}),V219="l"),VLOOKUP(X219,$AC$2:$AD$17,2,FALSE),IF(AND(OR($E221={"a/c","b/c","c/a","c/b"}),V218="w"),VLOOKUP(X218,$AA$2:$AB$17,2,FALSE),IF(AND(OR($E221={"a/c","b/c","c/a","c/b"}),V218="l"),VLOOKUP(X218,$AC$2:$AD$17,2,FALSE),IF(AND(OR($E221={"a/c","b/c","c/a","c/b"}),V217="w"),VLOOKUP(X217,$AA$2:$AB$17,2,FALSE),IF(AND(OR($E221={"a/c","b/c","c/a","c/b"}),V217="l"),VLOOKUP(X217,$AC$2:$AD$17,2,FALSE),IF(AND(OR($E221={"a/c","b/c","c/a","c/b"}),V216="w"),VLOOKUP(X216,$AA$2:$AB$17,2,FALSE),IF(AND(OR($E221={"a/c","b/c","c/a","c/b"}),V216="l"),VLOOKUP(X216,$AC$2:$AD$17,2,FALSE),IF(AND(OR($E221={"a/c","b/c","c/a","c/b"}),V215="w"),VLOOKUP(X215,$AA$2:$AB$17,2,FALSE),IF(AND(OR($E221={"a/c","b/c","c/a","c/b"}),V215="l"),VLOOKUP(X215,$AC$2:$AD$17,2,FALSE),IF(AND(OR($E221={"a/c","b/c","c/a","c/b"}),V214="w"),VLOOKUP(X214,$AA$2:$AB$17,2,FALSE),IF(AND(OR($E221={"a/c","b/c","c/a","c/b"}),V214="l"),VLOOKUP(X214,$AC$2:$AD$17,2,FALSE),IF(AND(OR($E221={"a/c","b/c","c/a","c/b"}),V213="w"),VLOOKUP(X213,$AA$2:$AB$17,2,FALSE),IF(AND(OR($E221={"a/c","b/c","c/a","c/b"}),V213="l"),VLOOKUP(X213,$AC$2:$AD$17,2,FALSE),IF(AND(OR($E221={"a/c","b/c","c/a","c/b"}),V212="w"),VLOOKUP(X212,$AA$2:$AB$17,2,FALSE),IF(AND(OR($E221={"a/c","b/c","c/a","c/b"}),V212="l"),VLOOKUP(X212,$AC$2:$AD$17,2,FALSE),IF(AND(OR($E221={"a/c","b/c","c/a","c/b"}),V211="w"),VLOOKUP(X211,$AA$2:$AB$17,2,FALSE),IF(AND(OR($E221={"a/c","b/c","c/a","c/b"}),V211="l"),VLOOKUP(X211,$AC$2:$AD$17,2,FALSE),IF(OR($E221={"a/c","b/c","c/a","c/b"}),1,"")))))))))))))))))))))))</f>
        <v/>
      </c>
      <c r="Y222" s="12">
        <f t="shared" si="23"/>
        <v>-4</v>
      </c>
      <c r="Z222" s="27">
        <f t="shared" si="24"/>
        <v>-1</v>
      </c>
    </row>
    <row r="223" spans="1:26">
      <c r="A223" s="9">
        <v>27</v>
      </c>
      <c r="B223" s="9">
        <f>IF(OR($A223={1,2,3,4,5,6,7,8,9,10,11,12}),1,IF(OR($A223={13,14,15,16,17,18,19,20,21,22,23,24}),2,IF(OR($A223={25,26,27,28,29,30,31,32,33,34,35,36}),3,"")))</f>
        <v>3</v>
      </c>
      <c r="C223" s="9" t="str">
        <f>IF(OR($A223={1,4,7,10,13,16,19,22,25,28,31,34}),"A",IF(OR($A223={2,5,8,11,14,17,20,23,26,29,32,35}),"B",IF(OR($A223={3,6,9,12,15,18,21,24,27,30,33,36}),"C","")))</f>
        <v>C</v>
      </c>
      <c r="D223" t="str">
        <f t="shared" si="25"/>
        <v>1/3</v>
      </c>
      <c r="E223" t="str">
        <f t="shared" si="26"/>
        <v>B/C</v>
      </c>
      <c r="F223" s="13" t="str">
        <f>IF(AND(G223="d",$A223&gt;=1,OR(H223={1,"2a","2b",3,"5a","5b","10a","10b","20a","20b","40a","40b","80a","80b","160a","160b"})),"w",IF(AND(G223="",$A223&gt;=1,OR(H223={1,"2a","2b",3,"5a","5b","10a","10b","20a","20b","40a","40b","80a","80b","160a","160b"})),"l",""))</f>
        <v>l</v>
      </c>
      <c r="G223" s="7" t="str">
        <f>IF(OR($A223={1,2,3,4,5,6,7,8,9,10,11,12}),"d","")</f>
        <v/>
      </c>
      <c r="H223" s="14" t="str">
        <f>IF(AND(OR($D222={"1/2","1/3","2/1","3/1"}),F222="w"),VLOOKUP(H222,$AA$2:$AB$17,2,FALSE),IF(AND(OR($D222={"1/2","1/3","2/1","3/1"}),F222="l"),VLOOKUP(H222,$AC$2:$AD$17,2,FALSE),IF(AND(OR($D222={"1/2","1/3","2/1","3/1"}),F221="w"),VLOOKUP(H221,$AA$2:$AB$17,2,FALSE),IF(AND(OR($D222={"1/2","1/3","2/1","3/1"}),F221="l"),VLOOKUP(H221,$AC$2:$AD$17,2,FALSE),IF(AND(OR($D222={"1/2","1/3","2/1","3/1"}),F220="w"),VLOOKUP(H220,$AA$2:$AB$17,2,FALSE),IF(AND(OR($D222={"1/2","1/3","2/1","3/1"}),F220="l"),VLOOKUP(H220,$AC$2:$AD$17,2,FALSE),IF(AND(OR($D222={"1/2","1/3","2/1","3/1"}),F219="w"),VLOOKUP(H219,$AA$2:$AB$17,2,FALSE),IF(AND(OR($D222={"1/2","1/3","2/1","3/1"}),F219="l"),VLOOKUP(H219,$AC$2:$AD$17,2,FALSE),IF(AND(OR($D222={"1/2","1/3","2/1","3/1"}),F218="w"),VLOOKUP(H218,$AA$2:$AB$17,2,FALSE),IF(AND(OR($D222={"1/2","1/3","2/1","3/1"}),F218="l"),VLOOKUP(H218,$AC$2:$AD$17,2,FALSE),IF(AND(OR($D222={"1/2","1/3","2/1","3/1"}),F217="w"),VLOOKUP(H217,$AA$2:$AB$17,2,FALSE),IF(AND(OR($D222={"1/2","1/3","2/1","3/1"}),F217="l"),VLOOKUP(H217,$AC$2:$AD$17,2,FALSE),IF(AND(OR($D222={"1/2","1/3","2/1","3/1"}),F216="w"),VLOOKUP(H216,$AA$2:$AB$17,2,FALSE),IF(AND(OR($D222={"1/2","1/3","2/1","3/1"}),F216="l"),VLOOKUP(H216,$AC$2:$AD$17,2,FALSE),IF(AND(OR($D222={"1/2","1/3","2/1","3/1"}),F215="w"),VLOOKUP(H215,$AA$2:$AB$17,2,FALSE),IF(AND(OR($D222={"1/2","1/3","2/1","3/1"}),F215="l"),VLOOKUP(H215,$AC$2:$AD$17,2,FALSE),IF(AND(OR($D222={"1/2","1/3","2/1","3/1"}),F214="w"),VLOOKUP(H214,$AA$2:$AB$17,2,FALSE),IF(AND(OR($D222={"1/2","1/3","2/1","3/1"}),F214="l"),VLOOKUP(H214,$AC$2:$AD$17,2,FALSE),IF(AND(OR($D222={"1/2","1/3","2/1","3/1"}),F213="w"),VLOOKUP(H213,$AA$2:$AB$17,2,FALSE),IF(AND(OR($D222={"1/2","1/3","2/1","3/1"}),F213="l"),VLOOKUP(H213,$AC$2:$AD$17,2,FALSE),IF(AND(OR($D222={"1/2","1/3","2/1","3/1"}),F212="w"),VLOOKUP(H212,$AA$2:$AB$17,2,FALSE),IF(AND(OR($D222={"1/2","1/3","2/1","3/1"}),F212="l"),VLOOKUP(H212,$AC$2:$AD$17,2,FALSE),IF(OR($D222={"1/2","1/3","2/1","3/1"}),1,"")))))))))))))))))))))))</f>
        <v>2a</v>
      </c>
      <c r="I223" s="13" t="str">
        <f>IF(AND(J223="d",$A223&gt;=1,OR(K223={1,"2a","2b",3,"5a","5b","10a","10b","20a","20b","40a","40b","80a","80b","160a","160b"})),"w",IF(AND(J223="",$A223&gt;=1,OR(K223={1,"2a","2b",3,"5a","5b","10a","10b","20a","20b","40a","40b","80a","80b","160a","160b"})),"l",""))</f>
        <v/>
      </c>
      <c r="J223" s="7" t="str">
        <f>IF(OR($A223={13,14,15,16,17,18,19,20,21,22,23,24}),"d","")</f>
        <v/>
      </c>
      <c r="K223" s="14" t="str">
        <f>IF(AND(OR($D222={"1/2","2/3","2/1","3/2"}),I222="w"),VLOOKUP(K222,$AA$2:$AB$17,2,FALSE),IF(AND(OR($D222={"1/2","2/3","2/1","3/2"}),I222="l"),VLOOKUP(K222,$AC$2:$AD$17,2,FALSE),IF(AND(OR($D222={"1/2","2/3","2/1","3/2"}),I221="w"),VLOOKUP(K221,$AA$2:$AB$17,2,FALSE),IF(AND(OR($D222={"1/2","2/3","2/1","3/2"}),I221="l"),VLOOKUP(K221,$AC$2:$AD$17,2,FALSE),IF(AND(OR($D222={"1/2","2/3","2/1","3/2"}),I220="w"),VLOOKUP(K220,$AA$2:$AB$17,2,FALSE),IF(AND(OR($D222={"1/2","2/3","2/1","3/2"}),I220="l"),VLOOKUP(K220,$AC$2:$AD$17,2,FALSE),IF(AND(OR($D222={"1/2","2/3","2/1","3/2"}),I219="w"),VLOOKUP(K219,$AA$2:$AB$17,2,FALSE),IF(AND(OR($D222={"1/2","2/3","2/1","3/2"}),I219="l"),VLOOKUP(K219,$AC$2:$AD$17,2,FALSE),IF(AND(OR($D222={"1/2","2/3","2/1","3/2"}),I218="w"),VLOOKUP(K218,$AA$2:$AB$17,2,FALSE),IF(AND(OR($D222={"1/2","2/3","2/1","3/2"}),I218="l"),VLOOKUP(K218,$AC$2:$AD$17,2,FALSE),IF(AND(OR($D222={"1/2","2/3","2/1","3/2"}),I217="w"),VLOOKUP(K217,$AA$2:$AB$17,2,FALSE),IF(AND(OR($D222={"1/2","2/3","2/1","3/2"}),I217="l"),VLOOKUP(K217,$AC$2:$AD$17,2,FALSE),IF(AND(OR($D222={"1/2","2/3","2/1","3/2"}),I216="w"),VLOOKUP(K216,$AA$2:$AB$17,2,FALSE),IF(AND(OR($D222={"1/2","2/3","2/1","3/2"}),I216="l"),VLOOKUP(K216,$AC$2:$AD$17,2,FALSE),IF(AND(OR($D222={"1/2","2/3","2/1","3/2"}),I215="w"),VLOOKUP(K215,$AA$2:$AB$17,2,FALSE),IF(AND(OR($D222={"1/2","2/3","2/1","3/2"}),I215="l"),VLOOKUP(K215,$AC$2:$AD$17,2,FALSE),IF(AND(OR($D222={"1/2","2/3","2/1","3/2"}),I214="w"),VLOOKUP(K214,$AA$2:$AB$17,2,FALSE),IF(AND(OR($D222={"1/2","2/3","2/1","3/2"}),I214="l"),VLOOKUP(K214,$AC$2:$AD$17,2,FALSE),IF(AND(OR($D222={"1/2","2/3","2/1","3/2"}),I213="w"),VLOOKUP(K213,$AA$2:$AB$17,2,FALSE),IF(AND(OR($D222={"1/2","2/3","2/1","3/2"}),I213="l"),VLOOKUP(K213,$AC$2:$AD$17,2,FALSE),IF(AND(OR($D222={"1/2","2/3","2/1","3/2"}),I212="w"),VLOOKUP(K212,$AA$2:$AB$17,2,FALSE),IF(AND(OR($D222={"1/2","2/3","2/1","3/2"}),I212="l"),VLOOKUP(K212,$AC$2:$AD$17,2,FALSE),IF(OR($D222={"1/2","2/3","2/1","3/2"}),1,"")))))))))))))))))))))))</f>
        <v/>
      </c>
      <c r="L223" s="13" t="str">
        <f>IF(AND(M223="d",$A223&gt;=1,OR(N223={1,"2a","2b",3,"5a","5b","10a","10b","20a","20b","40a","40b","80a","80b","160a","160b"})),"w",IF(AND(M223="",$A223&gt;=1,OR(N223={1,"2a","2b",3,"5a","5b","10a","10b","20a","20b","40a","40b","80a","80b","160a","160b"})),"l",""))</f>
        <v>w</v>
      </c>
      <c r="M223" s="7" t="str">
        <f>IF(OR($A223={25,26,27,28,29,30,31,32,33,34,35,36}),"d","")</f>
        <v>d</v>
      </c>
      <c r="N223" s="14">
        <f>IF(AND(OR($D222={"1/3","2/3","3/1","3/2"}),L222="w"),VLOOKUP(N222,$AA$2:$AB$17,2,FALSE),IF(AND(OR($D222={"1/3","2/3","3/1","3/2"}),L222="l"),VLOOKUP(N222,$AC$2:$AD$17,2,FALSE),IF(AND(OR($D222={"1/3","2/3","3/1","3/2"}),L221="w"),VLOOKUP(N221,$AA$2:$AB$17,2,FALSE),IF(AND(OR($D222={"1/3","2/3","3/1","3/2"}),L221="l"),VLOOKUP(N221,$AC$2:$AD$17,2,FALSE),IF(AND(OR($D222={"1/3","2/3","3/1","3/2"}),L220="w"),VLOOKUP(N220,$AA$2:$AB$17,2,FALSE),IF(AND(OR($D222={"1/3","2/3","3/1","3/2"}),L220="l"),VLOOKUP(N220,$AC$2:$AD$17,2,FALSE),IF(AND(OR($D222={"1/3","2/3","3/1","3/2"}),L219="w"),VLOOKUP(N219,$AA$2:$AB$17,2,FALSE),IF(AND(OR($D222={"1/3","2/3","3/1","3/2"}),L219="l"),VLOOKUP(N219,$AC$2:$AD$17,2,FALSE),IF(AND(OR($D222={"1/3","2/3","3/1","3/2"}),L218="w"),VLOOKUP(N218,$AA$2:$AB$17,2,FALSE),IF(AND(OR($D222={"1/3","2/3","3/1","3/2"}),L218="l"),VLOOKUP(N218,$AC$2:$AD$17,2,FALSE),IF(AND(OR($D222={"1/3","2/3","3/1","3/2"}),L217="w"),VLOOKUP(N217,$AA$2:$AB$17,2,FALSE),IF(AND(OR($D222={"1/3","2/3","3/1","3/2"}),L217="l"),VLOOKUP(N217,$AC$2:$AD$17,2,FALSE),IF(AND(OR($D222={"1/3","2/3","3/1","3/2"}),L216="w"),VLOOKUP(N216,$AA$2:$AB$17,2,FALSE),IF(AND(OR($D222={"1/3","2/3","3/1","3/2"}),L216="l"),VLOOKUP(N216,$AC$2:$AD$17,2,FALSE),IF(AND(OR($D222={"1/3","2/3","3/1","3/2"}),L215="w"),VLOOKUP(N215,$AA$2:$AB$17,2,FALSE),IF(AND(OR($D222={"1/3","2/3","3/1","3/2"}),L215="l"),VLOOKUP(N215,$AC$2:$AD$17,2,FALSE),IF(AND(OR($D222={"1/3","2/3","3/1","3/2"}),L214="w"),VLOOKUP(N214,$AA$2:$AB$17,2,FALSE),IF(AND(OR($D222={"1/3","2/3","3/1","3/2"}),L214="l"),VLOOKUP(N214,$AC$2:$AD$17,2,FALSE),IF(AND(OR($D222={"1/3","2/3","3/1","3/2"}),L213="w"),VLOOKUP(N213,$AA$2:$AB$17,2,FALSE),IF(AND(OR($D222={"1/3","2/3","3/1","3/2"}),L213="l"),VLOOKUP(N213,$AC$2:$AD$17,2,FALSE),IF(AND(OR($D222={"1/3","2/3","3/1","3/2"}),L212="w"),VLOOKUP(N212,$AA$2:$AB$17,2,FALSE),IF(AND(OR($D222={"1/3","2/3","3/1","3/2"}),L212="l"),VLOOKUP(N212,$AC$2:$AD$17,2,FALSE),IF(OR($D222={"1/3","2/3","3/1","3/2"}),1,"")))))))))))))))))))))))</f>
        <v>1</v>
      </c>
      <c r="O223" s="12">
        <f t="shared" si="22"/>
        <v>0</v>
      </c>
      <c r="P223" s="13" t="str">
        <f>IF(AND(Q223="c",$A223&gt;=1,OR(R223={1,"2a","2b",3,"5a","5b","10a","10b","20a","20b","40a","40b","80a","80b","160a","160b"})),"w",IF(AND(Q223="",$A223&gt;=1,OR(R223={1,"2a","2b",3,"5a","5b","10a","10b","20a","20b","40a","40b","80a","80b","160a","160b"})),"l",""))</f>
        <v/>
      </c>
      <c r="Q223" s="7" t="str">
        <f>IF(OR($A223={1,4,7,10,13,16,19,22,25,28,31,34}),"c","")</f>
        <v/>
      </c>
      <c r="R223" s="14" t="str">
        <f>IF(AND(OR($E222={"a/b","a/c","b/a","c/a"}),P222="w"),VLOOKUP(R222,$AA$2:$AB$17,2,FALSE),IF(AND(OR($E222={"a/b","a/c","b/a","c/a"}),P222="l"),VLOOKUP(R222,$AC$2:$AD$17,2,FALSE),IF(AND(OR($E222={"a/b","a/c","b/a","c/a"}),P221="w"),VLOOKUP(R221,$AA$2:$AB$17,2,FALSE),IF(AND(OR($E222={"a/b","a/c","b/a","c/a"}),P221="l"),VLOOKUP(R221,$AC$2:$AD$17,2,FALSE),IF(AND(OR($E222={"a/b","a/c","b/a","c/a"}),P220="w"),VLOOKUP(R220,$AA$2:$AB$17,2,FALSE),IF(AND(OR($E222={"a/b","a/c","b/a","c/a"}),P220="l"),VLOOKUP(R220,$AC$2:$AD$17,2,FALSE),IF(AND(OR($E222={"a/b","a/c","b/a","c/a"}),P219="w"),VLOOKUP(R219,$AA$2:$AB$17,2,FALSE),IF(AND(OR($E222={"a/b","a/c","b/a","c/a"}),P219="l"),VLOOKUP(R219,$AC$2:$AD$17,2,FALSE),IF(AND(OR($E222={"a/b","a/c","b/a","c/a"}),P218="w"),VLOOKUP(R218,$AA$2:$AB$17,2,FALSE),IF(AND(OR($E222={"a/b","a/c","b/a","c/a"}),P218="l"),VLOOKUP(R218,$AC$2:$AD$17,2,FALSE),IF(AND(OR($E222={"a/b","a/c","b/a","c/a"}),P217="w"),VLOOKUP(R217,$AA$2:$AB$17,2,FALSE),IF(AND(OR($E222={"a/b","a/c","b/a","c/a"}),P217="l"),VLOOKUP(R217,$AC$2:$AD$17,2,FALSE),IF(AND(OR($E222={"a/b","a/c","b/a","c/a"}),P216="w"),VLOOKUP(R216,$AA$2:$AB$17,2,FALSE),IF(AND(OR($E222={"a/b","a/c","b/a","c/a"}),P216="l"),VLOOKUP(R216,$AC$2:$AD$17,2,FALSE),IF(AND(OR($E222={"a/b","a/c","b/a","c/a"}),P215="w"),VLOOKUP(R215,$AA$2:$AB$17,2,FALSE),IF(AND(OR($E222={"a/b","a/c","b/a","c/a"}),P215="l"),VLOOKUP(R215,$AC$2:$AD$17,2,FALSE),IF(AND(OR($E222={"a/b","a/c","b/a","c/a"}),P214="w"),VLOOKUP(R214,$AA$2:$AB$17,2,FALSE),IF(AND(OR($E222={"a/b","a/c","b/a","c/a"}),P214="l"),VLOOKUP(R214,$AC$2:$AD$17,2,FALSE),IF(AND(OR($E222={"a/b","a/c","b/a","c/a"}),P213="w"),VLOOKUP(R213,$AA$2:$AB$17,2,FALSE),IF(AND(OR($E222={"a/b","a/c","b/a","c/a"}),P213="l"),VLOOKUP(R213,$AC$2:$AD$17,2,FALSE),IF(AND(OR($E222={"a/b","a/c","b/a","c/a"}),P212="w"),VLOOKUP(R212,$AA$2:$AB$17,2,FALSE),IF(AND(OR($E222={"a/b","a/c","b/a","c/a"}),P212="l"),VLOOKUP(R212,$AC$2:$AD$17,2,FALSE),IF(OR($E222={"a/b","a/c","b/a","c/a"}),1,"")))))))))))))))))))))))</f>
        <v/>
      </c>
      <c r="S223" s="13" t="str">
        <f>IF(AND(T223="c",$A223&gt;=1,OR(U223={1,"2a","2b",3,"5a","5b","10a","10b","20a","20b","40a","40b","80a","80b","160a","160b"})),"w",IF(AND(T223="",$A223&gt;=1,OR(U223={1,"2a","2b",3,"5a","5b","10a","10b","20a","20b","40a","40b","80a","80b","160a","160b"})),"l",""))</f>
        <v>l</v>
      </c>
      <c r="T223" s="7" t="str">
        <f>IF(OR($A223={2,5,8,11,14,17,20,23,26,29,32,35}),"c","")</f>
        <v/>
      </c>
      <c r="U223" s="14" t="str">
        <f>IF(AND(OR($E222={"a/b","b/c","b/a","c/b"}),S222="w"),VLOOKUP(U222,$AA$2:$AB$17,2,FALSE),IF(AND(OR($E222={"a/b","b/c","b/a","c/b"}),S222="l"),VLOOKUP(U222,$AC$2:$AD$17,2,FALSE),IF(AND(OR($E222={"a/b","b/c","b/a","c/b"}),S221="w"),VLOOKUP(U221,$AA$2:$AB$17,2,FALSE),IF(AND(OR($E222={"a/b","b/c","b/a","c/b"}),S221="l"),VLOOKUP(U221,$AC$2:$AD$17,2,FALSE),IF(AND(OR($E222={"a/b","b/c","b/a","c/b"}),S220="w"),VLOOKUP(U220,$AA$2:$AB$17,2,FALSE),IF(AND(OR($E222={"a/b","b/c","b/a","c/b"}),S220="l"),VLOOKUP(U220,$AC$2:$AD$17,2,FALSE),IF(AND(OR($E222={"a/b","b/c","b/a","c/b"}),S219="w"),VLOOKUP(U219,$AA$2:$AB$17,2,FALSE),IF(AND(OR($E222={"a/b","b/c","b/a","c/b"}),S219="l"),VLOOKUP(U219,$AC$2:$AD$17,2,FALSE),IF(AND(OR($E222={"a/b","b/c","b/a","c/b"}),S218="w"),VLOOKUP(U218,$AA$2:$AB$17,2,FALSE),IF(AND(OR($E222={"a/b","b/c","b/a","c/b"}),S218="l"),VLOOKUP(U218,$AC$2:$AD$17,2,FALSE),IF(AND(OR($E222={"a/b","b/c","b/a","c/b"}),S217="w"),VLOOKUP(U217,$AA$2:$AB$17,2,FALSE),IF(AND(OR($E222={"a/b","b/c","b/a","c/b"}),S217="l"),VLOOKUP(U217,$AC$2:$AD$17,2,FALSE),IF(AND(OR($E222={"a/b","b/c","b/a","c/b"}),S216="w"),VLOOKUP(U216,$AA$2:$AB$17,2,FALSE),IF(AND(OR($E222={"a/b","b/c","b/a","c/b"}),S216="l"),VLOOKUP(U216,$AC$2:$AD$17,2,FALSE),IF(AND(OR($E222={"a/b","b/c","b/a","c/b"}),S215="w"),VLOOKUP(U215,$AA$2:$AB$17,2,FALSE),IF(AND(OR($E222={"a/b","b/c","b/a","c/b"}),S215="l"),VLOOKUP(U215,$AC$2:$AD$17,2,FALSE),IF(AND(OR($E222={"a/b","b/c","b/a","c/b"}),S214="w"),VLOOKUP(U214,$AA$2:$AB$17,2,FALSE),IF(AND(OR($E222={"a/b","b/c","b/a","c/b"}),S214="l"),VLOOKUP(U214,$AC$2:$AD$17,2,FALSE),IF(AND(OR($E222={"a/b","b/c","b/a","c/b"}),S213="w"),VLOOKUP(U213,$AA$2:$AB$17,2,FALSE),IF(AND(OR($E222={"a/b","b/c","b/a","c/b"}),S213="l"),VLOOKUP(U213,$AC$2:$AD$17,2,FALSE),IF(AND(OR($E222={"a/b","b/c","b/a","c/b"}),S212="w"),VLOOKUP(U212,$AA$2:$AB$17,2,FALSE),IF(AND(OR($E222={"a/b","b/c","b/a","c/b"}),S212="l"),VLOOKUP(U212,$AC$2:$AD$17,2,FALSE),IF(OR($E222={"a/b","b/c","b/a","c/b"}),1,"")))))))))))))))))))))))</f>
        <v>2a</v>
      </c>
      <c r="V223" s="13" t="str">
        <f>IF(AND(W223="c",$A223&gt;=1,OR(X223={1,"2a","2b",3,"5a","5b","10a","10b","20a","20b","40a","40b","80a","80b","160a","160b"})),"w",IF(AND(W223="",$A223&gt;=1,OR(X223={1,"2a","2b",3,"5a","5b","10a","10b","20a","20b","40a","40b","80a","80b","160a","160b"})),"l",""))</f>
        <v>w</v>
      </c>
      <c r="W223" s="7" t="str">
        <f>IF(OR($A223={3,6,9,12,15,18,21,24,27,30,33,36}),"c","")</f>
        <v>c</v>
      </c>
      <c r="X223" s="14" t="str">
        <f>IF(AND(OR($E222={"a/c","b/c","c/a","c/b"}),V222="w"),VLOOKUP(X222,$AA$2:$AB$17,2,FALSE),IF(AND(OR($E222={"a/c","b/c","c/a","c/b"}),V222="l"),VLOOKUP(X222,$AC$2:$AD$17,2,FALSE),IF(AND(OR($E222={"a/c","b/c","c/a","c/b"}),V221="w"),VLOOKUP(X221,$AA$2:$AB$17,2,FALSE),IF(AND(OR($E222={"a/c","b/c","c/a","c/b"}),V221="l"),VLOOKUP(X221,$AC$2:$AD$17,2,FALSE),IF(AND(OR($E222={"a/c","b/c","c/a","c/b"}),V220="w"),VLOOKUP(X220,$AA$2:$AB$17,2,FALSE),IF(AND(OR($E222={"a/c","b/c","c/a","c/b"}),V220="l"),VLOOKUP(X220,$AC$2:$AD$17,2,FALSE),IF(AND(OR($E222={"a/c","b/c","c/a","c/b"}),V219="w"),VLOOKUP(X219,$AA$2:$AB$17,2,FALSE),IF(AND(OR($E222={"a/c","b/c","c/a","c/b"}),V219="l"),VLOOKUP(X219,$AC$2:$AD$17,2,FALSE),IF(AND(OR($E222={"a/c","b/c","c/a","c/b"}),V218="w"),VLOOKUP(X218,$AA$2:$AB$17,2,FALSE),IF(AND(OR($E222={"a/c","b/c","c/a","c/b"}),V218="l"),VLOOKUP(X218,$AC$2:$AD$17,2,FALSE),IF(AND(OR($E222={"a/c","b/c","c/a","c/b"}),V217="w"),VLOOKUP(X217,$AA$2:$AB$17,2,FALSE),IF(AND(OR($E222={"a/c","b/c","c/a","c/b"}),V217="l"),VLOOKUP(X217,$AC$2:$AD$17,2,FALSE),IF(AND(OR($E222={"a/c","b/c","c/a","c/b"}),V216="w"),VLOOKUP(X216,$AA$2:$AB$17,2,FALSE),IF(AND(OR($E222={"a/c","b/c","c/a","c/b"}),V216="l"),VLOOKUP(X216,$AC$2:$AD$17,2,FALSE),IF(AND(OR($E222={"a/c","b/c","c/a","c/b"}),V215="w"),VLOOKUP(X215,$AA$2:$AB$17,2,FALSE),IF(AND(OR($E222={"a/c","b/c","c/a","c/b"}),V215="l"),VLOOKUP(X215,$AC$2:$AD$17,2,FALSE),IF(AND(OR($E222={"a/c","b/c","c/a","c/b"}),V214="w"),VLOOKUP(X214,$AA$2:$AB$17,2,FALSE),IF(AND(OR($E222={"a/c","b/c","c/a","c/b"}),V214="l"),VLOOKUP(X214,$AC$2:$AD$17,2,FALSE),IF(AND(OR($E222={"a/c","b/c","c/a","c/b"}),V213="w"),VLOOKUP(X213,$AA$2:$AB$17,2,FALSE),IF(AND(OR($E222={"a/c","b/c","c/a","c/b"}),V213="l"),VLOOKUP(X213,$AC$2:$AD$17,2,FALSE),IF(AND(OR($E222={"a/c","b/c","c/a","c/b"}),V212="w"),VLOOKUP(X212,$AA$2:$AB$17,2,FALSE),IF(AND(OR($E222={"a/c","b/c","c/a","c/b"}),V212="l"),VLOOKUP(X212,$AC$2:$AD$17,2,FALSE),IF(OR($E222={"a/c","b/c","c/a","c/b"}),1,"")))))))))))))))))))))))</f>
        <v>10b</v>
      </c>
      <c r="Y223" s="12">
        <f t="shared" si="23"/>
        <v>18</v>
      </c>
      <c r="Z223" s="27">
        <f t="shared" si="24"/>
        <v>18</v>
      </c>
    </row>
    <row r="224" spans="1:26">
      <c r="A224" s="9">
        <v>7</v>
      </c>
      <c r="B224" s="9">
        <f>IF(OR($A224={1,2,3,4,5,6,7,8,9,10,11,12}),1,IF(OR($A224={13,14,15,16,17,18,19,20,21,22,23,24}),2,IF(OR($A224={25,26,27,28,29,30,31,32,33,34,35,36}),3,"")))</f>
        <v>1</v>
      </c>
      <c r="C224" s="9" t="str">
        <f>IF(OR($A224={1,4,7,10,13,16,19,22,25,28,31,34}),"A",IF(OR($A224={2,5,8,11,14,17,20,23,26,29,32,35}),"B",IF(OR($A224={3,6,9,12,15,18,21,24,27,30,33,36}),"C","")))</f>
        <v>A</v>
      </c>
      <c r="D224" t="str">
        <f t="shared" si="25"/>
        <v>3/1</v>
      </c>
      <c r="E224" t="str">
        <f t="shared" si="26"/>
        <v>C/A</v>
      </c>
      <c r="F224" s="13" t="str">
        <f>IF(AND(G224="d",$A224&gt;=1,OR(H224={1,"2a","2b",3,"5a","5b","10a","10b","20a","20b","40a","40b","80a","80b","160a","160b"})),"w",IF(AND(G224="",$A224&gt;=1,OR(H224={1,"2a","2b",3,"5a","5b","10a","10b","20a","20b","40a","40b","80a","80b","160a","160b"})),"l",""))</f>
        <v>w</v>
      </c>
      <c r="G224" s="7" t="str">
        <f>IF(OR($A224={1,2,3,4,5,6,7,8,9,10,11,12}),"d","")</f>
        <v>d</v>
      </c>
      <c r="H224" s="14" t="str">
        <f>IF(AND(OR($D223={"1/2","1/3","2/1","3/1"}),F223="w"),VLOOKUP(H223,$AA$2:$AB$17,2,FALSE),IF(AND(OR($D223={"1/2","1/3","2/1","3/1"}),F223="l"),VLOOKUP(H223,$AC$2:$AD$17,2,FALSE),IF(AND(OR($D223={"1/2","1/3","2/1","3/1"}),F222="w"),VLOOKUP(H222,$AA$2:$AB$17,2,FALSE),IF(AND(OR($D223={"1/2","1/3","2/1","3/1"}),F222="l"),VLOOKUP(H222,$AC$2:$AD$17,2,FALSE),IF(AND(OR($D223={"1/2","1/3","2/1","3/1"}),F221="w"),VLOOKUP(H221,$AA$2:$AB$17,2,FALSE),IF(AND(OR($D223={"1/2","1/3","2/1","3/1"}),F221="l"),VLOOKUP(H221,$AC$2:$AD$17,2,FALSE),IF(AND(OR($D223={"1/2","1/3","2/1","3/1"}),F220="w"),VLOOKUP(H220,$AA$2:$AB$17,2,FALSE),IF(AND(OR($D223={"1/2","1/3","2/1","3/1"}),F220="l"),VLOOKUP(H220,$AC$2:$AD$17,2,FALSE),IF(AND(OR($D223={"1/2","1/3","2/1","3/1"}),F219="w"),VLOOKUP(H219,$AA$2:$AB$17,2,FALSE),IF(AND(OR($D223={"1/2","1/3","2/1","3/1"}),F219="l"),VLOOKUP(H219,$AC$2:$AD$17,2,FALSE),IF(AND(OR($D223={"1/2","1/3","2/1","3/1"}),F218="w"),VLOOKUP(H218,$AA$2:$AB$17,2,FALSE),IF(AND(OR($D223={"1/2","1/3","2/1","3/1"}),F218="l"),VLOOKUP(H218,$AC$2:$AD$17,2,FALSE),IF(AND(OR($D223={"1/2","1/3","2/1","3/1"}),F217="w"),VLOOKUP(H217,$AA$2:$AB$17,2,FALSE),IF(AND(OR($D223={"1/2","1/3","2/1","3/1"}),F217="l"),VLOOKUP(H217,$AC$2:$AD$17,2,FALSE),IF(AND(OR($D223={"1/2","1/3","2/1","3/1"}),F216="w"),VLOOKUP(H216,$AA$2:$AB$17,2,FALSE),IF(AND(OR($D223={"1/2","1/3","2/1","3/1"}),F216="l"),VLOOKUP(H216,$AC$2:$AD$17,2,FALSE),IF(AND(OR($D223={"1/2","1/3","2/1","3/1"}),F215="w"),VLOOKUP(H215,$AA$2:$AB$17,2,FALSE),IF(AND(OR($D223={"1/2","1/3","2/1","3/1"}),F215="l"),VLOOKUP(H215,$AC$2:$AD$17,2,FALSE),IF(AND(OR($D223={"1/2","1/3","2/1","3/1"}),F214="w"),VLOOKUP(H214,$AA$2:$AB$17,2,FALSE),IF(AND(OR($D223={"1/2","1/3","2/1","3/1"}),F214="l"),VLOOKUP(H214,$AC$2:$AD$17,2,FALSE),IF(AND(OR($D223={"1/2","1/3","2/1","3/1"}),F213="w"),VLOOKUP(H213,$AA$2:$AB$17,2,FALSE),IF(AND(OR($D223={"1/2","1/3","2/1","3/1"}),F213="l"),VLOOKUP(H213,$AC$2:$AD$17,2,FALSE),IF(OR($D223={"1/2","1/3","2/1","3/1"}),1,"")))))))))))))))))))))))</f>
        <v>2b</v>
      </c>
      <c r="I224" s="13" t="str">
        <f>IF(AND(J224="d",$A224&gt;=1,OR(K224={1,"2a","2b",3,"5a","5b","10a","10b","20a","20b","40a","40b","80a","80b","160a","160b"})),"w",IF(AND(J224="",$A224&gt;=1,OR(K224={1,"2a","2b",3,"5a","5b","10a","10b","20a","20b","40a","40b","80a","80b","160a","160b"})),"l",""))</f>
        <v/>
      </c>
      <c r="J224" s="7" t="str">
        <f>IF(OR($A224={13,14,15,16,17,18,19,20,21,22,23,24}),"d","")</f>
        <v/>
      </c>
      <c r="K224" s="14" t="str">
        <f>IF(AND(OR($D223={"1/2","2/3","2/1","3/2"}),I223="w"),VLOOKUP(K223,$AA$2:$AB$17,2,FALSE),IF(AND(OR($D223={"1/2","2/3","2/1","3/2"}),I223="l"),VLOOKUP(K223,$AC$2:$AD$17,2,FALSE),IF(AND(OR($D223={"1/2","2/3","2/1","3/2"}),I222="w"),VLOOKUP(K222,$AA$2:$AB$17,2,FALSE),IF(AND(OR($D223={"1/2","2/3","2/1","3/2"}),I222="l"),VLOOKUP(K222,$AC$2:$AD$17,2,FALSE),IF(AND(OR($D223={"1/2","2/3","2/1","3/2"}),I221="w"),VLOOKUP(K221,$AA$2:$AB$17,2,FALSE),IF(AND(OR($D223={"1/2","2/3","2/1","3/2"}),I221="l"),VLOOKUP(K221,$AC$2:$AD$17,2,FALSE),IF(AND(OR($D223={"1/2","2/3","2/1","3/2"}),I220="w"),VLOOKUP(K220,$AA$2:$AB$17,2,FALSE),IF(AND(OR($D223={"1/2","2/3","2/1","3/2"}),I220="l"),VLOOKUP(K220,$AC$2:$AD$17,2,FALSE),IF(AND(OR($D223={"1/2","2/3","2/1","3/2"}),I219="w"),VLOOKUP(K219,$AA$2:$AB$17,2,FALSE),IF(AND(OR($D223={"1/2","2/3","2/1","3/2"}),I219="l"),VLOOKUP(K219,$AC$2:$AD$17,2,FALSE),IF(AND(OR($D223={"1/2","2/3","2/1","3/2"}),I218="w"),VLOOKUP(K218,$AA$2:$AB$17,2,FALSE),IF(AND(OR($D223={"1/2","2/3","2/1","3/2"}),I218="l"),VLOOKUP(K218,$AC$2:$AD$17,2,FALSE),IF(AND(OR($D223={"1/2","2/3","2/1","3/2"}),I217="w"),VLOOKUP(K217,$AA$2:$AB$17,2,FALSE),IF(AND(OR($D223={"1/2","2/3","2/1","3/2"}),I217="l"),VLOOKUP(K217,$AC$2:$AD$17,2,FALSE),IF(AND(OR($D223={"1/2","2/3","2/1","3/2"}),I216="w"),VLOOKUP(K216,$AA$2:$AB$17,2,FALSE),IF(AND(OR($D223={"1/2","2/3","2/1","3/2"}),I216="l"),VLOOKUP(K216,$AC$2:$AD$17,2,FALSE),IF(AND(OR($D223={"1/2","2/3","2/1","3/2"}),I215="w"),VLOOKUP(K215,$AA$2:$AB$17,2,FALSE),IF(AND(OR($D223={"1/2","2/3","2/1","3/2"}),I215="l"),VLOOKUP(K215,$AC$2:$AD$17,2,FALSE),IF(AND(OR($D223={"1/2","2/3","2/1","3/2"}),I214="w"),VLOOKUP(K214,$AA$2:$AB$17,2,FALSE),IF(AND(OR($D223={"1/2","2/3","2/1","3/2"}),I214="l"),VLOOKUP(K214,$AC$2:$AD$17,2,FALSE),IF(AND(OR($D223={"1/2","2/3","2/1","3/2"}),I213="w"),VLOOKUP(K213,$AA$2:$AB$17,2,FALSE),IF(AND(OR($D223={"1/2","2/3","2/1","3/2"}),I213="l"),VLOOKUP(K213,$AC$2:$AD$17,2,FALSE),IF(OR($D223={"1/2","2/3","2/1","3/2"}),1,"")))))))))))))))))))))))</f>
        <v/>
      </c>
      <c r="L224" s="13" t="str">
        <f>IF(AND(M224="d",$A224&gt;=1,OR(N224={1,"2a","2b",3,"5a","5b","10a","10b","20a","20b","40a","40b","80a","80b","160a","160b"})),"w",IF(AND(M224="",$A224&gt;=1,OR(N224={1,"2a","2b",3,"5a","5b","10a","10b","20a","20b","40a","40b","80a","80b","160a","160b"})),"l",""))</f>
        <v>l</v>
      </c>
      <c r="M224" s="7" t="str">
        <f>IF(OR($A224={25,26,27,28,29,30,31,32,33,34,35,36}),"d","")</f>
        <v/>
      </c>
      <c r="N224" s="14">
        <f>IF(AND(OR($D223={"1/3","2/3","3/1","3/2"}),L223="w"),VLOOKUP(N223,$AA$2:$AB$17,2,FALSE),IF(AND(OR($D223={"1/3","2/3","3/1","3/2"}),L223="l"),VLOOKUP(N223,$AC$2:$AD$17,2,FALSE),IF(AND(OR($D223={"1/3","2/3","3/1","3/2"}),L222="w"),VLOOKUP(N222,$AA$2:$AB$17,2,FALSE),IF(AND(OR($D223={"1/3","2/3","3/1","3/2"}),L222="l"),VLOOKUP(N222,$AC$2:$AD$17,2,FALSE),IF(AND(OR($D223={"1/3","2/3","3/1","3/2"}),L221="w"),VLOOKUP(N221,$AA$2:$AB$17,2,FALSE),IF(AND(OR($D223={"1/3","2/3","3/1","3/2"}),L221="l"),VLOOKUP(N221,$AC$2:$AD$17,2,FALSE),IF(AND(OR($D223={"1/3","2/3","3/1","3/2"}),L220="w"),VLOOKUP(N220,$AA$2:$AB$17,2,FALSE),IF(AND(OR($D223={"1/3","2/3","3/1","3/2"}),L220="l"),VLOOKUP(N220,$AC$2:$AD$17,2,FALSE),IF(AND(OR($D223={"1/3","2/3","3/1","3/2"}),L219="w"),VLOOKUP(N219,$AA$2:$AB$17,2,FALSE),IF(AND(OR($D223={"1/3","2/3","3/1","3/2"}),L219="l"),VLOOKUP(N219,$AC$2:$AD$17,2,FALSE),IF(AND(OR($D223={"1/3","2/3","3/1","3/2"}),L218="w"),VLOOKUP(N218,$AA$2:$AB$17,2,FALSE),IF(AND(OR($D223={"1/3","2/3","3/1","3/2"}),L218="l"),VLOOKUP(N218,$AC$2:$AD$17,2,FALSE),IF(AND(OR($D223={"1/3","2/3","3/1","3/2"}),L217="w"),VLOOKUP(N217,$AA$2:$AB$17,2,FALSE),IF(AND(OR($D223={"1/3","2/3","3/1","3/2"}),L217="l"),VLOOKUP(N217,$AC$2:$AD$17,2,FALSE),IF(AND(OR($D223={"1/3","2/3","3/1","3/2"}),L216="w"),VLOOKUP(N216,$AA$2:$AB$17,2,FALSE),IF(AND(OR($D223={"1/3","2/3","3/1","3/2"}),L216="l"),VLOOKUP(N216,$AC$2:$AD$17,2,FALSE),IF(AND(OR($D223={"1/3","2/3","3/1","3/2"}),L215="w"),VLOOKUP(N215,$AA$2:$AB$17,2,FALSE),IF(AND(OR($D223={"1/3","2/3","3/1","3/2"}),L215="l"),VLOOKUP(N215,$AC$2:$AD$17,2,FALSE),IF(AND(OR($D223={"1/3","2/3","3/1","3/2"}),L214="w"),VLOOKUP(N214,$AA$2:$AB$17,2,FALSE),IF(AND(OR($D223={"1/3","2/3","3/1","3/2"}),L214="l"),VLOOKUP(N214,$AC$2:$AD$17,2,FALSE),IF(AND(OR($D223={"1/3","2/3","3/1","3/2"}),L213="w"),VLOOKUP(N213,$AA$2:$AB$17,2,FALSE),IF(AND(OR($D223={"1/3","2/3","3/1","3/2"}),L213="l"),VLOOKUP(N213,$AC$2:$AD$17,2,FALSE),IF(OR($D223={"1/3","2/3","3/1","3/2"}),1,"")))))))))))))))))))))))</f>
        <v>1</v>
      </c>
      <c r="O224" s="12">
        <f t="shared" si="22"/>
        <v>3</v>
      </c>
      <c r="P224" s="13" t="str">
        <f>IF(AND(Q224="c",$A224&gt;=1,OR(R224={1,"2a","2b",3,"5a","5b","10a","10b","20a","20b","40a","40b","80a","80b","160a","160b"})),"w",IF(AND(Q224="",$A224&gt;=1,OR(R224={1,"2a","2b",3,"5a","5b","10a","10b","20a","20b","40a","40b","80a","80b","160a","160b"})),"l",""))</f>
        <v/>
      </c>
      <c r="Q224" s="7" t="str">
        <f>IF(OR($A224={1,4,7,10,13,16,19,22,25,28,31,34}),"c","")</f>
        <v>c</v>
      </c>
      <c r="R224" s="14" t="str">
        <f>IF(AND(OR($E223={"a/b","a/c","b/a","c/a"}),P223="w"),VLOOKUP(R223,$AA$2:$AB$17,2,FALSE),IF(AND(OR($E223={"a/b","a/c","b/a","c/a"}),P223="l"),VLOOKUP(R223,$AC$2:$AD$17,2,FALSE),IF(AND(OR($E223={"a/b","a/c","b/a","c/a"}),P222="w"),VLOOKUP(R222,$AA$2:$AB$17,2,FALSE),IF(AND(OR($E223={"a/b","a/c","b/a","c/a"}),P222="l"),VLOOKUP(R222,$AC$2:$AD$17,2,FALSE),IF(AND(OR($E223={"a/b","a/c","b/a","c/a"}),P221="w"),VLOOKUP(R221,$AA$2:$AB$17,2,FALSE),IF(AND(OR($E223={"a/b","a/c","b/a","c/a"}),P221="l"),VLOOKUP(R221,$AC$2:$AD$17,2,FALSE),IF(AND(OR($E223={"a/b","a/c","b/a","c/a"}),P220="w"),VLOOKUP(R220,$AA$2:$AB$17,2,FALSE),IF(AND(OR($E223={"a/b","a/c","b/a","c/a"}),P220="l"),VLOOKUP(R220,$AC$2:$AD$17,2,FALSE),IF(AND(OR($E223={"a/b","a/c","b/a","c/a"}),P219="w"),VLOOKUP(R219,$AA$2:$AB$17,2,FALSE),IF(AND(OR($E223={"a/b","a/c","b/a","c/a"}),P219="l"),VLOOKUP(R219,$AC$2:$AD$17,2,FALSE),IF(AND(OR($E223={"a/b","a/c","b/a","c/a"}),P218="w"),VLOOKUP(R218,$AA$2:$AB$17,2,FALSE),IF(AND(OR($E223={"a/b","a/c","b/a","c/a"}),P218="l"),VLOOKUP(R218,$AC$2:$AD$17,2,FALSE),IF(AND(OR($E223={"a/b","a/c","b/a","c/a"}),P217="w"),VLOOKUP(R217,$AA$2:$AB$17,2,FALSE),IF(AND(OR($E223={"a/b","a/c","b/a","c/a"}),P217="l"),VLOOKUP(R217,$AC$2:$AD$17,2,FALSE),IF(AND(OR($E223={"a/b","a/c","b/a","c/a"}),P216="w"),VLOOKUP(R216,$AA$2:$AB$17,2,FALSE),IF(AND(OR($E223={"a/b","a/c","b/a","c/a"}),P216="l"),VLOOKUP(R216,$AC$2:$AD$17,2,FALSE),IF(AND(OR($E223={"a/b","a/c","b/a","c/a"}),P215="w"),VLOOKUP(R215,$AA$2:$AB$17,2,FALSE),IF(AND(OR($E223={"a/b","a/c","b/a","c/a"}),P215="l"),VLOOKUP(R215,$AC$2:$AD$17,2,FALSE),IF(AND(OR($E223={"a/b","a/c","b/a","c/a"}),P214="w"),VLOOKUP(R214,$AA$2:$AB$17,2,FALSE),IF(AND(OR($E223={"a/b","a/c","b/a","c/a"}),P214="l"),VLOOKUP(R214,$AC$2:$AD$17,2,FALSE),IF(AND(OR($E223={"a/b","a/c","b/a","c/a"}),P213="w"),VLOOKUP(R213,$AA$2:$AB$17,2,FALSE),IF(AND(OR($E223={"a/b","a/c","b/a","c/a"}),P213="l"),VLOOKUP(R213,$AC$2:$AD$17,2,FALSE),IF(OR($E223={"a/b","a/c","b/a","c/a"}),1,"")))))))))))))))))))))))</f>
        <v/>
      </c>
      <c r="S224" s="13" t="str">
        <f>IF(AND(T224="c",$A224&gt;=1,OR(U224={1,"2a","2b",3,"5a","5b","10a","10b","20a","20b","40a","40b","80a","80b","160a","160b"})),"w",IF(AND(T224="",$A224&gt;=1,OR(U224={1,"2a","2b",3,"5a","5b","10a","10b","20a","20b","40a","40b","80a","80b","160a","160b"})),"l",""))</f>
        <v>l</v>
      </c>
      <c r="T224" s="7" t="str">
        <f>IF(OR($A224={2,5,8,11,14,17,20,23,26,29,32,35}),"c","")</f>
        <v/>
      </c>
      <c r="U224" s="14" t="str">
        <f>IF(AND(OR($E223={"a/b","b/c","b/a","c/b"}),S223="w"),VLOOKUP(U223,$AA$2:$AB$17,2,FALSE),IF(AND(OR($E223={"a/b","b/c","b/a","c/b"}),S223="l"),VLOOKUP(U223,$AC$2:$AD$17,2,FALSE),IF(AND(OR($E223={"a/b","b/c","b/a","c/b"}),S222="w"),VLOOKUP(U222,$AA$2:$AB$17,2,FALSE),IF(AND(OR($E223={"a/b","b/c","b/a","c/b"}),S222="l"),VLOOKUP(U222,$AC$2:$AD$17,2,FALSE),IF(AND(OR($E223={"a/b","b/c","b/a","c/b"}),S221="w"),VLOOKUP(U221,$AA$2:$AB$17,2,FALSE),IF(AND(OR($E223={"a/b","b/c","b/a","c/b"}),S221="l"),VLOOKUP(U221,$AC$2:$AD$17,2,FALSE),IF(AND(OR($E223={"a/b","b/c","b/a","c/b"}),S220="w"),VLOOKUP(U220,$AA$2:$AB$17,2,FALSE),IF(AND(OR($E223={"a/b","b/c","b/a","c/b"}),S220="l"),VLOOKUP(U220,$AC$2:$AD$17,2,FALSE),IF(AND(OR($E223={"a/b","b/c","b/a","c/b"}),S219="w"),VLOOKUP(U219,$AA$2:$AB$17,2,FALSE),IF(AND(OR($E223={"a/b","b/c","b/a","c/b"}),S219="l"),VLOOKUP(U219,$AC$2:$AD$17,2,FALSE),IF(AND(OR($E223={"a/b","b/c","b/a","c/b"}),S218="w"),VLOOKUP(U218,$AA$2:$AB$17,2,FALSE),IF(AND(OR($E223={"a/b","b/c","b/a","c/b"}),S218="l"),VLOOKUP(U218,$AC$2:$AD$17,2,FALSE),IF(AND(OR($E223={"a/b","b/c","b/a","c/b"}),S217="w"),VLOOKUP(U217,$AA$2:$AB$17,2,FALSE),IF(AND(OR($E223={"a/b","b/c","b/a","c/b"}),S217="l"),VLOOKUP(U217,$AC$2:$AD$17,2,FALSE),IF(AND(OR($E223={"a/b","b/c","b/a","c/b"}),S216="w"),VLOOKUP(U216,$AA$2:$AB$17,2,FALSE),IF(AND(OR($E223={"a/b","b/c","b/a","c/b"}),S216="l"),VLOOKUP(U216,$AC$2:$AD$17,2,FALSE),IF(AND(OR($E223={"a/b","b/c","b/a","c/b"}),S215="w"),VLOOKUP(U215,$AA$2:$AB$17,2,FALSE),IF(AND(OR($E223={"a/b","b/c","b/a","c/b"}),S215="l"),VLOOKUP(U215,$AC$2:$AD$17,2,FALSE),IF(AND(OR($E223={"a/b","b/c","b/a","c/b"}),S214="w"),VLOOKUP(U214,$AA$2:$AB$17,2,FALSE),IF(AND(OR($E223={"a/b","b/c","b/a","c/b"}),S214="l"),VLOOKUP(U214,$AC$2:$AD$17,2,FALSE),IF(AND(OR($E223={"a/b","b/c","b/a","c/b"}),S213="w"),VLOOKUP(U213,$AA$2:$AB$17,2,FALSE),IF(AND(OR($E223={"a/b","b/c","b/a","c/b"}),S213="l"),VLOOKUP(U213,$AC$2:$AD$17,2,FALSE),IF(OR($E223={"a/b","b/c","b/a","c/b"}),1,"")))))))))))))))))))))))</f>
        <v>2b</v>
      </c>
      <c r="V224" s="13" t="str">
        <f>IF(AND(W224="c",$A224&gt;=1,OR(X224={1,"2a","2b",3,"5a","5b","10a","10b","20a","20b","40a","40b","80a","80b","160a","160b"})),"w",IF(AND(W224="",$A224&gt;=1,OR(X224={1,"2a","2b",3,"5a","5b","10a","10b","20a","20b","40a","40b","80a","80b","160a","160b"})),"l",""))</f>
        <v>l</v>
      </c>
      <c r="W224" s="7" t="str">
        <f>IF(OR($A224={3,6,9,12,15,18,21,24,27,30,33,36}),"c","")</f>
        <v/>
      </c>
      <c r="X224" s="14" t="str">
        <f>IF(AND(OR($E223={"a/c","b/c","c/a","c/b"}),V223="w"),VLOOKUP(X223,$AA$2:$AB$17,2,FALSE),IF(AND(OR($E223={"a/c","b/c","c/a","c/b"}),V223="l"),VLOOKUP(X223,$AC$2:$AD$17,2,FALSE),IF(AND(OR($E223={"a/c","b/c","c/a","c/b"}),V222="w"),VLOOKUP(X222,$AA$2:$AB$17,2,FALSE),IF(AND(OR($E223={"a/c","b/c","c/a","c/b"}),V222="l"),VLOOKUP(X222,$AC$2:$AD$17,2,FALSE),IF(AND(OR($E223={"a/c","b/c","c/a","c/b"}),V221="w"),VLOOKUP(X221,$AA$2:$AB$17,2,FALSE),IF(AND(OR($E223={"a/c","b/c","c/a","c/b"}),V221="l"),VLOOKUP(X221,$AC$2:$AD$17,2,FALSE),IF(AND(OR($E223={"a/c","b/c","c/a","c/b"}),V220="w"),VLOOKUP(X220,$AA$2:$AB$17,2,FALSE),IF(AND(OR($E223={"a/c","b/c","c/a","c/b"}),V220="l"),VLOOKUP(X220,$AC$2:$AD$17,2,FALSE),IF(AND(OR($E223={"a/c","b/c","c/a","c/b"}),V219="w"),VLOOKUP(X219,$AA$2:$AB$17,2,FALSE),IF(AND(OR($E223={"a/c","b/c","c/a","c/b"}),V219="l"),VLOOKUP(X219,$AC$2:$AD$17,2,FALSE),IF(AND(OR($E223={"a/c","b/c","c/a","c/b"}),V218="w"),VLOOKUP(X218,$AA$2:$AB$17,2,FALSE),IF(AND(OR($E223={"a/c","b/c","c/a","c/b"}),V218="l"),VLOOKUP(X218,$AC$2:$AD$17,2,FALSE),IF(AND(OR($E223={"a/c","b/c","c/a","c/b"}),V217="w"),VLOOKUP(X217,$AA$2:$AB$17,2,FALSE),IF(AND(OR($E223={"a/c","b/c","c/a","c/b"}),V217="l"),VLOOKUP(X217,$AC$2:$AD$17,2,FALSE),IF(AND(OR($E223={"a/c","b/c","c/a","c/b"}),V216="w"),VLOOKUP(X216,$AA$2:$AB$17,2,FALSE),IF(AND(OR($E223={"a/c","b/c","c/a","c/b"}),V216="l"),VLOOKUP(X216,$AC$2:$AD$17,2,FALSE),IF(AND(OR($E223={"a/c","b/c","c/a","c/b"}),V215="w"),VLOOKUP(X215,$AA$2:$AB$17,2,FALSE),IF(AND(OR($E223={"a/c","b/c","c/a","c/b"}),V215="l"),VLOOKUP(X215,$AC$2:$AD$17,2,FALSE),IF(AND(OR($E223={"a/c","b/c","c/a","c/b"}),V214="w"),VLOOKUP(X214,$AA$2:$AB$17,2,FALSE),IF(AND(OR($E223={"a/c","b/c","c/a","c/b"}),V214="l"),VLOOKUP(X214,$AC$2:$AD$17,2,FALSE),IF(AND(OR($E223={"a/c","b/c","c/a","c/b"}),V213="w"),VLOOKUP(X213,$AA$2:$AB$17,2,FALSE),IF(AND(OR($E223={"a/c","b/c","c/a","c/b"}),V213="l"),VLOOKUP(X213,$AC$2:$AD$17,2,FALSE),IF(OR($E223={"a/c","b/c","c/a","c/b"}),1,"")))))))))))))))))))))))</f>
        <v>5a</v>
      </c>
      <c r="Y224" s="12">
        <f t="shared" si="23"/>
        <v>-7</v>
      </c>
      <c r="Z224" s="27">
        <f t="shared" si="24"/>
        <v>-4</v>
      </c>
    </row>
    <row r="225" spans="1:26">
      <c r="A225" s="9">
        <v>1</v>
      </c>
      <c r="B225" s="9">
        <f>IF(OR($A225={1,2,3,4,5,6,7,8,9,10,11,12}),1,IF(OR($A225={13,14,15,16,17,18,19,20,21,22,23,24}),2,IF(OR($A225={25,26,27,28,29,30,31,32,33,34,35,36}),3,"")))</f>
        <v>1</v>
      </c>
      <c r="C225" s="9" t="str">
        <f>IF(OR($A225={1,4,7,10,13,16,19,22,25,28,31,34}),"A",IF(OR($A225={2,5,8,11,14,17,20,23,26,29,32,35}),"B",IF(OR($A225={3,6,9,12,15,18,21,24,27,30,33,36}),"C","")))</f>
        <v>A</v>
      </c>
      <c r="D225" t="str">
        <f t="shared" si="25"/>
        <v>3/1</v>
      </c>
      <c r="E225" t="str">
        <f t="shared" si="26"/>
        <v>C/A</v>
      </c>
      <c r="F225" s="13" t="str">
        <f>IF(AND(G225="d",$A225&gt;=1,OR(H225={1,"2a","2b",3,"5a","5b","10a","10b","20a","20b","40a","40b","80a","80b","160a","160b"})),"w",IF(AND(G225="",$A225&gt;=1,OR(H225={1,"2a","2b",3,"5a","5b","10a","10b","20a","20b","40a","40b","80a","80b","160a","160b"})),"l",""))</f>
        <v>w</v>
      </c>
      <c r="G225" s="7" t="str">
        <f>IF(OR($A225={1,2,3,4,5,6,7,8,9,10,11,12}),"d","")</f>
        <v>d</v>
      </c>
      <c r="H225" s="14">
        <f>IF(AND(OR($D224={"1/2","1/3","2/1","3/1"}),F224="w"),VLOOKUP(H224,$AA$2:$AB$17,2,FALSE),IF(AND(OR($D224={"1/2","1/3","2/1","3/1"}),F224="l"),VLOOKUP(H224,$AC$2:$AD$17,2,FALSE),IF(AND(OR($D224={"1/2","1/3","2/1","3/1"}),F223="w"),VLOOKUP(H223,$AA$2:$AB$17,2,FALSE),IF(AND(OR($D224={"1/2","1/3","2/1","3/1"}),F223="l"),VLOOKUP(H223,$AC$2:$AD$17,2,FALSE),IF(AND(OR($D224={"1/2","1/3","2/1","3/1"}),F222="w"),VLOOKUP(H222,$AA$2:$AB$17,2,FALSE),IF(AND(OR($D224={"1/2","1/3","2/1","3/1"}),F222="l"),VLOOKUP(H222,$AC$2:$AD$17,2,FALSE),IF(AND(OR($D224={"1/2","1/3","2/1","3/1"}),F221="w"),VLOOKUP(H221,$AA$2:$AB$17,2,FALSE),IF(AND(OR($D224={"1/2","1/3","2/1","3/1"}),F221="l"),VLOOKUP(H221,$AC$2:$AD$17,2,FALSE),IF(AND(OR($D224={"1/2","1/3","2/1","3/1"}),F220="w"),VLOOKUP(H220,$AA$2:$AB$17,2,FALSE),IF(AND(OR($D224={"1/2","1/3","2/1","3/1"}),F220="l"),VLOOKUP(H220,$AC$2:$AD$17,2,FALSE),IF(AND(OR($D224={"1/2","1/3","2/1","3/1"}),F219="w"),VLOOKUP(H219,$AA$2:$AB$17,2,FALSE),IF(AND(OR($D224={"1/2","1/3","2/1","3/1"}),F219="l"),VLOOKUP(H219,$AC$2:$AD$17,2,FALSE),IF(AND(OR($D224={"1/2","1/3","2/1","3/1"}),F218="w"),VLOOKUP(H218,$AA$2:$AB$17,2,FALSE),IF(AND(OR($D224={"1/2","1/3","2/1","3/1"}),F218="l"),VLOOKUP(H218,$AC$2:$AD$17,2,FALSE),IF(AND(OR($D224={"1/2","1/3","2/1","3/1"}),F217="w"),VLOOKUP(H217,$AA$2:$AB$17,2,FALSE),IF(AND(OR($D224={"1/2","1/3","2/1","3/1"}),F217="l"),VLOOKUP(H217,$AC$2:$AD$17,2,FALSE),IF(AND(OR($D224={"1/2","1/3","2/1","3/1"}),F216="w"),VLOOKUP(H216,$AA$2:$AB$17,2,FALSE),IF(AND(OR($D224={"1/2","1/3","2/1","3/1"}),F216="l"),VLOOKUP(H216,$AC$2:$AD$17,2,FALSE),IF(AND(OR($D224={"1/2","1/3","2/1","3/1"}),F215="w"),VLOOKUP(H215,$AA$2:$AB$17,2,FALSE),IF(AND(OR($D224={"1/2","1/3","2/1","3/1"}),F215="l"),VLOOKUP(H215,$AC$2:$AD$17,2,FALSE),IF(AND(OR($D224={"1/2","1/3","2/1","3/1"}),F214="w"),VLOOKUP(H214,$AA$2:$AB$17,2,FALSE),IF(AND(OR($D224={"1/2","1/3","2/1","3/1"}),F214="l"),VLOOKUP(H214,$AC$2:$AD$17,2,FALSE),IF(OR($D224={"1/2","1/3","2/1","3/1"}),1,"")))))))))))))))))))))))</f>
        <v>1</v>
      </c>
      <c r="I225" s="13" t="str">
        <f>IF(AND(J225="d",$A225&gt;=1,OR(K225={1,"2a","2b",3,"5a","5b","10a","10b","20a","20b","40a","40b","80a","80b","160a","160b"})),"w",IF(AND(J225="",$A225&gt;=1,OR(K225={1,"2a","2b",3,"5a","5b","10a","10b","20a","20b","40a","40b","80a","80b","160a","160b"})),"l",""))</f>
        <v/>
      </c>
      <c r="J225" s="7" t="str">
        <f>IF(OR($A225={13,14,15,16,17,18,19,20,21,22,23,24}),"d","")</f>
        <v/>
      </c>
      <c r="K225" s="14" t="str">
        <f>IF(AND(OR($D224={"1/2","2/3","2/1","3/2"}),I224="w"),VLOOKUP(K224,$AA$2:$AB$17,2,FALSE),IF(AND(OR($D224={"1/2","2/3","2/1","3/2"}),I224="l"),VLOOKUP(K224,$AC$2:$AD$17,2,FALSE),IF(AND(OR($D224={"1/2","2/3","2/1","3/2"}),I223="w"),VLOOKUP(K223,$AA$2:$AB$17,2,FALSE),IF(AND(OR($D224={"1/2","2/3","2/1","3/2"}),I223="l"),VLOOKUP(K223,$AC$2:$AD$17,2,FALSE),IF(AND(OR($D224={"1/2","2/3","2/1","3/2"}),I222="w"),VLOOKUP(K222,$AA$2:$AB$17,2,FALSE),IF(AND(OR($D224={"1/2","2/3","2/1","3/2"}),I222="l"),VLOOKUP(K222,$AC$2:$AD$17,2,FALSE),IF(AND(OR($D224={"1/2","2/3","2/1","3/2"}),I221="w"),VLOOKUP(K221,$AA$2:$AB$17,2,FALSE),IF(AND(OR($D224={"1/2","2/3","2/1","3/2"}),I221="l"),VLOOKUP(K221,$AC$2:$AD$17,2,FALSE),IF(AND(OR($D224={"1/2","2/3","2/1","3/2"}),I220="w"),VLOOKUP(K220,$AA$2:$AB$17,2,FALSE),IF(AND(OR($D224={"1/2","2/3","2/1","3/2"}),I220="l"),VLOOKUP(K220,$AC$2:$AD$17,2,FALSE),IF(AND(OR($D224={"1/2","2/3","2/1","3/2"}),I219="w"),VLOOKUP(K219,$AA$2:$AB$17,2,FALSE),IF(AND(OR($D224={"1/2","2/3","2/1","3/2"}),I219="l"),VLOOKUP(K219,$AC$2:$AD$17,2,FALSE),IF(AND(OR($D224={"1/2","2/3","2/1","3/2"}),I218="w"),VLOOKUP(K218,$AA$2:$AB$17,2,FALSE),IF(AND(OR($D224={"1/2","2/3","2/1","3/2"}),I218="l"),VLOOKUP(K218,$AC$2:$AD$17,2,FALSE),IF(AND(OR($D224={"1/2","2/3","2/1","3/2"}),I217="w"),VLOOKUP(K217,$AA$2:$AB$17,2,FALSE),IF(AND(OR($D224={"1/2","2/3","2/1","3/2"}),I217="l"),VLOOKUP(K217,$AC$2:$AD$17,2,FALSE),IF(AND(OR($D224={"1/2","2/3","2/1","3/2"}),I216="w"),VLOOKUP(K216,$AA$2:$AB$17,2,FALSE),IF(AND(OR($D224={"1/2","2/3","2/1","3/2"}),I216="l"),VLOOKUP(K216,$AC$2:$AD$17,2,FALSE),IF(AND(OR($D224={"1/2","2/3","2/1","3/2"}),I215="w"),VLOOKUP(K215,$AA$2:$AB$17,2,FALSE),IF(AND(OR($D224={"1/2","2/3","2/1","3/2"}),I215="l"),VLOOKUP(K215,$AC$2:$AD$17,2,FALSE),IF(AND(OR($D224={"1/2","2/3","2/1","3/2"}),I214="w"),VLOOKUP(K214,$AA$2:$AB$17,2,FALSE),IF(AND(OR($D224={"1/2","2/3","2/1","3/2"}),I214="l"),VLOOKUP(K214,$AC$2:$AD$17,2,FALSE),IF(OR($D224={"1/2","2/3","2/1","3/2"}),1,"")))))))))))))))))))))))</f>
        <v/>
      </c>
      <c r="L225" s="13" t="str">
        <f>IF(AND(M225="d",$A225&gt;=1,OR(N225={1,"2a","2b",3,"5a","5b","10a","10b","20a","20b","40a","40b","80a","80b","160a","160b"})),"w",IF(AND(M225="",$A225&gt;=1,OR(N225={1,"2a","2b",3,"5a","5b","10a","10b","20a","20b","40a","40b","80a","80b","160a","160b"})),"l",""))</f>
        <v>l</v>
      </c>
      <c r="M225" s="7" t="str">
        <f>IF(OR($A225={25,26,27,28,29,30,31,32,33,34,35,36}),"d","")</f>
        <v/>
      </c>
      <c r="N225" s="14" t="str">
        <f>IF(AND(OR($D224={"1/3","2/3","3/1","3/2"}),L224="w"),VLOOKUP(N224,$AA$2:$AB$17,2,FALSE),IF(AND(OR($D224={"1/3","2/3","3/1","3/2"}),L224="l"),VLOOKUP(N224,$AC$2:$AD$17,2,FALSE),IF(AND(OR($D224={"1/3","2/3","3/1","3/2"}),L223="w"),VLOOKUP(N223,$AA$2:$AB$17,2,FALSE),IF(AND(OR($D224={"1/3","2/3","3/1","3/2"}),L223="l"),VLOOKUP(N223,$AC$2:$AD$17,2,FALSE),IF(AND(OR($D224={"1/3","2/3","3/1","3/2"}),L222="w"),VLOOKUP(N222,$AA$2:$AB$17,2,FALSE),IF(AND(OR($D224={"1/3","2/3","3/1","3/2"}),L222="l"),VLOOKUP(N222,$AC$2:$AD$17,2,FALSE),IF(AND(OR($D224={"1/3","2/3","3/1","3/2"}),L221="w"),VLOOKUP(N221,$AA$2:$AB$17,2,FALSE),IF(AND(OR($D224={"1/3","2/3","3/1","3/2"}),L221="l"),VLOOKUP(N221,$AC$2:$AD$17,2,FALSE),IF(AND(OR($D224={"1/3","2/3","3/1","3/2"}),L220="w"),VLOOKUP(N220,$AA$2:$AB$17,2,FALSE),IF(AND(OR($D224={"1/3","2/3","3/1","3/2"}),L220="l"),VLOOKUP(N220,$AC$2:$AD$17,2,FALSE),IF(AND(OR($D224={"1/3","2/3","3/1","3/2"}),L219="w"),VLOOKUP(N219,$AA$2:$AB$17,2,FALSE),IF(AND(OR($D224={"1/3","2/3","3/1","3/2"}),L219="l"),VLOOKUP(N219,$AC$2:$AD$17,2,FALSE),IF(AND(OR($D224={"1/3","2/3","3/1","3/2"}),L218="w"),VLOOKUP(N218,$AA$2:$AB$17,2,FALSE),IF(AND(OR($D224={"1/3","2/3","3/1","3/2"}),L218="l"),VLOOKUP(N218,$AC$2:$AD$17,2,FALSE),IF(AND(OR($D224={"1/3","2/3","3/1","3/2"}),L217="w"),VLOOKUP(N217,$AA$2:$AB$17,2,FALSE),IF(AND(OR($D224={"1/3","2/3","3/1","3/2"}),L217="l"),VLOOKUP(N217,$AC$2:$AD$17,2,FALSE),IF(AND(OR($D224={"1/3","2/3","3/1","3/2"}),L216="w"),VLOOKUP(N216,$AA$2:$AB$17,2,FALSE),IF(AND(OR($D224={"1/3","2/3","3/1","3/2"}),L216="l"),VLOOKUP(N216,$AC$2:$AD$17,2,FALSE),IF(AND(OR($D224={"1/3","2/3","3/1","3/2"}),L215="w"),VLOOKUP(N215,$AA$2:$AB$17,2,FALSE),IF(AND(OR($D224={"1/3","2/3","3/1","3/2"}),L215="l"),VLOOKUP(N215,$AC$2:$AD$17,2,FALSE),IF(AND(OR($D224={"1/3","2/3","3/1","3/2"}),L214="w"),VLOOKUP(N214,$AA$2:$AB$17,2,FALSE),IF(AND(OR($D224={"1/3","2/3","3/1","3/2"}),L214="l"),VLOOKUP(N214,$AC$2:$AD$17,2,FALSE),IF(OR($D224={"1/3","2/3","3/1","3/2"}),1,"")))))))))))))))))))))))</f>
        <v>2a</v>
      </c>
      <c r="O225" s="12">
        <f t="shared" si="22"/>
        <v>0</v>
      </c>
      <c r="P225" s="13" t="str">
        <f>IF(AND(Q225="c",$A225&gt;=1,OR(R225={1,"2a","2b",3,"5a","5b","10a","10b","20a","20b","40a","40b","80a","80b","160a","160b"})),"w",IF(AND(Q225="",$A225&gt;=1,OR(R225={1,"2a","2b",3,"5a","5b","10a","10b","20a","20b","40a","40b","80a","80b","160a","160b"})),"l",""))</f>
        <v>w</v>
      </c>
      <c r="Q225" s="7" t="str">
        <f>IF(OR($A225={1,4,7,10,13,16,19,22,25,28,31,34}),"c","")</f>
        <v>c</v>
      </c>
      <c r="R225" s="14" t="str">
        <f>IF(AND(OR($E224={"a/b","a/c","b/a","c/a"}),P224="w"),VLOOKUP(R224,$AA$2:$AB$17,2,FALSE),IF(AND(OR($E224={"a/b","a/c","b/a","c/a"}),P224="l"),VLOOKUP(R224,$AC$2:$AD$17,2,FALSE),IF(AND(OR($E224={"a/b","a/c","b/a","c/a"}),P223="w"),VLOOKUP(R223,$AA$2:$AB$17,2,FALSE),IF(AND(OR($E224={"a/b","a/c","b/a","c/a"}),P223="l"),VLOOKUP(R223,$AC$2:$AD$17,2,FALSE),IF(AND(OR($E224={"a/b","a/c","b/a","c/a"}),P222="w"),VLOOKUP(R222,$AA$2:$AB$17,2,FALSE),IF(AND(OR($E224={"a/b","a/c","b/a","c/a"}),P222="l"),VLOOKUP(R222,$AC$2:$AD$17,2,FALSE),IF(AND(OR($E224={"a/b","a/c","b/a","c/a"}),P221="w"),VLOOKUP(R221,$AA$2:$AB$17,2,FALSE),IF(AND(OR($E224={"a/b","a/c","b/a","c/a"}),P221="l"),VLOOKUP(R221,$AC$2:$AD$17,2,FALSE),IF(AND(OR($E224={"a/b","a/c","b/a","c/a"}),P220="w"),VLOOKUP(R220,$AA$2:$AB$17,2,FALSE),IF(AND(OR($E224={"a/b","a/c","b/a","c/a"}),P220="l"),VLOOKUP(R220,$AC$2:$AD$17,2,FALSE),IF(AND(OR($E224={"a/b","a/c","b/a","c/a"}),P219="w"),VLOOKUP(R219,$AA$2:$AB$17,2,FALSE),IF(AND(OR($E224={"a/b","a/c","b/a","c/a"}),P219="l"),VLOOKUP(R219,$AC$2:$AD$17,2,FALSE),IF(AND(OR($E224={"a/b","a/c","b/a","c/a"}),P218="w"),VLOOKUP(R218,$AA$2:$AB$17,2,FALSE),IF(AND(OR($E224={"a/b","a/c","b/a","c/a"}),P218="l"),VLOOKUP(R218,$AC$2:$AD$17,2,FALSE),IF(AND(OR($E224={"a/b","a/c","b/a","c/a"}),P217="w"),VLOOKUP(R217,$AA$2:$AB$17,2,FALSE),IF(AND(OR($E224={"a/b","a/c","b/a","c/a"}),P217="l"),VLOOKUP(R217,$AC$2:$AD$17,2,FALSE),IF(AND(OR($E224={"a/b","a/c","b/a","c/a"}),P216="w"),VLOOKUP(R216,$AA$2:$AB$17,2,FALSE),IF(AND(OR($E224={"a/b","a/c","b/a","c/a"}),P216="l"),VLOOKUP(R216,$AC$2:$AD$17,2,FALSE),IF(AND(OR($E224={"a/b","a/c","b/a","c/a"}),P215="w"),VLOOKUP(R215,$AA$2:$AB$17,2,FALSE),IF(AND(OR($E224={"a/b","a/c","b/a","c/a"}),P215="l"),VLOOKUP(R215,$AC$2:$AD$17,2,FALSE),IF(AND(OR($E224={"a/b","a/c","b/a","c/a"}),P214="w"),VLOOKUP(R214,$AA$2:$AB$17,2,FALSE),IF(AND(OR($E224={"a/b","a/c","b/a","c/a"}),P214="l"),VLOOKUP(R214,$AC$2:$AD$17,2,FALSE),IF(OR($E224={"a/b","a/c","b/a","c/a"}),1,"")))))))))))))))))))))))</f>
        <v>5a</v>
      </c>
      <c r="S225" s="13" t="str">
        <f>IF(AND(T225="c",$A225&gt;=1,OR(U225={1,"2a","2b",3,"5a","5b","10a","10b","20a","20b","40a","40b","80a","80b","160a","160b"})),"w",IF(AND(T225="",$A225&gt;=1,OR(U225={1,"2a","2b",3,"5a","5b","10a","10b","20a","20b","40a","40b","80a","80b","160a","160b"})),"l",""))</f>
        <v/>
      </c>
      <c r="T225" s="7" t="str">
        <f>IF(OR($A225={2,5,8,11,14,17,20,23,26,29,32,35}),"c","")</f>
        <v/>
      </c>
      <c r="U225" s="14" t="str">
        <f>IF(AND(OR($E224={"a/b","b/c","b/a","c/b"}),S224="w"),VLOOKUP(U224,$AA$2:$AB$17,2,FALSE),IF(AND(OR($E224={"a/b","b/c","b/a","c/b"}),S224="l"),VLOOKUP(U224,$AC$2:$AD$17,2,FALSE),IF(AND(OR($E224={"a/b","b/c","b/a","c/b"}),S223="w"),VLOOKUP(U223,$AA$2:$AB$17,2,FALSE),IF(AND(OR($E224={"a/b","b/c","b/a","c/b"}),S223="l"),VLOOKUP(U223,$AC$2:$AD$17,2,FALSE),IF(AND(OR($E224={"a/b","b/c","b/a","c/b"}),S222="w"),VLOOKUP(U222,$AA$2:$AB$17,2,FALSE),IF(AND(OR($E224={"a/b","b/c","b/a","c/b"}),S222="l"),VLOOKUP(U222,$AC$2:$AD$17,2,FALSE),IF(AND(OR($E224={"a/b","b/c","b/a","c/b"}),S221="w"),VLOOKUP(U221,$AA$2:$AB$17,2,FALSE),IF(AND(OR($E224={"a/b","b/c","b/a","c/b"}),S221="l"),VLOOKUP(U221,$AC$2:$AD$17,2,FALSE),IF(AND(OR($E224={"a/b","b/c","b/a","c/b"}),S220="w"),VLOOKUP(U220,$AA$2:$AB$17,2,FALSE),IF(AND(OR($E224={"a/b","b/c","b/a","c/b"}),S220="l"),VLOOKUP(U220,$AC$2:$AD$17,2,FALSE),IF(AND(OR($E224={"a/b","b/c","b/a","c/b"}),S219="w"),VLOOKUP(U219,$AA$2:$AB$17,2,FALSE),IF(AND(OR($E224={"a/b","b/c","b/a","c/b"}),S219="l"),VLOOKUP(U219,$AC$2:$AD$17,2,FALSE),IF(AND(OR($E224={"a/b","b/c","b/a","c/b"}),S218="w"),VLOOKUP(U218,$AA$2:$AB$17,2,FALSE),IF(AND(OR($E224={"a/b","b/c","b/a","c/b"}),S218="l"),VLOOKUP(U218,$AC$2:$AD$17,2,FALSE),IF(AND(OR($E224={"a/b","b/c","b/a","c/b"}),S217="w"),VLOOKUP(U217,$AA$2:$AB$17,2,FALSE),IF(AND(OR($E224={"a/b","b/c","b/a","c/b"}),S217="l"),VLOOKUP(U217,$AC$2:$AD$17,2,FALSE),IF(AND(OR($E224={"a/b","b/c","b/a","c/b"}),S216="w"),VLOOKUP(U216,$AA$2:$AB$17,2,FALSE),IF(AND(OR($E224={"a/b","b/c","b/a","c/b"}),S216="l"),VLOOKUP(U216,$AC$2:$AD$17,2,FALSE),IF(AND(OR($E224={"a/b","b/c","b/a","c/b"}),S215="w"),VLOOKUP(U215,$AA$2:$AB$17,2,FALSE),IF(AND(OR($E224={"a/b","b/c","b/a","c/b"}),S215="l"),VLOOKUP(U215,$AC$2:$AD$17,2,FALSE),IF(AND(OR($E224={"a/b","b/c","b/a","c/b"}),S214="w"),VLOOKUP(U214,$AA$2:$AB$17,2,FALSE),IF(AND(OR($E224={"a/b","b/c","b/a","c/b"}),S214="l"),VLOOKUP(U214,$AC$2:$AD$17,2,FALSE),IF(OR($E224={"a/b","b/c","b/a","c/b"}),1,"")))))))))))))))))))))))</f>
        <v/>
      </c>
      <c r="V225" s="13" t="str">
        <f>IF(AND(W225="c",$A225&gt;=1,OR(X225={1,"2a","2b",3,"5a","5b","10a","10b","20a","20b","40a","40b","80a","80b","160a","160b"})),"w",IF(AND(W225="",$A225&gt;=1,OR(X225={1,"2a","2b",3,"5a","5b","10a","10b","20a","20b","40a","40b","80a","80b","160a","160b"})),"l",""))</f>
        <v>l</v>
      </c>
      <c r="W225" s="7" t="str">
        <f>IF(OR($A225={3,6,9,12,15,18,21,24,27,30,33,36}),"c","")</f>
        <v/>
      </c>
      <c r="X225" s="14" t="str">
        <f>IF(AND(OR($E224={"a/c","b/c","c/a","c/b"}),V224="w"),VLOOKUP(X224,$AA$2:$AB$17,2,FALSE),IF(AND(OR($E224={"a/c","b/c","c/a","c/b"}),V224="l"),VLOOKUP(X224,$AC$2:$AD$17,2,FALSE),IF(AND(OR($E224={"a/c","b/c","c/a","c/b"}),V223="w"),VLOOKUP(X223,$AA$2:$AB$17,2,FALSE),IF(AND(OR($E224={"a/c","b/c","c/a","c/b"}),V223="l"),VLOOKUP(X223,$AC$2:$AD$17,2,FALSE),IF(AND(OR($E224={"a/c","b/c","c/a","c/b"}),V222="w"),VLOOKUP(X222,$AA$2:$AB$17,2,FALSE),IF(AND(OR($E224={"a/c","b/c","c/a","c/b"}),V222="l"),VLOOKUP(X222,$AC$2:$AD$17,2,FALSE),IF(AND(OR($E224={"a/c","b/c","c/a","c/b"}),V221="w"),VLOOKUP(X221,$AA$2:$AB$17,2,FALSE),IF(AND(OR($E224={"a/c","b/c","c/a","c/b"}),V221="l"),VLOOKUP(X221,$AC$2:$AD$17,2,FALSE),IF(AND(OR($E224={"a/c","b/c","c/a","c/b"}),V220="w"),VLOOKUP(X220,$AA$2:$AB$17,2,FALSE),IF(AND(OR($E224={"a/c","b/c","c/a","c/b"}),V220="l"),VLOOKUP(X220,$AC$2:$AD$17,2,FALSE),IF(AND(OR($E224={"a/c","b/c","c/a","c/b"}),V219="w"),VLOOKUP(X219,$AA$2:$AB$17,2,FALSE),IF(AND(OR($E224={"a/c","b/c","c/a","c/b"}),V219="l"),VLOOKUP(X219,$AC$2:$AD$17,2,FALSE),IF(AND(OR($E224={"a/c","b/c","c/a","c/b"}),V218="w"),VLOOKUP(X218,$AA$2:$AB$17,2,FALSE),IF(AND(OR($E224={"a/c","b/c","c/a","c/b"}),V218="l"),VLOOKUP(X218,$AC$2:$AD$17,2,FALSE),IF(AND(OR($E224={"a/c","b/c","c/a","c/b"}),V217="w"),VLOOKUP(X217,$AA$2:$AB$17,2,FALSE),IF(AND(OR($E224={"a/c","b/c","c/a","c/b"}),V217="l"),VLOOKUP(X217,$AC$2:$AD$17,2,FALSE),IF(AND(OR($E224={"a/c","b/c","c/a","c/b"}),V216="w"),VLOOKUP(X216,$AA$2:$AB$17,2,FALSE),IF(AND(OR($E224={"a/c","b/c","c/a","c/b"}),V216="l"),VLOOKUP(X216,$AC$2:$AD$17,2,FALSE),IF(AND(OR($E224={"a/c","b/c","c/a","c/b"}),V215="w"),VLOOKUP(X215,$AA$2:$AB$17,2,FALSE),IF(AND(OR($E224={"a/c","b/c","c/a","c/b"}),V215="l"),VLOOKUP(X215,$AC$2:$AD$17,2,FALSE),IF(AND(OR($E224={"a/c","b/c","c/a","c/b"}),V214="w"),VLOOKUP(X214,$AA$2:$AB$17,2,FALSE),IF(AND(OR($E224={"a/c","b/c","c/a","c/b"}),V214="l"),VLOOKUP(X214,$AC$2:$AD$17,2,FALSE),IF(OR($E224={"a/c","b/c","c/a","c/b"}),1,"")))))))))))))))))))))))</f>
        <v>5b</v>
      </c>
      <c r="Y225" s="12">
        <f t="shared" si="23"/>
        <v>5</v>
      </c>
      <c r="Z225" s="27">
        <f t="shared" si="24"/>
        <v>5</v>
      </c>
    </row>
    <row r="226" spans="1:26">
      <c r="A226" s="9">
        <v>31</v>
      </c>
      <c r="B226" s="9">
        <f>IF(OR($A226={1,2,3,4,5,6,7,8,9,10,11,12}),1,IF(OR($A226={13,14,15,16,17,18,19,20,21,22,23,24}),2,IF(OR($A226={25,26,27,28,29,30,31,32,33,34,35,36}),3,"")))</f>
        <v>3</v>
      </c>
      <c r="C226" s="9" t="str">
        <f>IF(OR($A226={1,4,7,10,13,16,19,22,25,28,31,34}),"A",IF(OR($A226={2,5,8,11,14,17,20,23,26,29,32,35}),"B",IF(OR($A226={3,6,9,12,15,18,21,24,27,30,33,36}),"C","")))</f>
        <v>A</v>
      </c>
      <c r="D226" t="str">
        <f t="shared" si="25"/>
        <v>1/3</v>
      </c>
      <c r="E226" t="str">
        <f t="shared" si="26"/>
        <v>C/A</v>
      </c>
      <c r="F226" s="13" t="str">
        <f>IF(AND(G226="d",$A226&gt;=1,OR(H226={1,"2a","2b",3,"5a","5b","10a","10b","20a","20b","40a","40b","80a","80b","160a","160b"})),"w",IF(AND(G226="",$A226&gt;=1,OR(H226={1,"2a","2b",3,"5a","5b","10a","10b","20a","20b","40a","40b","80a","80b","160a","160b"})),"l",""))</f>
        <v>l</v>
      </c>
      <c r="G226" s="7" t="str">
        <f>IF(OR($A226={1,2,3,4,5,6,7,8,9,10,11,12}),"d","")</f>
        <v/>
      </c>
      <c r="H226" s="14">
        <f>IF(AND(OR($D225={"1/2","1/3","2/1","3/1"}),F225="w"),VLOOKUP(H225,$AA$2:$AB$17,2,FALSE),IF(AND(OR($D225={"1/2","1/3","2/1","3/1"}),F225="l"),VLOOKUP(H225,$AC$2:$AD$17,2,FALSE),IF(AND(OR($D225={"1/2","1/3","2/1","3/1"}),F224="w"),VLOOKUP(H224,$AA$2:$AB$17,2,FALSE),IF(AND(OR($D225={"1/2","1/3","2/1","3/1"}),F224="l"),VLOOKUP(H224,$AC$2:$AD$17,2,FALSE),IF(AND(OR($D225={"1/2","1/3","2/1","3/1"}),F223="w"),VLOOKUP(H223,$AA$2:$AB$17,2,FALSE),IF(AND(OR($D225={"1/2","1/3","2/1","3/1"}),F223="l"),VLOOKUP(H223,$AC$2:$AD$17,2,FALSE),IF(AND(OR($D225={"1/2","1/3","2/1","3/1"}),F222="w"),VLOOKUP(H222,$AA$2:$AB$17,2,FALSE),IF(AND(OR($D225={"1/2","1/3","2/1","3/1"}),F222="l"),VLOOKUP(H222,$AC$2:$AD$17,2,FALSE),IF(AND(OR($D225={"1/2","1/3","2/1","3/1"}),F221="w"),VLOOKUP(H221,$AA$2:$AB$17,2,FALSE),IF(AND(OR($D225={"1/2","1/3","2/1","3/1"}),F221="l"),VLOOKUP(H221,$AC$2:$AD$17,2,FALSE),IF(AND(OR($D225={"1/2","1/3","2/1","3/1"}),F220="w"),VLOOKUP(H220,$AA$2:$AB$17,2,FALSE),IF(AND(OR($D225={"1/2","1/3","2/1","3/1"}),F220="l"),VLOOKUP(H220,$AC$2:$AD$17,2,FALSE),IF(AND(OR($D225={"1/2","1/3","2/1","3/1"}),F219="w"),VLOOKUP(H219,$AA$2:$AB$17,2,FALSE),IF(AND(OR($D225={"1/2","1/3","2/1","3/1"}),F219="l"),VLOOKUP(H219,$AC$2:$AD$17,2,FALSE),IF(AND(OR($D225={"1/2","1/3","2/1","3/1"}),F218="w"),VLOOKUP(H218,$AA$2:$AB$17,2,FALSE),IF(AND(OR($D225={"1/2","1/3","2/1","3/1"}),F218="l"),VLOOKUP(H218,$AC$2:$AD$17,2,FALSE),IF(AND(OR($D225={"1/2","1/3","2/1","3/1"}),F217="w"),VLOOKUP(H217,$AA$2:$AB$17,2,FALSE),IF(AND(OR($D225={"1/2","1/3","2/1","3/1"}),F217="l"),VLOOKUP(H217,$AC$2:$AD$17,2,FALSE),IF(AND(OR($D225={"1/2","1/3","2/1","3/1"}),F216="w"),VLOOKUP(H216,$AA$2:$AB$17,2,FALSE),IF(AND(OR($D225={"1/2","1/3","2/1","3/1"}),F216="l"),VLOOKUP(H216,$AC$2:$AD$17,2,FALSE),IF(AND(OR($D225={"1/2","1/3","2/1","3/1"}),F215="w"),VLOOKUP(H215,$AA$2:$AB$17,2,FALSE),IF(AND(OR($D225={"1/2","1/3","2/1","3/1"}),F215="l"),VLOOKUP(H215,$AC$2:$AD$17,2,FALSE),IF(OR($D225={"1/2","1/3","2/1","3/1"}),1,"")))))))))))))))))))))))</f>
        <v>1</v>
      </c>
      <c r="I226" s="13" t="str">
        <f>IF(AND(J226="d",$A226&gt;=1,OR(K226={1,"2a","2b",3,"5a","5b","10a","10b","20a","20b","40a","40b","80a","80b","160a","160b"})),"w",IF(AND(J226="",$A226&gt;=1,OR(K226={1,"2a","2b",3,"5a","5b","10a","10b","20a","20b","40a","40b","80a","80b","160a","160b"})),"l",""))</f>
        <v/>
      </c>
      <c r="J226" s="7" t="str">
        <f>IF(OR($A226={13,14,15,16,17,18,19,20,21,22,23,24}),"d","")</f>
        <v/>
      </c>
      <c r="K226" s="14" t="str">
        <f>IF(AND(OR($D225={"1/2","2/3","2/1","3/2"}),I225="w"),VLOOKUP(K225,$AA$2:$AB$17,2,FALSE),IF(AND(OR($D225={"1/2","2/3","2/1","3/2"}),I225="l"),VLOOKUP(K225,$AC$2:$AD$17,2,FALSE),IF(AND(OR($D225={"1/2","2/3","2/1","3/2"}),I224="w"),VLOOKUP(K224,$AA$2:$AB$17,2,FALSE),IF(AND(OR($D225={"1/2","2/3","2/1","3/2"}),I224="l"),VLOOKUP(K224,$AC$2:$AD$17,2,FALSE),IF(AND(OR($D225={"1/2","2/3","2/1","3/2"}),I223="w"),VLOOKUP(K223,$AA$2:$AB$17,2,FALSE),IF(AND(OR($D225={"1/2","2/3","2/1","3/2"}),I223="l"),VLOOKUP(K223,$AC$2:$AD$17,2,FALSE),IF(AND(OR($D225={"1/2","2/3","2/1","3/2"}),I222="w"),VLOOKUP(K222,$AA$2:$AB$17,2,FALSE),IF(AND(OR($D225={"1/2","2/3","2/1","3/2"}),I222="l"),VLOOKUP(K222,$AC$2:$AD$17,2,FALSE),IF(AND(OR($D225={"1/2","2/3","2/1","3/2"}),I221="w"),VLOOKUP(K221,$AA$2:$AB$17,2,FALSE),IF(AND(OR($D225={"1/2","2/3","2/1","3/2"}),I221="l"),VLOOKUP(K221,$AC$2:$AD$17,2,FALSE),IF(AND(OR($D225={"1/2","2/3","2/1","3/2"}),I220="w"),VLOOKUP(K220,$AA$2:$AB$17,2,FALSE),IF(AND(OR($D225={"1/2","2/3","2/1","3/2"}),I220="l"),VLOOKUP(K220,$AC$2:$AD$17,2,FALSE),IF(AND(OR($D225={"1/2","2/3","2/1","3/2"}),I219="w"),VLOOKUP(K219,$AA$2:$AB$17,2,FALSE),IF(AND(OR($D225={"1/2","2/3","2/1","3/2"}),I219="l"),VLOOKUP(K219,$AC$2:$AD$17,2,FALSE),IF(AND(OR($D225={"1/2","2/3","2/1","3/2"}),I218="w"),VLOOKUP(K218,$AA$2:$AB$17,2,FALSE),IF(AND(OR($D225={"1/2","2/3","2/1","3/2"}),I218="l"),VLOOKUP(K218,$AC$2:$AD$17,2,FALSE),IF(AND(OR($D225={"1/2","2/3","2/1","3/2"}),I217="w"),VLOOKUP(K217,$AA$2:$AB$17,2,FALSE),IF(AND(OR($D225={"1/2","2/3","2/1","3/2"}),I217="l"),VLOOKUP(K217,$AC$2:$AD$17,2,FALSE),IF(AND(OR($D225={"1/2","2/3","2/1","3/2"}),I216="w"),VLOOKUP(K216,$AA$2:$AB$17,2,FALSE),IF(AND(OR($D225={"1/2","2/3","2/1","3/2"}),I216="l"),VLOOKUP(K216,$AC$2:$AD$17,2,FALSE),IF(AND(OR($D225={"1/2","2/3","2/1","3/2"}),I215="w"),VLOOKUP(K215,$AA$2:$AB$17,2,FALSE),IF(AND(OR($D225={"1/2","2/3","2/1","3/2"}),I215="l"),VLOOKUP(K215,$AC$2:$AD$17,2,FALSE),IF(OR($D225={"1/2","2/3","2/1","3/2"}),1,"")))))))))))))))))))))))</f>
        <v/>
      </c>
      <c r="L226" s="13" t="str">
        <f>IF(AND(M226="d",$A226&gt;=1,OR(N226={1,"2a","2b",3,"5a","5b","10a","10b","20a","20b","40a","40b","80a","80b","160a","160b"})),"w",IF(AND(M226="",$A226&gt;=1,OR(N226={1,"2a","2b",3,"5a","5b","10a","10b","20a","20b","40a","40b","80a","80b","160a","160b"})),"l",""))</f>
        <v>w</v>
      </c>
      <c r="M226" s="7" t="str">
        <f>IF(OR($A226={25,26,27,28,29,30,31,32,33,34,35,36}),"d","")</f>
        <v>d</v>
      </c>
      <c r="N226" s="14" t="str">
        <f>IF(AND(OR($D225={"1/3","2/3","3/1","3/2"}),L225="w"),VLOOKUP(N225,$AA$2:$AB$17,2,FALSE),IF(AND(OR($D225={"1/3","2/3","3/1","3/2"}),L225="l"),VLOOKUP(N225,$AC$2:$AD$17,2,FALSE),IF(AND(OR($D225={"1/3","2/3","3/1","3/2"}),L224="w"),VLOOKUP(N224,$AA$2:$AB$17,2,FALSE),IF(AND(OR($D225={"1/3","2/3","3/1","3/2"}),L224="l"),VLOOKUP(N224,$AC$2:$AD$17,2,FALSE),IF(AND(OR($D225={"1/3","2/3","3/1","3/2"}),L223="w"),VLOOKUP(N223,$AA$2:$AB$17,2,FALSE),IF(AND(OR($D225={"1/3","2/3","3/1","3/2"}),L223="l"),VLOOKUP(N223,$AC$2:$AD$17,2,FALSE),IF(AND(OR($D225={"1/3","2/3","3/1","3/2"}),L222="w"),VLOOKUP(N222,$AA$2:$AB$17,2,FALSE),IF(AND(OR($D225={"1/3","2/3","3/1","3/2"}),L222="l"),VLOOKUP(N222,$AC$2:$AD$17,2,FALSE),IF(AND(OR($D225={"1/3","2/3","3/1","3/2"}),L221="w"),VLOOKUP(N221,$AA$2:$AB$17,2,FALSE),IF(AND(OR($D225={"1/3","2/3","3/1","3/2"}),L221="l"),VLOOKUP(N221,$AC$2:$AD$17,2,FALSE),IF(AND(OR($D225={"1/3","2/3","3/1","3/2"}),L220="w"),VLOOKUP(N220,$AA$2:$AB$17,2,FALSE),IF(AND(OR($D225={"1/3","2/3","3/1","3/2"}),L220="l"),VLOOKUP(N220,$AC$2:$AD$17,2,FALSE),IF(AND(OR($D225={"1/3","2/3","3/1","3/2"}),L219="w"),VLOOKUP(N219,$AA$2:$AB$17,2,FALSE),IF(AND(OR($D225={"1/3","2/3","3/1","3/2"}),L219="l"),VLOOKUP(N219,$AC$2:$AD$17,2,FALSE),IF(AND(OR($D225={"1/3","2/3","3/1","3/2"}),L218="w"),VLOOKUP(N218,$AA$2:$AB$17,2,FALSE),IF(AND(OR($D225={"1/3","2/3","3/1","3/2"}),L218="l"),VLOOKUP(N218,$AC$2:$AD$17,2,FALSE),IF(AND(OR($D225={"1/3","2/3","3/1","3/2"}),L217="w"),VLOOKUP(N217,$AA$2:$AB$17,2,FALSE),IF(AND(OR($D225={"1/3","2/3","3/1","3/2"}),L217="l"),VLOOKUP(N217,$AC$2:$AD$17,2,FALSE),IF(AND(OR($D225={"1/3","2/3","3/1","3/2"}),L216="w"),VLOOKUP(N216,$AA$2:$AB$17,2,FALSE),IF(AND(OR($D225={"1/3","2/3","3/1","3/2"}),L216="l"),VLOOKUP(N216,$AC$2:$AD$17,2,FALSE),IF(AND(OR($D225={"1/3","2/3","3/1","3/2"}),L215="w"),VLOOKUP(N215,$AA$2:$AB$17,2,FALSE),IF(AND(OR($D225={"1/3","2/3","3/1","3/2"}),L215="l"),VLOOKUP(N215,$AC$2:$AD$17,2,FALSE),IF(OR($D225={"1/3","2/3","3/1","3/2"}),1,"")))))))))))))))))))))))</f>
        <v>2b</v>
      </c>
      <c r="O226" s="12">
        <f t="shared" si="22"/>
        <v>3</v>
      </c>
      <c r="P226" s="13" t="str">
        <f>IF(AND(Q226="c",$A226&gt;=1,OR(R226={1,"2a","2b",3,"5a","5b","10a","10b","20a","20b","40a","40b","80a","80b","160a","160b"})),"w",IF(AND(Q226="",$A226&gt;=1,OR(R226={1,"2a","2b",3,"5a","5b","10a","10b","20a","20b","40a","40b","80a","80b","160a","160b"})),"l",""))</f>
        <v>w</v>
      </c>
      <c r="Q226" s="7" t="str">
        <f>IF(OR($A226={1,4,7,10,13,16,19,22,25,28,31,34}),"c","")</f>
        <v>c</v>
      </c>
      <c r="R226" s="14">
        <f>IF(AND(OR($E225={"a/b","a/c","b/a","c/a"}),P225="w"),VLOOKUP(R225,$AA$2:$AB$17,2,FALSE),IF(AND(OR($E225={"a/b","a/c","b/a","c/a"}),P225="l"),VLOOKUP(R225,$AC$2:$AD$17,2,FALSE),IF(AND(OR($E225={"a/b","a/c","b/a","c/a"}),P224="w"),VLOOKUP(R224,$AA$2:$AB$17,2,FALSE),IF(AND(OR($E225={"a/b","a/c","b/a","c/a"}),P224="l"),VLOOKUP(R224,$AC$2:$AD$17,2,FALSE),IF(AND(OR($E225={"a/b","a/c","b/a","c/a"}),P223="w"),VLOOKUP(R223,$AA$2:$AB$17,2,FALSE),IF(AND(OR($E225={"a/b","a/c","b/a","c/a"}),P223="l"),VLOOKUP(R223,$AC$2:$AD$17,2,FALSE),IF(AND(OR($E225={"a/b","a/c","b/a","c/a"}),P222="w"),VLOOKUP(R222,$AA$2:$AB$17,2,FALSE),IF(AND(OR($E225={"a/b","a/c","b/a","c/a"}),P222="l"),VLOOKUP(R222,$AC$2:$AD$17,2,FALSE),IF(AND(OR($E225={"a/b","a/c","b/a","c/a"}),P221="w"),VLOOKUP(R221,$AA$2:$AB$17,2,FALSE),IF(AND(OR($E225={"a/b","a/c","b/a","c/a"}),P221="l"),VLOOKUP(R221,$AC$2:$AD$17,2,FALSE),IF(AND(OR($E225={"a/b","a/c","b/a","c/a"}),P220="w"),VLOOKUP(R220,$AA$2:$AB$17,2,FALSE),IF(AND(OR($E225={"a/b","a/c","b/a","c/a"}),P220="l"),VLOOKUP(R220,$AC$2:$AD$17,2,FALSE),IF(AND(OR($E225={"a/b","a/c","b/a","c/a"}),P219="w"),VLOOKUP(R219,$AA$2:$AB$17,2,FALSE),IF(AND(OR($E225={"a/b","a/c","b/a","c/a"}),P219="l"),VLOOKUP(R219,$AC$2:$AD$17,2,FALSE),IF(AND(OR($E225={"a/b","a/c","b/a","c/a"}),P218="w"),VLOOKUP(R218,$AA$2:$AB$17,2,FALSE),IF(AND(OR($E225={"a/b","a/c","b/a","c/a"}),P218="l"),VLOOKUP(R218,$AC$2:$AD$17,2,FALSE),IF(AND(OR($E225={"a/b","a/c","b/a","c/a"}),P217="w"),VLOOKUP(R217,$AA$2:$AB$17,2,FALSE),IF(AND(OR($E225={"a/b","a/c","b/a","c/a"}),P217="l"),VLOOKUP(R217,$AC$2:$AD$17,2,FALSE),IF(AND(OR($E225={"a/b","a/c","b/a","c/a"}),P216="w"),VLOOKUP(R216,$AA$2:$AB$17,2,FALSE),IF(AND(OR($E225={"a/b","a/c","b/a","c/a"}),P216="l"),VLOOKUP(R216,$AC$2:$AD$17,2,FALSE),IF(AND(OR($E225={"a/b","a/c","b/a","c/a"}),P215="w"),VLOOKUP(R215,$AA$2:$AB$17,2,FALSE),IF(AND(OR($E225={"a/b","a/c","b/a","c/a"}),P215="l"),VLOOKUP(R215,$AC$2:$AD$17,2,FALSE),IF(OR($E225={"a/b","a/c","b/a","c/a"}),1,"")))))))))))))))))))))))</f>
        <v>1</v>
      </c>
      <c r="S226" s="13" t="str">
        <f>IF(AND(T226="c",$A226&gt;=1,OR(U226={1,"2a","2b",3,"5a","5b","10a","10b","20a","20b","40a","40b","80a","80b","160a","160b"})),"w",IF(AND(T226="",$A226&gt;=1,OR(U226={1,"2a","2b",3,"5a","5b","10a","10b","20a","20b","40a","40b","80a","80b","160a","160b"})),"l",""))</f>
        <v/>
      </c>
      <c r="T226" s="7" t="str">
        <f>IF(OR($A226={2,5,8,11,14,17,20,23,26,29,32,35}),"c","")</f>
        <v/>
      </c>
      <c r="U226" s="14" t="str">
        <f>IF(AND(OR($E225={"a/b","b/c","b/a","c/b"}),S225="w"),VLOOKUP(U225,$AA$2:$AB$17,2,FALSE),IF(AND(OR($E225={"a/b","b/c","b/a","c/b"}),S225="l"),VLOOKUP(U225,$AC$2:$AD$17,2,FALSE),IF(AND(OR($E225={"a/b","b/c","b/a","c/b"}),S224="w"),VLOOKUP(U224,$AA$2:$AB$17,2,FALSE),IF(AND(OR($E225={"a/b","b/c","b/a","c/b"}),S224="l"),VLOOKUP(U224,$AC$2:$AD$17,2,FALSE),IF(AND(OR($E225={"a/b","b/c","b/a","c/b"}),S223="w"),VLOOKUP(U223,$AA$2:$AB$17,2,FALSE),IF(AND(OR($E225={"a/b","b/c","b/a","c/b"}),S223="l"),VLOOKUP(U223,$AC$2:$AD$17,2,FALSE),IF(AND(OR($E225={"a/b","b/c","b/a","c/b"}),S222="w"),VLOOKUP(U222,$AA$2:$AB$17,2,FALSE),IF(AND(OR($E225={"a/b","b/c","b/a","c/b"}),S222="l"),VLOOKUP(U222,$AC$2:$AD$17,2,FALSE),IF(AND(OR($E225={"a/b","b/c","b/a","c/b"}),S221="w"),VLOOKUP(U221,$AA$2:$AB$17,2,FALSE),IF(AND(OR($E225={"a/b","b/c","b/a","c/b"}),S221="l"),VLOOKUP(U221,$AC$2:$AD$17,2,FALSE),IF(AND(OR($E225={"a/b","b/c","b/a","c/b"}),S220="w"),VLOOKUP(U220,$AA$2:$AB$17,2,FALSE),IF(AND(OR($E225={"a/b","b/c","b/a","c/b"}),S220="l"),VLOOKUP(U220,$AC$2:$AD$17,2,FALSE),IF(AND(OR($E225={"a/b","b/c","b/a","c/b"}),S219="w"),VLOOKUP(U219,$AA$2:$AB$17,2,FALSE),IF(AND(OR($E225={"a/b","b/c","b/a","c/b"}),S219="l"),VLOOKUP(U219,$AC$2:$AD$17,2,FALSE),IF(AND(OR($E225={"a/b","b/c","b/a","c/b"}),S218="w"),VLOOKUP(U218,$AA$2:$AB$17,2,FALSE),IF(AND(OR($E225={"a/b","b/c","b/a","c/b"}),S218="l"),VLOOKUP(U218,$AC$2:$AD$17,2,FALSE),IF(AND(OR($E225={"a/b","b/c","b/a","c/b"}),S217="w"),VLOOKUP(U217,$AA$2:$AB$17,2,FALSE),IF(AND(OR($E225={"a/b","b/c","b/a","c/b"}),S217="l"),VLOOKUP(U217,$AC$2:$AD$17,2,FALSE),IF(AND(OR($E225={"a/b","b/c","b/a","c/b"}),S216="w"),VLOOKUP(U216,$AA$2:$AB$17,2,FALSE),IF(AND(OR($E225={"a/b","b/c","b/a","c/b"}),S216="l"),VLOOKUP(U216,$AC$2:$AD$17,2,FALSE),IF(AND(OR($E225={"a/b","b/c","b/a","c/b"}),S215="w"),VLOOKUP(U215,$AA$2:$AB$17,2,FALSE),IF(AND(OR($E225={"a/b","b/c","b/a","c/b"}),S215="l"),VLOOKUP(U215,$AC$2:$AD$17,2,FALSE),IF(OR($E225={"a/b","b/c","b/a","c/b"}),1,"")))))))))))))))))))))))</f>
        <v/>
      </c>
      <c r="V226" s="13" t="str">
        <f>IF(AND(W226="c",$A226&gt;=1,OR(X226={1,"2a","2b",3,"5a","5b","10a","10b","20a","20b","40a","40b","80a","80b","160a","160b"})),"w",IF(AND(W226="",$A226&gt;=1,OR(X226={1,"2a","2b",3,"5a","5b","10a","10b","20a","20b","40a","40b","80a","80b","160a","160b"})),"l",""))</f>
        <v>l</v>
      </c>
      <c r="W226" s="7" t="str">
        <f>IF(OR($A226={3,6,9,12,15,18,21,24,27,30,33,36}),"c","")</f>
        <v/>
      </c>
      <c r="X226" s="14" t="str">
        <f>IF(AND(OR($E225={"a/c","b/c","c/a","c/b"}),V225="w"),VLOOKUP(X225,$AA$2:$AB$17,2,FALSE),IF(AND(OR($E225={"a/c","b/c","c/a","c/b"}),V225="l"),VLOOKUP(X225,$AC$2:$AD$17,2,FALSE),IF(AND(OR($E225={"a/c","b/c","c/a","c/b"}),V224="w"),VLOOKUP(X224,$AA$2:$AB$17,2,FALSE),IF(AND(OR($E225={"a/c","b/c","c/a","c/b"}),V224="l"),VLOOKUP(X224,$AC$2:$AD$17,2,FALSE),IF(AND(OR($E225={"a/c","b/c","c/a","c/b"}),V223="w"),VLOOKUP(X223,$AA$2:$AB$17,2,FALSE),IF(AND(OR($E225={"a/c","b/c","c/a","c/b"}),V223="l"),VLOOKUP(X223,$AC$2:$AD$17,2,FALSE),IF(AND(OR($E225={"a/c","b/c","c/a","c/b"}),V222="w"),VLOOKUP(X222,$AA$2:$AB$17,2,FALSE),IF(AND(OR($E225={"a/c","b/c","c/a","c/b"}),V222="l"),VLOOKUP(X222,$AC$2:$AD$17,2,FALSE),IF(AND(OR($E225={"a/c","b/c","c/a","c/b"}),V221="w"),VLOOKUP(X221,$AA$2:$AB$17,2,FALSE),IF(AND(OR($E225={"a/c","b/c","c/a","c/b"}),V221="l"),VLOOKUP(X221,$AC$2:$AD$17,2,FALSE),IF(AND(OR($E225={"a/c","b/c","c/a","c/b"}),V220="w"),VLOOKUP(X220,$AA$2:$AB$17,2,FALSE),IF(AND(OR($E225={"a/c","b/c","c/a","c/b"}),V220="l"),VLOOKUP(X220,$AC$2:$AD$17,2,FALSE),IF(AND(OR($E225={"a/c","b/c","c/a","c/b"}),V219="w"),VLOOKUP(X219,$AA$2:$AB$17,2,FALSE),IF(AND(OR($E225={"a/c","b/c","c/a","c/b"}),V219="l"),VLOOKUP(X219,$AC$2:$AD$17,2,FALSE),IF(AND(OR($E225={"a/c","b/c","c/a","c/b"}),V218="w"),VLOOKUP(X218,$AA$2:$AB$17,2,FALSE),IF(AND(OR($E225={"a/c","b/c","c/a","c/b"}),V218="l"),VLOOKUP(X218,$AC$2:$AD$17,2,FALSE),IF(AND(OR($E225={"a/c","b/c","c/a","c/b"}),V217="w"),VLOOKUP(X217,$AA$2:$AB$17,2,FALSE),IF(AND(OR($E225={"a/c","b/c","c/a","c/b"}),V217="l"),VLOOKUP(X217,$AC$2:$AD$17,2,FALSE),IF(AND(OR($E225={"a/c","b/c","c/a","c/b"}),V216="w"),VLOOKUP(X216,$AA$2:$AB$17,2,FALSE),IF(AND(OR($E225={"a/c","b/c","c/a","c/b"}),V216="l"),VLOOKUP(X216,$AC$2:$AD$17,2,FALSE),IF(AND(OR($E225={"a/c","b/c","c/a","c/b"}),V215="w"),VLOOKUP(X215,$AA$2:$AB$17,2,FALSE),IF(AND(OR($E225={"a/c","b/c","c/a","c/b"}),V215="l"),VLOOKUP(X215,$AC$2:$AD$17,2,FALSE),IF(OR($E225={"a/c","b/c","c/a","c/b"}),1,"")))))))))))))))))))))))</f>
        <v>10a</v>
      </c>
      <c r="Y226" s="12">
        <f t="shared" si="23"/>
        <v>-8</v>
      </c>
      <c r="Z226" s="27">
        <f t="shared" si="24"/>
        <v>-5</v>
      </c>
    </row>
    <row r="227" spans="1:26">
      <c r="A227" s="9">
        <v>14</v>
      </c>
      <c r="B227" s="9">
        <f>IF(OR($A227={1,2,3,4,5,6,7,8,9,10,11,12}),1,IF(OR($A227={13,14,15,16,17,18,19,20,21,22,23,24}),2,IF(OR($A227={25,26,27,28,29,30,31,32,33,34,35,36}),3,"")))</f>
        <v>2</v>
      </c>
      <c r="C227" s="9" t="str">
        <f>IF(OR($A227={1,4,7,10,13,16,19,22,25,28,31,34}),"A",IF(OR($A227={2,5,8,11,14,17,20,23,26,29,32,35}),"B",IF(OR($A227={3,6,9,12,15,18,21,24,27,30,33,36}),"C","")))</f>
        <v>B</v>
      </c>
      <c r="D227" t="str">
        <f t="shared" si="25"/>
        <v>3/2</v>
      </c>
      <c r="E227" t="str">
        <f t="shared" si="26"/>
        <v>A/B</v>
      </c>
      <c r="F227" s="13" t="str">
        <f>IF(AND(G227="d",$A227&gt;=1,OR(H227={1,"2a","2b",3,"5a","5b","10a","10b","20a","20b","40a","40b","80a","80b","160a","160b"})),"w",IF(AND(G227="",$A227&gt;=1,OR(H227={1,"2a","2b",3,"5a","5b","10a","10b","20a","20b","40a","40b","80a","80b","160a","160b"})),"l",""))</f>
        <v>l</v>
      </c>
      <c r="G227" s="7" t="str">
        <f>IF(OR($A227={1,2,3,4,5,6,7,8,9,10,11,12}),"d","")</f>
        <v/>
      </c>
      <c r="H227" s="14" t="str">
        <f>IF(AND(OR($D226={"1/2","1/3","2/1","3/1"}),F226="w"),VLOOKUP(H226,$AA$2:$AB$17,2,FALSE),IF(AND(OR($D226={"1/2","1/3","2/1","3/1"}),F226="l"),VLOOKUP(H226,$AC$2:$AD$17,2,FALSE),IF(AND(OR($D226={"1/2","1/3","2/1","3/1"}),F225="w"),VLOOKUP(H225,$AA$2:$AB$17,2,FALSE),IF(AND(OR($D226={"1/2","1/3","2/1","3/1"}),F225="l"),VLOOKUP(H225,$AC$2:$AD$17,2,FALSE),IF(AND(OR($D226={"1/2","1/3","2/1","3/1"}),F224="w"),VLOOKUP(H224,$AA$2:$AB$17,2,FALSE),IF(AND(OR($D226={"1/2","1/3","2/1","3/1"}),F224="l"),VLOOKUP(H224,$AC$2:$AD$17,2,FALSE),IF(AND(OR($D226={"1/2","1/3","2/1","3/1"}),F223="w"),VLOOKUP(H223,$AA$2:$AB$17,2,FALSE),IF(AND(OR($D226={"1/2","1/3","2/1","3/1"}),F223="l"),VLOOKUP(H223,$AC$2:$AD$17,2,FALSE),IF(AND(OR($D226={"1/2","1/3","2/1","3/1"}),F222="w"),VLOOKUP(H222,$AA$2:$AB$17,2,FALSE),IF(AND(OR($D226={"1/2","1/3","2/1","3/1"}),F222="l"),VLOOKUP(H222,$AC$2:$AD$17,2,FALSE),IF(AND(OR($D226={"1/2","1/3","2/1","3/1"}),F221="w"),VLOOKUP(H221,$AA$2:$AB$17,2,FALSE),IF(AND(OR($D226={"1/2","1/3","2/1","3/1"}),F221="l"),VLOOKUP(H221,$AC$2:$AD$17,2,FALSE),IF(AND(OR($D226={"1/2","1/3","2/1","3/1"}),F220="w"),VLOOKUP(H220,$AA$2:$AB$17,2,FALSE),IF(AND(OR($D226={"1/2","1/3","2/1","3/1"}),F220="l"),VLOOKUP(H220,$AC$2:$AD$17,2,FALSE),IF(AND(OR($D226={"1/2","1/3","2/1","3/1"}),F219="w"),VLOOKUP(H219,$AA$2:$AB$17,2,FALSE),IF(AND(OR($D226={"1/2","1/3","2/1","3/1"}),F219="l"),VLOOKUP(H219,$AC$2:$AD$17,2,FALSE),IF(AND(OR($D226={"1/2","1/3","2/1","3/1"}),F218="w"),VLOOKUP(H218,$AA$2:$AB$17,2,FALSE),IF(AND(OR($D226={"1/2","1/3","2/1","3/1"}),F218="l"),VLOOKUP(H218,$AC$2:$AD$17,2,FALSE),IF(AND(OR($D226={"1/2","1/3","2/1","3/1"}),F217="w"),VLOOKUP(H217,$AA$2:$AB$17,2,FALSE),IF(AND(OR($D226={"1/2","1/3","2/1","3/1"}),F217="l"),VLOOKUP(H217,$AC$2:$AD$17,2,FALSE),IF(AND(OR($D226={"1/2","1/3","2/1","3/1"}),F216="w"),VLOOKUP(H216,$AA$2:$AB$17,2,FALSE),IF(AND(OR($D226={"1/2","1/3","2/1","3/1"}),F216="l"),VLOOKUP(H216,$AC$2:$AD$17,2,FALSE),IF(OR($D226={"1/2","1/3","2/1","3/1"}),1,"")))))))))))))))))))))))</f>
        <v>2a</v>
      </c>
      <c r="I227" s="13" t="str">
        <f>IF(AND(J227="d",$A227&gt;=1,OR(K227={1,"2a","2b",3,"5a","5b","10a","10b","20a","20b","40a","40b","80a","80b","160a","160b"})),"w",IF(AND(J227="",$A227&gt;=1,OR(K227={1,"2a","2b",3,"5a","5b","10a","10b","20a","20b","40a","40b","80a","80b","160a","160b"})),"l",""))</f>
        <v/>
      </c>
      <c r="J227" s="7" t="str">
        <f>IF(OR($A227={13,14,15,16,17,18,19,20,21,22,23,24}),"d","")</f>
        <v>d</v>
      </c>
      <c r="K227" s="14" t="str">
        <f>IF(AND(OR($D226={"1/2","2/3","2/1","3/2"}),I226="w"),VLOOKUP(K226,$AA$2:$AB$17,2,FALSE),IF(AND(OR($D226={"1/2","2/3","2/1","3/2"}),I226="l"),VLOOKUP(K226,$AC$2:$AD$17,2,FALSE),IF(AND(OR($D226={"1/2","2/3","2/1","3/2"}),I225="w"),VLOOKUP(K225,$AA$2:$AB$17,2,FALSE),IF(AND(OR($D226={"1/2","2/3","2/1","3/2"}),I225="l"),VLOOKUP(K225,$AC$2:$AD$17,2,FALSE),IF(AND(OR($D226={"1/2","2/3","2/1","3/2"}),I224="w"),VLOOKUP(K224,$AA$2:$AB$17,2,FALSE),IF(AND(OR($D226={"1/2","2/3","2/1","3/2"}),I224="l"),VLOOKUP(K224,$AC$2:$AD$17,2,FALSE),IF(AND(OR($D226={"1/2","2/3","2/1","3/2"}),I223="w"),VLOOKUP(K223,$AA$2:$AB$17,2,FALSE),IF(AND(OR($D226={"1/2","2/3","2/1","3/2"}),I223="l"),VLOOKUP(K223,$AC$2:$AD$17,2,FALSE),IF(AND(OR($D226={"1/2","2/3","2/1","3/2"}),I222="w"),VLOOKUP(K222,$AA$2:$AB$17,2,FALSE),IF(AND(OR($D226={"1/2","2/3","2/1","3/2"}),I222="l"),VLOOKUP(K222,$AC$2:$AD$17,2,FALSE),IF(AND(OR($D226={"1/2","2/3","2/1","3/2"}),I221="w"),VLOOKUP(K221,$AA$2:$AB$17,2,FALSE),IF(AND(OR($D226={"1/2","2/3","2/1","3/2"}),I221="l"),VLOOKUP(K221,$AC$2:$AD$17,2,FALSE),IF(AND(OR($D226={"1/2","2/3","2/1","3/2"}),I220="w"),VLOOKUP(K220,$AA$2:$AB$17,2,FALSE),IF(AND(OR($D226={"1/2","2/3","2/1","3/2"}),I220="l"),VLOOKUP(K220,$AC$2:$AD$17,2,FALSE),IF(AND(OR($D226={"1/2","2/3","2/1","3/2"}),I219="w"),VLOOKUP(K219,$AA$2:$AB$17,2,FALSE),IF(AND(OR($D226={"1/2","2/3","2/1","3/2"}),I219="l"),VLOOKUP(K219,$AC$2:$AD$17,2,FALSE),IF(AND(OR($D226={"1/2","2/3","2/1","3/2"}),I218="w"),VLOOKUP(K218,$AA$2:$AB$17,2,FALSE),IF(AND(OR($D226={"1/2","2/3","2/1","3/2"}),I218="l"),VLOOKUP(K218,$AC$2:$AD$17,2,FALSE),IF(AND(OR($D226={"1/2","2/3","2/1","3/2"}),I217="w"),VLOOKUP(K217,$AA$2:$AB$17,2,FALSE),IF(AND(OR($D226={"1/2","2/3","2/1","3/2"}),I217="l"),VLOOKUP(K217,$AC$2:$AD$17,2,FALSE),IF(AND(OR($D226={"1/2","2/3","2/1","3/2"}),I216="w"),VLOOKUP(K216,$AA$2:$AB$17,2,FALSE),IF(AND(OR($D226={"1/2","2/3","2/1","3/2"}),I216="l"),VLOOKUP(K216,$AC$2:$AD$17,2,FALSE),IF(OR($D226={"1/2","2/3","2/1","3/2"}),1,"")))))))))))))))))))))))</f>
        <v/>
      </c>
      <c r="L227" s="13" t="str">
        <f>IF(AND(M227="d",$A227&gt;=1,OR(N227={1,"2a","2b",3,"5a","5b","10a","10b","20a","20b","40a","40b","80a","80b","160a","160b"})),"w",IF(AND(M227="",$A227&gt;=1,OR(N227={1,"2a","2b",3,"5a","5b","10a","10b","20a","20b","40a","40b","80a","80b","160a","160b"})),"l",""))</f>
        <v>l</v>
      </c>
      <c r="M227" s="7" t="str">
        <f>IF(OR($A227={25,26,27,28,29,30,31,32,33,34,35,36}),"d","")</f>
        <v/>
      </c>
      <c r="N227" s="14">
        <f>IF(AND(OR($D226={"1/3","2/3","3/1","3/2"}),L226="w"),VLOOKUP(N226,$AA$2:$AB$17,2,FALSE),IF(AND(OR($D226={"1/3","2/3","3/1","3/2"}),L226="l"),VLOOKUP(N226,$AC$2:$AD$17,2,FALSE),IF(AND(OR($D226={"1/3","2/3","3/1","3/2"}),L225="w"),VLOOKUP(N225,$AA$2:$AB$17,2,FALSE),IF(AND(OR($D226={"1/3","2/3","3/1","3/2"}),L225="l"),VLOOKUP(N225,$AC$2:$AD$17,2,FALSE),IF(AND(OR($D226={"1/3","2/3","3/1","3/2"}),L224="w"),VLOOKUP(N224,$AA$2:$AB$17,2,FALSE),IF(AND(OR($D226={"1/3","2/3","3/1","3/2"}),L224="l"),VLOOKUP(N224,$AC$2:$AD$17,2,FALSE),IF(AND(OR($D226={"1/3","2/3","3/1","3/2"}),L223="w"),VLOOKUP(N223,$AA$2:$AB$17,2,FALSE),IF(AND(OR($D226={"1/3","2/3","3/1","3/2"}),L223="l"),VLOOKUP(N223,$AC$2:$AD$17,2,FALSE),IF(AND(OR($D226={"1/3","2/3","3/1","3/2"}),L222="w"),VLOOKUP(N222,$AA$2:$AB$17,2,FALSE),IF(AND(OR($D226={"1/3","2/3","3/1","3/2"}),L222="l"),VLOOKUP(N222,$AC$2:$AD$17,2,FALSE),IF(AND(OR($D226={"1/3","2/3","3/1","3/2"}),L221="w"),VLOOKUP(N221,$AA$2:$AB$17,2,FALSE),IF(AND(OR($D226={"1/3","2/3","3/1","3/2"}),L221="l"),VLOOKUP(N221,$AC$2:$AD$17,2,FALSE),IF(AND(OR($D226={"1/3","2/3","3/1","3/2"}),L220="w"),VLOOKUP(N220,$AA$2:$AB$17,2,FALSE),IF(AND(OR($D226={"1/3","2/3","3/1","3/2"}),L220="l"),VLOOKUP(N220,$AC$2:$AD$17,2,FALSE),IF(AND(OR($D226={"1/3","2/3","3/1","3/2"}),L219="w"),VLOOKUP(N219,$AA$2:$AB$17,2,FALSE),IF(AND(OR($D226={"1/3","2/3","3/1","3/2"}),L219="l"),VLOOKUP(N219,$AC$2:$AD$17,2,FALSE),IF(AND(OR($D226={"1/3","2/3","3/1","3/2"}),L218="w"),VLOOKUP(N218,$AA$2:$AB$17,2,FALSE),IF(AND(OR($D226={"1/3","2/3","3/1","3/2"}),L218="l"),VLOOKUP(N218,$AC$2:$AD$17,2,FALSE),IF(AND(OR($D226={"1/3","2/3","3/1","3/2"}),L217="w"),VLOOKUP(N217,$AA$2:$AB$17,2,FALSE),IF(AND(OR($D226={"1/3","2/3","3/1","3/2"}),L217="l"),VLOOKUP(N217,$AC$2:$AD$17,2,FALSE),IF(AND(OR($D226={"1/3","2/3","3/1","3/2"}),L216="w"),VLOOKUP(N216,$AA$2:$AB$17,2,FALSE),IF(AND(OR($D226={"1/3","2/3","3/1","3/2"}),L216="l"),VLOOKUP(N216,$AC$2:$AD$17,2,FALSE),IF(OR($D226={"1/3","2/3","3/1","3/2"}),1,"")))))))))))))))))))))))</f>
        <v>1</v>
      </c>
      <c r="O227" s="12">
        <f t="shared" si="22"/>
        <v>-3</v>
      </c>
      <c r="P227" s="13" t="str">
        <f>IF(AND(Q227="c",$A227&gt;=1,OR(R227={1,"2a","2b",3,"5a","5b","10a","10b","20a","20b","40a","40b","80a","80b","160a","160b"})),"w",IF(AND(Q227="",$A227&gt;=1,OR(R227={1,"2a","2b",3,"5a","5b","10a","10b","20a","20b","40a","40b","80a","80b","160a","160b"})),"l",""))</f>
        <v>l</v>
      </c>
      <c r="Q227" s="7" t="str">
        <f>IF(OR($A227={1,4,7,10,13,16,19,22,25,28,31,34}),"c","")</f>
        <v/>
      </c>
      <c r="R227" s="14">
        <f>IF(AND(OR($E226={"a/b","a/c","b/a","c/a"}),P226="w"),VLOOKUP(R226,$AA$2:$AB$17,2,FALSE),IF(AND(OR($E226={"a/b","a/c","b/a","c/a"}),P226="l"),VLOOKUP(R226,$AC$2:$AD$17,2,FALSE),IF(AND(OR($E226={"a/b","a/c","b/a","c/a"}),P225="w"),VLOOKUP(R225,$AA$2:$AB$17,2,FALSE),IF(AND(OR($E226={"a/b","a/c","b/a","c/a"}),P225="l"),VLOOKUP(R225,$AC$2:$AD$17,2,FALSE),IF(AND(OR($E226={"a/b","a/c","b/a","c/a"}),P224="w"),VLOOKUP(R224,$AA$2:$AB$17,2,FALSE),IF(AND(OR($E226={"a/b","a/c","b/a","c/a"}),P224="l"),VLOOKUP(R224,$AC$2:$AD$17,2,FALSE),IF(AND(OR($E226={"a/b","a/c","b/a","c/a"}),P223="w"),VLOOKUP(R223,$AA$2:$AB$17,2,FALSE),IF(AND(OR($E226={"a/b","a/c","b/a","c/a"}),P223="l"),VLOOKUP(R223,$AC$2:$AD$17,2,FALSE),IF(AND(OR($E226={"a/b","a/c","b/a","c/a"}),P222="w"),VLOOKUP(R222,$AA$2:$AB$17,2,FALSE),IF(AND(OR($E226={"a/b","a/c","b/a","c/a"}),P222="l"),VLOOKUP(R222,$AC$2:$AD$17,2,FALSE),IF(AND(OR($E226={"a/b","a/c","b/a","c/a"}),P221="w"),VLOOKUP(R221,$AA$2:$AB$17,2,FALSE),IF(AND(OR($E226={"a/b","a/c","b/a","c/a"}),P221="l"),VLOOKUP(R221,$AC$2:$AD$17,2,FALSE),IF(AND(OR($E226={"a/b","a/c","b/a","c/a"}),P220="w"),VLOOKUP(R220,$AA$2:$AB$17,2,FALSE),IF(AND(OR($E226={"a/b","a/c","b/a","c/a"}),P220="l"),VLOOKUP(R220,$AC$2:$AD$17,2,FALSE),IF(AND(OR($E226={"a/b","a/c","b/a","c/a"}),P219="w"),VLOOKUP(R219,$AA$2:$AB$17,2,FALSE),IF(AND(OR($E226={"a/b","a/c","b/a","c/a"}),P219="l"),VLOOKUP(R219,$AC$2:$AD$17,2,FALSE),IF(AND(OR($E226={"a/b","a/c","b/a","c/a"}),P218="w"),VLOOKUP(R218,$AA$2:$AB$17,2,FALSE),IF(AND(OR($E226={"a/b","a/c","b/a","c/a"}),P218="l"),VLOOKUP(R218,$AC$2:$AD$17,2,FALSE),IF(AND(OR($E226={"a/b","a/c","b/a","c/a"}),P217="w"),VLOOKUP(R217,$AA$2:$AB$17,2,FALSE),IF(AND(OR($E226={"a/b","a/c","b/a","c/a"}),P217="l"),VLOOKUP(R217,$AC$2:$AD$17,2,FALSE),IF(AND(OR($E226={"a/b","a/c","b/a","c/a"}),P216="w"),VLOOKUP(R216,$AA$2:$AB$17,2,FALSE),IF(AND(OR($E226={"a/b","a/c","b/a","c/a"}),P216="l"),VLOOKUP(R216,$AC$2:$AD$17,2,FALSE),IF(OR($E226={"a/b","a/c","b/a","c/a"}),1,"")))))))))))))))))))))))</f>
        <v>1</v>
      </c>
      <c r="S227" s="13" t="str">
        <f>IF(AND(T227="c",$A227&gt;=1,OR(U227={1,"2a","2b",3,"5a","5b","10a","10b","20a","20b","40a","40b","80a","80b","160a","160b"})),"w",IF(AND(T227="",$A227&gt;=1,OR(U227={1,"2a","2b",3,"5a","5b","10a","10b","20a","20b","40a","40b","80a","80b","160a","160b"})),"l",""))</f>
        <v/>
      </c>
      <c r="T227" s="7" t="str">
        <f>IF(OR($A227={2,5,8,11,14,17,20,23,26,29,32,35}),"c","")</f>
        <v>c</v>
      </c>
      <c r="U227" s="14" t="str">
        <f>IF(AND(OR($E226={"a/b","b/c","b/a","c/b"}),S226="w"),VLOOKUP(U226,$AA$2:$AB$17,2,FALSE),IF(AND(OR($E226={"a/b","b/c","b/a","c/b"}),S226="l"),VLOOKUP(U226,$AC$2:$AD$17,2,FALSE),IF(AND(OR($E226={"a/b","b/c","b/a","c/b"}),S225="w"),VLOOKUP(U225,$AA$2:$AB$17,2,FALSE),IF(AND(OR($E226={"a/b","b/c","b/a","c/b"}),S225="l"),VLOOKUP(U225,$AC$2:$AD$17,2,FALSE),IF(AND(OR($E226={"a/b","b/c","b/a","c/b"}),S224="w"),VLOOKUP(U224,$AA$2:$AB$17,2,FALSE),IF(AND(OR($E226={"a/b","b/c","b/a","c/b"}),S224="l"),VLOOKUP(U224,$AC$2:$AD$17,2,FALSE),IF(AND(OR($E226={"a/b","b/c","b/a","c/b"}),S223="w"),VLOOKUP(U223,$AA$2:$AB$17,2,FALSE),IF(AND(OR($E226={"a/b","b/c","b/a","c/b"}),S223="l"),VLOOKUP(U223,$AC$2:$AD$17,2,FALSE),IF(AND(OR($E226={"a/b","b/c","b/a","c/b"}),S222="w"),VLOOKUP(U222,$AA$2:$AB$17,2,FALSE),IF(AND(OR($E226={"a/b","b/c","b/a","c/b"}),S222="l"),VLOOKUP(U222,$AC$2:$AD$17,2,FALSE),IF(AND(OR($E226={"a/b","b/c","b/a","c/b"}),S221="w"),VLOOKUP(U221,$AA$2:$AB$17,2,FALSE),IF(AND(OR($E226={"a/b","b/c","b/a","c/b"}),S221="l"),VLOOKUP(U221,$AC$2:$AD$17,2,FALSE),IF(AND(OR($E226={"a/b","b/c","b/a","c/b"}),S220="w"),VLOOKUP(U220,$AA$2:$AB$17,2,FALSE),IF(AND(OR($E226={"a/b","b/c","b/a","c/b"}),S220="l"),VLOOKUP(U220,$AC$2:$AD$17,2,FALSE),IF(AND(OR($E226={"a/b","b/c","b/a","c/b"}),S219="w"),VLOOKUP(U219,$AA$2:$AB$17,2,FALSE),IF(AND(OR($E226={"a/b","b/c","b/a","c/b"}),S219="l"),VLOOKUP(U219,$AC$2:$AD$17,2,FALSE),IF(AND(OR($E226={"a/b","b/c","b/a","c/b"}),S218="w"),VLOOKUP(U218,$AA$2:$AB$17,2,FALSE),IF(AND(OR($E226={"a/b","b/c","b/a","c/b"}),S218="l"),VLOOKUP(U218,$AC$2:$AD$17,2,FALSE),IF(AND(OR($E226={"a/b","b/c","b/a","c/b"}),S217="w"),VLOOKUP(U217,$AA$2:$AB$17,2,FALSE),IF(AND(OR($E226={"a/b","b/c","b/a","c/b"}),S217="l"),VLOOKUP(U217,$AC$2:$AD$17,2,FALSE),IF(AND(OR($E226={"a/b","b/c","b/a","c/b"}),S216="w"),VLOOKUP(U216,$AA$2:$AB$17,2,FALSE),IF(AND(OR($E226={"a/b","b/c","b/a","c/b"}),S216="l"),VLOOKUP(U216,$AC$2:$AD$17,2,FALSE),IF(OR($E226={"a/b","b/c","b/a","c/b"}),1,"")))))))))))))))))))))))</f>
        <v/>
      </c>
      <c r="V227" s="13" t="str">
        <f>IF(AND(W227="c",$A227&gt;=1,OR(X227={1,"2a","2b",3,"5a","5b","10a","10b","20a","20b","40a","40b","80a","80b","160a","160b"})),"w",IF(AND(W227="",$A227&gt;=1,OR(X227={1,"2a","2b",3,"5a","5b","10a","10b","20a","20b","40a","40b","80a","80b","160a","160b"})),"l",""))</f>
        <v>l</v>
      </c>
      <c r="W227" s="7" t="str">
        <f>IF(OR($A227={3,6,9,12,15,18,21,24,27,30,33,36}),"c","")</f>
        <v/>
      </c>
      <c r="X227" s="14" t="str">
        <f>IF(AND(OR($E226={"a/c","b/c","c/a","c/b"}),V226="w"),VLOOKUP(X226,$AA$2:$AB$17,2,FALSE),IF(AND(OR($E226={"a/c","b/c","c/a","c/b"}),V226="l"),VLOOKUP(X226,$AC$2:$AD$17,2,FALSE),IF(AND(OR($E226={"a/c","b/c","c/a","c/b"}),V225="w"),VLOOKUP(X225,$AA$2:$AB$17,2,FALSE),IF(AND(OR($E226={"a/c","b/c","c/a","c/b"}),V225="l"),VLOOKUP(X225,$AC$2:$AD$17,2,FALSE),IF(AND(OR($E226={"a/c","b/c","c/a","c/b"}),V224="w"),VLOOKUP(X224,$AA$2:$AB$17,2,FALSE),IF(AND(OR($E226={"a/c","b/c","c/a","c/b"}),V224="l"),VLOOKUP(X224,$AC$2:$AD$17,2,FALSE),IF(AND(OR($E226={"a/c","b/c","c/a","c/b"}),V223="w"),VLOOKUP(X223,$AA$2:$AB$17,2,FALSE),IF(AND(OR($E226={"a/c","b/c","c/a","c/b"}),V223="l"),VLOOKUP(X223,$AC$2:$AD$17,2,FALSE),IF(AND(OR($E226={"a/c","b/c","c/a","c/b"}),V222="w"),VLOOKUP(X222,$AA$2:$AB$17,2,FALSE),IF(AND(OR($E226={"a/c","b/c","c/a","c/b"}),V222="l"),VLOOKUP(X222,$AC$2:$AD$17,2,FALSE),IF(AND(OR($E226={"a/c","b/c","c/a","c/b"}),V221="w"),VLOOKUP(X221,$AA$2:$AB$17,2,FALSE),IF(AND(OR($E226={"a/c","b/c","c/a","c/b"}),V221="l"),VLOOKUP(X221,$AC$2:$AD$17,2,FALSE),IF(AND(OR($E226={"a/c","b/c","c/a","c/b"}),V220="w"),VLOOKUP(X220,$AA$2:$AB$17,2,FALSE),IF(AND(OR($E226={"a/c","b/c","c/a","c/b"}),V220="l"),VLOOKUP(X220,$AC$2:$AD$17,2,FALSE),IF(AND(OR($E226={"a/c","b/c","c/a","c/b"}),V219="w"),VLOOKUP(X219,$AA$2:$AB$17,2,FALSE),IF(AND(OR($E226={"a/c","b/c","c/a","c/b"}),V219="l"),VLOOKUP(X219,$AC$2:$AD$17,2,FALSE),IF(AND(OR($E226={"a/c","b/c","c/a","c/b"}),V218="w"),VLOOKUP(X218,$AA$2:$AB$17,2,FALSE),IF(AND(OR($E226={"a/c","b/c","c/a","c/b"}),V218="l"),VLOOKUP(X218,$AC$2:$AD$17,2,FALSE),IF(AND(OR($E226={"a/c","b/c","c/a","c/b"}),V217="w"),VLOOKUP(X217,$AA$2:$AB$17,2,FALSE),IF(AND(OR($E226={"a/c","b/c","c/a","c/b"}),V217="l"),VLOOKUP(X217,$AC$2:$AD$17,2,FALSE),IF(AND(OR($E226={"a/c","b/c","c/a","c/b"}),V216="w"),VLOOKUP(X216,$AA$2:$AB$17,2,FALSE),IF(AND(OR($E226={"a/c","b/c","c/a","c/b"}),V216="l"),VLOOKUP(X216,$AC$2:$AD$17,2,FALSE),IF(OR($E226={"a/c","b/c","c/a","c/b"}),1,"")))))))))))))))))))))))</f>
        <v>10b</v>
      </c>
      <c r="Y227" s="12">
        <f t="shared" si="23"/>
        <v>-11</v>
      </c>
      <c r="Z227" s="27">
        <f t="shared" si="24"/>
        <v>-14</v>
      </c>
    </row>
    <row r="228" spans="1:26">
      <c r="A228" s="9">
        <v>20</v>
      </c>
      <c r="B228" s="9">
        <f>IF(OR($A228={1,2,3,4,5,6,7,8,9,10,11,12}),1,IF(OR($A228={13,14,15,16,17,18,19,20,21,22,23,24}),2,IF(OR($A228={25,26,27,28,29,30,31,32,33,34,35,36}),3,"")))</f>
        <v>2</v>
      </c>
      <c r="C228" s="9" t="str">
        <f>IF(OR($A228={1,4,7,10,13,16,19,22,25,28,31,34}),"A",IF(OR($A228={2,5,8,11,14,17,20,23,26,29,32,35}),"B",IF(OR($A228={3,6,9,12,15,18,21,24,27,30,33,36}),"C","")))</f>
        <v>B</v>
      </c>
      <c r="D228" t="str">
        <f t="shared" si="25"/>
        <v>3/2</v>
      </c>
      <c r="E228" t="str">
        <f t="shared" si="26"/>
        <v>A/B</v>
      </c>
      <c r="F228" s="13" t="str">
        <f>IF(AND(G228="d",$A228&gt;=1,OR(H228={1,"2a","2b",3,"5a","5b","10a","10b","20a","20b","40a","40b","80a","80b","160a","160b"})),"w",IF(AND(G228="",$A228&gt;=1,OR(H228={1,"2a","2b",3,"5a","5b","10a","10b","20a","20b","40a","40b","80a","80b","160a","160b"})),"l",""))</f>
        <v/>
      </c>
      <c r="G228" s="7" t="str">
        <f>IF(OR($A228={1,2,3,4,5,6,7,8,9,10,11,12}),"d","")</f>
        <v/>
      </c>
      <c r="H228" s="14" t="str">
        <f>IF(AND(OR($D227={"1/2","1/3","2/1","3/1"}),F227="w"),VLOOKUP(H227,$AA$2:$AB$17,2,FALSE),IF(AND(OR($D227={"1/2","1/3","2/1","3/1"}),F227="l"),VLOOKUP(H227,$AC$2:$AD$17,2,FALSE),IF(AND(OR($D227={"1/2","1/3","2/1","3/1"}),F226="w"),VLOOKUP(H226,$AA$2:$AB$17,2,FALSE),IF(AND(OR($D227={"1/2","1/3","2/1","3/1"}),F226="l"),VLOOKUP(H226,$AC$2:$AD$17,2,FALSE),IF(AND(OR($D227={"1/2","1/3","2/1","3/1"}),F225="w"),VLOOKUP(H225,$AA$2:$AB$17,2,FALSE),IF(AND(OR($D227={"1/2","1/3","2/1","3/1"}),F225="l"),VLOOKUP(H225,$AC$2:$AD$17,2,FALSE),IF(AND(OR($D227={"1/2","1/3","2/1","3/1"}),F224="w"),VLOOKUP(H224,$AA$2:$AB$17,2,FALSE),IF(AND(OR($D227={"1/2","1/3","2/1","3/1"}),F224="l"),VLOOKUP(H224,$AC$2:$AD$17,2,FALSE),IF(AND(OR($D227={"1/2","1/3","2/1","3/1"}),F223="w"),VLOOKUP(H223,$AA$2:$AB$17,2,FALSE),IF(AND(OR($D227={"1/2","1/3","2/1","3/1"}),F223="l"),VLOOKUP(H223,$AC$2:$AD$17,2,FALSE),IF(AND(OR($D227={"1/2","1/3","2/1","3/1"}),F222="w"),VLOOKUP(H222,$AA$2:$AB$17,2,FALSE),IF(AND(OR($D227={"1/2","1/3","2/1","3/1"}),F222="l"),VLOOKUP(H222,$AC$2:$AD$17,2,FALSE),IF(AND(OR($D227={"1/2","1/3","2/1","3/1"}),F221="w"),VLOOKUP(H221,$AA$2:$AB$17,2,FALSE),IF(AND(OR($D227={"1/2","1/3","2/1","3/1"}),F221="l"),VLOOKUP(H221,$AC$2:$AD$17,2,FALSE),IF(AND(OR($D227={"1/2","1/3","2/1","3/1"}),F220="w"),VLOOKUP(H220,$AA$2:$AB$17,2,FALSE),IF(AND(OR($D227={"1/2","1/3","2/1","3/1"}),F220="l"),VLOOKUP(H220,$AC$2:$AD$17,2,FALSE),IF(AND(OR($D227={"1/2","1/3","2/1","3/1"}),F219="w"),VLOOKUP(H219,$AA$2:$AB$17,2,FALSE),IF(AND(OR($D227={"1/2","1/3","2/1","3/1"}),F219="l"),VLOOKUP(H219,$AC$2:$AD$17,2,FALSE),IF(AND(OR($D227={"1/2","1/3","2/1","3/1"}),F218="w"),VLOOKUP(H218,$AA$2:$AB$17,2,FALSE),IF(AND(OR($D227={"1/2","1/3","2/1","3/1"}),F218="l"),VLOOKUP(H218,$AC$2:$AD$17,2,FALSE),IF(AND(OR($D227={"1/2","1/3","2/1","3/1"}),F217="w"),VLOOKUP(H217,$AA$2:$AB$17,2,FALSE),IF(AND(OR($D227={"1/2","1/3","2/1","3/1"}),F217="l"),VLOOKUP(H217,$AC$2:$AD$17,2,FALSE),IF(OR($D227={"1/2","1/3","2/1","3/1"}),1,"")))))))))))))))))))))))</f>
        <v/>
      </c>
      <c r="I228" s="13" t="str">
        <f>IF(AND(J228="d",$A228&gt;=1,OR(K228={1,"2a","2b",3,"5a","5b","10a","10b","20a","20b","40a","40b","80a","80b","160a","160b"})),"w",IF(AND(J228="",$A228&gt;=1,OR(K228={1,"2a","2b",3,"5a","5b","10a","10b","20a","20b","40a","40b","80a","80b","160a","160b"})),"l",""))</f>
        <v>w</v>
      </c>
      <c r="J228" s="7" t="str">
        <f>IF(OR($A228={13,14,15,16,17,18,19,20,21,22,23,24}),"d","")</f>
        <v>d</v>
      </c>
      <c r="K228" s="14" t="str">
        <f>IF(AND(OR($D227={"1/2","2/3","2/1","3/2"}),I227="w"),VLOOKUP(K227,$AA$2:$AB$17,2,FALSE),IF(AND(OR($D227={"1/2","2/3","2/1","3/2"}),I227="l"),VLOOKUP(K227,$AC$2:$AD$17,2,FALSE),IF(AND(OR($D227={"1/2","2/3","2/1","3/2"}),I226="w"),VLOOKUP(K226,$AA$2:$AB$17,2,FALSE),IF(AND(OR($D227={"1/2","2/3","2/1","3/2"}),I226="l"),VLOOKUP(K226,$AC$2:$AD$17,2,FALSE),IF(AND(OR($D227={"1/2","2/3","2/1","3/2"}),I225="w"),VLOOKUP(K225,$AA$2:$AB$17,2,FALSE),IF(AND(OR($D227={"1/2","2/3","2/1","3/2"}),I225="l"),VLOOKUP(K225,$AC$2:$AD$17,2,FALSE),IF(AND(OR($D227={"1/2","2/3","2/1","3/2"}),I224="w"),VLOOKUP(K224,$AA$2:$AB$17,2,FALSE),IF(AND(OR($D227={"1/2","2/3","2/1","3/2"}),I224="l"),VLOOKUP(K224,$AC$2:$AD$17,2,FALSE),IF(AND(OR($D227={"1/2","2/3","2/1","3/2"}),I223="w"),VLOOKUP(K223,$AA$2:$AB$17,2,FALSE),IF(AND(OR($D227={"1/2","2/3","2/1","3/2"}),I223="l"),VLOOKUP(K223,$AC$2:$AD$17,2,FALSE),IF(AND(OR($D227={"1/2","2/3","2/1","3/2"}),I222="w"),VLOOKUP(K222,$AA$2:$AB$17,2,FALSE),IF(AND(OR($D227={"1/2","2/3","2/1","3/2"}),I222="l"),VLOOKUP(K222,$AC$2:$AD$17,2,FALSE),IF(AND(OR($D227={"1/2","2/3","2/1","3/2"}),I221="w"),VLOOKUP(K221,$AA$2:$AB$17,2,FALSE),IF(AND(OR($D227={"1/2","2/3","2/1","3/2"}),I221="l"),VLOOKUP(K221,$AC$2:$AD$17,2,FALSE),IF(AND(OR($D227={"1/2","2/3","2/1","3/2"}),I220="w"),VLOOKUP(K220,$AA$2:$AB$17,2,FALSE),IF(AND(OR($D227={"1/2","2/3","2/1","3/2"}),I220="l"),VLOOKUP(K220,$AC$2:$AD$17,2,FALSE),IF(AND(OR($D227={"1/2","2/3","2/1","3/2"}),I219="w"),VLOOKUP(K219,$AA$2:$AB$17,2,FALSE),IF(AND(OR($D227={"1/2","2/3","2/1","3/2"}),I219="l"),VLOOKUP(K219,$AC$2:$AD$17,2,FALSE),IF(AND(OR($D227={"1/2","2/3","2/1","3/2"}),I218="w"),VLOOKUP(K218,$AA$2:$AB$17,2,FALSE),IF(AND(OR($D227={"1/2","2/3","2/1","3/2"}),I218="l"),VLOOKUP(K218,$AC$2:$AD$17,2,FALSE),IF(AND(OR($D227={"1/2","2/3","2/1","3/2"}),I217="w"),VLOOKUP(K217,$AA$2:$AB$17,2,FALSE),IF(AND(OR($D227={"1/2","2/3","2/1","3/2"}),I217="l"),VLOOKUP(K217,$AC$2:$AD$17,2,FALSE),IF(OR($D227={"1/2","2/3","2/1","3/2"}),1,"")))))))))))))))))))))))</f>
        <v>20a</v>
      </c>
      <c r="L228" s="13" t="str">
        <f>IF(AND(M228="d",$A228&gt;=1,OR(N228={1,"2a","2b",3,"5a","5b","10a","10b","20a","20b","40a","40b","80a","80b","160a","160b"})),"w",IF(AND(M228="",$A228&gt;=1,OR(N228={1,"2a","2b",3,"5a","5b","10a","10b","20a","20b","40a","40b","80a","80b","160a","160b"})),"l",""))</f>
        <v>l</v>
      </c>
      <c r="M228" s="7" t="str">
        <f>IF(OR($A228={25,26,27,28,29,30,31,32,33,34,35,36}),"d","")</f>
        <v/>
      </c>
      <c r="N228" s="14" t="str">
        <f>IF(AND(OR($D227={"1/3","2/3","3/1","3/2"}),L227="w"),VLOOKUP(N227,$AA$2:$AB$17,2,FALSE),IF(AND(OR($D227={"1/3","2/3","3/1","3/2"}),L227="l"),VLOOKUP(N227,$AC$2:$AD$17,2,FALSE),IF(AND(OR($D227={"1/3","2/3","3/1","3/2"}),L226="w"),VLOOKUP(N226,$AA$2:$AB$17,2,FALSE),IF(AND(OR($D227={"1/3","2/3","3/1","3/2"}),L226="l"),VLOOKUP(N226,$AC$2:$AD$17,2,FALSE),IF(AND(OR($D227={"1/3","2/3","3/1","3/2"}),L225="w"),VLOOKUP(N225,$AA$2:$AB$17,2,FALSE),IF(AND(OR($D227={"1/3","2/3","3/1","3/2"}),L225="l"),VLOOKUP(N225,$AC$2:$AD$17,2,FALSE),IF(AND(OR($D227={"1/3","2/3","3/1","3/2"}),L224="w"),VLOOKUP(N224,$AA$2:$AB$17,2,FALSE),IF(AND(OR($D227={"1/3","2/3","3/1","3/2"}),L224="l"),VLOOKUP(N224,$AC$2:$AD$17,2,FALSE),IF(AND(OR($D227={"1/3","2/3","3/1","3/2"}),L223="w"),VLOOKUP(N223,$AA$2:$AB$17,2,FALSE),IF(AND(OR($D227={"1/3","2/3","3/1","3/2"}),L223="l"),VLOOKUP(N223,$AC$2:$AD$17,2,FALSE),IF(AND(OR($D227={"1/3","2/3","3/1","3/2"}),L222="w"),VLOOKUP(N222,$AA$2:$AB$17,2,FALSE),IF(AND(OR($D227={"1/3","2/3","3/1","3/2"}),L222="l"),VLOOKUP(N222,$AC$2:$AD$17,2,FALSE),IF(AND(OR($D227={"1/3","2/3","3/1","3/2"}),L221="w"),VLOOKUP(N221,$AA$2:$AB$17,2,FALSE),IF(AND(OR($D227={"1/3","2/3","3/1","3/2"}),L221="l"),VLOOKUP(N221,$AC$2:$AD$17,2,FALSE),IF(AND(OR($D227={"1/3","2/3","3/1","3/2"}),L220="w"),VLOOKUP(N220,$AA$2:$AB$17,2,FALSE),IF(AND(OR($D227={"1/3","2/3","3/1","3/2"}),L220="l"),VLOOKUP(N220,$AC$2:$AD$17,2,FALSE),IF(AND(OR($D227={"1/3","2/3","3/1","3/2"}),L219="w"),VLOOKUP(N219,$AA$2:$AB$17,2,FALSE),IF(AND(OR($D227={"1/3","2/3","3/1","3/2"}),L219="l"),VLOOKUP(N219,$AC$2:$AD$17,2,FALSE),IF(AND(OR($D227={"1/3","2/3","3/1","3/2"}),L218="w"),VLOOKUP(N218,$AA$2:$AB$17,2,FALSE),IF(AND(OR($D227={"1/3","2/3","3/1","3/2"}),L218="l"),VLOOKUP(N218,$AC$2:$AD$17,2,FALSE),IF(AND(OR($D227={"1/3","2/3","3/1","3/2"}),L217="w"),VLOOKUP(N217,$AA$2:$AB$17,2,FALSE),IF(AND(OR($D227={"1/3","2/3","3/1","3/2"}),L217="l"),VLOOKUP(N217,$AC$2:$AD$17,2,FALSE),IF(OR($D227={"1/3","2/3","3/1","3/2"}),1,"")))))))))))))))))))))))</f>
        <v>2a</v>
      </c>
      <c r="O228" s="12">
        <f t="shared" si="22"/>
        <v>38</v>
      </c>
      <c r="P228" s="13" t="str">
        <f>IF(AND(Q228="c",$A228&gt;=1,OR(R228={1,"2a","2b",3,"5a","5b","10a","10b","20a","20b","40a","40b","80a","80b","160a","160b"})),"w",IF(AND(Q228="",$A228&gt;=1,OR(R228={1,"2a","2b",3,"5a","5b","10a","10b","20a","20b","40a","40b","80a","80b","160a","160b"})),"l",""))</f>
        <v>l</v>
      </c>
      <c r="Q228" s="7" t="str">
        <f>IF(OR($A228={1,4,7,10,13,16,19,22,25,28,31,34}),"c","")</f>
        <v/>
      </c>
      <c r="R228" s="14" t="str">
        <f>IF(AND(OR($E227={"a/b","a/c","b/a","c/a"}),P227="w"),VLOOKUP(R227,$AA$2:$AB$17,2,FALSE),IF(AND(OR($E227={"a/b","a/c","b/a","c/a"}),P227="l"),VLOOKUP(R227,$AC$2:$AD$17,2,FALSE),IF(AND(OR($E227={"a/b","a/c","b/a","c/a"}),P226="w"),VLOOKUP(R226,$AA$2:$AB$17,2,FALSE),IF(AND(OR($E227={"a/b","a/c","b/a","c/a"}),P226="l"),VLOOKUP(R226,$AC$2:$AD$17,2,FALSE),IF(AND(OR($E227={"a/b","a/c","b/a","c/a"}),P225="w"),VLOOKUP(R225,$AA$2:$AB$17,2,FALSE),IF(AND(OR($E227={"a/b","a/c","b/a","c/a"}),P225="l"),VLOOKUP(R225,$AC$2:$AD$17,2,FALSE),IF(AND(OR($E227={"a/b","a/c","b/a","c/a"}),P224="w"),VLOOKUP(R224,$AA$2:$AB$17,2,FALSE),IF(AND(OR($E227={"a/b","a/c","b/a","c/a"}),P224="l"),VLOOKUP(R224,$AC$2:$AD$17,2,FALSE),IF(AND(OR($E227={"a/b","a/c","b/a","c/a"}),P223="w"),VLOOKUP(R223,$AA$2:$AB$17,2,FALSE),IF(AND(OR($E227={"a/b","a/c","b/a","c/a"}),P223="l"),VLOOKUP(R223,$AC$2:$AD$17,2,FALSE),IF(AND(OR($E227={"a/b","a/c","b/a","c/a"}),P222="w"),VLOOKUP(R222,$AA$2:$AB$17,2,FALSE),IF(AND(OR($E227={"a/b","a/c","b/a","c/a"}),P222="l"),VLOOKUP(R222,$AC$2:$AD$17,2,FALSE),IF(AND(OR($E227={"a/b","a/c","b/a","c/a"}),P221="w"),VLOOKUP(R221,$AA$2:$AB$17,2,FALSE),IF(AND(OR($E227={"a/b","a/c","b/a","c/a"}),P221="l"),VLOOKUP(R221,$AC$2:$AD$17,2,FALSE),IF(AND(OR($E227={"a/b","a/c","b/a","c/a"}),P220="w"),VLOOKUP(R220,$AA$2:$AB$17,2,FALSE),IF(AND(OR($E227={"a/b","a/c","b/a","c/a"}),P220="l"),VLOOKUP(R220,$AC$2:$AD$17,2,FALSE),IF(AND(OR($E227={"a/b","a/c","b/a","c/a"}),P219="w"),VLOOKUP(R219,$AA$2:$AB$17,2,FALSE),IF(AND(OR($E227={"a/b","a/c","b/a","c/a"}),P219="l"),VLOOKUP(R219,$AC$2:$AD$17,2,FALSE),IF(AND(OR($E227={"a/b","a/c","b/a","c/a"}),P218="w"),VLOOKUP(R218,$AA$2:$AB$17,2,FALSE),IF(AND(OR($E227={"a/b","a/c","b/a","c/a"}),P218="l"),VLOOKUP(R218,$AC$2:$AD$17,2,FALSE),IF(AND(OR($E227={"a/b","a/c","b/a","c/a"}),P217="w"),VLOOKUP(R217,$AA$2:$AB$17,2,FALSE),IF(AND(OR($E227={"a/b","a/c","b/a","c/a"}),P217="l"),VLOOKUP(R217,$AC$2:$AD$17,2,FALSE),IF(OR($E227={"a/b","a/c","b/a","c/a"}),1,"")))))))))))))))))))))))</f>
        <v>2a</v>
      </c>
      <c r="S228" s="13" t="str">
        <f>IF(AND(T228="c",$A228&gt;=1,OR(U228={1,"2a","2b",3,"5a","5b","10a","10b","20a","20b","40a","40b","80a","80b","160a","160b"})),"w",IF(AND(T228="",$A228&gt;=1,OR(U228={1,"2a","2b",3,"5a","5b","10a","10b","20a","20b","40a","40b","80a","80b","160a","160b"})),"l",""))</f>
        <v>w</v>
      </c>
      <c r="T228" s="7" t="str">
        <f>IF(OR($A228={2,5,8,11,14,17,20,23,26,29,32,35}),"c","")</f>
        <v>c</v>
      </c>
      <c r="U228" s="14">
        <f>IF(AND(OR($E227={"a/b","b/c","b/a","c/b"}),S227="w"),VLOOKUP(U227,$AA$2:$AB$17,2,FALSE),IF(AND(OR($E227={"a/b","b/c","b/a","c/b"}),S227="l"),VLOOKUP(U227,$AC$2:$AD$17,2,FALSE),IF(AND(OR($E227={"a/b","b/c","b/a","c/b"}),S226="w"),VLOOKUP(U226,$AA$2:$AB$17,2,FALSE),IF(AND(OR($E227={"a/b","b/c","b/a","c/b"}),S226="l"),VLOOKUP(U226,$AC$2:$AD$17,2,FALSE),IF(AND(OR($E227={"a/b","b/c","b/a","c/b"}),S225="w"),VLOOKUP(U225,$AA$2:$AB$17,2,FALSE),IF(AND(OR($E227={"a/b","b/c","b/a","c/b"}),S225="l"),VLOOKUP(U225,$AC$2:$AD$17,2,FALSE),IF(AND(OR($E227={"a/b","b/c","b/a","c/b"}),S224="w"),VLOOKUP(U224,$AA$2:$AB$17,2,FALSE),IF(AND(OR($E227={"a/b","b/c","b/a","c/b"}),S224="l"),VLOOKUP(U224,$AC$2:$AD$17,2,FALSE),IF(AND(OR($E227={"a/b","b/c","b/a","c/b"}),S223="w"),VLOOKUP(U223,$AA$2:$AB$17,2,FALSE),IF(AND(OR($E227={"a/b","b/c","b/a","c/b"}),S223="l"),VLOOKUP(U223,$AC$2:$AD$17,2,FALSE),IF(AND(OR($E227={"a/b","b/c","b/a","c/b"}),S222="w"),VLOOKUP(U222,$AA$2:$AB$17,2,FALSE),IF(AND(OR($E227={"a/b","b/c","b/a","c/b"}),S222="l"),VLOOKUP(U222,$AC$2:$AD$17,2,FALSE),IF(AND(OR($E227={"a/b","b/c","b/a","c/b"}),S221="w"),VLOOKUP(U221,$AA$2:$AB$17,2,FALSE),IF(AND(OR($E227={"a/b","b/c","b/a","c/b"}),S221="l"),VLOOKUP(U221,$AC$2:$AD$17,2,FALSE),IF(AND(OR($E227={"a/b","b/c","b/a","c/b"}),S220="w"),VLOOKUP(U220,$AA$2:$AB$17,2,FALSE),IF(AND(OR($E227={"a/b","b/c","b/a","c/b"}),S220="l"),VLOOKUP(U220,$AC$2:$AD$17,2,FALSE),IF(AND(OR($E227={"a/b","b/c","b/a","c/b"}),S219="w"),VLOOKUP(U219,$AA$2:$AB$17,2,FALSE),IF(AND(OR($E227={"a/b","b/c","b/a","c/b"}),S219="l"),VLOOKUP(U219,$AC$2:$AD$17,2,FALSE),IF(AND(OR($E227={"a/b","b/c","b/a","c/b"}),S218="w"),VLOOKUP(U218,$AA$2:$AB$17,2,FALSE),IF(AND(OR($E227={"a/b","b/c","b/a","c/b"}),S218="l"),VLOOKUP(U218,$AC$2:$AD$17,2,FALSE),IF(AND(OR($E227={"a/b","b/c","b/a","c/b"}),S217="w"),VLOOKUP(U217,$AA$2:$AB$17,2,FALSE),IF(AND(OR($E227={"a/b","b/c","b/a","c/b"}),S217="l"),VLOOKUP(U217,$AC$2:$AD$17,2,FALSE),IF(OR($E227={"a/b","b/c","b/a","c/b"}),1,"")))))))))))))))))))))))</f>
        <v>3</v>
      </c>
      <c r="V228" s="13" t="str">
        <f>IF(AND(W228="c",$A228&gt;=1,OR(X228={1,"2a","2b",3,"5a","5b","10a","10b","20a","20b","40a","40b","80a","80b","160a","160b"})),"w",IF(AND(W228="",$A228&gt;=1,OR(X228={1,"2a","2b",3,"5a","5b","10a","10b","20a","20b","40a","40b","80a","80b","160a","160b"})),"l",""))</f>
        <v/>
      </c>
      <c r="W228" s="7" t="str">
        <f>IF(OR($A228={3,6,9,12,15,18,21,24,27,30,33,36}),"c","")</f>
        <v/>
      </c>
      <c r="X228" s="14" t="str">
        <f>IF(AND(OR($E227={"a/c","b/c","c/a","c/b"}),V227="w"),VLOOKUP(X227,$AA$2:$AB$17,2,FALSE),IF(AND(OR($E227={"a/c","b/c","c/a","c/b"}),V227="l"),VLOOKUP(X227,$AC$2:$AD$17,2,FALSE),IF(AND(OR($E227={"a/c","b/c","c/a","c/b"}),V226="w"),VLOOKUP(X226,$AA$2:$AB$17,2,FALSE),IF(AND(OR($E227={"a/c","b/c","c/a","c/b"}),V226="l"),VLOOKUP(X226,$AC$2:$AD$17,2,FALSE),IF(AND(OR($E227={"a/c","b/c","c/a","c/b"}),V225="w"),VLOOKUP(X225,$AA$2:$AB$17,2,FALSE),IF(AND(OR($E227={"a/c","b/c","c/a","c/b"}),V225="l"),VLOOKUP(X225,$AC$2:$AD$17,2,FALSE),IF(AND(OR($E227={"a/c","b/c","c/a","c/b"}),V224="w"),VLOOKUP(X224,$AA$2:$AB$17,2,FALSE),IF(AND(OR($E227={"a/c","b/c","c/a","c/b"}),V224="l"),VLOOKUP(X224,$AC$2:$AD$17,2,FALSE),IF(AND(OR($E227={"a/c","b/c","c/a","c/b"}),V223="w"),VLOOKUP(X223,$AA$2:$AB$17,2,FALSE),IF(AND(OR($E227={"a/c","b/c","c/a","c/b"}),V223="l"),VLOOKUP(X223,$AC$2:$AD$17,2,FALSE),IF(AND(OR($E227={"a/c","b/c","c/a","c/b"}),V222="w"),VLOOKUP(X222,$AA$2:$AB$17,2,FALSE),IF(AND(OR($E227={"a/c","b/c","c/a","c/b"}),V222="l"),VLOOKUP(X222,$AC$2:$AD$17,2,FALSE),IF(AND(OR($E227={"a/c","b/c","c/a","c/b"}),V221="w"),VLOOKUP(X221,$AA$2:$AB$17,2,FALSE),IF(AND(OR($E227={"a/c","b/c","c/a","c/b"}),V221="l"),VLOOKUP(X221,$AC$2:$AD$17,2,FALSE),IF(AND(OR($E227={"a/c","b/c","c/a","c/b"}),V220="w"),VLOOKUP(X220,$AA$2:$AB$17,2,FALSE),IF(AND(OR($E227={"a/c","b/c","c/a","c/b"}),V220="l"),VLOOKUP(X220,$AC$2:$AD$17,2,FALSE),IF(AND(OR($E227={"a/c","b/c","c/a","c/b"}),V219="w"),VLOOKUP(X219,$AA$2:$AB$17,2,FALSE),IF(AND(OR($E227={"a/c","b/c","c/a","c/b"}),V219="l"),VLOOKUP(X219,$AC$2:$AD$17,2,FALSE),IF(AND(OR($E227={"a/c","b/c","c/a","c/b"}),V218="w"),VLOOKUP(X218,$AA$2:$AB$17,2,FALSE),IF(AND(OR($E227={"a/c","b/c","c/a","c/b"}),V218="l"),VLOOKUP(X218,$AC$2:$AD$17,2,FALSE),IF(AND(OR($E227={"a/c","b/c","c/a","c/b"}),V217="w"),VLOOKUP(X217,$AA$2:$AB$17,2,FALSE),IF(AND(OR($E227={"a/c","b/c","c/a","c/b"}),V217="l"),VLOOKUP(X217,$AC$2:$AD$17,2,FALSE),IF(OR($E227={"a/c","b/c","c/a","c/b"}),1,"")))))))))))))))))))))))</f>
        <v/>
      </c>
      <c r="Y228" s="12">
        <f t="shared" si="23"/>
        <v>4</v>
      </c>
      <c r="Z228" s="27">
        <f t="shared" si="24"/>
        <v>42</v>
      </c>
    </row>
    <row r="229" spans="1:26">
      <c r="A229" s="9">
        <v>34</v>
      </c>
      <c r="B229" s="9">
        <f>IF(OR($A229={1,2,3,4,5,6,7,8,9,10,11,12}),1,IF(OR($A229={13,14,15,16,17,18,19,20,21,22,23,24}),2,IF(OR($A229={25,26,27,28,29,30,31,32,33,34,35,36}),3,"")))</f>
        <v>3</v>
      </c>
      <c r="C229" s="9" t="str">
        <f>IF(OR($A229={1,4,7,10,13,16,19,22,25,28,31,34}),"A",IF(OR($A229={2,5,8,11,14,17,20,23,26,29,32,35}),"B",IF(OR($A229={3,6,9,12,15,18,21,24,27,30,33,36}),"C","")))</f>
        <v>A</v>
      </c>
      <c r="D229" t="str">
        <f t="shared" si="25"/>
        <v>2/3</v>
      </c>
      <c r="E229" t="str">
        <f t="shared" si="26"/>
        <v>B/A</v>
      </c>
      <c r="F229" s="13" t="str">
        <f>IF(AND(G229="d",$A229&gt;=1,OR(H229={1,"2a","2b",3,"5a","5b","10a","10b","20a","20b","40a","40b","80a","80b","160a","160b"})),"w",IF(AND(G229="",$A229&gt;=1,OR(H229={1,"2a","2b",3,"5a","5b","10a","10b","20a","20b","40a","40b","80a","80b","160a","160b"})),"l",""))</f>
        <v/>
      </c>
      <c r="G229" s="7" t="str">
        <f>IF(OR($A229={1,2,3,4,5,6,7,8,9,10,11,12}),"d","")</f>
        <v/>
      </c>
      <c r="H229" s="14" t="str">
        <f>IF(AND(OR($D228={"1/2","1/3","2/1","3/1"}),F228="w"),VLOOKUP(H228,$AA$2:$AB$17,2,FALSE),IF(AND(OR($D228={"1/2","1/3","2/1","3/1"}),F228="l"),VLOOKUP(H228,$AC$2:$AD$17,2,FALSE),IF(AND(OR($D228={"1/2","1/3","2/1","3/1"}),F227="w"),VLOOKUP(H227,$AA$2:$AB$17,2,FALSE),IF(AND(OR($D228={"1/2","1/3","2/1","3/1"}),F227="l"),VLOOKUP(H227,$AC$2:$AD$17,2,FALSE),IF(AND(OR($D228={"1/2","1/3","2/1","3/1"}),F226="w"),VLOOKUP(H226,$AA$2:$AB$17,2,FALSE),IF(AND(OR($D228={"1/2","1/3","2/1","3/1"}),F226="l"),VLOOKUP(H226,$AC$2:$AD$17,2,FALSE),IF(AND(OR($D228={"1/2","1/3","2/1","3/1"}),F225="w"),VLOOKUP(H225,$AA$2:$AB$17,2,FALSE),IF(AND(OR($D228={"1/2","1/3","2/1","3/1"}),F225="l"),VLOOKUP(H225,$AC$2:$AD$17,2,FALSE),IF(AND(OR($D228={"1/2","1/3","2/1","3/1"}),F224="w"),VLOOKUP(H224,$AA$2:$AB$17,2,FALSE),IF(AND(OR($D228={"1/2","1/3","2/1","3/1"}),F224="l"),VLOOKUP(H224,$AC$2:$AD$17,2,FALSE),IF(AND(OR($D228={"1/2","1/3","2/1","3/1"}),F223="w"),VLOOKUP(H223,$AA$2:$AB$17,2,FALSE),IF(AND(OR($D228={"1/2","1/3","2/1","3/1"}),F223="l"),VLOOKUP(H223,$AC$2:$AD$17,2,FALSE),IF(AND(OR($D228={"1/2","1/3","2/1","3/1"}),F222="w"),VLOOKUP(H222,$AA$2:$AB$17,2,FALSE),IF(AND(OR($D228={"1/2","1/3","2/1","3/1"}),F222="l"),VLOOKUP(H222,$AC$2:$AD$17,2,FALSE),IF(AND(OR($D228={"1/2","1/3","2/1","3/1"}),F221="w"),VLOOKUP(H221,$AA$2:$AB$17,2,FALSE),IF(AND(OR($D228={"1/2","1/3","2/1","3/1"}),F221="l"),VLOOKUP(H221,$AC$2:$AD$17,2,FALSE),IF(AND(OR($D228={"1/2","1/3","2/1","3/1"}),F220="w"),VLOOKUP(H220,$AA$2:$AB$17,2,FALSE),IF(AND(OR($D228={"1/2","1/3","2/1","3/1"}),F220="l"),VLOOKUP(H220,$AC$2:$AD$17,2,FALSE),IF(AND(OR($D228={"1/2","1/3","2/1","3/1"}),F219="w"),VLOOKUP(H219,$AA$2:$AB$17,2,FALSE),IF(AND(OR($D228={"1/2","1/3","2/1","3/1"}),F219="l"),VLOOKUP(H219,$AC$2:$AD$17,2,FALSE),IF(AND(OR($D228={"1/2","1/3","2/1","3/1"}),F218="w"),VLOOKUP(H218,$AA$2:$AB$17,2,FALSE),IF(AND(OR($D228={"1/2","1/3","2/1","3/1"}),F218="l"),VLOOKUP(H218,$AC$2:$AD$17,2,FALSE),IF(OR($D228={"1/2","1/3","2/1","3/1"}),1,"")))))))))))))))))))))))</f>
        <v/>
      </c>
      <c r="I229" s="13" t="str">
        <f>IF(AND(J229="d",$A229&gt;=1,OR(K229={1,"2a","2b",3,"5a","5b","10a","10b","20a","20b","40a","40b","80a","80b","160a","160b"})),"w",IF(AND(J229="",$A229&gt;=1,OR(K229={1,"2a","2b",3,"5a","5b","10a","10b","20a","20b","40a","40b","80a","80b","160a","160b"})),"l",""))</f>
        <v>l</v>
      </c>
      <c r="J229" s="7" t="str">
        <f>IF(OR($A229={13,14,15,16,17,18,19,20,21,22,23,24}),"d","")</f>
        <v/>
      </c>
      <c r="K229" s="14">
        <f>IF(AND(OR($D228={"1/2","2/3","2/1","3/2"}),I228="w"),VLOOKUP(K228,$AA$2:$AB$17,2,FALSE),IF(AND(OR($D228={"1/2","2/3","2/1","3/2"}),I228="l"),VLOOKUP(K228,$AC$2:$AD$17,2,FALSE),IF(AND(OR($D228={"1/2","2/3","2/1","3/2"}),I227="w"),VLOOKUP(K227,$AA$2:$AB$17,2,FALSE),IF(AND(OR($D228={"1/2","2/3","2/1","3/2"}),I227="l"),VLOOKUP(K227,$AC$2:$AD$17,2,FALSE),IF(AND(OR($D228={"1/2","2/3","2/1","3/2"}),I226="w"),VLOOKUP(K226,$AA$2:$AB$17,2,FALSE),IF(AND(OR($D228={"1/2","2/3","2/1","3/2"}),I226="l"),VLOOKUP(K226,$AC$2:$AD$17,2,FALSE),IF(AND(OR($D228={"1/2","2/3","2/1","3/2"}),I225="w"),VLOOKUP(K225,$AA$2:$AB$17,2,FALSE),IF(AND(OR($D228={"1/2","2/3","2/1","3/2"}),I225="l"),VLOOKUP(K225,$AC$2:$AD$17,2,FALSE),IF(AND(OR($D228={"1/2","2/3","2/1","3/2"}),I224="w"),VLOOKUP(K224,$AA$2:$AB$17,2,FALSE),IF(AND(OR($D228={"1/2","2/3","2/1","3/2"}),I224="l"),VLOOKUP(K224,$AC$2:$AD$17,2,FALSE),IF(AND(OR($D228={"1/2","2/3","2/1","3/2"}),I223="w"),VLOOKUP(K223,$AA$2:$AB$17,2,FALSE),IF(AND(OR($D228={"1/2","2/3","2/1","3/2"}),I223="l"),VLOOKUP(K223,$AC$2:$AD$17,2,FALSE),IF(AND(OR($D228={"1/2","2/3","2/1","3/2"}),I222="w"),VLOOKUP(K222,$AA$2:$AB$17,2,FALSE),IF(AND(OR($D228={"1/2","2/3","2/1","3/2"}),I222="l"),VLOOKUP(K222,$AC$2:$AD$17,2,FALSE),IF(AND(OR($D228={"1/2","2/3","2/1","3/2"}),I221="w"),VLOOKUP(K221,$AA$2:$AB$17,2,FALSE),IF(AND(OR($D228={"1/2","2/3","2/1","3/2"}),I221="l"),VLOOKUP(K221,$AC$2:$AD$17,2,FALSE),IF(AND(OR($D228={"1/2","2/3","2/1","3/2"}),I220="w"),VLOOKUP(K220,$AA$2:$AB$17,2,FALSE),IF(AND(OR($D228={"1/2","2/3","2/1","3/2"}),I220="l"),VLOOKUP(K220,$AC$2:$AD$17,2,FALSE),IF(AND(OR($D228={"1/2","2/3","2/1","3/2"}),I219="w"),VLOOKUP(K219,$AA$2:$AB$17,2,FALSE),IF(AND(OR($D228={"1/2","2/3","2/1","3/2"}),I219="l"),VLOOKUP(K219,$AC$2:$AD$17,2,FALSE),IF(AND(OR($D228={"1/2","2/3","2/1","3/2"}),I218="w"),VLOOKUP(K218,$AA$2:$AB$17,2,FALSE),IF(AND(OR($D228={"1/2","2/3","2/1","3/2"}),I218="l"),VLOOKUP(K218,$AC$2:$AD$17,2,FALSE),IF(OR($D228={"1/2","2/3","2/1","3/2"}),1,"")))))))))))))))))))))))</f>
        <v>1</v>
      </c>
      <c r="L229" s="13" t="str">
        <f>IF(AND(M229="d",$A229&gt;=1,OR(N229={1,"2a","2b",3,"5a","5b","10a","10b","20a","20b","40a","40b","80a","80b","160a","160b"})),"w",IF(AND(M229="",$A229&gt;=1,OR(N229={1,"2a","2b",3,"5a","5b","10a","10b","20a","20b","40a","40b","80a","80b","160a","160b"})),"l",""))</f>
        <v>w</v>
      </c>
      <c r="M229" s="7" t="str">
        <f>IF(OR($A229={25,26,27,28,29,30,31,32,33,34,35,36}),"d","")</f>
        <v>d</v>
      </c>
      <c r="N229" s="14" t="str">
        <f>IF(AND(OR($D228={"1/3","2/3","3/1","3/2"}),L228="w"),VLOOKUP(N228,$AA$2:$AB$17,2,FALSE),IF(AND(OR($D228={"1/3","2/3","3/1","3/2"}),L228="l"),VLOOKUP(N228,$AC$2:$AD$17,2,FALSE),IF(AND(OR($D228={"1/3","2/3","3/1","3/2"}),L227="w"),VLOOKUP(N227,$AA$2:$AB$17,2,FALSE),IF(AND(OR($D228={"1/3","2/3","3/1","3/2"}),L227="l"),VLOOKUP(N227,$AC$2:$AD$17,2,FALSE),IF(AND(OR($D228={"1/3","2/3","3/1","3/2"}),L226="w"),VLOOKUP(N226,$AA$2:$AB$17,2,FALSE),IF(AND(OR($D228={"1/3","2/3","3/1","3/2"}),L226="l"),VLOOKUP(N226,$AC$2:$AD$17,2,FALSE),IF(AND(OR($D228={"1/3","2/3","3/1","3/2"}),L225="w"),VLOOKUP(N225,$AA$2:$AB$17,2,FALSE),IF(AND(OR($D228={"1/3","2/3","3/1","3/2"}),L225="l"),VLOOKUP(N225,$AC$2:$AD$17,2,FALSE),IF(AND(OR($D228={"1/3","2/3","3/1","3/2"}),L224="w"),VLOOKUP(N224,$AA$2:$AB$17,2,FALSE),IF(AND(OR($D228={"1/3","2/3","3/1","3/2"}),L224="l"),VLOOKUP(N224,$AC$2:$AD$17,2,FALSE),IF(AND(OR($D228={"1/3","2/3","3/1","3/2"}),L223="w"),VLOOKUP(N223,$AA$2:$AB$17,2,FALSE),IF(AND(OR($D228={"1/3","2/3","3/1","3/2"}),L223="l"),VLOOKUP(N223,$AC$2:$AD$17,2,FALSE),IF(AND(OR($D228={"1/3","2/3","3/1","3/2"}),L222="w"),VLOOKUP(N222,$AA$2:$AB$17,2,FALSE),IF(AND(OR($D228={"1/3","2/3","3/1","3/2"}),L222="l"),VLOOKUP(N222,$AC$2:$AD$17,2,FALSE),IF(AND(OR($D228={"1/3","2/3","3/1","3/2"}),L221="w"),VLOOKUP(N221,$AA$2:$AB$17,2,FALSE),IF(AND(OR($D228={"1/3","2/3","3/1","3/2"}),L221="l"),VLOOKUP(N221,$AC$2:$AD$17,2,FALSE),IF(AND(OR($D228={"1/3","2/3","3/1","3/2"}),L220="w"),VLOOKUP(N220,$AA$2:$AB$17,2,FALSE),IF(AND(OR($D228={"1/3","2/3","3/1","3/2"}),L220="l"),VLOOKUP(N220,$AC$2:$AD$17,2,FALSE),IF(AND(OR($D228={"1/3","2/3","3/1","3/2"}),L219="w"),VLOOKUP(N219,$AA$2:$AB$17,2,FALSE),IF(AND(OR($D228={"1/3","2/3","3/1","3/2"}),L219="l"),VLOOKUP(N219,$AC$2:$AD$17,2,FALSE),IF(AND(OR($D228={"1/3","2/3","3/1","3/2"}),L218="w"),VLOOKUP(N218,$AA$2:$AB$17,2,FALSE),IF(AND(OR($D228={"1/3","2/3","3/1","3/2"}),L218="l"),VLOOKUP(N218,$AC$2:$AD$17,2,FALSE),IF(OR($D228={"1/3","2/3","3/1","3/2"}),1,"")))))))))))))))))))))))</f>
        <v>2b</v>
      </c>
      <c r="O229" s="12">
        <f t="shared" si="22"/>
        <v>3</v>
      </c>
      <c r="P229" s="13" t="str">
        <f>IF(AND(Q229="c",$A229&gt;=1,OR(R229={1,"2a","2b",3,"5a","5b","10a","10b","20a","20b","40a","40b","80a","80b","160a","160b"})),"w",IF(AND(Q229="",$A229&gt;=1,OR(R229={1,"2a","2b",3,"5a","5b","10a","10b","20a","20b","40a","40b","80a","80b","160a","160b"})),"l",""))</f>
        <v>w</v>
      </c>
      <c r="Q229" s="7" t="str">
        <f>IF(OR($A229={1,4,7,10,13,16,19,22,25,28,31,34}),"c","")</f>
        <v>c</v>
      </c>
      <c r="R229" s="14" t="str">
        <f>IF(AND(OR($E228={"a/b","a/c","b/a","c/a"}),P228="w"),VLOOKUP(R228,$AA$2:$AB$17,2,FALSE),IF(AND(OR($E228={"a/b","a/c","b/a","c/a"}),P228="l"),VLOOKUP(R228,$AC$2:$AD$17,2,FALSE),IF(AND(OR($E228={"a/b","a/c","b/a","c/a"}),P227="w"),VLOOKUP(R227,$AA$2:$AB$17,2,FALSE),IF(AND(OR($E228={"a/b","a/c","b/a","c/a"}),P227="l"),VLOOKUP(R227,$AC$2:$AD$17,2,FALSE),IF(AND(OR($E228={"a/b","a/c","b/a","c/a"}),P226="w"),VLOOKUP(R226,$AA$2:$AB$17,2,FALSE),IF(AND(OR($E228={"a/b","a/c","b/a","c/a"}),P226="l"),VLOOKUP(R226,$AC$2:$AD$17,2,FALSE),IF(AND(OR($E228={"a/b","a/c","b/a","c/a"}),P225="w"),VLOOKUP(R225,$AA$2:$AB$17,2,FALSE),IF(AND(OR($E228={"a/b","a/c","b/a","c/a"}),P225="l"),VLOOKUP(R225,$AC$2:$AD$17,2,FALSE),IF(AND(OR($E228={"a/b","a/c","b/a","c/a"}),P224="w"),VLOOKUP(R224,$AA$2:$AB$17,2,FALSE),IF(AND(OR($E228={"a/b","a/c","b/a","c/a"}),P224="l"),VLOOKUP(R224,$AC$2:$AD$17,2,FALSE),IF(AND(OR($E228={"a/b","a/c","b/a","c/a"}),P223="w"),VLOOKUP(R223,$AA$2:$AB$17,2,FALSE),IF(AND(OR($E228={"a/b","a/c","b/a","c/a"}),P223="l"),VLOOKUP(R223,$AC$2:$AD$17,2,FALSE),IF(AND(OR($E228={"a/b","a/c","b/a","c/a"}),P222="w"),VLOOKUP(R222,$AA$2:$AB$17,2,FALSE),IF(AND(OR($E228={"a/b","a/c","b/a","c/a"}),P222="l"),VLOOKUP(R222,$AC$2:$AD$17,2,FALSE),IF(AND(OR($E228={"a/b","a/c","b/a","c/a"}),P221="w"),VLOOKUP(R221,$AA$2:$AB$17,2,FALSE),IF(AND(OR($E228={"a/b","a/c","b/a","c/a"}),P221="l"),VLOOKUP(R221,$AC$2:$AD$17,2,FALSE),IF(AND(OR($E228={"a/b","a/c","b/a","c/a"}),P220="w"),VLOOKUP(R220,$AA$2:$AB$17,2,FALSE),IF(AND(OR($E228={"a/b","a/c","b/a","c/a"}),P220="l"),VLOOKUP(R220,$AC$2:$AD$17,2,FALSE),IF(AND(OR($E228={"a/b","a/c","b/a","c/a"}),P219="w"),VLOOKUP(R219,$AA$2:$AB$17,2,FALSE),IF(AND(OR($E228={"a/b","a/c","b/a","c/a"}),P219="l"),VLOOKUP(R219,$AC$2:$AD$17,2,FALSE),IF(AND(OR($E228={"a/b","a/c","b/a","c/a"}),P218="w"),VLOOKUP(R218,$AA$2:$AB$17,2,FALSE),IF(AND(OR($E228={"a/b","a/c","b/a","c/a"}),P218="l"),VLOOKUP(R218,$AC$2:$AD$17,2,FALSE),IF(OR($E228={"a/b","a/c","b/a","c/a"}),1,"")))))))))))))))))))))))</f>
        <v>2b</v>
      </c>
      <c r="S229" s="13" t="str">
        <f>IF(AND(T229="c",$A229&gt;=1,OR(U229={1,"2a","2b",3,"5a","5b","10a","10b","20a","20b","40a","40b","80a","80b","160a","160b"})),"w",IF(AND(T229="",$A229&gt;=1,OR(U229={1,"2a","2b",3,"5a","5b","10a","10b","20a","20b","40a","40b","80a","80b","160a","160b"})),"l",""))</f>
        <v>l</v>
      </c>
      <c r="T229" s="7" t="str">
        <f>IF(OR($A229={2,5,8,11,14,17,20,23,26,29,32,35}),"c","")</f>
        <v/>
      </c>
      <c r="U229" s="14">
        <f>IF(AND(OR($E228={"a/b","b/c","b/a","c/b"}),S228="w"),VLOOKUP(U228,$AA$2:$AB$17,2,FALSE),IF(AND(OR($E228={"a/b","b/c","b/a","c/b"}),S228="l"),VLOOKUP(U228,$AC$2:$AD$17,2,FALSE),IF(AND(OR($E228={"a/b","b/c","b/a","c/b"}),S227="w"),VLOOKUP(U227,$AA$2:$AB$17,2,FALSE),IF(AND(OR($E228={"a/b","b/c","b/a","c/b"}),S227="l"),VLOOKUP(U227,$AC$2:$AD$17,2,FALSE),IF(AND(OR($E228={"a/b","b/c","b/a","c/b"}),S226="w"),VLOOKUP(U226,$AA$2:$AB$17,2,FALSE),IF(AND(OR($E228={"a/b","b/c","b/a","c/b"}),S226="l"),VLOOKUP(U226,$AC$2:$AD$17,2,FALSE),IF(AND(OR($E228={"a/b","b/c","b/a","c/b"}),S225="w"),VLOOKUP(U225,$AA$2:$AB$17,2,FALSE),IF(AND(OR($E228={"a/b","b/c","b/a","c/b"}),S225="l"),VLOOKUP(U225,$AC$2:$AD$17,2,FALSE),IF(AND(OR($E228={"a/b","b/c","b/a","c/b"}),S224="w"),VLOOKUP(U224,$AA$2:$AB$17,2,FALSE),IF(AND(OR($E228={"a/b","b/c","b/a","c/b"}),S224="l"),VLOOKUP(U224,$AC$2:$AD$17,2,FALSE),IF(AND(OR($E228={"a/b","b/c","b/a","c/b"}),S223="w"),VLOOKUP(U223,$AA$2:$AB$17,2,FALSE),IF(AND(OR($E228={"a/b","b/c","b/a","c/b"}),S223="l"),VLOOKUP(U223,$AC$2:$AD$17,2,FALSE),IF(AND(OR($E228={"a/b","b/c","b/a","c/b"}),S222="w"),VLOOKUP(U222,$AA$2:$AB$17,2,FALSE),IF(AND(OR($E228={"a/b","b/c","b/a","c/b"}),S222="l"),VLOOKUP(U222,$AC$2:$AD$17,2,FALSE),IF(AND(OR($E228={"a/b","b/c","b/a","c/b"}),S221="w"),VLOOKUP(U221,$AA$2:$AB$17,2,FALSE),IF(AND(OR($E228={"a/b","b/c","b/a","c/b"}),S221="l"),VLOOKUP(U221,$AC$2:$AD$17,2,FALSE),IF(AND(OR($E228={"a/b","b/c","b/a","c/b"}),S220="w"),VLOOKUP(U220,$AA$2:$AB$17,2,FALSE),IF(AND(OR($E228={"a/b","b/c","b/a","c/b"}),S220="l"),VLOOKUP(U220,$AC$2:$AD$17,2,FALSE),IF(AND(OR($E228={"a/b","b/c","b/a","c/b"}),S219="w"),VLOOKUP(U219,$AA$2:$AB$17,2,FALSE),IF(AND(OR($E228={"a/b","b/c","b/a","c/b"}),S219="l"),VLOOKUP(U219,$AC$2:$AD$17,2,FALSE),IF(AND(OR($E228={"a/b","b/c","b/a","c/b"}),S218="w"),VLOOKUP(U218,$AA$2:$AB$17,2,FALSE),IF(AND(OR($E228={"a/b","b/c","b/a","c/b"}),S218="l"),VLOOKUP(U218,$AC$2:$AD$17,2,FALSE),IF(OR($E228={"a/b","b/c","b/a","c/b"}),1,"")))))))))))))))))))))))</f>
        <v>1</v>
      </c>
      <c r="V229" s="13" t="str">
        <f>IF(AND(W229="c",$A229&gt;=1,OR(X229={1,"2a","2b",3,"5a","5b","10a","10b","20a","20b","40a","40b","80a","80b","160a","160b"})),"w",IF(AND(W229="",$A229&gt;=1,OR(X229={1,"2a","2b",3,"5a","5b","10a","10b","20a","20b","40a","40b","80a","80b","160a","160b"})),"l",""))</f>
        <v/>
      </c>
      <c r="W229" s="7" t="str">
        <f>IF(OR($A229={3,6,9,12,15,18,21,24,27,30,33,36}),"c","")</f>
        <v/>
      </c>
      <c r="X229" s="14" t="str">
        <f>IF(AND(OR($E228={"a/c","b/c","c/a","c/b"}),V228="w"),VLOOKUP(X228,$AA$2:$AB$17,2,FALSE),IF(AND(OR($E228={"a/c","b/c","c/a","c/b"}),V228="l"),VLOOKUP(X228,$AC$2:$AD$17,2,FALSE),IF(AND(OR($E228={"a/c","b/c","c/a","c/b"}),V227="w"),VLOOKUP(X227,$AA$2:$AB$17,2,FALSE),IF(AND(OR($E228={"a/c","b/c","c/a","c/b"}),V227="l"),VLOOKUP(X227,$AC$2:$AD$17,2,FALSE),IF(AND(OR($E228={"a/c","b/c","c/a","c/b"}),V226="w"),VLOOKUP(X226,$AA$2:$AB$17,2,FALSE),IF(AND(OR($E228={"a/c","b/c","c/a","c/b"}),V226="l"),VLOOKUP(X226,$AC$2:$AD$17,2,FALSE),IF(AND(OR($E228={"a/c","b/c","c/a","c/b"}),V225="w"),VLOOKUP(X225,$AA$2:$AB$17,2,FALSE),IF(AND(OR($E228={"a/c","b/c","c/a","c/b"}),V225="l"),VLOOKUP(X225,$AC$2:$AD$17,2,FALSE),IF(AND(OR($E228={"a/c","b/c","c/a","c/b"}),V224="w"),VLOOKUP(X224,$AA$2:$AB$17,2,FALSE),IF(AND(OR($E228={"a/c","b/c","c/a","c/b"}),V224="l"),VLOOKUP(X224,$AC$2:$AD$17,2,FALSE),IF(AND(OR($E228={"a/c","b/c","c/a","c/b"}),V223="w"),VLOOKUP(X223,$AA$2:$AB$17,2,FALSE),IF(AND(OR($E228={"a/c","b/c","c/a","c/b"}),V223="l"),VLOOKUP(X223,$AC$2:$AD$17,2,FALSE),IF(AND(OR($E228={"a/c","b/c","c/a","c/b"}),V222="w"),VLOOKUP(X222,$AA$2:$AB$17,2,FALSE),IF(AND(OR($E228={"a/c","b/c","c/a","c/b"}),V222="l"),VLOOKUP(X222,$AC$2:$AD$17,2,FALSE),IF(AND(OR($E228={"a/c","b/c","c/a","c/b"}),V221="w"),VLOOKUP(X221,$AA$2:$AB$17,2,FALSE),IF(AND(OR($E228={"a/c","b/c","c/a","c/b"}),V221="l"),VLOOKUP(X221,$AC$2:$AD$17,2,FALSE),IF(AND(OR($E228={"a/c","b/c","c/a","c/b"}),V220="w"),VLOOKUP(X220,$AA$2:$AB$17,2,FALSE),IF(AND(OR($E228={"a/c","b/c","c/a","c/b"}),V220="l"),VLOOKUP(X220,$AC$2:$AD$17,2,FALSE),IF(AND(OR($E228={"a/c","b/c","c/a","c/b"}),V219="w"),VLOOKUP(X219,$AA$2:$AB$17,2,FALSE),IF(AND(OR($E228={"a/c","b/c","c/a","c/b"}),V219="l"),VLOOKUP(X219,$AC$2:$AD$17,2,FALSE),IF(AND(OR($E228={"a/c","b/c","c/a","c/b"}),V218="w"),VLOOKUP(X218,$AA$2:$AB$17,2,FALSE),IF(AND(OR($E228={"a/c","b/c","c/a","c/b"}),V218="l"),VLOOKUP(X218,$AC$2:$AD$17,2,FALSE),IF(OR($E228={"a/c","b/c","c/a","c/b"}),1,"")))))))))))))))))))))))</f>
        <v/>
      </c>
      <c r="Y229" s="12">
        <f t="shared" si="23"/>
        <v>3</v>
      </c>
      <c r="Z229" s="27">
        <f t="shared" si="24"/>
        <v>6</v>
      </c>
    </row>
    <row r="230" spans="1:26">
      <c r="A230" s="9">
        <v>21</v>
      </c>
      <c r="B230" s="9">
        <f>IF(OR($A230={1,2,3,4,5,6,7,8,9,10,11,12}),1,IF(OR($A230={13,14,15,16,17,18,19,20,21,22,23,24}),2,IF(OR($A230={25,26,27,28,29,30,31,32,33,34,35,36}),3,"")))</f>
        <v>2</v>
      </c>
      <c r="C230" s="9" t="str">
        <f>IF(OR($A230={1,4,7,10,13,16,19,22,25,28,31,34}),"A",IF(OR($A230={2,5,8,11,14,17,20,23,26,29,32,35}),"B",IF(OR($A230={3,6,9,12,15,18,21,24,27,30,33,36}),"C","")))</f>
        <v>C</v>
      </c>
      <c r="D230" t="str">
        <f t="shared" si="25"/>
        <v>3/2</v>
      </c>
      <c r="E230" t="str">
        <f t="shared" si="26"/>
        <v>A/C</v>
      </c>
      <c r="F230" s="13" t="str">
        <f>IF(AND(G230="d",$A230&gt;=1,OR(H230={1,"2a","2b",3,"5a","5b","10a","10b","20a","20b","40a","40b","80a","80b","160a","160b"})),"w",IF(AND(G230="",$A230&gt;=1,OR(H230={1,"2a","2b",3,"5a","5b","10a","10b","20a","20b","40a","40b","80a","80b","160a","160b"})),"l",""))</f>
        <v/>
      </c>
      <c r="G230" s="7" t="str">
        <f>IF(OR($A230={1,2,3,4,5,6,7,8,9,10,11,12}),"d","")</f>
        <v/>
      </c>
      <c r="H230" s="14" t="str">
        <f>IF(AND(OR($D229={"1/2","1/3","2/1","3/1"}),F229="w"),VLOOKUP(H229,$AA$2:$AB$17,2,FALSE),IF(AND(OR($D229={"1/2","1/3","2/1","3/1"}),F229="l"),VLOOKUP(H229,$AC$2:$AD$17,2,FALSE),IF(AND(OR($D229={"1/2","1/3","2/1","3/1"}),F228="w"),VLOOKUP(H228,$AA$2:$AB$17,2,FALSE),IF(AND(OR($D229={"1/2","1/3","2/1","3/1"}),F228="l"),VLOOKUP(H228,$AC$2:$AD$17,2,FALSE),IF(AND(OR($D229={"1/2","1/3","2/1","3/1"}),F227="w"),VLOOKUP(H227,$AA$2:$AB$17,2,FALSE),IF(AND(OR($D229={"1/2","1/3","2/1","3/1"}),F227="l"),VLOOKUP(H227,$AC$2:$AD$17,2,FALSE),IF(AND(OR($D229={"1/2","1/3","2/1","3/1"}),F226="w"),VLOOKUP(H226,$AA$2:$AB$17,2,FALSE),IF(AND(OR($D229={"1/2","1/3","2/1","3/1"}),F226="l"),VLOOKUP(H226,$AC$2:$AD$17,2,FALSE),IF(AND(OR($D229={"1/2","1/3","2/1","3/1"}),F225="w"),VLOOKUP(H225,$AA$2:$AB$17,2,FALSE),IF(AND(OR($D229={"1/2","1/3","2/1","3/1"}),F225="l"),VLOOKUP(H225,$AC$2:$AD$17,2,FALSE),IF(AND(OR($D229={"1/2","1/3","2/1","3/1"}),F224="w"),VLOOKUP(H224,$AA$2:$AB$17,2,FALSE),IF(AND(OR($D229={"1/2","1/3","2/1","3/1"}),F224="l"),VLOOKUP(H224,$AC$2:$AD$17,2,FALSE),IF(AND(OR($D229={"1/2","1/3","2/1","3/1"}),F223="w"),VLOOKUP(H223,$AA$2:$AB$17,2,FALSE),IF(AND(OR($D229={"1/2","1/3","2/1","3/1"}),F223="l"),VLOOKUP(H223,$AC$2:$AD$17,2,FALSE),IF(AND(OR($D229={"1/2","1/3","2/1","3/1"}),F222="w"),VLOOKUP(H222,$AA$2:$AB$17,2,FALSE),IF(AND(OR($D229={"1/2","1/3","2/1","3/1"}),F222="l"),VLOOKUP(H222,$AC$2:$AD$17,2,FALSE),IF(AND(OR($D229={"1/2","1/3","2/1","3/1"}),F221="w"),VLOOKUP(H221,$AA$2:$AB$17,2,FALSE),IF(AND(OR($D229={"1/2","1/3","2/1","3/1"}),F221="l"),VLOOKUP(H221,$AC$2:$AD$17,2,FALSE),IF(AND(OR($D229={"1/2","1/3","2/1","3/1"}),F220="w"),VLOOKUP(H220,$AA$2:$AB$17,2,FALSE),IF(AND(OR($D229={"1/2","1/3","2/1","3/1"}),F220="l"),VLOOKUP(H220,$AC$2:$AD$17,2,FALSE),IF(AND(OR($D229={"1/2","1/3","2/1","3/1"}),F219="w"),VLOOKUP(H219,$AA$2:$AB$17,2,FALSE),IF(AND(OR($D229={"1/2","1/3","2/1","3/1"}),F219="l"),VLOOKUP(H219,$AC$2:$AD$17,2,FALSE),IF(OR($D229={"1/2","1/3","2/1","3/1"}),1,"")))))))))))))))))))))))</f>
        <v/>
      </c>
      <c r="I230" s="13" t="str">
        <f>IF(AND(J230="d",$A230&gt;=1,OR(K230={1,"2a","2b",3,"5a","5b","10a","10b","20a","20b","40a","40b","80a","80b","160a","160b"})),"w",IF(AND(J230="",$A230&gt;=1,OR(K230={1,"2a","2b",3,"5a","5b","10a","10b","20a","20b","40a","40b","80a","80b","160a","160b"})),"l",""))</f>
        <v>w</v>
      </c>
      <c r="J230" s="7" t="str">
        <f>IF(OR($A230={13,14,15,16,17,18,19,20,21,22,23,24}),"d","")</f>
        <v>d</v>
      </c>
      <c r="K230" s="14" t="str">
        <f>IF(AND(OR($D229={"1/2","2/3","2/1","3/2"}),I229="w"),VLOOKUP(K229,$AA$2:$AB$17,2,FALSE),IF(AND(OR($D229={"1/2","2/3","2/1","3/2"}),I229="l"),VLOOKUP(K229,$AC$2:$AD$17,2,FALSE),IF(AND(OR($D229={"1/2","2/3","2/1","3/2"}),I228="w"),VLOOKUP(K228,$AA$2:$AB$17,2,FALSE),IF(AND(OR($D229={"1/2","2/3","2/1","3/2"}),I228="l"),VLOOKUP(K228,$AC$2:$AD$17,2,FALSE),IF(AND(OR($D229={"1/2","2/3","2/1","3/2"}),I227="w"),VLOOKUP(K227,$AA$2:$AB$17,2,FALSE),IF(AND(OR($D229={"1/2","2/3","2/1","3/2"}),I227="l"),VLOOKUP(K227,$AC$2:$AD$17,2,FALSE),IF(AND(OR($D229={"1/2","2/3","2/1","3/2"}),I226="w"),VLOOKUP(K226,$AA$2:$AB$17,2,FALSE),IF(AND(OR($D229={"1/2","2/3","2/1","3/2"}),I226="l"),VLOOKUP(K226,$AC$2:$AD$17,2,FALSE),IF(AND(OR($D229={"1/2","2/3","2/1","3/2"}),I225="w"),VLOOKUP(K225,$AA$2:$AB$17,2,FALSE),IF(AND(OR($D229={"1/2","2/3","2/1","3/2"}),I225="l"),VLOOKUP(K225,$AC$2:$AD$17,2,FALSE),IF(AND(OR($D229={"1/2","2/3","2/1","3/2"}),I224="w"),VLOOKUP(K224,$AA$2:$AB$17,2,FALSE),IF(AND(OR($D229={"1/2","2/3","2/1","3/2"}),I224="l"),VLOOKUP(K224,$AC$2:$AD$17,2,FALSE),IF(AND(OR($D229={"1/2","2/3","2/1","3/2"}),I223="w"),VLOOKUP(K223,$AA$2:$AB$17,2,FALSE),IF(AND(OR($D229={"1/2","2/3","2/1","3/2"}),I223="l"),VLOOKUP(K223,$AC$2:$AD$17,2,FALSE),IF(AND(OR($D229={"1/2","2/3","2/1","3/2"}),I222="w"),VLOOKUP(K222,$AA$2:$AB$17,2,FALSE),IF(AND(OR($D229={"1/2","2/3","2/1","3/2"}),I222="l"),VLOOKUP(K222,$AC$2:$AD$17,2,FALSE),IF(AND(OR($D229={"1/2","2/3","2/1","3/2"}),I221="w"),VLOOKUP(K221,$AA$2:$AB$17,2,FALSE),IF(AND(OR($D229={"1/2","2/3","2/1","3/2"}),I221="l"),VLOOKUP(K221,$AC$2:$AD$17,2,FALSE),IF(AND(OR($D229={"1/2","2/3","2/1","3/2"}),I220="w"),VLOOKUP(K220,$AA$2:$AB$17,2,FALSE),IF(AND(OR($D229={"1/2","2/3","2/1","3/2"}),I220="l"),VLOOKUP(K220,$AC$2:$AD$17,2,FALSE),IF(AND(OR($D229={"1/2","2/3","2/1","3/2"}),I219="w"),VLOOKUP(K219,$AA$2:$AB$17,2,FALSE),IF(AND(OR($D229={"1/2","2/3","2/1","3/2"}),I219="l"),VLOOKUP(K219,$AC$2:$AD$17,2,FALSE),IF(OR($D229={"1/2","2/3","2/1","3/2"}),1,"")))))))))))))))))))))))</f>
        <v>2a</v>
      </c>
      <c r="L230" s="13" t="str">
        <f>IF(AND(M230="d",$A230&gt;=1,OR(N230={1,"2a","2b",3,"5a","5b","10a","10b","20a","20b","40a","40b","80a","80b","160a","160b"})),"w",IF(AND(M230="",$A230&gt;=1,OR(N230={1,"2a","2b",3,"5a","5b","10a","10b","20a","20b","40a","40b","80a","80b","160a","160b"})),"l",""))</f>
        <v>l</v>
      </c>
      <c r="M230" s="7" t="str">
        <f>IF(OR($A230={25,26,27,28,29,30,31,32,33,34,35,36}),"d","")</f>
        <v/>
      </c>
      <c r="N230" s="14">
        <f>IF(AND(OR($D229={"1/3","2/3","3/1","3/2"}),L229="w"),VLOOKUP(N229,$AA$2:$AB$17,2,FALSE),IF(AND(OR($D229={"1/3","2/3","3/1","3/2"}),L229="l"),VLOOKUP(N229,$AC$2:$AD$17,2,FALSE),IF(AND(OR($D229={"1/3","2/3","3/1","3/2"}),L228="w"),VLOOKUP(N228,$AA$2:$AB$17,2,FALSE),IF(AND(OR($D229={"1/3","2/3","3/1","3/2"}),L228="l"),VLOOKUP(N228,$AC$2:$AD$17,2,FALSE),IF(AND(OR($D229={"1/3","2/3","3/1","3/2"}),L227="w"),VLOOKUP(N227,$AA$2:$AB$17,2,FALSE),IF(AND(OR($D229={"1/3","2/3","3/1","3/2"}),L227="l"),VLOOKUP(N227,$AC$2:$AD$17,2,FALSE),IF(AND(OR($D229={"1/3","2/3","3/1","3/2"}),L226="w"),VLOOKUP(N226,$AA$2:$AB$17,2,FALSE),IF(AND(OR($D229={"1/3","2/3","3/1","3/2"}),L226="l"),VLOOKUP(N226,$AC$2:$AD$17,2,FALSE),IF(AND(OR($D229={"1/3","2/3","3/1","3/2"}),L225="w"),VLOOKUP(N225,$AA$2:$AB$17,2,FALSE),IF(AND(OR($D229={"1/3","2/3","3/1","3/2"}),L225="l"),VLOOKUP(N225,$AC$2:$AD$17,2,FALSE),IF(AND(OR($D229={"1/3","2/3","3/1","3/2"}),L224="w"),VLOOKUP(N224,$AA$2:$AB$17,2,FALSE),IF(AND(OR($D229={"1/3","2/3","3/1","3/2"}),L224="l"),VLOOKUP(N224,$AC$2:$AD$17,2,FALSE),IF(AND(OR($D229={"1/3","2/3","3/1","3/2"}),L223="w"),VLOOKUP(N223,$AA$2:$AB$17,2,FALSE),IF(AND(OR($D229={"1/3","2/3","3/1","3/2"}),L223="l"),VLOOKUP(N223,$AC$2:$AD$17,2,FALSE),IF(AND(OR($D229={"1/3","2/3","3/1","3/2"}),L222="w"),VLOOKUP(N222,$AA$2:$AB$17,2,FALSE),IF(AND(OR($D229={"1/3","2/3","3/1","3/2"}),L222="l"),VLOOKUP(N222,$AC$2:$AD$17,2,FALSE),IF(AND(OR($D229={"1/3","2/3","3/1","3/2"}),L221="w"),VLOOKUP(N221,$AA$2:$AB$17,2,FALSE),IF(AND(OR($D229={"1/3","2/3","3/1","3/2"}),L221="l"),VLOOKUP(N221,$AC$2:$AD$17,2,FALSE),IF(AND(OR($D229={"1/3","2/3","3/1","3/2"}),L220="w"),VLOOKUP(N220,$AA$2:$AB$17,2,FALSE),IF(AND(OR($D229={"1/3","2/3","3/1","3/2"}),L220="l"),VLOOKUP(N220,$AC$2:$AD$17,2,FALSE),IF(AND(OR($D229={"1/3","2/3","3/1","3/2"}),L219="w"),VLOOKUP(N219,$AA$2:$AB$17,2,FALSE),IF(AND(OR($D229={"1/3","2/3","3/1","3/2"}),L219="l"),VLOOKUP(N219,$AC$2:$AD$17,2,FALSE),IF(OR($D229={"1/3","2/3","3/1","3/2"}),1,"")))))))))))))))))))))))</f>
        <v>1</v>
      </c>
      <c r="O230" s="12">
        <f t="shared" si="22"/>
        <v>3</v>
      </c>
      <c r="P230" s="13" t="str">
        <f>IF(AND(Q230="c",$A230&gt;=1,OR(R230={1,"2a","2b",3,"5a","5b","10a","10b","20a","20b","40a","40b","80a","80b","160a","160b"})),"w",IF(AND(Q230="",$A230&gt;=1,OR(R230={1,"2a","2b",3,"5a","5b","10a","10b","20a","20b","40a","40b","80a","80b","160a","160b"})),"l",""))</f>
        <v>l</v>
      </c>
      <c r="Q230" s="7" t="str">
        <f>IF(OR($A230={1,4,7,10,13,16,19,22,25,28,31,34}),"c","")</f>
        <v/>
      </c>
      <c r="R230" s="14">
        <f>IF(AND(OR($E229={"a/b","a/c","b/a","c/a"}),P229="w"),VLOOKUP(R229,$AA$2:$AB$17,2,FALSE),IF(AND(OR($E229={"a/b","a/c","b/a","c/a"}),P229="l"),VLOOKUP(R229,$AC$2:$AD$17,2,FALSE),IF(AND(OR($E229={"a/b","a/c","b/a","c/a"}),P228="w"),VLOOKUP(R228,$AA$2:$AB$17,2,FALSE),IF(AND(OR($E229={"a/b","a/c","b/a","c/a"}),P228="l"),VLOOKUP(R228,$AC$2:$AD$17,2,FALSE),IF(AND(OR($E229={"a/b","a/c","b/a","c/a"}),P227="w"),VLOOKUP(R227,$AA$2:$AB$17,2,FALSE),IF(AND(OR($E229={"a/b","a/c","b/a","c/a"}),P227="l"),VLOOKUP(R227,$AC$2:$AD$17,2,FALSE),IF(AND(OR($E229={"a/b","a/c","b/a","c/a"}),P226="w"),VLOOKUP(R226,$AA$2:$AB$17,2,FALSE),IF(AND(OR($E229={"a/b","a/c","b/a","c/a"}),P226="l"),VLOOKUP(R226,$AC$2:$AD$17,2,FALSE),IF(AND(OR($E229={"a/b","a/c","b/a","c/a"}),P225="w"),VLOOKUP(R225,$AA$2:$AB$17,2,FALSE),IF(AND(OR($E229={"a/b","a/c","b/a","c/a"}),P225="l"),VLOOKUP(R225,$AC$2:$AD$17,2,FALSE),IF(AND(OR($E229={"a/b","a/c","b/a","c/a"}),P224="w"),VLOOKUP(R224,$AA$2:$AB$17,2,FALSE),IF(AND(OR($E229={"a/b","a/c","b/a","c/a"}),P224="l"),VLOOKUP(R224,$AC$2:$AD$17,2,FALSE),IF(AND(OR($E229={"a/b","a/c","b/a","c/a"}),P223="w"),VLOOKUP(R223,$AA$2:$AB$17,2,FALSE),IF(AND(OR($E229={"a/b","a/c","b/a","c/a"}),P223="l"),VLOOKUP(R223,$AC$2:$AD$17,2,FALSE),IF(AND(OR($E229={"a/b","a/c","b/a","c/a"}),P222="w"),VLOOKUP(R222,$AA$2:$AB$17,2,FALSE),IF(AND(OR($E229={"a/b","a/c","b/a","c/a"}),P222="l"),VLOOKUP(R222,$AC$2:$AD$17,2,FALSE),IF(AND(OR($E229={"a/b","a/c","b/a","c/a"}),P221="w"),VLOOKUP(R221,$AA$2:$AB$17,2,FALSE),IF(AND(OR($E229={"a/b","a/c","b/a","c/a"}),P221="l"),VLOOKUP(R221,$AC$2:$AD$17,2,FALSE),IF(AND(OR($E229={"a/b","a/c","b/a","c/a"}),P220="w"),VLOOKUP(R220,$AA$2:$AB$17,2,FALSE),IF(AND(OR($E229={"a/b","a/c","b/a","c/a"}),P220="l"),VLOOKUP(R220,$AC$2:$AD$17,2,FALSE),IF(AND(OR($E229={"a/b","a/c","b/a","c/a"}),P219="w"),VLOOKUP(R219,$AA$2:$AB$17,2,FALSE),IF(AND(OR($E229={"a/b","a/c","b/a","c/a"}),P219="l"),VLOOKUP(R219,$AC$2:$AD$17,2,FALSE),IF(OR($E229={"a/b","a/c","b/a","c/a"}),1,"")))))))))))))))))))))))</f>
        <v>1</v>
      </c>
      <c r="S230" s="13" t="str">
        <f>IF(AND(T230="c",$A230&gt;=1,OR(U230={1,"2a","2b",3,"5a","5b","10a","10b","20a","20b","40a","40b","80a","80b","160a","160b"})),"w",IF(AND(T230="",$A230&gt;=1,OR(U230={1,"2a","2b",3,"5a","5b","10a","10b","20a","20b","40a","40b","80a","80b","160a","160b"})),"l",""))</f>
        <v>l</v>
      </c>
      <c r="T230" s="7" t="str">
        <f>IF(OR($A230={2,5,8,11,14,17,20,23,26,29,32,35}),"c","")</f>
        <v/>
      </c>
      <c r="U230" s="14" t="str">
        <f>IF(AND(OR($E229={"a/b","b/c","b/a","c/b"}),S229="w"),VLOOKUP(U229,$AA$2:$AB$17,2,FALSE),IF(AND(OR($E229={"a/b","b/c","b/a","c/b"}),S229="l"),VLOOKUP(U229,$AC$2:$AD$17,2,FALSE),IF(AND(OR($E229={"a/b","b/c","b/a","c/b"}),S228="w"),VLOOKUP(U228,$AA$2:$AB$17,2,FALSE),IF(AND(OR($E229={"a/b","b/c","b/a","c/b"}),S228="l"),VLOOKUP(U228,$AC$2:$AD$17,2,FALSE),IF(AND(OR($E229={"a/b","b/c","b/a","c/b"}),S227="w"),VLOOKUP(U227,$AA$2:$AB$17,2,FALSE),IF(AND(OR($E229={"a/b","b/c","b/a","c/b"}),S227="l"),VLOOKUP(U227,$AC$2:$AD$17,2,FALSE),IF(AND(OR($E229={"a/b","b/c","b/a","c/b"}),S226="w"),VLOOKUP(U226,$AA$2:$AB$17,2,FALSE),IF(AND(OR($E229={"a/b","b/c","b/a","c/b"}),S226="l"),VLOOKUP(U226,$AC$2:$AD$17,2,FALSE),IF(AND(OR($E229={"a/b","b/c","b/a","c/b"}),S225="w"),VLOOKUP(U225,$AA$2:$AB$17,2,FALSE),IF(AND(OR($E229={"a/b","b/c","b/a","c/b"}),S225="l"),VLOOKUP(U225,$AC$2:$AD$17,2,FALSE),IF(AND(OR($E229={"a/b","b/c","b/a","c/b"}),S224="w"),VLOOKUP(U224,$AA$2:$AB$17,2,FALSE),IF(AND(OR($E229={"a/b","b/c","b/a","c/b"}),S224="l"),VLOOKUP(U224,$AC$2:$AD$17,2,FALSE),IF(AND(OR($E229={"a/b","b/c","b/a","c/b"}),S223="w"),VLOOKUP(U223,$AA$2:$AB$17,2,FALSE),IF(AND(OR($E229={"a/b","b/c","b/a","c/b"}),S223="l"),VLOOKUP(U223,$AC$2:$AD$17,2,FALSE),IF(AND(OR($E229={"a/b","b/c","b/a","c/b"}),S222="w"),VLOOKUP(U222,$AA$2:$AB$17,2,FALSE),IF(AND(OR($E229={"a/b","b/c","b/a","c/b"}),S222="l"),VLOOKUP(U222,$AC$2:$AD$17,2,FALSE),IF(AND(OR($E229={"a/b","b/c","b/a","c/b"}),S221="w"),VLOOKUP(U221,$AA$2:$AB$17,2,FALSE),IF(AND(OR($E229={"a/b","b/c","b/a","c/b"}),S221="l"),VLOOKUP(U221,$AC$2:$AD$17,2,FALSE),IF(AND(OR($E229={"a/b","b/c","b/a","c/b"}),S220="w"),VLOOKUP(U220,$AA$2:$AB$17,2,FALSE),IF(AND(OR($E229={"a/b","b/c","b/a","c/b"}),S220="l"),VLOOKUP(U220,$AC$2:$AD$17,2,FALSE),IF(AND(OR($E229={"a/b","b/c","b/a","c/b"}),S219="w"),VLOOKUP(U219,$AA$2:$AB$17,2,FALSE),IF(AND(OR($E229={"a/b","b/c","b/a","c/b"}),S219="l"),VLOOKUP(U219,$AC$2:$AD$17,2,FALSE),IF(OR($E229={"a/b","b/c","b/a","c/b"}),1,"")))))))))))))))))))))))</f>
        <v>2a</v>
      </c>
      <c r="V230" s="13" t="str">
        <f>IF(AND(W230="c",$A230&gt;=1,OR(X230={1,"2a","2b",3,"5a","5b","10a","10b","20a","20b","40a","40b","80a","80b","160a","160b"})),"w",IF(AND(W230="",$A230&gt;=1,OR(X230={1,"2a","2b",3,"5a","5b","10a","10b","20a","20b","40a","40b","80a","80b","160a","160b"})),"l",""))</f>
        <v/>
      </c>
      <c r="W230" s="7" t="str">
        <f>IF(OR($A230={3,6,9,12,15,18,21,24,27,30,33,36}),"c","")</f>
        <v>c</v>
      </c>
      <c r="X230" s="14" t="str">
        <f>IF(AND(OR($E229={"a/c","b/c","c/a","c/b"}),V229="w"),VLOOKUP(X229,$AA$2:$AB$17,2,FALSE),IF(AND(OR($E229={"a/c","b/c","c/a","c/b"}),V229="l"),VLOOKUP(X229,$AC$2:$AD$17,2,FALSE),IF(AND(OR($E229={"a/c","b/c","c/a","c/b"}),V228="w"),VLOOKUP(X228,$AA$2:$AB$17,2,FALSE),IF(AND(OR($E229={"a/c","b/c","c/a","c/b"}),V228="l"),VLOOKUP(X228,$AC$2:$AD$17,2,FALSE),IF(AND(OR($E229={"a/c","b/c","c/a","c/b"}),V227="w"),VLOOKUP(X227,$AA$2:$AB$17,2,FALSE),IF(AND(OR($E229={"a/c","b/c","c/a","c/b"}),V227="l"),VLOOKUP(X227,$AC$2:$AD$17,2,FALSE),IF(AND(OR($E229={"a/c","b/c","c/a","c/b"}),V226="w"),VLOOKUP(X226,$AA$2:$AB$17,2,FALSE),IF(AND(OR($E229={"a/c","b/c","c/a","c/b"}),V226="l"),VLOOKUP(X226,$AC$2:$AD$17,2,FALSE),IF(AND(OR($E229={"a/c","b/c","c/a","c/b"}),V225="w"),VLOOKUP(X225,$AA$2:$AB$17,2,FALSE),IF(AND(OR($E229={"a/c","b/c","c/a","c/b"}),V225="l"),VLOOKUP(X225,$AC$2:$AD$17,2,FALSE),IF(AND(OR($E229={"a/c","b/c","c/a","c/b"}),V224="w"),VLOOKUP(X224,$AA$2:$AB$17,2,FALSE),IF(AND(OR($E229={"a/c","b/c","c/a","c/b"}),V224="l"),VLOOKUP(X224,$AC$2:$AD$17,2,FALSE),IF(AND(OR($E229={"a/c","b/c","c/a","c/b"}),V223="w"),VLOOKUP(X223,$AA$2:$AB$17,2,FALSE),IF(AND(OR($E229={"a/c","b/c","c/a","c/b"}),V223="l"),VLOOKUP(X223,$AC$2:$AD$17,2,FALSE),IF(AND(OR($E229={"a/c","b/c","c/a","c/b"}),V222="w"),VLOOKUP(X222,$AA$2:$AB$17,2,FALSE),IF(AND(OR($E229={"a/c","b/c","c/a","c/b"}),V222="l"),VLOOKUP(X222,$AC$2:$AD$17,2,FALSE),IF(AND(OR($E229={"a/c","b/c","c/a","c/b"}),V221="w"),VLOOKUP(X221,$AA$2:$AB$17,2,FALSE),IF(AND(OR($E229={"a/c","b/c","c/a","c/b"}),V221="l"),VLOOKUP(X221,$AC$2:$AD$17,2,FALSE),IF(AND(OR($E229={"a/c","b/c","c/a","c/b"}),V220="w"),VLOOKUP(X220,$AA$2:$AB$17,2,FALSE),IF(AND(OR($E229={"a/c","b/c","c/a","c/b"}),V220="l"),VLOOKUP(X220,$AC$2:$AD$17,2,FALSE),IF(AND(OR($E229={"a/c","b/c","c/a","c/b"}),V219="w"),VLOOKUP(X219,$AA$2:$AB$17,2,FALSE),IF(AND(OR($E229={"a/c","b/c","c/a","c/b"}),V219="l"),VLOOKUP(X219,$AC$2:$AD$17,2,FALSE),IF(OR($E229={"a/c","b/c","c/a","c/b"}),1,"")))))))))))))))))))))))</f>
        <v/>
      </c>
      <c r="Y230" s="12">
        <f t="shared" si="23"/>
        <v>-3</v>
      </c>
      <c r="Z230" s="27">
        <f t="shared" si="24"/>
        <v>0</v>
      </c>
    </row>
    <row r="231" spans="1:26">
      <c r="A231" s="9">
        <v>34</v>
      </c>
      <c r="B231" s="9">
        <f>IF(OR($A231={1,2,3,4,5,6,7,8,9,10,11,12}),1,IF(OR($A231={13,14,15,16,17,18,19,20,21,22,23,24}),2,IF(OR($A231={25,26,27,28,29,30,31,32,33,34,35,36}),3,"")))</f>
        <v>3</v>
      </c>
      <c r="C231" s="9" t="str">
        <f>IF(OR($A231={1,4,7,10,13,16,19,22,25,28,31,34}),"A",IF(OR($A231={2,5,8,11,14,17,20,23,26,29,32,35}),"B",IF(OR($A231={3,6,9,12,15,18,21,24,27,30,33,36}),"C","")))</f>
        <v>A</v>
      </c>
      <c r="D231" t="str">
        <f t="shared" si="25"/>
        <v>2/3</v>
      </c>
      <c r="E231" t="str">
        <f t="shared" si="26"/>
        <v>C/A</v>
      </c>
      <c r="F231" s="13" t="str">
        <f>IF(AND(G231="d",$A231&gt;=1,OR(H231={1,"2a","2b",3,"5a","5b","10a","10b","20a","20b","40a","40b","80a","80b","160a","160b"})),"w",IF(AND(G231="",$A231&gt;=1,OR(H231={1,"2a","2b",3,"5a","5b","10a","10b","20a","20b","40a","40b","80a","80b","160a","160b"})),"l",""))</f>
        <v/>
      </c>
      <c r="G231" s="7" t="str">
        <f>IF(OR($A231={1,2,3,4,5,6,7,8,9,10,11,12}),"d","")</f>
        <v/>
      </c>
      <c r="H231" s="14" t="str">
        <f>IF(AND(OR($D230={"1/2","1/3","2/1","3/1"}),F230="w"),VLOOKUP(H230,$AA$2:$AB$17,2,FALSE),IF(AND(OR($D230={"1/2","1/3","2/1","3/1"}),F230="l"),VLOOKUP(H230,$AC$2:$AD$17,2,FALSE),IF(AND(OR($D230={"1/2","1/3","2/1","3/1"}),F229="w"),VLOOKUP(H229,$AA$2:$AB$17,2,FALSE),IF(AND(OR($D230={"1/2","1/3","2/1","3/1"}),F229="l"),VLOOKUP(H229,$AC$2:$AD$17,2,FALSE),IF(AND(OR($D230={"1/2","1/3","2/1","3/1"}),F228="w"),VLOOKUP(H228,$AA$2:$AB$17,2,FALSE),IF(AND(OR($D230={"1/2","1/3","2/1","3/1"}),F228="l"),VLOOKUP(H228,$AC$2:$AD$17,2,FALSE),IF(AND(OR($D230={"1/2","1/3","2/1","3/1"}),F227="w"),VLOOKUP(H227,$AA$2:$AB$17,2,FALSE),IF(AND(OR($D230={"1/2","1/3","2/1","3/1"}),F227="l"),VLOOKUP(H227,$AC$2:$AD$17,2,FALSE),IF(AND(OR($D230={"1/2","1/3","2/1","3/1"}),F226="w"),VLOOKUP(H226,$AA$2:$AB$17,2,FALSE),IF(AND(OR($D230={"1/2","1/3","2/1","3/1"}),F226="l"),VLOOKUP(H226,$AC$2:$AD$17,2,FALSE),IF(AND(OR($D230={"1/2","1/3","2/1","3/1"}),F225="w"),VLOOKUP(H225,$AA$2:$AB$17,2,FALSE),IF(AND(OR($D230={"1/2","1/3","2/1","3/1"}),F225="l"),VLOOKUP(H225,$AC$2:$AD$17,2,FALSE),IF(AND(OR($D230={"1/2","1/3","2/1","3/1"}),F224="w"),VLOOKUP(H224,$AA$2:$AB$17,2,FALSE),IF(AND(OR($D230={"1/2","1/3","2/1","3/1"}),F224="l"),VLOOKUP(H224,$AC$2:$AD$17,2,FALSE),IF(AND(OR($D230={"1/2","1/3","2/1","3/1"}),F223="w"),VLOOKUP(H223,$AA$2:$AB$17,2,FALSE),IF(AND(OR($D230={"1/2","1/3","2/1","3/1"}),F223="l"),VLOOKUP(H223,$AC$2:$AD$17,2,FALSE),IF(AND(OR($D230={"1/2","1/3","2/1","3/1"}),F222="w"),VLOOKUP(H222,$AA$2:$AB$17,2,FALSE),IF(AND(OR($D230={"1/2","1/3","2/1","3/1"}),F222="l"),VLOOKUP(H222,$AC$2:$AD$17,2,FALSE),IF(AND(OR($D230={"1/2","1/3","2/1","3/1"}),F221="w"),VLOOKUP(H221,$AA$2:$AB$17,2,FALSE),IF(AND(OR($D230={"1/2","1/3","2/1","3/1"}),F221="l"),VLOOKUP(H221,$AC$2:$AD$17,2,FALSE),IF(AND(OR($D230={"1/2","1/3","2/1","3/1"}),F220="w"),VLOOKUP(H220,$AA$2:$AB$17,2,FALSE),IF(AND(OR($D230={"1/2","1/3","2/1","3/1"}),F220="l"),VLOOKUP(H220,$AC$2:$AD$17,2,FALSE),IF(OR($D230={"1/2","1/3","2/1","3/1"}),1,"")))))))))))))))))))))))</f>
        <v/>
      </c>
      <c r="I231" s="13" t="str">
        <f>IF(AND(J231="d",$A231&gt;=1,OR(K231={1,"2a","2b",3,"5a","5b","10a","10b","20a","20b","40a","40b","80a","80b","160a","160b"})),"w",IF(AND(J231="",$A231&gt;=1,OR(K231={1,"2a","2b",3,"5a","5b","10a","10b","20a","20b","40a","40b","80a","80b","160a","160b"})),"l",""))</f>
        <v>l</v>
      </c>
      <c r="J231" s="7" t="str">
        <f>IF(OR($A231={13,14,15,16,17,18,19,20,21,22,23,24}),"d","")</f>
        <v/>
      </c>
      <c r="K231" s="14">
        <f>IF(AND(OR($D230={"1/2","2/3","2/1","3/2"}),I230="w"),VLOOKUP(K230,$AA$2:$AB$17,2,FALSE),IF(AND(OR($D230={"1/2","2/3","2/1","3/2"}),I230="l"),VLOOKUP(K230,$AC$2:$AD$17,2,FALSE),IF(AND(OR($D230={"1/2","2/3","2/1","3/2"}),I229="w"),VLOOKUP(K229,$AA$2:$AB$17,2,FALSE),IF(AND(OR($D230={"1/2","2/3","2/1","3/2"}),I229="l"),VLOOKUP(K229,$AC$2:$AD$17,2,FALSE),IF(AND(OR($D230={"1/2","2/3","2/1","3/2"}),I228="w"),VLOOKUP(K228,$AA$2:$AB$17,2,FALSE),IF(AND(OR($D230={"1/2","2/3","2/1","3/2"}),I228="l"),VLOOKUP(K228,$AC$2:$AD$17,2,FALSE),IF(AND(OR($D230={"1/2","2/3","2/1","3/2"}),I227="w"),VLOOKUP(K227,$AA$2:$AB$17,2,FALSE),IF(AND(OR($D230={"1/2","2/3","2/1","3/2"}),I227="l"),VLOOKUP(K227,$AC$2:$AD$17,2,FALSE),IF(AND(OR($D230={"1/2","2/3","2/1","3/2"}),I226="w"),VLOOKUP(K226,$AA$2:$AB$17,2,FALSE),IF(AND(OR($D230={"1/2","2/3","2/1","3/2"}),I226="l"),VLOOKUP(K226,$AC$2:$AD$17,2,FALSE),IF(AND(OR($D230={"1/2","2/3","2/1","3/2"}),I225="w"),VLOOKUP(K225,$AA$2:$AB$17,2,FALSE),IF(AND(OR($D230={"1/2","2/3","2/1","3/2"}),I225="l"),VLOOKUP(K225,$AC$2:$AD$17,2,FALSE),IF(AND(OR($D230={"1/2","2/3","2/1","3/2"}),I224="w"),VLOOKUP(K224,$AA$2:$AB$17,2,FALSE),IF(AND(OR($D230={"1/2","2/3","2/1","3/2"}),I224="l"),VLOOKUP(K224,$AC$2:$AD$17,2,FALSE),IF(AND(OR($D230={"1/2","2/3","2/1","3/2"}),I223="w"),VLOOKUP(K223,$AA$2:$AB$17,2,FALSE),IF(AND(OR($D230={"1/2","2/3","2/1","3/2"}),I223="l"),VLOOKUP(K223,$AC$2:$AD$17,2,FALSE),IF(AND(OR($D230={"1/2","2/3","2/1","3/2"}),I222="w"),VLOOKUP(K222,$AA$2:$AB$17,2,FALSE),IF(AND(OR($D230={"1/2","2/3","2/1","3/2"}),I222="l"),VLOOKUP(K222,$AC$2:$AD$17,2,FALSE),IF(AND(OR($D230={"1/2","2/3","2/1","3/2"}),I221="w"),VLOOKUP(K221,$AA$2:$AB$17,2,FALSE),IF(AND(OR($D230={"1/2","2/3","2/1","3/2"}),I221="l"),VLOOKUP(K221,$AC$2:$AD$17,2,FALSE),IF(AND(OR($D230={"1/2","2/3","2/1","3/2"}),I220="w"),VLOOKUP(K220,$AA$2:$AB$17,2,FALSE),IF(AND(OR($D230={"1/2","2/3","2/1","3/2"}),I220="l"),VLOOKUP(K220,$AC$2:$AD$17,2,FALSE),IF(OR($D230={"1/2","2/3","2/1","3/2"}),1,"")))))))))))))))))))))))</f>
        <v>1</v>
      </c>
      <c r="L231" s="13" t="str">
        <f>IF(AND(M231="d",$A231&gt;=1,OR(N231={1,"2a","2b",3,"5a","5b","10a","10b","20a","20b","40a","40b","80a","80b","160a","160b"})),"w",IF(AND(M231="",$A231&gt;=1,OR(N231={1,"2a","2b",3,"5a","5b","10a","10b","20a","20b","40a","40b","80a","80b","160a","160b"})),"l",""))</f>
        <v>w</v>
      </c>
      <c r="M231" s="7" t="str">
        <f>IF(OR($A231={25,26,27,28,29,30,31,32,33,34,35,36}),"d","")</f>
        <v>d</v>
      </c>
      <c r="N231" s="14" t="str">
        <f>IF(AND(OR($D230={"1/3","2/3","3/1","3/2"}),L230="w"),VLOOKUP(N230,$AA$2:$AB$17,2,FALSE),IF(AND(OR($D230={"1/3","2/3","3/1","3/2"}),L230="l"),VLOOKUP(N230,$AC$2:$AD$17,2,FALSE),IF(AND(OR($D230={"1/3","2/3","3/1","3/2"}),L229="w"),VLOOKUP(N229,$AA$2:$AB$17,2,FALSE),IF(AND(OR($D230={"1/3","2/3","3/1","3/2"}),L229="l"),VLOOKUP(N229,$AC$2:$AD$17,2,FALSE),IF(AND(OR($D230={"1/3","2/3","3/1","3/2"}),L228="w"),VLOOKUP(N228,$AA$2:$AB$17,2,FALSE),IF(AND(OR($D230={"1/3","2/3","3/1","3/2"}),L228="l"),VLOOKUP(N228,$AC$2:$AD$17,2,FALSE),IF(AND(OR($D230={"1/3","2/3","3/1","3/2"}),L227="w"),VLOOKUP(N227,$AA$2:$AB$17,2,FALSE),IF(AND(OR($D230={"1/3","2/3","3/1","3/2"}),L227="l"),VLOOKUP(N227,$AC$2:$AD$17,2,FALSE),IF(AND(OR($D230={"1/3","2/3","3/1","3/2"}),L226="w"),VLOOKUP(N226,$AA$2:$AB$17,2,FALSE),IF(AND(OR($D230={"1/3","2/3","3/1","3/2"}),L226="l"),VLOOKUP(N226,$AC$2:$AD$17,2,FALSE),IF(AND(OR($D230={"1/3","2/3","3/1","3/2"}),L225="w"),VLOOKUP(N225,$AA$2:$AB$17,2,FALSE),IF(AND(OR($D230={"1/3","2/3","3/1","3/2"}),L225="l"),VLOOKUP(N225,$AC$2:$AD$17,2,FALSE),IF(AND(OR($D230={"1/3","2/3","3/1","3/2"}),L224="w"),VLOOKUP(N224,$AA$2:$AB$17,2,FALSE),IF(AND(OR($D230={"1/3","2/3","3/1","3/2"}),L224="l"),VLOOKUP(N224,$AC$2:$AD$17,2,FALSE),IF(AND(OR($D230={"1/3","2/3","3/1","3/2"}),L223="w"),VLOOKUP(N223,$AA$2:$AB$17,2,FALSE),IF(AND(OR($D230={"1/3","2/3","3/1","3/2"}),L223="l"),VLOOKUP(N223,$AC$2:$AD$17,2,FALSE),IF(AND(OR($D230={"1/3","2/3","3/1","3/2"}),L222="w"),VLOOKUP(N222,$AA$2:$AB$17,2,FALSE),IF(AND(OR($D230={"1/3","2/3","3/1","3/2"}),L222="l"),VLOOKUP(N222,$AC$2:$AD$17,2,FALSE),IF(AND(OR($D230={"1/3","2/3","3/1","3/2"}),L221="w"),VLOOKUP(N221,$AA$2:$AB$17,2,FALSE),IF(AND(OR($D230={"1/3","2/3","3/1","3/2"}),L221="l"),VLOOKUP(N221,$AC$2:$AD$17,2,FALSE),IF(AND(OR($D230={"1/3","2/3","3/1","3/2"}),L220="w"),VLOOKUP(N220,$AA$2:$AB$17,2,FALSE),IF(AND(OR($D230={"1/3","2/3","3/1","3/2"}),L220="l"),VLOOKUP(N220,$AC$2:$AD$17,2,FALSE),IF(OR($D230={"1/3","2/3","3/1","3/2"}),1,"")))))))))))))))))))))))</f>
        <v>2a</v>
      </c>
      <c r="O231" s="12">
        <f t="shared" si="22"/>
        <v>3</v>
      </c>
      <c r="P231" s="13" t="str">
        <f>IF(AND(Q231="c",$A231&gt;=1,OR(R231={1,"2a","2b",3,"5a","5b","10a","10b","20a","20b","40a","40b","80a","80b","160a","160b"})),"w",IF(AND(Q231="",$A231&gt;=1,OR(R231={1,"2a","2b",3,"5a","5b","10a","10b","20a","20b","40a","40b","80a","80b","160a","160b"})),"l",""))</f>
        <v>w</v>
      </c>
      <c r="Q231" s="7" t="str">
        <f>IF(OR($A231={1,4,7,10,13,16,19,22,25,28,31,34}),"c","")</f>
        <v>c</v>
      </c>
      <c r="R231" s="14" t="str">
        <f>IF(AND(OR($E230={"a/b","a/c","b/a","c/a"}),P230="w"),VLOOKUP(R230,$AA$2:$AB$17,2,FALSE),IF(AND(OR($E230={"a/b","a/c","b/a","c/a"}),P230="l"),VLOOKUP(R230,$AC$2:$AD$17,2,FALSE),IF(AND(OR($E230={"a/b","a/c","b/a","c/a"}),P229="w"),VLOOKUP(R229,$AA$2:$AB$17,2,FALSE),IF(AND(OR($E230={"a/b","a/c","b/a","c/a"}),P229="l"),VLOOKUP(R229,$AC$2:$AD$17,2,FALSE),IF(AND(OR($E230={"a/b","a/c","b/a","c/a"}),P228="w"),VLOOKUP(R228,$AA$2:$AB$17,2,FALSE),IF(AND(OR($E230={"a/b","a/c","b/a","c/a"}),P228="l"),VLOOKUP(R228,$AC$2:$AD$17,2,FALSE),IF(AND(OR($E230={"a/b","a/c","b/a","c/a"}),P227="w"),VLOOKUP(R227,$AA$2:$AB$17,2,FALSE),IF(AND(OR($E230={"a/b","a/c","b/a","c/a"}),P227="l"),VLOOKUP(R227,$AC$2:$AD$17,2,FALSE),IF(AND(OR($E230={"a/b","a/c","b/a","c/a"}),P226="w"),VLOOKUP(R226,$AA$2:$AB$17,2,FALSE),IF(AND(OR($E230={"a/b","a/c","b/a","c/a"}),P226="l"),VLOOKUP(R226,$AC$2:$AD$17,2,FALSE),IF(AND(OR($E230={"a/b","a/c","b/a","c/a"}),P225="w"),VLOOKUP(R225,$AA$2:$AB$17,2,FALSE),IF(AND(OR($E230={"a/b","a/c","b/a","c/a"}),P225="l"),VLOOKUP(R225,$AC$2:$AD$17,2,FALSE),IF(AND(OR($E230={"a/b","a/c","b/a","c/a"}),P224="w"),VLOOKUP(R224,$AA$2:$AB$17,2,FALSE),IF(AND(OR($E230={"a/b","a/c","b/a","c/a"}),P224="l"),VLOOKUP(R224,$AC$2:$AD$17,2,FALSE),IF(AND(OR($E230={"a/b","a/c","b/a","c/a"}),P223="w"),VLOOKUP(R223,$AA$2:$AB$17,2,FALSE),IF(AND(OR($E230={"a/b","a/c","b/a","c/a"}),P223="l"),VLOOKUP(R223,$AC$2:$AD$17,2,FALSE),IF(AND(OR($E230={"a/b","a/c","b/a","c/a"}),P222="w"),VLOOKUP(R222,$AA$2:$AB$17,2,FALSE),IF(AND(OR($E230={"a/b","a/c","b/a","c/a"}),P222="l"),VLOOKUP(R222,$AC$2:$AD$17,2,FALSE),IF(AND(OR($E230={"a/b","a/c","b/a","c/a"}),P221="w"),VLOOKUP(R221,$AA$2:$AB$17,2,FALSE),IF(AND(OR($E230={"a/b","a/c","b/a","c/a"}),P221="l"),VLOOKUP(R221,$AC$2:$AD$17,2,FALSE),IF(AND(OR($E230={"a/b","a/c","b/a","c/a"}),P220="w"),VLOOKUP(R220,$AA$2:$AB$17,2,FALSE),IF(AND(OR($E230={"a/b","a/c","b/a","c/a"}),P220="l"),VLOOKUP(R220,$AC$2:$AD$17,2,FALSE),IF(OR($E230={"a/b","a/c","b/a","c/a"}),1,"")))))))))))))))))))))))</f>
        <v>2a</v>
      </c>
      <c r="S231" s="13" t="str">
        <f>IF(AND(T231="c",$A231&gt;=1,OR(U231={1,"2a","2b",3,"5a","5b","10a","10b","20a","20b","40a","40b","80a","80b","160a","160b"})),"w",IF(AND(T231="",$A231&gt;=1,OR(U231={1,"2a","2b",3,"5a","5b","10a","10b","20a","20b","40a","40b","80a","80b","160a","160b"})),"l",""))</f>
        <v/>
      </c>
      <c r="T231" s="7" t="str">
        <f>IF(OR($A231={2,5,8,11,14,17,20,23,26,29,32,35}),"c","")</f>
        <v/>
      </c>
      <c r="U231" s="14" t="str">
        <f>IF(AND(OR($E230={"a/b","b/c","b/a","c/b"}),S230="w"),VLOOKUP(U230,$AA$2:$AB$17,2,FALSE),IF(AND(OR($E230={"a/b","b/c","b/a","c/b"}),S230="l"),VLOOKUP(U230,$AC$2:$AD$17,2,FALSE),IF(AND(OR($E230={"a/b","b/c","b/a","c/b"}),S229="w"),VLOOKUP(U229,$AA$2:$AB$17,2,FALSE),IF(AND(OR($E230={"a/b","b/c","b/a","c/b"}),S229="l"),VLOOKUP(U229,$AC$2:$AD$17,2,FALSE),IF(AND(OR($E230={"a/b","b/c","b/a","c/b"}),S228="w"),VLOOKUP(U228,$AA$2:$AB$17,2,FALSE),IF(AND(OR($E230={"a/b","b/c","b/a","c/b"}),S228="l"),VLOOKUP(U228,$AC$2:$AD$17,2,FALSE),IF(AND(OR($E230={"a/b","b/c","b/a","c/b"}),S227="w"),VLOOKUP(U227,$AA$2:$AB$17,2,FALSE),IF(AND(OR($E230={"a/b","b/c","b/a","c/b"}),S227="l"),VLOOKUP(U227,$AC$2:$AD$17,2,FALSE),IF(AND(OR($E230={"a/b","b/c","b/a","c/b"}),S226="w"),VLOOKUP(U226,$AA$2:$AB$17,2,FALSE),IF(AND(OR($E230={"a/b","b/c","b/a","c/b"}),S226="l"),VLOOKUP(U226,$AC$2:$AD$17,2,FALSE),IF(AND(OR($E230={"a/b","b/c","b/a","c/b"}),S225="w"),VLOOKUP(U225,$AA$2:$AB$17,2,FALSE),IF(AND(OR($E230={"a/b","b/c","b/a","c/b"}),S225="l"),VLOOKUP(U225,$AC$2:$AD$17,2,FALSE),IF(AND(OR($E230={"a/b","b/c","b/a","c/b"}),S224="w"),VLOOKUP(U224,$AA$2:$AB$17,2,FALSE),IF(AND(OR($E230={"a/b","b/c","b/a","c/b"}),S224="l"),VLOOKUP(U224,$AC$2:$AD$17,2,FALSE),IF(AND(OR($E230={"a/b","b/c","b/a","c/b"}),S223="w"),VLOOKUP(U223,$AA$2:$AB$17,2,FALSE),IF(AND(OR($E230={"a/b","b/c","b/a","c/b"}),S223="l"),VLOOKUP(U223,$AC$2:$AD$17,2,FALSE),IF(AND(OR($E230={"a/b","b/c","b/a","c/b"}),S222="w"),VLOOKUP(U222,$AA$2:$AB$17,2,FALSE),IF(AND(OR($E230={"a/b","b/c","b/a","c/b"}),S222="l"),VLOOKUP(U222,$AC$2:$AD$17,2,FALSE),IF(AND(OR($E230={"a/b","b/c","b/a","c/b"}),S221="w"),VLOOKUP(U221,$AA$2:$AB$17,2,FALSE),IF(AND(OR($E230={"a/b","b/c","b/a","c/b"}),S221="l"),VLOOKUP(U221,$AC$2:$AD$17,2,FALSE),IF(AND(OR($E230={"a/b","b/c","b/a","c/b"}),S220="w"),VLOOKUP(U220,$AA$2:$AB$17,2,FALSE),IF(AND(OR($E230={"a/b","b/c","b/a","c/b"}),S220="l"),VLOOKUP(U220,$AC$2:$AD$17,2,FALSE),IF(OR($E230={"a/b","b/c","b/a","c/b"}),1,"")))))))))))))))))))))))</f>
        <v/>
      </c>
      <c r="V231" s="13" t="str">
        <f>IF(AND(W231="c",$A231&gt;=1,OR(X231={1,"2a","2b",3,"5a","5b","10a","10b","20a","20b","40a","40b","80a","80b","160a","160b"})),"w",IF(AND(W231="",$A231&gt;=1,OR(X231={1,"2a","2b",3,"5a","5b","10a","10b","20a","20b","40a","40b","80a","80b","160a","160b"})),"l",""))</f>
        <v>l</v>
      </c>
      <c r="W231" s="7" t="str">
        <f>IF(OR($A231={3,6,9,12,15,18,21,24,27,30,33,36}),"c","")</f>
        <v/>
      </c>
      <c r="X231" s="14" t="str">
        <f>IF(AND(OR($E230={"a/c","b/c","c/a","c/b"}),V230="w"),VLOOKUP(X230,$AA$2:$AB$17,2,FALSE),IF(AND(OR($E230={"a/c","b/c","c/a","c/b"}),V230="l"),VLOOKUP(X230,$AC$2:$AD$17,2,FALSE),IF(AND(OR($E230={"a/c","b/c","c/a","c/b"}),V229="w"),VLOOKUP(X229,$AA$2:$AB$17,2,FALSE),IF(AND(OR($E230={"a/c","b/c","c/a","c/b"}),V229="l"),VLOOKUP(X229,$AC$2:$AD$17,2,FALSE),IF(AND(OR($E230={"a/c","b/c","c/a","c/b"}),V228="w"),VLOOKUP(X228,$AA$2:$AB$17,2,FALSE),IF(AND(OR($E230={"a/c","b/c","c/a","c/b"}),V228="l"),VLOOKUP(X228,$AC$2:$AD$17,2,FALSE),IF(AND(OR($E230={"a/c","b/c","c/a","c/b"}),V227="w"),VLOOKUP(X227,$AA$2:$AB$17,2,FALSE),IF(AND(OR($E230={"a/c","b/c","c/a","c/b"}),V227="l"),VLOOKUP(X227,$AC$2:$AD$17,2,FALSE),IF(AND(OR($E230={"a/c","b/c","c/a","c/b"}),V226="w"),VLOOKUP(X226,$AA$2:$AB$17,2,FALSE),IF(AND(OR($E230={"a/c","b/c","c/a","c/b"}),V226="l"),VLOOKUP(X226,$AC$2:$AD$17,2,FALSE),IF(AND(OR($E230={"a/c","b/c","c/a","c/b"}),V225="w"),VLOOKUP(X225,$AA$2:$AB$17,2,FALSE),IF(AND(OR($E230={"a/c","b/c","c/a","c/b"}),V225="l"),VLOOKUP(X225,$AC$2:$AD$17,2,FALSE),IF(AND(OR($E230={"a/c","b/c","c/a","c/b"}),V224="w"),VLOOKUP(X224,$AA$2:$AB$17,2,FALSE),IF(AND(OR($E230={"a/c","b/c","c/a","c/b"}),V224="l"),VLOOKUP(X224,$AC$2:$AD$17,2,FALSE),IF(AND(OR($E230={"a/c","b/c","c/a","c/b"}),V223="w"),VLOOKUP(X223,$AA$2:$AB$17,2,FALSE),IF(AND(OR($E230={"a/c","b/c","c/a","c/b"}),V223="l"),VLOOKUP(X223,$AC$2:$AD$17,2,FALSE),IF(AND(OR($E230={"a/c","b/c","c/a","c/b"}),V222="w"),VLOOKUP(X222,$AA$2:$AB$17,2,FALSE),IF(AND(OR($E230={"a/c","b/c","c/a","c/b"}),V222="l"),VLOOKUP(X222,$AC$2:$AD$17,2,FALSE),IF(AND(OR($E230={"a/c","b/c","c/a","c/b"}),V221="w"),VLOOKUP(X221,$AA$2:$AB$17,2,FALSE),IF(AND(OR($E230={"a/c","b/c","c/a","c/b"}),V221="l"),VLOOKUP(X221,$AC$2:$AD$17,2,FALSE),IF(AND(OR($E230={"a/c","b/c","c/a","c/b"}),V220="w"),VLOOKUP(X220,$AA$2:$AB$17,2,FALSE),IF(AND(OR($E230={"a/c","b/c","c/a","c/b"}),V220="l"),VLOOKUP(X220,$AC$2:$AD$17,2,FALSE),IF(OR($E230={"a/c","b/c","c/a","c/b"}),1,"")))))))))))))))))))))))</f>
        <v>20a</v>
      </c>
      <c r="Y231" s="12">
        <f t="shared" si="23"/>
        <v>-16</v>
      </c>
      <c r="Z231" s="27">
        <f t="shared" si="24"/>
        <v>-13</v>
      </c>
    </row>
    <row r="232" spans="1:26">
      <c r="A232" s="9">
        <v>32</v>
      </c>
      <c r="B232" s="9">
        <f>IF(OR($A232={1,2,3,4,5,6,7,8,9,10,11,12}),1,IF(OR($A232={13,14,15,16,17,18,19,20,21,22,23,24}),2,IF(OR($A232={25,26,27,28,29,30,31,32,33,34,35,36}),3,"")))</f>
        <v>3</v>
      </c>
      <c r="C232" s="9" t="str">
        <f>IF(OR($A232={1,4,7,10,13,16,19,22,25,28,31,34}),"A",IF(OR($A232={2,5,8,11,14,17,20,23,26,29,32,35}),"B",IF(OR($A232={3,6,9,12,15,18,21,24,27,30,33,36}),"C","")))</f>
        <v>B</v>
      </c>
      <c r="D232" t="str">
        <f t="shared" si="25"/>
        <v>2/3</v>
      </c>
      <c r="E232" t="str">
        <f t="shared" si="26"/>
        <v>A/B</v>
      </c>
      <c r="F232" s="13" t="str">
        <f>IF(AND(G232="d",$A232&gt;=1,OR(H232={1,"2a","2b",3,"5a","5b","10a","10b","20a","20b","40a","40b","80a","80b","160a","160b"})),"w",IF(AND(G232="",$A232&gt;=1,OR(H232={1,"2a","2b",3,"5a","5b","10a","10b","20a","20b","40a","40b","80a","80b","160a","160b"})),"l",""))</f>
        <v/>
      </c>
      <c r="G232" s="7" t="str">
        <f>IF(OR($A232={1,2,3,4,5,6,7,8,9,10,11,12}),"d","")</f>
        <v/>
      </c>
      <c r="H232" s="14" t="str">
        <f>IF(AND(OR($D231={"1/2","1/3","2/1","3/1"}),F231="w"),VLOOKUP(H231,$AA$2:$AB$17,2,FALSE),IF(AND(OR($D231={"1/2","1/3","2/1","3/1"}),F231="l"),VLOOKUP(H231,$AC$2:$AD$17,2,FALSE),IF(AND(OR($D231={"1/2","1/3","2/1","3/1"}),F230="w"),VLOOKUP(H230,$AA$2:$AB$17,2,FALSE),IF(AND(OR($D231={"1/2","1/3","2/1","3/1"}),F230="l"),VLOOKUP(H230,$AC$2:$AD$17,2,FALSE),IF(AND(OR($D231={"1/2","1/3","2/1","3/1"}),F229="w"),VLOOKUP(H229,$AA$2:$AB$17,2,FALSE),IF(AND(OR($D231={"1/2","1/3","2/1","3/1"}),F229="l"),VLOOKUP(H229,$AC$2:$AD$17,2,FALSE),IF(AND(OR($D231={"1/2","1/3","2/1","3/1"}),F228="w"),VLOOKUP(H228,$AA$2:$AB$17,2,FALSE),IF(AND(OR($D231={"1/2","1/3","2/1","3/1"}),F228="l"),VLOOKUP(H228,$AC$2:$AD$17,2,FALSE),IF(AND(OR($D231={"1/2","1/3","2/1","3/1"}),F227="w"),VLOOKUP(H227,$AA$2:$AB$17,2,FALSE),IF(AND(OR($D231={"1/2","1/3","2/1","3/1"}),F227="l"),VLOOKUP(H227,$AC$2:$AD$17,2,FALSE),IF(AND(OR($D231={"1/2","1/3","2/1","3/1"}),F226="w"),VLOOKUP(H226,$AA$2:$AB$17,2,FALSE),IF(AND(OR($D231={"1/2","1/3","2/1","3/1"}),F226="l"),VLOOKUP(H226,$AC$2:$AD$17,2,FALSE),IF(AND(OR($D231={"1/2","1/3","2/1","3/1"}),F225="w"),VLOOKUP(H225,$AA$2:$AB$17,2,FALSE),IF(AND(OR($D231={"1/2","1/3","2/1","3/1"}),F225="l"),VLOOKUP(H225,$AC$2:$AD$17,2,FALSE),IF(AND(OR($D231={"1/2","1/3","2/1","3/1"}),F224="w"),VLOOKUP(H224,$AA$2:$AB$17,2,FALSE),IF(AND(OR($D231={"1/2","1/3","2/1","3/1"}),F224="l"),VLOOKUP(H224,$AC$2:$AD$17,2,FALSE),IF(AND(OR($D231={"1/2","1/3","2/1","3/1"}),F223="w"),VLOOKUP(H223,$AA$2:$AB$17,2,FALSE),IF(AND(OR($D231={"1/2","1/3","2/1","3/1"}),F223="l"),VLOOKUP(H223,$AC$2:$AD$17,2,FALSE),IF(AND(OR($D231={"1/2","1/3","2/1","3/1"}),F222="w"),VLOOKUP(H222,$AA$2:$AB$17,2,FALSE),IF(AND(OR($D231={"1/2","1/3","2/1","3/1"}),F222="l"),VLOOKUP(H222,$AC$2:$AD$17,2,FALSE),IF(AND(OR($D231={"1/2","1/3","2/1","3/1"}),F221="w"),VLOOKUP(H221,$AA$2:$AB$17,2,FALSE),IF(AND(OR($D231={"1/2","1/3","2/1","3/1"}),F221="l"),VLOOKUP(H221,$AC$2:$AD$17,2,FALSE),IF(OR($D231={"1/2","1/3","2/1","3/1"}),1,"")))))))))))))))))))))))</f>
        <v/>
      </c>
      <c r="I232" s="13" t="str">
        <f>IF(AND(J232="d",$A232&gt;=1,OR(K232={1,"2a","2b",3,"5a","5b","10a","10b","20a","20b","40a","40b","80a","80b","160a","160b"})),"w",IF(AND(J232="",$A232&gt;=1,OR(K232={1,"2a","2b",3,"5a","5b","10a","10b","20a","20b","40a","40b","80a","80b","160a","160b"})),"l",""))</f>
        <v>l</v>
      </c>
      <c r="J232" s="7" t="str">
        <f>IF(OR($A232={13,14,15,16,17,18,19,20,21,22,23,24}),"d","")</f>
        <v/>
      </c>
      <c r="K232" s="14" t="str">
        <f>IF(AND(OR($D231={"1/2","2/3","2/1","3/2"}),I231="w"),VLOOKUP(K231,$AA$2:$AB$17,2,FALSE),IF(AND(OR($D231={"1/2","2/3","2/1","3/2"}),I231="l"),VLOOKUP(K231,$AC$2:$AD$17,2,FALSE),IF(AND(OR($D231={"1/2","2/3","2/1","3/2"}),I230="w"),VLOOKUP(K230,$AA$2:$AB$17,2,FALSE),IF(AND(OR($D231={"1/2","2/3","2/1","3/2"}),I230="l"),VLOOKUP(K230,$AC$2:$AD$17,2,FALSE),IF(AND(OR($D231={"1/2","2/3","2/1","3/2"}),I229="w"),VLOOKUP(K229,$AA$2:$AB$17,2,FALSE),IF(AND(OR($D231={"1/2","2/3","2/1","3/2"}),I229="l"),VLOOKUP(K229,$AC$2:$AD$17,2,FALSE),IF(AND(OR($D231={"1/2","2/3","2/1","3/2"}),I228="w"),VLOOKUP(K228,$AA$2:$AB$17,2,FALSE),IF(AND(OR($D231={"1/2","2/3","2/1","3/2"}),I228="l"),VLOOKUP(K228,$AC$2:$AD$17,2,FALSE),IF(AND(OR($D231={"1/2","2/3","2/1","3/2"}),I227="w"),VLOOKUP(K227,$AA$2:$AB$17,2,FALSE),IF(AND(OR($D231={"1/2","2/3","2/1","3/2"}),I227="l"),VLOOKUP(K227,$AC$2:$AD$17,2,FALSE),IF(AND(OR($D231={"1/2","2/3","2/1","3/2"}),I226="w"),VLOOKUP(K226,$AA$2:$AB$17,2,FALSE),IF(AND(OR($D231={"1/2","2/3","2/1","3/2"}),I226="l"),VLOOKUP(K226,$AC$2:$AD$17,2,FALSE),IF(AND(OR($D231={"1/2","2/3","2/1","3/2"}),I225="w"),VLOOKUP(K225,$AA$2:$AB$17,2,FALSE),IF(AND(OR($D231={"1/2","2/3","2/1","3/2"}),I225="l"),VLOOKUP(K225,$AC$2:$AD$17,2,FALSE),IF(AND(OR($D231={"1/2","2/3","2/1","3/2"}),I224="w"),VLOOKUP(K224,$AA$2:$AB$17,2,FALSE),IF(AND(OR($D231={"1/2","2/3","2/1","3/2"}),I224="l"),VLOOKUP(K224,$AC$2:$AD$17,2,FALSE),IF(AND(OR($D231={"1/2","2/3","2/1","3/2"}),I223="w"),VLOOKUP(K223,$AA$2:$AB$17,2,FALSE),IF(AND(OR($D231={"1/2","2/3","2/1","3/2"}),I223="l"),VLOOKUP(K223,$AC$2:$AD$17,2,FALSE),IF(AND(OR($D231={"1/2","2/3","2/1","3/2"}),I222="w"),VLOOKUP(K222,$AA$2:$AB$17,2,FALSE),IF(AND(OR($D231={"1/2","2/3","2/1","3/2"}),I222="l"),VLOOKUP(K222,$AC$2:$AD$17,2,FALSE),IF(AND(OR($D231={"1/2","2/3","2/1","3/2"}),I221="w"),VLOOKUP(K221,$AA$2:$AB$17,2,FALSE),IF(AND(OR($D231={"1/2","2/3","2/1","3/2"}),I221="l"),VLOOKUP(K221,$AC$2:$AD$17,2,FALSE),IF(OR($D231={"1/2","2/3","2/1","3/2"}),1,"")))))))))))))))))))))))</f>
        <v>2a</v>
      </c>
      <c r="L232" s="13" t="str">
        <f>IF(AND(M232="d",$A232&gt;=1,OR(N232={1,"2a","2b",3,"5a","5b","10a","10b","20a","20b","40a","40b","80a","80b","160a","160b"})),"w",IF(AND(M232="",$A232&gt;=1,OR(N232={1,"2a","2b",3,"5a","5b","10a","10b","20a","20b","40a","40b","80a","80b","160a","160b"})),"l",""))</f>
        <v>w</v>
      </c>
      <c r="M232" s="7" t="str">
        <f>IF(OR($A232={25,26,27,28,29,30,31,32,33,34,35,36}),"d","")</f>
        <v>d</v>
      </c>
      <c r="N232" s="14">
        <f>IF(AND(OR($D231={"1/3","2/3","3/1","3/2"}),L231="w"),VLOOKUP(N231,$AA$2:$AB$17,2,FALSE),IF(AND(OR($D231={"1/3","2/3","3/1","3/2"}),L231="l"),VLOOKUP(N231,$AC$2:$AD$17,2,FALSE),IF(AND(OR($D231={"1/3","2/3","3/1","3/2"}),L230="w"),VLOOKUP(N230,$AA$2:$AB$17,2,FALSE),IF(AND(OR($D231={"1/3","2/3","3/1","3/2"}),L230="l"),VLOOKUP(N230,$AC$2:$AD$17,2,FALSE),IF(AND(OR($D231={"1/3","2/3","3/1","3/2"}),L229="w"),VLOOKUP(N229,$AA$2:$AB$17,2,FALSE),IF(AND(OR($D231={"1/3","2/3","3/1","3/2"}),L229="l"),VLOOKUP(N229,$AC$2:$AD$17,2,FALSE),IF(AND(OR($D231={"1/3","2/3","3/1","3/2"}),L228="w"),VLOOKUP(N228,$AA$2:$AB$17,2,FALSE),IF(AND(OR($D231={"1/3","2/3","3/1","3/2"}),L228="l"),VLOOKUP(N228,$AC$2:$AD$17,2,FALSE),IF(AND(OR($D231={"1/3","2/3","3/1","3/2"}),L227="w"),VLOOKUP(N227,$AA$2:$AB$17,2,FALSE),IF(AND(OR($D231={"1/3","2/3","3/1","3/2"}),L227="l"),VLOOKUP(N227,$AC$2:$AD$17,2,FALSE),IF(AND(OR($D231={"1/3","2/3","3/1","3/2"}),L226="w"),VLOOKUP(N226,$AA$2:$AB$17,2,FALSE),IF(AND(OR($D231={"1/3","2/3","3/1","3/2"}),L226="l"),VLOOKUP(N226,$AC$2:$AD$17,2,FALSE),IF(AND(OR($D231={"1/3","2/3","3/1","3/2"}),L225="w"),VLOOKUP(N225,$AA$2:$AB$17,2,FALSE),IF(AND(OR($D231={"1/3","2/3","3/1","3/2"}),L225="l"),VLOOKUP(N225,$AC$2:$AD$17,2,FALSE),IF(AND(OR($D231={"1/3","2/3","3/1","3/2"}),L224="w"),VLOOKUP(N224,$AA$2:$AB$17,2,FALSE),IF(AND(OR($D231={"1/3","2/3","3/1","3/2"}),L224="l"),VLOOKUP(N224,$AC$2:$AD$17,2,FALSE),IF(AND(OR($D231={"1/3","2/3","3/1","3/2"}),L223="w"),VLOOKUP(N223,$AA$2:$AB$17,2,FALSE),IF(AND(OR($D231={"1/3","2/3","3/1","3/2"}),L223="l"),VLOOKUP(N223,$AC$2:$AD$17,2,FALSE),IF(AND(OR($D231={"1/3","2/3","3/1","3/2"}),L222="w"),VLOOKUP(N222,$AA$2:$AB$17,2,FALSE),IF(AND(OR($D231={"1/3","2/3","3/1","3/2"}),L222="l"),VLOOKUP(N222,$AC$2:$AD$17,2,FALSE),IF(AND(OR($D231={"1/3","2/3","3/1","3/2"}),L221="w"),VLOOKUP(N221,$AA$2:$AB$17,2,FALSE),IF(AND(OR($D231={"1/3","2/3","3/1","3/2"}),L221="l"),VLOOKUP(N221,$AC$2:$AD$17,2,FALSE),IF(OR($D231={"1/3","2/3","3/1","3/2"}),1,"")))))))))))))))))))))))</f>
        <v>1</v>
      </c>
      <c r="O232" s="12">
        <f t="shared" si="22"/>
        <v>0</v>
      </c>
      <c r="P232" s="13" t="str">
        <f>IF(AND(Q232="c",$A232&gt;=1,OR(R232={1,"2a","2b",3,"5a","5b","10a","10b","20a","20b","40a","40b","80a","80b","160a","160b"})),"w",IF(AND(Q232="",$A232&gt;=1,OR(R232={1,"2a","2b",3,"5a","5b","10a","10b","20a","20b","40a","40b","80a","80b","160a","160b"})),"l",""))</f>
        <v>l</v>
      </c>
      <c r="Q232" s="7" t="str">
        <f>IF(OR($A232={1,4,7,10,13,16,19,22,25,28,31,34}),"c","")</f>
        <v/>
      </c>
      <c r="R232" s="14">
        <f>IF(AND(OR($E231={"a/b","a/c","b/a","c/a"}),P231="w"),VLOOKUP(R231,$AA$2:$AB$17,2,FALSE),IF(AND(OR($E231={"a/b","a/c","b/a","c/a"}),P231="l"),VLOOKUP(R231,$AC$2:$AD$17,2,FALSE),IF(AND(OR($E231={"a/b","a/c","b/a","c/a"}),P230="w"),VLOOKUP(R230,$AA$2:$AB$17,2,FALSE),IF(AND(OR($E231={"a/b","a/c","b/a","c/a"}),P230="l"),VLOOKUP(R230,$AC$2:$AD$17,2,FALSE),IF(AND(OR($E231={"a/b","a/c","b/a","c/a"}),P229="w"),VLOOKUP(R229,$AA$2:$AB$17,2,FALSE),IF(AND(OR($E231={"a/b","a/c","b/a","c/a"}),P229="l"),VLOOKUP(R229,$AC$2:$AD$17,2,FALSE),IF(AND(OR($E231={"a/b","a/c","b/a","c/a"}),P228="w"),VLOOKUP(R228,$AA$2:$AB$17,2,FALSE),IF(AND(OR($E231={"a/b","a/c","b/a","c/a"}),P228="l"),VLOOKUP(R228,$AC$2:$AD$17,2,FALSE),IF(AND(OR($E231={"a/b","a/c","b/a","c/a"}),P227="w"),VLOOKUP(R227,$AA$2:$AB$17,2,FALSE),IF(AND(OR($E231={"a/b","a/c","b/a","c/a"}),P227="l"),VLOOKUP(R227,$AC$2:$AD$17,2,FALSE),IF(AND(OR($E231={"a/b","a/c","b/a","c/a"}),P226="w"),VLOOKUP(R226,$AA$2:$AB$17,2,FALSE),IF(AND(OR($E231={"a/b","a/c","b/a","c/a"}),P226="l"),VLOOKUP(R226,$AC$2:$AD$17,2,FALSE),IF(AND(OR($E231={"a/b","a/c","b/a","c/a"}),P225="w"),VLOOKUP(R225,$AA$2:$AB$17,2,FALSE),IF(AND(OR($E231={"a/b","a/c","b/a","c/a"}),P225="l"),VLOOKUP(R225,$AC$2:$AD$17,2,FALSE),IF(AND(OR($E231={"a/b","a/c","b/a","c/a"}),P224="w"),VLOOKUP(R224,$AA$2:$AB$17,2,FALSE),IF(AND(OR($E231={"a/b","a/c","b/a","c/a"}),P224="l"),VLOOKUP(R224,$AC$2:$AD$17,2,FALSE),IF(AND(OR($E231={"a/b","a/c","b/a","c/a"}),P223="w"),VLOOKUP(R223,$AA$2:$AB$17,2,FALSE),IF(AND(OR($E231={"a/b","a/c","b/a","c/a"}),P223="l"),VLOOKUP(R223,$AC$2:$AD$17,2,FALSE),IF(AND(OR($E231={"a/b","a/c","b/a","c/a"}),P222="w"),VLOOKUP(R222,$AA$2:$AB$17,2,FALSE),IF(AND(OR($E231={"a/b","a/c","b/a","c/a"}),P222="l"),VLOOKUP(R222,$AC$2:$AD$17,2,FALSE),IF(AND(OR($E231={"a/b","a/c","b/a","c/a"}),P221="w"),VLOOKUP(R221,$AA$2:$AB$17,2,FALSE),IF(AND(OR($E231={"a/b","a/c","b/a","c/a"}),P221="l"),VLOOKUP(R221,$AC$2:$AD$17,2,FALSE),IF(OR($E231={"a/b","a/c","b/a","c/a"}),1,"")))))))))))))))))))))))</f>
        <v>1</v>
      </c>
      <c r="S232" s="13" t="str">
        <f>IF(AND(T232="c",$A232&gt;=1,OR(U232={1,"2a","2b",3,"5a","5b","10a","10b","20a","20b","40a","40b","80a","80b","160a","160b"})),"w",IF(AND(T232="",$A232&gt;=1,OR(U232={1,"2a","2b",3,"5a","5b","10a","10b","20a","20b","40a","40b","80a","80b","160a","160b"})),"l",""))</f>
        <v/>
      </c>
      <c r="T232" s="7" t="str">
        <f>IF(OR($A232={2,5,8,11,14,17,20,23,26,29,32,35}),"c","")</f>
        <v>c</v>
      </c>
      <c r="U232" s="14" t="str">
        <f>IF(AND(OR($E231={"a/b","b/c","b/a","c/b"}),S231="w"),VLOOKUP(U231,$AA$2:$AB$17,2,FALSE),IF(AND(OR($E231={"a/b","b/c","b/a","c/b"}),S231="l"),VLOOKUP(U231,$AC$2:$AD$17,2,FALSE),IF(AND(OR($E231={"a/b","b/c","b/a","c/b"}),S230="w"),VLOOKUP(U230,$AA$2:$AB$17,2,FALSE),IF(AND(OR($E231={"a/b","b/c","b/a","c/b"}),S230="l"),VLOOKUP(U230,$AC$2:$AD$17,2,FALSE),IF(AND(OR($E231={"a/b","b/c","b/a","c/b"}),S229="w"),VLOOKUP(U229,$AA$2:$AB$17,2,FALSE),IF(AND(OR($E231={"a/b","b/c","b/a","c/b"}),S229="l"),VLOOKUP(U229,$AC$2:$AD$17,2,FALSE),IF(AND(OR($E231={"a/b","b/c","b/a","c/b"}),S228="w"),VLOOKUP(U228,$AA$2:$AB$17,2,FALSE),IF(AND(OR($E231={"a/b","b/c","b/a","c/b"}),S228="l"),VLOOKUP(U228,$AC$2:$AD$17,2,FALSE),IF(AND(OR($E231={"a/b","b/c","b/a","c/b"}),S227="w"),VLOOKUP(U227,$AA$2:$AB$17,2,FALSE),IF(AND(OR($E231={"a/b","b/c","b/a","c/b"}),S227="l"),VLOOKUP(U227,$AC$2:$AD$17,2,FALSE),IF(AND(OR($E231={"a/b","b/c","b/a","c/b"}),S226="w"),VLOOKUP(U226,$AA$2:$AB$17,2,FALSE),IF(AND(OR($E231={"a/b","b/c","b/a","c/b"}),S226="l"),VLOOKUP(U226,$AC$2:$AD$17,2,FALSE),IF(AND(OR($E231={"a/b","b/c","b/a","c/b"}),S225="w"),VLOOKUP(U225,$AA$2:$AB$17,2,FALSE),IF(AND(OR($E231={"a/b","b/c","b/a","c/b"}),S225="l"),VLOOKUP(U225,$AC$2:$AD$17,2,FALSE),IF(AND(OR($E231={"a/b","b/c","b/a","c/b"}),S224="w"),VLOOKUP(U224,$AA$2:$AB$17,2,FALSE),IF(AND(OR($E231={"a/b","b/c","b/a","c/b"}),S224="l"),VLOOKUP(U224,$AC$2:$AD$17,2,FALSE),IF(AND(OR($E231={"a/b","b/c","b/a","c/b"}),S223="w"),VLOOKUP(U223,$AA$2:$AB$17,2,FALSE),IF(AND(OR($E231={"a/b","b/c","b/a","c/b"}),S223="l"),VLOOKUP(U223,$AC$2:$AD$17,2,FALSE),IF(AND(OR($E231={"a/b","b/c","b/a","c/b"}),S222="w"),VLOOKUP(U222,$AA$2:$AB$17,2,FALSE),IF(AND(OR($E231={"a/b","b/c","b/a","c/b"}),S222="l"),VLOOKUP(U222,$AC$2:$AD$17,2,FALSE),IF(AND(OR($E231={"a/b","b/c","b/a","c/b"}),S221="w"),VLOOKUP(U221,$AA$2:$AB$17,2,FALSE),IF(AND(OR($E231={"a/b","b/c","b/a","c/b"}),S221="l"),VLOOKUP(U221,$AC$2:$AD$17,2,FALSE),IF(OR($E231={"a/b","b/c","b/a","c/b"}),1,"")))))))))))))))))))))))</f>
        <v/>
      </c>
      <c r="V232" s="13" t="str">
        <f>IF(AND(W232="c",$A232&gt;=1,OR(X232={1,"2a","2b",3,"5a","5b","10a","10b","20a","20b","40a","40b","80a","80b","160a","160b"})),"w",IF(AND(W232="",$A232&gt;=1,OR(X232={1,"2a","2b",3,"5a","5b","10a","10b","20a","20b","40a","40b","80a","80b","160a","160b"})),"l",""))</f>
        <v>l</v>
      </c>
      <c r="W232" s="7" t="str">
        <f>IF(OR($A232={3,6,9,12,15,18,21,24,27,30,33,36}),"c","")</f>
        <v/>
      </c>
      <c r="X232" s="14" t="str">
        <f>IF(AND(OR($E231={"a/c","b/c","c/a","c/b"}),V231="w"),VLOOKUP(X231,$AA$2:$AB$17,2,FALSE),IF(AND(OR($E231={"a/c","b/c","c/a","c/b"}),V231="l"),VLOOKUP(X231,$AC$2:$AD$17,2,FALSE),IF(AND(OR($E231={"a/c","b/c","c/a","c/b"}),V230="w"),VLOOKUP(X230,$AA$2:$AB$17,2,FALSE),IF(AND(OR($E231={"a/c","b/c","c/a","c/b"}),V230="l"),VLOOKUP(X230,$AC$2:$AD$17,2,FALSE),IF(AND(OR($E231={"a/c","b/c","c/a","c/b"}),V229="w"),VLOOKUP(X229,$AA$2:$AB$17,2,FALSE),IF(AND(OR($E231={"a/c","b/c","c/a","c/b"}),V229="l"),VLOOKUP(X229,$AC$2:$AD$17,2,FALSE),IF(AND(OR($E231={"a/c","b/c","c/a","c/b"}),V228="w"),VLOOKUP(X228,$AA$2:$AB$17,2,FALSE),IF(AND(OR($E231={"a/c","b/c","c/a","c/b"}),V228="l"),VLOOKUP(X228,$AC$2:$AD$17,2,FALSE),IF(AND(OR($E231={"a/c","b/c","c/a","c/b"}),V227="w"),VLOOKUP(X227,$AA$2:$AB$17,2,FALSE),IF(AND(OR($E231={"a/c","b/c","c/a","c/b"}),V227="l"),VLOOKUP(X227,$AC$2:$AD$17,2,FALSE),IF(AND(OR($E231={"a/c","b/c","c/a","c/b"}),V226="w"),VLOOKUP(X226,$AA$2:$AB$17,2,FALSE),IF(AND(OR($E231={"a/c","b/c","c/a","c/b"}),V226="l"),VLOOKUP(X226,$AC$2:$AD$17,2,FALSE),IF(AND(OR($E231={"a/c","b/c","c/a","c/b"}),V225="w"),VLOOKUP(X225,$AA$2:$AB$17,2,FALSE),IF(AND(OR($E231={"a/c","b/c","c/a","c/b"}),V225="l"),VLOOKUP(X225,$AC$2:$AD$17,2,FALSE),IF(AND(OR($E231={"a/c","b/c","c/a","c/b"}),V224="w"),VLOOKUP(X224,$AA$2:$AB$17,2,FALSE),IF(AND(OR($E231={"a/c","b/c","c/a","c/b"}),V224="l"),VLOOKUP(X224,$AC$2:$AD$17,2,FALSE),IF(AND(OR($E231={"a/c","b/c","c/a","c/b"}),V223="w"),VLOOKUP(X223,$AA$2:$AB$17,2,FALSE),IF(AND(OR($E231={"a/c","b/c","c/a","c/b"}),V223="l"),VLOOKUP(X223,$AC$2:$AD$17,2,FALSE),IF(AND(OR($E231={"a/c","b/c","c/a","c/b"}),V222="w"),VLOOKUP(X222,$AA$2:$AB$17,2,FALSE),IF(AND(OR($E231={"a/c","b/c","c/a","c/b"}),V222="l"),VLOOKUP(X222,$AC$2:$AD$17,2,FALSE),IF(AND(OR($E231={"a/c","b/c","c/a","c/b"}),V221="w"),VLOOKUP(X221,$AA$2:$AB$17,2,FALSE),IF(AND(OR($E231={"a/c","b/c","c/a","c/b"}),V221="l"),VLOOKUP(X221,$AC$2:$AD$17,2,FALSE),IF(OR($E231={"a/c","b/c","c/a","c/b"}),1,"")))))))))))))))))))))))</f>
        <v>20b</v>
      </c>
      <c r="Y232" s="12">
        <f t="shared" si="23"/>
        <v>-21</v>
      </c>
      <c r="Z232" s="27">
        <f t="shared" si="24"/>
        <v>-21</v>
      </c>
    </row>
    <row r="233" spans="1:26">
      <c r="A233" s="9">
        <v>29</v>
      </c>
      <c r="B233" s="9">
        <f>IF(OR($A233={1,2,3,4,5,6,7,8,9,10,11,12}),1,IF(OR($A233={13,14,15,16,17,18,19,20,21,22,23,24}),2,IF(OR($A233={25,26,27,28,29,30,31,32,33,34,35,36}),3,"")))</f>
        <v>3</v>
      </c>
      <c r="C233" s="9" t="str">
        <f>IF(OR($A233={1,4,7,10,13,16,19,22,25,28,31,34}),"A",IF(OR($A233={2,5,8,11,14,17,20,23,26,29,32,35}),"B",IF(OR($A233={3,6,9,12,15,18,21,24,27,30,33,36}),"C","")))</f>
        <v>B</v>
      </c>
      <c r="D233" t="str">
        <f t="shared" si="25"/>
        <v>2/3</v>
      </c>
      <c r="E233" t="str">
        <f t="shared" si="26"/>
        <v>A/B</v>
      </c>
      <c r="F233" s="13" t="str">
        <f>IF(AND(G233="d",$A233&gt;=1,OR(H233={1,"2a","2b",3,"5a","5b","10a","10b","20a","20b","40a","40b","80a","80b","160a","160b"})),"w",IF(AND(G233="",$A233&gt;=1,OR(H233={1,"2a","2b",3,"5a","5b","10a","10b","20a","20b","40a","40b","80a","80b","160a","160b"})),"l",""))</f>
        <v/>
      </c>
      <c r="G233" s="7" t="str">
        <f>IF(OR($A233={1,2,3,4,5,6,7,8,9,10,11,12}),"d","")</f>
        <v/>
      </c>
      <c r="H233" s="14" t="str">
        <f>IF(AND(OR($D232={"1/2","1/3","2/1","3/1"}),F232="w"),VLOOKUP(H232,$AA$2:$AB$17,2,FALSE),IF(AND(OR($D232={"1/2","1/3","2/1","3/1"}),F232="l"),VLOOKUP(H232,$AC$2:$AD$17,2,FALSE),IF(AND(OR($D232={"1/2","1/3","2/1","3/1"}),F231="w"),VLOOKUP(H231,$AA$2:$AB$17,2,FALSE),IF(AND(OR($D232={"1/2","1/3","2/1","3/1"}),F231="l"),VLOOKUP(H231,$AC$2:$AD$17,2,FALSE),IF(AND(OR($D232={"1/2","1/3","2/1","3/1"}),F230="w"),VLOOKUP(H230,$AA$2:$AB$17,2,FALSE),IF(AND(OR($D232={"1/2","1/3","2/1","3/1"}),F230="l"),VLOOKUP(H230,$AC$2:$AD$17,2,FALSE),IF(AND(OR($D232={"1/2","1/3","2/1","3/1"}),F229="w"),VLOOKUP(H229,$AA$2:$AB$17,2,FALSE),IF(AND(OR($D232={"1/2","1/3","2/1","3/1"}),F229="l"),VLOOKUP(H229,$AC$2:$AD$17,2,FALSE),IF(AND(OR($D232={"1/2","1/3","2/1","3/1"}),F228="w"),VLOOKUP(H228,$AA$2:$AB$17,2,FALSE),IF(AND(OR($D232={"1/2","1/3","2/1","3/1"}),F228="l"),VLOOKUP(H228,$AC$2:$AD$17,2,FALSE),IF(AND(OR($D232={"1/2","1/3","2/1","3/1"}),F227="w"),VLOOKUP(H227,$AA$2:$AB$17,2,FALSE),IF(AND(OR($D232={"1/2","1/3","2/1","3/1"}),F227="l"),VLOOKUP(H227,$AC$2:$AD$17,2,FALSE),IF(AND(OR($D232={"1/2","1/3","2/1","3/1"}),F226="w"),VLOOKUP(H226,$AA$2:$AB$17,2,FALSE),IF(AND(OR($D232={"1/2","1/3","2/1","3/1"}),F226="l"),VLOOKUP(H226,$AC$2:$AD$17,2,FALSE),IF(AND(OR($D232={"1/2","1/3","2/1","3/1"}),F225="w"),VLOOKUP(H225,$AA$2:$AB$17,2,FALSE),IF(AND(OR($D232={"1/2","1/3","2/1","3/1"}),F225="l"),VLOOKUP(H225,$AC$2:$AD$17,2,FALSE),IF(AND(OR($D232={"1/2","1/3","2/1","3/1"}),F224="w"),VLOOKUP(H224,$AA$2:$AB$17,2,FALSE),IF(AND(OR($D232={"1/2","1/3","2/1","3/1"}),F224="l"),VLOOKUP(H224,$AC$2:$AD$17,2,FALSE),IF(AND(OR($D232={"1/2","1/3","2/1","3/1"}),F223="w"),VLOOKUP(H223,$AA$2:$AB$17,2,FALSE),IF(AND(OR($D232={"1/2","1/3","2/1","3/1"}),F223="l"),VLOOKUP(H223,$AC$2:$AD$17,2,FALSE),IF(AND(OR($D232={"1/2","1/3","2/1","3/1"}),F222="w"),VLOOKUP(H222,$AA$2:$AB$17,2,FALSE),IF(AND(OR($D232={"1/2","1/3","2/1","3/1"}),F222="l"),VLOOKUP(H222,$AC$2:$AD$17,2,FALSE),IF(OR($D232={"1/2","1/3","2/1","3/1"}),1,"")))))))))))))))))))))))</f>
        <v/>
      </c>
      <c r="I233" s="13" t="str">
        <f>IF(AND(J233="d",$A233&gt;=1,OR(K233={1,"2a","2b",3,"5a","5b","10a","10b","20a","20b","40a","40b","80a","80b","160a","160b"})),"w",IF(AND(J233="",$A233&gt;=1,OR(K233={1,"2a","2b",3,"5a","5b","10a","10b","20a","20b","40a","40b","80a","80b","160a","160b"})),"l",""))</f>
        <v>l</v>
      </c>
      <c r="J233" s="7" t="str">
        <f>IF(OR($A233={13,14,15,16,17,18,19,20,21,22,23,24}),"d","")</f>
        <v/>
      </c>
      <c r="K233" s="14" t="str">
        <f>IF(AND(OR($D232={"1/2","2/3","2/1","3/2"}),I232="w"),VLOOKUP(K232,$AA$2:$AB$17,2,FALSE),IF(AND(OR($D232={"1/2","2/3","2/1","3/2"}),I232="l"),VLOOKUP(K232,$AC$2:$AD$17,2,FALSE),IF(AND(OR($D232={"1/2","2/3","2/1","3/2"}),I231="w"),VLOOKUP(K231,$AA$2:$AB$17,2,FALSE),IF(AND(OR($D232={"1/2","2/3","2/1","3/2"}),I231="l"),VLOOKUP(K231,$AC$2:$AD$17,2,FALSE),IF(AND(OR($D232={"1/2","2/3","2/1","3/2"}),I230="w"),VLOOKUP(K230,$AA$2:$AB$17,2,FALSE),IF(AND(OR($D232={"1/2","2/3","2/1","3/2"}),I230="l"),VLOOKUP(K230,$AC$2:$AD$17,2,FALSE),IF(AND(OR($D232={"1/2","2/3","2/1","3/2"}),I229="w"),VLOOKUP(K229,$AA$2:$AB$17,2,FALSE),IF(AND(OR($D232={"1/2","2/3","2/1","3/2"}),I229="l"),VLOOKUP(K229,$AC$2:$AD$17,2,FALSE),IF(AND(OR($D232={"1/2","2/3","2/1","3/2"}),I228="w"),VLOOKUP(K228,$AA$2:$AB$17,2,FALSE),IF(AND(OR($D232={"1/2","2/3","2/1","3/2"}),I228="l"),VLOOKUP(K228,$AC$2:$AD$17,2,FALSE),IF(AND(OR($D232={"1/2","2/3","2/1","3/2"}),I227="w"),VLOOKUP(K227,$AA$2:$AB$17,2,FALSE),IF(AND(OR($D232={"1/2","2/3","2/1","3/2"}),I227="l"),VLOOKUP(K227,$AC$2:$AD$17,2,FALSE),IF(AND(OR($D232={"1/2","2/3","2/1","3/2"}),I226="w"),VLOOKUP(K226,$AA$2:$AB$17,2,FALSE),IF(AND(OR($D232={"1/2","2/3","2/1","3/2"}),I226="l"),VLOOKUP(K226,$AC$2:$AD$17,2,FALSE),IF(AND(OR($D232={"1/2","2/3","2/1","3/2"}),I225="w"),VLOOKUP(K225,$AA$2:$AB$17,2,FALSE),IF(AND(OR($D232={"1/2","2/3","2/1","3/2"}),I225="l"),VLOOKUP(K225,$AC$2:$AD$17,2,FALSE),IF(AND(OR($D232={"1/2","2/3","2/1","3/2"}),I224="w"),VLOOKUP(K224,$AA$2:$AB$17,2,FALSE),IF(AND(OR($D232={"1/2","2/3","2/1","3/2"}),I224="l"),VLOOKUP(K224,$AC$2:$AD$17,2,FALSE),IF(AND(OR($D232={"1/2","2/3","2/1","3/2"}),I223="w"),VLOOKUP(K223,$AA$2:$AB$17,2,FALSE),IF(AND(OR($D232={"1/2","2/3","2/1","3/2"}),I223="l"),VLOOKUP(K223,$AC$2:$AD$17,2,FALSE),IF(AND(OR($D232={"1/2","2/3","2/1","3/2"}),I222="w"),VLOOKUP(K222,$AA$2:$AB$17,2,FALSE),IF(AND(OR($D232={"1/2","2/3","2/1","3/2"}),I222="l"),VLOOKUP(K222,$AC$2:$AD$17,2,FALSE),IF(OR($D232={"1/2","2/3","2/1","3/2"}),1,"")))))))))))))))))))))))</f>
        <v>2b</v>
      </c>
      <c r="L233" s="13" t="str">
        <f>IF(AND(M233="d",$A233&gt;=1,OR(N233={1,"2a","2b",3,"5a","5b","10a","10b","20a","20b","40a","40b","80a","80b","160a","160b"})),"w",IF(AND(M233="",$A233&gt;=1,OR(N233={1,"2a","2b",3,"5a","5b","10a","10b","20a","20b","40a","40b","80a","80b","160a","160b"})),"l",""))</f>
        <v>w</v>
      </c>
      <c r="M233" s="7" t="str">
        <f>IF(OR($A233={25,26,27,28,29,30,31,32,33,34,35,36}),"d","")</f>
        <v>d</v>
      </c>
      <c r="N233" s="14">
        <f>IF(AND(OR($D232={"1/3","2/3","3/1","3/2"}),L232="w"),VLOOKUP(N232,$AA$2:$AB$17,2,FALSE),IF(AND(OR($D232={"1/3","2/3","3/1","3/2"}),L232="l"),VLOOKUP(N232,$AC$2:$AD$17,2,FALSE),IF(AND(OR($D232={"1/3","2/3","3/1","3/2"}),L231="w"),VLOOKUP(N231,$AA$2:$AB$17,2,FALSE),IF(AND(OR($D232={"1/3","2/3","3/1","3/2"}),L231="l"),VLOOKUP(N231,$AC$2:$AD$17,2,FALSE),IF(AND(OR($D232={"1/3","2/3","3/1","3/2"}),L230="w"),VLOOKUP(N230,$AA$2:$AB$17,2,FALSE),IF(AND(OR($D232={"1/3","2/3","3/1","3/2"}),L230="l"),VLOOKUP(N230,$AC$2:$AD$17,2,FALSE),IF(AND(OR($D232={"1/3","2/3","3/1","3/2"}),L229="w"),VLOOKUP(N229,$AA$2:$AB$17,2,FALSE),IF(AND(OR($D232={"1/3","2/3","3/1","3/2"}),L229="l"),VLOOKUP(N229,$AC$2:$AD$17,2,FALSE),IF(AND(OR($D232={"1/3","2/3","3/1","3/2"}),L228="w"),VLOOKUP(N228,$AA$2:$AB$17,2,FALSE),IF(AND(OR($D232={"1/3","2/3","3/1","3/2"}),L228="l"),VLOOKUP(N228,$AC$2:$AD$17,2,FALSE),IF(AND(OR($D232={"1/3","2/3","3/1","3/2"}),L227="w"),VLOOKUP(N227,$AA$2:$AB$17,2,FALSE),IF(AND(OR($D232={"1/3","2/3","3/1","3/2"}),L227="l"),VLOOKUP(N227,$AC$2:$AD$17,2,FALSE),IF(AND(OR($D232={"1/3","2/3","3/1","3/2"}),L226="w"),VLOOKUP(N226,$AA$2:$AB$17,2,FALSE),IF(AND(OR($D232={"1/3","2/3","3/1","3/2"}),L226="l"),VLOOKUP(N226,$AC$2:$AD$17,2,FALSE),IF(AND(OR($D232={"1/3","2/3","3/1","3/2"}),L225="w"),VLOOKUP(N225,$AA$2:$AB$17,2,FALSE),IF(AND(OR($D232={"1/3","2/3","3/1","3/2"}),L225="l"),VLOOKUP(N225,$AC$2:$AD$17,2,FALSE),IF(AND(OR($D232={"1/3","2/3","3/1","3/2"}),L224="w"),VLOOKUP(N224,$AA$2:$AB$17,2,FALSE),IF(AND(OR($D232={"1/3","2/3","3/1","3/2"}),L224="l"),VLOOKUP(N224,$AC$2:$AD$17,2,FALSE),IF(AND(OR($D232={"1/3","2/3","3/1","3/2"}),L223="w"),VLOOKUP(N223,$AA$2:$AB$17,2,FALSE),IF(AND(OR($D232={"1/3","2/3","3/1","3/2"}),L223="l"),VLOOKUP(N223,$AC$2:$AD$17,2,FALSE),IF(AND(OR($D232={"1/3","2/3","3/1","3/2"}),L222="w"),VLOOKUP(N222,$AA$2:$AB$17,2,FALSE),IF(AND(OR($D232={"1/3","2/3","3/1","3/2"}),L222="l"),VLOOKUP(N222,$AC$2:$AD$17,2,FALSE),IF(OR($D232={"1/3","2/3","3/1","3/2"}),1,"")))))))))))))))))))))))</f>
        <v>1</v>
      </c>
      <c r="O233" s="12">
        <f t="shared" si="22"/>
        <v>0</v>
      </c>
      <c r="P233" s="13" t="str">
        <f>IF(AND(Q233="c",$A233&gt;=1,OR(R233={1,"2a","2b",3,"5a","5b","10a","10b","20a","20b","40a","40b","80a","80b","160a","160b"})),"w",IF(AND(Q233="",$A233&gt;=1,OR(R233={1,"2a","2b",3,"5a","5b","10a","10b","20a","20b","40a","40b","80a","80b","160a","160b"})),"l",""))</f>
        <v>l</v>
      </c>
      <c r="Q233" s="7" t="str">
        <f>IF(OR($A233={1,4,7,10,13,16,19,22,25,28,31,34}),"c","")</f>
        <v/>
      </c>
      <c r="R233" s="14" t="str">
        <f>IF(AND(OR($E232={"a/b","a/c","b/a","c/a"}),P232="w"),VLOOKUP(R232,$AA$2:$AB$17,2,FALSE),IF(AND(OR($E232={"a/b","a/c","b/a","c/a"}),P232="l"),VLOOKUP(R232,$AC$2:$AD$17,2,FALSE),IF(AND(OR($E232={"a/b","a/c","b/a","c/a"}),P231="w"),VLOOKUP(R231,$AA$2:$AB$17,2,FALSE),IF(AND(OR($E232={"a/b","a/c","b/a","c/a"}),P231="l"),VLOOKUP(R231,$AC$2:$AD$17,2,FALSE),IF(AND(OR($E232={"a/b","a/c","b/a","c/a"}),P230="w"),VLOOKUP(R230,$AA$2:$AB$17,2,FALSE),IF(AND(OR($E232={"a/b","a/c","b/a","c/a"}),P230="l"),VLOOKUP(R230,$AC$2:$AD$17,2,FALSE),IF(AND(OR($E232={"a/b","a/c","b/a","c/a"}),P229="w"),VLOOKUP(R229,$AA$2:$AB$17,2,FALSE),IF(AND(OR($E232={"a/b","a/c","b/a","c/a"}),P229="l"),VLOOKUP(R229,$AC$2:$AD$17,2,FALSE),IF(AND(OR($E232={"a/b","a/c","b/a","c/a"}),P228="w"),VLOOKUP(R228,$AA$2:$AB$17,2,FALSE),IF(AND(OR($E232={"a/b","a/c","b/a","c/a"}),P228="l"),VLOOKUP(R228,$AC$2:$AD$17,2,FALSE),IF(AND(OR($E232={"a/b","a/c","b/a","c/a"}),P227="w"),VLOOKUP(R227,$AA$2:$AB$17,2,FALSE),IF(AND(OR($E232={"a/b","a/c","b/a","c/a"}),P227="l"),VLOOKUP(R227,$AC$2:$AD$17,2,FALSE),IF(AND(OR($E232={"a/b","a/c","b/a","c/a"}),P226="w"),VLOOKUP(R226,$AA$2:$AB$17,2,FALSE),IF(AND(OR($E232={"a/b","a/c","b/a","c/a"}),P226="l"),VLOOKUP(R226,$AC$2:$AD$17,2,FALSE),IF(AND(OR($E232={"a/b","a/c","b/a","c/a"}),P225="w"),VLOOKUP(R225,$AA$2:$AB$17,2,FALSE),IF(AND(OR($E232={"a/b","a/c","b/a","c/a"}),P225="l"),VLOOKUP(R225,$AC$2:$AD$17,2,FALSE),IF(AND(OR($E232={"a/b","a/c","b/a","c/a"}),P224="w"),VLOOKUP(R224,$AA$2:$AB$17,2,FALSE),IF(AND(OR($E232={"a/b","a/c","b/a","c/a"}),P224="l"),VLOOKUP(R224,$AC$2:$AD$17,2,FALSE),IF(AND(OR($E232={"a/b","a/c","b/a","c/a"}),P223="w"),VLOOKUP(R223,$AA$2:$AB$17,2,FALSE),IF(AND(OR($E232={"a/b","a/c","b/a","c/a"}),P223="l"),VLOOKUP(R223,$AC$2:$AD$17,2,FALSE),IF(AND(OR($E232={"a/b","a/c","b/a","c/a"}),P222="w"),VLOOKUP(R222,$AA$2:$AB$17,2,FALSE),IF(AND(OR($E232={"a/b","a/c","b/a","c/a"}),P222="l"),VLOOKUP(R222,$AC$2:$AD$17,2,FALSE),IF(OR($E232={"a/b","a/c","b/a","c/a"}),1,"")))))))))))))))))))))))</f>
        <v>2a</v>
      </c>
      <c r="S233" s="13" t="str">
        <f>IF(AND(T233="c",$A233&gt;=1,OR(U233={1,"2a","2b",3,"5a","5b","10a","10b","20a","20b","40a","40b","80a","80b","160a","160b"})),"w",IF(AND(T233="",$A233&gt;=1,OR(U233={1,"2a","2b",3,"5a","5b","10a","10b","20a","20b","40a","40b","80a","80b","160a","160b"})),"l",""))</f>
        <v>w</v>
      </c>
      <c r="T233" s="7" t="str">
        <f>IF(OR($A233={2,5,8,11,14,17,20,23,26,29,32,35}),"c","")</f>
        <v>c</v>
      </c>
      <c r="U233" s="14" t="str">
        <f>IF(AND(OR($E232={"a/b","b/c","b/a","c/b"}),S232="w"),VLOOKUP(U232,$AA$2:$AB$17,2,FALSE),IF(AND(OR($E232={"a/b","b/c","b/a","c/b"}),S232="l"),VLOOKUP(U232,$AC$2:$AD$17,2,FALSE),IF(AND(OR($E232={"a/b","b/c","b/a","c/b"}),S231="w"),VLOOKUP(U231,$AA$2:$AB$17,2,FALSE),IF(AND(OR($E232={"a/b","b/c","b/a","c/b"}),S231="l"),VLOOKUP(U231,$AC$2:$AD$17,2,FALSE),IF(AND(OR($E232={"a/b","b/c","b/a","c/b"}),S230="w"),VLOOKUP(U230,$AA$2:$AB$17,2,FALSE),IF(AND(OR($E232={"a/b","b/c","b/a","c/b"}),S230="l"),VLOOKUP(U230,$AC$2:$AD$17,2,FALSE),IF(AND(OR($E232={"a/b","b/c","b/a","c/b"}),S229="w"),VLOOKUP(U229,$AA$2:$AB$17,2,FALSE),IF(AND(OR($E232={"a/b","b/c","b/a","c/b"}),S229="l"),VLOOKUP(U229,$AC$2:$AD$17,2,FALSE),IF(AND(OR($E232={"a/b","b/c","b/a","c/b"}),S228="w"),VLOOKUP(U228,$AA$2:$AB$17,2,FALSE),IF(AND(OR($E232={"a/b","b/c","b/a","c/b"}),S228="l"),VLOOKUP(U228,$AC$2:$AD$17,2,FALSE),IF(AND(OR($E232={"a/b","b/c","b/a","c/b"}),S227="w"),VLOOKUP(U227,$AA$2:$AB$17,2,FALSE),IF(AND(OR($E232={"a/b","b/c","b/a","c/b"}),S227="l"),VLOOKUP(U227,$AC$2:$AD$17,2,FALSE),IF(AND(OR($E232={"a/b","b/c","b/a","c/b"}),S226="w"),VLOOKUP(U226,$AA$2:$AB$17,2,FALSE),IF(AND(OR($E232={"a/b","b/c","b/a","c/b"}),S226="l"),VLOOKUP(U226,$AC$2:$AD$17,2,FALSE),IF(AND(OR($E232={"a/b","b/c","b/a","c/b"}),S225="w"),VLOOKUP(U225,$AA$2:$AB$17,2,FALSE),IF(AND(OR($E232={"a/b","b/c","b/a","c/b"}),S225="l"),VLOOKUP(U225,$AC$2:$AD$17,2,FALSE),IF(AND(OR($E232={"a/b","b/c","b/a","c/b"}),S224="w"),VLOOKUP(U224,$AA$2:$AB$17,2,FALSE),IF(AND(OR($E232={"a/b","b/c","b/a","c/b"}),S224="l"),VLOOKUP(U224,$AC$2:$AD$17,2,FALSE),IF(AND(OR($E232={"a/b","b/c","b/a","c/b"}),S223="w"),VLOOKUP(U223,$AA$2:$AB$17,2,FALSE),IF(AND(OR($E232={"a/b","b/c","b/a","c/b"}),S223="l"),VLOOKUP(U223,$AC$2:$AD$17,2,FALSE),IF(AND(OR($E232={"a/b","b/c","b/a","c/b"}),S222="w"),VLOOKUP(U222,$AA$2:$AB$17,2,FALSE),IF(AND(OR($E232={"a/b","b/c","b/a","c/b"}),S222="l"),VLOOKUP(U222,$AC$2:$AD$17,2,FALSE),IF(OR($E232={"a/b","b/c","b/a","c/b"}),1,"")))))))))))))))))))))))</f>
        <v>2b</v>
      </c>
      <c r="V233" s="13" t="str">
        <f>IF(AND(W233="c",$A233&gt;=1,OR(X233={1,"2a","2b",3,"5a","5b","10a","10b","20a","20b","40a","40b","80a","80b","160a","160b"})),"w",IF(AND(W233="",$A233&gt;=1,OR(X233={1,"2a","2b",3,"5a","5b","10a","10b","20a","20b","40a","40b","80a","80b","160a","160b"})),"l",""))</f>
        <v/>
      </c>
      <c r="W233" s="7" t="str">
        <f>IF(OR($A233={3,6,9,12,15,18,21,24,27,30,33,36}),"c","")</f>
        <v/>
      </c>
      <c r="X233" s="14" t="str">
        <f>IF(AND(OR($E232={"a/c","b/c","c/a","c/b"}),V232="w"),VLOOKUP(X232,$AA$2:$AB$17,2,FALSE),IF(AND(OR($E232={"a/c","b/c","c/a","c/b"}),V232="l"),VLOOKUP(X232,$AC$2:$AD$17,2,FALSE),IF(AND(OR($E232={"a/c","b/c","c/a","c/b"}),V231="w"),VLOOKUP(X231,$AA$2:$AB$17,2,FALSE),IF(AND(OR($E232={"a/c","b/c","c/a","c/b"}),V231="l"),VLOOKUP(X231,$AC$2:$AD$17,2,FALSE),IF(AND(OR($E232={"a/c","b/c","c/a","c/b"}),V230="w"),VLOOKUP(X230,$AA$2:$AB$17,2,FALSE),IF(AND(OR($E232={"a/c","b/c","c/a","c/b"}),V230="l"),VLOOKUP(X230,$AC$2:$AD$17,2,FALSE),IF(AND(OR($E232={"a/c","b/c","c/a","c/b"}),V229="w"),VLOOKUP(X229,$AA$2:$AB$17,2,FALSE),IF(AND(OR($E232={"a/c","b/c","c/a","c/b"}),V229="l"),VLOOKUP(X229,$AC$2:$AD$17,2,FALSE),IF(AND(OR($E232={"a/c","b/c","c/a","c/b"}),V228="w"),VLOOKUP(X228,$AA$2:$AB$17,2,FALSE),IF(AND(OR($E232={"a/c","b/c","c/a","c/b"}),V228="l"),VLOOKUP(X228,$AC$2:$AD$17,2,FALSE),IF(AND(OR($E232={"a/c","b/c","c/a","c/b"}),V227="w"),VLOOKUP(X227,$AA$2:$AB$17,2,FALSE),IF(AND(OR($E232={"a/c","b/c","c/a","c/b"}),V227="l"),VLOOKUP(X227,$AC$2:$AD$17,2,FALSE),IF(AND(OR($E232={"a/c","b/c","c/a","c/b"}),V226="w"),VLOOKUP(X226,$AA$2:$AB$17,2,FALSE),IF(AND(OR($E232={"a/c","b/c","c/a","c/b"}),V226="l"),VLOOKUP(X226,$AC$2:$AD$17,2,FALSE),IF(AND(OR($E232={"a/c","b/c","c/a","c/b"}),V225="w"),VLOOKUP(X225,$AA$2:$AB$17,2,FALSE),IF(AND(OR($E232={"a/c","b/c","c/a","c/b"}),V225="l"),VLOOKUP(X225,$AC$2:$AD$17,2,FALSE),IF(AND(OR($E232={"a/c","b/c","c/a","c/b"}),V224="w"),VLOOKUP(X224,$AA$2:$AB$17,2,FALSE),IF(AND(OR($E232={"a/c","b/c","c/a","c/b"}),V224="l"),VLOOKUP(X224,$AC$2:$AD$17,2,FALSE),IF(AND(OR($E232={"a/c","b/c","c/a","c/b"}),V223="w"),VLOOKUP(X223,$AA$2:$AB$17,2,FALSE),IF(AND(OR($E232={"a/c","b/c","c/a","c/b"}),V223="l"),VLOOKUP(X223,$AC$2:$AD$17,2,FALSE),IF(AND(OR($E232={"a/c","b/c","c/a","c/b"}),V222="w"),VLOOKUP(X222,$AA$2:$AB$17,2,FALSE),IF(AND(OR($E232={"a/c","b/c","c/a","c/b"}),V222="l"),VLOOKUP(X222,$AC$2:$AD$17,2,FALSE),IF(OR($E232={"a/c","b/c","c/a","c/b"}),1,"")))))))))))))))))))))))</f>
        <v/>
      </c>
      <c r="Y233" s="12">
        <f t="shared" si="23"/>
        <v>2</v>
      </c>
      <c r="Z233" s="27">
        <f t="shared" si="24"/>
        <v>2</v>
      </c>
    </row>
    <row r="234" spans="1:26">
      <c r="A234" s="9">
        <v>15</v>
      </c>
      <c r="B234" s="9">
        <f>IF(OR($A234={1,2,3,4,5,6,7,8,9,10,11,12}),1,IF(OR($A234={13,14,15,16,17,18,19,20,21,22,23,24}),2,IF(OR($A234={25,26,27,28,29,30,31,32,33,34,35,36}),3,"")))</f>
        <v>2</v>
      </c>
      <c r="C234" s="9" t="str">
        <f>IF(OR($A234={1,4,7,10,13,16,19,22,25,28,31,34}),"A",IF(OR($A234={2,5,8,11,14,17,20,23,26,29,32,35}),"B",IF(OR($A234={3,6,9,12,15,18,21,24,27,30,33,36}),"C","")))</f>
        <v>C</v>
      </c>
      <c r="D234" t="str">
        <f t="shared" si="25"/>
        <v>3/2</v>
      </c>
      <c r="E234" t="str">
        <f t="shared" si="26"/>
        <v>B/C</v>
      </c>
      <c r="F234" s="13" t="str">
        <f>IF(AND(G234="d",$A234&gt;=1,OR(H234={1,"2a","2b",3,"5a","5b","10a","10b","20a","20b","40a","40b","80a","80b","160a","160b"})),"w",IF(AND(G234="",$A234&gt;=1,OR(H234={1,"2a","2b",3,"5a","5b","10a","10b","20a","20b","40a","40b","80a","80b","160a","160b"})),"l",""))</f>
        <v/>
      </c>
      <c r="G234" s="7" t="str">
        <f>IF(OR($A234={1,2,3,4,5,6,7,8,9,10,11,12}),"d","")</f>
        <v/>
      </c>
      <c r="H234" s="14" t="str">
        <f>IF(AND(OR($D233={"1/2","1/3","2/1","3/1"}),F233="w"),VLOOKUP(H233,$AA$2:$AB$17,2,FALSE),IF(AND(OR($D233={"1/2","1/3","2/1","3/1"}),F233="l"),VLOOKUP(H233,$AC$2:$AD$17,2,FALSE),IF(AND(OR($D233={"1/2","1/3","2/1","3/1"}),F232="w"),VLOOKUP(H232,$AA$2:$AB$17,2,FALSE),IF(AND(OR($D233={"1/2","1/3","2/1","3/1"}),F232="l"),VLOOKUP(H232,$AC$2:$AD$17,2,FALSE),IF(AND(OR($D233={"1/2","1/3","2/1","3/1"}),F231="w"),VLOOKUP(H231,$AA$2:$AB$17,2,FALSE),IF(AND(OR($D233={"1/2","1/3","2/1","3/1"}),F231="l"),VLOOKUP(H231,$AC$2:$AD$17,2,FALSE),IF(AND(OR($D233={"1/2","1/3","2/1","3/1"}),F230="w"),VLOOKUP(H230,$AA$2:$AB$17,2,FALSE),IF(AND(OR($D233={"1/2","1/3","2/1","3/1"}),F230="l"),VLOOKUP(H230,$AC$2:$AD$17,2,FALSE),IF(AND(OR($D233={"1/2","1/3","2/1","3/1"}),F229="w"),VLOOKUP(H229,$AA$2:$AB$17,2,FALSE),IF(AND(OR($D233={"1/2","1/3","2/1","3/1"}),F229="l"),VLOOKUP(H229,$AC$2:$AD$17,2,FALSE),IF(AND(OR($D233={"1/2","1/3","2/1","3/1"}),F228="w"),VLOOKUP(H228,$AA$2:$AB$17,2,FALSE),IF(AND(OR($D233={"1/2","1/3","2/1","3/1"}),F228="l"),VLOOKUP(H228,$AC$2:$AD$17,2,FALSE),IF(AND(OR($D233={"1/2","1/3","2/1","3/1"}),F227="w"),VLOOKUP(H227,$AA$2:$AB$17,2,FALSE),IF(AND(OR($D233={"1/2","1/3","2/1","3/1"}),F227="l"),VLOOKUP(H227,$AC$2:$AD$17,2,FALSE),IF(AND(OR($D233={"1/2","1/3","2/1","3/1"}),F226="w"),VLOOKUP(H226,$AA$2:$AB$17,2,FALSE),IF(AND(OR($D233={"1/2","1/3","2/1","3/1"}),F226="l"),VLOOKUP(H226,$AC$2:$AD$17,2,FALSE),IF(AND(OR($D233={"1/2","1/3","2/1","3/1"}),F225="w"),VLOOKUP(H225,$AA$2:$AB$17,2,FALSE),IF(AND(OR($D233={"1/2","1/3","2/1","3/1"}),F225="l"),VLOOKUP(H225,$AC$2:$AD$17,2,FALSE),IF(AND(OR($D233={"1/2","1/3","2/1","3/1"}),F224="w"),VLOOKUP(H224,$AA$2:$AB$17,2,FALSE),IF(AND(OR($D233={"1/2","1/3","2/1","3/1"}),F224="l"),VLOOKUP(H224,$AC$2:$AD$17,2,FALSE),IF(AND(OR($D233={"1/2","1/3","2/1","3/1"}),F223="w"),VLOOKUP(H223,$AA$2:$AB$17,2,FALSE),IF(AND(OR($D233={"1/2","1/3","2/1","3/1"}),F223="l"),VLOOKUP(H223,$AC$2:$AD$17,2,FALSE),IF(OR($D233={"1/2","1/3","2/1","3/1"}),1,"")))))))))))))))))))))))</f>
        <v/>
      </c>
      <c r="I234" s="13" t="str">
        <f>IF(AND(J234="d",$A234&gt;=1,OR(K234={1,"2a","2b",3,"5a","5b","10a","10b","20a","20b","40a","40b","80a","80b","160a","160b"})),"w",IF(AND(J234="",$A234&gt;=1,OR(K234={1,"2a","2b",3,"5a","5b","10a","10b","20a","20b","40a","40b","80a","80b","160a","160b"})),"l",""))</f>
        <v>w</v>
      </c>
      <c r="J234" s="7" t="str">
        <f>IF(OR($A234={13,14,15,16,17,18,19,20,21,22,23,24}),"d","")</f>
        <v>d</v>
      </c>
      <c r="K234" s="14">
        <f>IF(AND(OR($D233={"1/2","2/3","2/1","3/2"}),I233="w"),VLOOKUP(K233,$AA$2:$AB$17,2,FALSE),IF(AND(OR($D233={"1/2","2/3","2/1","3/2"}),I233="l"),VLOOKUP(K233,$AC$2:$AD$17,2,FALSE),IF(AND(OR($D233={"1/2","2/3","2/1","3/2"}),I232="w"),VLOOKUP(K232,$AA$2:$AB$17,2,FALSE),IF(AND(OR($D233={"1/2","2/3","2/1","3/2"}),I232="l"),VLOOKUP(K232,$AC$2:$AD$17,2,FALSE),IF(AND(OR($D233={"1/2","2/3","2/1","3/2"}),I231="w"),VLOOKUP(K231,$AA$2:$AB$17,2,FALSE),IF(AND(OR($D233={"1/2","2/3","2/1","3/2"}),I231="l"),VLOOKUP(K231,$AC$2:$AD$17,2,FALSE),IF(AND(OR($D233={"1/2","2/3","2/1","3/2"}),I230="w"),VLOOKUP(K230,$AA$2:$AB$17,2,FALSE),IF(AND(OR($D233={"1/2","2/3","2/1","3/2"}),I230="l"),VLOOKUP(K230,$AC$2:$AD$17,2,FALSE),IF(AND(OR($D233={"1/2","2/3","2/1","3/2"}),I229="w"),VLOOKUP(K229,$AA$2:$AB$17,2,FALSE),IF(AND(OR($D233={"1/2","2/3","2/1","3/2"}),I229="l"),VLOOKUP(K229,$AC$2:$AD$17,2,FALSE),IF(AND(OR($D233={"1/2","2/3","2/1","3/2"}),I228="w"),VLOOKUP(K228,$AA$2:$AB$17,2,FALSE),IF(AND(OR($D233={"1/2","2/3","2/1","3/2"}),I228="l"),VLOOKUP(K228,$AC$2:$AD$17,2,FALSE),IF(AND(OR($D233={"1/2","2/3","2/1","3/2"}),I227="w"),VLOOKUP(K227,$AA$2:$AB$17,2,FALSE),IF(AND(OR($D233={"1/2","2/3","2/1","3/2"}),I227="l"),VLOOKUP(K227,$AC$2:$AD$17,2,FALSE),IF(AND(OR($D233={"1/2","2/3","2/1","3/2"}),I226="w"),VLOOKUP(K226,$AA$2:$AB$17,2,FALSE),IF(AND(OR($D233={"1/2","2/3","2/1","3/2"}),I226="l"),VLOOKUP(K226,$AC$2:$AD$17,2,FALSE),IF(AND(OR($D233={"1/2","2/3","2/1","3/2"}),I225="w"),VLOOKUP(K225,$AA$2:$AB$17,2,FALSE),IF(AND(OR($D233={"1/2","2/3","2/1","3/2"}),I225="l"),VLOOKUP(K225,$AC$2:$AD$17,2,FALSE),IF(AND(OR($D233={"1/2","2/3","2/1","3/2"}),I224="w"),VLOOKUP(K224,$AA$2:$AB$17,2,FALSE),IF(AND(OR($D233={"1/2","2/3","2/1","3/2"}),I224="l"),VLOOKUP(K224,$AC$2:$AD$17,2,FALSE),IF(AND(OR($D233={"1/2","2/3","2/1","3/2"}),I223="w"),VLOOKUP(K223,$AA$2:$AB$17,2,FALSE),IF(AND(OR($D233={"1/2","2/3","2/1","3/2"}),I223="l"),VLOOKUP(K223,$AC$2:$AD$17,2,FALSE),IF(OR($D233={"1/2","2/3","2/1","3/2"}),1,"")))))))))))))))))))))))</f>
        <v>3</v>
      </c>
      <c r="L234" s="13" t="str">
        <f>IF(AND(M234="d",$A234&gt;=1,OR(N234={1,"2a","2b",3,"5a","5b","10a","10b","20a","20b","40a","40b","80a","80b","160a","160b"})),"w",IF(AND(M234="",$A234&gt;=1,OR(N234={1,"2a","2b",3,"5a","5b","10a","10b","20a","20b","40a","40b","80a","80b","160a","160b"})),"l",""))</f>
        <v>l</v>
      </c>
      <c r="M234" s="7" t="str">
        <f>IF(OR($A234={25,26,27,28,29,30,31,32,33,34,35,36}),"d","")</f>
        <v/>
      </c>
      <c r="N234" s="14">
        <f>IF(AND(OR($D233={"1/3","2/3","3/1","3/2"}),L233="w"),VLOOKUP(N233,$AA$2:$AB$17,2,FALSE),IF(AND(OR($D233={"1/3","2/3","3/1","3/2"}),L233="l"),VLOOKUP(N233,$AC$2:$AD$17,2,FALSE),IF(AND(OR($D233={"1/3","2/3","3/1","3/2"}),L232="w"),VLOOKUP(N232,$AA$2:$AB$17,2,FALSE),IF(AND(OR($D233={"1/3","2/3","3/1","3/2"}),L232="l"),VLOOKUP(N232,$AC$2:$AD$17,2,FALSE),IF(AND(OR($D233={"1/3","2/3","3/1","3/2"}),L231="w"),VLOOKUP(N231,$AA$2:$AB$17,2,FALSE),IF(AND(OR($D233={"1/3","2/3","3/1","3/2"}),L231="l"),VLOOKUP(N231,$AC$2:$AD$17,2,FALSE),IF(AND(OR($D233={"1/3","2/3","3/1","3/2"}),L230="w"),VLOOKUP(N230,$AA$2:$AB$17,2,FALSE),IF(AND(OR($D233={"1/3","2/3","3/1","3/2"}),L230="l"),VLOOKUP(N230,$AC$2:$AD$17,2,FALSE),IF(AND(OR($D233={"1/3","2/3","3/1","3/2"}),L229="w"),VLOOKUP(N229,$AA$2:$AB$17,2,FALSE),IF(AND(OR($D233={"1/3","2/3","3/1","3/2"}),L229="l"),VLOOKUP(N229,$AC$2:$AD$17,2,FALSE),IF(AND(OR($D233={"1/3","2/3","3/1","3/2"}),L228="w"),VLOOKUP(N228,$AA$2:$AB$17,2,FALSE),IF(AND(OR($D233={"1/3","2/3","3/1","3/2"}),L228="l"),VLOOKUP(N228,$AC$2:$AD$17,2,FALSE),IF(AND(OR($D233={"1/3","2/3","3/1","3/2"}),L227="w"),VLOOKUP(N227,$AA$2:$AB$17,2,FALSE),IF(AND(OR($D233={"1/3","2/3","3/1","3/2"}),L227="l"),VLOOKUP(N227,$AC$2:$AD$17,2,FALSE),IF(AND(OR($D233={"1/3","2/3","3/1","3/2"}),L226="w"),VLOOKUP(N226,$AA$2:$AB$17,2,FALSE),IF(AND(OR($D233={"1/3","2/3","3/1","3/2"}),L226="l"),VLOOKUP(N226,$AC$2:$AD$17,2,FALSE),IF(AND(OR($D233={"1/3","2/3","3/1","3/2"}),L225="w"),VLOOKUP(N225,$AA$2:$AB$17,2,FALSE),IF(AND(OR($D233={"1/3","2/3","3/1","3/2"}),L225="l"),VLOOKUP(N225,$AC$2:$AD$17,2,FALSE),IF(AND(OR($D233={"1/3","2/3","3/1","3/2"}),L224="w"),VLOOKUP(N224,$AA$2:$AB$17,2,FALSE),IF(AND(OR($D233={"1/3","2/3","3/1","3/2"}),L224="l"),VLOOKUP(N224,$AC$2:$AD$17,2,FALSE),IF(AND(OR($D233={"1/3","2/3","3/1","3/2"}),L223="w"),VLOOKUP(N223,$AA$2:$AB$17,2,FALSE),IF(AND(OR($D233={"1/3","2/3","3/1","3/2"}),L223="l"),VLOOKUP(N223,$AC$2:$AD$17,2,FALSE),IF(OR($D233={"1/3","2/3","3/1","3/2"}),1,"")))))))))))))))))))))))</f>
        <v>1</v>
      </c>
      <c r="O234" s="12">
        <f t="shared" si="22"/>
        <v>5</v>
      </c>
      <c r="P234" s="13" t="str">
        <f>IF(AND(Q234="c",$A234&gt;=1,OR(R234={1,"2a","2b",3,"5a","5b","10a","10b","20a","20b","40a","40b","80a","80b","160a","160b"})),"w",IF(AND(Q234="",$A234&gt;=1,OR(R234={1,"2a","2b",3,"5a","5b","10a","10b","20a","20b","40a","40b","80a","80b","160a","160b"})),"l",""))</f>
        <v>l</v>
      </c>
      <c r="Q234" s="7" t="str">
        <f>IF(OR($A234={1,4,7,10,13,16,19,22,25,28,31,34}),"c","")</f>
        <v/>
      </c>
      <c r="R234" s="14" t="str">
        <f>IF(AND(OR($E233={"a/b","a/c","b/a","c/a"}),P233="w"),VLOOKUP(R233,$AA$2:$AB$17,2,FALSE),IF(AND(OR($E233={"a/b","a/c","b/a","c/a"}),P233="l"),VLOOKUP(R233,$AC$2:$AD$17,2,FALSE),IF(AND(OR($E233={"a/b","a/c","b/a","c/a"}),P232="w"),VLOOKUP(R232,$AA$2:$AB$17,2,FALSE),IF(AND(OR($E233={"a/b","a/c","b/a","c/a"}),P232="l"),VLOOKUP(R232,$AC$2:$AD$17,2,FALSE),IF(AND(OR($E233={"a/b","a/c","b/a","c/a"}),P231="w"),VLOOKUP(R231,$AA$2:$AB$17,2,FALSE),IF(AND(OR($E233={"a/b","a/c","b/a","c/a"}),P231="l"),VLOOKUP(R231,$AC$2:$AD$17,2,FALSE),IF(AND(OR($E233={"a/b","a/c","b/a","c/a"}),P230="w"),VLOOKUP(R230,$AA$2:$AB$17,2,FALSE),IF(AND(OR($E233={"a/b","a/c","b/a","c/a"}),P230="l"),VLOOKUP(R230,$AC$2:$AD$17,2,FALSE),IF(AND(OR($E233={"a/b","a/c","b/a","c/a"}),P229="w"),VLOOKUP(R229,$AA$2:$AB$17,2,FALSE),IF(AND(OR($E233={"a/b","a/c","b/a","c/a"}),P229="l"),VLOOKUP(R229,$AC$2:$AD$17,2,FALSE),IF(AND(OR($E233={"a/b","a/c","b/a","c/a"}),P228="w"),VLOOKUP(R228,$AA$2:$AB$17,2,FALSE),IF(AND(OR($E233={"a/b","a/c","b/a","c/a"}),P228="l"),VLOOKUP(R228,$AC$2:$AD$17,2,FALSE),IF(AND(OR($E233={"a/b","a/c","b/a","c/a"}),P227="w"),VLOOKUP(R227,$AA$2:$AB$17,2,FALSE),IF(AND(OR($E233={"a/b","a/c","b/a","c/a"}),P227="l"),VLOOKUP(R227,$AC$2:$AD$17,2,FALSE),IF(AND(OR($E233={"a/b","a/c","b/a","c/a"}),P226="w"),VLOOKUP(R226,$AA$2:$AB$17,2,FALSE),IF(AND(OR($E233={"a/b","a/c","b/a","c/a"}),P226="l"),VLOOKUP(R226,$AC$2:$AD$17,2,FALSE),IF(AND(OR($E233={"a/b","a/c","b/a","c/a"}),P225="w"),VLOOKUP(R225,$AA$2:$AB$17,2,FALSE),IF(AND(OR($E233={"a/b","a/c","b/a","c/a"}),P225="l"),VLOOKUP(R225,$AC$2:$AD$17,2,FALSE),IF(AND(OR($E233={"a/b","a/c","b/a","c/a"}),P224="w"),VLOOKUP(R224,$AA$2:$AB$17,2,FALSE),IF(AND(OR($E233={"a/b","a/c","b/a","c/a"}),P224="l"),VLOOKUP(R224,$AC$2:$AD$17,2,FALSE),IF(AND(OR($E233={"a/b","a/c","b/a","c/a"}),P223="w"),VLOOKUP(R223,$AA$2:$AB$17,2,FALSE),IF(AND(OR($E233={"a/b","a/c","b/a","c/a"}),P223="l"),VLOOKUP(R223,$AC$2:$AD$17,2,FALSE),IF(OR($E233={"a/b","a/c","b/a","c/a"}),1,"")))))))))))))))))))))))</f>
        <v>2b</v>
      </c>
      <c r="S234" s="13" t="str">
        <f>IF(AND(T234="c",$A234&gt;=1,OR(U234={1,"2a","2b",3,"5a","5b","10a","10b","20a","20b","40a","40b","80a","80b","160a","160b"})),"w",IF(AND(T234="",$A234&gt;=1,OR(U234={1,"2a","2b",3,"5a","5b","10a","10b","20a","20b","40a","40b","80a","80b","160a","160b"})),"l",""))</f>
        <v>l</v>
      </c>
      <c r="T234" s="7" t="str">
        <f>IF(OR($A234={2,5,8,11,14,17,20,23,26,29,32,35}),"c","")</f>
        <v/>
      </c>
      <c r="U234" s="14">
        <f>IF(AND(OR($E233={"a/b","b/c","b/a","c/b"}),S233="w"),VLOOKUP(U233,$AA$2:$AB$17,2,FALSE),IF(AND(OR($E233={"a/b","b/c","b/a","c/b"}),S233="l"),VLOOKUP(U233,$AC$2:$AD$17,2,FALSE),IF(AND(OR($E233={"a/b","b/c","b/a","c/b"}),S232="w"),VLOOKUP(U232,$AA$2:$AB$17,2,FALSE),IF(AND(OR($E233={"a/b","b/c","b/a","c/b"}),S232="l"),VLOOKUP(U232,$AC$2:$AD$17,2,FALSE),IF(AND(OR($E233={"a/b","b/c","b/a","c/b"}),S231="w"),VLOOKUP(U231,$AA$2:$AB$17,2,FALSE),IF(AND(OR($E233={"a/b","b/c","b/a","c/b"}),S231="l"),VLOOKUP(U231,$AC$2:$AD$17,2,FALSE),IF(AND(OR($E233={"a/b","b/c","b/a","c/b"}),S230="w"),VLOOKUP(U230,$AA$2:$AB$17,2,FALSE),IF(AND(OR($E233={"a/b","b/c","b/a","c/b"}),S230="l"),VLOOKUP(U230,$AC$2:$AD$17,2,FALSE),IF(AND(OR($E233={"a/b","b/c","b/a","c/b"}),S229="w"),VLOOKUP(U229,$AA$2:$AB$17,2,FALSE),IF(AND(OR($E233={"a/b","b/c","b/a","c/b"}),S229="l"),VLOOKUP(U229,$AC$2:$AD$17,2,FALSE),IF(AND(OR($E233={"a/b","b/c","b/a","c/b"}),S228="w"),VLOOKUP(U228,$AA$2:$AB$17,2,FALSE),IF(AND(OR($E233={"a/b","b/c","b/a","c/b"}),S228="l"),VLOOKUP(U228,$AC$2:$AD$17,2,FALSE),IF(AND(OR($E233={"a/b","b/c","b/a","c/b"}),S227="w"),VLOOKUP(U227,$AA$2:$AB$17,2,FALSE),IF(AND(OR($E233={"a/b","b/c","b/a","c/b"}),S227="l"),VLOOKUP(U227,$AC$2:$AD$17,2,FALSE),IF(AND(OR($E233={"a/b","b/c","b/a","c/b"}),S226="w"),VLOOKUP(U226,$AA$2:$AB$17,2,FALSE),IF(AND(OR($E233={"a/b","b/c","b/a","c/b"}),S226="l"),VLOOKUP(U226,$AC$2:$AD$17,2,FALSE),IF(AND(OR($E233={"a/b","b/c","b/a","c/b"}),S225="w"),VLOOKUP(U225,$AA$2:$AB$17,2,FALSE),IF(AND(OR($E233={"a/b","b/c","b/a","c/b"}),S225="l"),VLOOKUP(U225,$AC$2:$AD$17,2,FALSE),IF(AND(OR($E233={"a/b","b/c","b/a","c/b"}),S224="w"),VLOOKUP(U224,$AA$2:$AB$17,2,FALSE),IF(AND(OR($E233={"a/b","b/c","b/a","c/b"}),S224="l"),VLOOKUP(U224,$AC$2:$AD$17,2,FALSE),IF(AND(OR($E233={"a/b","b/c","b/a","c/b"}),S223="w"),VLOOKUP(U223,$AA$2:$AB$17,2,FALSE),IF(AND(OR($E233={"a/b","b/c","b/a","c/b"}),S223="l"),VLOOKUP(U223,$AC$2:$AD$17,2,FALSE),IF(OR($E233={"a/b","b/c","b/a","c/b"}),1,"")))))))))))))))))))))))</f>
        <v>1</v>
      </c>
      <c r="V234" s="13" t="str">
        <f>IF(AND(W234="c",$A234&gt;=1,OR(X234={1,"2a","2b",3,"5a","5b","10a","10b","20a","20b","40a","40b","80a","80b","160a","160b"})),"w",IF(AND(W234="",$A234&gt;=1,OR(X234={1,"2a","2b",3,"5a","5b","10a","10b","20a","20b","40a","40b","80a","80b","160a","160b"})),"l",""))</f>
        <v/>
      </c>
      <c r="W234" s="7" t="str">
        <f>IF(OR($A234={3,6,9,12,15,18,21,24,27,30,33,36}),"c","")</f>
        <v>c</v>
      </c>
      <c r="X234" s="14" t="str">
        <f>IF(AND(OR($E233={"a/c","b/c","c/a","c/b"}),V233="w"),VLOOKUP(X233,$AA$2:$AB$17,2,FALSE),IF(AND(OR($E233={"a/c","b/c","c/a","c/b"}),V233="l"),VLOOKUP(X233,$AC$2:$AD$17,2,FALSE),IF(AND(OR($E233={"a/c","b/c","c/a","c/b"}),V232="w"),VLOOKUP(X232,$AA$2:$AB$17,2,FALSE),IF(AND(OR($E233={"a/c","b/c","c/a","c/b"}),V232="l"),VLOOKUP(X232,$AC$2:$AD$17,2,FALSE),IF(AND(OR($E233={"a/c","b/c","c/a","c/b"}),V231="w"),VLOOKUP(X231,$AA$2:$AB$17,2,FALSE),IF(AND(OR($E233={"a/c","b/c","c/a","c/b"}),V231="l"),VLOOKUP(X231,$AC$2:$AD$17,2,FALSE),IF(AND(OR($E233={"a/c","b/c","c/a","c/b"}),V230="w"),VLOOKUP(X230,$AA$2:$AB$17,2,FALSE),IF(AND(OR($E233={"a/c","b/c","c/a","c/b"}),V230="l"),VLOOKUP(X230,$AC$2:$AD$17,2,FALSE),IF(AND(OR($E233={"a/c","b/c","c/a","c/b"}),V229="w"),VLOOKUP(X229,$AA$2:$AB$17,2,FALSE),IF(AND(OR($E233={"a/c","b/c","c/a","c/b"}),V229="l"),VLOOKUP(X229,$AC$2:$AD$17,2,FALSE),IF(AND(OR($E233={"a/c","b/c","c/a","c/b"}),V228="w"),VLOOKUP(X228,$AA$2:$AB$17,2,FALSE),IF(AND(OR($E233={"a/c","b/c","c/a","c/b"}),V228="l"),VLOOKUP(X228,$AC$2:$AD$17,2,FALSE),IF(AND(OR($E233={"a/c","b/c","c/a","c/b"}),V227="w"),VLOOKUP(X227,$AA$2:$AB$17,2,FALSE),IF(AND(OR($E233={"a/c","b/c","c/a","c/b"}),V227="l"),VLOOKUP(X227,$AC$2:$AD$17,2,FALSE),IF(AND(OR($E233={"a/c","b/c","c/a","c/b"}),V226="w"),VLOOKUP(X226,$AA$2:$AB$17,2,FALSE),IF(AND(OR($E233={"a/c","b/c","c/a","c/b"}),V226="l"),VLOOKUP(X226,$AC$2:$AD$17,2,FALSE),IF(AND(OR($E233={"a/c","b/c","c/a","c/b"}),V225="w"),VLOOKUP(X225,$AA$2:$AB$17,2,FALSE),IF(AND(OR($E233={"a/c","b/c","c/a","c/b"}),V225="l"),VLOOKUP(X225,$AC$2:$AD$17,2,FALSE),IF(AND(OR($E233={"a/c","b/c","c/a","c/b"}),V224="w"),VLOOKUP(X224,$AA$2:$AB$17,2,FALSE),IF(AND(OR($E233={"a/c","b/c","c/a","c/b"}),V224="l"),VLOOKUP(X224,$AC$2:$AD$17,2,FALSE),IF(AND(OR($E233={"a/c","b/c","c/a","c/b"}),V223="w"),VLOOKUP(X223,$AA$2:$AB$17,2,FALSE),IF(AND(OR($E233={"a/c","b/c","c/a","c/b"}),V223="l"),VLOOKUP(X223,$AC$2:$AD$17,2,FALSE),IF(OR($E233={"a/c","b/c","c/a","c/b"}),1,"")))))))))))))))))))))))</f>
        <v/>
      </c>
      <c r="Y234" s="12">
        <f t="shared" si="23"/>
        <v>-3</v>
      </c>
      <c r="Z234" s="27">
        <f t="shared" si="24"/>
        <v>2</v>
      </c>
    </row>
    <row r="235" spans="1:26">
      <c r="A235" s="9">
        <v>20</v>
      </c>
      <c r="B235" s="9">
        <f>IF(OR($A235={1,2,3,4,5,6,7,8,9,10,11,12}),1,IF(OR($A235={13,14,15,16,17,18,19,20,21,22,23,24}),2,IF(OR($A235={25,26,27,28,29,30,31,32,33,34,35,36}),3,"")))</f>
        <v>2</v>
      </c>
      <c r="C235" s="9" t="str">
        <f>IF(OR($A235={1,4,7,10,13,16,19,22,25,28,31,34}),"A",IF(OR($A235={2,5,8,11,14,17,20,23,26,29,32,35}),"B",IF(OR($A235={3,6,9,12,15,18,21,24,27,30,33,36}),"C","")))</f>
        <v>B</v>
      </c>
      <c r="D235" t="str">
        <f t="shared" si="25"/>
        <v>3/2</v>
      </c>
      <c r="E235" t="str">
        <f t="shared" si="26"/>
        <v>C/B</v>
      </c>
      <c r="F235" s="13" t="str">
        <f>IF(AND(G235="d",$A235&gt;=1,OR(H235={1,"2a","2b",3,"5a","5b","10a","10b","20a","20b","40a","40b","80a","80b","160a","160b"})),"w",IF(AND(G235="",$A235&gt;=1,OR(H235={1,"2a","2b",3,"5a","5b","10a","10b","20a","20b","40a","40b","80a","80b","160a","160b"})),"l",""))</f>
        <v/>
      </c>
      <c r="G235" s="7" t="str">
        <f>IF(OR($A235={1,2,3,4,5,6,7,8,9,10,11,12}),"d","")</f>
        <v/>
      </c>
      <c r="H235" s="14" t="str">
        <f>IF(AND(OR($D234={"1/2","1/3","2/1","3/1"}),F234="w"),VLOOKUP(H234,$AA$2:$AB$17,2,FALSE),IF(AND(OR($D234={"1/2","1/3","2/1","3/1"}),F234="l"),VLOOKUP(H234,$AC$2:$AD$17,2,FALSE),IF(AND(OR($D234={"1/2","1/3","2/1","3/1"}),F233="w"),VLOOKUP(H233,$AA$2:$AB$17,2,FALSE),IF(AND(OR($D234={"1/2","1/3","2/1","3/1"}),F233="l"),VLOOKUP(H233,$AC$2:$AD$17,2,FALSE),IF(AND(OR($D234={"1/2","1/3","2/1","3/1"}),F232="w"),VLOOKUP(H232,$AA$2:$AB$17,2,FALSE),IF(AND(OR($D234={"1/2","1/3","2/1","3/1"}),F232="l"),VLOOKUP(H232,$AC$2:$AD$17,2,FALSE),IF(AND(OR($D234={"1/2","1/3","2/1","3/1"}),F231="w"),VLOOKUP(H231,$AA$2:$AB$17,2,FALSE),IF(AND(OR($D234={"1/2","1/3","2/1","3/1"}),F231="l"),VLOOKUP(H231,$AC$2:$AD$17,2,FALSE),IF(AND(OR($D234={"1/2","1/3","2/1","3/1"}),F230="w"),VLOOKUP(H230,$AA$2:$AB$17,2,FALSE),IF(AND(OR($D234={"1/2","1/3","2/1","3/1"}),F230="l"),VLOOKUP(H230,$AC$2:$AD$17,2,FALSE),IF(AND(OR($D234={"1/2","1/3","2/1","3/1"}),F229="w"),VLOOKUP(H229,$AA$2:$AB$17,2,FALSE),IF(AND(OR($D234={"1/2","1/3","2/1","3/1"}),F229="l"),VLOOKUP(H229,$AC$2:$AD$17,2,FALSE),IF(AND(OR($D234={"1/2","1/3","2/1","3/1"}),F228="w"),VLOOKUP(H228,$AA$2:$AB$17,2,FALSE),IF(AND(OR($D234={"1/2","1/3","2/1","3/1"}),F228="l"),VLOOKUP(H228,$AC$2:$AD$17,2,FALSE),IF(AND(OR($D234={"1/2","1/3","2/1","3/1"}),F227="w"),VLOOKUP(H227,$AA$2:$AB$17,2,FALSE),IF(AND(OR($D234={"1/2","1/3","2/1","3/1"}),F227="l"),VLOOKUP(H227,$AC$2:$AD$17,2,FALSE),IF(AND(OR($D234={"1/2","1/3","2/1","3/1"}),F226="w"),VLOOKUP(H226,$AA$2:$AB$17,2,FALSE),IF(AND(OR($D234={"1/2","1/3","2/1","3/1"}),F226="l"),VLOOKUP(H226,$AC$2:$AD$17,2,FALSE),IF(AND(OR($D234={"1/2","1/3","2/1","3/1"}),F225="w"),VLOOKUP(H225,$AA$2:$AB$17,2,FALSE),IF(AND(OR($D234={"1/2","1/3","2/1","3/1"}),F225="l"),VLOOKUP(H225,$AC$2:$AD$17,2,FALSE),IF(AND(OR($D234={"1/2","1/3","2/1","3/1"}),F224="w"),VLOOKUP(H224,$AA$2:$AB$17,2,FALSE),IF(AND(OR($D234={"1/2","1/3","2/1","3/1"}),F224="l"),VLOOKUP(H224,$AC$2:$AD$17,2,FALSE),IF(OR($D234={"1/2","1/3","2/1","3/1"}),1,"")))))))))))))))))))))))</f>
        <v/>
      </c>
      <c r="I235" s="13" t="str">
        <f>IF(AND(J235="d",$A235&gt;=1,OR(K235={1,"2a","2b",3,"5a","5b","10a","10b","20a","20b","40a","40b","80a","80b","160a","160b"})),"w",IF(AND(J235="",$A235&gt;=1,OR(K235={1,"2a","2b",3,"5a","5b","10a","10b","20a","20b","40a","40b","80a","80b","160a","160b"})),"l",""))</f>
        <v>w</v>
      </c>
      <c r="J235" s="7" t="str">
        <f>IF(OR($A235={13,14,15,16,17,18,19,20,21,22,23,24}),"d","")</f>
        <v>d</v>
      </c>
      <c r="K235" s="14">
        <f>IF(AND(OR($D234={"1/2","2/3","2/1","3/2"}),I234="w"),VLOOKUP(K234,$AA$2:$AB$17,2,FALSE),IF(AND(OR($D234={"1/2","2/3","2/1","3/2"}),I234="l"),VLOOKUP(K234,$AC$2:$AD$17,2,FALSE),IF(AND(OR($D234={"1/2","2/3","2/1","3/2"}),I233="w"),VLOOKUP(K233,$AA$2:$AB$17,2,FALSE),IF(AND(OR($D234={"1/2","2/3","2/1","3/2"}),I233="l"),VLOOKUP(K233,$AC$2:$AD$17,2,FALSE),IF(AND(OR($D234={"1/2","2/3","2/1","3/2"}),I232="w"),VLOOKUP(K232,$AA$2:$AB$17,2,FALSE),IF(AND(OR($D234={"1/2","2/3","2/1","3/2"}),I232="l"),VLOOKUP(K232,$AC$2:$AD$17,2,FALSE),IF(AND(OR($D234={"1/2","2/3","2/1","3/2"}),I231="w"),VLOOKUP(K231,$AA$2:$AB$17,2,FALSE),IF(AND(OR($D234={"1/2","2/3","2/1","3/2"}),I231="l"),VLOOKUP(K231,$AC$2:$AD$17,2,FALSE),IF(AND(OR($D234={"1/2","2/3","2/1","3/2"}),I230="w"),VLOOKUP(K230,$AA$2:$AB$17,2,FALSE),IF(AND(OR($D234={"1/2","2/3","2/1","3/2"}),I230="l"),VLOOKUP(K230,$AC$2:$AD$17,2,FALSE),IF(AND(OR($D234={"1/2","2/3","2/1","3/2"}),I229="w"),VLOOKUP(K229,$AA$2:$AB$17,2,FALSE),IF(AND(OR($D234={"1/2","2/3","2/1","3/2"}),I229="l"),VLOOKUP(K229,$AC$2:$AD$17,2,FALSE),IF(AND(OR($D234={"1/2","2/3","2/1","3/2"}),I228="w"),VLOOKUP(K228,$AA$2:$AB$17,2,FALSE),IF(AND(OR($D234={"1/2","2/3","2/1","3/2"}),I228="l"),VLOOKUP(K228,$AC$2:$AD$17,2,FALSE),IF(AND(OR($D234={"1/2","2/3","2/1","3/2"}),I227="w"),VLOOKUP(K227,$AA$2:$AB$17,2,FALSE),IF(AND(OR($D234={"1/2","2/3","2/1","3/2"}),I227="l"),VLOOKUP(K227,$AC$2:$AD$17,2,FALSE),IF(AND(OR($D234={"1/2","2/3","2/1","3/2"}),I226="w"),VLOOKUP(K226,$AA$2:$AB$17,2,FALSE),IF(AND(OR($D234={"1/2","2/3","2/1","3/2"}),I226="l"),VLOOKUP(K226,$AC$2:$AD$17,2,FALSE),IF(AND(OR($D234={"1/2","2/3","2/1","3/2"}),I225="w"),VLOOKUP(K225,$AA$2:$AB$17,2,FALSE),IF(AND(OR($D234={"1/2","2/3","2/1","3/2"}),I225="l"),VLOOKUP(K225,$AC$2:$AD$17,2,FALSE),IF(AND(OR($D234={"1/2","2/3","2/1","3/2"}),I224="w"),VLOOKUP(K224,$AA$2:$AB$17,2,FALSE),IF(AND(OR($D234={"1/2","2/3","2/1","3/2"}),I224="l"),VLOOKUP(K224,$AC$2:$AD$17,2,FALSE),IF(OR($D234={"1/2","2/3","2/1","3/2"}),1,"")))))))))))))))))))))))</f>
        <v>1</v>
      </c>
      <c r="L235" s="13" t="str">
        <f>IF(AND(M235="d",$A235&gt;=1,OR(N235={1,"2a","2b",3,"5a","5b","10a","10b","20a","20b","40a","40b","80a","80b","160a","160b"})),"w",IF(AND(M235="",$A235&gt;=1,OR(N235={1,"2a","2b",3,"5a","5b","10a","10b","20a","20b","40a","40b","80a","80b","160a","160b"})),"l",""))</f>
        <v>l</v>
      </c>
      <c r="M235" s="7" t="str">
        <f>IF(OR($A235={25,26,27,28,29,30,31,32,33,34,35,36}),"d","")</f>
        <v/>
      </c>
      <c r="N235" s="14" t="str">
        <f>IF(AND(OR($D234={"1/3","2/3","3/1","3/2"}),L234="w"),VLOOKUP(N234,$AA$2:$AB$17,2,FALSE),IF(AND(OR($D234={"1/3","2/3","3/1","3/2"}),L234="l"),VLOOKUP(N234,$AC$2:$AD$17,2,FALSE),IF(AND(OR($D234={"1/3","2/3","3/1","3/2"}),L233="w"),VLOOKUP(N233,$AA$2:$AB$17,2,FALSE),IF(AND(OR($D234={"1/3","2/3","3/1","3/2"}),L233="l"),VLOOKUP(N233,$AC$2:$AD$17,2,FALSE),IF(AND(OR($D234={"1/3","2/3","3/1","3/2"}),L232="w"),VLOOKUP(N232,$AA$2:$AB$17,2,FALSE),IF(AND(OR($D234={"1/3","2/3","3/1","3/2"}),L232="l"),VLOOKUP(N232,$AC$2:$AD$17,2,FALSE),IF(AND(OR($D234={"1/3","2/3","3/1","3/2"}),L231="w"),VLOOKUP(N231,$AA$2:$AB$17,2,FALSE),IF(AND(OR($D234={"1/3","2/3","3/1","3/2"}),L231="l"),VLOOKUP(N231,$AC$2:$AD$17,2,FALSE),IF(AND(OR($D234={"1/3","2/3","3/1","3/2"}),L230="w"),VLOOKUP(N230,$AA$2:$AB$17,2,FALSE),IF(AND(OR($D234={"1/3","2/3","3/1","3/2"}),L230="l"),VLOOKUP(N230,$AC$2:$AD$17,2,FALSE),IF(AND(OR($D234={"1/3","2/3","3/1","3/2"}),L229="w"),VLOOKUP(N229,$AA$2:$AB$17,2,FALSE),IF(AND(OR($D234={"1/3","2/3","3/1","3/2"}),L229="l"),VLOOKUP(N229,$AC$2:$AD$17,2,FALSE),IF(AND(OR($D234={"1/3","2/3","3/1","3/2"}),L228="w"),VLOOKUP(N228,$AA$2:$AB$17,2,FALSE),IF(AND(OR($D234={"1/3","2/3","3/1","3/2"}),L228="l"),VLOOKUP(N228,$AC$2:$AD$17,2,FALSE),IF(AND(OR($D234={"1/3","2/3","3/1","3/2"}),L227="w"),VLOOKUP(N227,$AA$2:$AB$17,2,FALSE),IF(AND(OR($D234={"1/3","2/3","3/1","3/2"}),L227="l"),VLOOKUP(N227,$AC$2:$AD$17,2,FALSE),IF(AND(OR($D234={"1/3","2/3","3/1","3/2"}),L226="w"),VLOOKUP(N226,$AA$2:$AB$17,2,FALSE),IF(AND(OR($D234={"1/3","2/3","3/1","3/2"}),L226="l"),VLOOKUP(N226,$AC$2:$AD$17,2,FALSE),IF(AND(OR($D234={"1/3","2/3","3/1","3/2"}),L225="w"),VLOOKUP(N225,$AA$2:$AB$17,2,FALSE),IF(AND(OR($D234={"1/3","2/3","3/1","3/2"}),L225="l"),VLOOKUP(N225,$AC$2:$AD$17,2,FALSE),IF(AND(OR($D234={"1/3","2/3","3/1","3/2"}),L224="w"),VLOOKUP(N224,$AA$2:$AB$17,2,FALSE),IF(AND(OR($D234={"1/3","2/3","3/1","3/2"}),L224="l"),VLOOKUP(N224,$AC$2:$AD$17,2,FALSE),IF(OR($D234={"1/3","2/3","3/1","3/2"}),1,"")))))))))))))))))))))))</f>
        <v>2a</v>
      </c>
      <c r="O235" s="12">
        <f t="shared" si="22"/>
        <v>0</v>
      </c>
      <c r="P235" s="13" t="str">
        <f>IF(AND(Q235="c",$A235&gt;=1,OR(R235={1,"2a","2b",3,"5a","5b","10a","10b","20a","20b","40a","40b","80a","80b","160a","160b"})),"w",IF(AND(Q235="",$A235&gt;=1,OR(R235={1,"2a","2b",3,"5a","5b","10a","10b","20a","20b","40a","40b","80a","80b","160a","160b"})),"l",""))</f>
        <v/>
      </c>
      <c r="Q235" s="7" t="str">
        <f>IF(OR($A235={1,4,7,10,13,16,19,22,25,28,31,34}),"c","")</f>
        <v/>
      </c>
      <c r="R235" s="14" t="str">
        <f>IF(AND(OR($E234={"a/b","a/c","b/a","c/a"}),P234="w"),VLOOKUP(R234,$AA$2:$AB$17,2,FALSE),IF(AND(OR($E234={"a/b","a/c","b/a","c/a"}),P234="l"),VLOOKUP(R234,$AC$2:$AD$17,2,FALSE),IF(AND(OR($E234={"a/b","a/c","b/a","c/a"}),P233="w"),VLOOKUP(R233,$AA$2:$AB$17,2,FALSE),IF(AND(OR($E234={"a/b","a/c","b/a","c/a"}),P233="l"),VLOOKUP(R233,$AC$2:$AD$17,2,FALSE),IF(AND(OR($E234={"a/b","a/c","b/a","c/a"}),P232="w"),VLOOKUP(R232,$AA$2:$AB$17,2,FALSE),IF(AND(OR($E234={"a/b","a/c","b/a","c/a"}),P232="l"),VLOOKUP(R232,$AC$2:$AD$17,2,FALSE),IF(AND(OR($E234={"a/b","a/c","b/a","c/a"}),P231="w"),VLOOKUP(R231,$AA$2:$AB$17,2,FALSE),IF(AND(OR($E234={"a/b","a/c","b/a","c/a"}),P231="l"),VLOOKUP(R231,$AC$2:$AD$17,2,FALSE),IF(AND(OR($E234={"a/b","a/c","b/a","c/a"}),P230="w"),VLOOKUP(R230,$AA$2:$AB$17,2,FALSE),IF(AND(OR($E234={"a/b","a/c","b/a","c/a"}),P230="l"),VLOOKUP(R230,$AC$2:$AD$17,2,FALSE),IF(AND(OR($E234={"a/b","a/c","b/a","c/a"}),P229="w"),VLOOKUP(R229,$AA$2:$AB$17,2,FALSE),IF(AND(OR($E234={"a/b","a/c","b/a","c/a"}),P229="l"),VLOOKUP(R229,$AC$2:$AD$17,2,FALSE),IF(AND(OR($E234={"a/b","a/c","b/a","c/a"}),P228="w"),VLOOKUP(R228,$AA$2:$AB$17,2,FALSE),IF(AND(OR($E234={"a/b","a/c","b/a","c/a"}),P228="l"),VLOOKUP(R228,$AC$2:$AD$17,2,FALSE),IF(AND(OR($E234={"a/b","a/c","b/a","c/a"}),P227="w"),VLOOKUP(R227,$AA$2:$AB$17,2,FALSE),IF(AND(OR($E234={"a/b","a/c","b/a","c/a"}),P227="l"),VLOOKUP(R227,$AC$2:$AD$17,2,FALSE),IF(AND(OR($E234={"a/b","a/c","b/a","c/a"}),P226="w"),VLOOKUP(R226,$AA$2:$AB$17,2,FALSE),IF(AND(OR($E234={"a/b","a/c","b/a","c/a"}),P226="l"),VLOOKUP(R226,$AC$2:$AD$17,2,FALSE),IF(AND(OR($E234={"a/b","a/c","b/a","c/a"}),P225="w"),VLOOKUP(R225,$AA$2:$AB$17,2,FALSE),IF(AND(OR($E234={"a/b","a/c","b/a","c/a"}),P225="l"),VLOOKUP(R225,$AC$2:$AD$17,2,FALSE),IF(AND(OR($E234={"a/b","a/c","b/a","c/a"}),P224="w"),VLOOKUP(R224,$AA$2:$AB$17,2,FALSE),IF(AND(OR($E234={"a/b","a/c","b/a","c/a"}),P224="l"),VLOOKUP(R224,$AC$2:$AD$17,2,FALSE),IF(OR($E234={"a/b","a/c","b/a","c/a"}),1,"")))))))))))))))))))))))</f>
        <v/>
      </c>
      <c r="S235" s="13" t="str">
        <f>IF(AND(T235="c",$A235&gt;=1,OR(U235={1,"2a","2b",3,"5a","5b","10a","10b","20a","20b","40a","40b","80a","80b","160a","160b"})),"w",IF(AND(T235="",$A235&gt;=1,OR(U235={1,"2a","2b",3,"5a","5b","10a","10b","20a","20b","40a","40b","80a","80b","160a","160b"})),"l",""))</f>
        <v>w</v>
      </c>
      <c r="T235" s="7" t="str">
        <f>IF(OR($A235={2,5,8,11,14,17,20,23,26,29,32,35}),"c","")</f>
        <v>c</v>
      </c>
      <c r="U235" s="14" t="str">
        <f>IF(AND(OR($E234={"a/b","b/c","b/a","c/b"}),S234="w"),VLOOKUP(U234,$AA$2:$AB$17,2,FALSE),IF(AND(OR($E234={"a/b","b/c","b/a","c/b"}),S234="l"),VLOOKUP(U234,$AC$2:$AD$17,2,FALSE),IF(AND(OR($E234={"a/b","b/c","b/a","c/b"}),S233="w"),VLOOKUP(U233,$AA$2:$AB$17,2,FALSE),IF(AND(OR($E234={"a/b","b/c","b/a","c/b"}),S233="l"),VLOOKUP(U233,$AC$2:$AD$17,2,FALSE),IF(AND(OR($E234={"a/b","b/c","b/a","c/b"}),S232="w"),VLOOKUP(U232,$AA$2:$AB$17,2,FALSE),IF(AND(OR($E234={"a/b","b/c","b/a","c/b"}),S232="l"),VLOOKUP(U232,$AC$2:$AD$17,2,FALSE),IF(AND(OR($E234={"a/b","b/c","b/a","c/b"}),S231="w"),VLOOKUP(U231,$AA$2:$AB$17,2,FALSE),IF(AND(OR($E234={"a/b","b/c","b/a","c/b"}),S231="l"),VLOOKUP(U231,$AC$2:$AD$17,2,FALSE),IF(AND(OR($E234={"a/b","b/c","b/a","c/b"}),S230="w"),VLOOKUP(U230,$AA$2:$AB$17,2,FALSE),IF(AND(OR($E234={"a/b","b/c","b/a","c/b"}),S230="l"),VLOOKUP(U230,$AC$2:$AD$17,2,FALSE),IF(AND(OR($E234={"a/b","b/c","b/a","c/b"}),S229="w"),VLOOKUP(U229,$AA$2:$AB$17,2,FALSE),IF(AND(OR($E234={"a/b","b/c","b/a","c/b"}),S229="l"),VLOOKUP(U229,$AC$2:$AD$17,2,FALSE),IF(AND(OR($E234={"a/b","b/c","b/a","c/b"}),S228="w"),VLOOKUP(U228,$AA$2:$AB$17,2,FALSE),IF(AND(OR($E234={"a/b","b/c","b/a","c/b"}),S228="l"),VLOOKUP(U228,$AC$2:$AD$17,2,FALSE),IF(AND(OR($E234={"a/b","b/c","b/a","c/b"}),S227="w"),VLOOKUP(U227,$AA$2:$AB$17,2,FALSE),IF(AND(OR($E234={"a/b","b/c","b/a","c/b"}),S227="l"),VLOOKUP(U227,$AC$2:$AD$17,2,FALSE),IF(AND(OR($E234={"a/b","b/c","b/a","c/b"}),S226="w"),VLOOKUP(U226,$AA$2:$AB$17,2,FALSE),IF(AND(OR($E234={"a/b","b/c","b/a","c/b"}),S226="l"),VLOOKUP(U226,$AC$2:$AD$17,2,FALSE),IF(AND(OR($E234={"a/b","b/c","b/a","c/b"}),S225="w"),VLOOKUP(U225,$AA$2:$AB$17,2,FALSE),IF(AND(OR($E234={"a/b","b/c","b/a","c/b"}),S225="l"),VLOOKUP(U225,$AC$2:$AD$17,2,FALSE),IF(AND(OR($E234={"a/b","b/c","b/a","c/b"}),S224="w"),VLOOKUP(U224,$AA$2:$AB$17,2,FALSE),IF(AND(OR($E234={"a/b","b/c","b/a","c/b"}),S224="l"),VLOOKUP(U224,$AC$2:$AD$17,2,FALSE),IF(OR($E234={"a/b","b/c","b/a","c/b"}),1,"")))))))))))))))))))))))</f>
        <v>2a</v>
      </c>
      <c r="V235" s="13" t="str">
        <f>IF(AND(W235="c",$A235&gt;=1,OR(X235={1,"2a","2b",3,"5a","5b","10a","10b","20a","20b","40a","40b","80a","80b","160a","160b"})),"w",IF(AND(W235="",$A235&gt;=1,OR(X235={1,"2a","2b",3,"5a","5b","10a","10b","20a","20b","40a","40b","80a","80b","160a","160b"})),"l",""))</f>
        <v>l</v>
      </c>
      <c r="W235" s="7" t="str">
        <f>IF(OR($A235={3,6,9,12,15,18,21,24,27,30,33,36}),"c","")</f>
        <v/>
      </c>
      <c r="X235" s="14" t="str">
        <f>IF(AND(OR($E234={"a/c","b/c","c/a","c/b"}),V234="w"),VLOOKUP(X234,$AA$2:$AB$17,2,FALSE),IF(AND(OR($E234={"a/c","b/c","c/a","c/b"}),V234="l"),VLOOKUP(X234,$AC$2:$AD$17,2,FALSE),IF(AND(OR($E234={"a/c","b/c","c/a","c/b"}),V233="w"),VLOOKUP(X233,$AA$2:$AB$17,2,FALSE),IF(AND(OR($E234={"a/c","b/c","c/a","c/b"}),V233="l"),VLOOKUP(X233,$AC$2:$AD$17,2,FALSE),IF(AND(OR($E234={"a/c","b/c","c/a","c/b"}),V232="w"),VLOOKUP(X232,$AA$2:$AB$17,2,FALSE),IF(AND(OR($E234={"a/c","b/c","c/a","c/b"}),V232="l"),VLOOKUP(X232,$AC$2:$AD$17,2,FALSE),IF(AND(OR($E234={"a/c","b/c","c/a","c/b"}),V231="w"),VLOOKUP(X231,$AA$2:$AB$17,2,FALSE),IF(AND(OR($E234={"a/c","b/c","c/a","c/b"}),V231="l"),VLOOKUP(X231,$AC$2:$AD$17,2,FALSE),IF(AND(OR($E234={"a/c","b/c","c/a","c/b"}),V230="w"),VLOOKUP(X230,$AA$2:$AB$17,2,FALSE),IF(AND(OR($E234={"a/c","b/c","c/a","c/b"}),V230="l"),VLOOKUP(X230,$AC$2:$AD$17,2,FALSE),IF(AND(OR($E234={"a/c","b/c","c/a","c/b"}),V229="w"),VLOOKUP(X229,$AA$2:$AB$17,2,FALSE),IF(AND(OR($E234={"a/c","b/c","c/a","c/b"}),V229="l"),VLOOKUP(X229,$AC$2:$AD$17,2,FALSE),IF(AND(OR($E234={"a/c","b/c","c/a","c/b"}),V228="w"),VLOOKUP(X228,$AA$2:$AB$17,2,FALSE),IF(AND(OR($E234={"a/c","b/c","c/a","c/b"}),V228="l"),VLOOKUP(X228,$AC$2:$AD$17,2,FALSE),IF(AND(OR($E234={"a/c","b/c","c/a","c/b"}),V227="w"),VLOOKUP(X227,$AA$2:$AB$17,2,FALSE),IF(AND(OR($E234={"a/c","b/c","c/a","c/b"}),V227="l"),VLOOKUP(X227,$AC$2:$AD$17,2,FALSE),IF(AND(OR($E234={"a/c","b/c","c/a","c/b"}),V226="w"),VLOOKUP(X226,$AA$2:$AB$17,2,FALSE),IF(AND(OR($E234={"a/c","b/c","c/a","c/b"}),V226="l"),VLOOKUP(X226,$AC$2:$AD$17,2,FALSE),IF(AND(OR($E234={"a/c","b/c","c/a","c/b"}),V225="w"),VLOOKUP(X225,$AA$2:$AB$17,2,FALSE),IF(AND(OR($E234={"a/c","b/c","c/a","c/b"}),V225="l"),VLOOKUP(X225,$AC$2:$AD$17,2,FALSE),IF(AND(OR($E234={"a/c","b/c","c/a","c/b"}),V224="w"),VLOOKUP(X224,$AA$2:$AB$17,2,FALSE),IF(AND(OR($E234={"a/c","b/c","c/a","c/b"}),V224="l"),VLOOKUP(X224,$AC$2:$AD$17,2,FALSE),IF(OR($E234={"a/c","b/c","c/a","c/b"}),1,"")))))))))))))))))))))))</f>
        <v>40a</v>
      </c>
      <c r="Y235" s="12">
        <f t="shared" si="23"/>
        <v>-36</v>
      </c>
      <c r="Z235" s="27">
        <f t="shared" si="24"/>
        <v>-36</v>
      </c>
    </row>
    <row r="236" spans="1:26">
      <c r="A236" s="9">
        <v>17</v>
      </c>
      <c r="B236" s="9">
        <f>IF(OR($A236={1,2,3,4,5,6,7,8,9,10,11,12}),1,IF(OR($A236={13,14,15,16,17,18,19,20,21,22,23,24}),2,IF(OR($A236={25,26,27,28,29,30,31,32,33,34,35,36}),3,"")))</f>
        <v>2</v>
      </c>
      <c r="C236" s="9" t="str">
        <f>IF(OR($A236={1,4,7,10,13,16,19,22,25,28,31,34}),"A",IF(OR($A236={2,5,8,11,14,17,20,23,26,29,32,35}),"B",IF(OR($A236={3,6,9,12,15,18,21,24,27,30,33,36}),"C","")))</f>
        <v>B</v>
      </c>
      <c r="D236" t="str">
        <f t="shared" si="25"/>
        <v>3/2</v>
      </c>
      <c r="E236" t="str">
        <f t="shared" si="26"/>
        <v>C/B</v>
      </c>
      <c r="F236" s="13" t="str">
        <f>IF(AND(G236="d",$A236&gt;=1,OR(H236={1,"2a","2b",3,"5a","5b","10a","10b","20a","20b","40a","40b","80a","80b","160a","160b"})),"w",IF(AND(G236="",$A236&gt;=1,OR(H236={1,"2a","2b",3,"5a","5b","10a","10b","20a","20b","40a","40b","80a","80b","160a","160b"})),"l",""))</f>
        <v/>
      </c>
      <c r="G236" s="7" t="str">
        <f>IF(OR($A236={1,2,3,4,5,6,7,8,9,10,11,12}),"d","")</f>
        <v/>
      </c>
      <c r="H236" s="14" t="str">
        <f>IF(AND(OR($D235={"1/2","1/3","2/1","3/1"}),F235="w"),VLOOKUP(H235,$AA$2:$AB$17,2,FALSE),IF(AND(OR($D235={"1/2","1/3","2/1","3/1"}),F235="l"),VLOOKUP(H235,$AC$2:$AD$17,2,FALSE),IF(AND(OR($D235={"1/2","1/3","2/1","3/1"}),F234="w"),VLOOKUP(H234,$AA$2:$AB$17,2,FALSE),IF(AND(OR($D235={"1/2","1/3","2/1","3/1"}),F234="l"),VLOOKUP(H234,$AC$2:$AD$17,2,FALSE),IF(AND(OR($D235={"1/2","1/3","2/1","3/1"}),F233="w"),VLOOKUP(H233,$AA$2:$AB$17,2,FALSE),IF(AND(OR($D235={"1/2","1/3","2/1","3/1"}),F233="l"),VLOOKUP(H233,$AC$2:$AD$17,2,FALSE),IF(AND(OR($D235={"1/2","1/3","2/1","3/1"}),F232="w"),VLOOKUP(H232,$AA$2:$AB$17,2,FALSE),IF(AND(OR($D235={"1/2","1/3","2/1","3/1"}),F232="l"),VLOOKUP(H232,$AC$2:$AD$17,2,FALSE),IF(AND(OR($D235={"1/2","1/3","2/1","3/1"}),F231="w"),VLOOKUP(H231,$AA$2:$AB$17,2,FALSE),IF(AND(OR($D235={"1/2","1/3","2/1","3/1"}),F231="l"),VLOOKUP(H231,$AC$2:$AD$17,2,FALSE),IF(AND(OR($D235={"1/2","1/3","2/1","3/1"}),F230="w"),VLOOKUP(H230,$AA$2:$AB$17,2,FALSE),IF(AND(OR($D235={"1/2","1/3","2/1","3/1"}),F230="l"),VLOOKUP(H230,$AC$2:$AD$17,2,FALSE),IF(AND(OR($D235={"1/2","1/3","2/1","3/1"}),F229="w"),VLOOKUP(H229,$AA$2:$AB$17,2,FALSE),IF(AND(OR($D235={"1/2","1/3","2/1","3/1"}),F229="l"),VLOOKUP(H229,$AC$2:$AD$17,2,FALSE),IF(AND(OR($D235={"1/2","1/3","2/1","3/1"}),F228="w"),VLOOKUP(H228,$AA$2:$AB$17,2,FALSE),IF(AND(OR($D235={"1/2","1/3","2/1","3/1"}),F228="l"),VLOOKUP(H228,$AC$2:$AD$17,2,FALSE),IF(AND(OR($D235={"1/2","1/3","2/1","3/1"}),F227="w"),VLOOKUP(H227,$AA$2:$AB$17,2,FALSE),IF(AND(OR($D235={"1/2","1/3","2/1","3/1"}),F227="l"),VLOOKUP(H227,$AC$2:$AD$17,2,FALSE),IF(AND(OR($D235={"1/2","1/3","2/1","3/1"}),F226="w"),VLOOKUP(H226,$AA$2:$AB$17,2,FALSE),IF(AND(OR($D235={"1/2","1/3","2/1","3/1"}),F226="l"),VLOOKUP(H226,$AC$2:$AD$17,2,FALSE),IF(AND(OR($D235={"1/2","1/3","2/1","3/1"}),F225="w"),VLOOKUP(H225,$AA$2:$AB$17,2,FALSE),IF(AND(OR($D235={"1/2","1/3","2/1","3/1"}),F225="l"),VLOOKUP(H225,$AC$2:$AD$17,2,FALSE),IF(OR($D235={"1/2","1/3","2/1","3/1"}),1,"")))))))))))))))))))))))</f>
        <v/>
      </c>
      <c r="I236" s="13" t="str">
        <f>IF(AND(J236="d",$A236&gt;=1,OR(K236={1,"2a","2b",3,"5a","5b","10a","10b","20a","20b","40a","40b","80a","80b","160a","160b"})),"w",IF(AND(J236="",$A236&gt;=1,OR(K236={1,"2a","2b",3,"5a","5b","10a","10b","20a","20b","40a","40b","80a","80b","160a","160b"})),"l",""))</f>
        <v>w</v>
      </c>
      <c r="J236" s="7" t="str">
        <f>IF(OR($A236={13,14,15,16,17,18,19,20,21,22,23,24}),"d","")</f>
        <v>d</v>
      </c>
      <c r="K236" s="14">
        <f>IF(AND(OR($D235={"1/2","2/3","2/1","3/2"}),I235="w"),VLOOKUP(K235,$AA$2:$AB$17,2,FALSE),IF(AND(OR($D235={"1/2","2/3","2/1","3/2"}),I235="l"),VLOOKUP(K235,$AC$2:$AD$17,2,FALSE),IF(AND(OR($D235={"1/2","2/3","2/1","3/2"}),I234="w"),VLOOKUP(K234,$AA$2:$AB$17,2,FALSE),IF(AND(OR($D235={"1/2","2/3","2/1","3/2"}),I234="l"),VLOOKUP(K234,$AC$2:$AD$17,2,FALSE),IF(AND(OR($D235={"1/2","2/3","2/1","3/2"}),I233="w"),VLOOKUP(K233,$AA$2:$AB$17,2,FALSE),IF(AND(OR($D235={"1/2","2/3","2/1","3/2"}),I233="l"),VLOOKUP(K233,$AC$2:$AD$17,2,FALSE),IF(AND(OR($D235={"1/2","2/3","2/1","3/2"}),I232="w"),VLOOKUP(K232,$AA$2:$AB$17,2,FALSE),IF(AND(OR($D235={"1/2","2/3","2/1","3/2"}),I232="l"),VLOOKUP(K232,$AC$2:$AD$17,2,FALSE),IF(AND(OR($D235={"1/2","2/3","2/1","3/2"}),I231="w"),VLOOKUP(K231,$AA$2:$AB$17,2,FALSE),IF(AND(OR($D235={"1/2","2/3","2/1","3/2"}),I231="l"),VLOOKUP(K231,$AC$2:$AD$17,2,FALSE),IF(AND(OR($D235={"1/2","2/3","2/1","3/2"}),I230="w"),VLOOKUP(K230,$AA$2:$AB$17,2,FALSE),IF(AND(OR($D235={"1/2","2/3","2/1","3/2"}),I230="l"),VLOOKUP(K230,$AC$2:$AD$17,2,FALSE),IF(AND(OR($D235={"1/2","2/3","2/1","3/2"}),I229="w"),VLOOKUP(K229,$AA$2:$AB$17,2,FALSE),IF(AND(OR($D235={"1/2","2/3","2/1","3/2"}),I229="l"),VLOOKUP(K229,$AC$2:$AD$17,2,FALSE),IF(AND(OR($D235={"1/2","2/3","2/1","3/2"}),I228="w"),VLOOKUP(K228,$AA$2:$AB$17,2,FALSE),IF(AND(OR($D235={"1/2","2/3","2/1","3/2"}),I228="l"),VLOOKUP(K228,$AC$2:$AD$17,2,FALSE),IF(AND(OR($D235={"1/2","2/3","2/1","3/2"}),I227="w"),VLOOKUP(K227,$AA$2:$AB$17,2,FALSE),IF(AND(OR($D235={"1/2","2/3","2/1","3/2"}),I227="l"),VLOOKUP(K227,$AC$2:$AD$17,2,FALSE),IF(AND(OR($D235={"1/2","2/3","2/1","3/2"}),I226="w"),VLOOKUP(K226,$AA$2:$AB$17,2,FALSE),IF(AND(OR($D235={"1/2","2/3","2/1","3/2"}),I226="l"),VLOOKUP(K226,$AC$2:$AD$17,2,FALSE),IF(AND(OR($D235={"1/2","2/3","2/1","3/2"}),I225="w"),VLOOKUP(K225,$AA$2:$AB$17,2,FALSE),IF(AND(OR($D235={"1/2","2/3","2/1","3/2"}),I225="l"),VLOOKUP(K225,$AC$2:$AD$17,2,FALSE),IF(OR($D235={"1/2","2/3","2/1","3/2"}),1,"")))))))))))))))))))))))</f>
        <v>1</v>
      </c>
      <c r="L236" s="13" t="str">
        <f>IF(AND(M236="d",$A236&gt;=1,OR(N236={1,"2a","2b",3,"5a","5b","10a","10b","20a","20b","40a","40b","80a","80b","160a","160b"})),"w",IF(AND(M236="",$A236&gt;=1,OR(N236={1,"2a","2b",3,"5a","5b","10a","10b","20a","20b","40a","40b","80a","80b","160a","160b"})),"l",""))</f>
        <v>l</v>
      </c>
      <c r="M236" s="7" t="str">
        <f>IF(OR($A236={25,26,27,28,29,30,31,32,33,34,35,36}),"d","")</f>
        <v/>
      </c>
      <c r="N236" s="14" t="str">
        <f>IF(AND(OR($D235={"1/3","2/3","3/1","3/2"}),L235="w"),VLOOKUP(N235,$AA$2:$AB$17,2,FALSE),IF(AND(OR($D235={"1/3","2/3","3/1","3/2"}),L235="l"),VLOOKUP(N235,$AC$2:$AD$17,2,FALSE),IF(AND(OR($D235={"1/3","2/3","3/1","3/2"}),L234="w"),VLOOKUP(N234,$AA$2:$AB$17,2,FALSE),IF(AND(OR($D235={"1/3","2/3","3/1","3/2"}),L234="l"),VLOOKUP(N234,$AC$2:$AD$17,2,FALSE),IF(AND(OR($D235={"1/3","2/3","3/1","3/2"}),L233="w"),VLOOKUP(N233,$AA$2:$AB$17,2,FALSE),IF(AND(OR($D235={"1/3","2/3","3/1","3/2"}),L233="l"),VLOOKUP(N233,$AC$2:$AD$17,2,FALSE),IF(AND(OR($D235={"1/3","2/3","3/1","3/2"}),L232="w"),VLOOKUP(N232,$AA$2:$AB$17,2,FALSE),IF(AND(OR($D235={"1/3","2/3","3/1","3/2"}),L232="l"),VLOOKUP(N232,$AC$2:$AD$17,2,FALSE),IF(AND(OR($D235={"1/3","2/3","3/1","3/2"}),L231="w"),VLOOKUP(N231,$AA$2:$AB$17,2,FALSE),IF(AND(OR($D235={"1/3","2/3","3/1","3/2"}),L231="l"),VLOOKUP(N231,$AC$2:$AD$17,2,FALSE),IF(AND(OR($D235={"1/3","2/3","3/1","3/2"}),L230="w"),VLOOKUP(N230,$AA$2:$AB$17,2,FALSE),IF(AND(OR($D235={"1/3","2/3","3/1","3/2"}),L230="l"),VLOOKUP(N230,$AC$2:$AD$17,2,FALSE),IF(AND(OR($D235={"1/3","2/3","3/1","3/2"}),L229="w"),VLOOKUP(N229,$AA$2:$AB$17,2,FALSE),IF(AND(OR($D235={"1/3","2/3","3/1","3/2"}),L229="l"),VLOOKUP(N229,$AC$2:$AD$17,2,FALSE),IF(AND(OR($D235={"1/3","2/3","3/1","3/2"}),L228="w"),VLOOKUP(N228,$AA$2:$AB$17,2,FALSE),IF(AND(OR($D235={"1/3","2/3","3/1","3/2"}),L228="l"),VLOOKUP(N228,$AC$2:$AD$17,2,FALSE),IF(AND(OR($D235={"1/3","2/3","3/1","3/2"}),L227="w"),VLOOKUP(N227,$AA$2:$AB$17,2,FALSE),IF(AND(OR($D235={"1/3","2/3","3/1","3/2"}),L227="l"),VLOOKUP(N227,$AC$2:$AD$17,2,FALSE),IF(AND(OR($D235={"1/3","2/3","3/1","3/2"}),L226="w"),VLOOKUP(N226,$AA$2:$AB$17,2,FALSE),IF(AND(OR($D235={"1/3","2/3","3/1","3/2"}),L226="l"),VLOOKUP(N226,$AC$2:$AD$17,2,FALSE),IF(AND(OR($D235={"1/3","2/3","3/1","3/2"}),L225="w"),VLOOKUP(N225,$AA$2:$AB$17,2,FALSE),IF(AND(OR($D235={"1/3","2/3","3/1","3/2"}),L225="l"),VLOOKUP(N225,$AC$2:$AD$17,2,FALSE),IF(OR($D235={"1/3","2/3","3/1","3/2"}),1,"")))))))))))))))))))))))</f>
        <v>2b</v>
      </c>
      <c r="O236" s="12">
        <f t="shared" si="22"/>
        <v>0</v>
      </c>
      <c r="P236" s="13" t="str">
        <f>IF(AND(Q236="c",$A236&gt;=1,OR(R236={1,"2a","2b",3,"5a","5b","10a","10b","20a","20b","40a","40b","80a","80b","160a","160b"})),"w",IF(AND(Q236="",$A236&gt;=1,OR(R236={1,"2a","2b",3,"5a","5b","10a","10b","20a","20b","40a","40b","80a","80b","160a","160b"})),"l",""))</f>
        <v/>
      </c>
      <c r="Q236" s="7" t="str">
        <f>IF(OR($A236={1,4,7,10,13,16,19,22,25,28,31,34}),"c","")</f>
        <v/>
      </c>
      <c r="R236" s="14" t="str">
        <f>IF(AND(OR($E235={"a/b","a/c","b/a","c/a"}),P235="w"),VLOOKUP(R235,$AA$2:$AB$17,2,FALSE),IF(AND(OR($E235={"a/b","a/c","b/a","c/a"}),P235="l"),VLOOKUP(R235,$AC$2:$AD$17,2,FALSE),IF(AND(OR($E235={"a/b","a/c","b/a","c/a"}),P234="w"),VLOOKUP(R234,$AA$2:$AB$17,2,FALSE),IF(AND(OR($E235={"a/b","a/c","b/a","c/a"}),P234="l"),VLOOKUP(R234,$AC$2:$AD$17,2,FALSE),IF(AND(OR($E235={"a/b","a/c","b/a","c/a"}),P233="w"),VLOOKUP(R233,$AA$2:$AB$17,2,FALSE),IF(AND(OR($E235={"a/b","a/c","b/a","c/a"}),P233="l"),VLOOKUP(R233,$AC$2:$AD$17,2,FALSE),IF(AND(OR($E235={"a/b","a/c","b/a","c/a"}),P232="w"),VLOOKUP(R232,$AA$2:$AB$17,2,FALSE),IF(AND(OR($E235={"a/b","a/c","b/a","c/a"}),P232="l"),VLOOKUP(R232,$AC$2:$AD$17,2,FALSE),IF(AND(OR($E235={"a/b","a/c","b/a","c/a"}),P231="w"),VLOOKUP(R231,$AA$2:$AB$17,2,FALSE),IF(AND(OR($E235={"a/b","a/c","b/a","c/a"}),P231="l"),VLOOKUP(R231,$AC$2:$AD$17,2,FALSE),IF(AND(OR($E235={"a/b","a/c","b/a","c/a"}),P230="w"),VLOOKUP(R230,$AA$2:$AB$17,2,FALSE),IF(AND(OR($E235={"a/b","a/c","b/a","c/a"}),P230="l"),VLOOKUP(R230,$AC$2:$AD$17,2,FALSE),IF(AND(OR($E235={"a/b","a/c","b/a","c/a"}),P229="w"),VLOOKUP(R229,$AA$2:$AB$17,2,FALSE),IF(AND(OR($E235={"a/b","a/c","b/a","c/a"}),P229="l"),VLOOKUP(R229,$AC$2:$AD$17,2,FALSE),IF(AND(OR($E235={"a/b","a/c","b/a","c/a"}),P228="w"),VLOOKUP(R228,$AA$2:$AB$17,2,FALSE),IF(AND(OR($E235={"a/b","a/c","b/a","c/a"}),P228="l"),VLOOKUP(R228,$AC$2:$AD$17,2,FALSE),IF(AND(OR($E235={"a/b","a/c","b/a","c/a"}),P227="w"),VLOOKUP(R227,$AA$2:$AB$17,2,FALSE),IF(AND(OR($E235={"a/b","a/c","b/a","c/a"}),P227="l"),VLOOKUP(R227,$AC$2:$AD$17,2,FALSE),IF(AND(OR($E235={"a/b","a/c","b/a","c/a"}),P226="w"),VLOOKUP(R226,$AA$2:$AB$17,2,FALSE),IF(AND(OR($E235={"a/b","a/c","b/a","c/a"}),P226="l"),VLOOKUP(R226,$AC$2:$AD$17,2,FALSE),IF(AND(OR($E235={"a/b","a/c","b/a","c/a"}),P225="w"),VLOOKUP(R225,$AA$2:$AB$17,2,FALSE),IF(AND(OR($E235={"a/b","a/c","b/a","c/a"}),P225="l"),VLOOKUP(R225,$AC$2:$AD$17,2,FALSE),IF(OR($E235={"a/b","a/c","b/a","c/a"}),1,"")))))))))))))))))))))))</f>
        <v/>
      </c>
      <c r="S236" s="13" t="str">
        <f>IF(AND(T236="c",$A236&gt;=1,OR(U236={1,"2a","2b",3,"5a","5b","10a","10b","20a","20b","40a","40b","80a","80b","160a","160b"})),"w",IF(AND(T236="",$A236&gt;=1,OR(U236={1,"2a","2b",3,"5a","5b","10a","10b","20a","20b","40a","40b","80a","80b","160a","160b"})),"l",""))</f>
        <v>w</v>
      </c>
      <c r="T236" s="7" t="str">
        <f>IF(OR($A236={2,5,8,11,14,17,20,23,26,29,32,35}),"c","")</f>
        <v>c</v>
      </c>
      <c r="U236" s="14">
        <f>IF(AND(OR($E235={"a/b","b/c","b/a","c/b"}),S235="w"),VLOOKUP(U235,$AA$2:$AB$17,2,FALSE),IF(AND(OR($E235={"a/b","b/c","b/a","c/b"}),S235="l"),VLOOKUP(U235,$AC$2:$AD$17,2,FALSE),IF(AND(OR($E235={"a/b","b/c","b/a","c/b"}),S234="w"),VLOOKUP(U234,$AA$2:$AB$17,2,FALSE),IF(AND(OR($E235={"a/b","b/c","b/a","c/b"}),S234="l"),VLOOKUP(U234,$AC$2:$AD$17,2,FALSE),IF(AND(OR($E235={"a/b","b/c","b/a","c/b"}),S233="w"),VLOOKUP(U233,$AA$2:$AB$17,2,FALSE),IF(AND(OR($E235={"a/b","b/c","b/a","c/b"}),S233="l"),VLOOKUP(U233,$AC$2:$AD$17,2,FALSE),IF(AND(OR($E235={"a/b","b/c","b/a","c/b"}),S232="w"),VLOOKUP(U232,$AA$2:$AB$17,2,FALSE),IF(AND(OR($E235={"a/b","b/c","b/a","c/b"}),S232="l"),VLOOKUP(U232,$AC$2:$AD$17,2,FALSE),IF(AND(OR($E235={"a/b","b/c","b/a","c/b"}),S231="w"),VLOOKUP(U231,$AA$2:$AB$17,2,FALSE),IF(AND(OR($E235={"a/b","b/c","b/a","c/b"}),S231="l"),VLOOKUP(U231,$AC$2:$AD$17,2,FALSE),IF(AND(OR($E235={"a/b","b/c","b/a","c/b"}),S230="w"),VLOOKUP(U230,$AA$2:$AB$17,2,FALSE),IF(AND(OR($E235={"a/b","b/c","b/a","c/b"}),S230="l"),VLOOKUP(U230,$AC$2:$AD$17,2,FALSE),IF(AND(OR($E235={"a/b","b/c","b/a","c/b"}),S229="w"),VLOOKUP(U229,$AA$2:$AB$17,2,FALSE),IF(AND(OR($E235={"a/b","b/c","b/a","c/b"}),S229="l"),VLOOKUP(U229,$AC$2:$AD$17,2,FALSE),IF(AND(OR($E235={"a/b","b/c","b/a","c/b"}),S228="w"),VLOOKUP(U228,$AA$2:$AB$17,2,FALSE),IF(AND(OR($E235={"a/b","b/c","b/a","c/b"}),S228="l"),VLOOKUP(U228,$AC$2:$AD$17,2,FALSE),IF(AND(OR($E235={"a/b","b/c","b/a","c/b"}),S227="w"),VLOOKUP(U227,$AA$2:$AB$17,2,FALSE),IF(AND(OR($E235={"a/b","b/c","b/a","c/b"}),S227="l"),VLOOKUP(U227,$AC$2:$AD$17,2,FALSE),IF(AND(OR($E235={"a/b","b/c","b/a","c/b"}),S226="w"),VLOOKUP(U226,$AA$2:$AB$17,2,FALSE),IF(AND(OR($E235={"a/b","b/c","b/a","c/b"}),S226="l"),VLOOKUP(U226,$AC$2:$AD$17,2,FALSE),IF(AND(OR($E235={"a/b","b/c","b/a","c/b"}),S225="w"),VLOOKUP(U225,$AA$2:$AB$17,2,FALSE),IF(AND(OR($E235={"a/b","b/c","b/a","c/b"}),S225="l"),VLOOKUP(U225,$AC$2:$AD$17,2,FALSE),IF(OR($E235={"a/b","b/c","b/a","c/b"}),1,"")))))))))))))))))))))))</f>
        <v>1</v>
      </c>
      <c r="V236" s="13" t="str">
        <f>IF(AND(W236="c",$A236&gt;=1,OR(X236={1,"2a","2b",3,"5a","5b","10a","10b","20a","20b","40a","40b","80a","80b","160a","160b"})),"w",IF(AND(W236="",$A236&gt;=1,OR(X236={1,"2a","2b",3,"5a","5b","10a","10b","20a","20b","40a","40b","80a","80b","160a","160b"})),"l",""))</f>
        <v>l</v>
      </c>
      <c r="W236" s="7" t="str">
        <f>IF(OR($A236={3,6,9,12,15,18,21,24,27,30,33,36}),"c","")</f>
        <v/>
      </c>
      <c r="X236" s="14" t="str">
        <f>IF(AND(OR($E235={"a/c","b/c","c/a","c/b"}),V235="w"),VLOOKUP(X235,$AA$2:$AB$17,2,FALSE),IF(AND(OR($E235={"a/c","b/c","c/a","c/b"}),V235="l"),VLOOKUP(X235,$AC$2:$AD$17,2,FALSE),IF(AND(OR($E235={"a/c","b/c","c/a","c/b"}),V234="w"),VLOOKUP(X234,$AA$2:$AB$17,2,FALSE),IF(AND(OR($E235={"a/c","b/c","c/a","c/b"}),V234="l"),VLOOKUP(X234,$AC$2:$AD$17,2,FALSE),IF(AND(OR($E235={"a/c","b/c","c/a","c/b"}),V233="w"),VLOOKUP(X233,$AA$2:$AB$17,2,FALSE),IF(AND(OR($E235={"a/c","b/c","c/a","c/b"}),V233="l"),VLOOKUP(X233,$AC$2:$AD$17,2,FALSE),IF(AND(OR($E235={"a/c","b/c","c/a","c/b"}),V232="w"),VLOOKUP(X232,$AA$2:$AB$17,2,FALSE),IF(AND(OR($E235={"a/c","b/c","c/a","c/b"}),V232="l"),VLOOKUP(X232,$AC$2:$AD$17,2,FALSE),IF(AND(OR($E235={"a/c","b/c","c/a","c/b"}),V231="w"),VLOOKUP(X231,$AA$2:$AB$17,2,FALSE),IF(AND(OR($E235={"a/c","b/c","c/a","c/b"}),V231="l"),VLOOKUP(X231,$AC$2:$AD$17,2,FALSE),IF(AND(OR($E235={"a/c","b/c","c/a","c/b"}),V230="w"),VLOOKUP(X230,$AA$2:$AB$17,2,FALSE),IF(AND(OR($E235={"a/c","b/c","c/a","c/b"}),V230="l"),VLOOKUP(X230,$AC$2:$AD$17,2,FALSE),IF(AND(OR($E235={"a/c","b/c","c/a","c/b"}),V229="w"),VLOOKUP(X229,$AA$2:$AB$17,2,FALSE),IF(AND(OR($E235={"a/c","b/c","c/a","c/b"}),V229="l"),VLOOKUP(X229,$AC$2:$AD$17,2,FALSE),IF(AND(OR($E235={"a/c","b/c","c/a","c/b"}),V228="w"),VLOOKUP(X228,$AA$2:$AB$17,2,FALSE),IF(AND(OR($E235={"a/c","b/c","c/a","c/b"}),V228="l"),VLOOKUP(X228,$AC$2:$AD$17,2,FALSE),IF(AND(OR($E235={"a/c","b/c","c/a","c/b"}),V227="w"),VLOOKUP(X227,$AA$2:$AB$17,2,FALSE),IF(AND(OR($E235={"a/c","b/c","c/a","c/b"}),V227="l"),VLOOKUP(X227,$AC$2:$AD$17,2,FALSE),IF(AND(OR($E235={"a/c","b/c","c/a","c/b"}),V226="w"),VLOOKUP(X226,$AA$2:$AB$17,2,FALSE),IF(AND(OR($E235={"a/c","b/c","c/a","c/b"}),V226="l"),VLOOKUP(X226,$AC$2:$AD$17,2,FALSE),IF(AND(OR($E235={"a/c","b/c","c/a","c/b"}),V225="w"),VLOOKUP(X225,$AA$2:$AB$17,2,FALSE),IF(AND(OR($E235={"a/c","b/c","c/a","c/b"}),V225="l"),VLOOKUP(X225,$AC$2:$AD$17,2,FALSE),IF(OR($E235={"a/c","b/c","c/a","c/b"}),1,"")))))))))))))))))))))))</f>
        <v>40b</v>
      </c>
      <c r="Y236" s="12">
        <f t="shared" si="23"/>
        <v>-38</v>
      </c>
      <c r="Z236" s="27">
        <f t="shared" si="24"/>
        <v>-38</v>
      </c>
    </row>
    <row r="237" spans="1:26">
      <c r="A237" s="9">
        <v>16</v>
      </c>
      <c r="B237" s="9">
        <f>IF(OR($A237={1,2,3,4,5,6,7,8,9,10,11,12}),1,IF(OR($A237={13,14,15,16,17,18,19,20,21,22,23,24}),2,IF(OR($A237={25,26,27,28,29,30,31,32,33,34,35,36}),3,"")))</f>
        <v>2</v>
      </c>
      <c r="C237" s="9" t="str">
        <f>IF(OR($A237={1,4,7,10,13,16,19,22,25,28,31,34}),"A",IF(OR($A237={2,5,8,11,14,17,20,23,26,29,32,35}),"B",IF(OR($A237={3,6,9,12,15,18,21,24,27,30,33,36}),"C","")))</f>
        <v>A</v>
      </c>
      <c r="D237" t="str">
        <f t="shared" si="25"/>
        <v>3/2</v>
      </c>
      <c r="E237" t="str">
        <f t="shared" si="26"/>
        <v>B/A</v>
      </c>
      <c r="F237" s="13" t="str">
        <f>IF(AND(G237="d",$A237&gt;=1,OR(H237={1,"2a","2b",3,"5a","5b","10a","10b","20a","20b","40a","40b","80a","80b","160a","160b"})),"w",IF(AND(G237="",$A237&gt;=1,OR(H237={1,"2a","2b",3,"5a","5b","10a","10b","20a","20b","40a","40b","80a","80b","160a","160b"})),"l",""))</f>
        <v/>
      </c>
      <c r="G237" s="7" t="str">
        <f>IF(OR($A237={1,2,3,4,5,6,7,8,9,10,11,12}),"d","")</f>
        <v/>
      </c>
      <c r="H237" s="14" t="str">
        <f>IF(AND(OR($D236={"1/2","1/3","2/1","3/1"}),F236="w"),VLOOKUP(H236,$AA$2:$AB$17,2,FALSE),IF(AND(OR($D236={"1/2","1/3","2/1","3/1"}),F236="l"),VLOOKUP(H236,$AC$2:$AD$17,2,FALSE),IF(AND(OR($D236={"1/2","1/3","2/1","3/1"}),F235="w"),VLOOKUP(H235,$AA$2:$AB$17,2,FALSE),IF(AND(OR($D236={"1/2","1/3","2/1","3/1"}),F235="l"),VLOOKUP(H235,$AC$2:$AD$17,2,FALSE),IF(AND(OR($D236={"1/2","1/3","2/1","3/1"}),F234="w"),VLOOKUP(H234,$AA$2:$AB$17,2,FALSE),IF(AND(OR($D236={"1/2","1/3","2/1","3/1"}),F234="l"),VLOOKUP(H234,$AC$2:$AD$17,2,FALSE),IF(AND(OR($D236={"1/2","1/3","2/1","3/1"}),F233="w"),VLOOKUP(H233,$AA$2:$AB$17,2,FALSE),IF(AND(OR($D236={"1/2","1/3","2/1","3/1"}),F233="l"),VLOOKUP(H233,$AC$2:$AD$17,2,FALSE),IF(AND(OR($D236={"1/2","1/3","2/1","3/1"}),F232="w"),VLOOKUP(H232,$AA$2:$AB$17,2,FALSE),IF(AND(OR($D236={"1/2","1/3","2/1","3/1"}),F232="l"),VLOOKUP(H232,$AC$2:$AD$17,2,FALSE),IF(AND(OR($D236={"1/2","1/3","2/1","3/1"}),F231="w"),VLOOKUP(H231,$AA$2:$AB$17,2,FALSE),IF(AND(OR($D236={"1/2","1/3","2/1","3/1"}),F231="l"),VLOOKUP(H231,$AC$2:$AD$17,2,FALSE),IF(AND(OR($D236={"1/2","1/3","2/1","3/1"}),F230="w"),VLOOKUP(H230,$AA$2:$AB$17,2,FALSE),IF(AND(OR($D236={"1/2","1/3","2/1","3/1"}),F230="l"),VLOOKUP(H230,$AC$2:$AD$17,2,FALSE),IF(AND(OR($D236={"1/2","1/3","2/1","3/1"}),F229="w"),VLOOKUP(H229,$AA$2:$AB$17,2,FALSE),IF(AND(OR($D236={"1/2","1/3","2/1","3/1"}),F229="l"),VLOOKUP(H229,$AC$2:$AD$17,2,FALSE),IF(AND(OR($D236={"1/2","1/3","2/1","3/1"}),F228="w"),VLOOKUP(H228,$AA$2:$AB$17,2,FALSE),IF(AND(OR($D236={"1/2","1/3","2/1","3/1"}),F228="l"),VLOOKUP(H228,$AC$2:$AD$17,2,FALSE),IF(AND(OR($D236={"1/2","1/3","2/1","3/1"}),F227="w"),VLOOKUP(H227,$AA$2:$AB$17,2,FALSE),IF(AND(OR($D236={"1/2","1/3","2/1","3/1"}),F227="l"),VLOOKUP(H227,$AC$2:$AD$17,2,FALSE),IF(AND(OR($D236={"1/2","1/3","2/1","3/1"}),F226="w"),VLOOKUP(H226,$AA$2:$AB$17,2,FALSE),IF(AND(OR($D236={"1/2","1/3","2/1","3/1"}),F226="l"),VLOOKUP(H226,$AC$2:$AD$17,2,FALSE),IF(OR($D236={"1/2","1/3","2/1","3/1"}),1,"")))))))))))))))))))))))</f>
        <v/>
      </c>
      <c r="I237" s="13" t="str">
        <f>IF(AND(J237="d",$A237&gt;=1,OR(K237={1,"2a","2b",3,"5a","5b","10a","10b","20a","20b","40a","40b","80a","80b","160a","160b"})),"w",IF(AND(J237="",$A237&gt;=1,OR(K237={1,"2a","2b",3,"5a","5b","10a","10b","20a","20b","40a","40b","80a","80b","160a","160b"})),"l",""))</f>
        <v>w</v>
      </c>
      <c r="J237" s="7" t="str">
        <f>IF(OR($A237={13,14,15,16,17,18,19,20,21,22,23,24}),"d","")</f>
        <v>d</v>
      </c>
      <c r="K237" s="14">
        <f>IF(AND(OR($D236={"1/2","2/3","2/1","3/2"}),I236="w"),VLOOKUP(K236,$AA$2:$AB$17,2,FALSE),IF(AND(OR($D236={"1/2","2/3","2/1","3/2"}),I236="l"),VLOOKUP(K236,$AC$2:$AD$17,2,FALSE),IF(AND(OR($D236={"1/2","2/3","2/1","3/2"}),I235="w"),VLOOKUP(K235,$AA$2:$AB$17,2,FALSE),IF(AND(OR($D236={"1/2","2/3","2/1","3/2"}),I235="l"),VLOOKUP(K235,$AC$2:$AD$17,2,FALSE),IF(AND(OR($D236={"1/2","2/3","2/1","3/2"}),I234="w"),VLOOKUP(K234,$AA$2:$AB$17,2,FALSE),IF(AND(OR($D236={"1/2","2/3","2/1","3/2"}),I234="l"),VLOOKUP(K234,$AC$2:$AD$17,2,FALSE),IF(AND(OR($D236={"1/2","2/3","2/1","3/2"}),I233="w"),VLOOKUP(K233,$AA$2:$AB$17,2,FALSE),IF(AND(OR($D236={"1/2","2/3","2/1","3/2"}),I233="l"),VLOOKUP(K233,$AC$2:$AD$17,2,FALSE),IF(AND(OR($D236={"1/2","2/3","2/1","3/2"}),I232="w"),VLOOKUP(K232,$AA$2:$AB$17,2,FALSE),IF(AND(OR($D236={"1/2","2/3","2/1","3/2"}),I232="l"),VLOOKUP(K232,$AC$2:$AD$17,2,FALSE),IF(AND(OR($D236={"1/2","2/3","2/1","3/2"}),I231="w"),VLOOKUP(K231,$AA$2:$AB$17,2,FALSE),IF(AND(OR($D236={"1/2","2/3","2/1","3/2"}),I231="l"),VLOOKUP(K231,$AC$2:$AD$17,2,FALSE),IF(AND(OR($D236={"1/2","2/3","2/1","3/2"}),I230="w"),VLOOKUP(K230,$AA$2:$AB$17,2,FALSE),IF(AND(OR($D236={"1/2","2/3","2/1","3/2"}),I230="l"),VLOOKUP(K230,$AC$2:$AD$17,2,FALSE),IF(AND(OR($D236={"1/2","2/3","2/1","3/2"}),I229="w"),VLOOKUP(K229,$AA$2:$AB$17,2,FALSE),IF(AND(OR($D236={"1/2","2/3","2/1","3/2"}),I229="l"),VLOOKUP(K229,$AC$2:$AD$17,2,FALSE),IF(AND(OR($D236={"1/2","2/3","2/1","3/2"}),I228="w"),VLOOKUP(K228,$AA$2:$AB$17,2,FALSE),IF(AND(OR($D236={"1/2","2/3","2/1","3/2"}),I228="l"),VLOOKUP(K228,$AC$2:$AD$17,2,FALSE),IF(AND(OR($D236={"1/2","2/3","2/1","3/2"}),I227="w"),VLOOKUP(K227,$AA$2:$AB$17,2,FALSE),IF(AND(OR($D236={"1/2","2/3","2/1","3/2"}),I227="l"),VLOOKUP(K227,$AC$2:$AD$17,2,FALSE),IF(AND(OR($D236={"1/2","2/3","2/1","3/2"}),I226="w"),VLOOKUP(K226,$AA$2:$AB$17,2,FALSE),IF(AND(OR($D236={"1/2","2/3","2/1","3/2"}),I226="l"),VLOOKUP(K226,$AC$2:$AD$17,2,FALSE),IF(OR($D236={"1/2","2/3","2/1","3/2"}),1,"")))))))))))))))))))))))</f>
        <v>1</v>
      </c>
      <c r="L237" s="13" t="str">
        <f>IF(AND(M237="d",$A237&gt;=1,OR(N237={1,"2a","2b",3,"5a","5b","10a","10b","20a","20b","40a","40b","80a","80b","160a","160b"})),"w",IF(AND(M237="",$A237&gt;=1,OR(N237={1,"2a","2b",3,"5a","5b","10a","10b","20a","20b","40a","40b","80a","80b","160a","160b"})),"l",""))</f>
        <v>l</v>
      </c>
      <c r="M237" s="7" t="str">
        <f>IF(OR($A237={25,26,27,28,29,30,31,32,33,34,35,36}),"d","")</f>
        <v/>
      </c>
      <c r="N237" s="14">
        <f>IF(AND(OR($D236={"1/3","2/3","3/1","3/2"}),L236="w"),VLOOKUP(N236,$AA$2:$AB$17,2,FALSE),IF(AND(OR($D236={"1/3","2/3","3/1","3/2"}),L236="l"),VLOOKUP(N236,$AC$2:$AD$17,2,FALSE),IF(AND(OR($D236={"1/3","2/3","3/1","3/2"}),L235="w"),VLOOKUP(N235,$AA$2:$AB$17,2,FALSE),IF(AND(OR($D236={"1/3","2/3","3/1","3/2"}),L235="l"),VLOOKUP(N235,$AC$2:$AD$17,2,FALSE),IF(AND(OR($D236={"1/3","2/3","3/1","3/2"}),L234="w"),VLOOKUP(N234,$AA$2:$AB$17,2,FALSE),IF(AND(OR($D236={"1/3","2/3","3/1","3/2"}),L234="l"),VLOOKUP(N234,$AC$2:$AD$17,2,FALSE),IF(AND(OR($D236={"1/3","2/3","3/1","3/2"}),L233="w"),VLOOKUP(N233,$AA$2:$AB$17,2,FALSE),IF(AND(OR($D236={"1/3","2/3","3/1","3/2"}),L233="l"),VLOOKUP(N233,$AC$2:$AD$17,2,FALSE),IF(AND(OR($D236={"1/3","2/3","3/1","3/2"}),L232="w"),VLOOKUP(N232,$AA$2:$AB$17,2,FALSE),IF(AND(OR($D236={"1/3","2/3","3/1","3/2"}),L232="l"),VLOOKUP(N232,$AC$2:$AD$17,2,FALSE),IF(AND(OR($D236={"1/3","2/3","3/1","3/2"}),L231="w"),VLOOKUP(N231,$AA$2:$AB$17,2,FALSE),IF(AND(OR($D236={"1/3","2/3","3/1","3/2"}),L231="l"),VLOOKUP(N231,$AC$2:$AD$17,2,FALSE),IF(AND(OR($D236={"1/3","2/3","3/1","3/2"}),L230="w"),VLOOKUP(N230,$AA$2:$AB$17,2,FALSE),IF(AND(OR($D236={"1/3","2/3","3/1","3/2"}),L230="l"),VLOOKUP(N230,$AC$2:$AD$17,2,FALSE),IF(AND(OR($D236={"1/3","2/3","3/1","3/2"}),L229="w"),VLOOKUP(N229,$AA$2:$AB$17,2,FALSE),IF(AND(OR($D236={"1/3","2/3","3/1","3/2"}),L229="l"),VLOOKUP(N229,$AC$2:$AD$17,2,FALSE),IF(AND(OR($D236={"1/3","2/3","3/1","3/2"}),L228="w"),VLOOKUP(N228,$AA$2:$AB$17,2,FALSE),IF(AND(OR($D236={"1/3","2/3","3/1","3/2"}),L228="l"),VLOOKUP(N228,$AC$2:$AD$17,2,FALSE),IF(AND(OR($D236={"1/3","2/3","3/1","3/2"}),L227="w"),VLOOKUP(N227,$AA$2:$AB$17,2,FALSE),IF(AND(OR($D236={"1/3","2/3","3/1","3/2"}),L227="l"),VLOOKUP(N227,$AC$2:$AD$17,2,FALSE),IF(AND(OR($D236={"1/3","2/3","3/1","3/2"}),L226="w"),VLOOKUP(N226,$AA$2:$AB$17,2,FALSE),IF(AND(OR($D236={"1/3","2/3","3/1","3/2"}),L226="l"),VLOOKUP(N226,$AC$2:$AD$17,2,FALSE),IF(OR($D236={"1/3","2/3","3/1","3/2"}),1,"")))))))))))))))))))))))</f>
        <v>3</v>
      </c>
      <c r="O237" s="12">
        <f t="shared" si="22"/>
        <v>-1</v>
      </c>
      <c r="P237" s="13" t="str">
        <f>IF(AND(Q237="c",$A237&gt;=1,OR(R237={1,"2a","2b",3,"5a","5b","10a","10b","20a","20b","40a","40b","80a","80b","160a","160b"})),"w",IF(AND(Q237="",$A237&gt;=1,OR(R237={1,"2a","2b",3,"5a","5b","10a","10b","20a","20b","40a","40b","80a","80b","160a","160b"})),"l",""))</f>
        <v/>
      </c>
      <c r="Q237" s="7" t="str">
        <f>IF(OR($A237={1,4,7,10,13,16,19,22,25,28,31,34}),"c","")</f>
        <v>c</v>
      </c>
      <c r="R237" s="14" t="str">
        <f>IF(AND(OR($E236={"a/b","a/c","b/a","c/a"}),P236="w"),VLOOKUP(R236,$AA$2:$AB$17,2,FALSE),IF(AND(OR($E236={"a/b","a/c","b/a","c/a"}),P236="l"),VLOOKUP(R236,$AC$2:$AD$17,2,FALSE),IF(AND(OR($E236={"a/b","a/c","b/a","c/a"}),P235="w"),VLOOKUP(R235,$AA$2:$AB$17,2,FALSE),IF(AND(OR($E236={"a/b","a/c","b/a","c/a"}),P235="l"),VLOOKUP(R235,$AC$2:$AD$17,2,FALSE),IF(AND(OR($E236={"a/b","a/c","b/a","c/a"}),P234="w"),VLOOKUP(R234,$AA$2:$AB$17,2,FALSE),IF(AND(OR($E236={"a/b","a/c","b/a","c/a"}),P234="l"),VLOOKUP(R234,$AC$2:$AD$17,2,FALSE),IF(AND(OR($E236={"a/b","a/c","b/a","c/a"}),P233="w"),VLOOKUP(R233,$AA$2:$AB$17,2,FALSE),IF(AND(OR($E236={"a/b","a/c","b/a","c/a"}),P233="l"),VLOOKUP(R233,$AC$2:$AD$17,2,FALSE),IF(AND(OR($E236={"a/b","a/c","b/a","c/a"}),P232="w"),VLOOKUP(R232,$AA$2:$AB$17,2,FALSE),IF(AND(OR($E236={"a/b","a/c","b/a","c/a"}),P232="l"),VLOOKUP(R232,$AC$2:$AD$17,2,FALSE),IF(AND(OR($E236={"a/b","a/c","b/a","c/a"}),P231="w"),VLOOKUP(R231,$AA$2:$AB$17,2,FALSE),IF(AND(OR($E236={"a/b","a/c","b/a","c/a"}),P231="l"),VLOOKUP(R231,$AC$2:$AD$17,2,FALSE),IF(AND(OR($E236={"a/b","a/c","b/a","c/a"}),P230="w"),VLOOKUP(R230,$AA$2:$AB$17,2,FALSE),IF(AND(OR($E236={"a/b","a/c","b/a","c/a"}),P230="l"),VLOOKUP(R230,$AC$2:$AD$17,2,FALSE),IF(AND(OR($E236={"a/b","a/c","b/a","c/a"}),P229="w"),VLOOKUP(R229,$AA$2:$AB$17,2,FALSE),IF(AND(OR($E236={"a/b","a/c","b/a","c/a"}),P229="l"),VLOOKUP(R229,$AC$2:$AD$17,2,FALSE),IF(AND(OR($E236={"a/b","a/c","b/a","c/a"}),P228="w"),VLOOKUP(R228,$AA$2:$AB$17,2,FALSE),IF(AND(OR($E236={"a/b","a/c","b/a","c/a"}),P228="l"),VLOOKUP(R228,$AC$2:$AD$17,2,FALSE),IF(AND(OR($E236={"a/b","a/c","b/a","c/a"}),P227="w"),VLOOKUP(R227,$AA$2:$AB$17,2,FALSE),IF(AND(OR($E236={"a/b","a/c","b/a","c/a"}),P227="l"),VLOOKUP(R227,$AC$2:$AD$17,2,FALSE),IF(AND(OR($E236={"a/b","a/c","b/a","c/a"}),P226="w"),VLOOKUP(R226,$AA$2:$AB$17,2,FALSE),IF(AND(OR($E236={"a/b","a/c","b/a","c/a"}),P226="l"),VLOOKUP(R226,$AC$2:$AD$17,2,FALSE),IF(OR($E236={"a/b","a/c","b/a","c/a"}),1,"")))))))))))))))))))))))</f>
        <v/>
      </c>
      <c r="S237" s="13" t="str">
        <f>IF(AND(T237="c",$A237&gt;=1,OR(U237={1,"2a","2b",3,"5a","5b","10a","10b","20a","20b","40a","40b","80a","80b","160a","160b"})),"w",IF(AND(T237="",$A237&gt;=1,OR(U237={1,"2a","2b",3,"5a","5b","10a","10b","20a","20b","40a","40b","80a","80b","160a","160b"})),"l",""))</f>
        <v>l</v>
      </c>
      <c r="T237" s="7" t="str">
        <f>IF(OR($A237={2,5,8,11,14,17,20,23,26,29,32,35}),"c","")</f>
        <v/>
      </c>
      <c r="U237" s="14">
        <f>IF(AND(OR($E236={"a/b","b/c","b/a","c/b"}),S236="w"),VLOOKUP(U236,$AA$2:$AB$17,2,FALSE),IF(AND(OR($E236={"a/b","b/c","b/a","c/b"}),S236="l"),VLOOKUP(U236,$AC$2:$AD$17,2,FALSE),IF(AND(OR($E236={"a/b","b/c","b/a","c/b"}),S235="w"),VLOOKUP(U235,$AA$2:$AB$17,2,FALSE),IF(AND(OR($E236={"a/b","b/c","b/a","c/b"}),S235="l"),VLOOKUP(U235,$AC$2:$AD$17,2,FALSE),IF(AND(OR($E236={"a/b","b/c","b/a","c/b"}),S234="w"),VLOOKUP(U234,$AA$2:$AB$17,2,FALSE),IF(AND(OR($E236={"a/b","b/c","b/a","c/b"}),S234="l"),VLOOKUP(U234,$AC$2:$AD$17,2,FALSE),IF(AND(OR($E236={"a/b","b/c","b/a","c/b"}),S233="w"),VLOOKUP(U233,$AA$2:$AB$17,2,FALSE),IF(AND(OR($E236={"a/b","b/c","b/a","c/b"}),S233="l"),VLOOKUP(U233,$AC$2:$AD$17,2,FALSE),IF(AND(OR($E236={"a/b","b/c","b/a","c/b"}),S232="w"),VLOOKUP(U232,$AA$2:$AB$17,2,FALSE),IF(AND(OR($E236={"a/b","b/c","b/a","c/b"}),S232="l"),VLOOKUP(U232,$AC$2:$AD$17,2,FALSE),IF(AND(OR($E236={"a/b","b/c","b/a","c/b"}),S231="w"),VLOOKUP(U231,$AA$2:$AB$17,2,FALSE),IF(AND(OR($E236={"a/b","b/c","b/a","c/b"}),S231="l"),VLOOKUP(U231,$AC$2:$AD$17,2,FALSE),IF(AND(OR($E236={"a/b","b/c","b/a","c/b"}),S230="w"),VLOOKUP(U230,$AA$2:$AB$17,2,FALSE),IF(AND(OR($E236={"a/b","b/c","b/a","c/b"}),S230="l"),VLOOKUP(U230,$AC$2:$AD$17,2,FALSE),IF(AND(OR($E236={"a/b","b/c","b/a","c/b"}),S229="w"),VLOOKUP(U229,$AA$2:$AB$17,2,FALSE),IF(AND(OR($E236={"a/b","b/c","b/a","c/b"}),S229="l"),VLOOKUP(U229,$AC$2:$AD$17,2,FALSE),IF(AND(OR($E236={"a/b","b/c","b/a","c/b"}),S228="w"),VLOOKUP(U228,$AA$2:$AB$17,2,FALSE),IF(AND(OR($E236={"a/b","b/c","b/a","c/b"}),S228="l"),VLOOKUP(U228,$AC$2:$AD$17,2,FALSE),IF(AND(OR($E236={"a/b","b/c","b/a","c/b"}),S227="w"),VLOOKUP(U227,$AA$2:$AB$17,2,FALSE),IF(AND(OR($E236={"a/b","b/c","b/a","c/b"}),S227="l"),VLOOKUP(U227,$AC$2:$AD$17,2,FALSE),IF(AND(OR($E236={"a/b","b/c","b/a","c/b"}),S226="w"),VLOOKUP(U226,$AA$2:$AB$17,2,FALSE),IF(AND(OR($E236={"a/b","b/c","b/a","c/b"}),S226="l"),VLOOKUP(U226,$AC$2:$AD$17,2,FALSE),IF(OR($E236={"a/b","b/c","b/a","c/b"}),1,"")))))))))))))))))))))))</f>
        <v>1</v>
      </c>
      <c r="V237" s="13" t="str">
        <f>IF(AND(W237="c",$A237&gt;=1,OR(X237={1,"2a","2b",3,"5a","5b","10a","10b","20a","20b","40a","40b","80a","80b","160a","160b"})),"w",IF(AND(W237="",$A237&gt;=1,OR(X237={1,"2a","2b",3,"5a","5b","10a","10b","20a","20b","40a","40b","80a","80b","160a","160b"})),"l",""))</f>
        <v>l</v>
      </c>
      <c r="W237" s="7" t="str">
        <f>IF(OR($A237={3,6,9,12,15,18,21,24,27,30,33,36}),"c","")</f>
        <v/>
      </c>
      <c r="X237" s="14" t="str">
        <f>IF(AND(OR($E236={"a/c","b/c","c/a","c/b"}),V236="w"),VLOOKUP(X236,$AA$2:$AB$17,2,FALSE),IF(AND(OR($E236={"a/c","b/c","c/a","c/b"}),V236="l"),VLOOKUP(X236,$AC$2:$AD$17,2,FALSE),IF(AND(OR($E236={"a/c","b/c","c/a","c/b"}),V235="w"),VLOOKUP(X235,$AA$2:$AB$17,2,FALSE),IF(AND(OR($E236={"a/c","b/c","c/a","c/b"}),V235="l"),VLOOKUP(X235,$AC$2:$AD$17,2,FALSE),IF(AND(OR($E236={"a/c","b/c","c/a","c/b"}),V234="w"),VLOOKUP(X234,$AA$2:$AB$17,2,FALSE),IF(AND(OR($E236={"a/c","b/c","c/a","c/b"}),V234="l"),VLOOKUP(X234,$AC$2:$AD$17,2,FALSE),IF(AND(OR($E236={"a/c","b/c","c/a","c/b"}),V233="w"),VLOOKUP(X233,$AA$2:$AB$17,2,FALSE),IF(AND(OR($E236={"a/c","b/c","c/a","c/b"}),V233="l"),VLOOKUP(X233,$AC$2:$AD$17,2,FALSE),IF(AND(OR($E236={"a/c","b/c","c/a","c/b"}),V232="w"),VLOOKUP(X232,$AA$2:$AB$17,2,FALSE),IF(AND(OR($E236={"a/c","b/c","c/a","c/b"}),V232="l"),VLOOKUP(X232,$AC$2:$AD$17,2,FALSE),IF(AND(OR($E236={"a/c","b/c","c/a","c/b"}),V231="w"),VLOOKUP(X231,$AA$2:$AB$17,2,FALSE),IF(AND(OR($E236={"a/c","b/c","c/a","c/b"}),V231="l"),VLOOKUP(X231,$AC$2:$AD$17,2,FALSE),IF(AND(OR($E236={"a/c","b/c","c/a","c/b"}),V230="w"),VLOOKUP(X230,$AA$2:$AB$17,2,FALSE),IF(AND(OR($E236={"a/c","b/c","c/a","c/b"}),V230="l"),VLOOKUP(X230,$AC$2:$AD$17,2,FALSE),IF(AND(OR($E236={"a/c","b/c","c/a","c/b"}),V229="w"),VLOOKUP(X229,$AA$2:$AB$17,2,FALSE),IF(AND(OR($E236={"a/c","b/c","c/a","c/b"}),V229="l"),VLOOKUP(X229,$AC$2:$AD$17,2,FALSE),IF(AND(OR($E236={"a/c","b/c","c/a","c/b"}),V228="w"),VLOOKUP(X228,$AA$2:$AB$17,2,FALSE),IF(AND(OR($E236={"a/c","b/c","c/a","c/b"}),V228="l"),VLOOKUP(X228,$AC$2:$AD$17,2,FALSE),IF(AND(OR($E236={"a/c","b/c","c/a","c/b"}),V227="w"),VLOOKUP(X227,$AA$2:$AB$17,2,FALSE),IF(AND(OR($E236={"a/c","b/c","c/a","c/b"}),V227="l"),VLOOKUP(X227,$AC$2:$AD$17,2,FALSE),IF(AND(OR($E236={"a/c","b/c","c/a","c/b"}),V226="w"),VLOOKUP(X226,$AA$2:$AB$17,2,FALSE),IF(AND(OR($E236={"a/c","b/c","c/a","c/b"}),V226="l"),VLOOKUP(X226,$AC$2:$AD$17,2,FALSE),IF(OR($E236={"a/c","b/c","c/a","c/b"}),1,"")))))))))))))))))))))))</f>
        <v>80a</v>
      </c>
      <c r="Y237" s="12">
        <f t="shared" si="23"/>
        <v>-81</v>
      </c>
      <c r="Z237" s="27">
        <f t="shared" si="24"/>
        <v>-82</v>
      </c>
    </row>
    <row r="238" spans="1:26">
      <c r="A238" s="9">
        <v>22</v>
      </c>
      <c r="B238" s="9">
        <f>IF(OR($A238={1,2,3,4,5,6,7,8,9,10,11,12}),1,IF(OR($A238={13,14,15,16,17,18,19,20,21,22,23,24}),2,IF(OR($A238={25,26,27,28,29,30,31,32,33,34,35,36}),3,"")))</f>
        <v>2</v>
      </c>
      <c r="C238" s="9" t="str">
        <f>IF(OR($A238={1,4,7,10,13,16,19,22,25,28,31,34}),"A",IF(OR($A238={2,5,8,11,14,17,20,23,26,29,32,35}),"B",IF(OR($A238={3,6,9,12,15,18,21,24,27,30,33,36}),"C","")))</f>
        <v>A</v>
      </c>
      <c r="D238" t="str">
        <f t="shared" si="25"/>
        <v>3/2</v>
      </c>
      <c r="E238" t="str">
        <f t="shared" si="26"/>
        <v>B/A</v>
      </c>
      <c r="F238" s="13" t="str">
        <f>IF(AND(G238="d",$A238&gt;=1,OR(H238={1,"2a","2b",3,"5a","5b","10a","10b","20a","20b","40a","40b","80a","80b","160a","160b"})),"w",IF(AND(G238="",$A238&gt;=1,OR(H238={1,"2a","2b",3,"5a","5b","10a","10b","20a","20b","40a","40b","80a","80b","160a","160b"})),"l",""))</f>
        <v/>
      </c>
      <c r="G238" s="7" t="str">
        <f>IF(OR($A238={1,2,3,4,5,6,7,8,9,10,11,12}),"d","")</f>
        <v/>
      </c>
      <c r="H238" s="14" t="str">
        <f>IF(AND(OR($D237={"1/2","1/3","2/1","3/1"}),F237="w"),VLOOKUP(H237,$AA$2:$AB$17,2,FALSE),IF(AND(OR($D237={"1/2","1/3","2/1","3/1"}),F237="l"),VLOOKUP(H237,$AC$2:$AD$17,2,FALSE),IF(AND(OR($D237={"1/2","1/3","2/1","3/1"}),F236="w"),VLOOKUP(H236,$AA$2:$AB$17,2,FALSE),IF(AND(OR($D237={"1/2","1/3","2/1","3/1"}),F236="l"),VLOOKUP(H236,$AC$2:$AD$17,2,FALSE),IF(AND(OR($D237={"1/2","1/3","2/1","3/1"}),F235="w"),VLOOKUP(H235,$AA$2:$AB$17,2,FALSE),IF(AND(OR($D237={"1/2","1/3","2/1","3/1"}),F235="l"),VLOOKUP(H235,$AC$2:$AD$17,2,FALSE),IF(AND(OR($D237={"1/2","1/3","2/1","3/1"}),F234="w"),VLOOKUP(H234,$AA$2:$AB$17,2,FALSE),IF(AND(OR($D237={"1/2","1/3","2/1","3/1"}),F234="l"),VLOOKUP(H234,$AC$2:$AD$17,2,FALSE),IF(AND(OR($D237={"1/2","1/3","2/1","3/1"}),F233="w"),VLOOKUP(H233,$AA$2:$AB$17,2,FALSE),IF(AND(OR($D237={"1/2","1/3","2/1","3/1"}),F233="l"),VLOOKUP(H233,$AC$2:$AD$17,2,FALSE),IF(AND(OR($D237={"1/2","1/3","2/1","3/1"}),F232="w"),VLOOKUP(H232,$AA$2:$AB$17,2,FALSE),IF(AND(OR($D237={"1/2","1/3","2/1","3/1"}),F232="l"),VLOOKUP(H232,$AC$2:$AD$17,2,FALSE),IF(AND(OR($D237={"1/2","1/3","2/1","3/1"}),F231="w"),VLOOKUP(H231,$AA$2:$AB$17,2,FALSE),IF(AND(OR($D237={"1/2","1/3","2/1","3/1"}),F231="l"),VLOOKUP(H231,$AC$2:$AD$17,2,FALSE),IF(AND(OR($D237={"1/2","1/3","2/1","3/1"}),F230="w"),VLOOKUP(H230,$AA$2:$AB$17,2,FALSE),IF(AND(OR($D237={"1/2","1/3","2/1","3/1"}),F230="l"),VLOOKUP(H230,$AC$2:$AD$17,2,FALSE),IF(AND(OR($D237={"1/2","1/3","2/1","3/1"}),F229="w"),VLOOKUP(H229,$AA$2:$AB$17,2,FALSE),IF(AND(OR($D237={"1/2","1/3","2/1","3/1"}),F229="l"),VLOOKUP(H229,$AC$2:$AD$17,2,FALSE),IF(AND(OR($D237={"1/2","1/3","2/1","3/1"}),F228="w"),VLOOKUP(H228,$AA$2:$AB$17,2,FALSE),IF(AND(OR($D237={"1/2","1/3","2/1","3/1"}),F228="l"),VLOOKUP(H228,$AC$2:$AD$17,2,FALSE),IF(AND(OR($D237={"1/2","1/3","2/1","3/1"}),F227="w"),VLOOKUP(H227,$AA$2:$AB$17,2,FALSE),IF(AND(OR($D237={"1/2","1/3","2/1","3/1"}),F227="l"),VLOOKUP(H227,$AC$2:$AD$17,2,FALSE),IF(OR($D237={"1/2","1/3","2/1","3/1"}),1,"")))))))))))))))))))))))</f>
        <v/>
      </c>
      <c r="I238" s="13" t="str">
        <f>IF(AND(J238="d",$A238&gt;=1,OR(K238={1,"2a","2b",3,"5a","5b","10a","10b","20a","20b","40a","40b","80a","80b","160a","160b"})),"w",IF(AND(J238="",$A238&gt;=1,OR(K238={1,"2a","2b",3,"5a","5b","10a","10b","20a","20b","40a","40b","80a","80b","160a","160b"})),"l",""))</f>
        <v>w</v>
      </c>
      <c r="J238" s="7" t="str">
        <f>IF(OR($A238={13,14,15,16,17,18,19,20,21,22,23,24}),"d","")</f>
        <v>d</v>
      </c>
      <c r="K238" s="14">
        <f>IF(AND(OR($D237={"1/2","2/3","2/1","3/2"}),I237="w"),VLOOKUP(K237,$AA$2:$AB$17,2,FALSE),IF(AND(OR($D237={"1/2","2/3","2/1","3/2"}),I237="l"),VLOOKUP(K237,$AC$2:$AD$17,2,FALSE),IF(AND(OR($D237={"1/2","2/3","2/1","3/2"}),I236="w"),VLOOKUP(K236,$AA$2:$AB$17,2,FALSE),IF(AND(OR($D237={"1/2","2/3","2/1","3/2"}),I236="l"),VLOOKUP(K236,$AC$2:$AD$17,2,FALSE),IF(AND(OR($D237={"1/2","2/3","2/1","3/2"}),I235="w"),VLOOKUP(K235,$AA$2:$AB$17,2,FALSE),IF(AND(OR($D237={"1/2","2/3","2/1","3/2"}),I235="l"),VLOOKUP(K235,$AC$2:$AD$17,2,FALSE),IF(AND(OR($D237={"1/2","2/3","2/1","3/2"}),I234="w"),VLOOKUP(K234,$AA$2:$AB$17,2,FALSE),IF(AND(OR($D237={"1/2","2/3","2/1","3/2"}),I234="l"),VLOOKUP(K234,$AC$2:$AD$17,2,FALSE),IF(AND(OR($D237={"1/2","2/3","2/1","3/2"}),I233="w"),VLOOKUP(K233,$AA$2:$AB$17,2,FALSE),IF(AND(OR($D237={"1/2","2/3","2/1","3/2"}),I233="l"),VLOOKUP(K233,$AC$2:$AD$17,2,FALSE),IF(AND(OR($D237={"1/2","2/3","2/1","3/2"}),I232="w"),VLOOKUP(K232,$AA$2:$AB$17,2,FALSE),IF(AND(OR($D237={"1/2","2/3","2/1","3/2"}),I232="l"),VLOOKUP(K232,$AC$2:$AD$17,2,FALSE),IF(AND(OR($D237={"1/2","2/3","2/1","3/2"}),I231="w"),VLOOKUP(K231,$AA$2:$AB$17,2,FALSE),IF(AND(OR($D237={"1/2","2/3","2/1","3/2"}),I231="l"),VLOOKUP(K231,$AC$2:$AD$17,2,FALSE),IF(AND(OR($D237={"1/2","2/3","2/1","3/2"}),I230="w"),VLOOKUP(K230,$AA$2:$AB$17,2,FALSE),IF(AND(OR($D237={"1/2","2/3","2/1","3/2"}),I230="l"),VLOOKUP(K230,$AC$2:$AD$17,2,FALSE),IF(AND(OR($D237={"1/2","2/3","2/1","3/2"}),I229="w"),VLOOKUP(K229,$AA$2:$AB$17,2,FALSE),IF(AND(OR($D237={"1/2","2/3","2/1","3/2"}),I229="l"),VLOOKUP(K229,$AC$2:$AD$17,2,FALSE),IF(AND(OR($D237={"1/2","2/3","2/1","3/2"}),I228="w"),VLOOKUP(K228,$AA$2:$AB$17,2,FALSE),IF(AND(OR($D237={"1/2","2/3","2/1","3/2"}),I228="l"),VLOOKUP(K228,$AC$2:$AD$17,2,FALSE),IF(AND(OR($D237={"1/2","2/3","2/1","3/2"}),I227="w"),VLOOKUP(K227,$AA$2:$AB$17,2,FALSE),IF(AND(OR($D237={"1/2","2/3","2/1","3/2"}),I227="l"),VLOOKUP(K227,$AC$2:$AD$17,2,FALSE),IF(OR($D237={"1/2","2/3","2/1","3/2"}),1,"")))))))))))))))))))))))</f>
        <v>1</v>
      </c>
      <c r="L238" s="13" t="str">
        <f>IF(AND(M238="d",$A238&gt;=1,OR(N238={1,"2a","2b",3,"5a","5b","10a","10b","20a","20b","40a","40b","80a","80b","160a","160b"})),"w",IF(AND(M238="",$A238&gt;=1,OR(N238={1,"2a","2b",3,"5a","5b","10a","10b","20a","20b","40a","40b","80a","80b","160a","160b"})),"l",""))</f>
        <v>l</v>
      </c>
      <c r="M238" s="7" t="str">
        <f>IF(OR($A238={25,26,27,28,29,30,31,32,33,34,35,36}),"d","")</f>
        <v/>
      </c>
      <c r="N238" s="14" t="str">
        <f>IF(AND(OR($D237={"1/3","2/3","3/1","3/2"}),L237="w"),VLOOKUP(N237,$AA$2:$AB$17,2,FALSE),IF(AND(OR($D237={"1/3","2/3","3/1","3/2"}),L237="l"),VLOOKUP(N237,$AC$2:$AD$17,2,FALSE),IF(AND(OR($D237={"1/3","2/3","3/1","3/2"}),L236="w"),VLOOKUP(N236,$AA$2:$AB$17,2,FALSE),IF(AND(OR($D237={"1/3","2/3","3/1","3/2"}),L236="l"),VLOOKUP(N236,$AC$2:$AD$17,2,FALSE),IF(AND(OR($D237={"1/3","2/3","3/1","3/2"}),L235="w"),VLOOKUP(N235,$AA$2:$AB$17,2,FALSE),IF(AND(OR($D237={"1/3","2/3","3/1","3/2"}),L235="l"),VLOOKUP(N235,$AC$2:$AD$17,2,FALSE),IF(AND(OR($D237={"1/3","2/3","3/1","3/2"}),L234="w"),VLOOKUP(N234,$AA$2:$AB$17,2,FALSE),IF(AND(OR($D237={"1/3","2/3","3/1","3/2"}),L234="l"),VLOOKUP(N234,$AC$2:$AD$17,2,FALSE),IF(AND(OR($D237={"1/3","2/3","3/1","3/2"}),L233="w"),VLOOKUP(N233,$AA$2:$AB$17,2,FALSE),IF(AND(OR($D237={"1/3","2/3","3/1","3/2"}),L233="l"),VLOOKUP(N233,$AC$2:$AD$17,2,FALSE),IF(AND(OR($D237={"1/3","2/3","3/1","3/2"}),L232="w"),VLOOKUP(N232,$AA$2:$AB$17,2,FALSE),IF(AND(OR($D237={"1/3","2/3","3/1","3/2"}),L232="l"),VLOOKUP(N232,$AC$2:$AD$17,2,FALSE),IF(AND(OR($D237={"1/3","2/3","3/1","3/2"}),L231="w"),VLOOKUP(N231,$AA$2:$AB$17,2,FALSE),IF(AND(OR($D237={"1/3","2/3","3/1","3/2"}),L231="l"),VLOOKUP(N231,$AC$2:$AD$17,2,FALSE),IF(AND(OR($D237={"1/3","2/3","3/1","3/2"}),L230="w"),VLOOKUP(N230,$AA$2:$AB$17,2,FALSE),IF(AND(OR($D237={"1/3","2/3","3/1","3/2"}),L230="l"),VLOOKUP(N230,$AC$2:$AD$17,2,FALSE),IF(AND(OR($D237={"1/3","2/3","3/1","3/2"}),L229="w"),VLOOKUP(N229,$AA$2:$AB$17,2,FALSE),IF(AND(OR($D237={"1/3","2/3","3/1","3/2"}),L229="l"),VLOOKUP(N229,$AC$2:$AD$17,2,FALSE),IF(AND(OR($D237={"1/3","2/3","3/1","3/2"}),L228="w"),VLOOKUP(N228,$AA$2:$AB$17,2,FALSE),IF(AND(OR($D237={"1/3","2/3","3/1","3/2"}),L228="l"),VLOOKUP(N228,$AC$2:$AD$17,2,FALSE),IF(AND(OR($D237={"1/3","2/3","3/1","3/2"}),L227="w"),VLOOKUP(N227,$AA$2:$AB$17,2,FALSE),IF(AND(OR($D237={"1/3","2/3","3/1","3/2"}),L227="l"),VLOOKUP(N227,$AC$2:$AD$17,2,FALSE),IF(OR($D237={"1/3","2/3","3/1","3/2"}),1,"")))))))))))))))))))))))</f>
        <v>5a</v>
      </c>
      <c r="O238" s="12">
        <f t="shared" si="22"/>
        <v>-3</v>
      </c>
      <c r="P238" s="13" t="str">
        <f>IF(AND(Q238="c",$A238&gt;=1,OR(R238={1,"2a","2b",3,"5a","5b","10a","10b","20a","20b","40a","40b","80a","80b","160a","160b"})),"w",IF(AND(Q238="",$A238&gt;=1,OR(R238={1,"2a","2b",3,"5a","5b","10a","10b","20a","20b","40a","40b","80a","80b","160a","160b"})),"l",""))</f>
        <v>w</v>
      </c>
      <c r="Q238" s="7" t="str">
        <f>IF(OR($A238={1,4,7,10,13,16,19,22,25,28,31,34}),"c","")</f>
        <v>c</v>
      </c>
      <c r="R238" s="14">
        <f>IF(AND(OR($E237={"a/b","a/c","b/a","c/a"}),P237="w"),VLOOKUP(R237,$AA$2:$AB$17,2,FALSE),IF(AND(OR($E237={"a/b","a/c","b/a","c/a"}),P237="l"),VLOOKUP(R237,$AC$2:$AD$17,2,FALSE),IF(AND(OR($E237={"a/b","a/c","b/a","c/a"}),P236="w"),VLOOKUP(R236,$AA$2:$AB$17,2,FALSE),IF(AND(OR($E237={"a/b","a/c","b/a","c/a"}),P236="l"),VLOOKUP(R236,$AC$2:$AD$17,2,FALSE),IF(AND(OR($E237={"a/b","a/c","b/a","c/a"}),P235="w"),VLOOKUP(R235,$AA$2:$AB$17,2,FALSE),IF(AND(OR($E237={"a/b","a/c","b/a","c/a"}),P235="l"),VLOOKUP(R235,$AC$2:$AD$17,2,FALSE),IF(AND(OR($E237={"a/b","a/c","b/a","c/a"}),P234="w"),VLOOKUP(R234,$AA$2:$AB$17,2,FALSE),IF(AND(OR($E237={"a/b","a/c","b/a","c/a"}),P234="l"),VLOOKUP(R234,$AC$2:$AD$17,2,FALSE),IF(AND(OR($E237={"a/b","a/c","b/a","c/a"}),P233="w"),VLOOKUP(R233,$AA$2:$AB$17,2,FALSE),IF(AND(OR($E237={"a/b","a/c","b/a","c/a"}),P233="l"),VLOOKUP(R233,$AC$2:$AD$17,2,FALSE),IF(AND(OR($E237={"a/b","a/c","b/a","c/a"}),P232="w"),VLOOKUP(R232,$AA$2:$AB$17,2,FALSE),IF(AND(OR($E237={"a/b","a/c","b/a","c/a"}),P232="l"),VLOOKUP(R232,$AC$2:$AD$17,2,FALSE),IF(AND(OR($E237={"a/b","a/c","b/a","c/a"}),P231="w"),VLOOKUP(R231,$AA$2:$AB$17,2,FALSE),IF(AND(OR($E237={"a/b","a/c","b/a","c/a"}),P231="l"),VLOOKUP(R231,$AC$2:$AD$17,2,FALSE),IF(AND(OR($E237={"a/b","a/c","b/a","c/a"}),P230="w"),VLOOKUP(R230,$AA$2:$AB$17,2,FALSE),IF(AND(OR($E237={"a/b","a/c","b/a","c/a"}),P230="l"),VLOOKUP(R230,$AC$2:$AD$17,2,FALSE),IF(AND(OR($E237={"a/b","a/c","b/a","c/a"}),P229="w"),VLOOKUP(R229,$AA$2:$AB$17,2,FALSE),IF(AND(OR($E237={"a/b","a/c","b/a","c/a"}),P229="l"),VLOOKUP(R229,$AC$2:$AD$17,2,FALSE),IF(AND(OR($E237={"a/b","a/c","b/a","c/a"}),P228="w"),VLOOKUP(R228,$AA$2:$AB$17,2,FALSE),IF(AND(OR($E237={"a/b","a/c","b/a","c/a"}),P228="l"),VLOOKUP(R228,$AC$2:$AD$17,2,FALSE),IF(AND(OR($E237={"a/b","a/c","b/a","c/a"}),P227="w"),VLOOKUP(R227,$AA$2:$AB$17,2,FALSE),IF(AND(OR($E237={"a/b","a/c","b/a","c/a"}),P227="l"),VLOOKUP(R227,$AC$2:$AD$17,2,FALSE),IF(OR($E237={"a/b","a/c","b/a","c/a"}),1,"")))))))))))))))))))))))</f>
        <v>3</v>
      </c>
      <c r="S238" s="13" t="str">
        <f>IF(AND(T238="c",$A238&gt;=1,OR(U238={1,"2a","2b",3,"5a","5b","10a","10b","20a","20b","40a","40b","80a","80b","160a","160b"})),"w",IF(AND(T238="",$A238&gt;=1,OR(U238={1,"2a","2b",3,"5a","5b","10a","10b","20a","20b","40a","40b","80a","80b","160a","160b"})),"l",""))</f>
        <v>l</v>
      </c>
      <c r="T238" s="7" t="str">
        <f>IF(OR($A238={2,5,8,11,14,17,20,23,26,29,32,35}),"c","")</f>
        <v/>
      </c>
      <c r="U238" s="14" t="str">
        <f>IF(AND(OR($E237={"a/b","b/c","b/a","c/b"}),S237="w"),VLOOKUP(U237,$AA$2:$AB$17,2,FALSE),IF(AND(OR($E237={"a/b","b/c","b/a","c/b"}),S237="l"),VLOOKUP(U237,$AC$2:$AD$17,2,FALSE),IF(AND(OR($E237={"a/b","b/c","b/a","c/b"}),S236="w"),VLOOKUP(U236,$AA$2:$AB$17,2,FALSE),IF(AND(OR($E237={"a/b","b/c","b/a","c/b"}),S236="l"),VLOOKUP(U236,$AC$2:$AD$17,2,FALSE),IF(AND(OR($E237={"a/b","b/c","b/a","c/b"}),S235="w"),VLOOKUP(U235,$AA$2:$AB$17,2,FALSE),IF(AND(OR($E237={"a/b","b/c","b/a","c/b"}),S235="l"),VLOOKUP(U235,$AC$2:$AD$17,2,FALSE),IF(AND(OR($E237={"a/b","b/c","b/a","c/b"}),S234="w"),VLOOKUP(U234,$AA$2:$AB$17,2,FALSE),IF(AND(OR($E237={"a/b","b/c","b/a","c/b"}),S234="l"),VLOOKUP(U234,$AC$2:$AD$17,2,FALSE),IF(AND(OR($E237={"a/b","b/c","b/a","c/b"}),S233="w"),VLOOKUP(U233,$AA$2:$AB$17,2,FALSE),IF(AND(OR($E237={"a/b","b/c","b/a","c/b"}),S233="l"),VLOOKUP(U233,$AC$2:$AD$17,2,FALSE),IF(AND(OR($E237={"a/b","b/c","b/a","c/b"}),S232="w"),VLOOKUP(U232,$AA$2:$AB$17,2,FALSE),IF(AND(OR($E237={"a/b","b/c","b/a","c/b"}),S232="l"),VLOOKUP(U232,$AC$2:$AD$17,2,FALSE),IF(AND(OR($E237={"a/b","b/c","b/a","c/b"}),S231="w"),VLOOKUP(U231,$AA$2:$AB$17,2,FALSE),IF(AND(OR($E237={"a/b","b/c","b/a","c/b"}),S231="l"),VLOOKUP(U231,$AC$2:$AD$17,2,FALSE),IF(AND(OR($E237={"a/b","b/c","b/a","c/b"}),S230="w"),VLOOKUP(U230,$AA$2:$AB$17,2,FALSE),IF(AND(OR($E237={"a/b","b/c","b/a","c/b"}),S230="l"),VLOOKUP(U230,$AC$2:$AD$17,2,FALSE),IF(AND(OR($E237={"a/b","b/c","b/a","c/b"}),S229="w"),VLOOKUP(U229,$AA$2:$AB$17,2,FALSE),IF(AND(OR($E237={"a/b","b/c","b/a","c/b"}),S229="l"),VLOOKUP(U229,$AC$2:$AD$17,2,FALSE),IF(AND(OR($E237={"a/b","b/c","b/a","c/b"}),S228="w"),VLOOKUP(U228,$AA$2:$AB$17,2,FALSE),IF(AND(OR($E237={"a/b","b/c","b/a","c/b"}),S228="l"),VLOOKUP(U228,$AC$2:$AD$17,2,FALSE),IF(AND(OR($E237={"a/b","b/c","b/a","c/b"}),S227="w"),VLOOKUP(U227,$AA$2:$AB$17,2,FALSE),IF(AND(OR($E237={"a/b","b/c","b/a","c/b"}),S227="l"),VLOOKUP(U227,$AC$2:$AD$17,2,FALSE),IF(OR($E237={"a/b","b/c","b/a","c/b"}),1,"")))))))))))))))))))))))</f>
        <v>2a</v>
      </c>
      <c r="V238" s="13" t="str">
        <f>IF(AND(W238="c",$A238&gt;=1,OR(X238={1,"2a","2b",3,"5a","5b","10a","10b","20a","20b","40a","40b","80a","80b","160a","160b"})),"w",IF(AND(W238="",$A238&gt;=1,OR(X238={1,"2a","2b",3,"5a","5b","10a","10b","20a","20b","40a","40b","80a","80b","160a","160b"})),"l",""))</f>
        <v/>
      </c>
      <c r="W238" s="7" t="str">
        <f>IF(OR($A238={3,6,9,12,15,18,21,24,27,30,33,36}),"c","")</f>
        <v/>
      </c>
      <c r="X238" s="14" t="str">
        <f>IF(AND(OR($E237={"a/c","b/c","c/a","c/b"}),V237="w"),VLOOKUP(X237,$AA$2:$AB$17,2,FALSE),IF(AND(OR($E237={"a/c","b/c","c/a","c/b"}),V237="l"),VLOOKUP(X237,$AC$2:$AD$17,2,FALSE),IF(AND(OR($E237={"a/c","b/c","c/a","c/b"}),V236="w"),VLOOKUP(X236,$AA$2:$AB$17,2,FALSE),IF(AND(OR($E237={"a/c","b/c","c/a","c/b"}),V236="l"),VLOOKUP(X236,$AC$2:$AD$17,2,FALSE),IF(AND(OR($E237={"a/c","b/c","c/a","c/b"}),V235="w"),VLOOKUP(X235,$AA$2:$AB$17,2,FALSE),IF(AND(OR($E237={"a/c","b/c","c/a","c/b"}),V235="l"),VLOOKUP(X235,$AC$2:$AD$17,2,FALSE),IF(AND(OR($E237={"a/c","b/c","c/a","c/b"}),V234="w"),VLOOKUP(X234,$AA$2:$AB$17,2,FALSE),IF(AND(OR($E237={"a/c","b/c","c/a","c/b"}),V234="l"),VLOOKUP(X234,$AC$2:$AD$17,2,FALSE),IF(AND(OR($E237={"a/c","b/c","c/a","c/b"}),V233="w"),VLOOKUP(X233,$AA$2:$AB$17,2,FALSE),IF(AND(OR($E237={"a/c","b/c","c/a","c/b"}),V233="l"),VLOOKUP(X233,$AC$2:$AD$17,2,FALSE),IF(AND(OR($E237={"a/c","b/c","c/a","c/b"}),V232="w"),VLOOKUP(X232,$AA$2:$AB$17,2,FALSE),IF(AND(OR($E237={"a/c","b/c","c/a","c/b"}),V232="l"),VLOOKUP(X232,$AC$2:$AD$17,2,FALSE),IF(AND(OR($E237={"a/c","b/c","c/a","c/b"}),V231="w"),VLOOKUP(X231,$AA$2:$AB$17,2,FALSE),IF(AND(OR($E237={"a/c","b/c","c/a","c/b"}),V231="l"),VLOOKUP(X231,$AC$2:$AD$17,2,FALSE),IF(AND(OR($E237={"a/c","b/c","c/a","c/b"}),V230="w"),VLOOKUP(X230,$AA$2:$AB$17,2,FALSE),IF(AND(OR($E237={"a/c","b/c","c/a","c/b"}),V230="l"),VLOOKUP(X230,$AC$2:$AD$17,2,FALSE),IF(AND(OR($E237={"a/c","b/c","c/a","c/b"}),V229="w"),VLOOKUP(X229,$AA$2:$AB$17,2,FALSE),IF(AND(OR($E237={"a/c","b/c","c/a","c/b"}),V229="l"),VLOOKUP(X229,$AC$2:$AD$17,2,FALSE),IF(AND(OR($E237={"a/c","b/c","c/a","c/b"}),V228="w"),VLOOKUP(X228,$AA$2:$AB$17,2,FALSE),IF(AND(OR($E237={"a/c","b/c","c/a","c/b"}),V228="l"),VLOOKUP(X228,$AC$2:$AD$17,2,FALSE),IF(AND(OR($E237={"a/c","b/c","c/a","c/b"}),V227="w"),VLOOKUP(X227,$AA$2:$AB$17,2,FALSE),IF(AND(OR($E237={"a/c","b/c","c/a","c/b"}),V227="l"),VLOOKUP(X227,$AC$2:$AD$17,2,FALSE),IF(OR($E237={"a/c","b/c","c/a","c/b"}),1,"")))))))))))))))))))))))</f>
        <v/>
      </c>
      <c r="Y238" s="12">
        <f t="shared" si="23"/>
        <v>4</v>
      </c>
      <c r="Z238" s="27">
        <f t="shared" si="24"/>
        <v>1</v>
      </c>
    </row>
    <row r="239" spans="1:26">
      <c r="A239" s="9">
        <v>6</v>
      </c>
      <c r="B239" s="9">
        <f>IF(OR($A239={1,2,3,4,5,6,7,8,9,10,11,12}),1,IF(OR($A239={13,14,15,16,17,18,19,20,21,22,23,24}),2,IF(OR($A239={25,26,27,28,29,30,31,32,33,34,35,36}),3,"")))</f>
        <v>1</v>
      </c>
      <c r="C239" s="9" t="str">
        <f>IF(OR($A239={1,4,7,10,13,16,19,22,25,28,31,34}),"A",IF(OR($A239={2,5,8,11,14,17,20,23,26,29,32,35}),"B",IF(OR($A239={3,6,9,12,15,18,21,24,27,30,33,36}),"C","")))</f>
        <v>C</v>
      </c>
      <c r="D239" t="str">
        <f t="shared" si="25"/>
        <v>2/1</v>
      </c>
      <c r="E239" t="str">
        <f t="shared" si="26"/>
        <v>A/C</v>
      </c>
      <c r="F239" s="13" t="str">
        <f>IF(AND(G239="d",$A239&gt;=1,OR(H239={1,"2a","2b",3,"5a","5b","10a","10b","20a","20b","40a","40b","80a","80b","160a","160b"})),"w",IF(AND(G239="",$A239&gt;=1,OR(H239={1,"2a","2b",3,"5a","5b","10a","10b","20a","20b","40a","40b","80a","80b","160a","160b"})),"l",""))</f>
        <v/>
      </c>
      <c r="G239" s="7" t="str">
        <f>IF(OR($A239={1,2,3,4,5,6,7,8,9,10,11,12}),"d","")</f>
        <v>d</v>
      </c>
      <c r="H239" s="14" t="str">
        <f>IF(AND(OR($D238={"1/2","1/3","2/1","3/1"}),F238="w"),VLOOKUP(H238,$AA$2:$AB$17,2,FALSE),IF(AND(OR($D238={"1/2","1/3","2/1","3/1"}),F238="l"),VLOOKUP(H238,$AC$2:$AD$17,2,FALSE),IF(AND(OR($D238={"1/2","1/3","2/1","3/1"}),F237="w"),VLOOKUP(H237,$AA$2:$AB$17,2,FALSE),IF(AND(OR($D238={"1/2","1/3","2/1","3/1"}),F237="l"),VLOOKUP(H237,$AC$2:$AD$17,2,FALSE),IF(AND(OR($D238={"1/2","1/3","2/1","3/1"}),F236="w"),VLOOKUP(H236,$AA$2:$AB$17,2,FALSE),IF(AND(OR($D238={"1/2","1/3","2/1","3/1"}),F236="l"),VLOOKUP(H236,$AC$2:$AD$17,2,FALSE),IF(AND(OR($D238={"1/2","1/3","2/1","3/1"}),F235="w"),VLOOKUP(H235,$AA$2:$AB$17,2,FALSE),IF(AND(OR($D238={"1/2","1/3","2/1","3/1"}),F235="l"),VLOOKUP(H235,$AC$2:$AD$17,2,FALSE),IF(AND(OR($D238={"1/2","1/3","2/1","3/1"}),F234="w"),VLOOKUP(H234,$AA$2:$AB$17,2,FALSE),IF(AND(OR($D238={"1/2","1/3","2/1","3/1"}),F234="l"),VLOOKUP(H234,$AC$2:$AD$17,2,FALSE),IF(AND(OR($D238={"1/2","1/3","2/1","3/1"}),F233="w"),VLOOKUP(H233,$AA$2:$AB$17,2,FALSE),IF(AND(OR($D238={"1/2","1/3","2/1","3/1"}),F233="l"),VLOOKUP(H233,$AC$2:$AD$17,2,FALSE),IF(AND(OR($D238={"1/2","1/3","2/1","3/1"}),F232="w"),VLOOKUP(H232,$AA$2:$AB$17,2,FALSE),IF(AND(OR($D238={"1/2","1/3","2/1","3/1"}),F232="l"),VLOOKUP(H232,$AC$2:$AD$17,2,FALSE),IF(AND(OR($D238={"1/2","1/3","2/1","3/1"}),F231="w"),VLOOKUP(H231,$AA$2:$AB$17,2,FALSE),IF(AND(OR($D238={"1/2","1/3","2/1","3/1"}),F231="l"),VLOOKUP(H231,$AC$2:$AD$17,2,FALSE),IF(AND(OR($D238={"1/2","1/3","2/1","3/1"}),F230="w"),VLOOKUP(H230,$AA$2:$AB$17,2,FALSE),IF(AND(OR($D238={"1/2","1/3","2/1","3/1"}),F230="l"),VLOOKUP(H230,$AC$2:$AD$17,2,FALSE),IF(AND(OR($D238={"1/2","1/3","2/1","3/1"}),F229="w"),VLOOKUP(H229,$AA$2:$AB$17,2,FALSE),IF(AND(OR($D238={"1/2","1/3","2/1","3/1"}),F229="l"),VLOOKUP(H229,$AC$2:$AD$17,2,FALSE),IF(AND(OR($D238={"1/2","1/3","2/1","3/1"}),F228="w"),VLOOKUP(H228,$AA$2:$AB$17,2,FALSE),IF(AND(OR($D238={"1/2","1/3","2/1","3/1"}),F228="l"),VLOOKUP(H228,$AC$2:$AD$17,2,FALSE),IF(OR($D238={"1/2","1/3","2/1","3/1"}),1,"")))))))))))))))))))))))</f>
        <v/>
      </c>
      <c r="I239" s="13" t="str">
        <f>IF(AND(J239="d",$A239&gt;=1,OR(K239={1,"2a","2b",3,"5a","5b","10a","10b","20a","20b","40a","40b","80a","80b","160a","160b"})),"w",IF(AND(J239="",$A239&gt;=1,OR(K239={1,"2a","2b",3,"5a","5b","10a","10b","20a","20b","40a","40b","80a","80b","160a","160b"})),"l",""))</f>
        <v>l</v>
      </c>
      <c r="J239" s="7" t="str">
        <f>IF(OR($A239={13,14,15,16,17,18,19,20,21,22,23,24}),"d","")</f>
        <v/>
      </c>
      <c r="K239" s="14">
        <f>IF(AND(OR($D238={"1/2","2/3","2/1","3/2"}),I238="w"),VLOOKUP(K238,$AA$2:$AB$17,2,FALSE),IF(AND(OR($D238={"1/2","2/3","2/1","3/2"}),I238="l"),VLOOKUP(K238,$AC$2:$AD$17,2,FALSE),IF(AND(OR($D238={"1/2","2/3","2/1","3/2"}),I237="w"),VLOOKUP(K237,$AA$2:$AB$17,2,FALSE),IF(AND(OR($D238={"1/2","2/3","2/1","3/2"}),I237="l"),VLOOKUP(K237,$AC$2:$AD$17,2,FALSE),IF(AND(OR($D238={"1/2","2/3","2/1","3/2"}),I236="w"),VLOOKUP(K236,$AA$2:$AB$17,2,FALSE),IF(AND(OR($D238={"1/2","2/3","2/1","3/2"}),I236="l"),VLOOKUP(K236,$AC$2:$AD$17,2,FALSE),IF(AND(OR($D238={"1/2","2/3","2/1","3/2"}),I235="w"),VLOOKUP(K235,$AA$2:$AB$17,2,FALSE),IF(AND(OR($D238={"1/2","2/3","2/1","3/2"}),I235="l"),VLOOKUP(K235,$AC$2:$AD$17,2,FALSE),IF(AND(OR($D238={"1/2","2/3","2/1","3/2"}),I234="w"),VLOOKUP(K234,$AA$2:$AB$17,2,FALSE),IF(AND(OR($D238={"1/2","2/3","2/1","3/2"}),I234="l"),VLOOKUP(K234,$AC$2:$AD$17,2,FALSE),IF(AND(OR($D238={"1/2","2/3","2/1","3/2"}),I233="w"),VLOOKUP(K233,$AA$2:$AB$17,2,FALSE),IF(AND(OR($D238={"1/2","2/3","2/1","3/2"}),I233="l"),VLOOKUP(K233,$AC$2:$AD$17,2,FALSE),IF(AND(OR($D238={"1/2","2/3","2/1","3/2"}),I232="w"),VLOOKUP(K232,$AA$2:$AB$17,2,FALSE),IF(AND(OR($D238={"1/2","2/3","2/1","3/2"}),I232="l"),VLOOKUP(K232,$AC$2:$AD$17,2,FALSE),IF(AND(OR($D238={"1/2","2/3","2/1","3/2"}),I231="w"),VLOOKUP(K231,$AA$2:$AB$17,2,FALSE),IF(AND(OR($D238={"1/2","2/3","2/1","3/2"}),I231="l"),VLOOKUP(K231,$AC$2:$AD$17,2,FALSE),IF(AND(OR($D238={"1/2","2/3","2/1","3/2"}),I230="w"),VLOOKUP(K230,$AA$2:$AB$17,2,FALSE),IF(AND(OR($D238={"1/2","2/3","2/1","3/2"}),I230="l"),VLOOKUP(K230,$AC$2:$AD$17,2,FALSE),IF(AND(OR($D238={"1/2","2/3","2/1","3/2"}),I229="w"),VLOOKUP(K229,$AA$2:$AB$17,2,FALSE),IF(AND(OR($D238={"1/2","2/3","2/1","3/2"}),I229="l"),VLOOKUP(K229,$AC$2:$AD$17,2,FALSE),IF(AND(OR($D238={"1/2","2/3","2/1","3/2"}),I228="w"),VLOOKUP(K228,$AA$2:$AB$17,2,FALSE),IF(AND(OR($D238={"1/2","2/3","2/1","3/2"}),I228="l"),VLOOKUP(K228,$AC$2:$AD$17,2,FALSE),IF(OR($D238={"1/2","2/3","2/1","3/2"}),1,"")))))))))))))))))))))))</f>
        <v>1</v>
      </c>
      <c r="L239" s="13" t="str">
        <f>IF(AND(M239="d",$A239&gt;=1,OR(N239={1,"2a","2b",3,"5a","5b","10a","10b","20a","20b","40a","40b","80a","80b","160a","160b"})),"w",IF(AND(M239="",$A239&gt;=1,OR(N239={1,"2a","2b",3,"5a","5b","10a","10b","20a","20b","40a","40b","80a","80b","160a","160b"})),"l",""))</f>
        <v>l</v>
      </c>
      <c r="M239" s="7" t="str">
        <f>IF(OR($A239={25,26,27,28,29,30,31,32,33,34,35,36}),"d","")</f>
        <v/>
      </c>
      <c r="N239" s="14" t="str">
        <f>IF(AND(OR($D238={"1/3","2/3","3/1","3/2"}),L238="w"),VLOOKUP(N238,$AA$2:$AB$17,2,FALSE),IF(AND(OR($D238={"1/3","2/3","3/1","3/2"}),L238="l"),VLOOKUP(N238,$AC$2:$AD$17,2,FALSE),IF(AND(OR($D238={"1/3","2/3","3/1","3/2"}),L237="w"),VLOOKUP(N237,$AA$2:$AB$17,2,FALSE),IF(AND(OR($D238={"1/3","2/3","3/1","3/2"}),L237="l"),VLOOKUP(N237,$AC$2:$AD$17,2,FALSE),IF(AND(OR($D238={"1/3","2/3","3/1","3/2"}),L236="w"),VLOOKUP(N236,$AA$2:$AB$17,2,FALSE),IF(AND(OR($D238={"1/3","2/3","3/1","3/2"}),L236="l"),VLOOKUP(N236,$AC$2:$AD$17,2,FALSE),IF(AND(OR($D238={"1/3","2/3","3/1","3/2"}),L235="w"),VLOOKUP(N235,$AA$2:$AB$17,2,FALSE),IF(AND(OR($D238={"1/3","2/3","3/1","3/2"}),L235="l"),VLOOKUP(N235,$AC$2:$AD$17,2,FALSE),IF(AND(OR($D238={"1/3","2/3","3/1","3/2"}),L234="w"),VLOOKUP(N234,$AA$2:$AB$17,2,FALSE),IF(AND(OR($D238={"1/3","2/3","3/1","3/2"}),L234="l"),VLOOKUP(N234,$AC$2:$AD$17,2,FALSE),IF(AND(OR($D238={"1/3","2/3","3/1","3/2"}),L233="w"),VLOOKUP(N233,$AA$2:$AB$17,2,FALSE),IF(AND(OR($D238={"1/3","2/3","3/1","3/2"}),L233="l"),VLOOKUP(N233,$AC$2:$AD$17,2,FALSE),IF(AND(OR($D238={"1/3","2/3","3/1","3/2"}),L232="w"),VLOOKUP(N232,$AA$2:$AB$17,2,FALSE),IF(AND(OR($D238={"1/3","2/3","3/1","3/2"}),L232="l"),VLOOKUP(N232,$AC$2:$AD$17,2,FALSE),IF(AND(OR($D238={"1/3","2/3","3/1","3/2"}),L231="w"),VLOOKUP(N231,$AA$2:$AB$17,2,FALSE),IF(AND(OR($D238={"1/3","2/3","3/1","3/2"}),L231="l"),VLOOKUP(N231,$AC$2:$AD$17,2,FALSE),IF(AND(OR($D238={"1/3","2/3","3/1","3/2"}),L230="w"),VLOOKUP(N230,$AA$2:$AB$17,2,FALSE),IF(AND(OR($D238={"1/3","2/3","3/1","3/2"}),L230="l"),VLOOKUP(N230,$AC$2:$AD$17,2,FALSE),IF(AND(OR($D238={"1/3","2/3","3/1","3/2"}),L229="w"),VLOOKUP(N229,$AA$2:$AB$17,2,FALSE),IF(AND(OR($D238={"1/3","2/3","3/1","3/2"}),L229="l"),VLOOKUP(N229,$AC$2:$AD$17,2,FALSE),IF(AND(OR($D238={"1/3","2/3","3/1","3/2"}),L228="w"),VLOOKUP(N228,$AA$2:$AB$17,2,FALSE),IF(AND(OR($D238={"1/3","2/3","3/1","3/2"}),L228="l"),VLOOKUP(N228,$AC$2:$AD$17,2,FALSE),IF(OR($D238={"1/3","2/3","3/1","3/2"}),1,"")))))))))))))))))))))))</f>
        <v>5b</v>
      </c>
      <c r="O239" s="12">
        <f t="shared" si="22"/>
        <v>-6</v>
      </c>
      <c r="P239" s="13" t="str">
        <f>IF(AND(Q239="c",$A239&gt;=1,OR(R239={1,"2a","2b",3,"5a","5b","10a","10b","20a","20b","40a","40b","80a","80b","160a","160b"})),"w",IF(AND(Q239="",$A239&gt;=1,OR(R239={1,"2a","2b",3,"5a","5b","10a","10b","20a","20b","40a","40b","80a","80b","160a","160b"})),"l",""))</f>
        <v>l</v>
      </c>
      <c r="Q239" s="7" t="str">
        <f>IF(OR($A239={1,4,7,10,13,16,19,22,25,28,31,34}),"c","")</f>
        <v/>
      </c>
      <c r="R239" s="14">
        <f>IF(AND(OR($E238={"a/b","a/c","b/a","c/a"}),P238="w"),VLOOKUP(R238,$AA$2:$AB$17,2,FALSE),IF(AND(OR($E238={"a/b","a/c","b/a","c/a"}),P238="l"),VLOOKUP(R238,$AC$2:$AD$17,2,FALSE),IF(AND(OR($E238={"a/b","a/c","b/a","c/a"}),P237="w"),VLOOKUP(R237,$AA$2:$AB$17,2,FALSE),IF(AND(OR($E238={"a/b","a/c","b/a","c/a"}),P237="l"),VLOOKUP(R237,$AC$2:$AD$17,2,FALSE),IF(AND(OR($E238={"a/b","a/c","b/a","c/a"}),P236="w"),VLOOKUP(R236,$AA$2:$AB$17,2,FALSE),IF(AND(OR($E238={"a/b","a/c","b/a","c/a"}),P236="l"),VLOOKUP(R236,$AC$2:$AD$17,2,FALSE),IF(AND(OR($E238={"a/b","a/c","b/a","c/a"}),P235="w"),VLOOKUP(R235,$AA$2:$AB$17,2,FALSE),IF(AND(OR($E238={"a/b","a/c","b/a","c/a"}),P235="l"),VLOOKUP(R235,$AC$2:$AD$17,2,FALSE),IF(AND(OR($E238={"a/b","a/c","b/a","c/a"}),P234="w"),VLOOKUP(R234,$AA$2:$AB$17,2,FALSE),IF(AND(OR($E238={"a/b","a/c","b/a","c/a"}),P234="l"),VLOOKUP(R234,$AC$2:$AD$17,2,FALSE),IF(AND(OR($E238={"a/b","a/c","b/a","c/a"}),P233="w"),VLOOKUP(R233,$AA$2:$AB$17,2,FALSE),IF(AND(OR($E238={"a/b","a/c","b/a","c/a"}),P233="l"),VLOOKUP(R233,$AC$2:$AD$17,2,FALSE),IF(AND(OR($E238={"a/b","a/c","b/a","c/a"}),P232="w"),VLOOKUP(R232,$AA$2:$AB$17,2,FALSE),IF(AND(OR($E238={"a/b","a/c","b/a","c/a"}),P232="l"),VLOOKUP(R232,$AC$2:$AD$17,2,FALSE),IF(AND(OR($E238={"a/b","a/c","b/a","c/a"}),P231="w"),VLOOKUP(R231,$AA$2:$AB$17,2,FALSE),IF(AND(OR($E238={"a/b","a/c","b/a","c/a"}),P231="l"),VLOOKUP(R231,$AC$2:$AD$17,2,FALSE),IF(AND(OR($E238={"a/b","a/c","b/a","c/a"}),P230="w"),VLOOKUP(R230,$AA$2:$AB$17,2,FALSE),IF(AND(OR($E238={"a/b","a/c","b/a","c/a"}),P230="l"),VLOOKUP(R230,$AC$2:$AD$17,2,FALSE),IF(AND(OR($E238={"a/b","a/c","b/a","c/a"}),P229="w"),VLOOKUP(R229,$AA$2:$AB$17,2,FALSE),IF(AND(OR($E238={"a/b","a/c","b/a","c/a"}),P229="l"),VLOOKUP(R229,$AC$2:$AD$17,2,FALSE),IF(AND(OR($E238={"a/b","a/c","b/a","c/a"}),P228="w"),VLOOKUP(R228,$AA$2:$AB$17,2,FALSE),IF(AND(OR($E238={"a/b","a/c","b/a","c/a"}),P228="l"),VLOOKUP(R228,$AC$2:$AD$17,2,FALSE),IF(OR($E238={"a/b","a/c","b/a","c/a"}),1,"")))))))))))))))))))))))</f>
        <v>1</v>
      </c>
      <c r="S239" s="13" t="str">
        <f>IF(AND(T239="c",$A239&gt;=1,OR(U239={1,"2a","2b",3,"5a","5b","10a","10b","20a","20b","40a","40b","80a","80b","160a","160b"})),"w",IF(AND(T239="",$A239&gt;=1,OR(U239={1,"2a","2b",3,"5a","5b","10a","10b","20a","20b","40a","40b","80a","80b","160a","160b"})),"l",""))</f>
        <v>l</v>
      </c>
      <c r="T239" s="7" t="str">
        <f>IF(OR($A239={2,5,8,11,14,17,20,23,26,29,32,35}),"c","")</f>
        <v/>
      </c>
      <c r="U239" s="14" t="str">
        <f>IF(AND(OR($E238={"a/b","b/c","b/a","c/b"}),S238="w"),VLOOKUP(U238,$AA$2:$AB$17,2,FALSE),IF(AND(OR($E238={"a/b","b/c","b/a","c/b"}),S238="l"),VLOOKUP(U238,$AC$2:$AD$17,2,FALSE),IF(AND(OR($E238={"a/b","b/c","b/a","c/b"}),S237="w"),VLOOKUP(U237,$AA$2:$AB$17,2,FALSE),IF(AND(OR($E238={"a/b","b/c","b/a","c/b"}),S237="l"),VLOOKUP(U237,$AC$2:$AD$17,2,FALSE),IF(AND(OR($E238={"a/b","b/c","b/a","c/b"}),S236="w"),VLOOKUP(U236,$AA$2:$AB$17,2,FALSE),IF(AND(OR($E238={"a/b","b/c","b/a","c/b"}),S236="l"),VLOOKUP(U236,$AC$2:$AD$17,2,FALSE),IF(AND(OR($E238={"a/b","b/c","b/a","c/b"}),S235="w"),VLOOKUP(U235,$AA$2:$AB$17,2,FALSE),IF(AND(OR($E238={"a/b","b/c","b/a","c/b"}),S235="l"),VLOOKUP(U235,$AC$2:$AD$17,2,FALSE),IF(AND(OR($E238={"a/b","b/c","b/a","c/b"}),S234="w"),VLOOKUP(U234,$AA$2:$AB$17,2,FALSE),IF(AND(OR($E238={"a/b","b/c","b/a","c/b"}),S234="l"),VLOOKUP(U234,$AC$2:$AD$17,2,FALSE),IF(AND(OR($E238={"a/b","b/c","b/a","c/b"}),S233="w"),VLOOKUP(U233,$AA$2:$AB$17,2,FALSE),IF(AND(OR($E238={"a/b","b/c","b/a","c/b"}),S233="l"),VLOOKUP(U233,$AC$2:$AD$17,2,FALSE),IF(AND(OR($E238={"a/b","b/c","b/a","c/b"}),S232="w"),VLOOKUP(U232,$AA$2:$AB$17,2,FALSE),IF(AND(OR($E238={"a/b","b/c","b/a","c/b"}),S232="l"),VLOOKUP(U232,$AC$2:$AD$17,2,FALSE),IF(AND(OR($E238={"a/b","b/c","b/a","c/b"}),S231="w"),VLOOKUP(U231,$AA$2:$AB$17,2,FALSE),IF(AND(OR($E238={"a/b","b/c","b/a","c/b"}),S231="l"),VLOOKUP(U231,$AC$2:$AD$17,2,FALSE),IF(AND(OR($E238={"a/b","b/c","b/a","c/b"}),S230="w"),VLOOKUP(U230,$AA$2:$AB$17,2,FALSE),IF(AND(OR($E238={"a/b","b/c","b/a","c/b"}),S230="l"),VLOOKUP(U230,$AC$2:$AD$17,2,FALSE),IF(AND(OR($E238={"a/b","b/c","b/a","c/b"}),S229="w"),VLOOKUP(U229,$AA$2:$AB$17,2,FALSE),IF(AND(OR($E238={"a/b","b/c","b/a","c/b"}),S229="l"),VLOOKUP(U229,$AC$2:$AD$17,2,FALSE),IF(AND(OR($E238={"a/b","b/c","b/a","c/b"}),S228="w"),VLOOKUP(U228,$AA$2:$AB$17,2,FALSE),IF(AND(OR($E238={"a/b","b/c","b/a","c/b"}),S228="l"),VLOOKUP(U228,$AC$2:$AD$17,2,FALSE),IF(OR($E238={"a/b","b/c","b/a","c/b"}),1,"")))))))))))))))))))))))</f>
        <v>2b</v>
      </c>
      <c r="V239" s="13" t="str">
        <f>IF(AND(W239="c",$A239&gt;=1,OR(X239={1,"2a","2b",3,"5a","5b","10a","10b","20a","20b","40a","40b","80a","80b","160a","160b"})),"w",IF(AND(W239="",$A239&gt;=1,OR(X239={1,"2a","2b",3,"5a","5b","10a","10b","20a","20b","40a","40b","80a","80b","160a","160b"})),"l",""))</f>
        <v/>
      </c>
      <c r="W239" s="7" t="str">
        <f>IF(OR($A239={3,6,9,12,15,18,21,24,27,30,33,36}),"c","")</f>
        <v>c</v>
      </c>
      <c r="X239" s="14" t="str">
        <f>IF(AND(OR($E238={"a/c","b/c","c/a","c/b"}),V238="w"),VLOOKUP(X238,$AA$2:$AB$17,2,FALSE),IF(AND(OR($E238={"a/c","b/c","c/a","c/b"}),V238="l"),VLOOKUP(X238,$AC$2:$AD$17,2,FALSE),IF(AND(OR($E238={"a/c","b/c","c/a","c/b"}),V237="w"),VLOOKUP(X237,$AA$2:$AB$17,2,FALSE),IF(AND(OR($E238={"a/c","b/c","c/a","c/b"}),V237="l"),VLOOKUP(X237,$AC$2:$AD$17,2,FALSE),IF(AND(OR($E238={"a/c","b/c","c/a","c/b"}),V236="w"),VLOOKUP(X236,$AA$2:$AB$17,2,FALSE),IF(AND(OR($E238={"a/c","b/c","c/a","c/b"}),V236="l"),VLOOKUP(X236,$AC$2:$AD$17,2,FALSE),IF(AND(OR($E238={"a/c","b/c","c/a","c/b"}),V235="w"),VLOOKUP(X235,$AA$2:$AB$17,2,FALSE),IF(AND(OR($E238={"a/c","b/c","c/a","c/b"}),V235="l"),VLOOKUP(X235,$AC$2:$AD$17,2,FALSE),IF(AND(OR($E238={"a/c","b/c","c/a","c/b"}),V234="w"),VLOOKUP(X234,$AA$2:$AB$17,2,FALSE),IF(AND(OR($E238={"a/c","b/c","c/a","c/b"}),V234="l"),VLOOKUP(X234,$AC$2:$AD$17,2,FALSE),IF(AND(OR($E238={"a/c","b/c","c/a","c/b"}),V233="w"),VLOOKUP(X233,$AA$2:$AB$17,2,FALSE),IF(AND(OR($E238={"a/c","b/c","c/a","c/b"}),V233="l"),VLOOKUP(X233,$AC$2:$AD$17,2,FALSE),IF(AND(OR($E238={"a/c","b/c","c/a","c/b"}),V232="w"),VLOOKUP(X232,$AA$2:$AB$17,2,FALSE),IF(AND(OR($E238={"a/c","b/c","c/a","c/b"}),V232="l"),VLOOKUP(X232,$AC$2:$AD$17,2,FALSE),IF(AND(OR($E238={"a/c","b/c","c/a","c/b"}),V231="w"),VLOOKUP(X231,$AA$2:$AB$17,2,FALSE),IF(AND(OR($E238={"a/c","b/c","c/a","c/b"}),V231="l"),VLOOKUP(X231,$AC$2:$AD$17,2,FALSE),IF(AND(OR($E238={"a/c","b/c","c/a","c/b"}),V230="w"),VLOOKUP(X230,$AA$2:$AB$17,2,FALSE),IF(AND(OR($E238={"a/c","b/c","c/a","c/b"}),V230="l"),VLOOKUP(X230,$AC$2:$AD$17,2,FALSE),IF(AND(OR($E238={"a/c","b/c","c/a","c/b"}),V229="w"),VLOOKUP(X229,$AA$2:$AB$17,2,FALSE),IF(AND(OR($E238={"a/c","b/c","c/a","c/b"}),V229="l"),VLOOKUP(X229,$AC$2:$AD$17,2,FALSE),IF(AND(OR($E238={"a/c","b/c","c/a","c/b"}),V228="w"),VLOOKUP(X228,$AA$2:$AB$17,2,FALSE),IF(AND(OR($E238={"a/c","b/c","c/a","c/b"}),V228="l"),VLOOKUP(X228,$AC$2:$AD$17,2,FALSE),IF(OR($E238={"a/c","b/c","c/a","c/b"}),1,"")))))))))))))))))))))))</f>
        <v/>
      </c>
      <c r="Y239" s="12">
        <f t="shared" si="23"/>
        <v>-3</v>
      </c>
      <c r="Z239" s="27">
        <f t="shared" si="24"/>
        <v>-9</v>
      </c>
    </row>
    <row r="240" spans="1:26">
      <c r="A240" s="9">
        <v>23</v>
      </c>
      <c r="B240" s="9">
        <f>IF(OR($A240={1,2,3,4,5,6,7,8,9,10,11,12}),1,IF(OR($A240={13,14,15,16,17,18,19,20,21,22,23,24}),2,IF(OR($A240={25,26,27,28,29,30,31,32,33,34,35,36}),3,"")))</f>
        <v>2</v>
      </c>
      <c r="C240" s="9" t="str">
        <f>IF(OR($A240={1,4,7,10,13,16,19,22,25,28,31,34}),"A",IF(OR($A240={2,5,8,11,14,17,20,23,26,29,32,35}),"B",IF(OR($A240={3,6,9,12,15,18,21,24,27,30,33,36}),"C","")))</f>
        <v>B</v>
      </c>
      <c r="D240" t="str">
        <f t="shared" si="25"/>
        <v>1/2</v>
      </c>
      <c r="E240" t="str">
        <f t="shared" si="26"/>
        <v>C/B</v>
      </c>
      <c r="F240" s="13" t="str">
        <f>IF(AND(G240="d",$A240&gt;=1,OR(H240={1,"2a","2b",3,"5a","5b","10a","10b","20a","20b","40a","40b","80a","80b","160a","160b"})),"w",IF(AND(G240="",$A240&gt;=1,OR(H240={1,"2a","2b",3,"5a","5b","10a","10b","20a","20b","40a","40b","80a","80b","160a","160b"})),"l",""))</f>
        <v>l</v>
      </c>
      <c r="G240" s="7" t="str">
        <f>IF(OR($A240={1,2,3,4,5,6,7,8,9,10,11,12}),"d","")</f>
        <v/>
      </c>
      <c r="H240" s="14">
        <f>IF(AND(OR($D239={"1/2","1/3","2/1","3/1"}),F239="w"),VLOOKUP(H239,$AA$2:$AB$17,2,FALSE),IF(AND(OR($D239={"1/2","1/3","2/1","3/1"}),F239="l"),VLOOKUP(H239,$AC$2:$AD$17,2,FALSE),IF(AND(OR($D239={"1/2","1/3","2/1","3/1"}),F238="w"),VLOOKUP(H238,$AA$2:$AB$17,2,FALSE),IF(AND(OR($D239={"1/2","1/3","2/1","3/1"}),F238="l"),VLOOKUP(H238,$AC$2:$AD$17,2,FALSE),IF(AND(OR($D239={"1/2","1/3","2/1","3/1"}),F237="w"),VLOOKUP(H237,$AA$2:$AB$17,2,FALSE),IF(AND(OR($D239={"1/2","1/3","2/1","3/1"}),F237="l"),VLOOKUP(H237,$AC$2:$AD$17,2,FALSE),IF(AND(OR($D239={"1/2","1/3","2/1","3/1"}),F236="w"),VLOOKUP(H236,$AA$2:$AB$17,2,FALSE),IF(AND(OR($D239={"1/2","1/3","2/1","3/1"}),F236="l"),VLOOKUP(H236,$AC$2:$AD$17,2,FALSE),IF(AND(OR($D239={"1/2","1/3","2/1","3/1"}),F235="w"),VLOOKUP(H235,$AA$2:$AB$17,2,FALSE),IF(AND(OR($D239={"1/2","1/3","2/1","3/1"}),F235="l"),VLOOKUP(H235,$AC$2:$AD$17,2,FALSE),IF(AND(OR($D239={"1/2","1/3","2/1","3/1"}),F234="w"),VLOOKUP(H234,$AA$2:$AB$17,2,FALSE),IF(AND(OR($D239={"1/2","1/3","2/1","3/1"}),F234="l"),VLOOKUP(H234,$AC$2:$AD$17,2,FALSE),IF(AND(OR($D239={"1/2","1/3","2/1","3/1"}),F233="w"),VLOOKUP(H233,$AA$2:$AB$17,2,FALSE),IF(AND(OR($D239={"1/2","1/3","2/1","3/1"}),F233="l"),VLOOKUP(H233,$AC$2:$AD$17,2,FALSE),IF(AND(OR($D239={"1/2","1/3","2/1","3/1"}),F232="w"),VLOOKUP(H232,$AA$2:$AB$17,2,FALSE),IF(AND(OR($D239={"1/2","1/3","2/1","3/1"}),F232="l"),VLOOKUP(H232,$AC$2:$AD$17,2,FALSE),IF(AND(OR($D239={"1/2","1/3","2/1","3/1"}),F231="w"),VLOOKUP(H231,$AA$2:$AB$17,2,FALSE),IF(AND(OR($D239={"1/2","1/3","2/1","3/1"}),F231="l"),VLOOKUP(H231,$AC$2:$AD$17,2,FALSE),IF(AND(OR($D239={"1/2","1/3","2/1","3/1"}),F230="w"),VLOOKUP(H230,$AA$2:$AB$17,2,FALSE),IF(AND(OR($D239={"1/2","1/3","2/1","3/1"}),F230="l"),VLOOKUP(H230,$AC$2:$AD$17,2,FALSE),IF(AND(OR($D239={"1/2","1/3","2/1","3/1"}),F229="w"),VLOOKUP(H229,$AA$2:$AB$17,2,FALSE),IF(AND(OR($D239={"1/2","1/3","2/1","3/1"}),F229="l"),VLOOKUP(H229,$AC$2:$AD$17,2,FALSE),IF(OR($D239={"1/2","1/3","2/1","3/1"}),1,"")))))))))))))))))))))))</f>
        <v>1</v>
      </c>
      <c r="I240" s="13" t="str">
        <f>IF(AND(J240="d",$A240&gt;=1,OR(K240={1,"2a","2b",3,"5a","5b","10a","10b","20a","20b","40a","40b","80a","80b","160a","160b"})),"w",IF(AND(J240="",$A240&gt;=1,OR(K240={1,"2a","2b",3,"5a","5b","10a","10b","20a","20b","40a","40b","80a","80b","160a","160b"})),"l",""))</f>
        <v>w</v>
      </c>
      <c r="J240" s="7" t="str">
        <f>IF(OR($A240={13,14,15,16,17,18,19,20,21,22,23,24}),"d","")</f>
        <v>d</v>
      </c>
      <c r="K240" s="14" t="str">
        <f>IF(AND(OR($D239={"1/2","2/3","2/1","3/2"}),I239="w"),VLOOKUP(K239,$AA$2:$AB$17,2,FALSE),IF(AND(OR($D239={"1/2","2/3","2/1","3/2"}),I239="l"),VLOOKUP(K239,$AC$2:$AD$17,2,FALSE),IF(AND(OR($D239={"1/2","2/3","2/1","3/2"}),I238="w"),VLOOKUP(K238,$AA$2:$AB$17,2,FALSE),IF(AND(OR($D239={"1/2","2/3","2/1","3/2"}),I238="l"),VLOOKUP(K238,$AC$2:$AD$17,2,FALSE),IF(AND(OR($D239={"1/2","2/3","2/1","3/2"}),I237="w"),VLOOKUP(K237,$AA$2:$AB$17,2,FALSE),IF(AND(OR($D239={"1/2","2/3","2/1","3/2"}),I237="l"),VLOOKUP(K237,$AC$2:$AD$17,2,FALSE),IF(AND(OR($D239={"1/2","2/3","2/1","3/2"}),I236="w"),VLOOKUP(K236,$AA$2:$AB$17,2,FALSE),IF(AND(OR($D239={"1/2","2/3","2/1","3/2"}),I236="l"),VLOOKUP(K236,$AC$2:$AD$17,2,FALSE),IF(AND(OR($D239={"1/2","2/3","2/1","3/2"}),I235="w"),VLOOKUP(K235,$AA$2:$AB$17,2,FALSE),IF(AND(OR($D239={"1/2","2/3","2/1","3/2"}),I235="l"),VLOOKUP(K235,$AC$2:$AD$17,2,FALSE),IF(AND(OR($D239={"1/2","2/3","2/1","3/2"}),I234="w"),VLOOKUP(K234,$AA$2:$AB$17,2,FALSE),IF(AND(OR($D239={"1/2","2/3","2/1","3/2"}),I234="l"),VLOOKUP(K234,$AC$2:$AD$17,2,FALSE),IF(AND(OR($D239={"1/2","2/3","2/1","3/2"}),I233="w"),VLOOKUP(K233,$AA$2:$AB$17,2,FALSE),IF(AND(OR($D239={"1/2","2/3","2/1","3/2"}),I233="l"),VLOOKUP(K233,$AC$2:$AD$17,2,FALSE),IF(AND(OR($D239={"1/2","2/3","2/1","3/2"}),I232="w"),VLOOKUP(K232,$AA$2:$AB$17,2,FALSE),IF(AND(OR($D239={"1/2","2/3","2/1","3/2"}),I232="l"),VLOOKUP(K232,$AC$2:$AD$17,2,FALSE),IF(AND(OR($D239={"1/2","2/3","2/1","3/2"}),I231="w"),VLOOKUP(K231,$AA$2:$AB$17,2,FALSE),IF(AND(OR($D239={"1/2","2/3","2/1","3/2"}),I231="l"),VLOOKUP(K231,$AC$2:$AD$17,2,FALSE),IF(AND(OR($D239={"1/2","2/3","2/1","3/2"}),I230="w"),VLOOKUP(K230,$AA$2:$AB$17,2,FALSE),IF(AND(OR($D239={"1/2","2/3","2/1","3/2"}),I230="l"),VLOOKUP(K230,$AC$2:$AD$17,2,FALSE),IF(AND(OR($D239={"1/2","2/3","2/1","3/2"}),I229="w"),VLOOKUP(K229,$AA$2:$AB$17,2,FALSE),IF(AND(OR($D239={"1/2","2/3","2/1","3/2"}),I229="l"),VLOOKUP(K229,$AC$2:$AD$17,2,FALSE),IF(OR($D239={"1/2","2/3","2/1","3/2"}),1,"")))))))))))))))))))))))</f>
        <v>2a</v>
      </c>
      <c r="L240" s="13" t="str">
        <f>IF(AND(M240="d",$A240&gt;=1,OR(N240={1,"2a","2b",3,"5a","5b","10a","10b","20a","20b","40a","40b","80a","80b","160a","160b"})),"w",IF(AND(M240="",$A240&gt;=1,OR(N240={1,"2a","2b",3,"5a","5b","10a","10b","20a","20b","40a","40b","80a","80b","160a","160b"})),"l",""))</f>
        <v/>
      </c>
      <c r="M240" s="7" t="str">
        <f>IF(OR($A240={25,26,27,28,29,30,31,32,33,34,35,36}),"d","")</f>
        <v/>
      </c>
      <c r="N240" s="14" t="str">
        <f>IF(AND(OR($D239={"1/3","2/3","3/1","3/2"}),L239="w"),VLOOKUP(N239,$AA$2:$AB$17,2,FALSE),IF(AND(OR($D239={"1/3","2/3","3/1","3/2"}),L239="l"),VLOOKUP(N239,$AC$2:$AD$17,2,FALSE),IF(AND(OR($D239={"1/3","2/3","3/1","3/2"}),L238="w"),VLOOKUP(N238,$AA$2:$AB$17,2,FALSE),IF(AND(OR($D239={"1/3","2/3","3/1","3/2"}),L238="l"),VLOOKUP(N238,$AC$2:$AD$17,2,FALSE),IF(AND(OR($D239={"1/3","2/3","3/1","3/2"}),L237="w"),VLOOKUP(N237,$AA$2:$AB$17,2,FALSE),IF(AND(OR($D239={"1/3","2/3","3/1","3/2"}),L237="l"),VLOOKUP(N237,$AC$2:$AD$17,2,FALSE),IF(AND(OR($D239={"1/3","2/3","3/1","3/2"}),L236="w"),VLOOKUP(N236,$AA$2:$AB$17,2,FALSE),IF(AND(OR($D239={"1/3","2/3","3/1","3/2"}),L236="l"),VLOOKUP(N236,$AC$2:$AD$17,2,FALSE),IF(AND(OR($D239={"1/3","2/3","3/1","3/2"}),L235="w"),VLOOKUP(N235,$AA$2:$AB$17,2,FALSE),IF(AND(OR($D239={"1/3","2/3","3/1","3/2"}),L235="l"),VLOOKUP(N235,$AC$2:$AD$17,2,FALSE),IF(AND(OR($D239={"1/3","2/3","3/1","3/2"}),L234="w"),VLOOKUP(N234,$AA$2:$AB$17,2,FALSE),IF(AND(OR($D239={"1/3","2/3","3/1","3/2"}),L234="l"),VLOOKUP(N234,$AC$2:$AD$17,2,FALSE),IF(AND(OR($D239={"1/3","2/3","3/1","3/2"}),L233="w"),VLOOKUP(N233,$AA$2:$AB$17,2,FALSE),IF(AND(OR($D239={"1/3","2/3","3/1","3/2"}),L233="l"),VLOOKUP(N233,$AC$2:$AD$17,2,FALSE),IF(AND(OR($D239={"1/3","2/3","3/1","3/2"}),L232="w"),VLOOKUP(N232,$AA$2:$AB$17,2,FALSE),IF(AND(OR($D239={"1/3","2/3","3/1","3/2"}),L232="l"),VLOOKUP(N232,$AC$2:$AD$17,2,FALSE),IF(AND(OR($D239={"1/3","2/3","3/1","3/2"}),L231="w"),VLOOKUP(N231,$AA$2:$AB$17,2,FALSE),IF(AND(OR($D239={"1/3","2/3","3/1","3/2"}),L231="l"),VLOOKUP(N231,$AC$2:$AD$17,2,FALSE),IF(AND(OR($D239={"1/3","2/3","3/1","3/2"}),L230="w"),VLOOKUP(N230,$AA$2:$AB$17,2,FALSE),IF(AND(OR($D239={"1/3","2/3","3/1","3/2"}),L230="l"),VLOOKUP(N230,$AC$2:$AD$17,2,FALSE),IF(AND(OR($D239={"1/3","2/3","3/1","3/2"}),L229="w"),VLOOKUP(N229,$AA$2:$AB$17,2,FALSE),IF(AND(OR($D239={"1/3","2/3","3/1","3/2"}),L229="l"),VLOOKUP(N229,$AC$2:$AD$17,2,FALSE),IF(OR($D239={"1/3","2/3","3/1","3/2"}),1,"")))))))))))))))))))))))</f>
        <v/>
      </c>
      <c r="O240" s="12">
        <f t="shared" si="22"/>
        <v>3</v>
      </c>
      <c r="P240" s="13" t="str">
        <f>IF(AND(Q240="c",$A240&gt;=1,OR(R240={1,"2a","2b",3,"5a","5b","10a","10b","20a","20b","40a","40b","80a","80b","160a","160b"})),"w",IF(AND(Q240="",$A240&gt;=1,OR(R240={1,"2a","2b",3,"5a","5b","10a","10b","20a","20b","40a","40b","80a","80b","160a","160b"})),"l",""))</f>
        <v>l</v>
      </c>
      <c r="Q240" s="7" t="str">
        <f>IF(OR($A240={1,4,7,10,13,16,19,22,25,28,31,34}),"c","")</f>
        <v/>
      </c>
      <c r="R240" s="14" t="str">
        <f>IF(AND(OR($E239={"a/b","a/c","b/a","c/a"}),P239="w"),VLOOKUP(R239,$AA$2:$AB$17,2,FALSE),IF(AND(OR($E239={"a/b","a/c","b/a","c/a"}),P239="l"),VLOOKUP(R239,$AC$2:$AD$17,2,FALSE),IF(AND(OR($E239={"a/b","a/c","b/a","c/a"}),P238="w"),VLOOKUP(R238,$AA$2:$AB$17,2,FALSE),IF(AND(OR($E239={"a/b","a/c","b/a","c/a"}),P238="l"),VLOOKUP(R238,$AC$2:$AD$17,2,FALSE),IF(AND(OR($E239={"a/b","a/c","b/a","c/a"}),P237="w"),VLOOKUP(R237,$AA$2:$AB$17,2,FALSE),IF(AND(OR($E239={"a/b","a/c","b/a","c/a"}),P237="l"),VLOOKUP(R237,$AC$2:$AD$17,2,FALSE),IF(AND(OR($E239={"a/b","a/c","b/a","c/a"}),P236="w"),VLOOKUP(R236,$AA$2:$AB$17,2,FALSE),IF(AND(OR($E239={"a/b","a/c","b/a","c/a"}),P236="l"),VLOOKUP(R236,$AC$2:$AD$17,2,FALSE),IF(AND(OR($E239={"a/b","a/c","b/a","c/a"}),P235="w"),VLOOKUP(R235,$AA$2:$AB$17,2,FALSE),IF(AND(OR($E239={"a/b","a/c","b/a","c/a"}),P235="l"),VLOOKUP(R235,$AC$2:$AD$17,2,FALSE),IF(AND(OR($E239={"a/b","a/c","b/a","c/a"}),P234="w"),VLOOKUP(R234,$AA$2:$AB$17,2,FALSE),IF(AND(OR($E239={"a/b","a/c","b/a","c/a"}),P234="l"),VLOOKUP(R234,$AC$2:$AD$17,2,FALSE),IF(AND(OR($E239={"a/b","a/c","b/a","c/a"}),P233="w"),VLOOKUP(R233,$AA$2:$AB$17,2,FALSE),IF(AND(OR($E239={"a/b","a/c","b/a","c/a"}),P233="l"),VLOOKUP(R233,$AC$2:$AD$17,2,FALSE),IF(AND(OR($E239={"a/b","a/c","b/a","c/a"}),P232="w"),VLOOKUP(R232,$AA$2:$AB$17,2,FALSE),IF(AND(OR($E239={"a/b","a/c","b/a","c/a"}),P232="l"),VLOOKUP(R232,$AC$2:$AD$17,2,FALSE),IF(AND(OR($E239={"a/b","a/c","b/a","c/a"}),P231="w"),VLOOKUP(R231,$AA$2:$AB$17,2,FALSE),IF(AND(OR($E239={"a/b","a/c","b/a","c/a"}),P231="l"),VLOOKUP(R231,$AC$2:$AD$17,2,FALSE),IF(AND(OR($E239={"a/b","a/c","b/a","c/a"}),P230="w"),VLOOKUP(R230,$AA$2:$AB$17,2,FALSE),IF(AND(OR($E239={"a/b","a/c","b/a","c/a"}),P230="l"),VLOOKUP(R230,$AC$2:$AD$17,2,FALSE),IF(AND(OR($E239={"a/b","a/c","b/a","c/a"}),P229="w"),VLOOKUP(R229,$AA$2:$AB$17,2,FALSE),IF(AND(OR($E239={"a/b","a/c","b/a","c/a"}),P229="l"),VLOOKUP(R229,$AC$2:$AD$17,2,FALSE),IF(OR($E239={"a/b","a/c","b/a","c/a"}),1,"")))))))))))))))))))))))</f>
        <v>2a</v>
      </c>
      <c r="S240" s="13" t="str">
        <f>IF(AND(T240="c",$A240&gt;=1,OR(U240={1,"2a","2b",3,"5a","5b","10a","10b","20a","20b","40a","40b","80a","80b","160a","160b"})),"w",IF(AND(T240="",$A240&gt;=1,OR(U240={1,"2a","2b",3,"5a","5b","10a","10b","20a","20b","40a","40b","80a","80b","160a","160b"})),"l",""))</f>
        <v/>
      </c>
      <c r="T240" s="7" t="str">
        <f>IF(OR($A240={2,5,8,11,14,17,20,23,26,29,32,35}),"c","")</f>
        <v>c</v>
      </c>
      <c r="U240" s="14" t="str">
        <f>IF(AND(OR($E239={"a/b","b/c","b/a","c/b"}),S239="w"),VLOOKUP(U239,$AA$2:$AB$17,2,FALSE),IF(AND(OR($E239={"a/b","b/c","b/a","c/b"}),S239="l"),VLOOKUP(U239,$AC$2:$AD$17,2,FALSE),IF(AND(OR($E239={"a/b","b/c","b/a","c/b"}),S238="w"),VLOOKUP(U238,$AA$2:$AB$17,2,FALSE),IF(AND(OR($E239={"a/b","b/c","b/a","c/b"}),S238="l"),VLOOKUP(U238,$AC$2:$AD$17,2,FALSE),IF(AND(OR($E239={"a/b","b/c","b/a","c/b"}),S237="w"),VLOOKUP(U237,$AA$2:$AB$17,2,FALSE),IF(AND(OR($E239={"a/b","b/c","b/a","c/b"}),S237="l"),VLOOKUP(U237,$AC$2:$AD$17,2,FALSE),IF(AND(OR($E239={"a/b","b/c","b/a","c/b"}),S236="w"),VLOOKUP(U236,$AA$2:$AB$17,2,FALSE),IF(AND(OR($E239={"a/b","b/c","b/a","c/b"}),S236="l"),VLOOKUP(U236,$AC$2:$AD$17,2,FALSE),IF(AND(OR($E239={"a/b","b/c","b/a","c/b"}),S235="w"),VLOOKUP(U235,$AA$2:$AB$17,2,FALSE),IF(AND(OR($E239={"a/b","b/c","b/a","c/b"}),S235="l"),VLOOKUP(U235,$AC$2:$AD$17,2,FALSE),IF(AND(OR($E239={"a/b","b/c","b/a","c/b"}),S234="w"),VLOOKUP(U234,$AA$2:$AB$17,2,FALSE),IF(AND(OR($E239={"a/b","b/c","b/a","c/b"}),S234="l"),VLOOKUP(U234,$AC$2:$AD$17,2,FALSE),IF(AND(OR($E239={"a/b","b/c","b/a","c/b"}),S233="w"),VLOOKUP(U233,$AA$2:$AB$17,2,FALSE),IF(AND(OR($E239={"a/b","b/c","b/a","c/b"}),S233="l"),VLOOKUP(U233,$AC$2:$AD$17,2,FALSE),IF(AND(OR($E239={"a/b","b/c","b/a","c/b"}),S232="w"),VLOOKUP(U232,$AA$2:$AB$17,2,FALSE),IF(AND(OR($E239={"a/b","b/c","b/a","c/b"}),S232="l"),VLOOKUP(U232,$AC$2:$AD$17,2,FALSE),IF(AND(OR($E239={"a/b","b/c","b/a","c/b"}),S231="w"),VLOOKUP(U231,$AA$2:$AB$17,2,FALSE),IF(AND(OR($E239={"a/b","b/c","b/a","c/b"}),S231="l"),VLOOKUP(U231,$AC$2:$AD$17,2,FALSE),IF(AND(OR($E239={"a/b","b/c","b/a","c/b"}),S230="w"),VLOOKUP(U230,$AA$2:$AB$17,2,FALSE),IF(AND(OR($E239={"a/b","b/c","b/a","c/b"}),S230="l"),VLOOKUP(U230,$AC$2:$AD$17,2,FALSE),IF(AND(OR($E239={"a/b","b/c","b/a","c/b"}),S229="w"),VLOOKUP(U229,$AA$2:$AB$17,2,FALSE),IF(AND(OR($E239={"a/b","b/c","b/a","c/b"}),S229="l"),VLOOKUP(U229,$AC$2:$AD$17,2,FALSE),IF(OR($E239={"a/b","b/c","b/a","c/b"}),1,"")))))))))))))))))))))))</f>
        <v/>
      </c>
      <c r="V240" s="13" t="str">
        <f>IF(AND(W240="c",$A240&gt;=1,OR(X240={1,"2a","2b",3,"5a","5b","10a","10b","20a","20b","40a","40b","80a","80b","160a","160b"})),"w",IF(AND(W240="",$A240&gt;=1,OR(X240={1,"2a","2b",3,"5a","5b","10a","10b","20a","20b","40a","40b","80a","80b","160a","160b"})),"l",""))</f>
        <v>l</v>
      </c>
      <c r="W240" s="7" t="str">
        <f>IF(OR($A240={3,6,9,12,15,18,21,24,27,30,33,36}),"c","")</f>
        <v/>
      </c>
      <c r="X240" s="14" t="str">
        <f>IF(AND(OR($E239={"a/c","b/c","c/a","c/b"}),V239="w"),VLOOKUP(X239,$AA$2:$AB$17,2,FALSE),IF(AND(OR($E239={"a/c","b/c","c/a","c/b"}),V239="l"),VLOOKUP(X239,$AC$2:$AD$17,2,FALSE),IF(AND(OR($E239={"a/c","b/c","c/a","c/b"}),V238="w"),VLOOKUP(X238,$AA$2:$AB$17,2,FALSE),IF(AND(OR($E239={"a/c","b/c","c/a","c/b"}),V238="l"),VLOOKUP(X238,$AC$2:$AD$17,2,FALSE),IF(AND(OR($E239={"a/c","b/c","c/a","c/b"}),V237="w"),VLOOKUP(X237,$AA$2:$AB$17,2,FALSE),IF(AND(OR($E239={"a/c","b/c","c/a","c/b"}),V237="l"),VLOOKUP(X237,$AC$2:$AD$17,2,FALSE),IF(AND(OR($E239={"a/c","b/c","c/a","c/b"}),V236="w"),VLOOKUP(X236,$AA$2:$AB$17,2,FALSE),IF(AND(OR($E239={"a/c","b/c","c/a","c/b"}),V236="l"),VLOOKUP(X236,$AC$2:$AD$17,2,FALSE),IF(AND(OR($E239={"a/c","b/c","c/a","c/b"}),V235="w"),VLOOKUP(X235,$AA$2:$AB$17,2,FALSE),IF(AND(OR($E239={"a/c","b/c","c/a","c/b"}),V235="l"),VLOOKUP(X235,$AC$2:$AD$17,2,FALSE),IF(AND(OR($E239={"a/c","b/c","c/a","c/b"}),V234="w"),VLOOKUP(X234,$AA$2:$AB$17,2,FALSE),IF(AND(OR($E239={"a/c","b/c","c/a","c/b"}),V234="l"),VLOOKUP(X234,$AC$2:$AD$17,2,FALSE),IF(AND(OR($E239={"a/c","b/c","c/a","c/b"}),V233="w"),VLOOKUP(X233,$AA$2:$AB$17,2,FALSE),IF(AND(OR($E239={"a/c","b/c","c/a","c/b"}),V233="l"),VLOOKUP(X233,$AC$2:$AD$17,2,FALSE),IF(AND(OR($E239={"a/c","b/c","c/a","c/b"}),V232="w"),VLOOKUP(X232,$AA$2:$AB$17,2,FALSE),IF(AND(OR($E239={"a/c","b/c","c/a","c/b"}),V232="l"),VLOOKUP(X232,$AC$2:$AD$17,2,FALSE),IF(AND(OR($E239={"a/c","b/c","c/a","c/b"}),V231="w"),VLOOKUP(X231,$AA$2:$AB$17,2,FALSE),IF(AND(OR($E239={"a/c","b/c","c/a","c/b"}),V231="l"),VLOOKUP(X231,$AC$2:$AD$17,2,FALSE),IF(AND(OR($E239={"a/c","b/c","c/a","c/b"}),V230="w"),VLOOKUP(X230,$AA$2:$AB$17,2,FALSE),IF(AND(OR($E239={"a/c","b/c","c/a","c/b"}),V230="l"),VLOOKUP(X230,$AC$2:$AD$17,2,FALSE),IF(AND(OR($E239={"a/c","b/c","c/a","c/b"}),V229="w"),VLOOKUP(X229,$AA$2:$AB$17,2,FALSE),IF(AND(OR($E239={"a/c","b/c","c/a","c/b"}),V229="l"),VLOOKUP(X229,$AC$2:$AD$17,2,FALSE),IF(OR($E239={"a/c","b/c","c/a","c/b"}),1,"")))))))))))))))))))))))</f>
        <v>80b</v>
      </c>
      <c r="Y240" s="12">
        <f t="shared" si="23"/>
        <v>-82</v>
      </c>
      <c r="Z240" s="27">
        <f t="shared" si="24"/>
        <v>-79</v>
      </c>
    </row>
    <row r="241" spans="1:26">
      <c r="A241" s="9">
        <v>26</v>
      </c>
      <c r="B241" s="9">
        <f>IF(OR($A241={1,2,3,4,5,6,7,8,9,10,11,12}),1,IF(OR($A241={13,14,15,16,17,18,19,20,21,22,23,24}),2,IF(OR($A241={25,26,27,28,29,30,31,32,33,34,35,36}),3,"")))</f>
        <v>3</v>
      </c>
      <c r="C241" s="9" t="str">
        <f>IF(OR($A241={1,4,7,10,13,16,19,22,25,28,31,34}),"A",IF(OR($A241={2,5,8,11,14,17,20,23,26,29,32,35}),"B",IF(OR($A241={3,6,9,12,15,18,21,24,27,30,33,36}),"C","")))</f>
        <v>B</v>
      </c>
      <c r="D241" t="str">
        <f t="shared" si="25"/>
        <v>2/3</v>
      </c>
      <c r="E241" t="str">
        <f t="shared" si="26"/>
        <v>C/B</v>
      </c>
      <c r="F241" s="13" t="str">
        <f>IF(AND(G241="d",$A241&gt;=1,OR(H241={1,"2a","2b",3,"5a","5b","10a","10b","20a","20b","40a","40b","80a","80b","160a","160b"})),"w",IF(AND(G241="",$A241&gt;=1,OR(H241={1,"2a","2b",3,"5a","5b","10a","10b","20a","20b","40a","40b","80a","80b","160a","160b"})),"l",""))</f>
        <v>l</v>
      </c>
      <c r="G241" s="7" t="str">
        <f>IF(OR($A241={1,2,3,4,5,6,7,8,9,10,11,12}),"d","")</f>
        <v/>
      </c>
      <c r="H241" s="14" t="str">
        <f>IF(AND(OR($D240={"1/2","1/3","2/1","3/1"}),F240="w"),VLOOKUP(H240,$AA$2:$AB$17,2,FALSE),IF(AND(OR($D240={"1/2","1/3","2/1","3/1"}),F240="l"),VLOOKUP(H240,$AC$2:$AD$17,2,FALSE),IF(AND(OR($D240={"1/2","1/3","2/1","3/1"}),F239="w"),VLOOKUP(H239,$AA$2:$AB$17,2,FALSE),IF(AND(OR($D240={"1/2","1/3","2/1","3/1"}),F239="l"),VLOOKUP(H239,$AC$2:$AD$17,2,FALSE),IF(AND(OR($D240={"1/2","1/3","2/1","3/1"}),F238="w"),VLOOKUP(H238,$AA$2:$AB$17,2,FALSE),IF(AND(OR($D240={"1/2","1/3","2/1","3/1"}),F238="l"),VLOOKUP(H238,$AC$2:$AD$17,2,FALSE),IF(AND(OR($D240={"1/2","1/3","2/1","3/1"}),F237="w"),VLOOKUP(H237,$AA$2:$AB$17,2,FALSE),IF(AND(OR($D240={"1/2","1/3","2/1","3/1"}),F237="l"),VLOOKUP(H237,$AC$2:$AD$17,2,FALSE),IF(AND(OR($D240={"1/2","1/3","2/1","3/1"}),F236="w"),VLOOKUP(H236,$AA$2:$AB$17,2,FALSE),IF(AND(OR($D240={"1/2","1/3","2/1","3/1"}),F236="l"),VLOOKUP(H236,$AC$2:$AD$17,2,FALSE),IF(AND(OR($D240={"1/2","1/3","2/1","3/1"}),F235="w"),VLOOKUP(H235,$AA$2:$AB$17,2,FALSE),IF(AND(OR($D240={"1/2","1/3","2/1","3/1"}),F235="l"),VLOOKUP(H235,$AC$2:$AD$17,2,FALSE),IF(AND(OR($D240={"1/2","1/3","2/1","3/1"}),F234="w"),VLOOKUP(H234,$AA$2:$AB$17,2,FALSE),IF(AND(OR($D240={"1/2","1/3","2/1","3/1"}),F234="l"),VLOOKUP(H234,$AC$2:$AD$17,2,FALSE),IF(AND(OR($D240={"1/2","1/3","2/1","3/1"}),F233="w"),VLOOKUP(H233,$AA$2:$AB$17,2,FALSE),IF(AND(OR($D240={"1/2","1/3","2/1","3/1"}),F233="l"),VLOOKUP(H233,$AC$2:$AD$17,2,FALSE),IF(AND(OR($D240={"1/2","1/3","2/1","3/1"}),F232="w"),VLOOKUP(H232,$AA$2:$AB$17,2,FALSE),IF(AND(OR($D240={"1/2","1/3","2/1","3/1"}),F232="l"),VLOOKUP(H232,$AC$2:$AD$17,2,FALSE),IF(AND(OR($D240={"1/2","1/3","2/1","3/1"}),F231="w"),VLOOKUP(H231,$AA$2:$AB$17,2,FALSE),IF(AND(OR($D240={"1/2","1/3","2/1","3/1"}),F231="l"),VLOOKUP(H231,$AC$2:$AD$17,2,FALSE),IF(AND(OR($D240={"1/2","1/3","2/1","3/1"}),F230="w"),VLOOKUP(H230,$AA$2:$AB$17,2,FALSE),IF(AND(OR($D240={"1/2","1/3","2/1","3/1"}),F230="l"),VLOOKUP(H230,$AC$2:$AD$17,2,FALSE),IF(OR($D240={"1/2","1/3","2/1","3/1"}),1,"")))))))))))))))))))))))</f>
        <v>2a</v>
      </c>
      <c r="I241" s="13" t="str">
        <f>IF(AND(J241="d",$A241&gt;=1,OR(K241={1,"2a","2b",3,"5a","5b","10a","10b","20a","20b","40a","40b","80a","80b","160a","160b"})),"w",IF(AND(J241="",$A241&gt;=1,OR(K241={1,"2a","2b",3,"5a","5b","10a","10b","20a","20b","40a","40b","80a","80b","160a","160b"})),"l",""))</f>
        <v>l</v>
      </c>
      <c r="J241" s="7" t="str">
        <f>IF(OR($A241={13,14,15,16,17,18,19,20,21,22,23,24}),"d","")</f>
        <v/>
      </c>
      <c r="K241" s="14">
        <f>IF(AND(OR($D240={"1/2","2/3","2/1","3/2"}),I240="w"),VLOOKUP(K240,$AA$2:$AB$17,2,FALSE),IF(AND(OR($D240={"1/2","2/3","2/1","3/2"}),I240="l"),VLOOKUP(K240,$AC$2:$AD$17,2,FALSE),IF(AND(OR($D240={"1/2","2/3","2/1","3/2"}),I239="w"),VLOOKUP(K239,$AA$2:$AB$17,2,FALSE),IF(AND(OR($D240={"1/2","2/3","2/1","3/2"}),I239="l"),VLOOKUP(K239,$AC$2:$AD$17,2,FALSE),IF(AND(OR($D240={"1/2","2/3","2/1","3/2"}),I238="w"),VLOOKUP(K238,$AA$2:$AB$17,2,FALSE),IF(AND(OR($D240={"1/2","2/3","2/1","3/2"}),I238="l"),VLOOKUP(K238,$AC$2:$AD$17,2,FALSE),IF(AND(OR($D240={"1/2","2/3","2/1","3/2"}),I237="w"),VLOOKUP(K237,$AA$2:$AB$17,2,FALSE),IF(AND(OR($D240={"1/2","2/3","2/1","3/2"}),I237="l"),VLOOKUP(K237,$AC$2:$AD$17,2,FALSE),IF(AND(OR($D240={"1/2","2/3","2/1","3/2"}),I236="w"),VLOOKUP(K236,$AA$2:$AB$17,2,FALSE),IF(AND(OR($D240={"1/2","2/3","2/1","3/2"}),I236="l"),VLOOKUP(K236,$AC$2:$AD$17,2,FALSE),IF(AND(OR($D240={"1/2","2/3","2/1","3/2"}),I235="w"),VLOOKUP(K235,$AA$2:$AB$17,2,FALSE),IF(AND(OR($D240={"1/2","2/3","2/1","3/2"}),I235="l"),VLOOKUP(K235,$AC$2:$AD$17,2,FALSE),IF(AND(OR($D240={"1/2","2/3","2/1","3/2"}),I234="w"),VLOOKUP(K234,$AA$2:$AB$17,2,FALSE),IF(AND(OR($D240={"1/2","2/3","2/1","3/2"}),I234="l"),VLOOKUP(K234,$AC$2:$AD$17,2,FALSE),IF(AND(OR($D240={"1/2","2/3","2/1","3/2"}),I233="w"),VLOOKUP(K233,$AA$2:$AB$17,2,FALSE),IF(AND(OR($D240={"1/2","2/3","2/1","3/2"}),I233="l"),VLOOKUP(K233,$AC$2:$AD$17,2,FALSE),IF(AND(OR($D240={"1/2","2/3","2/1","3/2"}),I232="w"),VLOOKUP(K232,$AA$2:$AB$17,2,FALSE),IF(AND(OR($D240={"1/2","2/3","2/1","3/2"}),I232="l"),VLOOKUP(K232,$AC$2:$AD$17,2,FALSE),IF(AND(OR($D240={"1/2","2/3","2/1","3/2"}),I231="w"),VLOOKUP(K231,$AA$2:$AB$17,2,FALSE),IF(AND(OR($D240={"1/2","2/3","2/1","3/2"}),I231="l"),VLOOKUP(K231,$AC$2:$AD$17,2,FALSE),IF(AND(OR($D240={"1/2","2/3","2/1","3/2"}),I230="w"),VLOOKUP(K230,$AA$2:$AB$17,2,FALSE),IF(AND(OR($D240={"1/2","2/3","2/1","3/2"}),I230="l"),VLOOKUP(K230,$AC$2:$AD$17,2,FALSE),IF(OR($D240={"1/2","2/3","2/1","3/2"}),1,"")))))))))))))))))))))))</f>
        <v>1</v>
      </c>
      <c r="L241" s="13" t="str">
        <f>IF(AND(M241="d",$A241&gt;=1,OR(N241={1,"2a","2b",3,"5a","5b","10a","10b","20a","20b","40a","40b","80a","80b","160a","160b"})),"w",IF(AND(M241="",$A241&gt;=1,OR(N241={1,"2a","2b",3,"5a","5b","10a","10b","20a","20b","40a","40b","80a","80b","160a","160b"})),"l",""))</f>
        <v/>
      </c>
      <c r="M241" s="7" t="str">
        <f>IF(OR($A241={25,26,27,28,29,30,31,32,33,34,35,36}),"d","")</f>
        <v>d</v>
      </c>
      <c r="N241" s="14" t="str">
        <f>IF(AND(OR($D240={"1/3","2/3","3/1","3/2"}),L240="w"),VLOOKUP(N240,$AA$2:$AB$17,2,FALSE),IF(AND(OR($D240={"1/3","2/3","3/1","3/2"}),L240="l"),VLOOKUP(N240,$AC$2:$AD$17,2,FALSE),IF(AND(OR($D240={"1/3","2/3","3/1","3/2"}),L239="w"),VLOOKUP(N239,$AA$2:$AB$17,2,FALSE),IF(AND(OR($D240={"1/3","2/3","3/1","3/2"}),L239="l"),VLOOKUP(N239,$AC$2:$AD$17,2,FALSE),IF(AND(OR($D240={"1/3","2/3","3/1","3/2"}),L238="w"),VLOOKUP(N238,$AA$2:$AB$17,2,FALSE),IF(AND(OR($D240={"1/3","2/3","3/1","3/2"}),L238="l"),VLOOKUP(N238,$AC$2:$AD$17,2,FALSE),IF(AND(OR($D240={"1/3","2/3","3/1","3/2"}),L237="w"),VLOOKUP(N237,$AA$2:$AB$17,2,FALSE),IF(AND(OR($D240={"1/3","2/3","3/1","3/2"}),L237="l"),VLOOKUP(N237,$AC$2:$AD$17,2,FALSE),IF(AND(OR($D240={"1/3","2/3","3/1","3/2"}),L236="w"),VLOOKUP(N236,$AA$2:$AB$17,2,FALSE),IF(AND(OR($D240={"1/3","2/3","3/1","3/2"}),L236="l"),VLOOKUP(N236,$AC$2:$AD$17,2,FALSE),IF(AND(OR($D240={"1/3","2/3","3/1","3/2"}),L235="w"),VLOOKUP(N235,$AA$2:$AB$17,2,FALSE),IF(AND(OR($D240={"1/3","2/3","3/1","3/2"}),L235="l"),VLOOKUP(N235,$AC$2:$AD$17,2,FALSE),IF(AND(OR($D240={"1/3","2/3","3/1","3/2"}),L234="w"),VLOOKUP(N234,$AA$2:$AB$17,2,FALSE),IF(AND(OR($D240={"1/3","2/3","3/1","3/2"}),L234="l"),VLOOKUP(N234,$AC$2:$AD$17,2,FALSE),IF(AND(OR($D240={"1/3","2/3","3/1","3/2"}),L233="w"),VLOOKUP(N233,$AA$2:$AB$17,2,FALSE),IF(AND(OR($D240={"1/3","2/3","3/1","3/2"}),L233="l"),VLOOKUP(N233,$AC$2:$AD$17,2,FALSE),IF(AND(OR($D240={"1/3","2/3","3/1","3/2"}),L232="w"),VLOOKUP(N232,$AA$2:$AB$17,2,FALSE),IF(AND(OR($D240={"1/3","2/3","3/1","3/2"}),L232="l"),VLOOKUP(N232,$AC$2:$AD$17,2,FALSE),IF(AND(OR($D240={"1/3","2/3","3/1","3/2"}),L231="w"),VLOOKUP(N231,$AA$2:$AB$17,2,FALSE),IF(AND(OR($D240={"1/3","2/3","3/1","3/2"}),L231="l"),VLOOKUP(N231,$AC$2:$AD$17,2,FALSE),IF(AND(OR($D240={"1/3","2/3","3/1","3/2"}),L230="w"),VLOOKUP(N230,$AA$2:$AB$17,2,FALSE),IF(AND(OR($D240={"1/3","2/3","3/1","3/2"}),L230="l"),VLOOKUP(N230,$AC$2:$AD$17,2,FALSE),IF(OR($D240={"1/3","2/3","3/1","3/2"}),1,"")))))))))))))))))))))))</f>
        <v/>
      </c>
      <c r="O241" s="12">
        <f t="shared" si="22"/>
        <v>-3</v>
      </c>
      <c r="P241" s="13" t="str">
        <f>IF(AND(Q241="c",$A241&gt;=1,OR(R241={1,"2a","2b",3,"5a","5b","10a","10b","20a","20b","40a","40b","80a","80b","160a","160b"})),"w",IF(AND(Q241="",$A241&gt;=1,OR(R241={1,"2a","2b",3,"5a","5b","10a","10b","20a","20b","40a","40b","80a","80b","160a","160b"})),"l",""))</f>
        <v/>
      </c>
      <c r="Q241" s="7" t="str">
        <f>IF(OR($A241={1,4,7,10,13,16,19,22,25,28,31,34}),"c","")</f>
        <v/>
      </c>
      <c r="R241" s="14" t="str">
        <f>IF(AND(OR($E240={"a/b","a/c","b/a","c/a"}),P240="w"),VLOOKUP(R240,$AA$2:$AB$17,2,FALSE),IF(AND(OR($E240={"a/b","a/c","b/a","c/a"}),P240="l"),VLOOKUP(R240,$AC$2:$AD$17,2,FALSE),IF(AND(OR($E240={"a/b","a/c","b/a","c/a"}),P239="w"),VLOOKUP(R239,$AA$2:$AB$17,2,FALSE),IF(AND(OR($E240={"a/b","a/c","b/a","c/a"}),P239="l"),VLOOKUP(R239,$AC$2:$AD$17,2,FALSE),IF(AND(OR($E240={"a/b","a/c","b/a","c/a"}),P238="w"),VLOOKUP(R238,$AA$2:$AB$17,2,FALSE),IF(AND(OR($E240={"a/b","a/c","b/a","c/a"}),P238="l"),VLOOKUP(R238,$AC$2:$AD$17,2,FALSE),IF(AND(OR($E240={"a/b","a/c","b/a","c/a"}),P237="w"),VLOOKUP(R237,$AA$2:$AB$17,2,FALSE),IF(AND(OR($E240={"a/b","a/c","b/a","c/a"}),P237="l"),VLOOKUP(R237,$AC$2:$AD$17,2,FALSE),IF(AND(OR($E240={"a/b","a/c","b/a","c/a"}),P236="w"),VLOOKUP(R236,$AA$2:$AB$17,2,FALSE),IF(AND(OR($E240={"a/b","a/c","b/a","c/a"}),P236="l"),VLOOKUP(R236,$AC$2:$AD$17,2,FALSE),IF(AND(OR($E240={"a/b","a/c","b/a","c/a"}),P235="w"),VLOOKUP(R235,$AA$2:$AB$17,2,FALSE),IF(AND(OR($E240={"a/b","a/c","b/a","c/a"}),P235="l"),VLOOKUP(R235,$AC$2:$AD$17,2,FALSE),IF(AND(OR($E240={"a/b","a/c","b/a","c/a"}),P234="w"),VLOOKUP(R234,$AA$2:$AB$17,2,FALSE),IF(AND(OR($E240={"a/b","a/c","b/a","c/a"}),P234="l"),VLOOKUP(R234,$AC$2:$AD$17,2,FALSE),IF(AND(OR($E240={"a/b","a/c","b/a","c/a"}),P233="w"),VLOOKUP(R233,$AA$2:$AB$17,2,FALSE),IF(AND(OR($E240={"a/b","a/c","b/a","c/a"}),P233="l"),VLOOKUP(R233,$AC$2:$AD$17,2,FALSE),IF(AND(OR($E240={"a/b","a/c","b/a","c/a"}),P232="w"),VLOOKUP(R232,$AA$2:$AB$17,2,FALSE),IF(AND(OR($E240={"a/b","a/c","b/a","c/a"}),P232="l"),VLOOKUP(R232,$AC$2:$AD$17,2,FALSE),IF(AND(OR($E240={"a/b","a/c","b/a","c/a"}),P231="w"),VLOOKUP(R231,$AA$2:$AB$17,2,FALSE),IF(AND(OR($E240={"a/b","a/c","b/a","c/a"}),P231="l"),VLOOKUP(R231,$AC$2:$AD$17,2,FALSE),IF(AND(OR($E240={"a/b","a/c","b/a","c/a"}),P230="w"),VLOOKUP(R230,$AA$2:$AB$17,2,FALSE),IF(AND(OR($E240={"a/b","a/c","b/a","c/a"}),P230="l"),VLOOKUP(R230,$AC$2:$AD$17,2,FALSE),IF(OR($E240={"a/b","a/c","b/a","c/a"}),1,"")))))))))))))))))))))))</f>
        <v/>
      </c>
      <c r="S241" s="13" t="str">
        <f>IF(AND(T241="c",$A241&gt;=1,OR(U241={1,"2a","2b",3,"5a","5b","10a","10b","20a","20b","40a","40b","80a","80b","160a","160b"})),"w",IF(AND(T241="",$A241&gt;=1,OR(U241={1,"2a","2b",3,"5a","5b","10a","10b","20a","20b","40a","40b","80a","80b","160a","160b"})),"l",""))</f>
        <v>w</v>
      </c>
      <c r="T241" s="7" t="str">
        <f>IF(OR($A241={2,5,8,11,14,17,20,23,26,29,32,35}),"c","")</f>
        <v>c</v>
      </c>
      <c r="U241" s="14">
        <f>IF(AND(OR($E240={"a/b","b/c","b/a","c/b"}),S240="w"),VLOOKUP(U240,$AA$2:$AB$17,2,FALSE),IF(AND(OR($E240={"a/b","b/c","b/a","c/b"}),S240="l"),VLOOKUP(U240,$AC$2:$AD$17,2,FALSE),IF(AND(OR($E240={"a/b","b/c","b/a","c/b"}),S239="w"),VLOOKUP(U239,$AA$2:$AB$17,2,FALSE),IF(AND(OR($E240={"a/b","b/c","b/a","c/b"}),S239="l"),VLOOKUP(U239,$AC$2:$AD$17,2,FALSE),IF(AND(OR($E240={"a/b","b/c","b/a","c/b"}),S238="w"),VLOOKUP(U238,$AA$2:$AB$17,2,FALSE),IF(AND(OR($E240={"a/b","b/c","b/a","c/b"}),S238="l"),VLOOKUP(U238,$AC$2:$AD$17,2,FALSE),IF(AND(OR($E240={"a/b","b/c","b/a","c/b"}),S237="w"),VLOOKUP(U237,$AA$2:$AB$17,2,FALSE),IF(AND(OR($E240={"a/b","b/c","b/a","c/b"}),S237="l"),VLOOKUP(U237,$AC$2:$AD$17,2,FALSE),IF(AND(OR($E240={"a/b","b/c","b/a","c/b"}),S236="w"),VLOOKUP(U236,$AA$2:$AB$17,2,FALSE),IF(AND(OR($E240={"a/b","b/c","b/a","c/b"}),S236="l"),VLOOKUP(U236,$AC$2:$AD$17,2,FALSE),IF(AND(OR($E240={"a/b","b/c","b/a","c/b"}),S235="w"),VLOOKUP(U235,$AA$2:$AB$17,2,FALSE),IF(AND(OR($E240={"a/b","b/c","b/a","c/b"}),S235="l"),VLOOKUP(U235,$AC$2:$AD$17,2,FALSE),IF(AND(OR($E240={"a/b","b/c","b/a","c/b"}),S234="w"),VLOOKUP(U234,$AA$2:$AB$17,2,FALSE),IF(AND(OR($E240={"a/b","b/c","b/a","c/b"}),S234="l"),VLOOKUP(U234,$AC$2:$AD$17,2,FALSE),IF(AND(OR($E240={"a/b","b/c","b/a","c/b"}),S233="w"),VLOOKUP(U233,$AA$2:$AB$17,2,FALSE),IF(AND(OR($E240={"a/b","b/c","b/a","c/b"}),S233="l"),VLOOKUP(U233,$AC$2:$AD$17,2,FALSE),IF(AND(OR($E240={"a/b","b/c","b/a","c/b"}),S232="w"),VLOOKUP(U232,$AA$2:$AB$17,2,FALSE),IF(AND(OR($E240={"a/b","b/c","b/a","c/b"}),S232="l"),VLOOKUP(U232,$AC$2:$AD$17,2,FALSE),IF(AND(OR($E240={"a/b","b/c","b/a","c/b"}),S231="w"),VLOOKUP(U231,$AA$2:$AB$17,2,FALSE),IF(AND(OR($E240={"a/b","b/c","b/a","c/b"}),S231="l"),VLOOKUP(U231,$AC$2:$AD$17,2,FALSE),IF(AND(OR($E240={"a/b","b/c","b/a","c/b"}),S230="w"),VLOOKUP(U230,$AA$2:$AB$17,2,FALSE),IF(AND(OR($E240={"a/b","b/c","b/a","c/b"}),S230="l"),VLOOKUP(U230,$AC$2:$AD$17,2,FALSE),IF(OR($E240={"a/b","b/c","b/a","c/b"}),1,"")))))))))))))))))))))))</f>
        <v>3</v>
      </c>
      <c r="V241" s="13" t="str">
        <f>IF(AND(W241="c",$A241&gt;=1,OR(X241={1,"2a","2b",3,"5a","5b","10a","10b","20a","20b","40a","40b","80a","80b","160a","160b"})),"w",IF(AND(W241="",$A241&gt;=1,OR(X241={1,"2a","2b",3,"5a","5b","10a","10b","20a","20b","40a","40b","80a","80b","160a","160b"})),"l",""))</f>
        <v>l</v>
      </c>
      <c r="W241" s="7" t="str">
        <f>IF(OR($A241={3,6,9,12,15,18,21,24,27,30,33,36}),"c","")</f>
        <v/>
      </c>
      <c r="X241" s="14" t="str">
        <f>IF(AND(OR($E240={"a/c","b/c","c/a","c/b"}),V240="w"),VLOOKUP(X240,$AA$2:$AB$17,2,FALSE),IF(AND(OR($E240={"a/c","b/c","c/a","c/b"}),V240="l"),VLOOKUP(X240,$AC$2:$AD$17,2,FALSE),IF(AND(OR($E240={"a/c","b/c","c/a","c/b"}),V239="w"),VLOOKUP(X239,$AA$2:$AB$17,2,FALSE),IF(AND(OR($E240={"a/c","b/c","c/a","c/b"}),V239="l"),VLOOKUP(X239,$AC$2:$AD$17,2,FALSE),IF(AND(OR($E240={"a/c","b/c","c/a","c/b"}),V238="w"),VLOOKUP(X238,$AA$2:$AB$17,2,FALSE),IF(AND(OR($E240={"a/c","b/c","c/a","c/b"}),V238="l"),VLOOKUP(X238,$AC$2:$AD$17,2,FALSE),IF(AND(OR($E240={"a/c","b/c","c/a","c/b"}),V237="w"),VLOOKUP(X237,$AA$2:$AB$17,2,FALSE),IF(AND(OR($E240={"a/c","b/c","c/a","c/b"}),V237="l"),VLOOKUP(X237,$AC$2:$AD$17,2,FALSE),IF(AND(OR($E240={"a/c","b/c","c/a","c/b"}),V236="w"),VLOOKUP(X236,$AA$2:$AB$17,2,FALSE),IF(AND(OR($E240={"a/c","b/c","c/a","c/b"}),V236="l"),VLOOKUP(X236,$AC$2:$AD$17,2,FALSE),IF(AND(OR($E240={"a/c","b/c","c/a","c/b"}),V235="w"),VLOOKUP(X235,$AA$2:$AB$17,2,FALSE),IF(AND(OR($E240={"a/c","b/c","c/a","c/b"}),V235="l"),VLOOKUP(X235,$AC$2:$AD$17,2,FALSE),IF(AND(OR($E240={"a/c","b/c","c/a","c/b"}),V234="w"),VLOOKUP(X234,$AA$2:$AB$17,2,FALSE),IF(AND(OR($E240={"a/c","b/c","c/a","c/b"}),V234="l"),VLOOKUP(X234,$AC$2:$AD$17,2,FALSE),IF(AND(OR($E240={"a/c","b/c","c/a","c/b"}),V233="w"),VLOOKUP(X233,$AA$2:$AB$17,2,FALSE),IF(AND(OR($E240={"a/c","b/c","c/a","c/b"}),V233="l"),VLOOKUP(X233,$AC$2:$AD$17,2,FALSE),IF(AND(OR($E240={"a/c","b/c","c/a","c/b"}),V232="w"),VLOOKUP(X232,$AA$2:$AB$17,2,FALSE),IF(AND(OR($E240={"a/c","b/c","c/a","c/b"}),V232="l"),VLOOKUP(X232,$AC$2:$AD$17,2,FALSE),IF(AND(OR($E240={"a/c","b/c","c/a","c/b"}),V231="w"),VLOOKUP(X231,$AA$2:$AB$17,2,FALSE),IF(AND(OR($E240={"a/c","b/c","c/a","c/b"}),V231="l"),VLOOKUP(X231,$AC$2:$AD$17,2,FALSE),IF(AND(OR($E240={"a/c","b/c","c/a","c/b"}),V230="w"),VLOOKUP(X230,$AA$2:$AB$17,2,FALSE),IF(AND(OR($E240={"a/c","b/c","c/a","c/b"}),V230="l"),VLOOKUP(X230,$AC$2:$AD$17,2,FALSE),IF(OR($E240={"a/c","b/c","c/a","c/b"}),1,"")))))))))))))))))))))))</f>
        <v>160a</v>
      </c>
      <c r="Y241" s="12">
        <f t="shared" si="23"/>
        <v>-154</v>
      </c>
      <c r="Z241" s="27">
        <f t="shared" si="24"/>
        <v>-157</v>
      </c>
    </row>
    <row r="242" spans="1:26">
      <c r="A242" s="9">
        <v>28</v>
      </c>
      <c r="B242" s="9">
        <f>IF(OR($A242={1,2,3,4,5,6,7,8,9,10,11,12}),1,IF(OR($A242={13,14,15,16,17,18,19,20,21,22,23,24}),2,IF(OR($A242={25,26,27,28,29,30,31,32,33,34,35,36}),3,"")))</f>
        <v>3</v>
      </c>
      <c r="C242" s="9" t="str">
        <f>IF(OR($A242={1,4,7,10,13,16,19,22,25,28,31,34}),"A",IF(OR($A242={2,5,8,11,14,17,20,23,26,29,32,35}),"B",IF(OR($A242={3,6,9,12,15,18,21,24,27,30,33,36}),"C","")))</f>
        <v>A</v>
      </c>
      <c r="D242" t="str">
        <f t="shared" si="25"/>
        <v>2/3</v>
      </c>
      <c r="E242" t="str">
        <f t="shared" si="26"/>
        <v>B/A</v>
      </c>
      <c r="F242" s="13" t="str">
        <f>IF(AND(G242="d",$A242&gt;=1,OR(H242={1,"2a","2b",3,"5a","5b","10a","10b","20a","20b","40a","40b","80a","80b","160a","160b"})),"w",IF(AND(G242="",$A242&gt;=1,OR(H242={1,"2a","2b",3,"5a","5b","10a","10b","20a","20b","40a","40b","80a","80b","160a","160b"})),"l",""))</f>
        <v/>
      </c>
      <c r="G242" s="7" t="str">
        <f>IF(OR($A242={1,2,3,4,5,6,7,8,9,10,11,12}),"d","")</f>
        <v/>
      </c>
      <c r="H242" s="14" t="str">
        <f>IF(AND(OR($D241={"1/2","1/3","2/1","3/1"}),F241="w"),VLOOKUP(H241,$AA$2:$AB$17,2,FALSE),IF(AND(OR($D241={"1/2","1/3","2/1","3/1"}),F241="l"),VLOOKUP(H241,$AC$2:$AD$17,2,FALSE),IF(AND(OR($D241={"1/2","1/3","2/1","3/1"}),F240="w"),VLOOKUP(H240,$AA$2:$AB$17,2,FALSE),IF(AND(OR($D241={"1/2","1/3","2/1","3/1"}),F240="l"),VLOOKUP(H240,$AC$2:$AD$17,2,FALSE),IF(AND(OR($D241={"1/2","1/3","2/1","3/1"}),F239="w"),VLOOKUP(H239,$AA$2:$AB$17,2,FALSE),IF(AND(OR($D241={"1/2","1/3","2/1","3/1"}),F239="l"),VLOOKUP(H239,$AC$2:$AD$17,2,FALSE),IF(AND(OR($D241={"1/2","1/3","2/1","3/1"}),F238="w"),VLOOKUP(H238,$AA$2:$AB$17,2,FALSE),IF(AND(OR($D241={"1/2","1/3","2/1","3/1"}),F238="l"),VLOOKUP(H238,$AC$2:$AD$17,2,FALSE),IF(AND(OR($D241={"1/2","1/3","2/1","3/1"}),F237="w"),VLOOKUP(H237,$AA$2:$AB$17,2,FALSE),IF(AND(OR($D241={"1/2","1/3","2/1","3/1"}),F237="l"),VLOOKUP(H237,$AC$2:$AD$17,2,FALSE),IF(AND(OR($D241={"1/2","1/3","2/1","3/1"}),F236="w"),VLOOKUP(H236,$AA$2:$AB$17,2,FALSE),IF(AND(OR($D241={"1/2","1/3","2/1","3/1"}),F236="l"),VLOOKUP(H236,$AC$2:$AD$17,2,FALSE),IF(AND(OR($D241={"1/2","1/3","2/1","3/1"}),F235="w"),VLOOKUP(H235,$AA$2:$AB$17,2,FALSE),IF(AND(OR($D241={"1/2","1/3","2/1","3/1"}),F235="l"),VLOOKUP(H235,$AC$2:$AD$17,2,FALSE),IF(AND(OR($D241={"1/2","1/3","2/1","3/1"}),F234="w"),VLOOKUP(H234,$AA$2:$AB$17,2,FALSE),IF(AND(OR($D241={"1/2","1/3","2/1","3/1"}),F234="l"),VLOOKUP(H234,$AC$2:$AD$17,2,FALSE),IF(AND(OR($D241={"1/2","1/3","2/1","3/1"}),F233="w"),VLOOKUP(H233,$AA$2:$AB$17,2,FALSE),IF(AND(OR($D241={"1/2","1/3","2/1","3/1"}),F233="l"),VLOOKUP(H233,$AC$2:$AD$17,2,FALSE),IF(AND(OR($D241={"1/2","1/3","2/1","3/1"}),F232="w"),VLOOKUP(H232,$AA$2:$AB$17,2,FALSE),IF(AND(OR($D241={"1/2","1/3","2/1","3/1"}),F232="l"),VLOOKUP(H232,$AC$2:$AD$17,2,FALSE),IF(AND(OR($D241={"1/2","1/3","2/1","3/1"}),F231="w"),VLOOKUP(H231,$AA$2:$AB$17,2,FALSE),IF(AND(OR($D241={"1/2","1/3","2/1","3/1"}),F231="l"),VLOOKUP(H231,$AC$2:$AD$17,2,FALSE),IF(OR($D241={"1/2","1/3","2/1","3/1"}),1,"")))))))))))))))))))))))</f>
        <v/>
      </c>
      <c r="I242" s="13" t="str">
        <f>IF(AND(J242="d",$A242&gt;=1,OR(K242={1,"2a","2b",3,"5a","5b","10a","10b","20a","20b","40a","40b","80a","80b","160a","160b"})),"w",IF(AND(J242="",$A242&gt;=1,OR(K242={1,"2a","2b",3,"5a","5b","10a","10b","20a","20b","40a","40b","80a","80b","160a","160b"})),"l",""))</f>
        <v>l</v>
      </c>
      <c r="J242" s="7" t="str">
        <f>IF(OR($A242={13,14,15,16,17,18,19,20,21,22,23,24}),"d","")</f>
        <v/>
      </c>
      <c r="K242" s="14" t="str">
        <f>IF(AND(OR($D241={"1/2","2/3","2/1","3/2"}),I241="w"),VLOOKUP(K241,$AA$2:$AB$17,2,FALSE),IF(AND(OR($D241={"1/2","2/3","2/1","3/2"}),I241="l"),VLOOKUP(K241,$AC$2:$AD$17,2,FALSE),IF(AND(OR($D241={"1/2","2/3","2/1","3/2"}),I240="w"),VLOOKUP(K240,$AA$2:$AB$17,2,FALSE),IF(AND(OR($D241={"1/2","2/3","2/1","3/2"}),I240="l"),VLOOKUP(K240,$AC$2:$AD$17,2,FALSE),IF(AND(OR($D241={"1/2","2/3","2/1","3/2"}),I239="w"),VLOOKUP(K239,$AA$2:$AB$17,2,FALSE),IF(AND(OR($D241={"1/2","2/3","2/1","3/2"}),I239="l"),VLOOKUP(K239,$AC$2:$AD$17,2,FALSE),IF(AND(OR($D241={"1/2","2/3","2/1","3/2"}),I238="w"),VLOOKUP(K238,$AA$2:$AB$17,2,FALSE),IF(AND(OR($D241={"1/2","2/3","2/1","3/2"}),I238="l"),VLOOKUP(K238,$AC$2:$AD$17,2,FALSE),IF(AND(OR($D241={"1/2","2/3","2/1","3/2"}),I237="w"),VLOOKUP(K237,$AA$2:$AB$17,2,FALSE),IF(AND(OR($D241={"1/2","2/3","2/1","3/2"}),I237="l"),VLOOKUP(K237,$AC$2:$AD$17,2,FALSE),IF(AND(OR($D241={"1/2","2/3","2/1","3/2"}),I236="w"),VLOOKUP(K236,$AA$2:$AB$17,2,FALSE),IF(AND(OR($D241={"1/2","2/3","2/1","3/2"}),I236="l"),VLOOKUP(K236,$AC$2:$AD$17,2,FALSE),IF(AND(OR($D241={"1/2","2/3","2/1","3/2"}),I235="w"),VLOOKUP(K235,$AA$2:$AB$17,2,FALSE),IF(AND(OR($D241={"1/2","2/3","2/1","3/2"}),I235="l"),VLOOKUP(K235,$AC$2:$AD$17,2,FALSE),IF(AND(OR($D241={"1/2","2/3","2/1","3/2"}),I234="w"),VLOOKUP(K234,$AA$2:$AB$17,2,FALSE),IF(AND(OR($D241={"1/2","2/3","2/1","3/2"}),I234="l"),VLOOKUP(K234,$AC$2:$AD$17,2,FALSE),IF(AND(OR($D241={"1/2","2/3","2/1","3/2"}),I233="w"),VLOOKUP(K233,$AA$2:$AB$17,2,FALSE),IF(AND(OR($D241={"1/2","2/3","2/1","3/2"}),I233="l"),VLOOKUP(K233,$AC$2:$AD$17,2,FALSE),IF(AND(OR($D241={"1/2","2/3","2/1","3/2"}),I232="w"),VLOOKUP(K232,$AA$2:$AB$17,2,FALSE),IF(AND(OR($D241={"1/2","2/3","2/1","3/2"}),I232="l"),VLOOKUP(K232,$AC$2:$AD$17,2,FALSE),IF(AND(OR($D241={"1/2","2/3","2/1","3/2"}),I231="w"),VLOOKUP(K231,$AA$2:$AB$17,2,FALSE),IF(AND(OR($D241={"1/2","2/3","2/1","3/2"}),I231="l"),VLOOKUP(K231,$AC$2:$AD$17,2,FALSE),IF(OR($D241={"1/2","2/3","2/1","3/2"}),1,"")))))))))))))))))))))))</f>
        <v>2a</v>
      </c>
      <c r="L242" s="13" t="str">
        <f>IF(AND(M242="d",$A242&gt;=1,OR(N242={1,"2a","2b",3,"5a","5b","10a","10b","20a","20b","40a","40b","80a","80b","160a","160b"})),"w",IF(AND(M242="",$A242&gt;=1,OR(N242={1,"2a","2b",3,"5a","5b","10a","10b","20a","20b","40a","40b","80a","80b","160a","160b"})),"l",""))</f>
        <v>w</v>
      </c>
      <c r="M242" s="7" t="str">
        <f>IF(OR($A242={25,26,27,28,29,30,31,32,33,34,35,36}),"d","")</f>
        <v>d</v>
      </c>
      <c r="N242" s="14" t="str">
        <f>IF(AND(OR($D241={"1/3","2/3","3/1","3/2"}),L241="w"),VLOOKUP(N241,$AA$2:$AB$17,2,FALSE),IF(AND(OR($D241={"1/3","2/3","3/1","3/2"}),L241="l"),VLOOKUP(N241,$AC$2:$AD$17,2,FALSE),IF(AND(OR($D241={"1/3","2/3","3/1","3/2"}),L240="w"),VLOOKUP(N240,$AA$2:$AB$17,2,FALSE),IF(AND(OR($D241={"1/3","2/3","3/1","3/2"}),L240="l"),VLOOKUP(N240,$AC$2:$AD$17,2,FALSE),IF(AND(OR($D241={"1/3","2/3","3/1","3/2"}),L239="w"),VLOOKUP(N239,$AA$2:$AB$17,2,FALSE),IF(AND(OR($D241={"1/3","2/3","3/1","3/2"}),L239="l"),VLOOKUP(N239,$AC$2:$AD$17,2,FALSE),IF(AND(OR($D241={"1/3","2/3","3/1","3/2"}),L238="w"),VLOOKUP(N238,$AA$2:$AB$17,2,FALSE),IF(AND(OR($D241={"1/3","2/3","3/1","3/2"}),L238="l"),VLOOKUP(N238,$AC$2:$AD$17,2,FALSE),IF(AND(OR($D241={"1/3","2/3","3/1","3/2"}),L237="w"),VLOOKUP(N237,$AA$2:$AB$17,2,FALSE),IF(AND(OR($D241={"1/3","2/3","3/1","3/2"}),L237="l"),VLOOKUP(N237,$AC$2:$AD$17,2,FALSE),IF(AND(OR($D241={"1/3","2/3","3/1","3/2"}),L236="w"),VLOOKUP(N236,$AA$2:$AB$17,2,FALSE),IF(AND(OR($D241={"1/3","2/3","3/1","3/2"}),L236="l"),VLOOKUP(N236,$AC$2:$AD$17,2,FALSE),IF(AND(OR($D241={"1/3","2/3","3/1","3/2"}),L235="w"),VLOOKUP(N235,$AA$2:$AB$17,2,FALSE),IF(AND(OR($D241={"1/3","2/3","3/1","3/2"}),L235="l"),VLOOKUP(N235,$AC$2:$AD$17,2,FALSE),IF(AND(OR($D241={"1/3","2/3","3/1","3/2"}),L234="w"),VLOOKUP(N234,$AA$2:$AB$17,2,FALSE),IF(AND(OR($D241={"1/3","2/3","3/1","3/2"}),L234="l"),VLOOKUP(N234,$AC$2:$AD$17,2,FALSE),IF(AND(OR($D241={"1/3","2/3","3/1","3/2"}),L233="w"),VLOOKUP(N233,$AA$2:$AB$17,2,FALSE),IF(AND(OR($D241={"1/3","2/3","3/1","3/2"}),L233="l"),VLOOKUP(N233,$AC$2:$AD$17,2,FALSE),IF(AND(OR($D241={"1/3","2/3","3/1","3/2"}),L232="w"),VLOOKUP(N232,$AA$2:$AB$17,2,FALSE),IF(AND(OR($D241={"1/3","2/3","3/1","3/2"}),L232="l"),VLOOKUP(N232,$AC$2:$AD$17,2,FALSE),IF(AND(OR($D241={"1/3","2/3","3/1","3/2"}),L231="w"),VLOOKUP(N231,$AA$2:$AB$17,2,FALSE),IF(AND(OR($D241={"1/3","2/3","3/1","3/2"}),L231="l"),VLOOKUP(N231,$AC$2:$AD$17,2,FALSE),IF(OR($D241={"1/3","2/3","3/1","3/2"}),1,"")))))))))))))))))))))))</f>
        <v>10a</v>
      </c>
      <c r="O242" s="12">
        <f t="shared" si="22"/>
        <v>18</v>
      </c>
      <c r="P242" s="13" t="str">
        <f>IF(AND(Q242="c",$A242&gt;=1,OR(R242={1,"2a","2b",3,"5a","5b","10a","10b","20a","20b","40a","40b","80a","80b","160a","160b"})),"w",IF(AND(Q242="",$A242&gt;=1,OR(R242={1,"2a","2b",3,"5a","5b","10a","10b","20a","20b","40a","40b","80a","80b","160a","160b"})),"l",""))</f>
        <v/>
      </c>
      <c r="Q242" s="7" t="str">
        <f>IF(OR($A242={1,4,7,10,13,16,19,22,25,28,31,34}),"c","")</f>
        <v>c</v>
      </c>
      <c r="R242" s="14" t="str">
        <f>IF(AND(OR($E241={"a/b","a/c","b/a","c/a"}),P241="w"),VLOOKUP(R241,$AA$2:$AB$17,2,FALSE),IF(AND(OR($E241={"a/b","a/c","b/a","c/a"}),P241="l"),VLOOKUP(R241,$AC$2:$AD$17,2,FALSE),IF(AND(OR($E241={"a/b","a/c","b/a","c/a"}),P240="w"),VLOOKUP(R240,$AA$2:$AB$17,2,FALSE),IF(AND(OR($E241={"a/b","a/c","b/a","c/a"}),P240="l"),VLOOKUP(R240,$AC$2:$AD$17,2,FALSE),IF(AND(OR($E241={"a/b","a/c","b/a","c/a"}),P239="w"),VLOOKUP(R239,$AA$2:$AB$17,2,FALSE),IF(AND(OR($E241={"a/b","a/c","b/a","c/a"}),P239="l"),VLOOKUP(R239,$AC$2:$AD$17,2,FALSE),IF(AND(OR($E241={"a/b","a/c","b/a","c/a"}),P238="w"),VLOOKUP(R238,$AA$2:$AB$17,2,FALSE),IF(AND(OR($E241={"a/b","a/c","b/a","c/a"}),P238="l"),VLOOKUP(R238,$AC$2:$AD$17,2,FALSE),IF(AND(OR($E241={"a/b","a/c","b/a","c/a"}),P237="w"),VLOOKUP(R237,$AA$2:$AB$17,2,FALSE),IF(AND(OR($E241={"a/b","a/c","b/a","c/a"}),P237="l"),VLOOKUP(R237,$AC$2:$AD$17,2,FALSE),IF(AND(OR($E241={"a/b","a/c","b/a","c/a"}),P236="w"),VLOOKUP(R236,$AA$2:$AB$17,2,FALSE),IF(AND(OR($E241={"a/b","a/c","b/a","c/a"}),P236="l"),VLOOKUP(R236,$AC$2:$AD$17,2,FALSE),IF(AND(OR($E241={"a/b","a/c","b/a","c/a"}),P235="w"),VLOOKUP(R235,$AA$2:$AB$17,2,FALSE),IF(AND(OR($E241={"a/b","a/c","b/a","c/a"}),P235="l"),VLOOKUP(R235,$AC$2:$AD$17,2,FALSE),IF(AND(OR($E241={"a/b","a/c","b/a","c/a"}),P234="w"),VLOOKUP(R234,$AA$2:$AB$17,2,FALSE),IF(AND(OR($E241={"a/b","a/c","b/a","c/a"}),P234="l"),VLOOKUP(R234,$AC$2:$AD$17,2,FALSE),IF(AND(OR($E241={"a/b","a/c","b/a","c/a"}),P233="w"),VLOOKUP(R233,$AA$2:$AB$17,2,FALSE),IF(AND(OR($E241={"a/b","a/c","b/a","c/a"}),P233="l"),VLOOKUP(R233,$AC$2:$AD$17,2,FALSE),IF(AND(OR($E241={"a/b","a/c","b/a","c/a"}),P232="w"),VLOOKUP(R232,$AA$2:$AB$17,2,FALSE),IF(AND(OR($E241={"a/b","a/c","b/a","c/a"}),P232="l"),VLOOKUP(R232,$AC$2:$AD$17,2,FALSE),IF(AND(OR($E241={"a/b","a/c","b/a","c/a"}),P231="w"),VLOOKUP(R231,$AA$2:$AB$17,2,FALSE),IF(AND(OR($E241={"a/b","a/c","b/a","c/a"}),P231="l"),VLOOKUP(R231,$AC$2:$AD$17,2,FALSE),IF(OR($E241={"a/b","a/c","b/a","c/a"}),1,"")))))))))))))))))))))))</f>
        <v/>
      </c>
      <c r="S242" s="13" t="str">
        <f>IF(AND(T242="c",$A242&gt;=1,OR(U242={1,"2a","2b",3,"5a","5b","10a","10b","20a","20b","40a","40b","80a","80b","160a","160b"})),"w",IF(AND(T242="",$A242&gt;=1,OR(U242={1,"2a","2b",3,"5a","5b","10a","10b","20a","20b","40a","40b","80a","80b","160a","160b"})),"l",""))</f>
        <v>l</v>
      </c>
      <c r="T242" s="7" t="str">
        <f>IF(OR($A242={2,5,8,11,14,17,20,23,26,29,32,35}),"c","")</f>
        <v/>
      </c>
      <c r="U242" s="14">
        <f>IF(AND(OR($E241={"a/b","b/c","b/a","c/b"}),S241="w"),VLOOKUP(U241,$AA$2:$AB$17,2,FALSE),IF(AND(OR($E241={"a/b","b/c","b/a","c/b"}),S241="l"),VLOOKUP(U241,$AC$2:$AD$17,2,FALSE),IF(AND(OR($E241={"a/b","b/c","b/a","c/b"}),S240="w"),VLOOKUP(U240,$AA$2:$AB$17,2,FALSE),IF(AND(OR($E241={"a/b","b/c","b/a","c/b"}),S240="l"),VLOOKUP(U240,$AC$2:$AD$17,2,FALSE),IF(AND(OR($E241={"a/b","b/c","b/a","c/b"}),S239="w"),VLOOKUP(U239,$AA$2:$AB$17,2,FALSE),IF(AND(OR($E241={"a/b","b/c","b/a","c/b"}),S239="l"),VLOOKUP(U239,$AC$2:$AD$17,2,FALSE),IF(AND(OR($E241={"a/b","b/c","b/a","c/b"}),S238="w"),VLOOKUP(U238,$AA$2:$AB$17,2,FALSE),IF(AND(OR($E241={"a/b","b/c","b/a","c/b"}),S238="l"),VLOOKUP(U238,$AC$2:$AD$17,2,FALSE),IF(AND(OR($E241={"a/b","b/c","b/a","c/b"}),S237="w"),VLOOKUP(U237,$AA$2:$AB$17,2,FALSE),IF(AND(OR($E241={"a/b","b/c","b/a","c/b"}),S237="l"),VLOOKUP(U237,$AC$2:$AD$17,2,FALSE),IF(AND(OR($E241={"a/b","b/c","b/a","c/b"}),S236="w"),VLOOKUP(U236,$AA$2:$AB$17,2,FALSE),IF(AND(OR($E241={"a/b","b/c","b/a","c/b"}),S236="l"),VLOOKUP(U236,$AC$2:$AD$17,2,FALSE),IF(AND(OR($E241={"a/b","b/c","b/a","c/b"}),S235="w"),VLOOKUP(U235,$AA$2:$AB$17,2,FALSE),IF(AND(OR($E241={"a/b","b/c","b/a","c/b"}),S235="l"),VLOOKUP(U235,$AC$2:$AD$17,2,FALSE),IF(AND(OR($E241={"a/b","b/c","b/a","c/b"}),S234="w"),VLOOKUP(U234,$AA$2:$AB$17,2,FALSE),IF(AND(OR($E241={"a/b","b/c","b/a","c/b"}),S234="l"),VLOOKUP(U234,$AC$2:$AD$17,2,FALSE),IF(AND(OR($E241={"a/b","b/c","b/a","c/b"}),S233="w"),VLOOKUP(U233,$AA$2:$AB$17,2,FALSE),IF(AND(OR($E241={"a/b","b/c","b/a","c/b"}),S233="l"),VLOOKUP(U233,$AC$2:$AD$17,2,FALSE),IF(AND(OR($E241={"a/b","b/c","b/a","c/b"}),S232="w"),VLOOKUP(U232,$AA$2:$AB$17,2,FALSE),IF(AND(OR($E241={"a/b","b/c","b/a","c/b"}),S232="l"),VLOOKUP(U232,$AC$2:$AD$17,2,FALSE),IF(AND(OR($E241={"a/b","b/c","b/a","c/b"}),S231="w"),VLOOKUP(U231,$AA$2:$AB$17,2,FALSE),IF(AND(OR($E241={"a/b","b/c","b/a","c/b"}),S231="l"),VLOOKUP(U231,$AC$2:$AD$17,2,FALSE),IF(OR($E241={"a/b","b/c","b/a","c/b"}),1,"")))))))))))))))))))))))</f>
        <v>1</v>
      </c>
      <c r="V242" s="13" t="str">
        <f>IF(AND(W242="c",$A242&gt;=1,OR(X242={1,"2a","2b",3,"5a","5b","10a","10b","20a","20b","40a","40b","80a","80b","160a","160b"})),"w",IF(AND(W242="",$A242&gt;=1,OR(X242={1,"2a","2b",3,"5a","5b","10a","10b","20a","20b","40a","40b","80a","80b","160a","160b"})),"l",""))</f>
        <v>l</v>
      </c>
      <c r="W242" s="7" t="str">
        <f>IF(OR($A242={3,6,9,12,15,18,21,24,27,30,33,36}),"c","")</f>
        <v/>
      </c>
      <c r="X242" s="14" t="str">
        <f>IF(AND(OR($E241={"a/c","b/c","c/a","c/b"}),V241="w"),VLOOKUP(X241,$AA$2:$AB$17,2,FALSE),IF(AND(OR($E241={"a/c","b/c","c/a","c/b"}),V241="l"),VLOOKUP(X241,$AC$2:$AD$17,2,FALSE),IF(AND(OR($E241={"a/c","b/c","c/a","c/b"}),V240="w"),VLOOKUP(X240,$AA$2:$AB$17,2,FALSE),IF(AND(OR($E241={"a/c","b/c","c/a","c/b"}),V240="l"),VLOOKUP(X240,$AC$2:$AD$17,2,FALSE),IF(AND(OR($E241={"a/c","b/c","c/a","c/b"}),V239="w"),VLOOKUP(X239,$AA$2:$AB$17,2,FALSE),IF(AND(OR($E241={"a/c","b/c","c/a","c/b"}),V239="l"),VLOOKUP(X239,$AC$2:$AD$17,2,FALSE),IF(AND(OR($E241={"a/c","b/c","c/a","c/b"}),V238="w"),VLOOKUP(X238,$AA$2:$AB$17,2,FALSE),IF(AND(OR($E241={"a/c","b/c","c/a","c/b"}),V238="l"),VLOOKUP(X238,$AC$2:$AD$17,2,FALSE),IF(AND(OR($E241={"a/c","b/c","c/a","c/b"}),V237="w"),VLOOKUP(X237,$AA$2:$AB$17,2,FALSE),IF(AND(OR($E241={"a/c","b/c","c/a","c/b"}),V237="l"),VLOOKUP(X237,$AC$2:$AD$17,2,FALSE),IF(AND(OR($E241={"a/c","b/c","c/a","c/b"}),V236="w"),VLOOKUP(X236,$AA$2:$AB$17,2,FALSE),IF(AND(OR($E241={"a/c","b/c","c/a","c/b"}),V236="l"),VLOOKUP(X236,$AC$2:$AD$17,2,FALSE),IF(AND(OR($E241={"a/c","b/c","c/a","c/b"}),V235="w"),VLOOKUP(X235,$AA$2:$AB$17,2,FALSE),IF(AND(OR($E241={"a/c","b/c","c/a","c/b"}),V235="l"),VLOOKUP(X235,$AC$2:$AD$17,2,FALSE),IF(AND(OR($E241={"a/c","b/c","c/a","c/b"}),V234="w"),VLOOKUP(X234,$AA$2:$AB$17,2,FALSE),IF(AND(OR($E241={"a/c","b/c","c/a","c/b"}),V234="l"),VLOOKUP(X234,$AC$2:$AD$17,2,FALSE),IF(AND(OR($E241={"a/c","b/c","c/a","c/b"}),V233="w"),VLOOKUP(X233,$AA$2:$AB$17,2,FALSE),IF(AND(OR($E241={"a/c","b/c","c/a","c/b"}),V233="l"),VLOOKUP(X233,$AC$2:$AD$17,2,FALSE),IF(AND(OR($E241={"a/c","b/c","c/a","c/b"}),V232="w"),VLOOKUP(X232,$AA$2:$AB$17,2,FALSE),IF(AND(OR($E241={"a/c","b/c","c/a","c/b"}),V232="l"),VLOOKUP(X232,$AC$2:$AD$17,2,FALSE),IF(AND(OR($E241={"a/c","b/c","c/a","c/b"}),V231="w"),VLOOKUP(X231,$AA$2:$AB$17,2,FALSE),IF(AND(OR($E241={"a/c","b/c","c/a","c/b"}),V231="l"),VLOOKUP(X231,$AC$2:$AD$17,2,FALSE),IF(OR($E241={"a/c","b/c","c/a","c/b"}),1,"")))))))))))))))))))))))</f>
        <v>160b</v>
      </c>
      <c r="Y242" s="12">
        <f t="shared" si="23"/>
        <v>-161</v>
      </c>
      <c r="Z242" s="27">
        <f t="shared" si="24"/>
        <v>-143</v>
      </c>
    </row>
    <row r="243" spans="1:26">
      <c r="A243" s="9">
        <v>7</v>
      </c>
      <c r="B243" s="9">
        <f>IF(OR($A243={1,2,3,4,5,6,7,8,9,10,11,12}),1,IF(OR($A243={13,14,15,16,17,18,19,20,21,22,23,24}),2,IF(OR($A243={25,26,27,28,29,30,31,32,33,34,35,36}),3,"")))</f>
        <v>1</v>
      </c>
      <c r="C243" s="9" t="str">
        <f>IF(OR($A243={1,4,7,10,13,16,19,22,25,28,31,34}),"A",IF(OR($A243={2,5,8,11,14,17,20,23,26,29,32,35}),"B",IF(OR($A243={3,6,9,12,15,18,21,24,27,30,33,36}),"C","")))</f>
        <v>A</v>
      </c>
      <c r="D243" t="str">
        <f t="shared" si="25"/>
        <v>3/1</v>
      </c>
      <c r="E243" t="str">
        <f t="shared" si="26"/>
        <v>B/A</v>
      </c>
      <c r="F243" s="13" t="str">
        <f>IF(AND(G243="d",$A243&gt;=1,OR(H243={1,"2a","2b",3,"5a","5b","10a","10b","20a","20b","40a","40b","80a","80b","160a","160b"})),"w",IF(AND(G243="",$A243&gt;=1,OR(H243={1,"2a","2b",3,"5a","5b","10a","10b","20a","20b","40a","40b","80a","80b","160a","160b"})),"l",""))</f>
        <v/>
      </c>
      <c r="G243" s="7" t="str">
        <f>IF(OR($A243={1,2,3,4,5,6,7,8,9,10,11,12}),"d","")</f>
        <v>d</v>
      </c>
      <c r="H243" s="14" t="str">
        <f>IF(AND(OR($D242={"1/2","1/3","2/1","3/1"}),F242="w"),VLOOKUP(H242,$AA$2:$AB$17,2,FALSE),IF(AND(OR($D242={"1/2","1/3","2/1","3/1"}),F242="l"),VLOOKUP(H242,$AC$2:$AD$17,2,FALSE),IF(AND(OR($D242={"1/2","1/3","2/1","3/1"}),F241="w"),VLOOKUP(H241,$AA$2:$AB$17,2,FALSE),IF(AND(OR($D242={"1/2","1/3","2/1","3/1"}),F241="l"),VLOOKUP(H241,$AC$2:$AD$17,2,FALSE),IF(AND(OR($D242={"1/2","1/3","2/1","3/1"}),F240="w"),VLOOKUP(H240,$AA$2:$AB$17,2,FALSE),IF(AND(OR($D242={"1/2","1/3","2/1","3/1"}),F240="l"),VLOOKUP(H240,$AC$2:$AD$17,2,FALSE),IF(AND(OR($D242={"1/2","1/3","2/1","3/1"}),F239="w"),VLOOKUP(H239,$AA$2:$AB$17,2,FALSE),IF(AND(OR($D242={"1/2","1/3","2/1","3/1"}),F239="l"),VLOOKUP(H239,$AC$2:$AD$17,2,FALSE),IF(AND(OR($D242={"1/2","1/3","2/1","3/1"}),F238="w"),VLOOKUP(H238,$AA$2:$AB$17,2,FALSE),IF(AND(OR($D242={"1/2","1/3","2/1","3/1"}),F238="l"),VLOOKUP(H238,$AC$2:$AD$17,2,FALSE),IF(AND(OR($D242={"1/2","1/3","2/1","3/1"}),F237="w"),VLOOKUP(H237,$AA$2:$AB$17,2,FALSE),IF(AND(OR($D242={"1/2","1/3","2/1","3/1"}),F237="l"),VLOOKUP(H237,$AC$2:$AD$17,2,FALSE),IF(AND(OR($D242={"1/2","1/3","2/1","3/1"}),F236="w"),VLOOKUP(H236,$AA$2:$AB$17,2,FALSE),IF(AND(OR($D242={"1/2","1/3","2/1","3/1"}),F236="l"),VLOOKUP(H236,$AC$2:$AD$17,2,FALSE),IF(AND(OR($D242={"1/2","1/3","2/1","3/1"}),F235="w"),VLOOKUP(H235,$AA$2:$AB$17,2,FALSE),IF(AND(OR($D242={"1/2","1/3","2/1","3/1"}),F235="l"),VLOOKUP(H235,$AC$2:$AD$17,2,FALSE),IF(AND(OR($D242={"1/2","1/3","2/1","3/1"}),F234="w"),VLOOKUP(H234,$AA$2:$AB$17,2,FALSE),IF(AND(OR($D242={"1/2","1/3","2/1","3/1"}),F234="l"),VLOOKUP(H234,$AC$2:$AD$17,2,FALSE),IF(AND(OR($D242={"1/2","1/3","2/1","3/1"}),F233="w"),VLOOKUP(H233,$AA$2:$AB$17,2,FALSE),IF(AND(OR($D242={"1/2","1/3","2/1","3/1"}),F233="l"),VLOOKUP(H233,$AC$2:$AD$17,2,FALSE),IF(AND(OR($D242={"1/2","1/3","2/1","3/1"}),F232="w"),VLOOKUP(H232,$AA$2:$AB$17,2,FALSE),IF(AND(OR($D242={"1/2","1/3","2/1","3/1"}),F232="l"),VLOOKUP(H232,$AC$2:$AD$17,2,FALSE),IF(OR($D242={"1/2","1/3","2/1","3/1"}),1,"")))))))))))))))))))))))</f>
        <v/>
      </c>
      <c r="I243" s="13" t="str">
        <f>IF(AND(J243="d",$A243&gt;=1,OR(K243={1,"2a","2b",3,"5a","5b","10a","10b","20a","20b","40a","40b","80a","80b","160a","160b"})),"w",IF(AND(J243="",$A243&gt;=1,OR(K243={1,"2a","2b",3,"5a","5b","10a","10b","20a","20b","40a","40b","80a","80b","160a","160b"})),"l",""))</f>
        <v>l</v>
      </c>
      <c r="J243" s="7" t="str">
        <f>IF(OR($A243={13,14,15,16,17,18,19,20,21,22,23,24}),"d","")</f>
        <v/>
      </c>
      <c r="K243" s="14" t="str">
        <f>IF(AND(OR($D242={"1/2","2/3","2/1","3/2"}),I242="w"),VLOOKUP(K242,$AA$2:$AB$17,2,FALSE),IF(AND(OR($D242={"1/2","2/3","2/1","3/2"}),I242="l"),VLOOKUP(K242,$AC$2:$AD$17,2,FALSE),IF(AND(OR($D242={"1/2","2/3","2/1","3/2"}),I241="w"),VLOOKUP(K241,$AA$2:$AB$17,2,FALSE),IF(AND(OR($D242={"1/2","2/3","2/1","3/2"}),I241="l"),VLOOKUP(K241,$AC$2:$AD$17,2,FALSE),IF(AND(OR($D242={"1/2","2/3","2/1","3/2"}),I240="w"),VLOOKUP(K240,$AA$2:$AB$17,2,FALSE),IF(AND(OR($D242={"1/2","2/3","2/1","3/2"}),I240="l"),VLOOKUP(K240,$AC$2:$AD$17,2,FALSE),IF(AND(OR($D242={"1/2","2/3","2/1","3/2"}),I239="w"),VLOOKUP(K239,$AA$2:$AB$17,2,FALSE),IF(AND(OR($D242={"1/2","2/3","2/1","3/2"}),I239="l"),VLOOKUP(K239,$AC$2:$AD$17,2,FALSE),IF(AND(OR($D242={"1/2","2/3","2/1","3/2"}),I238="w"),VLOOKUP(K238,$AA$2:$AB$17,2,FALSE),IF(AND(OR($D242={"1/2","2/3","2/1","3/2"}),I238="l"),VLOOKUP(K238,$AC$2:$AD$17,2,FALSE),IF(AND(OR($D242={"1/2","2/3","2/1","3/2"}),I237="w"),VLOOKUP(K237,$AA$2:$AB$17,2,FALSE),IF(AND(OR($D242={"1/2","2/3","2/1","3/2"}),I237="l"),VLOOKUP(K237,$AC$2:$AD$17,2,FALSE),IF(AND(OR($D242={"1/2","2/3","2/1","3/2"}),I236="w"),VLOOKUP(K236,$AA$2:$AB$17,2,FALSE),IF(AND(OR($D242={"1/2","2/3","2/1","3/2"}),I236="l"),VLOOKUP(K236,$AC$2:$AD$17,2,FALSE),IF(AND(OR($D242={"1/2","2/3","2/1","3/2"}),I235="w"),VLOOKUP(K235,$AA$2:$AB$17,2,FALSE),IF(AND(OR($D242={"1/2","2/3","2/1","3/2"}),I235="l"),VLOOKUP(K235,$AC$2:$AD$17,2,FALSE),IF(AND(OR($D242={"1/2","2/3","2/1","3/2"}),I234="w"),VLOOKUP(K234,$AA$2:$AB$17,2,FALSE),IF(AND(OR($D242={"1/2","2/3","2/1","3/2"}),I234="l"),VLOOKUP(K234,$AC$2:$AD$17,2,FALSE),IF(AND(OR($D242={"1/2","2/3","2/1","3/2"}),I233="w"),VLOOKUP(K233,$AA$2:$AB$17,2,FALSE),IF(AND(OR($D242={"1/2","2/3","2/1","3/2"}),I233="l"),VLOOKUP(K233,$AC$2:$AD$17,2,FALSE),IF(AND(OR($D242={"1/2","2/3","2/1","3/2"}),I232="w"),VLOOKUP(K232,$AA$2:$AB$17,2,FALSE),IF(AND(OR($D242={"1/2","2/3","2/1","3/2"}),I232="l"),VLOOKUP(K232,$AC$2:$AD$17,2,FALSE),IF(OR($D242={"1/2","2/3","2/1","3/2"}),1,"")))))))))))))))))))))))</f>
        <v>2b</v>
      </c>
      <c r="L243" s="13" t="str">
        <f>IF(AND(M243="d",$A243&gt;=1,OR(N243={1,"2a","2b",3,"5a","5b","10a","10b","20a","20b","40a","40b","80a","80b","160a","160b"})),"w",IF(AND(M243="",$A243&gt;=1,OR(N243={1,"2a","2b",3,"5a","5b","10a","10b","20a","20b","40a","40b","80a","80b","160a","160b"})),"l",""))</f>
        <v>l</v>
      </c>
      <c r="M243" s="7" t="str">
        <f>IF(OR($A243={25,26,27,28,29,30,31,32,33,34,35,36}),"d","")</f>
        <v/>
      </c>
      <c r="N243" s="14">
        <f>IF(AND(OR($D242={"1/3","2/3","3/1","3/2"}),L242="w"),VLOOKUP(N242,$AA$2:$AB$17,2,FALSE),IF(AND(OR($D242={"1/3","2/3","3/1","3/2"}),L242="l"),VLOOKUP(N242,$AC$2:$AD$17,2,FALSE),IF(AND(OR($D242={"1/3","2/3","3/1","3/2"}),L241="w"),VLOOKUP(N241,$AA$2:$AB$17,2,FALSE),IF(AND(OR($D242={"1/3","2/3","3/1","3/2"}),L241="l"),VLOOKUP(N241,$AC$2:$AD$17,2,FALSE),IF(AND(OR($D242={"1/3","2/3","3/1","3/2"}),L240="w"),VLOOKUP(N240,$AA$2:$AB$17,2,FALSE),IF(AND(OR($D242={"1/3","2/3","3/1","3/2"}),L240="l"),VLOOKUP(N240,$AC$2:$AD$17,2,FALSE),IF(AND(OR($D242={"1/3","2/3","3/1","3/2"}),L239="w"),VLOOKUP(N239,$AA$2:$AB$17,2,FALSE),IF(AND(OR($D242={"1/3","2/3","3/1","3/2"}),L239="l"),VLOOKUP(N239,$AC$2:$AD$17,2,FALSE),IF(AND(OR($D242={"1/3","2/3","3/1","3/2"}),L238="w"),VLOOKUP(N238,$AA$2:$AB$17,2,FALSE),IF(AND(OR($D242={"1/3","2/3","3/1","3/2"}),L238="l"),VLOOKUP(N238,$AC$2:$AD$17,2,FALSE),IF(AND(OR($D242={"1/3","2/3","3/1","3/2"}),L237="w"),VLOOKUP(N237,$AA$2:$AB$17,2,FALSE),IF(AND(OR($D242={"1/3","2/3","3/1","3/2"}),L237="l"),VLOOKUP(N237,$AC$2:$AD$17,2,FALSE),IF(AND(OR($D242={"1/3","2/3","3/1","3/2"}),L236="w"),VLOOKUP(N236,$AA$2:$AB$17,2,FALSE),IF(AND(OR($D242={"1/3","2/3","3/1","3/2"}),L236="l"),VLOOKUP(N236,$AC$2:$AD$17,2,FALSE),IF(AND(OR($D242={"1/3","2/3","3/1","3/2"}),L235="w"),VLOOKUP(N235,$AA$2:$AB$17,2,FALSE),IF(AND(OR($D242={"1/3","2/3","3/1","3/2"}),L235="l"),VLOOKUP(N235,$AC$2:$AD$17,2,FALSE),IF(AND(OR($D242={"1/3","2/3","3/1","3/2"}),L234="w"),VLOOKUP(N234,$AA$2:$AB$17,2,FALSE),IF(AND(OR($D242={"1/3","2/3","3/1","3/2"}),L234="l"),VLOOKUP(N234,$AC$2:$AD$17,2,FALSE),IF(AND(OR($D242={"1/3","2/3","3/1","3/2"}),L233="w"),VLOOKUP(N233,$AA$2:$AB$17,2,FALSE),IF(AND(OR($D242={"1/3","2/3","3/1","3/2"}),L233="l"),VLOOKUP(N233,$AC$2:$AD$17,2,FALSE),IF(AND(OR($D242={"1/3","2/3","3/1","3/2"}),L232="w"),VLOOKUP(N232,$AA$2:$AB$17,2,FALSE),IF(AND(OR($D242={"1/3","2/3","3/1","3/2"}),L232="l"),VLOOKUP(N232,$AC$2:$AD$17,2,FALSE),IF(OR($D242={"1/3","2/3","3/1","3/2"}),1,"")))))))))))))))))))))))</f>
        <v>1</v>
      </c>
      <c r="O243" s="12">
        <f t="shared" si="22"/>
        <v>-3</v>
      </c>
      <c r="P243" s="13" t="str">
        <f>IF(AND(Q243="c",$A243&gt;=1,OR(R243={1,"2a","2b",3,"5a","5b","10a","10b","20a","20b","40a","40b","80a","80b","160a","160b"})),"w",IF(AND(Q243="",$A243&gt;=1,OR(R243={1,"2a","2b",3,"5a","5b","10a","10b","20a","20b","40a","40b","80a","80b","160a","160b"})),"l",""))</f>
        <v>w</v>
      </c>
      <c r="Q243" s="7" t="str">
        <f>IF(OR($A243={1,4,7,10,13,16,19,22,25,28,31,34}),"c","")</f>
        <v>c</v>
      </c>
      <c r="R243" s="14" t="str">
        <f>IF(AND(OR($E242={"a/b","a/c","b/a","c/a"}),P242="w"),VLOOKUP(R242,$AA$2:$AB$17,2,FALSE),IF(AND(OR($E242={"a/b","a/c","b/a","c/a"}),P242="l"),VLOOKUP(R242,$AC$2:$AD$17,2,FALSE),IF(AND(OR($E242={"a/b","a/c","b/a","c/a"}),P241="w"),VLOOKUP(R241,$AA$2:$AB$17,2,FALSE),IF(AND(OR($E242={"a/b","a/c","b/a","c/a"}),P241="l"),VLOOKUP(R241,$AC$2:$AD$17,2,FALSE),IF(AND(OR($E242={"a/b","a/c","b/a","c/a"}),P240="w"),VLOOKUP(R240,$AA$2:$AB$17,2,FALSE),IF(AND(OR($E242={"a/b","a/c","b/a","c/a"}),P240="l"),VLOOKUP(R240,$AC$2:$AD$17,2,FALSE),IF(AND(OR($E242={"a/b","a/c","b/a","c/a"}),P239="w"),VLOOKUP(R239,$AA$2:$AB$17,2,FALSE),IF(AND(OR($E242={"a/b","a/c","b/a","c/a"}),P239="l"),VLOOKUP(R239,$AC$2:$AD$17,2,FALSE),IF(AND(OR($E242={"a/b","a/c","b/a","c/a"}),P238="w"),VLOOKUP(R238,$AA$2:$AB$17,2,FALSE),IF(AND(OR($E242={"a/b","a/c","b/a","c/a"}),P238="l"),VLOOKUP(R238,$AC$2:$AD$17,2,FALSE),IF(AND(OR($E242={"a/b","a/c","b/a","c/a"}),P237="w"),VLOOKUP(R237,$AA$2:$AB$17,2,FALSE),IF(AND(OR($E242={"a/b","a/c","b/a","c/a"}),P237="l"),VLOOKUP(R237,$AC$2:$AD$17,2,FALSE),IF(AND(OR($E242={"a/b","a/c","b/a","c/a"}),P236="w"),VLOOKUP(R236,$AA$2:$AB$17,2,FALSE),IF(AND(OR($E242={"a/b","a/c","b/a","c/a"}),P236="l"),VLOOKUP(R236,$AC$2:$AD$17,2,FALSE),IF(AND(OR($E242={"a/b","a/c","b/a","c/a"}),P235="w"),VLOOKUP(R235,$AA$2:$AB$17,2,FALSE),IF(AND(OR($E242={"a/b","a/c","b/a","c/a"}),P235="l"),VLOOKUP(R235,$AC$2:$AD$17,2,FALSE),IF(AND(OR($E242={"a/b","a/c","b/a","c/a"}),P234="w"),VLOOKUP(R234,$AA$2:$AB$17,2,FALSE),IF(AND(OR($E242={"a/b","a/c","b/a","c/a"}),P234="l"),VLOOKUP(R234,$AC$2:$AD$17,2,FALSE),IF(AND(OR($E242={"a/b","a/c","b/a","c/a"}),P233="w"),VLOOKUP(R233,$AA$2:$AB$17,2,FALSE),IF(AND(OR($E242={"a/b","a/c","b/a","c/a"}),P233="l"),VLOOKUP(R233,$AC$2:$AD$17,2,FALSE),IF(AND(OR($E242={"a/b","a/c","b/a","c/a"}),P232="w"),VLOOKUP(R232,$AA$2:$AB$17,2,FALSE),IF(AND(OR($E242={"a/b","a/c","b/a","c/a"}),P232="l"),VLOOKUP(R232,$AC$2:$AD$17,2,FALSE),IF(OR($E242={"a/b","a/c","b/a","c/a"}),1,"")))))))))))))))))))))))</f>
        <v>2b</v>
      </c>
      <c r="S243" s="13" t="str">
        <f>IF(AND(T243="c",$A243&gt;=1,OR(U243={1,"2a","2b",3,"5a","5b","10a","10b","20a","20b","40a","40b","80a","80b","160a","160b"})),"w",IF(AND(T243="",$A243&gt;=1,OR(U243={1,"2a","2b",3,"5a","5b","10a","10b","20a","20b","40a","40b","80a","80b","160a","160b"})),"l",""))</f>
        <v>l</v>
      </c>
      <c r="T243" s="7" t="str">
        <f>IF(OR($A243={2,5,8,11,14,17,20,23,26,29,32,35}),"c","")</f>
        <v/>
      </c>
      <c r="U243" s="14" t="str">
        <f>IF(AND(OR($E242={"a/b","b/c","b/a","c/b"}),S242="w"),VLOOKUP(U242,$AA$2:$AB$17,2,FALSE),IF(AND(OR($E242={"a/b","b/c","b/a","c/b"}),S242="l"),VLOOKUP(U242,$AC$2:$AD$17,2,FALSE),IF(AND(OR($E242={"a/b","b/c","b/a","c/b"}),S241="w"),VLOOKUP(U241,$AA$2:$AB$17,2,FALSE),IF(AND(OR($E242={"a/b","b/c","b/a","c/b"}),S241="l"),VLOOKUP(U241,$AC$2:$AD$17,2,FALSE),IF(AND(OR($E242={"a/b","b/c","b/a","c/b"}),S240="w"),VLOOKUP(U240,$AA$2:$AB$17,2,FALSE),IF(AND(OR($E242={"a/b","b/c","b/a","c/b"}),S240="l"),VLOOKUP(U240,$AC$2:$AD$17,2,FALSE),IF(AND(OR($E242={"a/b","b/c","b/a","c/b"}),S239="w"),VLOOKUP(U239,$AA$2:$AB$17,2,FALSE),IF(AND(OR($E242={"a/b","b/c","b/a","c/b"}),S239="l"),VLOOKUP(U239,$AC$2:$AD$17,2,FALSE),IF(AND(OR($E242={"a/b","b/c","b/a","c/b"}),S238="w"),VLOOKUP(U238,$AA$2:$AB$17,2,FALSE),IF(AND(OR($E242={"a/b","b/c","b/a","c/b"}),S238="l"),VLOOKUP(U238,$AC$2:$AD$17,2,FALSE),IF(AND(OR($E242={"a/b","b/c","b/a","c/b"}),S237="w"),VLOOKUP(U237,$AA$2:$AB$17,2,FALSE),IF(AND(OR($E242={"a/b","b/c","b/a","c/b"}),S237="l"),VLOOKUP(U237,$AC$2:$AD$17,2,FALSE),IF(AND(OR($E242={"a/b","b/c","b/a","c/b"}),S236="w"),VLOOKUP(U236,$AA$2:$AB$17,2,FALSE),IF(AND(OR($E242={"a/b","b/c","b/a","c/b"}),S236="l"),VLOOKUP(U236,$AC$2:$AD$17,2,FALSE),IF(AND(OR($E242={"a/b","b/c","b/a","c/b"}),S235="w"),VLOOKUP(U235,$AA$2:$AB$17,2,FALSE),IF(AND(OR($E242={"a/b","b/c","b/a","c/b"}),S235="l"),VLOOKUP(U235,$AC$2:$AD$17,2,FALSE),IF(AND(OR($E242={"a/b","b/c","b/a","c/b"}),S234="w"),VLOOKUP(U234,$AA$2:$AB$17,2,FALSE),IF(AND(OR($E242={"a/b","b/c","b/a","c/b"}),S234="l"),VLOOKUP(U234,$AC$2:$AD$17,2,FALSE),IF(AND(OR($E242={"a/b","b/c","b/a","c/b"}),S233="w"),VLOOKUP(U233,$AA$2:$AB$17,2,FALSE),IF(AND(OR($E242={"a/b","b/c","b/a","c/b"}),S233="l"),VLOOKUP(U233,$AC$2:$AD$17,2,FALSE),IF(AND(OR($E242={"a/b","b/c","b/a","c/b"}),S232="w"),VLOOKUP(U232,$AA$2:$AB$17,2,FALSE),IF(AND(OR($E242={"a/b","b/c","b/a","c/b"}),S232="l"),VLOOKUP(U232,$AC$2:$AD$17,2,FALSE),IF(OR($E242={"a/b","b/c","b/a","c/b"}),1,"")))))))))))))))))))))))</f>
        <v>2a</v>
      </c>
      <c r="V243" s="13" t="str">
        <f>IF(AND(W243="c",$A243&gt;=1,OR(X243={1,"2a","2b",3,"5a","5b","10a","10b","20a","20b","40a","40b","80a","80b","160a","160b"})),"w",IF(AND(W243="",$A243&gt;=1,OR(X243={1,"2a","2b",3,"5a","5b","10a","10b","20a","20b","40a","40b","80a","80b","160a","160b"})),"l",""))</f>
        <v/>
      </c>
      <c r="W243" s="7" t="str">
        <f>IF(OR($A243={3,6,9,12,15,18,21,24,27,30,33,36}),"c","")</f>
        <v/>
      </c>
      <c r="X243" s="14" t="str">
        <f>IF(AND(OR($E242={"a/c","b/c","c/a","c/b"}),V242="w"),VLOOKUP(X242,$AA$2:$AB$17,2,FALSE),IF(AND(OR($E242={"a/c","b/c","c/a","c/b"}),V242="l"),VLOOKUP(X242,$AC$2:$AD$17,2,FALSE),IF(AND(OR($E242={"a/c","b/c","c/a","c/b"}),V241="w"),VLOOKUP(X241,$AA$2:$AB$17,2,FALSE),IF(AND(OR($E242={"a/c","b/c","c/a","c/b"}),V241="l"),VLOOKUP(X241,$AC$2:$AD$17,2,FALSE),IF(AND(OR($E242={"a/c","b/c","c/a","c/b"}),V240="w"),VLOOKUP(X240,$AA$2:$AB$17,2,FALSE),IF(AND(OR($E242={"a/c","b/c","c/a","c/b"}),V240="l"),VLOOKUP(X240,$AC$2:$AD$17,2,FALSE),IF(AND(OR($E242={"a/c","b/c","c/a","c/b"}),V239="w"),VLOOKUP(X239,$AA$2:$AB$17,2,FALSE),IF(AND(OR($E242={"a/c","b/c","c/a","c/b"}),V239="l"),VLOOKUP(X239,$AC$2:$AD$17,2,FALSE),IF(AND(OR($E242={"a/c","b/c","c/a","c/b"}),V238="w"),VLOOKUP(X238,$AA$2:$AB$17,2,FALSE),IF(AND(OR($E242={"a/c","b/c","c/a","c/b"}),V238="l"),VLOOKUP(X238,$AC$2:$AD$17,2,FALSE),IF(AND(OR($E242={"a/c","b/c","c/a","c/b"}),V237="w"),VLOOKUP(X237,$AA$2:$AB$17,2,FALSE),IF(AND(OR($E242={"a/c","b/c","c/a","c/b"}),V237="l"),VLOOKUP(X237,$AC$2:$AD$17,2,FALSE),IF(AND(OR($E242={"a/c","b/c","c/a","c/b"}),V236="w"),VLOOKUP(X236,$AA$2:$AB$17,2,FALSE),IF(AND(OR($E242={"a/c","b/c","c/a","c/b"}),V236="l"),VLOOKUP(X236,$AC$2:$AD$17,2,FALSE),IF(AND(OR($E242={"a/c","b/c","c/a","c/b"}),V235="w"),VLOOKUP(X235,$AA$2:$AB$17,2,FALSE),IF(AND(OR($E242={"a/c","b/c","c/a","c/b"}),V235="l"),VLOOKUP(X235,$AC$2:$AD$17,2,FALSE),IF(AND(OR($E242={"a/c","b/c","c/a","c/b"}),V234="w"),VLOOKUP(X234,$AA$2:$AB$17,2,FALSE),IF(AND(OR($E242={"a/c","b/c","c/a","c/b"}),V234="l"),VLOOKUP(X234,$AC$2:$AD$17,2,FALSE),IF(AND(OR($E242={"a/c","b/c","c/a","c/b"}),V233="w"),VLOOKUP(X233,$AA$2:$AB$17,2,FALSE),IF(AND(OR($E242={"a/c","b/c","c/a","c/b"}),V233="l"),VLOOKUP(X233,$AC$2:$AD$17,2,FALSE),IF(AND(OR($E242={"a/c","b/c","c/a","c/b"}),V232="w"),VLOOKUP(X232,$AA$2:$AB$17,2,FALSE),IF(AND(OR($E242={"a/c","b/c","c/a","c/b"}),V232="l"),VLOOKUP(X232,$AC$2:$AD$17,2,FALSE),IF(OR($E242={"a/c","b/c","c/a","c/b"}),1,"")))))))))))))))))))))))</f>
        <v/>
      </c>
      <c r="Y243" s="12">
        <f t="shared" si="23"/>
        <v>2</v>
      </c>
      <c r="Z243" s="27">
        <f t="shared" si="24"/>
        <v>-1</v>
      </c>
    </row>
    <row r="244" spans="1:26">
      <c r="A244" s="9">
        <v>20</v>
      </c>
      <c r="B244" s="9">
        <f>IF(OR($A244={1,2,3,4,5,6,7,8,9,10,11,12}),1,IF(OR($A244={13,14,15,16,17,18,19,20,21,22,23,24}),2,IF(OR($A244={25,26,27,28,29,30,31,32,33,34,35,36}),3,"")))</f>
        <v>2</v>
      </c>
      <c r="C244" s="9" t="str">
        <f>IF(OR($A244={1,4,7,10,13,16,19,22,25,28,31,34}),"A",IF(OR($A244={2,5,8,11,14,17,20,23,26,29,32,35}),"B",IF(OR($A244={3,6,9,12,15,18,21,24,27,30,33,36}),"C","")))</f>
        <v>B</v>
      </c>
      <c r="D244" t="str">
        <f t="shared" si="25"/>
        <v>1/2</v>
      </c>
      <c r="E244" t="str">
        <f t="shared" si="26"/>
        <v>A/B</v>
      </c>
      <c r="F244" s="13" t="str">
        <f>IF(AND(G244="d",$A244&gt;=1,OR(H244={1,"2a","2b",3,"5a","5b","10a","10b","20a","20b","40a","40b","80a","80b","160a","160b"})),"w",IF(AND(G244="",$A244&gt;=1,OR(H244={1,"2a","2b",3,"5a","5b","10a","10b","20a","20b","40a","40b","80a","80b","160a","160b"})),"l",""))</f>
        <v>l</v>
      </c>
      <c r="G244" s="7" t="str">
        <f>IF(OR($A244={1,2,3,4,5,6,7,8,9,10,11,12}),"d","")</f>
        <v/>
      </c>
      <c r="H244" s="14" t="str">
        <f>IF(AND(OR($D243={"1/2","1/3","2/1","3/1"}),F243="w"),VLOOKUP(H243,$AA$2:$AB$17,2,FALSE),IF(AND(OR($D243={"1/2","1/3","2/1","3/1"}),F243="l"),VLOOKUP(H243,$AC$2:$AD$17,2,FALSE),IF(AND(OR($D243={"1/2","1/3","2/1","3/1"}),F242="w"),VLOOKUP(H242,$AA$2:$AB$17,2,FALSE),IF(AND(OR($D243={"1/2","1/3","2/1","3/1"}),F242="l"),VLOOKUP(H242,$AC$2:$AD$17,2,FALSE),IF(AND(OR($D243={"1/2","1/3","2/1","3/1"}),F241="w"),VLOOKUP(H241,$AA$2:$AB$17,2,FALSE),IF(AND(OR($D243={"1/2","1/3","2/1","3/1"}),F241="l"),VLOOKUP(H241,$AC$2:$AD$17,2,FALSE),IF(AND(OR($D243={"1/2","1/3","2/1","3/1"}),F240="w"),VLOOKUP(H240,$AA$2:$AB$17,2,FALSE),IF(AND(OR($D243={"1/2","1/3","2/1","3/1"}),F240="l"),VLOOKUP(H240,$AC$2:$AD$17,2,FALSE),IF(AND(OR($D243={"1/2","1/3","2/1","3/1"}),F239="w"),VLOOKUP(H239,$AA$2:$AB$17,2,FALSE),IF(AND(OR($D243={"1/2","1/3","2/1","3/1"}),F239="l"),VLOOKUP(H239,$AC$2:$AD$17,2,FALSE),IF(AND(OR($D243={"1/2","1/3","2/1","3/1"}),F238="w"),VLOOKUP(H238,$AA$2:$AB$17,2,FALSE),IF(AND(OR($D243={"1/2","1/3","2/1","3/1"}),F238="l"),VLOOKUP(H238,$AC$2:$AD$17,2,FALSE),IF(AND(OR($D243={"1/2","1/3","2/1","3/1"}),F237="w"),VLOOKUP(H237,$AA$2:$AB$17,2,FALSE),IF(AND(OR($D243={"1/2","1/3","2/1","3/1"}),F237="l"),VLOOKUP(H237,$AC$2:$AD$17,2,FALSE),IF(AND(OR($D243={"1/2","1/3","2/1","3/1"}),F236="w"),VLOOKUP(H236,$AA$2:$AB$17,2,FALSE),IF(AND(OR($D243={"1/2","1/3","2/1","3/1"}),F236="l"),VLOOKUP(H236,$AC$2:$AD$17,2,FALSE),IF(AND(OR($D243={"1/2","1/3","2/1","3/1"}),F235="w"),VLOOKUP(H235,$AA$2:$AB$17,2,FALSE),IF(AND(OR($D243={"1/2","1/3","2/1","3/1"}),F235="l"),VLOOKUP(H235,$AC$2:$AD$17,2,FALSE),IF(AND(OR($D243={"1/2","1/3","2/1","3/1"}),F234="w"),VLOOKUP(H234,$AA$2:$AB$17,2,FALSE),IF(AND(OR($D243={"1/2","1/3","2/1","3/1"}),F234="l"),VLOOKUP(H234,$AC$2:$AD$17,2,FALSE),IF(AND(OR($D243={"1/2","1/3","2/1","3/1"}),F233="w"),VLOOKUP(H233,$AA$2:$AB$17,2,FALSE),IF(AND(OR($D243={"1/2","1/3","2/1","3/1"}),F233="l"),VLOOKUP(H233,$AC$2:$AD$17,2,FALSE),IF(OR($D243={"1/2","1/3","2/1","3/1"}),1,"")))))))))))))))))))))))</f>
        <v>2b</v>
      </c>
      <c r="I244" s="13" t="str">
        <f>IF(AND(J244="d",$A244&gt;=1,OR(K244={1,"2a","2b",3,"5a","5b","10a","10b","20a","20b","40a","40b","80a","80b","160a","160b"})),"w",IF(AND(J244="",$A244&gt;=1,OR(K244={1,"2a","2b",3,"5a","5b","10a","10b","20a","20b","40a","40b","80a","80b","160a","160b"})),"l",""))</f>
        <v/>
      </c>
      <c r="J244" s="7" t="str">
        <f>IF(OR($A244={13,14,15,16,17,18,19,20,21,22,23,24}),"d","")</f>
        <v>d</v>
      </c>
      <c r="K244" s="14" t="str">
        <f>IF(AND(OR($D243={"1/2","2/3","2/1","3/2"}),I243="w"),VLOOKUP(K243,$AA$2:$AB$17,2,FALSE),IF(AND(OR($D243={"1/2","2/3","2/1","3/2"}),I243="l"),VLOOKUP(K243,$AC$2:$AD$17,2,FALSE),IF(AND(OR($D243={"1/2","2/3","2/1","3/2"}),I242="w"),VLOOKUP(K242,$AA$2:$AB$17,2,FALSE),IF(AND(OR($D243={"1/2","2/3","2/1","3/2"}),I242="l"),VLOOKUP(K242,$AC$2:$AD$17,2,FALSE),IF(AND(OR($D243={"1/2","2/3","2/1","3/2"}),I241="w"),VLOOKUP(K241,$AA$2:$AB$17,2,FALSE),IF(AND(OR($D243={"1/2","2/3","2/1","3/2"}),I241="l"),VLOOKUP(K241,$AC$2:$AD$17,2,FALSE),IF(AND(OR($D243={"1/2","2/3","2/1","3/2"}),I240="w"),VLOOKUP(K240,$AA$2:$AB$17,2,FALSE),IF(AND(OR($D243={"1/2","2/3","2/1","3/2"}),I240="l"),VLOOKUP(K240,$AC$2:$AD$17,2,FALSE),IF(AND(OR($D243={"1/2","2/3","2/1","3/2"}),I239="w"),VLOOKUP(K239,$AA$2:$AB$17,2,FALSE),IF(AND(OR($D243={"1/2","2/3","2/1","3/2"}),I239="l"),VLOOKUP(K239,$AC$2:$AD$17,2,FALSE),IF(AND(OR($D243={"1/2","2/3","2/1","3/2"}),I238="w"),VLOOKUP(K238,$AA$2:$AB$17,2,FALSE),IF(AND(OR($D243={"1/2","2/3","2/1","3/2"}),I238="l"),VLOOKUP(K238,$AC$2:$AD$17,2,FALSE),IF(AND(OR($D243={"1/2","2/3","2/1","3/2"}),I237="w"),VLOOKUP(K237,$AA$2:$AB$17,2,FALSE),IF(AND(OR($D243={"1/2","2/3","2/1","3/2"}),I237="l"),VLOOKUP(K237,$AC$2:$AD$17,2,FALSE),IF(AND(OR($D243={"1/2","2/3","2/1","3/2"}),I236="w"),VLOOKUP(K236,$AA$2:$AB$17,2,FALSE),IF(AND(OR($D243={"1/2","2/3","2/1","3/2"}),I236="l"),VLOOKUP(K236,$AC$2:$AD$17,2,FALSE),IF(AND(OR($D243={"1/2","2/3","2/1","3/2"}),I235="w"),VLOOKUP(K235,$AA$2:$AB$17,2,FALSE),IF(AND(OR($D243={"1/2","2/3","2/1","3/2"}),I235="l"),VLOOKUP(K235,$AC$2:$AD$17,2,FALSE),IF(AND(OR($D243={"1/2","2/3","2/1","3/2"}),I234="w"),VLOOKUP(K234,$AA$2:$AB$17,2,FALSE),IF(AND(OR($D243={"1/2","2/3","2/1","3/2"}),I234="l"),VLOOKUP(K234,$AC$2:$AD$17,2,FALSE),IF(AND(OR($D243={"1/2","2/3","2/1","3/2"}),I233="w"),VLOOKUP(K233,$AA$2:$AB$17,2,FALSE),IF(AND(OR($D243={"1/2","2/3","2/1","3/2"}),I233="l"),VLOOKUP(K233,$AC$2:$AD$17,2,FALSE),IF(OR($D243={"1/2","2/3","2/1","3/2"}),1,"")))))))))))))))))))))))</f>
        <v/>
      </c>
      <c r="L244" s="13" t="str">
        <f>IF(AND(M244="d",$A244&gt;=1,OR(N244={1,"2a","2b",3,"5a","5b","10a","10b","20a","20b","40a","40b","80a","80b","160a","160b"})),"w",IF(AND(M244="",$A244&gt;=1,OR(N244={1,"2a","2b",3,"5a","5b","10a","10b","20a","20b","40a","40b","80a","80b","160a","160b"})),"l",""))</f>
        <v>l</v>
      </c>
      <c r="M244" s="7" t="str">
        <f>IF(OR($A244={25,26,27,28,29,30,31,32,33,34,35,36}),"d","")</f>
        <v/>
      </c>
      <c r="N244" s="14" t="str">
        <f>IF(AND(OR($D243={"1/3","2/3","3/1","3/2"}),L243="w"),VLOOKUP(N243,$AA$2:$AB$17,2,FALSE),IF(AND(OR($D243={"1/3","2/3","3/1","3/2"}),L243="l"),VLOOKUP(N243,$AC$2:$AD$17,2,FALSE),IF(AND(OR($D243={"1/3","2/3","3/1","3/2"}),L242="w"),VLOOKUP(N242,$AA$2:$AB$17,2,FALSE),IF(AND(OR($D243={"1/3","2/3","3/1","3/2"}),L242="l"),VLOOKUP(N242,$AC$2:$AD$17,2,FALSE),IF(AND(OR($D243={"1/3","2/3","3/1","3/2"}),L241="w"),VLOOKUP(N241,$AA$2:$AB$17,2,FALSE),IF(AND(OR($D243={"1/3","2/3","3/1","3/2"}),L241="l"),VLOOKUP(N241,$AC$2:$AD$17,2,FALSE),IF(AND(OR($D243={"1/3","2/3","3/1","3/2"}),L240="w"),VLOOKUP(N240,$AA$2:$AB$17,2,FALSE),IF(AND(OR($D243={"1/3","2/3","3/1","3/2"}),L240="l"),VLOOKUP(N240,$AC$2:$AD$17,2,FALSE),IF(AND(OR($D243={"1/3","2/3","3/1","3/2"}),L239="w"),VLOOKUP(N239,$AA$2:$AB$17,2,FALSE),IF(AND(OR($D243={"1/3","2/3","3/1","3/2"}),L239="l"),VLOOKUP(N239,$AC$2:$AD$17,2,FALSE),IF(AND(OR($D243={"1/3","2/3","3/1","3/2"}),L238="w"),VLOOKUP(N238,$AA$2:$AB$17,2,FALSE),IF(AND(OR($D243={"1/3","2/3","3/1","3/2"}),L238="l"),VLOOKUP(N238,$AC$2:$AD$17,2,FALSE),IF(AND(OR($D243={"1/3","2/3","3/1","3/2"}),L237="w"),VLOOKUP(N237,$AA$2:$AB$17,2,FALSE),IF(AND(OR($D243={"1/3","2/3","3/1","3/2"}),L237="l"),VLOOKUP(N237,$AC$2:$AD$17,2,FALSE),IF(AND(OR($D243={"1/3","2/3","3/1","3/2"}),L236="w"),VLOOKUP(N236,$AA$2:$AB$17,2,FALSE),IF(AND(OR($D243={"1/3","2/3","3/1","3/2"}),L236="l"),VLOOKUP(N236,$AC$2:$AD$17,2,FALSE),IF(AND(OR($D243={"1/3","2/3","3/1","3/2"}),L235="w"),VLOOKUP(N235,$AA$2:$AB$17,2,FALSE),IF(AND(OR($D243={"1/3","2/3","3/1","3/2"}),L235="l"),VLOOKUP(N235,$AC$2:$AD$17,2,FALSE),IF(AND(OR($D243={"1/3","2/3","3/1","3/2"}),L234="w"),VLOOKUP(N234,$AA$2:$AB$17,2,FALSE),IF(AND(OR($D243={"1/3","2/3","3/1","3/2"}),L234="l"),VLOOKUP(N234,$AC$2:$AD$17,2,FALSE),IF(AND(OR($D243={"1/3","2/3","3/1","3/2"}),L233="w"),VLOOKUP(N233,$AA$2:$AB$17,2,FALSE),IF(AND(OR($D243={"1/3","2/3","3/1","3/2"}),L233="l"),VLOOKUP(N233,$AC$2:$AD$17,2,FALSE),IF(OR($D243={"1/3","2/3","3/1","3/2"}),1,"")))))))))))))))))))))))</f>
        <v>2a</v>
      </c>
      <c r="O244" s="12">
        <f t="shared" si="22"/>
        <v>-4</v>
      </c>
      <c r="P244" s="13" t="str">
        <f>IF(AND(Q244="c",$A244&gt;=1,OR(R244={1,"2a","2b",3,"5a","5b","10a","10b","20a","20b","40a","40b","80a","80b","160a","160b"})),"w",IF(AND(Q244="",$A244&gt;=1,OR(R244={1,"2a","2b",3,"5a","5b","10a","10b","20a","20b","40a","40b","80a","80b","160a","160b"})),"l",""))</f>
        <v>l</v>
      </c>
      <c r="Q244" s="7" t="str">
        <f>IF(OR($A244={1,4,7,10,13,16,19,22,25,28,31,34}),"c","")</f>
        <v/>
      </c>
      <c r="R244" s="14">
        <f>IF(AND(OR($E243={"a/b","a/c","b/a","c/a"}),P243="w"),VLOOKUP(R243,$AA$2:$AB$17,2,FALSE),IF(AND(OR($E243={"a/b","a/c","b/a","c/a"}),P243="l"),VLOOKUP(R243,$AC$2:$AD$17,2,FALSE),IF(AND(OR($E243={"a/b","a/c","b/a","c/a"}),P242="w"),VLOOKUP(R242,$AA$2:$AB$17,2,FALSE),IF(AND(OR($E243={"a/b","a/c","b/a","c/a"}),P242="l"),VLOOKUP(R242,$AC$2:$AD$17,2,FALSE),IF(AND(OR($E243={"a/b","a/c","b/a","c/a"}),P241="w"),VLOOKUP(R241,$AA$2:$AB$17,2,FALSE),IF(AND(OR($E243={"a/b","a/c","b/a","c/a"}),P241="l"),VLOOKUP(R241,$AC$2:$AD$17,2,FALSE),IF(AND(OR($E243={"a/b","a/c","b/a","c/a"}),P240="w"),VLOOKUP(R240,$AA$2:$AB$17,2,FALSE),IF(AND(OR($E243={"a/b","a/c","b/a","c/a"}),P240="l"),VLOOKUP(R240,$AC$2:$AD$17,2,FALSE),IF(AND(OR($E243={"a/b","a/c","b/a","c/a"}),P239="w"),VLOOKUP(R239,$AA$2:$AB$17,2,FALSE),IF(AND(OR($E243={"a/b","a/c","b/a","c/a"}),P239="l"),VLOOKUP(R239,$AC$2:$AD$17,2,FALSE),IF(AND(OR($E243={"a/b","a/c","b/a","c/a"}),P238="w"),VLOOKUP(R238,$AA$2:$AB$17,2,FALSE),IF(AND(OR($E243={"a/b","a/c","b/a","c/a"}),P238="l"),VLOOKUP(R238,$AC$2:$AD$17,2,FALSE),IF(AND(OR($E243={"a/b","a/c","b/a","c/a"}),P237="w"),VLOOKUP(R237,$AA$2:$AB$17,2,FALSE),IF(AND(OR($E243={"a/b","a/c","b/a","c/a"}),P237="l"),VLOOKUP(R237,$AC$2:$AD$17,2,FALSE),IF(AND(OR($E243={"a/b","a/c","b/a","c/a"}),P236="w"),VLOOKUP(R236,$AA$2:$AB$17,2,FALSE),IF(AND(OR($E243={"a/b","a/c","b/a","c/a"}),P236="l"),VLOOKUP(R236,$AC$2:$AD$17,2,FALSE),IF(AND(OR($E243={"a/b","a/c","b/a","c/a"}),P235="w"),VLOOKUP(R235,$AA$2:$AB$17,2,FALSE),IF(AND(OR($E243={"a/b","a/c","b/a","c/a"}),P235="l"),VLOOKUP(R235,$AC$2:$AD$17,2,FALSE),IF(AND(OR($E243={"a/b","a/c","b/a","c/a"}),P234="w"),VLOOKUP(R234,$AA$2:$AB$17,2,FALSE),IF(AND(OR($E243={"a/b","a/c","b/a","c/a"}),P234="l"),VLOOKUP(R234,$AC$2:$AD$17,2,FALSE),IF(AND(OR($E243={"a/b","a/c","b/a","c/a"}),P233="w"),VLOOKUP(R233,$AA$2:$AB$17,2,FALSE),IF(AND(OR($E243={"a/b","a/c","b/a","c/a"}),P233="l"),VLOOKUP(R233,$AC$2:$AD$17,2,FALSE),IF(OR($E243={"a/b","a/c","b/a","c/a"}),1,"")))))))))))))))))))))))</f>
        <v>1</v>
      </c>
      <c r="S244" s="13" t="str">
        <f>IF(AND(T244="c",$A244&gt;=1,OR(U244={1,"2a","2b",3,"5a","5b","10a","10b","20a","20b","40a","40b","80a","80b","160a","160b"})),"w",IF(AND(T244="",$A244&gt;=1,OR(U244={1,"2a","2b",3,"5a","5b","10a","10b","20a","20b","40a","40b","80a","80b","160a","160b"})),"l",""))</f>
        <v>w</v>
      </c>
      <c r="T244" s="7" t="str">
        <f>IF(OR($A244={2,5,8,11,14,17,20,23,26,29,32,35}),"c","")</f>
        <v>c</v>
      </c>
      <c r="U244" s="14" t="str">
        <f>IF(AND(OR($E243={"a/b","b/c","b/a","c/b"}),S243="w"),VLOOKUP(U243,$AA$2:$AB$17,2,FALSE),IF(AND(OR($E243={"a/b","b/c","b/a","c/b"}),S243="l"),VLOOKUP(U243,$AC$2:$AD$17,2,FALSE),IF(AND(OR($E243={"a/b","b/c","b/a","c/b"}),S242="w"),VLOOKUP(U242,$AA$2:$AB$17,2,FALSE),IF(AND(OR($E243={"a/b","b/c","b/a","c/b"}),S242="l"),VLOOKUP(U242,$AC$2:$AD$17,2,FALSE),IF(AND(OR($E243={"a/b","b/c","b/a","c/b"}),S241="w"),VLOOKUP(U241,$AA$2:$AB$17,2,FALSE),IF(AND(OR($E243={"a/b","b/c","b/a","c/b"}),S241="l"),VLOOKUP(U241,$AC$2:$AD$17,2,FALSE),IF(AND(OR($E243={"a/b","b/c","b/a","c/b"}),S240="w"),VLOOKUP(U240,$AA$2:$AB$17,2,FALSE),IF(AND(OR($E243={"a/b","b/c","b/a","c/b"}),S240="l"),VLOOKUP(U240,$AC$2:$AD$17,2,FALSE),IF(AND(OR($E243={"a/b","b/c","b/a","c/b"}),S239="w"),VLOOKUP(U239,$AA$2:$AB$17,2,FALSE),IF(AND(OR($E243={"a/b","b/c","b/a","c/b"}),S239="l"),VLOOKUP(U239,$AC$2:$AD$17,2,FALSE),IF(AND(OR($E243={"a/b","b/c","b/a","c/b"}),S238="w"),VLOOKUP(U238,$AA$2:$AB$17,2,FALSE),IF(AND(OR($E243={"a/b","b/c","b/a","c/b"}),S238="l"),VLOOKUP(U238,$AC$2:$AD$17,2,FALSE),IF(AND(OR($E243={"a/b","b/c","b/a","c/b"}),S237="w"),VLOOKUP(U237,$AA$2:$AB$17,2,FALSE),IF(AND(OR($E243={"a/b","b/c","b/a","c/b"}),S237="l"),VLOOKUP(U237,$AC$2:$AD$17,2,FALSE),IF(AND(OR($E243={"a/b","b/c","b/a","c/b"}),S236="w"),VLOOKUP(U236,$AA$2:$AB$17,2,FALSE),IF(AND(OR($E243={"a/b","b/c","b/a","c/b"}),S236="l"),VLOOKUP(U236,$AC$2:$AD$17,2,FALSE),IF(AND(OR($E243={"a/b","b/c","b/a","c/b"}),S235="w"),VLOOKUP(U235,$AA$2:$AB$17,2,FALSE),IF(AND(OR($E243={"a/b","b/c","b/a","c/b"}),S235="l"),VLOOKUP(U235,$AC$2:$AD$17,2,FALSE),IF(AND(OR($E243={"a/b","b/c","b/a","c/b"}),S234="w"),VLOOKUP(U234,$AA$2:$AB$17,2,FALSE),IF(AND(OR($E243={"a/b","b/c","b/a","c/b"}),S234="l"),VLOOKUP(U234,$AC$2:$AD$17,2,FALSE),IF(AND(OR($E243={"a/b","b/c","b/a","c/b"}),S233="w"),VLOOKUP(U233,$AA$2:$AB$17,2,FALSE),IF(AND(OR($E243={"a/b","b/c","b/a","c/b"}),S233="l"),VLOOKUP(U233,$AC$2:$AD$17,2,FALSE),IF(OR($E243={"a/b","b/c","b/a","c/b"}),1,"")))))))))))))))))))))))</f>
        <v>2b</v>
      </c>
      <c r="V244" s="13" t="str">
        <f>IF(AND(W244="c",$A244&gt;=1,OR(X244={1,"2a","2b",3,"5a","5b","10a","10b","20a","20b","40a","40b","80a","80b","160a","160b"})),"w",IF(AND(W244="",$A244&gt;=1,OR(X244={1,"2a","2b",3,"5a","5b","10a","10b","20a","20b","40a","40b","80a","80b","160a","160b"})),"l",""))</f>
        <v/>
      </c>
      <c r="W244" s="7" t="str">
        <f>IF(OR($A244={3,6,9,12,15,18,21,24,27,30,33,36}),"c","")</f>
        <v/>
      </c>
      <c r="X244" s="14" t="str">
        <f>IF(AND(OR($E243={"a/c","b/c","c/a","c/b"}),V243="w"),VLOOKUP(X243,$AA$2:$AB$17,2,FALSE),IF(AND(OR($E243={"a/c","b/c","c/a","c/b"}),V243="l"),VLOOKUP(X243,$AC$2:$AD$17,2,FALSE),IF(AND(OR($E243={"a/c","b/c","c/a","c/b"}),V242="w"),VLOOKUP(X242,$AA$2:$AB$17,2,FALSE),IF(AND(OR($E243={"a/c","b/c","c/a","c/b"}),V242="l"),VLOOKUP(X242,$AC$2:$AD$17,2,FALSE),IF(AND(OR($E243={"a/c","b/c","c/a","c/b"}),V241="w"),VLOOKUP(X241,$AA$2:$AB$17,2,FALSE),IF(AND(OR($E243={"a/c","b/c","c/a","c/b"}),V241="l"),VLOOKUP(X241,$AC$2:$AD$17,2,FALSE),IF(AND(OR($E243={"a/c","b/c","c/a","c/b"}),V240="w"),VLOOKUP(X240,$AA$2:$AB$17,2,FALSE),IF(AND(OR($E243={"a/c","b/c","c/a","c/b"}),V240="l"),VLOOKUP(X240,$AC$2:$AD$17,2,FALSE),IF(AND(OR($E243={"a/c","b/c","c/a","c/b"}),V239="w"),VLOOKUP(X239,$AA$2:$AB$17,2,FALSE),IF(AND(OR($E243={"a/c","b/c","c/a","c/b"}),V239="l"),VLOOKUP(X239,$AC$2:$AD$17,2,FALSE),IF(AND(OR($E243={"a/c","b/c","c/a","c/b"}),V238="w"),VLOOKUP(X238,$AA$2:$AB$17,2,FALSE),IF(AND(OR($E243={"a/c","b/c","c/a","c/b"}),V238="l"),VLOOKUP(X238,$AC$2:$AD$17,2,FALSE),IF(AND(OR($E243={"a/c","b/c","c/a","c/b"}),V237="w"),VLOOKUP(X237,$AA$2:$AB$17,2,FALSE),IF(AND(OR($E243={"a/c","b/c","c/a","c/b"}),V237="l"),VLOOKUP(X237,$AC$2:$AD$17,2,FALSE),IF(AND(OR($E243={"a/c","b/c","c/a","c/b"}),V236="w"),VLOOKUP(X236,$AA$2:$AB$17,2,FALSE),IF(AND(OR($E243={"a/c","b/c","c/a","c/b"}),V236="l"),VLOOKUP(X236,$AC$2:$AD$17,2,FALSE),IF(AND(OR($E243={"a/c","b/c","c/a","c/b"}),V235="w"),VLOOKUP(X235,$AA$2:$AB$17,2,FALSE),IF(AND(OR($E243={"a/c","b/c","c/a","c/b"}),V235="l"),VLOOKUP(X235,$AC$2:$AD$17,2,FALSE),IF(AND(OR($E243={"a/c","b/c","c/a","c/b"}),V234="w"),VLOOKUP(X234,$AA$2:$AB$17,2,FALSE),IF(AND(OR($E243={"a/c","b/c","c/a","c/b"}),V234="l"),VLOOKUP(X234,$AC$2:$AD$17,2,FALSE),IF(AND(OR($E243={"a/c","b/c","c/a","c/b"}),V233="w"),VLOOKUP(X233,$AA$2:$AB$17,2,FALSE),IF(AND(OR($E243={"a/c","b/c","c/a","c/b"}),V233="l"),VLOOKUP(X233,$AC$2:$AD$17,2,FALSE),IF(OR($E243={"a/c","b/c","c/a","c/b"}),1,"")))))))))))))))))))))))</f>
        <v/>
      </c>
      <c r="Y244" s="12">
        <f t="shared" si="23"/>
        <v>3</v>
      </c>
      <c r="Z244" s="27">
        <f t="shared" si="24"/>
        <v>-1</v>
      </c>
    </row>
    <row r="245" spans="1:26">
      <c r="A245" s="9">
        <v>31</v>
      </c>
      <c r="B245" s="9">
        <f>IF(OR($A245={1,2,3,4,5,6,7,8,9,10,11,12}),1,IF(OR($A245={13,14,15,16,17,18,19,20,21,22,23,24}),2,IF(OR($A245={25,26,27,28,29,30,31,32,33,34,35,36}),3,"")))</f>
        <v>3</v>
      </c>
      <c r="C245" s="9" t="str">
        <f>IF(OR($A245={1,4,7,10,13,16,19,22,25,28,31,34}),"A",IF(OR($A245={2,5,8,11,14,17,20,23,26,29,32,35}),"B",IF(OR($A245={3,6,9,12,15,18,21,24,27,30,33,36}),"C","")))</f>
        <v>A</v>
      </c>
      <c r="D245" t="str">
        <f t="shared" si="25"/>
        <v>2/3</v>
      </c>
      <c r="E245" t="str">
        <f t="shared" si="26"/>
        <v>B/A</v>
      </c>
      <c r="F245" s="13" t="str">
        <f>IF(AND(G245="d",$A245&gt;=1,OR(H245={1,"2a","2b",3,"5a","5b","10a","10b","20a","20b","40a","40b","80a","80b","160a","160b"})),"w",IF(AND(G245="",$A245&gt;=1,OR(H245={1,"2a","2b",3,"5a","5b","10a","10b","20a","20b","40a","40b","80a","80b","160a","160b"})),"l",""))</f>
        <v>l</v>
      </c>
      <c r="G245" s="7" t="str">
        <f>IF(OR($A245={1,2,3,4,5,6,7,8,9,10,11,12}),"d","")</f>
        <v/>
      </c>
      <c r="H245" s="14">
        <f>IF(AND(OR($D244={"1/2","1/3","2/1","3/1"}),F244="w"),VLOOKUP(H244,$AA$2:$AB$17,2,FALSE),IF(AND(OR($D244={"1/2","1/3","2/1","3/1"}),F244="l"),VLOOKUP(H244,$AC$2:$AD$17,2,FALSE),IF(AND(OR($D244={"1/2","1/3","2/1","3/1"}),F243="w"),VLOOKUP(H243,$AA$2:$AB$17,2,FALSE),IF(AND(OR($D244={"1/2","1/3","2/1","3/1"}),F243="l"),VLOOKUP(H243,$AC$2:$AD$17,2,FALSE),IF(AND(OR($D244={"1/2","1/3","2/1","3/1"}),F242="w"),VLOOKUP(H242,$AA$2:$AB$17,2,FALSE),IF(AND(OR($D244={"1/2","1/3","2/1","3/1"}),F242="l"),VLOOKUP(H242,$AC$2:$AD$17,2,FALSE),IF(AND(OR($D244={"1/2","1/3","2/1","3/1"}),F241="w"),VLOOKUP(H241,$AA$2:$AB$17,2,FALSE),IF(AND(OR($D244={"1/2","1/3","2/1","3/1"}),F241="l"),VLOOKUP(H241,$AC$2:$AD$17,2,FALSE),IF(AND(OR($D244={"1/2","1/3","2/1","3/1"}),F240="w"),VLOOKUP(H240,$AA$2:$AB$17,2,FALSE),IF(AND(OR($D244={"1/2","1/3","2/1","3/1"}),F240="l"),VLOOKUP(H240,$AC$2:$AD$17,2,FALSE),IF(AND(OR($D244={"1/2","1/3","2/1","3/1"}),F239="w"),VLOOKUP(H239,$AA$2:$AB$17,2,FALSE),IF(AND(OR($D244={"1/2","1/3","2/1","3/1"}),F239="l"),VLOOKUP(H239,$AC$2:$AD$17,2,FALSE),IF(AND(OR($D244={"1/2","1/3","2/1","3/1"}),F238="w"),VLOOKUP(H238,$AA$2:$AB$17,2,FALSE),IF(AND(OR($D244={"1/2","1/3","2/1","3/1"}),F238="l"),VLOOKUP(H238,$AC$2:$AD$17,2,FALSE),IF(AND(OR($D244={"1/2","1/3","2/1","3/1"}),F237="w"),VLOOKUP(H237,$AA$2:$AB$17,2,FALSE),IF(AND(OR($D244={"1/2","1/3","2/1","3/1"}),F237="l"),VLOOKUP(H237,$AC$2:$AD$17,2,FALSE),IF(AND(OR($D244={"1/2","1/3","2/1","3/1"}),F236="w"),VLOOKUP(H236,$AA$2:$AB$17,2,FALSE),IF(AND(OR($D244={"1/2","1/3","2/1","3/1"}),F236="l"),VLOOKUP(H236,$AC$2:$AD$17,2,FALSE),IF(AND(OR($D244={"1/2","1/3","2/1","3/1"}),F235="w"),VLOOKUP(H235,$AA$2:$AB$17,2,FALSE),IF(AND(OR($D244={"1/2","1/3","2/1","3/1"}),F235="l"),VLOOKUP(H235,$AC$2:$AD$17,2,FALSE),IF(AND(OR($D244={"1/2","1/3","2/1","3/1"}),F234="w"),VLOOKUP(H234,$AA$2:$AB$17,2,FALSE),IF(AND(OR($D244={"1/2","1/3","2/1","3/1"}),F234="l"),VLOOKUP(H234,$AC$2:$AD$17,2,FALSE),IF(OR($D244={"1/2","1/3","2/1","3/1"}),1,"")))))))))))))))))))))))</f>
        <v>3</v>
      </c>
      <c r="I245" s="13" t="str">
        <f>IF(AND(J245="d",$A245&gt;=1,OR(K245={1,"2a","2b",3,"5a","5b","10a","10b","20a","20b","40a","40b","80a","80b","160a","160b"})),"w",IF(AND(J245="",$A245&gt;=1,OR(K245={1,"2a","2b",3,"5a","5b","10a","10b","20a","20b","40a","40b","80a","80b","160a","160b"})),"l",""))</f>
        <v>l</v>
      </c>
      <c r="J245" s="7" t="str">
        <f>IF(OR($A245={13,14,15,16,17,18,19,20,21,22,23,24}),"d","")</f>
        <v/>
      </c>
      <c r="K245" s="14">
        <f>IF(AND(OR($D244={"1/2","2/3","2/1","3/2"}),I244="w"),VLOOKUP(K244,$AA$2:$AB$17,2,FALSE),IF(AND(OR($D244={"1/2","2/3","2/1","3/2"}),I244="l"),VLOOKUP(K244,$AC$2:$AD$17,2,FALSE),IF(AND(OR($D244={"1/2","2/3","2/1","3/2"}),I243="w"),VLOOKUP(K243,$AA$2:$AB$17,2,FALSE),IF(AND(OR($D244={"1/2","2/3","2/1","3/2"}),I243="l"),VLOOKUP(K243,$AC$2:$AD$17,2,FALSE),IF(AND(OR($D244={"1/2","2/3","2/1","3/2"}),I242="w"),VLOOKUP(K242,$AA$2:$AB$17,2,FALSE),IF(AND(OR($D244={"1/2","2/3","2/1","3/2"}),I242="l"),VLOOKUP(K242,$AC$2:$AD$17,2,FALSE),IF(AND(OR($D244={"1/2","2/3","2/1","3/2"}),I241="w"),VLOOKUP(K241,$AA$2:$AB$17,2,FALSE),IF(AND(OR($D244={"1/2","2/3","2/1","3/2"}),I241="l"),VLOOKUP(K241,$AC$2:$AD$17,2,FALSE),IF(AND(OR($D244={"1/2","2/3","2/1","3/2"}),I240="w"),VLOOKUP(K240,$AA$2:$AB$17,2,FALSE),IF(AND(OR($D244={"1/2","2/3","2/1","3/2"}),I240="l"),VLOOKUP(K240,$AC$2:$AD$17,2,FALSE),IF(AND(OR($D244={"1/2","2/3","2/1","3/2"}),I239="w"),VLOOKUP(K239,$AA$2:$AB$17,2,FALSE),IF(AND(OR($D244={"1/2","2/3","2/1","3/2"}),I239="l"),VLOOKUP(K239,$AC$2:$AD$17,2,FALSE),IF(AND(OR($D244={"1/2","2/3","2/1","3/2"}),I238="w"),VLOOKUP(K238,$AA$2:$AB$17,2,FALSE),IF(AND(OR($D244={"1/2","2/3","2/1","3/2"}),I238="l"),VLOOKUP(K238,$AC$2:$AD$17,2,FALSE),IF(AND(OR($D244={"1/2","2/3","2/1","3/2"}),I237="w"),VLOOKUP(K237,$AA$2:$AB$17,2,FALSE),IF(AND(OR($D244={"1/2","2/3","2/1","3/2"}),I237="l"),VLOOKUP(K237,$AC$2:$AD$17,2,FALSE),IF(AND(OR($D244={"1/2","2/3","2/1","3/2"}),I236="w"),VLOOKUP(K236,$AA$2:$AB$17,2,FALSE),IF(AND(OR($D244={"1/2","2/3","2/1","3/2"}),I236="l"),VLOOKUP(K236,$AC$2:$AD$17,2,FALSE),IF(AND(OR($D244={"1/2","2/3","2/1","3/2"}),I235="w"),VLOOKUP(K235,$AA$2:$AB$17,2,FALSE),IF(AND(OR($D244={"1/2","2/3","2/1","3/2"}),I235="l"),VLOOKUP(K235,$AC$2:$AD$17,2,FALSE),IF(AND(OR($D244={"1/2","2/3","2/1","3/2"}),I234="w"),VLOOKUP(K234,$AA$2:$AB$17,2,FALSE),IF(AND(OR($D244={"1/2","2/3","2/1","3/2"}),I234="l"),VLOOKUP(K234,$AC$2:$AD$17,2,FALSE),IF(OR($D244={"1/2","2/3","2/1","3/2"}),1,"")))))))))))))))))))))))</f>
        <v>3</v>
      </c>
      <c r="L245" s="13" t="str">
        <f>IF(AND(M245="d",$A245&gt;=1,OR(N245={1,"2a","2b",3,"5a","5b","10a","10b","20a","20b","40a","40b","80a","80b","160a","160b"})),"w",IF(AND(M245="",$A245&gt;=1,OR(N245={1,"2a","2b",3,"5a","5b","10a","10b","20a","20b","40a","40b","80a","80b","160a","160b"})),"l",""))</f>
        <v/>
      </c>
      <c r="M245" s="7" t="str">
        <f>IF(OR($A245={25,26,27,28,29,30,31,32,33,34,35,36}),"d","")</f>
        <v>d</v>
      </c>
      <c r="N245" s="14" t="str">
        <f>IF(AND(OR($D244={"1/3","2/3","3/1","3/2"}),L244="w"),VLOOKUP(N244,$AA$2:$AB$17,2,FALSE),IF(AND(OR($D244={"1/3","2/3","3/1","3/2"}),L244="l"),VLOOKUP(N244,$AC$2:$AD$17,2,FALSE),IF(AND(OR($D244={"1/3","2/3","3/1","3/2"}),L243="w"),VLOOKUP(N243,$AA$2:$AB$17,2,FALSE),IF(AND(OR($D244={"1/3","2/3","3/1","3/2"}),L243="l"),VLOOKUP(N243,$AC$2:$AD$17,2,FALSE),IF(AND(OR($D244={"1/3","2/3","3/1","3/2"}),L242="w"),VLOOKUP(N242,$AA$2:$AB$17,2,FALSE),IF(AND(OR($D244={"1/3","2/3","3/1","3/2"}),L242="l"),VLOOKUP(N242,$AC$2:$AD$17,2,FALSE),IF(AND(OR($D244={"1/3","2/3","3/1","3/2"}),L241="w"),VLOOKUP(N241,$AA$2:$AB$17,2,FALSE),IF(AND(OR($D244={"1/3","2/3","3/1","3/2"}),L241="l"),VLOOKUP(N241,$AC$2:$AD$17,2,FALSE),IF(AND(OR($D244={"1/3","2/3","3/1","3/2"}),L240="w"),VLOOKUP(N240,$AA$2:$AB$17,2,FALSE),IF(AND(OR($D244={"1/3","2/3","3/1","3/2"}),L240="l"),VLOOKUP(N240,$AC$2:$AD$17,2,FALSE),IF(AND(OR($D244={"1/3","2/3","3/1","3/2"}),L239="w"),VLOOKUP(N239,$AA$2:$AB$17,2,FALSE),IF(AND(OR($D244={"1/3","2/3","3/1","3/2"}),L239="l"),VLOOKUP(N239,$AC$2:$AD$17,2,FALSE),IF(AND(OR($D244={"1/3","2/3","3/1","3/2"}),L238="w"),VLOOKUP(N238,$AA$2:$AB$17,2,FALSE),IF(AND(OR($D244={"1/3","2/3","3/1","3/2"}),L238="l"),VLOOKUP(N238,$AC$2:$AD$17,2,FALSE),IF(AND(OR($D244={"1/3","2/3","3/1","3/2"}),L237="w"),VLOOKUP(N237,$AA$2:$AB$17,2,FALSE),IF(AND(OR($D244={"1/3","2/3","3/1","3/2"}),L237="l"),VLOOKUP(N237,$AC$2:$AD$17,2,FALSE),IF(AND(OR($D244={"1/3","2/3","3/1","3/2"}),L236="w"),VLOOKUP(N236,$AA$2:$AB$17,2,FALSE),IF(AND(OR($D244={"1/3","2/3","3/1","3/2"}),L236="l"),VLOOKUP(N236,$AC$2:$AD$17,2,FALSE),IF(AND(OR($D244={"1/3","2/3","3/1","3/2"}),L235="w"),VLOOKUP(N235,$AA$2:$AB$17,2,FALSE),IF(AND(OR($D244={"1/3","2/3","3/1","3/2"}),L235="l"),VLOOKUP(N235,$AC$2:$AD$17,2,FALSE),IF(AND(OR($D244={"1/3","2/3","3/1","3/2"}),L234="w"),VLOOKUP(N234,$AA$2:$AB$17,2,FALSE),IF(AND(OR($D244={"1/3","2/3","3/1","3/2"}),L234="l"),VLOOKUP(N234,$AC$2:$AD$17,2,FALSE),IF(OR($D244={"1/3","2/3","3/1","3/2"}),1,"")))))))))))))))))))))))</f>
        <v/>
      </c>
      <c r="O245" s="12">
        <f t="shared" si="22"/>
        <v>-6</v>
      </c>
      <c r="P245" s="13" t="str">
        <f>IF(AND(Q245="c",$A245&gt;=1,OR(R245={1,"2a","2b",3,"5a","5b","10a","10b","20a","20b","40a","40b","80a","80b","160a","160b"})),"w",IF(AND(Q245="",$A245&gt;=1,OR(R245={1,"2a","2b",3,"5a","5b","10a","10b","20a","20b","40a","40b","80a","80b","160a","160b"})),"l",""))</f>
        <v>w</v>
      </c>
      <c r="Q245" s="7" t="str">
        <f>IF(OR($A245={1,4,7,10,13,16,19,22,25,28,31,34}),"c","")</f>
        <v>c</v>
      </c>
      <c r="R245" s="14" t="str">
        <f>IF(AND(OR($E244={"a/b","a/c","b/a","c/a"}),P244="w"),VLOOKUP(R244,$AA$2:$AB$17,2,FALSE),IF(AND(OR($E244={"a/b","a/c","b/a","c/a"}),P244="l"),VLOOKUP(R244,$AC$2:$AD$17,2,FALSE),IF(AND(OR($E244={"a/b","a/c","b/a","c/a"}),P243="w"),VLOOKUP(R243,$AA$2:$AB$17,2,FALSE),IF(AND(OR($E244={"a/b","a/c","b/a","c/a"}),P243="l"),VLOOKUP(R243,$AC$2:$AD$17,2,FALSE),IF(AND(OR($E244={"a/b","a/c","b/a","c/a"}),P242="w"),VLOOKUP(R242,$AA$2:$AB$17,2,FALSE),IF(AND(OR($E244={"a/b","a/c","b/a","c/a"}),P242="l"),VLOOKUP(R242,$AC$2:$AD$17,2,FALSE),IF(AND(OR($E244={"a/b","a/c","b/a","c/a"}),P241="w"),VLOOKUP(R241,$AA$2:$AB$17,2,FALSE),IF(AND(OR($E244={"a/b","a/c","b/a","c/a"}),P241="l"),VLOOKUP(R241,$AC$2:$AD$17,2,FALSE),IF(AND(OR($E244={"a/b","a/c","b/a","c/a"}),P240="w"),VLOOKUP(R240,$AA$2:$AB$17,2,FALSE),IF(AND(OR($E244={"a/b","a/c","b/a","c/a"}),P240="l"),VLOOKUP(R240,$AC$2:$AD$17,2,FALSE),IF(AND(OR($E244={"a/b","a/c","b/a","c/a"}),P239="w"),VLOOKUP(R239,$AA$2:$AB$17,2,FALSE),IF(AND(OR($E244={"a/b","a/c","b/a","c/a"}),P239="l"),VLOOKUP(R239,$AC$2:$AD$17,2,FALSE),IF(AND(OR($E244={"a/b","a/c","b/a","c/a"}),P238="w"),VLOOKUP(R238,$AA$2:$AB$17,2,FALSE),IF(AND(OR($E244={"a/b","a/c","b/a","c/a"}),P238="l"),VLOOKUP(R238,$AC$2:$AD$17,2,FALSE),IF(AND(OR($E244={"a/b","a/c","b/a","c/a"}),P237="w"),VLOOKUP(R237,$AA$2:$AB$17,2,FALSE),IF(AND(OR($E244={"a/b","a/c","b/a","c/a"}),P237="l"),VLOOKUP(R237,$AC$2:$AD$17,2,FALSE),IF(AND(OR($E244={"a/b","a/c","b/a","c/a"}),P236="w"),VLOOKUP(R236,$AA$2:$AB$17,2,FALSE),IF(AND(OR($E244={"a/b","a/c","b/a","c/a"}),P236="l"),VLOOKUP(R236,$AC$2:$AD$17,2,FALSE),IF(AND(OR($E244={"a/b","a/c","b/a","c/a"}),P235="w"),VLOOKUP(R235,$AA$2:$AB$17,2,FALSE),IF(AND(OR($E244={"a/b","a/c","b/a","c/a"}),P235="l"),VLOOKUP(R235,$AC$2:$AD$17,2,FALSE),IF(AND(OR($E244={"a/b","a/c","b/a","c/a"}),P234="w"),VLOOKUP(R234,$AA$2:$AB$17,2,FALSE),IF(AND(OR($E244={"a/b","a/c","b/a","c/a"}),P234="l"),VLOOKUP(R234,$AC$2:$AD$17,2,FALSE),IF(OR($E244={"a/b","a/c","b/a","c/a"}),1,"")))))))))))))))))))))))</f>
        <v>2a</v>
      </c>
      <c r="S245" s="13" t="str">
        <f>IF(AND(T245="c",$A245&gt;=1,OR(U245={1,"2a","2b",3,"5a","5b","10a","10b","20a","20b","40a","40b","80a","80b","160a","160b"})),"w",IF(AND(T245="",$A245&gt;=1,OR(U245={1,"2a","2b",3,"5a","5b","10a","10b","20a","20b","40a","40b","80a","80b","160a","160b"})),"l",""))</f>
        <v>l</v>
      </c>
      <c r="T245" s="7" t="str">
        <f>IF(OR($A245={2,5,8,11,14,17,20,23,26,29,32,35}),"c","")</f>
        <v/>
      </c>
      <c r="U245" s="14">
        <f>IF(AND(OR($E244={"a/b","b/c","b/a","c/b"}),S244="w"),VLOOKUP(U244,$AA$2:$AB$17,2,FALSE),IF(AND(OR($E244={"a/b","b/c","b/a","c/b"}),S244="l"),VLOOKUP(U244,$AC$2:$AD$17,2,FALSE),IF(AND(OR($E244={"a/b","b/c","b/a","c/b"}),S243="w"),VLOOKUP(U243,$AA$2:$AB$17,2,FALSE),IF(AND(OR($E244={"a/b","b/c","b/a","c/b"}),S243="l"),VLOOKUP(U243,$AC$2:$AD$17,2,FALSE),IF(AND(OR($E244={"a/b","b/c","b/a","c/b"}),S242="w"),VLOOKUP(U242,$AA$2:$AB$17,2,FALSE),IF(AND(OR($E244={"a/b","b/c","b/a","c/b"}),S242="l"),VLOOKUP(U242,$AC$2:$AD$17,2,FALSE),IF(AND(OR($E244={"a/b","b/c","b/a","c/b"}),S241="w"),VLOOKUP(U241,$AA$2:$AB$17,2,FALSE),IF(AND(OR($E244={"a/b","b/c","b/a","c/b"}),S241="l"),VLOOKUP(U241,$AC$2:$AD$17,2,FALSE),IF(AND(OR($E244={"a/b","b/c","b/a","c/b"}),S240="w"),VLOOKUP(U240,$AA$2:$AB$17,2,FALSE),IF(AND(OR($E244={"a/b","b/c","b/a","c/b"}),S240="l"),VLOOKUP(U240,$AC$2:$AD$17,2,FALSE),IF(AND(OR($E244={"a/b","b/c","b/a","c/b"}),S239="w"),VLOOKUP(U239,$AA$2:$AB$17,2,FALSE),IF(AND(OR($E244={"a/b","b/c","b/a","c/b"}),S239="l"),VLOOKUP(U239,$AC$2:$AD$17,2,FALSE),IF(AND(OR($E244={"a/b","b/c","b/a","c/b"}),S238="w"),VLOOKUP(U238,$AA$2:$AB$17,2,FALSE),IF(AND(OR($E244={"a/b","b/c","b/a","c/b"}),S238="l"),VLOOKUP(U238,$AC$2:$AD$17,2,FALSE),IF(AND(OR($E244={"a/b","b/c","b/a","c/b"}),S237="w"),VLOOKUP(U237,$AA$2:$AB$17,2,FALSE),IF(AND(OR($E244={"a/b","b/c","b/a","c/b"}),S237="l"),VLOOKUP(U237,$AC$2:$AD$17,2,FALSE),IF(AND(OR($E244={"a/b","b/c","b/a","c/b"}),S236="w"),VLOOKUP(U236,$AA$2:$AB$17,2,FALSE),IF(AND(OR($E244={"a/b","b/c","b/a","c/b"}),S236="l"),VLOOKUP(U236,$AC$2:$AD$17,2,FALSE),IF(AND(OR($E244={"a/b","b/c","b/a","c/b"}),S235="w"),VLOOKUP(U235,$AA$2:$AB$17,2,FALSE),IF(AND(OR($E244={"a/b","b/c","b/a","c/b"}),S235="l"),VLOOKUP(U235,$AC$2:$AD$17,2,FALSE),IF(AND(OR($E244={"a/b","b/c","b/a","c/b"}),S234="w"),VLOOKUP(U234,$AA$2:$AB$17,2,FALSE),IF(AND(OR($E244={"a/b","b/c","b/a","c/b"}),S234="l"),VLOOKUP(U234,$AC$2:$AD$17,2,FALSE),IF(OR($E244={"a/b","b/c","b/a","c/b"}),1,"")))))))))))))))))))))))</f>
        <v>1</v>
      </c>
      <c r="V245" s="13" t="str">
        <f>IF(AND(W245="c",$A245&gt;=1,OR(X245={1,"2a","2b",3,"5a","5b","10a","10b","20a","20b","40a","40b","80a","80b","160a","160b"})),"w",IF(AND(W245="",$A245&gt;=1,OR(X245={1,"2a","2b",3,"5a","5b","10a","10b","20a","20b","40a","40b","80a","80b","160a","160b"})),"l",""))</f>
        <v/>
      </c>
      <c r="W245" s="7" t="str">
        <f>IF(OR($A245={3,6,9,12,15,18,21,24,27,30,33,36}),"c","")</f>
        <v/>
      </c>
      <c r="X245" s="14" t="str">
        <f>IF(AND(OR($E244={"a/c","b/c","c/a","c/b"}),V244="w"),VLOOKUP(X244,$AA$2:$AB$17,2,FALSE),IF(AND(OR($E244={"a/c","b/c","c/a","c/b"}),V244="l"),VLOOKUP(X244,$AC$2:$AD$17,2,FALSE),IF(AND(OR($E244={"a/c","b/c","c/a","c/b"}),V243="w"),VLOOKUP(X243,$AA$2:$AB$17,2,FALSE),IF(AND(OR($E244={"a/c","b/c","c/a","c/b"}),V243="l"),VLOOKUP(X243,$AC$2:$AD$17,2,FALSE),IF(AND(OR($E244={"a/c","b/c","c/a","c/b"}),V242="w"),VLOOKUP(X242,$AA$2:$AB$17,2,FALSE),IF(AND(OR($E244={"a/c","b/c","c/a","c/b"}),V242="l"),VLOOKUP(X242,$AC$2:$AD$17,2,FALSE),IF(AND(OR($E244={"a/c","b/c","c/a","c/b"}),V241="w"),VLOOKUP(X241,$AA$2:$AB$17,2,FALSE),IF(AND(OR($E244={"a/c","b/c","c/a","c/b"}),V241="l"),VLOOKUP(X241,$AC$2:$AD$17,2,FALSE),IF(AND(OR($E244={"a/c","b/c","c/a","c/b"}),V240="w"),VLOOKUP(X240,$AA$2:$AB$17,2,FALSE),IF(AND(OR($E244={"a/c","b/c","c/a","c/b"}),V240="l"),VLOOKUP(X240,$AC$2:$AD$17,2,FALSE),IF(AND(OR($E244={"a/c","b/c","c/a","c/b"}),V239="w"),VLOOKUP(X239,$AA$2:$AB$17,2,FALSE),IF(AND(OR($E244={"a/c","b/c","c/a","c/b"}),V239="l"),VLOOKUP(X239,$AC$2:$AD$17,2,FALSE),IF(AND(OR($E244={"a/c","b/c","c/a","c/b"}),V238="w"),VLOOKUP(X238,$AA$2:$AB$17,2,FALSE),IF(AND(OR($E244={"a/c","b/c","c/a","c/b"}),V238="l"),VLOOKUP(X238,$AC$2:$AD$17,2,FALSE),IF(AND(OR($E244={"a/c","b/c","c/a","c/b"}),V237="w"),VLOOKUP(X237,$AA$2:$AB$17,2,FALSE),IF(AND(OR($E244={"a/c","b/c","c/a","c/b"}),V237="l"),VLOOKUP(X237,$AC$2:$AD$17,2,FALSE),IF(AND(OR($E244={"a/c","b/c","c/a","c/b"}),V236="w"),VLOOKUP(X236,$AA$2:$AB$17,2,FALSE),IF(AND(OR($E244={"a/c","b/c","c/a","c/b"}),V236="l"),VLOOKUP(X236,$AC$2:$AD$17,2,FALSE),IF(AND(OR($E244={"a/c","b/c","c/a","c/b"}),V235="w"),VLOOKUP(X235,$AA$2:$AB$17,2,FALSE),IF(AND(OR($E244={"a/c","b/c","c/a","c/b"}),V235="l"),VLOOKUP(X235,$AC$2:$AD$17,2,FALSE),IF(AND(OR($E244={"a/c","b/c","c/a","c/b"}),V234="w"),VLOOKUP(X234,$AA$2:$AB$17,2,FALSE),IF(AND(OR($E244={"a/c","b/c","c/a","c/b"}),V234="l"),VLOOKUP(X234,$AC$2:$AD$17,2,FALSE),IF(OR($E244={"a/c","b/c","c/a","c/b"}),1,"")))))))))))))))))))))))</f>
        <v/>
      </c>
      <c r="Y245" s="12">
        <f t="shared" si="23"/>
        <v>3</v>
      </c>
      <c r="Z245" s="27">
        <f t="shared" si="24"/>
        <v>-3</v>
      </c>
    </row>
    <row r="246" spans="1:26">
      <c r="A246" s="9">
        <v>10</v>
      </c>
      <c r="B246" s="9">
        <f>IF(OR($A246={1,2,3,4,5,6,7,8,9,10,11,12}),1,IF(OR($A246={13,14,15,16,17,18,19,20,21,22,23,24}),2,IF(OR($A246={25,26,27,28,29,30,31,32,33,34,35,36}),3,"")))</f>
        <v>1</v>
      </c>
      <c r="C246" s="9" t="str">
        <f>IF(OR($A246={1,4,7,10,13,16,19,22,25,28,31,34}),"A",IF(OR($A246={2,5,8,11,14,17,20,23,26,29,32,35}),"B",IF(OR($A246={3,6,9,12,15,18,21,24,27,30,33,36}),"C","")))</f>
        <v>A</v>
      </c>
      <c r="D246" t="str">
        <f t="shared" si="25"/>
        <v>3/1</v>
      </c>
      <c r="E246" t="str">
        <f t="shared" si="26"/>
        <v>B/A</v>
      </c>
      <c r="F246" s="13" t="str">
        <f>IF(AND(G246="d",$A246&gt;=1,OR(H246={1,"2a","2b",3,"5a","5b","10a","10b","20a","20b","40a","40b","80a","80b","160a","160b"})),"w",IF(AND(G246="",$A246&gt;=1,OR(H246={1,"2a","2b",3,"5a","5b","10a","10b","20a","20b","40a","40b","80a","80b","160a","160b"})),"l",""))</f>
        <v/>
      </c>
      <c r="G246" s="7" t="str">
        <f>IF(OR($A246={1,2,3,4,5,6,7,8,9,10,11,12}),"d","")</f>
        <v>d</v>
      </c>
      <c r="H246" s="14" t="str">
        <f>IF(AND(OR($D245={"1/2","1/3","2/1","3/1"}),F245="w"),VLOOKUP(H245,$AA$2:$AB$17,2,FALSE),IF(AND(OR($D245={"1/2","1/3","2/1","3/1"}),F245="l"),VLOOKUP(H245,$AC$2:$AD$17,2,FALSE),IF(AND(OR($D245={"1/2","1/3","2/1","3/1"}),F244="w"),VLOOKUP(H244,$AA$2:$AB$17,2,FALSE),IF(AND(OR($D245={"1/2","1/3","2/1","3/1"}),F244="l"),VLOOKUP(H244,$AC$2:$AD$17,2,FALSE),IF(AND(OR($D245={"1/2","1/3","2/1","3/1"}),F243="w"),VLOOKUP(H243,$AA$2:$AB$17,2,FALSE),IF(AND(OR($D245={"1/2","1/3","2/1","3/1"}),F243="l"),VLOOKUP(H243,$AC$2:$AD$17,2,FALSE),IF(AND(OR($D245={"1/2","1/3","2/1","3/1"}),F242="w"),VLOOKUP(H242,$AA$2:$AB$17,2,FALSE),IF(AND(OR($D245={"1/2","1/3","2/1","3/1"}),F242="l"),VLOOKUP(H242,$AC$2:$AD$17,2,FALSE),IF(AND(OR($D245={"1/2","1/3","2/1","3/1"}),F241="w"),VLOOKUP(H241,$AA$2:$AB$17,2,FALSE),IF(AND(OR($D245={"1/2","1/3","2/1","3/1"}),F241="l"),VLOOKUP(H241,$AC$2:$AD$17,2,FALSE),IF(AND(OR($D245={"1/2","1/3","2/1","3/1"}),F240="w"),VLOOKUP(H240,$AA$2:$AB$17,2,FALSE),IF(AND(OR($D245={"1/2","1/3","2/1","3/1"}),F240="l"),VLOOKUP(H240,$AC$2:$AD$17,2,FALSE),IF(AND(OR($D245={"1/2","1/3","2/1","3/1"}),F239="w"),VLOOKUP(H239,$AA$2:$AB$17,2,FALSE),IF(AND(OR($D245={"1/2","1/3","2/1","3/1"}),F239="l"),VLOOKUP(H239,$AC$2:$AD$17,2,FALSE),IF(AND(OR($D245={"1/2","1/3","2/1","3/1"}),F238="w"),VLOOKUP(H238,$AA$2:$AB$17,2,FALSE),IF(AND(OR($D245={"1/2","1/3","2/1","3/1"}),F238="l"),VLOOKUP(H238,$AC$2:$AD$17,2,FALSE),IF(AND(OR($D245={"1/2","1/3","2/1","3/1"}),F237="w"),VLOOKUP(H237,$AA$2:$AB$17,2,FALSE),IF(AND(OR($D245={"1/2","1/3","2/1","3/1"}),F237="l"),VLOOKUP(H237,$AC$2:$AD$17,2,FALSE),IF(AND(OR($D245={"1/2","1/3","2/1","3/1"}),F236="w"),VLOOKUP(H236,$AA$2:$AB$17,2,FALSE),IF(AND(OR($D245={"1/2","1/3","2/1","3/1"}),F236="l"),VLOOKUP(H236,$AC$2:$AD$17,2,FALSE),IF(AND(OR($D245={"1/2","1/3","2/1","3/1"}),F235="w"),VLOOKUP(H235,$AA$2:$AB$17,2,FALSE),IF(AND(OR($D245={"1/2","1/3","2/1","3/1"}),F235="l"),VLOOKUP(H235,$AC$2:$AD$17,2,FALSE),IF(OR($D245={"1/2","1/3","2/1","3/1"}),1,"")))))))))))))))))))))))</f>
        <v/>
      </c>
      <c r="I246" s="13" t="str">
        <f>IF(AND(J246="d",$A246&gt;=1,OR(K246={1,"2a","2b",3,"5a","5b","10a","10b","20a","20b","40a","40b","80a","80b","160a","160b"})),"w",IF(AND(J246="",$A246&gt;=1,OR(K246={1,"2a","2b",3,"5a","5b","10a","10b","20a","20b","40a","40b","80a","80b","160a","160b"})),"l",""))</f>
        <v>l</v>
      </c>
      <c r="J246" s="7" t="str">
        <f>IF(OR($A246={13,14,15,16,17,18,19,20,21,22,23,24}),"d","")</f>
        <v/>
      </c>
      <c r="K246" s="14" t="str">
        <f>IF(AND(OR($D245={"1/2","2/3","2/1","3/2"}),I245="w"),VLOOKUP(K245,$AA$2:$AB$17,2,FALSE),IF(AND(OR($D245={"1/2","2/3","2/1","3/2"}),I245="l"),VLOOKUP(K245,$AC$2:$AD$17,2,FALSE),IF(AND(OR($D245={"1/2","2/3","2/1","3/2"}),I244="w"),VLOOKUP(K244,$AA$2:$AB$17,2,FALSE),IF(AND(OR($D245={"1/2","2/3","2/1","3/2"}),I244="l"),VLOOKUP(K244,$AC$2:$AD$17,2,FALSE),IF(AND(OR($D245={"1/2","2/3","2/1","3/2"}),I243="w"),VLOOKUP(K243,$AA$2:$AB$17,2,FALSE),IF(AND(OR($D245={"1/2","2/3","2/1","3/2"}),I243="l"),VLOOKUP(K243,$AC$2:$AD$17,2,FALSE),IF(AND(OR($D245={"1/2","2/3","2/1","3/2"}),I242="w"),VLOOKUP(K242,$AA$2:$AB$17,2,FALSE),IF(AND(OR($D245={"1/2","2/3","2/1","3/2"}),I242="l"),VLOOKUP(K242,$AC$2:$AD$17,2,FALSE),IF(AND(OR($D245={"1/2","2/3","2/1","3/2"}),I241="w"),VLOOKUP(K241,$AA$2:$AB$17,2,FALSE),IF(AND(OR($D245={"1/2","2/3","2/1","3/2"}),I241="l"),VLOOKUP(K241,$AC$2:$AD$17,2,FALSE),IF(AND(OR($D245={"1/2","2/3","2/1","3/2"}),I240="w"),VLOOKUP(K240,$AA$2:$AB$17,2,FALSE),IF(AND(OR($D245={"1/2","2/3","2/1","3/2"}),I240="l"),VLOOKUP(K240,$AC$2:$AD$17,2,FALSE),IF(AND(OR($D245={"1/2","2/3","2/1","3/2"}),I239="w"),VLOOKUP(K239,$AA$2:$AB$17,2,FALSE),IF(AND(OR($D245={"1/2","2/3","2/1","3/2"}),I239="l"),VLOOKUP(K239,$AC$2:$AD$17,2,FALSE),IF(AND(OR($D245={"1/2","2/3","2/1","3/2"}),I238="w"),VLOOKUP(K238,$AA$2:$AB$17,2,FALSE),IF(AND(OR($D245={"1/2","2/3","2/1","3/2"}),I238="l"),VLOOKUP(K238,$AC$2:$AD$17,2,FALSE),IF(AND(OR($D245={"1/2","2/3","2/1","3/2"}),I237="w"),VLOOKUP(K237,$AA$2:$AB$17,2,FALSE),IF(AND(OR($D245={"1/2","2/3","2/1","3/2"}),I237="l"),VLOOKUP(K237,$AC$2:$AD$17,2,FALSE),IF(AND(OR($D245={"1/2","2/3","2/1","3/2"}),I236="w"),VLOOKUP(K236,$AA$2:$AB$17,2,FALSE),IF(AND(OR($D245={"1/2","2/3","2/1","3/2"}),I236="l"),VLOOKUP(K236,$AC$2:$AD$17,2,FALSE),IF(AND(OR($D245={"1/2","2/3","2/1","3/2"}),I235="w"),VLOOKUP(K235,$AA$2:$AB$17,2,FALSE),IF(AND(OR($D245={"1/2","2/3","2/1","3/2"}),I235="l"),VLOOKUP(K235,$AC$2:$AD$17,2,FALSE),IF(OR($D245={"1/2","2/3","2/1","3/2"}),1,"")))))))))))))))))))))))</f>
        <v>5a</v>
      </c>
      <c r="L246" s="13" t="str">
        <f>IF(AND(M246="d",$A246&gt;=1,OR(N246={1,"2a","2b",3,"5a","5b","10a","10b","20a","20b","40a","40b","80a","80b","160a","160b"})),"w",IF(AND(M246="",$A246&gt;=1,OR(N246={1,"2a","2b",3,"5a","5b","10a","10b","20a","20b","40a","40b","80a","80b","160a","160b"})),"l",""))</f>
        <v>l</v>
      </c>
      <c r="M246" s="7" t="str">
        <f>IF(OR($A246={25,26,27,28,29,30,31,32,33,34,35,36}),"d","")</f>
        <v/>
      </c>
      <c r="N246" s="14" t="str">
        <f>IF(AND(OR($D245={"1/3","2/3","3/1","3/2"}),L245="w"),VLOOKUP(N245,$AA$2:$AB$17,2,FALSE),IF(AND(OR($D245={"1/3","2/3","3/1","3/2"}),L245="l"),VLOOKUP(N245,$AC$2:$AD$17,2,FALSE),IF(AND(OR($D245={"1/3","2/3","3/1","3/2"}),L244="w"),VLOOKUP(N244,$AA$2:$AB$17,2,FALSE),IF(AND(OR($D245={"1/3","2/3","3/1","3/2"}),L244="l"),VLOOKUP(N244,$AC$2:$AD$17,2,FALSE),IF(AND(OR($D245={"1/3","2/3","3/1","3/2"}),L243="w"),VLOOKUP(N243,$AA$2:$AB$17,2,FALSE),IF(AND(OR($D245={"1/3","2/3","3/1","3/2"}),L243="l"),VLOOKUP(N243,$AC$2:$AD$17,2,FALSE),IF(AND(OR($D245={"1/3","2/3","3/1","3/2"}),L242="w"),VLOOKUP(N242,$AA$2:$AB$17,2,FALSE),IF(AND(OR($D245={"1/3","2/3","3/1","3/2"}),L242="l"),VLOOKUP(N242,$AC$2:$AD$17,2,FALSE),IF(AND(OR($D245={"1/3","2/3","3/1","3/2"}),L241="w"),VLOOKUP(N241,$AA$2:$AB$17,2,FALSE),IF(AND(OR($D245={"1/3","2/3","3/1","3/2"}),L241="l"),VLOOKUP(N241,$AC$2:$AD$17,2,FALSE),IF(AND(OR($D245={"1/3","2/3","3/1","3/2"}),L240="w"),VLOOKUP(N240,$AA$2:$AB$17,2,FALSE),IF(AND(OR($D245={"1/3","2/3","3/1","3/2"}),L240="l"),VLOOKUP(N240,$AC$2:$AD$17,2,FALSE),IF(AND(OR($D245={"1/3","2/3","3/1","3/2"}),L239="w"),VLOOKUP(N239,$AA$2:$AB$17,2,FALSE),IF(AND(OR($D245={"1/3","2/3","3/1","3/2"}),L239="l"),VLOOKUP(N239,$AC$2:$AD$17,2,FALSE),IF(AND(OR($D245={"1/3","2/3","3/1","3/2"}),L238="w"),VLOOKUP(N238,$AA$2:$AB$17,2,FALSE),IF(AND(OR($D245={"1/3","2/3","3/1","3/2"}),L238="l"),VLOOKUP(N238,$AC$2:$AD$17,2,FALSE),IF(AND(OR($D245={"1/3","2/3","3/1","3/2"}),L237="w"),VLOOKUP(N237,$AA$2:$AB$17,2,FALSE),IF(AND(OR($D245={"1/3","2/3","3/1","3/2"}),L237="l"),VLOOKUP(N237,$AC$2:$AD$17,2,FALSE),IF(AND(OR($D245={"1/3","2/3","3/1","3/2"}),L236="w"),VLOOKUP(N236,$AA$2:$AB$17,2,FALSE),IF(AND(OR($D245={"1/3","2/3","3/1","3/2"}),L236="l"),VLOOKUP(N236,$AC$2:$AD$17,2,FALSE),IF(AND(OR($D245={"1/3","2/3","3/1","3/2"}),L235="w"),VLOOKUP(N235,$AA$2:$AB$17,2,FALSE),IF(AND(OR($D245={"1/3","2/3","3/1","3/2"}),L235="l"),VLOOKUP(N235,$AC$2:$AD$17,2,FALSE),IF(OR($D245={"1/3","2/3","3/1","3/2"}),1,"")))))))))))))))))))))))</f>
        <v>2b</v>
      </c>
      <c r="O246" s="12">
        <f t="shared" si="22"/>
        <v>-7</v>
      </c>
      <c r="P246" s="13" t="str">
        <f>IF(AND(Q246="c",$A246&gt;=1,OR(R246={1,"2a","2b",3,"5a","5b","10a","10b","20a","20b","40a","40b","80a","80b","160a","160b"})),"w",IF(AND(Q246="",$A246&gt;=1,OR(R246={1,"2a","2b",3,"5a","5b","10a","10b","20a","20b","40a","40b","80a","80b","160a","160b"})),"l",""))</f>
        <v>w</v>
      </c>
      <c r="Q246" s="7" t="str">
        <f>IF(OR($A246={1,4,7,10,13,16,19,22,25,28,31,34}),"c","")</f>
        <v>c</v>
      </c>
      <c r="R246" s="14">
        <f>IF(AND(OR($E245={"a/b","a/c","b/a","c/a"}),P245="w"),VLOOKUP(R245,$AA$2:$AB$17,2,FALSE),IF(AND(OR($E245={"a/b","a/c","b/a","c/a"}),P245="l"),VLOOKUP(R245,$AC$2:$AD$17,2,FALSE),IF(AND(OR($E245={"a/b","a/c","b/a","c/a"}),P244="w"),VLOOKUP(R244,$AA$2:$AB$17,2,FALSE),IF(AND(OR($E245={"a/b","a/c","b/a","c/a"}),P244="l"),VLOOKUP(R244,$AC$2:$AD$17,2,FALSE),IF(AND(OR($E245={"a/b","a/c","b/a","c/a"}),P243="w"),VLOOKUP(R243,$AA$2:$AB$17,2,FALSE),IF(AND(OR($E245={"a/b","a/c","b/a","c/a"}),P243="l"),VLOOKUP(R243,$AC$2:$AD$17,2,FALSE),IF(AND(OR($E245={"a/b","a/c","b/a","c/a"}),P242="w"),VLOOKUP(R242,$AA$2:$AB$17,2,FALSE),IF(AND(OR($E245={"a/b","a/c","b/a","c/a"}),P242="l"),VLOOKUP(R242,$AC$2:$AD$17,2,FALSE),IF(AND(OR($E245={"a/b","a/c","b/a","c/a"}),P241="w"),VLOOKUP(R241,$AA$2:$AB$17,2,FALSE),IF(AND(OR($E245={"a/b","a/c","b/a","c/a"}),P241="l"),VLOOKUP(R241,$AC$2:$AD$17,2,FALSE),IF(AND(OR($E245={"a/b","a/c","b/a","c/a"}),P240="w"),VLOOKUP(R240,$AA$2:$AB$17,2,FALSE),IF(AND(OR($E245={"a/b","a/c","b/a","c/a"}),P240="l"),VLOOKUP(R240,$AC$2:$AD$17,2,FALSE),IF(AND(OR($E245={"a/b","a/c","b/a","c/a"}),P239="w"),VLOOKUP(R239,$AA$2:$AB$17,2,FALSE),IF(AND(OR($E245={"a/b","a/c","b/a","c/a"}),P239="l"),VLOOKUP(R239,$AC$2:$AD$17,2,FALSE),IF(AND(OR($E245={"a/b","a/c","b/a","c/a"}),P238="w"),VLOOKUP(R238,$AA$2:$AB$17,2,FALSE),IF(AND(OR($E245={"a/b","a/c","b/a","c/a"}),P238="l"),VLOOKUP(R238,$AC$2:$AD$17,2,FALSE),IF(AND(OR($E245={"a/b","a/c","b/a","c/a"}),P237="w"),VLOOKUP(R237,$AA$2:$AB$17,2,FALSE),IF(AND(OR($E245={"a/b","a/c","b/a","c/a"}),P237="l"),VLOOKUP(R237,$AC$2:$AD$17,2,FALSE),IF(AND(OR($E245={"a/b","a/c","b/a","c/a"}),P236="w"),VLOOKUP(R236,$AA$2:$AB$17,2,FALSE),IF(AND(OR($E245={"a/b","a/c","b/a","c/a"}),P236="l"),VLOOKUP(R236,$AC$2:$AD$17,2,FALSE),IF(AND(OR($E245={"a/b","a/c","b/a","c/a"}),P235="w"),VLOOKUP(R235,$AA$2:$AB$17,2,FALSE),IF(AND(OR($E245={"a/b","a/c","b/a","c/a"}),P235="l"),VLOOKUP(R235,$AC$2:$AD$17,2,FALSE),IF(OR($E245={"a/b","a/c","b/a","c/a"}),1,"")))))))))))))))))))))))</f>
        <v>1</v>
      </c>
      <c r="S246" s="13" t="str">
        <f>IF(AND(T246="c",$A246&gt;=1,OR(U246={1,"2a","2b",3,"5a","5b","10a","10b","20a","20b","40a","40b","80a","80b","160a","160b"})),"w",IF(AND(T246="",$A246&gt;=1,OR(U246={1,"2a","2b",3,"5a","5b","10a","10b","20a","20b","40a","40b","80a","80b","160a","160b"})),"l",""))</f>
        <v>l</v>
      </c>
      <c r="T246" s="7" t="str">
        <f>IF(OR($A246={2,5,8,11,14,17,20,23,26,29,32,35}),"c","")</f>
        <v/>
      </c>
      <c r="U246" s="14" t="str">
        <f>IF(AND(OR($E245={"a/b","b/c","b/a","c/b"}),S245="w"),VLOOKUP(U245,$AA$2:$AB$17,2,FALSE),IF(AND(OR($E245={"a/b","b/c","b/a","c/b"}),S245="l"),VLOOKUP(U245,$AC$2:$AD$17,2,FALSE),IF(AND(OR($E245={"a/b","b/c","b/a","c/b"}),S244="w"),VLOOKUP(U244,$AA$2:$AB$17,2,FALSE),IF(AND(OR($E245={"a/b","b/c","b/a","c/b"}),S244="l"),VLOOKUP(U244,$AC$2:$AD$17,2,FALSE),IF(AND(OR($E245={"a/b","b/c","b/a","c/b"}),S243="w"),VLOOKUP(U243,$AA$2:$AB$17,2,FALSE),IF(AND(OR($E245={"a/b","b/c","b/a","c/b"}),S243="l"),VLOOKUP(U243,$AC$2:$AD$17,2,FALSE),IF(AND(OR($E245={"a/b","b/c","b/a","c/b"}),S242="w"),VLOOKUP(U242,$AA$2:$AB$17,2,FALSE),IF(AND(OR($E245={"a/b","b/c","b/a","c/b"}),S242="l"),VLOOKUP(U242,$AC$2:$AD$17,2,FALSE),IF(AND(OR($E245={"a/b","b/c","b/a","c/b"}),S241="w"),VLOOKUP(U241,$AA$2:$AB$17,2,FALSE),IF(AND(OR($E245={"a/b","b/c","b/a","c/b"}),S241="l"),VLOOKUP(U241,$AC$2:$AD$17,2,FALSE),IF(AND(OR($E245={"a/b","b/c","b/a","c/b"}),S240="w"),VLOOKUP(U240,$AA$2:$AB$17,2,FALSE),IF(AND(OR($E245={"a/b","b/c","b/a","c/b"}),S240="l"),VLOOKUP(U240,$AC$2:$AD$17,2,FALSE),IF(AND(OR($E245={"a/b","b/c","b/a","c/b"}),S239="w"),VLOOKUP(U239,$AA$2:$AB$17,2,FALSE),IF(AND(OR($E245={"a/b","b/c","b/a","c/b"}),S239="l"),VLOOKUP(U239,$AC$2:$AD$17,2,FALSE),IF(AND(OR($E245={"a/b","b/c","b/a","c/b"}),S238="w"),VLOOKUP(U238,$AA$2:$AB$17,2,FALSE),IF(AND(OR($E245={"a/b","b/c","b/a","c/b"}),S238="l"),VLOOKUP(U238,$AC$2:$AD$17,2,FALSE),IF(AND(OR($E245={"a/b","b/c","b/a","c/b"}),S237="w"),VLOOKUP(U237,$AA$2:$AB$17,2,FALSE),IF(AND(OR($E245={"a/b","b/c","b/a","c/b"}),S237="l"),VLOOKUP(U237,$AC$2:$AD$17,2,FALSE),IF(AND(OR($E245={"a/b","b/c","b/a","c/b"}),S236="w"),VLOOKUP(U236,$AA$2:$AB$17,2,FALSE),IF(AND(OR($E245={"a/b","b/c","b/a","c/b"}),S236="l"),VLOOKUP(U236,$AC$2:$AD$17,2,FALSE),IF(AND(OR($E245={"a/b","b/c","b/a","c/b"}),S235="w"),VLOOKUP(U235,$AA$2:$AB$17,2,FALSE),IF(AND(OR($E245={"a/b","b/c","b/a","c/b"}),S235="l"),VLOOKUP(U235,$AC$2:$AD$17,2,FALSE),IF(OR($E245={"a/b","b/c","b/a","c/b"}),1,"")))))))))))))))))))))))</f>
        <v>2a</v>
      </c>
      <c r="V246" s="13" t="str">
        <f>IF(AND(W246="c",$A246&gt;=1,OR(X246={1,"2a","2b",3,"5a","5b","10a","10b","20a","20b","40a","40b","80a","80b","160a","160b"})),"w",IF(AND(W246="",$A246&gt;=1,OR(X246={1,"2a","2b",3,"5a","5b","10a","10b","20a","20b","40a","40b","80a","80b","160a","160b"})),"l",""))</f>
        <v/>
      </c>
      <c r="W246" s="7" t="str">
        <f>IF(OR($A246={3,6,9,12,15,18,21,24,27,30,33,36}),"c","")</f>
        <v/>
      </c>
      <c r="X246" s="14" t="str">
        <f>IF(AND(OR($E245={"a/c","b/c","c/a","c/b"}),V245="w"),VLOOKUP(X245,$AA$2:$AB$17,2,FALSE),IF(AND(OR($E245={"a/c","b/c","c/a","c/b"}),V245="l"),VLOOKUP(X245,$AC$2:$AD$17,2,FALSE),IF(AND(OR($E245={"a/c","b/c","c/a","c/b"}),V244="w"),VLOOKUP(X244,$AA$2:$AB$17,2,FALSE),IF(AND(OR($E245={"a/c","b/c","c/a","c/b"}),V244="l"),VLOOKUP(X244,$AC$2:$AD$17,2,FALSE),IF(AND(OR($E245={"a/c","b/c","c/a","c/b"}),V243="w"),VLOOKUP(X243,$AA$2:$AB$17,2,FALSE),IF(AND(OR($E245={"a/c","b/c","c/a","c/b"}),V243="l"),VLOOKUP(X243,$AC$2:$AD$17,2,FALSE),IF(AND(OR($E245={"a/c","b/c","c/a","c/b"}),V242="w"),VLOOKUP(X242,$AA$2:$AB$17,2,FALSE),IF(AND(OR($E245={"a/c","b/c","c/a","c/b"}),V242="l"),VLOOKUP(X242,$AC$2:$AD$17,2,FALSE),IF(AND(OR($E245={"a/c","b/c","c/a","c/b"}),V241="w"),VLOOKUP(X241,$AA$2:$AB$17,2,FALSE),IF(AND(OR($E245={"a/c","b/c","c/a","c/b"}),V241="l"),VLOOKUP(X241,$AC$2:$AD$17,2,FALSE),IF(AND(OR($E245={"a/c","b/c","c/a","c/b"}),V240="w"),VLOOKUP(X240,$AA$2:$AB$17,2,FALSE),IF(AND(OR($E245={"a/c","b/c","c/a","c/b"}),V240="l"),VLOOKUP(X240,$AC$2:$AD$17,2,FALSE),IF(AND(OR($E245={"a/c","b/c","c/a","c/b"}),V239="w"),VLOOKUP(X239,$AA$2:$AB$17,2,FALSE),IF(AND(OR($E245={"a/c","b/c","c/a","c/b"}),V239="l"),VLOOKUP(X239,$AC$2:$AD$17,2,FALSE),IF(AND(OR($E245={"a/c","b/c","c/a","c/b"}),V238="w"),VLOOKUP(X238,$AA$2:$AB$17,2,FALSE),IF(AND(OR($E245={"a/c","b/c","c/a","c/b"}),V238="l"),VLOOKUP(X238,$AC$2:$AD$17,2,FALSE),IF(AND(OR($E245={"a/c","b/c","c/a","c/b"}),V237="w"),VLOOKUP(X237,$AA$2:$AB$17,2,FALSE),IF(AND(OR($E245={"a/c","b/c","c/a","c/b"}),V237="l"),VLOOKUP(X237,$AC$2:$AD$17,2,FALSE),IF(AND(OR($E245={"a/c","b/c","c/a","c/b"}),V236="w"),VLOOKUP(X236,$AA$2:$AB$17,2,FALSE),IF(AND(OR($E245={"a/c","b/c","c/a","c/b"}),V236="l"),VLOOKUP(X236,$AC$2:$AD$17,2,FALSE),IF(AND(OR($E245={"a/c","b/c","c/a","c/b"}),V235="w"),VLOOKUP(X235,$AA$2:$AB$17,2,FALSE),IF(AND(OR($E245={"a/c","b/c","c/a","c/b"}),V235="l"),VLOOKUP(X235,$AC$2:$AD$17,2,FALSE),IF(OR($E245={"a/c","b/c","c/a","c/b"}),1,"")))))))))))))))))))))))</f>
        <v/>
      </c>
      <c r="Y246" s="12">
        <f t="shared" si="23"/>
        <v>0</v>
      </c>
      <c r="Z246" s="27">
        <f t="shared" si="24"/>
        <v>-7</v>
      </c>
    </row>
    <row r="247" spans="1:26">
      <c r="A247" s="9">
        <v>4</v>
      </c>
      <c r="B247" s="9">
        <f>IF(OR($A247={1,2,3,4,5,6,7,8,9,10,11,12}),1,IF(OR($A247={13,14,15,16,17,18,19,20,21,22,23,24}),2,IF(OR($A247={25,26,27,28,29,30,31,32,33,34,35,36}),3,"")))</f>
        <v>1</v>
      </c>
      <c r="C247" s="9" t="str">
        <f>IF(OR($A247={1,4,7,10,13,16,19,22,25,28,31,34}),"A",IF(OR($A247={2,5,8,11,14,17,20,23,26,29,32,35}),"B",IF(OR($A247={3,6,9,12,15,18,21,24,27,30,33,36}),"C","")))</f>
        <v>A</v>
      </c>
      <c r="D247" t="str">
        <f t="shared" si="25"/>
        <v>3/1</v>
      </c>
      <c r="E247" t="str">
        <f t="shared" si="26"/>
        <v>B/A</v>
      </c>
      <c r="F247" s="13" t="str">
        <f>IF(AND(G247="d",$A247&gt;=1,OR(H247={1,"2a","2b",3,"5a","5b","10a","10b","20a","20b","40a","40b","80a","80b","160a","160b"})),"w",IF(AND(G247="",$A247&gt;=1,OR(H247={1,"2a","2b",3,"5a","5b","10a","10b","20a","20b","40a","40b","80a","80b","160a","160b"})),"l",""))</f>
        <v>w</v>
      </c>
      <c r="G247" s="7" t="str">
        <f>IF(OR($A247={1,2,3,4,5,6,7,8,9,10,11,12}),"d","")</f>
        <v>d</v>
      </c>
      <c r="H247" s="14" t="str">
        <f>IF(AND(OR($D246={"1/2","1/3","2/1","3/1"}),F246="w"),VLOOKUP(H246,$AA$2:$AB$17,2,FALSE),IF(AND(OR($D246={"1/2","1/3","2/1","3/1"}),F246="l"),VLOOKUP(H246,$AC$2:$AD$17,2,FALSE),IF(AND(OR($D246={"1/2","1/3","2/1","3/1"}),F245="w"),VLOOKUP(H245,$AA$2:$AB$17,2,FALSE),IF(AND(OR($D246={"1/2","1/3","2/1","3/1"}),F245="l"),VLOOKUP(H245,$AC$2:$AD$17,2,FALSE),IF(AND(OR($D246={"1/2","1/3","2/1","3/1"}),F244="w"),VLOOKUP(H244,$AA$2:$AB$17,2,FALSE),IF(AND(OR($D246={"1/2","1/3","2/1","3/1"}),F244="l"),VLOOKUP(H244,$AC$2:$AD$17,2,FALSE),IF(AND(OR($D246={"1/2","1/3","2/1","3/1"}),F243="w"),VLOOKUP(H243,$AA$2:$AB$17,2,FALSE),IF(AND(OR($D246={"1/2","1/3","2/1","3/1"}),F243="l"),VLOOKUP(H243,$AC$2:$AD$17,2,FALSE),IF(AND(OR($D246={"1/2","1/3","2/1","3/1"}),F242="w"),VLOOKUP(H242,$AA$2:$AB$17,2,FALSE),IF(AND(OR($D246={"1/2","1/3","2/1","3/1"}),F242="l"),VLOOKUP(H242,$AC$2:$AD$17,2,FALSE),IF(AND(OR($D246={"1/2","1/3","2/1","3/1"}),F241="w"),VLOOKUP(H241,$AA$2:$AB$17,2,FALSE),IF(AND(OR($D246={"1/2","1/3","2/1","3/1"}),F241="l"),VLOOKUP(H241,$AC$2:$AD$17,2,FALSE),IF(AND(OR($D246={"1/2","1/3","2/1","3/1"}),F240="w"),VLOOKUP(H240,$AA$2:$AB$17,2,FALSE),IF(AND(OR($D246={"1/2","1/3","2/1","3/1"}),F240="l"),VLOOKUP(H240,$AC$2:$AD$17,2,FALSE),IF(AND(OR($D246={"1/2","1/3","2/1","3/1"}),F239="w"),VLOOKUP(H239,$AA$2:$AB$17,2,FALSE),IF(AND(OR($D246={"1/2","1/3","2/1","3/1"}),F239="l"),VLOOKUP(H239,$AC$2:$AD$17,2,FALSE),IF(AND(OR($D246={"1/2","1/3","2/1","3/1"}),F238="w"),VLOOKUP(H238,$AA$2:$AB$17,2,FALSE),IF(AND(OR($D246={"1/2","1/3","2/1","3/1"}),F238="l"),VLOOKUP(H238,$AC$2:$AD$17,2,FALSE),IF(AND(OR($D246={"1/2","1/3","2/1","3/1"}),F237="w"),VLOOKUP(H237,$AA$2:$AB$17,2,FALSE),IF(AND(OR($D246={"1/2","1/3","2/1","3/1"}),F237="l"),VLOOKUP(H237,$AC$2:$AD$17,2,FALSE),IF(AND(OR($D246={"1/2","1/3","2/1","3/1"}),F236="w"),VLOOKUP(H236,$AA$2:$AB$17,2,FALSE),IF(AND(OR($D246={"1/2","1/3","2/1","3/1"}),F236="l"),VLOOKUP(H236,$AC$2:$AD$17,2,FALSE),IF(OR($D246={"1/2","1/3","2/1","3/1"}),1,"")))))))))))))))))))))))</f>
        <v>5a</v>
      </c>
      <c r="I247" s="13" t="str">
        <f>IF(AND(J247="d",$A247&gt;=1,OR(K247={1,"2a","2b",3,"5a","5b","10a","10b","20a","20b","40a","40b","80a","80b","160a","160b"})),"w",IF(AND(J247="",$A247&gt;=1,OR(K247={1,"2a","2b",3,"5a","5b","10a","10b","20a","20b","40a","40b","80a","80b","160a","160b"})),"l",""))</f>
        <v/>
      </c>
      <c r="J247" s="7" t="str">
        <f>IF(OR($A247={13,14,15,16,17,18,19,20,21,22,23,24}),"d","")</f>
        <v/>
      </c>
      <c r="K247" s="14" t="str">
        <f>IF(AND(OR($D246={"1/2","2/3","2/1","3/2"}),I246="w"),VLOOKUP(K246,$AA$2:$AB$17,2,FALSE),IF(AND(OR($D246={"1/2","2/3","2/1","3/2"}),I246="l"),VLOOKUP(K246,$AC$2:$AD$17,2,FALSE),IF(AND(OR($D246={"1/2","2/3","2/1","3/2"}),I245="w"),VLOOKUP(K245,$AA$2:$AB$17,2,FALSE),IF(AND(OR($D246={"1/2","2/3","2/1","3/2"}),I245="l"),VLOOKUP(K245,$AC$2:$AD$17,2,FALSE),IF(AND(OR($D246={"1/2","2/3","2/1","3/2"}),I244="w"),VLOOKUP(K244,$AA$2:$AB$17,2,FALSE),IF(AND(OR($D246={"1/2","2/3","2/1","3/2"}),I244="l"),VLOOKUP(K244,$AC$2:$AD$17,2,FALSE),IF(AND(OR($D246={"1/2","2/3","2/1","3/2"}),I243="w"),VLOOKUP(K243,$AA$2:$AB$17,2,FALSE),IF(AND(OR($D246={"1/2","2/3","2/1","3/2"}),I243="l"),VLOOKUP(K243,$AC$2:$AD$17,2,FALSE),IF(AND(OR($D246={"1/2","2/3","2/1","3/2"}),I242="w"),VLOOKUP(K242,$AA$2:$AB$17,2,FALSE),IF(AND(OR($D246={"1/2","2/3","2/1","3/2"}),I242="l"),VLOOKUP(K242,$AC$2:$AD$17,2,FALSE),IF(AND(OR($D246={"1/2","2/3","2/1","3/2"}),I241="w"),VLOOKUP(K241,$AA$2:$AB$17,2,FALSE),IF(AND(OR($D246={"1/2","2/3","2/1","3/2"}),I241="l"),VLOOKUP(K241,$AC$2:$AD$17,2,FALSE),IF(AND(OR($D246={"1/2","2/3","2/1","3/2"}),I240="w"),VLOOKUP(K240,$AA$2:$AB$17,2,FALSE),IF(AND(OR($D246={"1/2","2/3","2/1","3/2"}),I240="l"),VLOOKUP(K240,$AC$2:$AD$17,2,FALSE),IF(AND(OR($D246={"1/2","2/3","2/1","3/2"}),I239="w"),VLOOKUP(K239,$AA$2:$AB$17,2,FALSE),IF(AND(OR($D246={"1/2","2/3","2/1","3/2"}),I239="l"),VLOOKUP(K239,$AC$2:$AD$17,2,FALSE),IF(AND(OR($D246={"1/2","2/3","2/1","3/2"}),I238="w"),VLOOKUP(K238,$AA$2:$AB$17,2,FALSE),IF(AND(OR($D246={"1/2","2/3","2/1","3/2"}),I238="l"),VLOOKUP(K238,$AC$2:$AD$17,2,FALSE),IF(AND(OR($D246={"1/2","2/3","2/1","3/2"}),I237="w"),VLOOKUP(K237,$AA$2:$AB$17,2,FALSE),IF(AND(OR($D246={"1/2","2/3","2/1","3/2"}),I237="l"),VLOOKUP(K237,$AC$2:$AD$17,2,FALSE),IF(AND(OR($D246={"1/2","2/3","2/1","3/2"}),I236="w"),VLOOKUP(K236,$AA$2:$AB$17,2,FALSE),IF(AND(OR($D246={"1/2","2/3","2/1","3/2"}),I236="l"),VLOOKUP(K236,$AC$2:$AD$17,2,FALSE),IF(OR($D246={"1/2","2/3","2/1","3/2"}),1,"")))))))))))))))))))))))</f>
        <v/>
      </c>
      <c r="L247" s="13" t="str">
        <f>IF(AND(M247="d",$A247&gt;=1,OR(N247={1,"2a","2b",3,"5a","5b","10a","10b","20a","20b","40a","40b","80a","80b","160a","160b"})),"w",IF(AND(M247="",$A247&gt;=1,OR(N247={1,"2a","2b",3,"5a","5b","10a","10b","20a","20b","40a","40b","80a","80b","160a","160b"})),"l",""))</f>
        <v>l</v>
      </c>
      <c r="M247" s="7" t="str">
        <f>IF(OR($A247={25,26,27,28,29,30,31,32,33,34,35,36}),"d","")</f>
        <v/>
      </c>
      <c r="N247" s="14">
        <f>IF(AND(OR($D246={"1/3","2/3","3/1","3/2"}),L246="w"),VLOOKUP(N246,$AA$2:$AB$17,2,FALSE),IF(AND(OR($D246={"1/3","2/3","3/1","3/2"}),L246="l"),VLOOKUP(N246,$AC$2:$AD$17,2,FALSE),IF(AND(OR($D246={"1/3","2/3","3/1","3/2"}),L245="w"),VLOOKUP(N245,$AA$2:$AB$17,2,FALSE),IF(AND(OR($D246={"1/3","2/3","3/1","3/2"}),L245="l"),VLOOKUP(N245,$AC$2:$AD$17,2,FALSE),IF(AND(OR($D246={"1/3","2/3","3/1","3/2"}),L244="w"),VLOOKUP(N244,$AA$2:$AB$17,2,FALSE),IF(AND(OR($D246={"1/3","2/3","3/1","3/2"}),L244="l"),VLOOKUP(N244,$AC$2:$AD$17,2,FALSE),IF(AND(OR($D246={"1/3","2/3","3/1","3/2"}),L243="w"),VLOOKUP(N243,$AA$2:$AB$17,2,FALSE),IF(AND(OR($D246={"1/3","2/3","3/1","3/2"}),L243="l"),VLOOKUP(N243,$AC$2:$AD$17,2,FALSE),IF(AND(OR($D246={"1/3","2/3","3/1","3/2"}),L242="w"),VLOOKUP(N242,$AA$2:$AB$17,2,FALSE),IF(AND(OR($D246={"1/3","2/3","3/1","3/2"}),L242="l"),VLOOKUP(N242,$AC$2:$AD$17,2,FALSE),IF(AND(OR($D246={"1/3","2/3","3/1","3/2"}),L241="w"),VLOOKUP(N241,$AA$2:$AB$17,2,FALSE),IF(AND(OR($D246={"1/3","2/3","3/1","3/2"}),L241="l"),VLOOKUP(N241,$AC$2:$AD$17,2,FALSE),IF(AND(OR($D246={"1/3","2/3","3/1","3/2"}),L240="w"),VLOOKUP(N240,$AA$2:$AB$17,2,FALSE),IF(AND(OR($D246={"1/3","2/3","3/1","3/2"}),L240="l"),VLOOKUP(N240,$AC$2:$AD$17,2,FALSE),IF(AND(OR($D246={"1/3","2/3","3/1","3/2"}),L239="w"),VLOOKUP(N239,$AA$2:$AB$17,2,FALSE),IF(AND(OR($D246={"1/3","2/3","3/1","3/2"}),L239="l"),VLOOKUP(N239,$AC$2:$AD$17,2,FALSE),IF(AND(OR($D246={"1/3","2/3","3/1","3/2"}),L238="w"),VLOOKUP(N238,$AA$2:$AB$17,2,FALSE),IF(AND(OR($D246={"1/3","2/3","3/1","3/2"}),L238="l"),VLOOKUP(N238,$AC$2:$AD$17,2,FALSE),IF(AND(OR($D246={"1/3","2/3","3/1","3/2"}),L237="w"),VLOOKUP(N237,$AA$2:$AB$17,2,FALSE),IF(AND(OR($D246={"1/3","2/3","3/1","3/2"}),L237="l"),VLOOKUP(N237,$AC$2:$AD$17,2,FALSE),IF(AND(OR($D246={"1/3","2/3","3/1","3/2"}),L236="w"),VLOOKUP(N236,$AA$2:$AB$17,2,FALSE),IF(AND(OR($D246={"1/3","2/3","3/1","3/2"}),L236="l"),VLOOKUP(N236,$AC$2:$AD$17,2,FALSE),IF(OR($D246={"1/3","2/3","3/1","3/2"}),1,"")))))))))))))))))))))))</f>
        <v>3</v>
      </c>
      <c r="O247" s="12">
        <f t="shared" si="22"/>
        <v>7</v>
      </c>
      <c r="P247" s="13" t="str">
        <f>IF(AND(Q247="c",$A247&gt;=1,OR(R247={1,"2a","2b",3,"5a","5b","10a","10b","20a","20b","40a","40b","80a","80b","160a","160b"})),"w",IF(AND(Q247="",$A247&gt;=1,OR(R247={1,"2a","2b",3,"5a","5b","10a","10b","20a","20b","40a","40b","80a","80b","160a","160b"})),"l",""))</f>
        <v>w</v>
      </c>
      <c r="Q247" s="7" t="str">
        <f>IF(OR($A247={1,4,7,10,13,16,19,22,25,28,31,34}),"c","")</f>
        <v>c</v>
      </c>
      <c r="R247" s="14">
        <f>IF(AND(OR($E246={"a/b","a/c","b/a","c/a"}),P246="w"),VLOOKUP(R246,$AA$2:$AB$17,2,FALSE),IF(AND(OR($E246={"a/b","a/c","b/a","c/a"}),P246="l"),VLOOKUP(R246,$AC$2:$AD$17,2,FALSE),IF(AND(OR($E246={"a/b","a/c","b/a","c/a"}),P245="w"),VLOOKUP(R245,$AA$2:$AB$17,2,FALSE),IF(AND(OR($E246={"a/b","a/c","b/a","c/a"}),P245="l"),VLOOKUP(R245,$AC$2:$AD$17,2,FALSE),IF(AND(OR($E246={"a/b","a/c","b/a","c/a"}),P244="w"),VLOOKUP(R244,$AA$2:$AB$17,2,FALSE),IF(AND(OR($E246={"a/b","a/c","b/a","c/a"}),P244="l"),VLOOKUP(R244,$AC$2:$AD$17,2,FALSE),IF(AND(OR($E246={"a/b","a/c","b/a","c/a"}),P243="w"),VLOOKUP(R243,$AA$2:$AB$17,2,FALSE),IF(AND(OR($E246={"a/b","a/c","b/a","c/a"}),P243="l"),VLOOKUP(R243,$AC$2:$AD$17,2,FALSE),IF(AND(OR($E246={"a/b","a/c","b/a","c/a"}),P242="w"),VLOOKUP(R242,$AA$2:$AB$17,2,FALSE),IF(AND(OR($E246={"a/b","a/c","b/a","c/a"}),P242="l"),VLOOKUP(R242,$AC$2:$AD$17,2,FALSE),IF(AND(OR($E246={"a/b","a/c","b/a","c/a"}),P241="w"),VLOOKUP(R241,$AA$2:$AB$17,2,FALSE),IF(AND(OR($E246={"a/b","a/c","b/a","c/a"}),P241="l"),VLOOKUP(R241,$AC$2:$AD$17,2,FALSE),IF(AND(OR($E246={"a/b","a/c","b/a","c/a"}),P240="w"),VLOOKUP(R240,$AA$2:$AB$17,2,FALSE),IF(AND(OR($E246={"a/b","a/c","b/a","c/a"}),P240="l"),VLOOKUP(R240,$AC$2:$AD$17,2,FALSE),IF(AND(OR($E246={"a/b","a/c","b/a","c/a"}),P239="w"),VLOOKUP(R239,$AA$2:$AB$17,2,FALSE),IF(AND(OR($E246={"a/b","a/c","b/a","c/a"}),P239="l"),VLOOKUP(R239,$AC$2:$AD$17,2,FALSE),IF(AND(OR($E246={"a/b","a/c","b/a","c/a"}),P238="w"),VLOOKUP(R238,$AA$2:$AB$17,2,FALSE),IF(AND(OR($E246={"a/b","a/c","b/a","c/a"}),P238="l"),VLOOKUP(R238,$AC$2:$AD$17,2,FALSE),IF(AND(OR($E246={"a/b","a/c","b/a","c/a"}),P237="w"),VLOOKUP(R237,$AA$2:$AB$17,2,FALSE),IF(AND(OR($E246={"a/b","a/c","b/a","c/a"}),P237="l"),VLOOKUP(R237,$AC$2:$AD$17,2,FALSE),IF(AND(OR($E246={"a/b","a/c","b/a","c/a"}),P236="w"),VLOOKUP(R236,$AA$2:$AB$17,2,FALSE),IF(AND(OR($E246={"a/b","a/c","b/a","c/a"}),P236="l"),VLOOKUP(R236,$AC$2:$AD$17,2,FALSE),IF(OR($E246={"a/b","a/c","b/a","c/a"}),1,"")))))))))))))))))))))))</f>
        <v>1</v>
      </c>
      <c r="S247" s="13" t="str">
        <f>IF(AND(T247="c",$A247&gt;=1,OR(U247={1,"2a","2b",3,"5a","5b","10a","10b","20a","20b","40a","40b","80a","80b","160a","160b"})),"w",IF(AND(T247="",$A247&gt;=1,OR(U247={1,"2a","2b",3,"5a","5b","10a","10b","20a","20b","40a","40b","80a","80b","160a","160b"})),"l",""))</f>
        <v>l</v>
      </c>
      <c r="T247" s="7" t="str">
        <f>IF(OR($A247={2,5,8,11,14,17,20,23,26,29,32,35}),"c","")</f>
        <v/>
      </c>
      <c r="U247" s="14" t="str">
        <f>IF(AND(OR($E246={"a/b","b/c","b/a","c/b"}),S246="w"),VLOOKUP(U246,$AA$2:$AB$17,2,FALSE),IF(AND(OR($E246={"a/b","b/c","b/a","c/b"}),S246="l"),VLOOKUP(U246,$AC$2:$AD$17,2,FALSE),IF(AND(OR($E246={"a/b","b/c","b/a","c/b"}),S245="w"),VLOOKUP(U245,$AA$2:$AB$17,2,FALSE),IF(AND(OR($E246={"a/b","b/c","b/a","c/b"}),S245="l"),VLOOKUP(U245,$AC$2:$AD$17,2,FALSE),IF(AND(OR($E246={"a/b","b/c","b/a","c/b"}),S244="w"),VLOOKUP(U244,$AA$2:$AB$17,2,FALSE),IF(AND(OR($E246={"a/b","b/c","b/a","c/b"}),S244="l"),VLOOKUP(U244,$AC$2:$AD$17,2,FALSE),IF(AND(OR($E246={"a/b","b/c","b/a","c/b"}),S243="w"),VLOOKUP(U243,$AA$2:$AB$17,2,FALSE),IF(AND(OR($E246={"a/b","b/c","b/a","c/b"}),S243="l"),VLOOKUP(U243,$AC$2:$AD$17,2,FALSE),IF(AND(OR($E246={"a/b","b/c","b/a","c/b"}),S242="w"),VLOOKUP(U242,$AA$2:$AB$17,2,FALSE),IF(AND(OR($E246={"a/b","b/c","b/a","c/b"}),S242="l"),VLOOKUP(U242,$AC$2:$AD$17,2,FALSE),IF(AND(OR($E246={"a/b","b/c","b/a","c/b"}),S241="w"),VLOOKUP(U241,$AA$2:$AB$17,2,FALSE),IF(AND(OR($E246={"a/b","b/c","b/a","c/b"}),S241="l"),VLOOKUP(U241,$AC$2:$AD$17,2,FALSE),IF(AND(OR($E246={"a/b","b/c","b/a","c/b"}),S240="w"),VLOOKUP(U240,$AA$2:$AB$17,2,FALSE),IF(AND(OR($E246={"a/b","b/c","b/a","c/b"}),S240="l"),VLOOKUP(U240,$AC$2:$AD$17,2,FALSE),IF(AND(OR($E246={"a/b","b/c","b/a","c/b"}),S239="w"),VLOOKUP(U239,$AA$2:$AB$17,2,FALSE),IF(AND(OR($E246={"a/b","b/c","b/a","c/b"}),S239="l"),VLOOKUP(U239,$AC$2:$AD$17,2,FALSE),IF(AND(OR($E246={"a/b","b/c","b/a","c/b"}),S238="w"),VLOOKUP(U238,$AA$2:$AB$17,2,FALSE),IF(AND(OR($E246={"a/b","b/c","b/a","c/b"}),S238="l"),VLOOKUP(U238,$AC$2:$AD$17,2,FALSE),IF(AND(OR($E246={"a/b","b/c","b/a","c/b"}),S237="w"),VLOOKUP(U237,$AA$2:$AB$17,2,FALSE),IF(AND(OR($E246={"a/b","b/c","b/a","c/b"}),S237="l"),VLOOKUP(U237,$AC$2:$AD$17,2,FALSE),IF(AND(OR($E246={"a/b","b/c","b/a","c/b"}),S236="w"),VLOOKUP(U236,$AA$2:$AB$17,2,FALSE),IF(AND(OR($E246={"a/b","b/c","b/a","c/b"}),S236="l"),VLOOKUP(U236,$AC$2:$AD$17,2,FALSE),IF(OR($E246={"a/b","b/c","b/a","c/b"}),1,"")))))))))))))))))))))))</f>
        <v>2b</v>
      </c>
      <c r="V247" s="13" t="str">
        <f>IF(AND(W247="c",$A247&gt;=1,OR(X247={1,"2a","2b",3,"5a","5b","10a","10b","20a","20b","40a","40b","80a","80b","160a","160b"})),"w",IF(AND(W247="",$A247&gt;=1,OR(X247={1,"2a","2b",3,"5a","5b","10a","10b","20a","20b","40a","40b","80a","80b","160a","160b"})),"l",""))</f>
        <v/>
      </c>
      <c r="W247" s="7" t="str">
        <f>IF(OR($A247={3,6,9,12,15,18,21,24,27,30,33,36}),"c","")</f>
        <v/>
      </c>
      <c r="X247" s="14" t="str">
        <f>IF(AND(OR($E246={"a/c","b/c","c/a","c/b"}),V246="w"),VLOOKUP(X246,$AA$2:$AB$17,2,FALSE),IF(AND(OR($E246={"a/c","b/c","c/a","c/b"}),V246="l"),VLOOKUP(X246,$AC$2:$AD$17,2,FALSE),IF(AND(OR($E246={"a/c","b/c","c/a","c/b"}),V245="w"),VLOOKUP(X245,$AA$2:$AB$17,2,FALSE),IF(AND(OR($E246={"a/c","b/c","c/a","c/b"}),V245="l"),VLOOKUP(X245,$AC$2:$AD$17,2,FALSE),IF(AND(OR($E246={"a/c","b/c","c/a","c/b"}),V244="w"),VLOOKUP(X244,$AA$2:$AB$17,2,FALSE),IF(AND(OR($E246={"a/c","b/c","c/a","c/b"}),V244="l"),VLOOKUP(X244,$AC$2:$AD$17,2,FALSE),IF(AND(OR($E246={"a/c","b/c","c/a","c/b"}),V243="w"),VLOOKUP(X243,$AA$2:$AB$17,2,FALSE),IF(AND(OR($E246={"a/c","b/c","c/a","c/b"}),V243="l"),VLOOKUP(X243,$AC$2:$AD$17,2,FALSE),IF(AND(OR($E246={"a/c","b/c","c/a","c/b"}),V242="w"),VLOOKUP(X242,$AA$2:$AB$17,2,FALSE),IF(AND(OR($E246={"a/c","b/c","c/a","c/b"}),V242="l"),VLOOKUP(X242,$AC$2:$AD$17,2,FALSE),IF(AND(OR($E246={"a/c","b/c","c/a","c/b"}),V241="w"),VLOOKUP(X241,$AA$2:$AB$17,2,FALSE),IF(AND(OR($E246={"a/c","b/c","c/a","c/b"}),V241="l"),VLOOKUP(X241,$AC$2:$AD$17,2,FALSE),IF(AND(OR($E246={"a/c","b/c","c/a","c/b"}),V240="w"),VLOOKUP(X240,$AA$2:$AB$17,2,FALSE),IF(AND(OR($E246={"a/c","b/c","c/a","c/b"}),V240="l"),VLOOKUP(X240,$AC$2:$AD$17,2,FALSE),IF(AND(OR($E246={"a/c","b/c","c/a","c/b"}),V239="w"),VLOOKUP(X239,$AA$2:$AB$17,2,FALSE),IF(AND(OR($E246={"a/c","b/c","c/a","c/b"}),V239="l"),VLOOKUP(X239,$AC$2:$AD$17,2,FALSE),IF(AND(OR($E246={"a/c","b/c","c/a","c/b"}),V238="w"),VLOOKUP(X238,$AA$2:$AB$17,2,FALSE),IF(AND(OR($E246={"a/c","b/c","c/a","c/b"}),V238="l"),VLOOKUP(X238,$AC$2:$AD$17,2,FALSE),IF(AND(OR($E246={"a/c","b/c","c/a","c/b"}),V237="w"),VLOOKUP(X237,$AA$2:$AB$17,2,FALSE),IF(AND(OR($E246={"a/c","b/c","c/a","c/b"}),V237="l"),VLOOKUP(X237,$AC$2:$AD$17,2,FALSE),IF(AND(OR($E246={"a/c","b/c","c/a","c/b"}),V236="w"),VLOOKUP(X236,$AA$2:$AB$17,2,FALSE),IF(AND(OR($E246={"a/c","b/c","c/a","c/b"}),V236="l"),VLOOKUP(X236,$AC$2:$AD$17,2,FALSE),IF(OR($E246={"a/c","b/c","c/a","c/b"}),1,"")))))))))))))))))))))))</f>
        <v/>
      </c>
      <c r="Y247" s="12">
        <f t="shared" si="23"/>
        <v>0</v>
      </c>
      <c r="Z247" s="27">
        <f t="shared" si="24"/>
        <v>7</v>
      </c>
    </row>
    <row r="248" spans="1:26">
      <c r="A248" s="9">
        <v>33</v>
      </c>
      <c r="B248" s="9">
        <f>IF(OR($A248={1,2,3,4,5,6,7,8,9,10,11,12}),1,IF(OR($A248={13,14,15,16,17,18,19,20,21,22,23,24}),2,IF(OR($A248={25,26,27,28,29,30,31,32,33,34,35,36}),3,"")))</f>
        <v>3</v>
      </c>
      <c r="C248" s="9" t="str">
        <f>IF(OR($A248={1,4,7,10,13,16,19,22,25,28,31,34}),"A",IF(OR($A248={2,5,8,11,14,17,20,23,26,29,32,35}),"B",IF(OR($A248={3,6,9,12,15,18,21,24,27,30,33,36}),"C","")))</f>
        <v>C</v>
      </c>
      <c r="D248" t="str">
        <f t="shared" si="25"/>
        <v>1/3</v>
      </c>
      <c r="E248" t="str">
        <f t="shared" si="26"/>
        <v>A/C</v>
      </c>
      <c r="F248" s="13" t="str">
        <f>IF(AND(G248="d",$A248&gt;=1,OR(H248={1,"2a","2b",3,"5a","5b","10a","10b","20a","20b","40a","40b","80a","80b","160a","160b"})),"w",IF(AND(G248="",$A248&gt;=1,OR(H248={1,"2a","2b",3,"5a","5b","10a","10b","20a","20b","40a","40b","80a","80b","160a","160b"})),"l",""))</f>
        <v>l</v>
      </c>
      <c r="G248" s="7" t="str">
        <f>IF(OR($A248={1,2,3,4,5,6,7,8,9,10,11,12}),"d","")</f>
        <v/>
      </c>
      <c r="H248" s="14">
        <f>IF(AND(OR($D247={"1/2","1/3","2/1","3/1"}),F247="w"),VLOOKUP(H247,$AA$2:$AB$17,2,FALSE),IF(AND(OR($D247={"1/2","1/3","2/1","3/1"}),F247="l"),VLOOKUP(H247,$AC$2:$AD$17,2,FALSE),IF(AND(OR($D247={"1/2","1/3","2/1","3/1"}),F246="w"),VLOOKUP(H246,$AA$2:$AB$17,2,FALSE),IF(AND(OR($D247={"1/2","1/3","2/1","3/1"}),F246="l"),VLOOKUP(H246,$AC$2:$AD$17,2,FALSE),IF(AND(OR($D247={"1/2","1/3","2/1","3/1"}),F245="w"),VLOOKUP(H245,$AA$2:$AB$17,2,FALSE),IF(AND(OR($D247={"1/2","1/3","2/1","3/1"}),F245="l"),VLOOKUP(H245,$AC$2:$AD$17,2,FALSE),IF(AND(OR($D247={"1/2","1/3","2/1","3/1"}),F244="w"),VLOOKUP(H244,$AA$2:$AB$17,2,FALSE),IF(AND(OR($D247={"1/2","1/3","2/1","3/1"}),F244="l"),VLOOKUP(H244,$AC$2:$AD$17,2,FALSE),IF(AND(OR($D247={"1/2","1/3","2/1","3/1"}),F243="w"),VLOOKUP(H243,$AA$2:$AB$17,2,FALSE),IF(AND(OR($D247={"1/2","1/3","2/1","3/1"}),F243="l"),VLOOKUP(H243,$AC$2:$AD$17,2,FALSE),IF(AND(OR($D247={"1/2","1/3","2/1","3/1"}),F242="w"),VLOOKUP(H242,$AA$2:$AB$17,2,FALSE),IF(AND(OR($D247={"1/2","1/3","2/1","3/1"}),F242="l"),VLOOKUP(H242,$AC$2:$AD$17,2,FALSE),IF(AND(OR($D247={"1/2","1/3","2/1","3/1"}),F241="w"),VLOOKUP(H241,$AA$2:$AB$17,2,FALSE),IF(AND(OR($D247={"1/2","1/3","2/1","3/1"}),F241="l"),VLOOKUP(H241,$AC$2:$AD$17,2,FALSE),IF(AND(OR($D247={"1/2","1/3","2/1","3/1"}),F240="w"),VLOOKUP(H240,$AA$2:$AB$17,2,FALSE),IF(AND(OR($D247={"1/2","1/3","2/1","3/1"}),F240="l"),VLOOKUP(H240,$AC$2:$AD$17,2,FALSE),IF(AND(OR($D247={"1/2","1/3","2/1","3/1"}),F239="w"),VLOOKUP(H239,$AA$2:$AB$17,2,FALSE),IF(AND(OR($D247={"1/2","1/3","2/1","3/1"}),F239="l"),VLOOKUP(H239,$AC$2:$AD$17,2,FALSE),IF(AND(OR($D247={"1/2","1/3","2/1","3/1"}),F238="w"),VLOOKUP(H238,$AA$2:$AB$17,2,FALSE),IF(AND(OR($D247={"1/2","1/3","2/1","3/1"}),F238="l"),VLOOKUP(H238,$AC$2:$AD$17,2,FALSE),IF(AND(OR($D247={"1/2","1/3","2/1","3/1"}),F237="w"),VLOOKUP(H237,$AA$2:$AB$17,2,FALSE),IF(AND(OR($D247={"1/2","1/3","2/1","3/1"}),F237="l"),VLOOKUP(H237,$AC$2:$AD$17,2,FALSE),IF(OR($D247={"1/2","1/3","2/1","3/1"}),1,"")))))))))))))))))))))))</f>
        <v>1</v>
      </c>
      <c r="I248" s="13" t="str">
        <f>IF(AND(J248="d",$A248&gt;=1,OR(K248={1,"2a","2b",3,"5a","5b","10a","10b","20a","20b","40a","40b","80a","80b","160a","160b"})),"w",IF(AND(J248="",$A248&gt;=1,OR(K248={1,"2a","2b",3,"5a","5b","10a","10b","20a","20b","40a","40b","80a","80b","160a","160b"})),"l",""))</f>
        <v/>
      </c>
      <c r="J248" s="7" t="str">
        <f>IF(OR($A248={13,14,15,16,17,18,19,20,21,22,23,24}),"d","")</f>
        <v/>
      </c>
      <c r="K248" s="14" t="str">
        <f>IF(AND(OR($D247={"1/2","2/3","2/1","3/2"}),I247="w"),VLOOKUP(K247,$AA$2:$AB$17,2,FALSE),IF(AND(OR($D247={"1/2","2/3","2/1","3/2"}),I247="l"),VLOOKUP(K247,$AC$2:$AD$17,2,FALSE),IF(AND(OR($D247={"1/2","2/3","2/1","3/2"}),I246="w"),VLOOKUP(K246,$AA$2:$AB$17,2,FALSE),IF(AND(OR($D247={"1/2","2/3","2/1","3/2"}),I246="l"),VLOOKUP(K246,$AC$2:$AD$17,2,FALSE),IF(AND(OR($D247={"1/2","2/3","2/1","3/2"}),I245="w"),VLOOKUP(K245,$AA$2:$AB$17,2,FALSE),IF(AND(OR($D247={"1/2","2/3","2/1","3/2"}),I245="l"),VLOOKUP(K245,$AC$2:$AD$17,2,FALSE),IF(AND(OR($D247={"1/2","2/3","2/1","3/2"}),I244="w"),VLOOKUP(K244,$AA$2:$AB$17,2,FALSE),IF(AND(OR($D247={"1/2","2/3","2/1","3/2"}),I244="l"),VLOOKUP(K244,$AC$2:$AD$17,2,FALSE),IF(AND(OR($D247={"1/2","2/3","2/1","3/2"}),I243="w"),VLOOKUP(K243,$AA$2:$AB$17,2,FALSE),IF(AND(OR($D247={"1/2","2/3","2/1","3/2"}),I243="l"),VLOOKUP(K243,$AC$2:$AD$17,2,FALSE),IF(AND(OR($D247={"1/2","2/3","2/1","3/2"}),I242="w"),VLOOKUP(K242,$AA$2:$AB$17,2,FALSE),IF(AND(OR($D247={"1/2","2/3","2/1","3/2"}),I242="l"),VLOOKUP(K242,$AC$2:$AD$17,2,FALSE),IF(AND(OR($D247={"1/2","2/3","2/1","3/2"}),I241="w"),VLOOKUP(K241,$AA$2:$AB$17,2,FALSE),IF(AND(OR($D247={"1/2","2/3","2/1","3/2"}),I241="l"),VLOOKUP(K241,$AC$2:$AD$17,2,FALSE),IF(AND(OR($D247={"1/2","2/3","2/1","3/2"}),I240="w"),VLOOKUP(K240,$AA$2:$AB$17,2,FALSE),IF(AND(OR($D247={"1/2","2/3","2/1","3/2"}),I240="l"),VLOOKUP(K240,$AC$2:$AD$17,2,FALSE),IF(AND(OR($D247={"1/2","2/3","2/1","3/2"}),I239="w"),VLOOKUP(K239,$AA$2:$AB$17,2,FALSE),IF(AND(OR($D247={"1/2","2/3","2/1","3/2"}),I239="l"),VLOOKUP(K239,$AC$2:$AD$17,2,FALSE),IF(AND(OR($D247={"1/2","2/3","2/1","3/2"}),I238="w"),VLOOKUP(K238,$AA$2:$AB$17,2,FALSE),IF(AND(OR($D247={"1/2","2/3","2/1","3/2"}),I238="l"),VLOOKUP(K238,$AC$2:$AD$17,2,FALSE),IF(AND(OR($D247={"1/2","2/3","2/1","3/2"}),I237="w"),VLOOKUP(K237,$AA$2:$AB$17,2,FALSE),IF(AND(OR($D247={"1/2","2/3","2/1","3/2"}),I237="l"),VLOOKUP(K237,$AC$2:$AD$17,2,FALSE),IF(OR($D247={"1/2","2/3","2/1","3/2"}),1,"")))))))))))))))))))))))</f>
        <v/>
      </c>
      <c r="L248" s="13" t="str">
        <f>IF(AND(M248="d",$A248&gt;=1,OR(N248={1,"2a","2b",3,"5a","5b","10a","10b","20a","20b","40a","40b","80a","80b","160a","160b"})),"w",IF(AND(M248="",$A248&gt;=1,OR(N248={1,"2a","2b",3,"5a","5b","10a","10b","20a","20b","40a","40b","80a","80b","160a","160b"})),"l",""))</f>
        <v>w</v>
      </c>
      <c r="M248" s="7" t="str">
        <f>IF(OR($A248={25,26,27,28,29,30,31,32,33,34,35,36}),"d","")</f>
        <v>d</v>
      </c>
      <c r="N248" s="14" t="str">
        <f>IF(AND(OR($D247={"1/3","2/3","3/1","3/2"}),L247="w"),VLOOKUP(N247,$AA$2:$AB$17,2,FALSE),IF(AND(OR($D247={"1/3","2/3","3/1","3/2"}),L247="l"),VLOOKUP(N247,$AC$2:$AD$17,2,FALSE),IF(AND(OR($D247={"1/3","2/3","3/1","3/2"}),L246="w"),VLOOKUP(N246,$AA$2:$AB$17,2,FALSE),IF(AND(OR($D247={"1/3","2/3","3/1","3/2"}),L246="l"),VLOOKUP(N246,$AC$2:$AD$17,2,FALSE),IF(AND(OR($D247={"1/3","2/3","3/1","3/2"}),L245="w"),VLOOKUP(N245,$AA$2:$AB$17,2,FALSE),IF(AND(OR($D247={"1/3","2/3","3/1","3/2"}),L245="l"),VLOOKUP(N245,$AC$2:$AD$17,2,FALSE),IF(AND(OR($D247={"1/3","2/3","3/1","3/2"}),L244="w"),VLOOKUP(N244,$AA$2:$AB$17,2,FALSE),IF(AND(OR($D247={"1/3","2/3","3/1","3/2"}),L244="l"),VLOOKUP(N244,$AC$2:$AD$17,2,FALSE),IF(AND(OR($D247={"1/3","2/3","3/1","3/2"}),L243="w"),VLOOKUP(N243,$AA$2:$AB$17,2,FALSE),IF(AND(OR($D247={"1/3","2/3","3/1","3/2"}),L243="l"),VLOOKUP(N243,$AC$2:$AD$17,2,FALSE),IF(AND(OR($D247={"1/3","2/3","3/1","3/2"}),L242="w"),VLOOKUP(N242,$AA$2:$AB$17,2,FALSE),IF(AND(OR($D247={"1/3","2/3","3/1","3/2"}),L242="l"),VLOOKUP(N242,$AC$2:$AD$17,2,FALSE),IF(AND(OR($D247={"1/3","2/3","3/1","3/2"}),L241="w"),VLOOKUP(N241,$AA$2:$AB$17,2,FALSE),IF(AND(OR($D247={"1/3","2/3","3/1","3/2"}),L241="l"),VLOOKUP(N241,$AC$2:$AD$17,2,FALSE),IF(AND(OR($D247={"1/3","2/3","3/1","3/2"}),L240="w"),VLOOKUP(N240,$AA$2:$AB$17,2,FALSE),IF(AND(OR($D247={"1/3","2/3","3/1","3/2"}),L240="l"),VLOOKUP(N240,$AC$2:$AD$17,2,FALSE),IF(AND(OR($D247={"1/3","2/3","3/1","3/2"}),L239="w"),VLOOKUP(N239,$AA$2:$AB$17,2,FALSE),IF(AND(OR($D247={"1/3","2/3","3/1","3/2"}),L239="l"),VLOOKUP(N239,$AC$2:$AD$17,2,FALSE),IF(AND(OR($D247={"1/3","2/3","3/1","3/2"}),L238="w"),VLOOKUP(N238,$AA$2:$AB$17,2,FALSE),IF(AND(OR($D247={"1/3","2/3","3/1","3/2"}),L238="l"),VLOOKUP(N238,$AC$2:$AD$17,2,FALSE),IF(AND(OR($D247={"1/3","2/3","3/1","3/2"}),L237="w"),VLOOKUP(N237,$AA$2:$AB$17,2,FALSE),IF(AND(OR($D247={"1/3","2/3","3/1","3/2"}),L237="l"),VLOOKUP(N237,$AC$2:$AD$17,2,FALSE),IF(OR($D247={"1/3","2/3","3/1","3/2"}),1,"")))))))))))))))))))))))</f>
        <v>5a</v>
      </c>
      <c r="O248" s="12">
        <f t="shared" si="22"/>
        <v>9</v>
      </c>
      <c r="P248" s="13" t="str">
        <f>IF(AND(Q248="c",$A248&gt;=1,OR(R248={1,"2a","2b",3,"5a","5b","10a","10b","20a","20b","40a","40b","80a","80b","160a","160b"})),"w",IF(AND(Q248="",$A248&gt;=1,OR(R248={1,"2a","2b",3,"5a","5b","10a","10b","20a","20b","40a","40b","80a","80b","160a","160b"})),"l",""))</f>
        <v>l</v>
      </c>
      <c r="Q248" s="7" t="str">
        <f>IF(OR($A248={1,4,7,10,13,16,19,22,25,28,31,34}),"c","")</f>
        <v/>
      </c>
      <c r="R248" s="14">
        <f>IF(AND(OR($E247={"a/b","a/c","b/a","c/a"}),P247="w"),VLOOKUP(R247,$AA$2:$AB$17,2,FALSE),IF(AND(OR($E247={"a/b","a/c","b/a","c/a"}),P247="l"),VLOOKUP(R247,$AC$2:$AD$17,2,FALSE),IF(AND(OR($E247={"a/b","a/c","b/a","c/a"}),P246="w"),VLOOKUP(R246,$AA$2:$AB$17,2,FALSE),IF(AND(OR($E247={"a/b","a/c","b/a","c/a"}),P246="l"),VLOOKUP(R246,$AC$2:$AD$17,2,FALSE),IF(AND(OR($E247={"a/b","a/c","b/a","c/a"}),P245="w"),VLOOKUP(R245,$AA$2:$AB$17,2,FALSE),IF(AND(OR($E247={"a/b","a/c","b/a","c/a"}),P245="l"),VLOOKUP(R245,$AC$2:$AD$17,2,FALSE),IF(AND(OR($E247={"a/b","a/c","b/a","c/a"}),P244="w"),VLOOKUP(R244,$AA$2:$AB$17,2,FALSE),IF(AND(OR($E247={"a/b","a/c","b/a","c/a"}),P244="l"),VLOOKUP(R244,$AC$2:$AD$17,2,FALSE),IF(AND(OR($E247={"a/b","a/c","b/a","c/a"}),P243="w"),VLOOKUP(R243,$AA$2:$AB$17,2,FALSE),IF(AND(OR($E247={"a/b","a/c","b/a","c/a"}),P243="l"),VLOOKUP(R243,$AC$2:$AD$17,2,FALSE),IF(AND(OR($E247={"a/b","a/c","b/a","c/a"}),P242="w"),VLOOKUP(R242,$AA$2:$AB$17,2,FALSE),IF(AND(OR($E247={"a/b","a/c","b/a","c/a"}),P242="l"),VLOOKUP(R242,$AC$2:$AD$17,2,FALSE),IF(AND(OR($E247={"a/b","a/c","b/a","c/a"}),P241="w"),VLOOKUP(R241,$AA$2:$AB$17,2,FALSE),IF(AND(OR($E247={"a/b","a/c","b/a","c/a"}),P241="l"),VLOOKUP(R241,$AC$2:$AD$17,2,FALSE),IF(AND(OR($E247={"a/b","a/c","b/a","c/a"}),P240="w"),VLOOKUP(R240,$AA$2:$AB$17,2,FALSE),IF(AND(OR($E247={"a/b","a/c","b/a","c/a"}),P240="l"),VLOOKUP(R240,$AC$2:$AD$17,2,FALSE),IF(AND(OR($E247={"a/b","a/c","b/a","c/a"}),P239="w"),VLOOKUP(R239,$AA$2:$AB$17,2,FALSE),IF(AND(OR($E247={"a/b","a/c","b/a","c/a"}),P239="l"),VLOOKUP(R239,$AC$2:$AD$17,2,FALSE),IF(AND(OR($E247={"a/b","a/c","b/a","c/a"}),P238="w"),VLOOKUP(R238,$AA$2:$AB$17,2,FALSE),IF(AND(OR($E247={"a/b","a/c","b/a","c/a"}),P238="l"),VLOOKUP(R238,$AC$2:$AD$17,2,FALSE),IF(AND(OR($E247={"a/b","a/c","b/a","c/a"}),P237="w"),VLOOKUP(R237,$AA$2:$AB$17,2,FALSE),IF(AND(OR($E247={"a/b","a/c","b/a","c/a"}),P237="l"),VLOOKUP(R237,$AC$2:$AD$17,2,FALSE),IF(OR($E247={"a/b","a/c","b/a","c/a"}),1,"")))))))))))))))))))))))</f>
        <v>1</v>
      </c>
      <c r="S248" s="13" t="str">
        <f>IF(AND(T248="c",$A248&gt;=1,OR(U248={1,"2a","2b",3,"5a","5b","10a","10b","20a","20b","40a","40b","80a","80b","160a","160b"})),"w",IF(AND(T248="",$A248&gt;=1,OR(U248={1,"2a","2b",3,"5a","5b","10a","10b","20a","20b","40a","40b","80a","80b","160a","160b"})),"l",""))</f>
        <v>l</v>
      </c>
      <c r="T248" s="7" t="str">
        <f>IF(OR($A248={2,5,8,11,14,17,20,23,26,29,32,35}),"c","")</f>
        <v/>
      </c>
      <c r="U248" s="14">
        <f>IF(AND(OR($E247={"a/b","b/c","b/a","c/b"}),S247="w"),VLOOKUP(U247,$AA$2:$AB$17,2,FALSE),IF(AND(OR($E247={"a/b","b/c","b/a","c/b"}),S247="l"),VLOOKUP(U247,$AC$2:$AD$17,2,FALSE),IF(AND(OR($E247={"a/b","b/c","b/a","c/b"}),S246="w"),VLOOKUP(U246,$AA$2:$AB$17,2,FALSE),IF(AND(OR($E247={"a/b","b/c","b/a","c/b"}),S246="l"),VLOOKUP(U246,$AC$2:$AD$17,2,FALSE),IF(AND(OR($E247={"a/b","b/c","b/a","c/b"}),S245="w"),VLOOKUP(U245,$AA$2:$AB$17,2,FALSE),IF(AND(OR($E247={"a/b","b/c","b/a","c/b"}),S245="l"),VLOOKUP(U245,$AC$2:$AD$17,2,FALSE),IF(AND(OR($E247={"a/b","b/c","b/a","c/b"}),S244="w"),VLOOKUP(U244,$AA$2:$AB$17,2,FALSE),IF(AND(OR($E247={"a/b","b/c","b/a","c/b"}),S244="l"),VLOOKUP(U244,$AC$2:$AD$17,2,FALSE),IF(AND(OR($E247={"a/b","b/c","b/a","c/b"}),S243="w"),VLOOKUP(U243,$AA$2:$AB$17,2,FALSE),IF(AND(OR($E247={"a/b","b/c","b/a","c/b"}),S243="l"),VLOOKUP(U243,$AC$2:$AD$17,2,FALSE),IF(AND(OR($E247={"a/b","b/c","b/a","c/b"}),S242="w"),VLOOKUP(U242,$AA$2:$AB$17,2,FALSE),IF(AND(OR($E247={"a/b","b/c","b/a","c/b"}),S242="l"),VLOOKUP(U242,$AC$2:$AD$17,2,FALSE),IF(AND(OR($E247={"a/b","b/c","b/a","c/b"}),S241="w"),VLOOKUP(U241,$AA$2:$AB$17,2,FALSE),IF(AND(OR($E247={"a/b","b/c","b/a","c/b"}),S241="l"),VLOOKUP(U241,$AC$2:$AD$17,2,FALSE),IF(AND(OR($E247={"a/b","b/c","b/a","c/b"}),S240="w"),VLOOKUP(U240,$AA$2:$AB$17,2,FALSE),IF(AND(OR($E247={"a/b","b/c","b/a","c/b"}),S240="l"),VLOOKUP(U240,$AC$2:$AD$17,2,FALSE),IF(AND(OR($E247={"a/b","b/c","b/a","c/b"}),S239="w"),VLOOKUP(U239,$AA$2:$AB$17,2,FALSE),IF(AND(OR($E247={"a/b","b/c","b/a","c/b"}),S239="l"),VLOOKUP(U239,$AC$2:$AD$17,2,FALSE),IF(AND(OR($E247={"a/b","b/c","b/a","c/b"}),S238="w"),VLOOKUP(U238,$AA$2:$AB$17,2,FALSE),IF(AND(OR($E247={"a/b","b/c","b/a","c/b"}),S238="l"),VLOOKUP(U238,$AC$2:$AD$17,2,FALSE),IF(AND(OR($E247={"a/b","b/c","b/a","c/b"}),S237="w"),VLOOKUP(U237,$AA$2:$AB$17,2,FALSE),IF(AND(OR($E247={"a/b","b/c","b/a","c/b"}),S237="l"),VLOOKUP(U237,$AC$2:$AD$17,2,FALSE),IF(OR($E247={"a/b","b/c","b/a","c/b"}),1,"")))))))))))))))))))))))</f>
        <v>3</v>
      </c>
      <c r="V248" s="13" t="str">
        <f>IF(AND(W248="c",$A248&gt;=1,OR(X248={1,"2a","2b",3,"5a","5b","10a","10b","20a","20b","40a","40b","80a","80b","160a","160b"})),"w",IF(AND(W248="",$A248&gt;=1,OR(X248={1,"2a","2b",3,"5a","5b","10a","10b","20a","20b","40a","40b","80a","80b","160a","160b"})),"l",""))</f>
        <v/>
      </c>
      <c r="W248" s="7" t="str">
        <f>IF(OR($A248={3,6,9,12,15,18,21,24,27,30,33,36}),"c","")</f>
        <v>c</v>
      </c>
      <c r="X248" s="14" t="str">
        <f>IF(AND(OR($E247={"a/c","b/c","c/a","c/b"}),V247="w"),VLOOKUP(X247,$AA$2:$AB$17,2,FALSE),IF(AND(OR($E247={"a/c","b/c","c/a","c/b"}),V247="l"),VLOOKUP(X247,$AC$2:$AD$17,2,FALSE),IF(AND(OR($E247={"a/c","b/c","c/a","c/b"}),V246="w"),VLOOKUP(X246,$AA$2:$AB$17,2,FALSE),IF(AND(OR($E247={"a/c","b/c","c/a","c/b"}),V246="l"),VLOOKUP(X246,$AC$2:$AD$17,2,FALSE),IF(AND(OR($E247={"a/c","b/c","c/a","c/b"}),V245="w"),VLOOKUP(X245,$AA$2:$AB$17,2,FALSE),IF(AND(OR($E247={"a/c","b/c","c/a","c/b"}),V245="l"),VLOOKUP(X245,$AC$2:$AD$17,2,FALSE),IF(AND(OR($E247={"a/c","b/c","c/a","c/b"}),V244="w"),VLOOKUP(X244,$AA$2:$AB$17,2,FALSE),IF(AND(OR($E247={"a/c","b/c","c/a","c/b"}),V244="l"),VLOOKUP(X244,$AC$2:$AD$17,2,FALSE),IF(AND(OR($E247={"a/c","b/c","c/a","c/b"}),V243="w"),VLOOKUP(X243,$AA$2:$AB$17,2,FALSE),IF(AND(OR($E247={"a/c","b/c","c/a","c/b"}),V243="l"),VLOOKUP(X243,$AC$2:$AD$17,2,FALSE),IF(AND(OR($E247={"a/c","b/c","c/a","c/b"}),V242="w"),VLOOKUP(X242,$AA$2:$AB$17,2,FALSE),IF(AND(OR($E247={"a/c","b/c","c/a","c/b"}),V242="l"),VLOOKUP(X242,$AC$2:$AD$17,2,FALSE),IF(AND(OR($E247={"a/c","b/c","c/a","c/b"}),V241="w"),VLOOKUP(X241,$AA$2:$AB$17,2,FALSE),IF(AND(OR($E247={"a/c","b/c","c/a","c/b"}),V241="l"),VLOOKUP(X241,$AC$2:$AD$17,2,FALSE),IF(AND(OR($E247={"a/c","b/c","c/a","c/b"}),V240="w"),VLOOKUP(X240,$AA$2:$AB$17,2,FALSE),IF(AND(OR($E247={"a/c","b/c","c/a","c/b"}),V240="l"),VLOOKUP(X240,$AC$2:$AD$17,2,FALSE),IF(AND(OR($E247={"a/c","b/c","c/a","c/b"}),V239="w"),VLOOKUP(X239,$AA$2:$AB$17,2,FALSE),IF(AND(OR($E247={"a/c","b/c","c/a","c/b"}),V239="l"),VLOOKUP(X239,$AC$2:$AD$17,2,FALSE),IF(AND(OR($E247={"a/c","b/c","c/a","c/b"}),V238="w"),VLOOKUP(X238,$AA$2:$AB$17,2,FALSE),IF(AND(OR($E247={"a/c","b/c","c/a","c/b"}),V238="l"),VLOOKUP(X238,$AC$2:$AD$17,2,FALSE),IF(AND(OR($E247={"a/c","b/c","c/a","c/b"}),V237="w"),VLOOKUP(X237,$AA$2:$AB$17,2,FALSE),IF(AND(OR($E247={"a/c","b/c","c/a","c/b"}),V237="l"),VLOOKUP(X237,$AC$2:$AD$17,2,FALSE),IF(OR($E247={"a/c","b/c","c/a","c/b"}),1,"")))))))))))))))))))))))</f>
        <v/>
      </c>
      <c r="Y248" s="12">
        <f t="shared" si="23"/>
        <v>-4</v>
      </c>
      <c r="Z248" s="27">
        <f t="shared" si="24"/>
        <v>5</v>
      </c>
    </row>
    <row r="249" spans="1:26">
      <c r="A249" s="9">
        <v>18</v>
      </c>
      <c r="B249" s="9">
        <f>IF(OR($A249={1,2,3,4,5,6,7,8,9,10,11,12}),1,IF(OR($A249={13,14,15,16,17,18,19,20,21,22,23,24}),2,IF(OR($A249={25,26,27,28,29,30,31,32,33,34,35,36}),3,"")))</f>
        <v>2</v>
      </c>
      <c r="C249" s="9" t="str">
        <f>IF(OR($A249={1,4,7,10,13,16,19,22,25,28,31,34}),"A",IF(OR($A249={2,5,8,11,14,17,20,23,26,29,32,35}),"B",IF(OR($A249={3,6,9,12,15,18,21,24,27,30,33,36}),"C","")))</f>
        <v>C</v>
      </c>
      <c r="D249" t="str">
        <f t="shared" si="25"/>
        <v>3/2</v>
      </c>
      <c r="E249" t="str">
        <f t="shared" si="26"/>
        <v>A/C</v>
      </c>
      <c r="F249" s="13" t="str">
        <f>IF(AND(G249="d",$A249&gt;=1,OR(H249={1,"2a","2b",3,"5a","5b","10a","10b","20a","20b","40a","40b","80a","80b","160a","160b"})),"w",IF(AND(G249="",$A249&gt;=1,OR(H249={1,"2a","2b",3,"5a","5b","10a","10b","20a","20b","40a","40b","80a","80b","160a","160b"})),"l",""))</f>
        <v>l</v>
      </c>
      <c r="G249" s="7" t="str">
        <f>IF(OR($A249={1,2,3,4,5,6,7,8,9,10,11,12}),"d","")</f>
        <v/>
      </c>
      <c r="H249" s="14" t="str">
        <f>IF(AND(OR($D248={"1/2","1/3","2/1","3/1"}),F248="w"),VLOOKUP(H248,$AA$2:$AB$17,2,FALSE),IF(AND(OR($D248={"1/2","1/3","2/1","3/1"}),F248="l"),VLOOKUP(H248,$AC$2:$AD$17,2,FALSE),IF(AND(OR($D248={"1/2","1/3","2/1","3/1"}),F247="w"),VLOOKUP(H247,$AA$2:$AB$17,2,FALSE),IF(AND(OR($D248={"1/2","1/3","2/1","3/1"}),F247="l"),VLOOKUP(H247,$AC$2:$AD$17,2,FALSE),IF(AND(OR($D248={"1/2","1/3","2/1","3/1"}),F246="w"),VLOOKUP(H246,$AA$2:$AB$17,2,FALSE),IF(AND(OR($D248={"1/2","1/3","2/1","3/1"}),F246="l"),VLOOKUP(H246,$AC$2:$AD$17,2,FALSE),IF(AND(OR($D248={"1/2","1/3","2/1","3/1"}),F245="w"),VLOOKUP(H245,$AA$2:$AB$17,2,FALSE),IF(AND(OR($D248={"1/2","1/3","2/1","3/1"}),F245="l"),VLOOKUP(H245,$AC$2:$AD$17,2,FALSE),IF(AND(OR($D248={"1/2","1/3","2/1","3/1"}),F244="w"),VLOOKUP(H244,$AA$2:$AB$17,2,FALSE),IF(AND(OR($D248={"1/2","1/3","2/1","3/1"}),F244="l"),VLOOKUP(H244,$AC$2:$AD$17,2,FALSE),IF(AND(OR($D248={"1/2","1/3","2/1","3/1"}),F243="w"),VLOOKUP(H243,$AA$2:$AB$17,2,FALSE),IF(AND(OR($D248={"1/2","1/3","2/1","3/1"}),F243="l"),VLOOKUP(H243,$AC$2:$AD$17,2,FALSE),IF(AND(OR($D248={"1/2","1/3","2/1","3/1"}),F242="w"),VLOOKUP(H242,$AA$2:$AB$17,2,FALSE),IF(AND(OR($D248={"1/2","1/3","2/1","3/1"}),F242="l"),VLOOKUP(H242,$AC$2:$AD$17,2,FALSE),IF(AND(OR($D248={"1/2","1/3","2/1","3/1"}),F241="w"),VLOOKUP(H241,$AA$2:$AB$17,2,FALSE),IF(AND(OR($D248={"1/2","1/3","2/1","3/1"}),F241="l"),VLOOKUP(H241,$AC$2:$AD$17,2,FALSE),IF(AND(OR($D248={"1/2","1/3","2/1","3/1"}),F240="w"),VLOOKUP(H240,$AA$2:$AB$17,2,FALSE),IF(AND(OR($D248={"1/2","1/3","2/1","3/1"}),F240="l"),VLOOKUP(H240,$AC$2:$AD$17,2,FALSE),IF(AND(OR($D248={"1/2","1/3","2/1","3/1"}),F239="w"),VLOOKUP(H239,$AA$2:$AB$17,2,FALSE),IF(AND(OR($D248={"1/2","1/3","2/1","3/1"}),F239="l"),VLOOKUP(H239,$AC$2:$AD$17,2,FALSE),IF(AND(OR($D248={"1/2","1/3","2/1","3/1"}),F238="w"),VLOOKUP(H238,$AA$2:$AB$17,2,FALSE),IF(AND(OR($D248={"1/2","1/3","2/1","3/1"}),F238="l"),VLOOKUP(H238,$AC$2:$AD$17,2,FALSE),IF(OR($D248={"1/2","1/3","2/1","3/1"}),1,"")))))))))))))))))))))))</f>
        <v>2a</v>
      </c>
      <c r="I249" s="13" t="str">
        <f>IF(AND(J249="d",$A249&gt;=1,OR(K249={1,"2a","2b",3,"5a","5b","10a","10b","20a","20b","40a","40b","80a","80b","160a","160b"})),"w",IF(AND(J249="",$A249&gt;=1,OR(K249={1,"2a","2b",3,"5a","5b","10a","10b","20a","20b","40a","40b","80a","80b","160a","160b"})),"l",""))</f>
        <v/>
      </c>
      <c r="J249" s="7" t="str">
        <f>IF(OR($A249={13,14,15,16,17,18,19,20,21,22,23,24}),"d","")</f>
        <v>d</v>
      </c>
      <c r="K249" s="14" t="str">
        <f>IF(AND(OR($D248={"1/2","2/3","2/1","3/2"}),I248="w"),VLOOKUP(K248,$AA$2:$AB$17,2,FALSE),IF(AND(OR($D248={"1/2","2/3","2/1","3/2"}),I248="l"),VLOOKUP(K248,$AC$2:$AD$17,2,FALSE),IF(AND(OR($D248={"1/2","2/3","2/1","3/2"}),I247="w"),VLOOKUP(K247,$AA$2:$AB$17,2,FALSE),IF(AND(OR($D248={"1/2","2/3","2/1","3/2"}),I247="l"),VLOOKUP(K247,$AC$2:$AD$17,2,FALSE),IF(AND(OR($D248={"1/2","2/3","2/1","3/2"}),I246="w"),VLOOKUP(K246,$AA$2:$AB$17,2,FALSE),IF(AND(OR($D248={"1/2","2/3","2/1","3/2"}),I246="l"),VLOOKUP(K246,$AC$2:$AD$17,2,FALSE),IF(AND(OR($D248={"1/2","2/3","2/1","3/2"}),I245="w"),VLOOKUP(K245,$AA$2:$AB$17,2,FALSE),IF(AND(OR($D248={"1/2","2/3","2/1","3/2"}),I245="l"),VLOOKUP(K245,$AC$2:$AD$17,2,FALSE),IF(AND(OR($D248={"1/2","2/3","2/1","3/2"}),I244="w"),VLOOKUP(K244,$AA$2:$AB$17,2,FALSE),IF(AND(OR($D248={"1/2","2/3","2/1","3/2"}),I244="l"),VLOOKUP(K244,$AC$2:$AD$17,2,FALSE),IF(AND(OR($D248={"1/2","2/3","2/1","3/2"}),I243="w"),VLOOKUP(K243,$AA$2:$AB$17,2,FALSE),IF(AND(OR($D248={"1/2","2/3","2/1","3/2"}),I243="l"),VLOOKUP(K243,$AC$2:$AD$17,2,FALSE),IF(AND(OR($D248={"1/2","2/3","2/1","3/2"}),I242="w"),VLOOKUP(K242,$AA$2:$AB$17,2,FALSE),IF(AND(OR($D248={"1/2","2/3","2/1","3/2"}),I242="l"),VLOOKUP(K242,$AC$2:$AD$17,2,FALSE),IF(AND(OR($D248={"1/2","2/3","2/1","3/2"}),I241="w"),VLOOKUP(K241,$AA$2:$AB$17,2,FALSE),IF(AND(OR($D248={"1/2","2/3","2/1","3/2"}),I241="l"),VLOOKUP(K241,$AC$2:$AD$17,2,FALSE),IF(AND(OR($D248={"1/2","2/3","2/1","3/2"}),I240="w"),VLOOKUP(K240,$AA$2:$AB$17,2,FALSE),IF(AND(OR($D248={"1/2","2/3","2/1","3/2"}),I240="l"),VLOOKUP(K240,$AC$2:$AD$17,2,FALSE),IF(AND(OR($D248={"1/2","2/3","2/1","3/2"}),I239="w"),VLOOKUP(K239,$AA$2:$AB$17,2,FALSE),IF(AND(OR($D248={"1/2","2/3","2/1","3/2"}),I239="l"),VLOOKUP(K239,$AC$2:$AD$17,2,FALSE),IF(AND(OR($D248={"1/2","2/3","2/1","3/2"}),I238="w"),VLOOKUP(K238,$AA$2:$AB$17,2,FALSE),IF(AND(OR($D248={"1/2","2/3","2/1","3/2"}),I238="l"),VLOOKUP(K238,$AC$2:$AD$17,2,FALSE),IF(OR($D248={"1/2","2/3","2/1","3/2"}),1,"")))))))))))))))))))))))</f>
        <v/>
      </c>
      <c r="L249" s="13" t="str">
        <f>IF(AND(M249="d",$A249&gt;=1,OR(N249={1,"2a","2b",3,"5a","5b","10a","10b","20a","20b","40a","40b","80a","80b","160a","160b"})),"w",IF(AND(M249="",$A249&gt;=1,OR(N249={1,"2a","2b",3,"5a","5b","10a","10b","20a","20b","40a","40b","80a","80b","160a","160b"})),"l",""))</f>
        <v>l</v>
      </c>
      <c r="M249" s="7" t="str">
        <f>IF(OR($A249={25,26,27,28,29,30,31,32,33,34,35,36}),"d","")</f>
        <v/>
      </c>
      <c r="N249" s="14">
        <f>IF(AND(OR($D248={"1/3","2/3","3/1","3/2"}),L248="w"),VLOOKUP(N248,$AA$2:$AB$17,2,FALSE),IF(AND(OR($D248={"1/3","2/3","3/1","3/2"}),L248="l"),VLOOKUP(N248,$AC$2:$AD$17,2,FALSE),IF(AND(OR($D248={"1/3","2/3","3/1","3/2"}),L247="w"),VLOOKUP(N247,$AA$2:$AB$17,2,FALSE),IF(AND(OR($D248={"1/3","2/3","3/1","3/2"}),L247="l"),VLOOKUP(N247,$AC$2:$AD$17,2,FALSE),IF(AND(OR($D248={"1/3","2/3","3/1","3/2"}),L246="w"),VLOOKUP(N246,$AA$2:$AB$17,2,FALSE),IF(AND(OR($D248={"1/3","2/3","3/1","3/2"}),L246="l"),VLOOKUP(N246,$AC$2:$AD$17,2,FALSE),IF(AND(OR($D248={"1/3","2/3","3/1","3/2"}),L245="w"),VLOOKUP(N245,$AA$2:$AB$17,2,FALSE),IF(AND(OR($D248={"1/3","2/3","3/1","3/2"}),L245="l"),VLOOKUP(N245,$AC$2:$AD$17,2,FALSE),IF(AND(OR($D248={"1/3","2/3","3/1","3/2"}),L244="w"),VLOOKUP(N244,$AA$2:$AB$17,2,FALSE),IF(AND(OR($D248={"1/3","2/3","3/1","3/2"}),L244="l"),VLOOKUP(N244,$AC$2:$AD$17,2,FALSE),IF(AND(OR($D248={"1/3","2/3","3/1","3/2"}),L243="w"),VLOOKUP(N243,$AA$2:$AB$17,2,FALSE),IF(AND(OR($D248={"1/3","2/3","3/1","3/2"}),L243="l"),VLOOKUP(N243,$AC$2:$AD$17,2,FALSE),IF(AND(OR($D248={"1/3","2/3","3/1","3/2"}),L242="w"),VLOOKUP(N242,$AA$2:$AB$17,2,FALSE),IF(AND(OR($D248={"1/3","2/3","3/1","3/2"}),L242="l"),VLOOKUP(N242,$AC$2:$AD$17,2,FALSE),IF(AND(OR($D248={"1/3","2/3","3/1","3/2"}),L241="w"),VLOOKUP(N241,$AA$2:$AB$17,2,FALSE),IF(AND(OR($D248={"1/3","2/3","3/1","3/2"}),L241="l"),VLOOKUP(N241,$AC$2:$AD$17,2,FALSE),IF(AND(OR($D248={"1/3","2/3","3/1","3/2"}),L240="w"),VLOOKUP(N240,$AA$2:$AB$17,2,FALSE),IF(AND(OR($D248={"1/3","2/3","3/1","3/2"}),L240="l"),VLOOKUP(N240,$AC$2:$AD$17,2,FALSE),IF(AND(OR($D248={"1/3","2/3","3/1","3/2"}),L239="w"),VLOOKUP(N239,$AA$2:$AB$17,2,FALSE),IF(AND(OR($D248={"1/3","2/3","3/1","3/2"}),L239="l"),VLOOKUP(N239,$AC$2:$AD$17,2,FALSE),IF(AND(OR($D248={"1/3","2/3","3/1","3/2"}),L238="w"),VLOOKUP(N238,$AA$2:$AB$17,2,FALSE),IF(AND(OR($D248={"1/3","2/3","3/1","3/2"}),L238="l"),VLOOKUP(N238,$AC$2:$AD$17,2,FALSE),IF(OR($D248={"1/3","2/3","3/1","3/2"}),1,"")))))))))))))))))))))))</f>
        <v>1</v>
      </c>
      <c r="O249" s="12">
        <f t="shared" si="22"/>
        <v>-3</v>
      </c>
      <c r="P249" s="13" t="str">
        <f>IF(AND(Q249="c",$A249&gt;=1,OR(R249={1,"2a","2b",3,"5a","5b","10a","10b","20a","20b","40a","40b","80a","80b","160a","160b"})),"w",IF(AND(Q249="",$A249&gt;=1,OR(R249={1,"2a","2b",3,"5a","5b","10a","10b","20a","20b","40a","40b","80a","80b","160a","160b"})),"l",""))</f>
        <v>l</v>
      </c>
      <c r="Q249" s="7" t="str">
        <f>IF(OR($A249={1,4,7,10,13,16,19,22,25,28,31,34}),"c","")</f>
        <v/>
      </c>
      <c r="R249" s="14" t="str">
        <f>IF(AND(OR($E248={"a/b","a/c","b/a","c/a"}),P248="w"),VLOOKUP(R248,$AA$2:$AB$17,2,FALSE),IF(AND(OR($E248={"a/b","a/c","b/a","c/a"}),P248="l"),VLOOKUP(R248,$AC$2:$AD$17,2,FALSE),IF(AND(OR($E248={"a/b","a/c","b/a","c/a"}),P247="w"),VLOOKUP(R247,$AA$2:$AB$17,2,FALSE),IF(AND(OR($E248={"a/b","a/c","b/a","c/a"}),P247="l"),VLOOKUP(R247,$AC$2:$AD$17,2,FALSE),IF(AND(OR($E248={"a/b","a/c","b/a","c/a"}),P246="w"),VLOOKUP(R246,$AA$2:$AB$17,2,FALSE),IF(AND(OR($E248={"a/b","a/c","b/a","c/a"}),P246="l"),VLOOKUP(R246,$AC$2:$AD$17,2,FALSE),IF(AND(OR($E248={"a/b","a/c","b/a","c/a"}),P245="w"),VLOOKUP(R245,$AA$2:$AB$17,2,FALSE),IF(AND(OR($E248={"a/b","a/c","b/a","c/a"}),P245="l"),VLOOKUP(R245,$AC$2:$AD$17,2,FALSE),IF(AND(OR($E248={"a/b","a/c","b/a","c/a"}),P244="w"),VLOOKUP(R244,$AA$2:$AB$17,2,FALSE),IF(AND(OR($E248={"a/b","a/c","b/a","c/a"}),P244="l"),VLOOKUP(R244,$AC$2:$AD$17,2,FALSE),IF(AND(OR($E248={"a/b","a/c","b/a","c/a"}),P243="w"),VLOOKUP(R243,$AA$2:$AB$17,2,FALSE),IF(AND(OR($E248={"a/b","a/c","b/a","c/a"}),P243="l"),VLOOKUP(R243,$AC$2:$AD$17,2,FALSE),IF(AND(OR($E248={"a/b","a/c","b/a","c/a"}),P242="w"),VLOOKUP(R242,$AA$2:$AB$17,2,FALSE),IF(AND(OR($E248={"a/b","a/c","b/a","c/a"}),P242="l"),VLOOKUP(R242,$AC$2:$AD$17,2,FALSE),IF(AND(OR($E248={"a/b","a/c","b/a","c/a"}),P241="w"),VLOOKUP(R241,$AA$2:$AB$17,2,FALSE),IF(AND(OR($E248={"a/b","a/c","b/a","c/a"}),P241="l"),VLOOKUP(R241,$AC$2:$AD$17,2,FALSE),IF(AND(OR($E248={"a/b","a/c","b/a","c/a"}),P240="w"),VLOOKUP(R240,$AA$2:$AB$17,2,FALSE),IF(AND(OR($E248={"a/b","a/c","b/a","c/a"}),P240="l"),VLOOKUP(R240,$AC$2:$AD$17,2,FALSE),IF(AND(OR($E248={"a/b","a/c","b/a","c/a"}),P239="w"),VLOOKUP(R239,$AA$2:$AB$17,2,FALSE),IF(AND(OR($E248={"a/b","a/c","b/a","c/a"}),P239="l"),VLOOKUP(R239,$AC$2:$AD$17,2,FALSE),IF(AND(OR($E248={"a/b","a/c","b/a","c/a"}),P238="w"),VLOOKUP(R238,$AA$2:$AB$17,2,FALSE),IF(AND(OR($E248={"a/b","a/c","b/a","c/a"}),P238="l"),VLOOKUP(R238,$AC$2:$AD$17,2,FALSE),IF(OR($E248={"a/b","a/c","b/a","c/a"}),1,"")))))))))))))))))))))))</f>
        <v>2a</v>
      </c>
      <c r="S249" s="13" t="str">
        <f>IF(AND(T249="c",$A249&gt;=1,OR(U249={1,"2a","2b",3,"5a","5b","10a","10b","20a","20b","40a","40b","80a","80b","160a","160b"})),"w",IF(AND(T249="",$A249&gt;=1,OR(U249={1,"2a","2b",3,"5a","5b","10a","10b","20a","20b","40a","40b","80a","80b","160a","160b"})),"l",""))</f>
        <v/>
      </c>
      <c r="T249" s="7" t="str">
        <f>IF(OR($A249={2,5,8,11,14,17,20,23,26,29,32,35}),"c","")</f>
        <v/>
      </c>
      <c r="U249" s="14" t="str">
        <f>IF(AND(OR($E248={"a/b","b/c","b/a","c/b"}),S248="w"),VLOOKUP(U248,$AA$2:$AB$17,2,FALSE),IF(AND(OR($E248={"a/b","b/c","b/a","c/b"}),S248="l"),VLOOKUP(U248,$AC$2:$AD$17,2,FALSE),IF(AND(OR($E248={"a/b","b/c","b/a","c/b"}),S247="w"),VLOOKUP(U247,$AA$2:$AB$17,2,FALSE),IF(AND(OR($E248={"a/b","b/c","b/a","c/b"}),S247="l"),VLOOKUP(U247,$AC$2:$AD$17,2,FALSE),IF(AND(OR($E248={"a/b","b/c","b/a","c/b"}),S246="w"),VLOOKUP(U246,$AA$2:$AB$17,2,FALSE),IF(AND(OR($E248={"a/b","b/c","b/a","c/b"}),S246="l"),VLOOKUP(U246,$AC$2:$AD$17,2,FALSE),IF(AND(OR($E248={"a/b","b/c","b/a","c/b"}),S245="w"),VLOOKUP(U245,$AA$2:$AB$17,2,FALSE),IF(AND(OR($E248={"a/b","b/c","b/a","c/b"}),S245="l"),VLOOKUP(U245,$AC$2:$AD$17,2,FALSE),IF(AND(OR($E248={"a/b","b/c","b/a","c/b"}),S244="w"),VLOOKUP(U244,$AA$2:$AB$17,2,FALSE),IF(AND(OR($E248={"a/b","b/c","b/a","c/b"}),S244="l"),VLOOKUP(U244,$AC$2:$AD$17,2,FALSE),IF(AND(OR($E248={"a/b","b/c","b/a","c/b"}),S243="w"),VLOOKUP(U243,$AA$2:$AB$17,2,FALSE),IF(AND(OR($E248={"a/b","b/c","b/a","c/b"}),S243="l"),VLOOKUP(U243,$AC$2:$AD$17,2,FALSE),IF(AND(OR($E248={"a/b","b/c","b/a","c/b"}),S242="w"),VLOOKUP(U242,$AA$2:$AB$17,2,FALSE),IF(AND(OR($E248={"a/b","b/c","b/a","c/b"}),S242="l"),VLOOKUP(U242,$AC$2:$AD$17,2,FALSE),IF(AND(OR($E248={"a/b","b/c","b/a","c/b"}),S241="w"),VLOOKUP(U241,$AA$2:$AB$17,2,FALSE),IF(AND(OR($E248={"a/b","b/c","b/a","c/b"}),S241="l"),VLOOKUP(U241,$AC$2:$AD$17,2,FALSE),IF(AND(OR($E248={"a/b","b/c","b/a","c/b"}),S240="w"),VLOOKUP(U240,$AA$2:$AB$17,2,FALSE),IF(AND(OR($E248={"a/b","b/c","b/a","c/b"}),S240="l"),VLOOKUP(U240,$AC$2:$AD$17,2,FALSE),IF(AND(OR($E248={"a/b","b/c","b/a","c/b"}),S239="w"),VLOOKUP(U239,$AA$2:$AB$17,2,FALSE),IF(AND(OR($E248={"a/b","b/c","b/a","c/b"}),S239="l"),VLOOKUP(U239,$AC$2:$AD$17,2,FALSE),IF(AND(OR($E248={"a/b","b/c","b/a","c/b"}),S238="w"),VLOOKUP(U238,$AA$2:$AB$17,2,FALSE),IF(AND(OR($E248={"a/b","b/c","b/a","c/b"}),S238="l"),VLOOKUP(U238,$AC$2:$AD$17,2,FALSE),IF(OR($E248={"a/b","b/c","b/a","c/b"}),1,"")))))))))))))))))))))))</f>
        <v/>
      </c>
      <c r="V249" s="13" t="str">
        <f>IF(AND(W249="c",$A249&gt;=1,OR(X249={1,"2a","2b",3,"5a","5b","10a","10b","20a","20b","40a","40b","80a","80b","160a","160b"})),"w",IF(AND(W249="",$A249&gt;=1,OR(X249={1,"2a","2b",3,"5a","5b","10a","10b","20a","20b","40a","40b","80a","80b","160a","160b"})),"l",""))</f>
        <v>w</v>
      </c>
      <c r="W249" s="7" t="str">
        <f>IF(OR($A249={3,6,9,12,15,18,21,24,27,30,33,36}),"c","")</f>
        <v>c</v>
      </c>
      <c r="X249" s="14" t="str">
        <f>IF(AND(OR($E248={"a/c","b/c","c/a","c/b"}),V248="w"),VLOOKUP(X248,$AA$2:$AB$17,2,FALSE),IF(AND(OR($E248={"a/c","b/c","c/a","c/b"}),V248="l"),VLOOKUP(X248,$AC$2:$AD$17,2,FALSE),IF(AND(OR($E248={"a/c","b/c","c/a","c/b"}),V247="w"),VLOOKUP(X247,$AA$2:$AB$17,2,FALSE),IF(AND(OR($E248={"a/c","b/c","c/a","c/b"}),V247="l"),VLOOKUP(X247,$AC$2:$AD$17,2,FALSE),IF(AND(OR($E248={"a/c","b/c","c/a","c/b"}),V246="w"),VLOOKUP(X246,$AA$2:$AB$17,2,FALSE),IF(AND(OR($E248={"a/c","b/c","c/a","c/b"}),V246="l"),VLOOKUP(X246,$AC$2:$AD$17,2,FALSE),IF(AND(OR($E248={"a/c","b/c","c/a","c/b"}),V245="w"),VLOOKUP(X245,$AA$2:$AB$17,2,FALSE),IF(AND(OR($E248={"a/c","b/c","c/a","c/b"}),V245="l"),VLOOKUP(X245,$AC$2:$AD$17,2,FALSE),IF(AND(OR($E248={"a/c","b/c","c/a","c/b"}),V244="w"),VLOOKUP(X244,$AA$2:$AB$17,2,FALSE),IF(AND(OR($E248={"a/c","b/c","c/a","c/b"}),V244="l"),VLOOKUP(X244,$AC$2:$AD$17,2,FALSE),IF(AND(OR($E248={"a/c","b/c","c/a","c/b"}),V243="w"),VLOOKUP(X243,$AA$2:$AB$17,2,FALSE),IF(AND(OR($E248={"a/c","b/c","c/a","c/b"}),V243="l"),VLOOKUP(X243,$AC$2:$AD$17,2,FALSE),IF(AND(OR($E248={"a/c","b/c","c/a","c/b"}),V242="w"),VLOOKUP(X242,$AA$2:$AB$17,2,FALSE),IF(AND(OR($E248={"a/c","b/c","c/a","c/b"}),V242="l"),VLOOKUP(X242,$AC$2:$AD$17,2,FALSE),IF(AND(OR($E248={"a/c","b/c","c/a","c/b"}),V241="w"),VLOOKUP(X241,$AA$2:$AB$17,2,FALSE),IF(AND(OR($E248={"a/c","b/c","c/a","c/b"}),V241="l"),VLOOKUP(X241,$AC$2:$AD$17,2,FALSE),IF(AND(OR($E248={"a/c","b/c","c/a","c/b"}),V240="w"),VLOOKUP(X240,$AA$2:$AB$17,2,FALSE),IF(AND(OR($E248={"a/c","b/c","c/a","c/b"}),V240="l"),VLOOKUP(X240,$AC$2:$AD$17,2,FALSE),IF(AND(OR($E248={"a/c","b/c","c/a","c/b"}),V239="w"),VLOOKUP(X239,$AA$2:$AB$17,2,FALSE),IF(AND(OR($E248={"a/c","b/c","c/a","c/b"}),V239="l"),VLOOKUP(X239,$AC$2:$AD$17,2,FALSE),IF(AND(OR($E248={"a/c","b/c","c/a","c/b"}),V238="w"),VLOOKUP(X238,$AA$2:$AB$17,2,FALSE),IF(AND(OR($E248={"a/c","b/c","c/a","c/b"}),V238="l"),VLOOKUP(X238,$AC$2:$AD$17,2,FALSE),IF(OR($E248={"a/c","b/c","c/a","c/b"}),1,"")))))))))))))))))))))))</f>
        <v>160b</v>
      </c>
      <c r="Y249" s="12">
        <f t="shared" si="23"/>
        <v>318</v>
      </c>
      <c r="Z249" s="27">
        <f t="shared" si="24"/>
        <v>315</v>
      </c>
    </row>
    <row r="250" spans="1:26">
      <c r="A250" s="9">
        <v>14</v>
      </c>
      <c r="B250" s="9">
        <f>IF(OR($A250={1,2,3,4,5,6,7,8,9,10,11,12}),1,IF(OR($A250={13,14,15,16,17,18,19,20,21,22,23,24}),2,IF(OR($A250={25,26,27,28,29,30,31,32,33,34,35,36}),3,"")))</f>
        <v>2</v>
      </c>
      <c r="C250" s="9" t="str">
        <f>IF(OR($A250={1,4,7,10,13,16,19,22,25,28,31,34}),"A",IF(OR($A250={2,5,8,11,14,17,20,23,26,29,32,35}),"B",IF(OR($A250={3,6,9,12,15,18,21,24,27,30,33,36}),"C","")))</f>
        <v>B</v>
      </c>
      <c r="D250" t="str">
        <f t="shared" si="25"/>
        <v>3/2</v>
      </c>
      <c r="E250" t="str">
        <f t="shared" si="26"/>
        <v>C/B</v>
      </c>
      <c r="F250" s="13" t="str">
        <f>IF(AND(G250="d",$A250&gt;=1,OR(H250={1,"2a","2b",3,"5a","5b","10a","10b","20a","20b","40a","40b","80a","80b","160a","160b"})),"w",IF(AND(G250="",$A250&gt;=1,OR(H250={1,"2a","2b",3,"5a","5b","10a","10b","20a","20b","40a","40b","80a","80b","160a","160b"})),"l",""))</f>
        <v/>
      </c>
      <c r="G250" s="7" t="str">
        <f>IF(OR($A250={1,2,3,4,5,6,7,8,9,10,11,12}),"d","")</f>
        <v/>
      </c>
      <c r="H250" s="14" t="str">
        <f>IF(AND(OR($D249={"1/2","1/3","2/1","3/1"}),F249="w"),VLOOKUP(H249,$AA$2:$AB$17,2,FALSE),IF(AND(OR($D249={"1/2","1/3","2/1","3/1"}),F249="l"),VLOOKUP(H249,$AC$2:$AD$17,2,FALSE),IF(AND(OR($D249={"1/2","1/3","2/1","3/1"}),F248="w"),VLOOKUP(H248,$AA$2:$AB$17,2,FALSE),IF(AND(OR($D249={"1/2","1/3","2/1","3/1"}),F248="l"),VLOOKUP(H248,$AC$2:$AD$17,2,FALSE),IF(AND(OR($D249={"1/2","1/3","2/1","3/1"}),F247="w"),VLOOKUP(H247,$AA$2:$AB$17,2,FALSE),IF(AND(OR($D249={"1/2","1/3","2/1","3/1"}),F247="l"),VLOOKUP(H247,$AC$2:$AD$17,2,FALSE),IF(AND(OR($D249={"1/2","1/3","2/1","3/1"}),F246="w"),VLOOKUP(H246,$AA$2:$AB$17,2,FALSE),IF(AND(OR($D249={"1/2","1/3","2/1","3/1"}),F246="l"),VLOOKUP(H246,$AC$2:$AD$17,2,FALSE),IF(AND(OR($D249={"1/2","1/3","2/1","3/1"}),F245="w"),VLOOKUP(H245,$AA$2:$AB$17,2,FALSE),IF(AND(OR($D249={"1/2","1/3","2/1","3/1"}),F245="l"),VLOOKUP(H245,$AC$2:$AD$17,2,FALSE),IF(AND(OR($D249={"1/2","1/3","2/1","3/1"}),F244="w"),VLOOKUP(H244,$AA$2:$AB$17,2,FALSE),IF(AND(OR($D249={"1/2","1/3","2/1","3/1"}),F244="l"),VLOOKUP(H244,$AC$2:$AD$17,2,FALSE),IF(AND(OR($D249={"1/2","1/3","2/1","3/1"}),F243="w"),VLOOKUP(H243,$AA$2:$AB$17,2,FALSE),IF(AND(OR($D249={"1/2","1/3","2/1","3/1"}),F243="l"),VLOOKUP(H243,$AC$2:$AD$17,2,FALSE),IF(AND(OR($D249={"1/2","1/3","2/1","3/1"}),F242="w"),VLOOKUP(H242,$AA$2:$AB$17,2,FALSE),IF(AND(OR($D249={"1/2","1/3","2/1","3/1"}),F242="l"),VLOOKUP(H242,$AC$2:$AD$17,2,FALSE),IF(AND(OR($D249={"1/2","1/3","2/1","3/1"}),F241="w"),VLOOKUP(H241,$AA$2:$AB$17,2,FALSE),IF(AND(OR($D249={"1/2","1/3","2/1","3/1"}),F241="l"),VLOOKUP(H241,$AC$2:$AD$17,2,FALSE),IF(AND(OR($D249={"1/2","1/3","2/1","3/1"}),F240="w"),VLOOKUP(H240,$AA$2:$AB$17,2,FALSE),IF(AND(OR($D249={"1/2","1/3","2/1","3/1"}),F240="l"),VLOOKUP(H240,$AC$2:$AD$17,2,FALSE),IF(AND(OR($D249={"1/2","1/3","2/1","3/1"}),F239="w"),VLOOKUP(H239,$AA$2:$AB$17,2,FALSE),IF(AND(OR($D249={"1/2","1/3","2/1","3/1"}),F239="l"),VLOOKUP(H239,$AC$2:$AD$17,2,FALSE),IF(OR($D249={"1/2","1/3","2/1","3/1"}),1,"")))))))))))))))))))))))</f>
        <v/>
      </c>
      <c r="I250" s="13" t="str">
        <f>IF(AND(J250="d",$A250&gt;=1,OR(K250={1,"2a","2b",3,"5a","5b","10a","10b","20a","20b","40a","40b","80a","80b","160a","160b"})),"w",IF(AND(J250="",$A250&gt;=1,OR(K250={1,"2a","2b",3,"5a","5b","10a","10b","20a","20b","40a","40b","80a","80b","160a","160b"})),"l",""))</f>
        <v>w</v>
      </c>
      <c r="J250" s="7" t="str">
        <f>IF(OR($A250={13,14,15,16,17,18,19,20,21,22,23,24}),"d","")</f>
        <v>d</v>
      </c>
      <c r="K250" s="14" t="str">
        <f>IF(AND(OR($D249={"1/2","2/3","2/1","3/2"}),I249="w"),VLOOKUP(K249,$AA$2:$AB$17,2,FALSE),IF(AND(OR($D249={"1/2","2/3","2/1","3/2"}),I249="l"),VLOOKUP(K249,$AC$2:$AD$17,2,FALSE),IF(AND(OR($D249={"1/2","2/3","2/1","3/2"}),I248="w"),VLOOKUP(K248,$AA$2:$AB$17,2,FALSE),IF(AND(OR($D249={"1/2","2/3","2/1","3/2"}),I248="l"),VLOOKUP(K248,$AC$2:$AD$17,2,FALSE),IF(AND(OR($D249={"1/2","2/3","2/1","3/2"}),I247="w"),VLOOKUP(K247,$AA$2:$AB$17,2,FALSE),IF(AND(OR($D249={"1/2","2/3","2/1","3/2"}),I247="l"),VLOOKUP(K247,$AC$2:$AD$17,2,FALSE),IF(AND(OR($D249={"1/2","2/3","2/1","3/2"}),I246="w"),VLOOKUP(K246,$AA$2:$AB$17,2,FALSE),IF(AND(OR($D249={"1/2","2/3","2/1","3/2"}),I246="l"),VLOOKUP(K246,$AC$2:$AD$17,2,FALSE),IF(AND(OR($D249={"1/2","2/3","2/1","3/2"}),I245="w"),VLOOKUP(K245,$AA$2:$AB$17,2,FALSE),IF(AND(OR($D249={"1/2","2/3","2/1","3/2"}),I245="l"),VLOOKUP(K245,$AC$2:$AD$17,2,FALSE),IF(AND(OR($D249={"1/2","2/3","2/1","3/2"}),I244="w"),VLOOKUP(K244,$AA$2:$AB$17,2,FALSE),IF(AND(OR($D249={"1/2","2/3","2/1","3/2"}),I244="l"),VLOOKUP(K244,$AC$2:$AD$17,2,FALSE),IF(AND(OR($D249={"1/2","2/3","2/1","3/2"}),I243="w"),VLOOKUP(K243,$AA$2:$AB$17,2,FALSE),IF(AND(OR($D249={"1/2","2/3","2/1","3/2"}),I243="l"),VLOOKUP(K243,$AC$2:$AD$17,2,FALSE),IF(AND(OR($D249={"1/2","2/3","2/1","3/2"}),I242="w"),VLOOKUP(K242,$AA$2:$AB$17,2,FALSE),IF(AND(OR($D249={"1/2","2/3","2/1","3/2"}),I242="l"),VLOOKUP(K242,$AC$2:$AD$17,2,FALSE),IF(AND(OR($D249={"1/2","2/3","2/1","3/2"}),I241="w"),VLOOKUP(K241,$AA$2:$AB$17,2,FALSE),IF(AND(OR($D249={"1/2","2/3","2/1","3/2"}),I241="l"),VLOOKUP(K241,$AC$2:$AD$17,2,FALSE),IF(AND(OR($D249={"1/2","2/3","2/1","3/2"}),I240="w"),VLOOKUP(K240,$AA$2:$AB$17,2,FALSE),IF(AND(OR($D249={"1/2","2/3","2/1","3/2"}),I240="l"),VLOOKUP(K240,$AC$2:$AD$17,2,FALSE),IF(AND(OR($D249={"1/2","2/3","2/1","3/2"}),I239="w"),VLOOKUP(K239,$AA$2:$AB$17,2,FALSE),IF(AND(OR($D249={"1/2","2/3","2/1","3/2"}),I239="l"),VLOOKUP(K239,$AC$2:$AD$17,2,FALSE),IF(OR($D249={"1/2","2/3","2/1","3/2"}),1,"")))))))))))))))))))))))</f>
        <v>5b</v>
      </c>
      <c r="L250" s="13" t="str">
        <f>IF(AND(M250="d",$A250&gt;=1,OR(N250={1,"2a","2b",3,"5a","5b","10a","10b","20a","20b","40a","40b","80a","80b","160a","160b"})),"w",IF(AND(M250="",$A250&gt;=1,OR(N250={1,"2a","2b",3,"5a","5b","10a","10b","20a","20b","40a","40b","80a","80b","160a","160b"})),"l",""))</f>
        <v>l</v>
      </c>
      <c r="M250" s="7" t="str">
        <f>IF(OR($A250={25,26,27,28,29,30,31,32,33,34,35,36}),"d","")</f>
        <v/>
      </c>
      <c r="N250" s="14" t="str">
        <f>IF(AND(OR($D249={"1/3","2/3","3/1","3/2"}),L249="w"),VLOOKUP(N249,$AA$2:$AB$17,2,FALSE),IF(AND(OR($D249={"1/3","2/3","3/1","3/2"}),L249="l"),VLOOKUP(N249,$AC$2:$AD$17,2,FALSE),IF(AND(OR($D249={"1/3","2/3","3/1","3/2"}),L248="w"),VLOOKUP(N248,$AA$2:$AB$17,2,FALSE),IF(AND(OR($D249={"1/3","2/3","3/1","3/2"}),L248="l"),VLOOKUP(N248,$AC$2:$AD$17,2,FALSE),IF(AND(OR($D249={"1/3","2/3","3/1","3/2"}),L247="w"),VLOOKUP(N247,$AA$2:$AB$17,2,FALSE),IF(AND(OR($D249={"1/3","2/3","3/1","3/2"}),L247="l"),VLOOKUP(N247,$AC$2:$AD$17,2,FALSE),IF(AND(OR($D249={"1/3","2/3","3/1","3/2"}),L246="w"),VLOOKUP(N246,$AA$2:$AB$17,2,FALSE),IF(AND(OR($D249={"1/3","2/3","3/1","3/2"}),L246="l"),VLOOKUP(N246,$AC$2:$AD$17,2,FALSE),IF(AND(OR($D249={"1/3","2/3","3/1","3/2"}),L245="w"),VLOOKUP(N245,$AA$2:$AB$17,2,FALSE),IF(AND(OR($D249={"1/3","2/3","3/1","3/2"}),L245="l"),VLOOKUP(N245,$AC$2:$AD$17,2,FALSE),IF(AND(OR($D249={"1/3","2/3","3/1","3/2"}),L244="w"),VLOOKUP(N244,$AA$2:$AB$17,2,FALSE),IF(AND(OR($D249={"1/3","2/3","3/1","3/2"}),L244="l"),VLOOKUP(N244,$AC$2:$AD$17,2,FALSE),IF(AND(OR($D249={"1/3","2/3","3/1","3/2"}),L243="w"),VLOOKUP(N243,$AA$2:$AB$17,2,FALSE),IF(AND(OR($D249={"1/3","2/3","3/1","3/2"}),L243="l"),VLOOKUP(N243,$AC$2:$AD$17,2,FALSE),IF(AND(OR($D249={"1/3","2/3","3/1","3/2"}),L242="w"),VLOOKUP(N242,$AA$2:$AB$17,2,FALSE),IF(AND(OR($D249={"1/3","2/3","3/1","3/2"}),L242="l"),VLOOKUP(N242,$AC$2:$AD$17,2,FALSE),IF(AND(OR($D249={"1/3","2/3","3/1","3/2"}),L241="w"),VLOOKUP(N241,$AA$2:$AB$17,2,FALSE),IF(AND(OR($D249={"1/3","2/3","3/1","3/2"}),L241="l"),VLOOKUP(N241,$AC$2:$AD$17,2,FALSE),IF(AND(OR($D249={"1/3","2/3","3/1","3/2"}),L240="w"),VLOOKUP(N240,$AA$2:$AB$17,2,FALSE),IF(AND(OR($D249={"1/3","2/3","3/1","3/2"}),L240="l"),VLOOKUP(N240,$AC$2:$AD$17,2,FALSE),IF(AND(OR($D249={"1/3","2/3","3/1","3/2"}),L239="w"),VLOOKUP(N239,$AA$2:$AB$17,2,FALSE),IF(AND(OR($D249={"1/3","2/3","3/1","3/2"}),L239="l"),VLOOKUP(N239,$AC$2:$AD$17,2,FALSE),IF(OR($D249={"1/3","2/3","3/1","3/2"}),1,"")))))))))))))))))))))))</f>
        <v>2a</v>
      </c>
      <c r="O250" s="12">
        <f t="shared" si="22"/>
        <v>8</v>
      </c>
      <c r="P250" s="13" t="str">
        <f>IF(AND(Q250="c",$A250&gt;=1,OR(R250={1,"2a","2b",3,"5a","5b","10a","10b","20a","20b","40a","40b","80a","80b","160a","160b"})),"w",IF(AND(Q250="",$A250&gt;=1,OR(R250={1,"2a","2b",3,"5a","5b","10a","10b","20a","20b","40a","40b","80a","80b","160a","160b"})),"l",""))</f>
        <v>l</v>
      </c>
      <c r="Q250" s="7" t="str">
        <f>IF(OR($A250={1,4,7,10,13,16,19,22,25,28,31,34}),"c","")</f>
        <v/>
      </c>
      <c r="R250" s="14" t="str">
        <f>IF(AND(OR($E249={"a/b","a/c","b/a","c/a"}),P249="w"),VLOOKUP(R249,$AA$2:$AB$17,2,FALSE),IF(AND(OR($E249={"a/b","a/c","b/a","c/a"}),P249="l"),VLOOKUP(R249,$AC$2:$AD$17,2,FALSE),IF(AND(OR($E249={"a/b","a/c","b/a","c/a"}),P248="w"),VLOOKUP(R248,$AA$2:$AB$17,2,FALSE),IF(AND(OR($E249={"a/b","a/c","b/a","c/a"}),P248="l"),VLOOKUP(R248,$AC$2:$AD$17,2,FALSE),IF(AND(OR($E249={"a/b","a/c","b/a","c/a"}),P247="w"),VLOOKUP(R247,$AA$2:$AB$17,2,FALSE),IF(AND(OR($E249={"a/b","a/c","b/a","c/a"}),P247="l"),VLOOKUP(R247,$AC$2:$AD$17,2,FALSE),IF(AND(OR($E249={"a/b","a/c","b/a","c/a"}),P246="w"),VLOOKUP(R246,$AA$2:$AB$17,2,FALSE),IF(AND(OR($E249={"a/b","a/c","b/a","c/a"}),P246="l"),VLOOKUP(R246,$AC$2:$AD$17,2,FALSE),IF(AND(OR($E249={"a/b","a/c","b/a","c/a"}),P245="w"),VLOOKUP(R245,$AA$2:$AB$17,2,FALSE),IF(AND(OR($E249={"a/b","a/c","b/a","c/a"}),P245="l"),VLOOKUP(R245,$AC$2:$AD$17,2,FALSE),IF(AND(OR($E249={"a/b","a/c","b/a","c/a"}),P244="w"),VLOOKUP(R244,$AA$2:$AB$17,2,FALSE),IF(AND(OR($E249={"a/b","a/c","b/a","c/a"}),P244="l"),VLOOKUP(R244,$AC$2:$AD$17,2,FALSE),IF(AND(OR($E249={"a/b","a/c","b/a","c/a"}),P243="w"),VLOOKUP(R243,$AA$2:$AB$17,2,FALSE),IF(AND(OR($E249={"a/b","a/c","b/a","c/a"}),P243="l"),VLOOKUP(R243,$AC$2:$AD$17,2,FALSE),IF(AND(OR($E249={"a/b","a/c","b/a","c/a"}),P242="w"),VLOOKUP(R242,$AA$2:$AB$17,2,FALSE),IF(AND(OR($E249={"a/b","a/c","b/a","c/a"}),P242="l"),VLOOKUP(R242,$AC$2:$AD$17,2,FALSE),IF(AND(OR($E249={"a/b","a/c","b/a","c/a"}),P241="w"),VLOOKUP(R241,$AA$2:$AB$17,2,FALSE),IF(AND(OR($E249={"a/b","a/c","b/a","c/a"}),P241="l"),VLOOKUP(R241,$AC$2:$AD$17,2,FALSE),IF(AND(OR($E249={"a/b","a/c","b/a","c/a"}),P240="w"),VLOOKUP(R240,$AA$2:$AB$17,2,FALSE),IF(AND(OR($E249={"a/b","a/c","b/a","c/a"}),P240="l"),VLOOKUP(R240,$AC$2:$AD$17,2,FALSE),IF(AND(OR($E249={"a/b","a/c","b/a","c/a"}),P239="w"),VLOOKUP(R239,$AA$2:$AB$17,2,FALSE),IF(AND(OR($E249={"a/b","a/c","b/a","c/a"}),P239="l"),VLOOKUP(R239,$AC$2:$AD$17,2,FALSE),IF(OR($E249={"a/b","a/c","b/a","c/a"}),1,"")))))))))))))))))))))))</f>
        <v>2b</v>
      </c>
      <c r="S250" s="13" t="str">
        <f>IF(AND(T250="c",$A250&gt;=1,OR(U250={1,"2a","2b",3,"5a","5b","10a","10b","20a","20b","40a","40b","80a","80b","160a","160b"})),"w",IF(AND(T250="",$A250&gt;=1,OR(U250={1,"2a","2b",3,"5a","5b","10a","10b","20a","20b","40a","40b","80a","80b","160a","160b"})),"l",""))</f>
        <v/>
      </c>
      <c r="T250" s="7" t="str">
        <f>IF(OR($A250={2,5,8,11,14,17,20,23,26,29,32,35}),"c","")</f>
        <v>c</v>
      </c>
      <c r="U250" s="14" t="str">
        <f>IF(AND(OR($E249={"a/b","b/c","b/a","c/b"}),S249="w"),VLOOKUP(U249,$AA$2:$AB$17,2,FALSE),IF(AND(OR($E249={"a/b","b/c","b/a","c/b"}),S249="l"),VLOOKUP(U249,$AC$2:$AD$17,2,FALSE),IF(AND(OR($E249={"a/b","b/c","b/a","c/b"}),S248="w"),VLOOKUP(U248,$AA$2:$AB$17,2,FALSE),IF(AND(OR($E249={"a/b","b/c","b/a","c/b"}),S248="l"),VLOOKUP(U248,$AC$2:$AD$17,2,FALSE),IF(AND(OR($E249={"a/b","b/c","b/a","c/b"}),S247="w"),VLOOKUP(U247,$AA$2:$AB$17,2,FALSE),IF(AND(OR($E249={"a/b","b/c","b/a","c/b"}),S247="l"),VLOOKUP(U247,$AC$2:$AD$17,2,FALSE),IF(AND(OR($E249={"a/b","b/c","b/a","c/b"}),S246="w"),VLOOKUP(U246,$AA$2:$AB$17,2,FALSE),IF(AND(OR($E249={"a/b","b/c","b/a","c/b"}),S246="l"),VLOOKUP(U246,$AC$2:$AD$17,2,FALSE),IF(AND(OR($E249={"a/b","b/c","b/a","c/b"}),S245="w"),VLOOKUP(U245,$AA$2:$AB$17,2,FALSE),IF(AND(OR($E249={"a/b","b/c","b/a","c/b"}),S245="l"),VLOOKUP(U245,$AC$2:$AD$17,2,FALSE),IF(AND(OR($E249={"a/b","b/c","b/a","c/b"}),S244="w"),VLOOKUP(U244,$AA$2:$AB$17,2,FALSE),IF(AND(OR($E249={"a/b","b/c","b/a","c/b"}),S244="l"),VLOOKUP(U244,$AC$2:$AD$17,2,FALSE),IF(AND(OR($E249={"a/b","b/c","b/a","c/b"}),S243="w"),VLOOKUP(U243,$AA$2:$AB$17,2,FALSE),IF(AND(OR($E249={"a/b","b/c","b/a","c/b"}),S243="l"),VLOOKUP(U243,$AC$2:$AD$17,2,FALSE),IF(AND(OR($E249={"a/b","b/c","b/a","c/b"}),S242="w"),VLOOKUP(U242,$AA$2:$AB$17,2,FALSE),IF(AND(OR($E249={"a/b","b/c","b/a","c/b"}),S242="l"),VLOOKUP(U242,$AC$2:$AD$17,2,FALSE),IF(AND(OR($E249={"a/b","b/c","b/a","c/b"}),S241="w"),VLOOKUP(U241,$AA$2:$AB$17,2,FALSE),IF(AND(OR($E249={"a/b","b/c","b/a","c/b"}),S241="l"),VLOOKUP(U241,$AC$2:$AD$17,2,FALSE),IF(AND(OR($E249={"a/b","b/c","b/a","c/b"}),S240="w"),VLOOKUP(U240,$AA$2:$AB$17,2,FALSE),IF(AND(OR($E249={"a/b","b/c","b/a","c/b"}),S240="l"),VLOOKUP(U240,$AC$2:$AD$17,2,FALSE),IF(AND(OR($E249={"a/b","b/c","b/a","c/b"}),S239="w"),VLOOKUP(U239,$AA$2:$AB$17,2,FALSE),IF(AND(OR($E249={"a/b","b/c","b/a","c/b"}),S239="l"),VLOOKUP(U239,$AC$2:$AD$17,2,FALSE),IF(OR($E249={"a/b","b/c","b/a","c/b"}),1,"")))))))))))))))))))))))</f>
        <v/>
      </c>
      <c r="V250" s="13" t="str">
        <f>IF(AND(W250="c",$A250&gt;=1,OR(X250={1,"2a","2b",3,"5a","5b","10a","10b","20a","20b","40a","40b","80a","80b","160a","160b"})),"w",IF(AND(W250="",$A250&gt;=1,OR(X250={1,"2a","2b",3,"5a","5b","10a","10b","20a","20b","40a","40b","80a","80b","160a","160b"})),"l",""))</f>
        <v>l</v>
      </c>
      <c r="W250" s="7" t="str">
        <f>IF(OR($A250={3,6,9,12,15,18,21,24,27,30,33,36}),"c","")</f>
        <v/>
      </c>
      <c r="X250" s="14" t="str">
        <f>IF(AND(OR($E249={"a/c","b/c","c/a","c/b"}),V249="w"),VLOOKUP(X249,$AA$2:$AB$17,2,FALSE),IF(AND(OR($E249={"a/c","b/c","c/a","c/b"}),V249="l"),VLOOKUP(X249,$AC$2:$AD$17,2,FALSE),IF(AND(OR($E249={"a/c","b/c","c/a","c/b"}),V248="w"),VLOOKUP(X248,$AA$2:$AB$17,2,FALSE),IF(AND(OR($E249={"a/c","b/c","c/a","c/b"}),V248="l"),VLOOKUP(X248,$AC$2:$AD$17,2,FALSE),IF(AND(OR($E249={"a/c","b/c","c/a","c/b"}),V247="w"),VLOOKUP(X247,$AA$2:$AB$17,2,FALSE),IF(AND(OR($E249={"a/c","b/c","c/a","c/b"}),V247="l"),VLOOKUP(X247,$AC$2:$AD$17,2,FALSE),IF(AND(OR($E249={"a/c","b/c","c/a","c/b"}),V246="w"),VLOOKUP(X246,$AA$2:$AB$17,2,FALSE),IF(AND(OR($E249={"a/c","b/c","c/a","c/b"}),V246="l"),VLOOKUP(X246,$AC$2:$AD$17,2,FALSE),IF(AND(OR($E249={"a/c","b/c","c/a","c/b"}),V245="w"),VLOOKUP(X245,$AA$2:$AB$17,2,FALSE),IF(AND(OR($E249={"a/c","b/c","c/a","c/b"}),V245="l"),VLOOKUP(X245,$AC$2:$AD$17,2,FALSE),IF(AND(OR($E249={"a/c","b/c","c/a","c/b"}),V244="w"),VLOOKUP(X244,$AA$2:$AB$17,2,FALSE),IF(AND(OR($E249={"a/c","b/c","c/a","c/b"}),V244="l"),VLOOKUP(X244,$AC$2:$AD$17,2,FALSE),IF(AND(OR($E249={"a/c","b/c","c/a","c/b"}),V243="w"),VLOOKUP(X243,$AA$2:$AB$17,2,FALSE),IF(AND(OR($E249={"a/c","b/c","c/a","c/b"}),V243="l"),VLOOKUP(X243,$AC$2:$AD$17,2,FALSE),IF(AND(OR($E249={"a/c","b/c","c/a","c/b"}),V242="w"),VLOOKUP(X242,$AA$2:$AB$17,2,FALSE),IF(AND(OR($E249={"a/c","b/c","c/a","c/b"}),V242="l"),VLOOKUP(X242,$AC$2:$AD$17,2,FALSE),IF(AND(OR($E249={"a/c","b/c","c/a","c/b"}),V241="w"),VLOOKUP(X241,$AA$2:$AB$17,2,FALSE),IF(AND(OR($E249={"a/c","b/c","c/a","c/b"}),V241="l"),VLOOKUP(X241,$AC$2:$AD$17,2,FALSE),IF(AND(OR($E249={"a/c","b/c","c/a","c/b"}),V240="w"),VLOOKUP(X240,$AA$2:$AB$17,2,FALSE),IF(AND(OR($E249={"a/c","b/c","c/a","c/b"}),V240="l"),VLOOKUP(X240,$AC$2:$AD$17,2,FALSE),IF(AND(OR($E249={"a/c","b/c","c/a","c/b"}),V239="w"),VLOOKUP(X239,$AA$2:$AB$17,2,FALSE),IF(AND(OR($E249={"a/c","b/c","c/a","c/b"}),V239="l"),VLOOKUP(X239,$AC$2:$AD$17,2,FALSE),IF(OR($E249={"a/c","b/c","c/a","c/b"}),1,"")))))))))))))))))))))))</f>
        <v>80a</v>
      </c>
      <c r="Y250" s="12">
        <f t="shared" si="23"/>
        <v>-82</v>
      </c>
      <c r="Z250" s="27">
        <f t="shared" si="24"/>
        <v>-74</v>
      </c>
    </row>
    <row r="251" spans="1:26">
      <c r="A251" s="9">
        <v>31</v>
      </c>
      <c r="B251" s="9">
        <f>IF(OR($A251={1,2,3,4,5,6,7,8,9,10,11,12}),1,IF(OR($A251={13,14,15,16,17,18,19,20,21,22,23,24}),2,IF(OR($A251={25,26,27,28,29,30,31,32,33,34,35,36}),3,"")))</f>
        <v>3</v>
      </c>
      <c r="C251" s="9" t="str">
        <f>IF(OR($A251={1,4,7,10,13,16,19,22,25,28,31,34}),"A",IF(OR($A251={2,5,8,11,14,17,20,23,26,29,32,35}),"B",IF(OR($A251={3,6,9,12,15,18,21,24,27,30,33,36}),"C","")))</f>
        <v>A</v>
      </c>
      <c r="D251" t="str">
        <f t="shared" si="25"/>
        <v>2/3</v>
      </c>
      <c r="E251" t="str">
        <f t="shared" si="26"/>
        <v>B/A</v>
      </c>
      <c r="F251" s="13" t="str">
        <f>IF(AND(G251="d",$A251&gt;=1,OR(H251={1,"2a","2b",3,"5a","5b","10a","10b","20a","20b","40a","40b","80a","80b","160a","160b"})),"w",IF(AND(G251="",$A251&gt;=1,OR(H251={1,"2a","2b",3,"5a","5b","10a","10b","20a","20b","40a","40b","80a","80b","160a","160b"})),"l",""))</f>
        <v/>
      </c>
      <c r="G251" s="7" t="str">
        <f>IF(OR($A251={1,2,3,4,5,6,7,8,9,10,11,12}),"d","")</f>
        <v/>
      </c>
      <c r="H251" s="14" t="str">
        <f>IF(AND(OR($D250={"1/2","1/3","2/1","3/1"}),F250="w"),VLOOKUP(H250,$AA$2:$AB$17,2,FALSE),IF(AND(OR($D250={"1/2","1/3","2/1","3/1"}),F250="l"),VLOOKUP(H250,$AC$2:$AD$17,2,FALSE),IF(AND(OR($D250={"1/2","1/3","2/1","3/1"}),F249="w"),VLOOKUP(H249,$AA$2:$AB$17,2,FALSE),IF(AND(OR($D250={"1/2","1/3","2/1","3/1"}),F249="l"),VLOOKUP(H249,$AC$2:$AD$17,2,FALSE),IF(AND(OR($D250={"1/2","1/3","2/1","3/1"}),F248="w"),VLOOKUP(H248,$AA$2:$AB$17,2,FALSE),IF(AND(OR($D250={"1/2","1/3","2/1","3/1"}),F248="l"),VLOOKUP(H248,$AC$2:$AD$17,2,FALSE),IF(AND(OR($D250={"1/2","1/3","2/1","3/1"}),F247="w"),VLOOKUP(H247,$AA$2:$AB$17,2,FALSE),IF(AND(OR($D250={"1/2","1/3","2/1","3/1"}),F247="l"),VLOOKUP(H247,$AC$2:$AD$17,2,FALSE),IF(AND(OR($D250={"1/2","1/3","2/1","3/1"}),F246="w"),VLOOKUP(H246,$AA$2:$AB$17,2,FALSE),IF(AND(OR($D250={"1/2","1/3","2/1","3/1"}),F246="l"),VLOOKUP(H246,$AC$2:$AD$17,2,FALSE),IF(AND(OR($D250={"1/2","1/3","2/1","3/1"}),F245="w"),VLOOKUP(H245,$AA$2:$AB$17,2,FALSE),IF(AND(OR($D250={"1/2","1/3","2/1","3/1"}),F245="l"),VLOOKUP(H245,$AC$2:$AD$17,2,FALSE),IF(AND(OR($D250={"1/2","1/3","2/1","3/1"}),F244="w"),VLOOKUP(H244,$AA$2:$AB$17,2,FALSE),IF(AND(OR($D250={"1/2","1/3","2/1","3/1"}),F244="l"),VLOOKUP(H244,$AC$2:$AD$17,2,FALSE),IF(AND(OR($D250={"1/2","1/3","2/1","3/1"}),F243="w"),VLOOKUP(H243,$AA$2:$AB$17,2,FALSE),IF(AND(OR($D250={"1/2","1/3","2/1","3/1"}),F243="l"),VLOOKUP(H243,$AC$2:$AD$17,2,FALSE),IF(AND(OR($D250={"1/2","1/3","2/1","3/1"}),F242="w"),VLOOKUP(H242,$AA$2:$AB$17,2,FALSE),IF(AND(OR($D250={"1/2","1/3","2/1","3/1"}),F242="l"),VLOOKUP(H242,$AC$2:$AD$17,2,FALSE),IF(AND(OR($D250={"1/2","1/3","2/1","3/1"}),F241="w"),VLOOKUP(H241,$AA$2:$AB$17,2,FALSE),IF(AND(OR($D250={"1/2","1/3","2/1","3/1"}),F241="l"),VLOOKUP(H241,$AC$2:$AD$17,2,FALSE),IF(AND(OR($D250={"1/2","1/3","2/1","3/1"}),F240="w"),VLOOKUP(H240,$AA$2:$AB$17,2,FALSE),IF(AND(OR($D250={"1/2","1/3","2/1","3/1"}),F240="l"),VLOOKUP(H240,$AC$2:$AD$17,2,FALSE),IF(OR($D250={"1/2","1/3","2/1","3/1"}),1,"")))))))))))))))))))))))</f>
        <v/>
      </c>
      <c r="I251" s="13" t="str">
        <f>IF(AND(J251="d",$A251&gt;=1,OR(K251={1,"2a","2b",3,"5a","5b","10a","10b","20a","20b","40a","40b","80a","80b","160a","160b"})),"w",IF(AND(J251="",$A251&gt;=1,OR(K251={1,"2a","2b",3,"5a","5b","10a","10b","20a","20b","40a","40b","80a","80b","160a","160b"})),"l",""))</f>
        <v>l</v>
      </c>
      <c r="J251" s="7" t="str">
        <f>IF(OR($A251={13,14,15,16,17,18,19,20,21,22,23,24}),"d","")</f>
        <v/>
      </c>
      <c r="K251" s="14" t="str">
        <f>IF(AND(OR($D250={"1/2","2/3","2/1","3/2"}),I250="w"),VLOOKUP(K250,$AA$2:$AB$17,2,FALSE),IF(AND(OR($D250={"1/2","2/3","2/1","3/2"}),I250="l"),VLOOKUP(K250,$AC$2:$AD$17,2,FALSE),IF(AND(OR($D250={"1/2","2/3","2/1","3/2"}),I249="w"),VLOOKUP(K249,$AA$2:$AB$17,2,FALSE),IF(AND(OR($D250={"1/2","2/3","2/1","3/2"}),I249="l"),VLOOKUP(K249,$AC$2:$AD$17,2,FALSE),IF(AND(OR($D250={"1/2","2/3","2/1","3/2"}),I248="w"),VLOOKUP(K248,$AA$2:$AB$17,2,FALSE),IF(AND(OR($D250={"1/2","2/3","2/1","3/2"}),I248="l"),VLOOKUP(K248,$AC$2:$AD$17,2,FALSE),IF(AND(OR($D250={"1/2","2/3","2/1","3/2"}),I247="w"),VLOOKUP(K247,$AA$2:$AB$17,2,FALSE),IF(AND(OR($D250={"1/2","2/3","2/1","3/2"}),I247="l"),VLOOKUP(K247,$AC$2:$AD$17,2,FALSE),IF(AND(OR($D250={"1/2","2/3","2/1","3/2"}),I246="w"),VLOOKUP(K246,$AA$2:$AB$17,2,FALSE),IF(AND(OR($D250={"1/2","2/3","2/1","3/2"}),I246="l"),VLOOKUP(K246,$AC$2:$AD$17,2,FALSE),IF(AND(OR($D250={"1/2","2/3","2/1","3/2"}),I245="w"),VLOOKUP(K245,$AA$2:$AB$17,2,FALSE),IF(AND(OR($D250={"1/2","2/3","2/1","3/2"}),I245="l"),VLOOKUP(K245,$AC$2:$AD$17,2,FALSE),IF(AND(OR($D250={"1/2","2/3","2/1","3/2"}),I244="w"),VLOOKUP(K244,$AA$2:$AB$17,2,FALSE),IF(AND(OR($D250={"1/2","2/3","2/1","3/2"}),I244="l"),VLOOKUP(K244,$AC$2:$AD$17,2,FALSE),IF(AND(OR($D250={"1/2","2/3","2/1","3/2"}),I243="w"),VLOOKUP(K243,$AA$2:$AB$17,2,FALSE),IF(AND(OR($D250={"1/2","2/3","2/1","3/2"}),I243="l"),VLOOKUP(K243,$AC$2:$AD$17,2,FALSE),IF(AND(OR($D250={"1/2","2/3","2/1","3/2"}),I242="w"),VLOOKUP(K242,$AA$2:$AB$17,2,FALSE),IF(AND(OR($D250={"1/2","2/3","2/1","3/2"}),I242="l"),VLOOKUP(K242,$AC$2:$AD$17,2,FALSE),IF(AND(OR($D250={"1/2","2/3","2/1","3/2"}),I241="w"),VLOOKUP(K241,$AA$2:$AB$17,2,FALSE),IF(AND(OR($D250={"1/2","2/3","2/1","3/2"}),I241="l"),VLOOKUP(K241,$AC$2:$AD$17,2,FALSE),IF(AND(OR($D250={"1/2","2/3","2/1","3/2"}),I240="w"),VLOOKUP(K240,$AA$2:$AB$17,2,FALSE),IF(AND(OR($D250={"1/2","2/3","2/1","3/2"}),I240="l"),VLOOKUP(K240,$AC$2:$AD$17,2,FALSE),IF(OR($D250={"1/2","2/3","2/1","3/2"}),1,"")))))))))))))))))))))))</f>
        <v>2b</v>
      </c>
      <c r="L251" s="13" t="str">
        <f>IF(AND(M251="d",$A251&gt;=1,OR(N251={1,"2a","2b",3,"5a","5b","10a","10b","20a","20b","40a","40b","80a","80b","160a","160b"})),"w",IF(AND(M251="",$A251&gt;=1,OR(N251={1,"2a","2b",3,"5a","5b","10a","10b","20a","20b","40a","40b","80a","80b","160a","160b"})),"l",""))</f>
        <v>w</v>
      </c>
      <c r="M251" s="7" t="str">
        <f>IF(OR($A251={25,26,27,28,29,30,31,32,33,34,35,36}),"d","")</f>
        <v>d</v>
      </c>
      <c r="N251" s="14" t="str">
        <f>IF(AND(OR($D250={"1/3","2/3","3/1","3/2"}),L250="w"),VLOOKUP(N250,$AA$2:$AB$17,2,FALSE),IF(AND(OR($D250={"1/3","2/3","3/1","3/2"}),L250="l"),VLOOKUP(N250,$AC$2:$AD$17,2,FALSE),IF(AND(OR($D250={"1/3","2/3","3/1","3/2"}),L249="w"),VLOOKUP(N249,$AA$2:$AB$17,2,FALSE),IF(AND(OR($D250={"1/3","2/3","3/1","3/2"}),L249="l"),VLOOKUP(N249,$AC$2:$AD$17,2,FALSE),IF(AND(OR($D250={"1/3","2/3","3/1","3/2"}),L248="w"),VLOOKUP(N248,$AA$2:$AB$17,2,FALSE),IF(AND(OR($D250={"1/3","2/3","3/1","3/2"}),L248="l"),VLOOKUP(N248,$AC$2:$AD$17,2,FALSE),IF(AND(OR($D250={"1/3","2/3","3/1","3/2"}),L247="w"),VLOOKUP(N247,$AA$2:$AB$17,2,FALSE),IF(AND(OR($D250={"1/3","2/3","3/1","3/2"}),L247="l"),VLOOKUP(N247,$AC$2:$AD$17,2,FALSE),IF(AND(OR($D250={"1/3","2/3","3/1","3/2"}),L246="w"),VLOOKUP(N246,$AA$2:$AB$17,2,FALSE),IF(AND(OR($D250={"1/3","2/3","3/1","3/2"}),L246="l"),VLOOKUP(N246,$AC$2:$AD$17,2,FALSE),IF(AND(OR($D250={"1/3","2/3","3/1","3/2"}),L245="w"),VLOOKUP(N245,$AA$2:$AB$17,2,FALSE),IF(AND(OR($D250={"1/3","2/3","3/1","3/2"}),L245="l"),VLOOKUP(N245,$AC$2:$AD$17,2,FALSE),IF(AND(OR($D250={"1/3","2/3","3/1","3/2"}),L244="w"),VLOOKUP(N244,$AA$2:$AB$17,2,FALSE),IF(AND(OR($D250={"1/3","2/3","3/1","3/2"}),L244="l"),VLOOKUP(N244,$AC$2:$AD$17,2,FALSE),IF(AND(OR($D250={"1/3","2/3","3/1","3/2"}),L243="w"),VLOOKUP(N243,$AA$2:$AB$17,2,FALSE),IF(AND(OR($D250={"1/3","2/3","3/1","3/2"}),L243="l"),VLOOKUP(N243,$AC$2:$AD$17,2,FALSE),IF(AND(OR($D250={"1/3","2/3","3/1","3/2"}),L242="w"),VLOOKUP(N242,$AA$2:$AB$17,2,FALSE),IF(AND(OR($D250={"1/3","2/3","3/1","3/2"}),L242="l"),VLOOKUP(N242,$AC$2:$AD$17,2,FALSE),IF(AND(OR($D250={"1/3","2/3","3/1","3/2"}),L241="w"),VLOOKUP(N241,$AA$2:$AB$17,2,FALSE),IF(AND(OR($D250={"1/3","2/3","3/1","3/2"}),L241="l"),VLOOKUP(N241,$AC$2:$AD$17,2,FALSE),IF(AND(OR($D250={"1/3","2/3","3/1","3/2"}),L240="w"),VLOOKUP(N240,$AA$2:$AB$17,2,FALSE),IF(AND(OR($D250={"1/3","2/3","3/1","3/2"}),L240="l"),VLOOKUP(N240,$AC$2:$AD$17,2,FALSE),IF(OR($D250={"1/3","2/3","3/1","3/2"}),1,"")))))))))))))))))))))))</f>
        <v>2b</v>
      </c>
      <c r="O251" s="12">
        <f t="shared" si="22"/>
        <v>2</v>
      </c>
      <c r="P251" s="13" t="str">
        <f>IF(AND(Q251="c",$A251&gt;=1,OR(R251={1,"2a","2b",3,"5a","5b","10a","10b","20a","20b","40a","40b","80a","80b","160a","160b"})),"w",IF(AND(Q251="",$A251&gt;=1,OR(R251={1,"2a","2b",3,"5a","5b","10a","10b","20a","20b","40a","40b","80a","80b","160a","160b"})),"l",""))</f>
        <v/>
      </c>
      <c r="Q251" s="7" t="str">
        <f>IF(OR($A251={1,4,7,10,13,16,19,22,25,28,31,34}),"c","")</f>
        <v>c</v>
      </c>
      <c r="R251" s="14" t="str">
        <f>IF(AND(OR($E250={"a/b","a/c","b/a","c/a"}),P250="w"),VLOOKUP(R250,$AA$2:$AB$17,2,FALSE),IF(AND(OR($E250={"a/b","a/c","b/a","c/a"}),P250="l"),VLOOKUP(R250,$AC$2:$AD$17,2,FALSE),IF(AND(OR($E250={"a/b","a/c","b/a","c/a"}),P249="w"),VLOOKUP(R249,$AA$2:$AB$17,2,FALSE),IF(AND(OR($E250={"a/b","a/c","b/a","c/a"}),P249="l"),VLOOKUP(R249,$AC$2:$AD$17,2,FALSE),IF(AND(OR($E250={"a/b","a/c","b/a","c/a"}),P248="w"),VLOOKUP(R248,$AA$2:$AB$17,2,FALSE),IF(AND(OR($E250={"a/b","a/c","b/a","c/a"}),P248="l"),VLOOKUP(R248,$AC$2:$AD$17,2,FALSE),IF(AND(OR($E250={"a/b","a/c","b/a","c/a"}),P247="w"),VLOOKUP(R247,$AA$2:$AB$17,2,FALSE),IF(AND(OR($E250={"a/b","a/c","b/a","c/a"}),P247="l"),VLOOKUP(R247,$AC$2:$AD$17,2,FALSE),IF(AND(OR($E250={"a/b","a/c","b/a","c/a"}),P246="w"),VLOOKUP(R246,$AA$2:$AB$17,2,FALSE),IF(AND(OR($E250={"a/b","a/c","b/a","c/a"}),P246="l"),VLOOKUP(R246,$AC$2:$AD$17,2,FALSE),IF(AND(OR($E250={"a/b","a/c","b/a","c/a"}),P245="w"),VLOOKUP(R245,$AA$2:$AB$17,2,FALSE),IF(AND(OR($E250={"a/b","a/c","b/a","c/a"}),P245="l"),VLOOKUP(R245,$AC$2:$AD$17,2,FALSE),IF(AND(OR($E250={"a/b","a/c","b/a","c/a"}),P244="w"),VLOOKUP(R244,$AA$2:$AB$17,2,FALSE),IF(AND(OR($E250={"a/b","a/c","b/a","c/a"}),P244="l"),VLOOKUP(R244,$AC$2:$AD$17,2,FALSE),IF(AND(OR($E250={"a/b","a/c","b/a","c/a"}),P243="w"),VLOOKUP(R243,$AA$2:$AB$17,2,FALSE),IF(AND(OR($E250={"a/b","a/c","b/a","c/a"}),P243="l"),VLOOKUP(R243,$AC$2:$AD$17,2,FALSE),IF(AND(OR($E250={"a/b","a/c","b/a","c/a"}),P242="w"),VLOOKUP(R242,$AA$2:$AB$17,2,FALSE),IF(AND(OR($E250={"a/b","a/c","b/a","c/a"}),P242="l"),VLOOKUP(R242,$AC$2:$AD$17,2,FALSE),IF(AND(OR($E250={"a/b","a/c","b/a","c/a"}),P241="w"),VLOOKUP(R241,$AA$2:$AB$17,2,FALSE),IF(AND(OR($E250={"a/b","a/c","b/a","c/a"}),P241="l"),VLOOKUP(R241,$AC$2:$AD$17,2,FALSE),IF(AND(OR($E250={"a/b","a/c","b/a","c/a"}),P240="w"),VLOOKUP(R240,$AA$2:$AB$17,2,FALSE),IF(AND(OR($E250={"a/b","a/c","b/a","c/a"}),P240="l"),VLOOKUP(R240,$AC$2:$AD$17,2,FALSE),IF(OR($E250={"a/b","a/c","b/a","c/a"}),1,"")))))))))))))))))))))))</f>
        <v/>
      </c>
      <c r="S251" s="13" t="str">
        <f>IF(AND(T251="c",$A251&gt;=1,OR(U251={1,"2a","2b",3,"5a","5b","10a","10b","20a","20b","40a","40b","80a","80b","160a","160b"})),"w",IF(AND(T251="",$A251&gt;=1,OR(U251={1,"2a","2b",3,"5a","5b","10a","10b","20a","20b","40a","40b","80a","80b","160a","160b"})),"l",""))</f>
        <v>l</v>
      </c>
      <c r="T251" s="7" t="str">
        <f>IF(OR($A251={2,5,8,11,14,17,20,23,26,29,32,35}),"c","")</f>
        <v/>
      </c>
      <c r="U251" s="14" t="str">
        <f>IF(AND(OR($E250={"a/b","b/c","b/a","c/b"}),S250="w"),VLOOKUP(U250,$AA$2:$AB$17,2,FALSE),IF(AND(OR($E250={"a/b","b/c","b/a","c/b"}),S250="l"),VLOOKUP(U250,$AC$2:$AD$17,2,FALSE),IF(AND(OR($E250={"a/b","b/c","b/a","c/b"}),S249="w"),VLOOKUP(U249,$AA$2:$AB$17,2,FALSE),IF(AND(OR($E250={"a/b","b/c","b/a","c/b"}),S249="l"),VLOOKUP(U249,$AC$2:$AD$17,2,FALSE),IF(AND(OR($E250={"a/b","b/c","b/a","c/b"}),S248="w"),VLOOKUP(U248,$AA$2:$AB$17,2,FALSE),IF(AND(OR($E250={"a/b","b/c","b/a","c/b"}),S248="l"),VLOOKUP(U248,$AC$2:$AD$17,2,FALSE),IF(AND(OR($E250={"a/b","b/c","b/a","c/b"}),S247="w"),VLOOKUP(U247,$AA$2:$AB$17,2,FALSE),IF(AND(OR($E250={"a/b","b/c","b/a","c/b"}),S247="l"),VLOOKUP(U247,$AC$2:$AD$17,2,FALSE),IF(AND(OR($E250={"a/b","b/c","b/a","c/b"}),S246="w"),VLOOKUP(U246,$AA$2:$AB$17,2,FALSE),IF(AND(OR($E250={"a/b","b/c","b/a","c/b"}),S246="l"),VLOOKUP(U246,$AC$2:$AD$17,2,FALSE),IF(AND(OR($E250={"a/b","b/c","b/a","c/b"}),S245="w"),VLOOKUP(U245,$AA$2:$AB$17,2,FALSE),IF(AND(OR($E250={"a/b","b/c","b/a","c/b"}),S245="l"),VLOOKUP(U245,$AC$2:$AD$17,2,FALSE),IF(AND(OR($E250={"a/b","b/c","b/a","c/b"}),S244="w"),VLOOKUP(U244,$AA$2:$AB$17,2,FALSE),IF(AND(OR($E250={"a/b","b/c","b/a","c/b"}),S244="l"),VLOOKUP(U244,$AC$2:$AD$17,2,FALSE),IF(AND(OR($E250={"a/b","b/c","b/a","c/b"}),S243="w"),VLOOKUP(U243,$AA$2:$AB$17,2,FALSE),IF(AND(OR($E250={"a/b","b/c","b/a","c/b"}),S243="l"),VLOOKUP(U243,$AC$2:$AD$17,2,FALSE),IF(AND(OR($E250={"a/b","b/c","b/a","c/b"}),S242="w"),VLOOKUP(U242,$AA$2:$AB$17,2,FALSE),IF(AND(OR($E250={"a/b","b/c","b/a","c/b"}),S242="l"),VLOOKUP(U242,$AC$2:$AD$17,2,FALSE),IF(AND(OR($E250={"a/b","b/c","b/a","c/b"}),S241="w"),VLOOKUP(U241,$AA$2:$AB$17,2,FALSE),IF(AND(OR($E250={"a/b","b/c","b/a","c/b"}),S241="l"),VLOOKUP(U241,$AC$2:$AD$17,2,FALSE),IF(AND(OR($E250={"a/b","b/c","b/a","c/b"}),S240="w"),VLOOKUP(U240,$AA$2:$AB$17,2,FALSE),IF(AND(OR($E250={"a/b","b/c","b/a","c/b"}),S240="l"),VLOOKUP(U240,$AC$2:$AD$17,2,FALSE),IF(OR($E250={"a/b","b/c","b/a","c/b"}),1,"")))))))))))))))))))))))</f>
        <v>5a</v>
      </c>
      <c r="V251" s="13" t="str">
        <f>IF(AND(W251="c",$A251&gt;=1,OR(X251={1,"2a","2b",3,"5a","5b","10a","10b","20a","20b","40a","40b","80a","80b","160a","160b"})),"w",IF(AND(W251="",$A251&gt;=1,OR(X251={1,"2a","2b",3,"5a","5b","10a","10b","20a","20b","40a","40b","80a","80b","160a","160b"})),"l",""))</f>
        <v>l</v>
      </c>
      <c r="W251" s="7" t="str">
        <f>IF(OR($A251={3,6,9,12,15,18,21,24,27,30,33,36}),"c","")</f>
        <v/>
      </c>
      <c r="X251" s="14" t="str">
        <f>IF(AND(OR($E250={"a/c","b/c","c/a","c/b"}),V250="w"),VLOOKUP(X250,$AA$2:$AB$17,2,FALSE),IF(AND(OR($E250={"a/c","b/c","c/a","c/b"}),V250="l"),VLOOKUP(X250,$AC$2:$AD$17,2,FALSE),IF(AND(OR($E250={"a/c","b/c","c/a","c/b"}),V249="w"),VLOOKUP(X249,$AA$2:$AB$17,2,FALSE),IF(AND(OR($E250={"a/c","b/c","c/a","c/b"}),V249="l"),VLOOKUP(X249,$AC$2:$AD$17,2,FALSE),IF(AND(OR($E250={"a/c","b/c","c/a","c/b"}),V248="w"),VLOOKUP(X248,$AA$2:$AB$17,2,FALSE),IF(AND(OR($E250={"a/c","b/c","c/a","c/b"}),V248="l"),VLOOKUP(X248,$AC$2:$AD$17,2,FALSE),IF(AND(OR($E250={"a/c","b/c","c/a","c/b"}),V247="w"),VLOOKUP(X247,$AA$2:$AB$17,2,FALSE),IF(AND(OR($E250={"a/c","b/c","c/a","c/b"}),V247="l"),VLOOKUP(X247,$AC$2:$AD$17,2,FALSE),IF(AND(OR($E250={"a/c","b/c","c/a","c/b"}),V246="w"),VLOOKUP(X246,$AA$2:$AB$17,2,FALSE),IF(AND(OR($E250={"a/c","b/c","c/a","c/b"}),V246="l"),VLOOKUP(X246,$AC$2:$AD$17,2,FALSE),IF(AND(OR($E250={"a/c","b/c","c/a","c/b"}),V245="w"),VLOOKUP(X245,$AA$2:$AB$17,2,FALSE),IF(AND(OR($E250={"a/c","b/c","c/a","c/b"}),V245="l"),VLOOKUP(X245,$AC$2:$AD$17,2,FALSE),IF(AND(OR($E250={"a/c","b/c","c/a","c/b"}),V244="w"),VLOOKUP(X244,$AA$2:$AB$17,2,FALSE),IF(AND(OR($E250={"a/c","b/c","c/a","c/b"}),V244="l"),VLOOKUP(X244,$AC$2:$AD$17,2,FALSE),IF(AND(OR($E250={"a/c","b/c","c/a","c/b"}),V243="w"),VLOOKUP(X243,$AA$2:$AB$17,2,FALSE),IF(AND(OR($E250={"a/c","b/c","c/a","c/b"}),V243="l"),VLOOKUP(X243,$AC$2:$AD$17,2,FALSE),IF(AND(OR($E250={"a/c","b/c","c/a","c/b"}),V242="w"),VLOOKUP(X242,$AA$2:$AB$17,2,FALSE),IF(AND(OR($E250={"a/c","b/c","c/a","c/b"}),V242="l"),VLOOKUP(X242,$AC$2:$AD$17,2,FALSE),IF(AND(OR($E250={"a/c","b/c","c/a","c/b"}),V241="w"),VLOOKUP(X241,$AA$2:$AB$17,2,FALSE),IF(AND(OR($E250={"a/c","b/c","c/a","c/b"}),V241="l"),VLOOKUP(X241,$AC$2:$AD$17,2,FALSE),IF(AND(OR($E250={"a/c","b/c","c/a","c/b"}),V240="w"),VLOOKUP(X240,$AA$2:$AB$17,2,FALSE),IF(AND(OR($E250={"a/c","b/c","c/a","c/b"}),V240="l"),VLOOKUP(X240,$AC$2:$AD$17,2,FALSE),IF(OR($E250={"a/c","b/c","c/a","c/b"}),1,"")))))))))))))))))))))))</f>
        <v>80b</v>
      </c>
      <c r="Y251" s="12">
        <f t="shared" si="23"/>
        <v>-85</v>
      </c>
      <c r="Z251" s="27">
        <f t="shared" si="24"/>
        <v>-83</v>
      </c>
    </row>
    <row r="252" spans="1:26">
      <c r="A252" s="9">
        <v>7</v>
      </c>
      <c r="B252" s="9">
        <f>IF(OR($A252={1,2,3,4,5,6,7,8,9,10,11,12}),1,IF(OR($A252={13,14,15,16,17,18,19,20,21,22,23,24}),2,IF(OR($A252={25,26,27,28,29,30,31,32,33,34,35,36}),3,"")))</f>
        <v>1</v>
      </c>
      <c r="C252" s="9" t="str">
        <f>IF(OR($A252={1,4,7,10,13,16,19,22,25,28,31,34}),"A",IF(OR($A252={2,5,8,11,14,17,20,23,26,29,32,35}),"B",IF(OR($A252={3,6,9,12,15,18,21,24,27,30,33,36}),"C","")))</f>
        <v>A</v>
      </c>
      <c r="D252" t="str">
        <f t="shared" si="25"/>
        <v>3/1</v>
      </c>
      <c r="E252" t="str">
        <f t="shared" si="26"/>
        <v>B/A</v>
      </c>
      <c r="F252" s="13" t="str">
        <f>IF(AND(G252="d",$A252&gt;=1,OR(H252={1,"2a","2b",3,"5a","5b","10a","10b","20a","20b","40a","40b","80a","80b","160a","160b"})),"w",IF(AND(G252="",$A252&gt;=1,OR(H252={1,"2a","2b",3,"5a","5b","10a","10b","20a","20b","40a","40b","80a","80b","160a","160b"})),"l",""))</f>
        <v/>
      </c>
      <c r="G252" s="7" t="str">
        <f>IF(OR($A252={1,2,3,4,5,6,7,8,9,10,11,12}),"d","")</f>
        <v>d</v>
      </c>
      <c r="H252" s="14" t="str">
        <f>IF(AND(OR($D251={"1/2","1/3","2/1","3/1"}),F251="w"),VLOOKUP(H251,$AA$2:$AB$17,2,FALSE),IF(AND(OR($D251={"1/2","1/3","2/1","3/1"}),F251="l"),VLOOKUP(H251,$AC$2:$AD$17,2,FALSE),IF(AND(OR($D251={"1/2","1/3","2/1","3/1"}),F250="w"),VLOOKUP(H250,$AA$2:$AB$17,2,FALSE),IF(AND(OR($D251={"1/2","1/3","2/1","3/1"}),F250="l"),VLOOKUP(H250,$AC$2:$AD$17,2,FALSE),IF(AND(OR($D251={"1/2","1/3","2/1","3/1"}),F249="w"),VLOOKUP(H249,$AA$2:$AB$17,2,FALSE),IF(AND(OR($D251={"1/2","1/3","2/1","3/1"}),F249="l"),VLOOKUP(H249,$AC$2:$AD$17,2,FALSE),IF(AND(OR($D251={"1/2","1/3","2/1","3/1"}),F248="w"),VLOOKUP(H248,$AA$2:$AB$17,2,FALSE),IF(AND(OR($D251={"1/2","1/3","2/1","3/1"}),F248="l"),VLOOKUP(H248,$AC$2:$AD$17,2,FALSE),IF(AND(OR($D251={"1/2","1/3","2/1","3/1"}),F247="w"),VLOOKUP(H247,$AA$2:$AB$17,2,FALSE),IF(AND(OR($D251={"1/2","1/3","2/1","3/1"}),F247="l"),VLOOKUP(H247,$AC$2:$AD$17,2,FALSE),IF(AND(OR($D251={"1/2","1/3","2/1","3/1"}),F246="w"),VLOOKUP(H246,$AA$2:$AB$17,2,FALSE),IF(AND(OR($D251={"1/2","1/3","2/1","3/1"}),F246="l"),VLOOKUP(H246,$AC$2:$AD$17,2,FALSE),IF(AND(OR($D251={"1/2","1/3","2/1","3/1"}),F245="w"),VLOOKUP(H245,$AA$2:$AB$17,2,FALSE),IF(AND(OR($D251={"1/2","1/3","2/1","3/1"}),F245="l"),VLOOKUP(H245,$AC$2:$AD$17,2,FALSE),IF(AND(OR($D251={"1/2","1/3","2/1","3/1"}),F244="w"),VLOOKUP(H244,$AA$2:$AB$17,2,FALSE),IF(AND(OR($D251={"1/2","1/3","2/1","3/1"}),F244="l"),VLOOKUP(H244,$AC$2:$AD$17,2,FALSE),IF(AND(OR($D251={"1/2","1/3","2/1","3/1"}),F243="w"),VLOOKUP(H243,$AA$2:$AB$17,2,FALSE),IF(AND(OR($D251={"1/2","1/3","2/1","3/1"}),F243="l"),VLOOKUP(H243,$AC$2:$AD$17,2,FALSE),IF(AND(OR($D251={"1/2","1/3","2/1","3/1"}),F242="w"),VLOOKUP(H242,$AA$2:$AB$17,2,FALSE),IF(AND(OR($D251={"1/2","1/3","2/1","3/1"}),F242="l"),VLOOKUP(H242,$AC$2:$AD$17,2,FALSE),IF(AND(OR($D251={"1/2","1/3","2/1","3/1"}),F241="w"),VLOOKUP(H241,$AA$2:$AB$17,2,FALSE),IF(AND(OR($D251={"1/2","1/3","2/1","3/1"}),F241="l"),VLOOKUP(H241,$AC$2:$AD$17,2,FALSE),IF(OR($D251={"1/2","1/3","2/1","3/1"}),1,"")))))))))))))))))))))))</f>
        <v/>
      </c>
      <c r="I252" s="13" t="str">
        <f>IF(AND(J252="d",$A252&gt;=1,OR(K252={1,"2a","2b",3,"5a","5b","10a","10b","20a","20b","40a","40b","80a","80b","160a","160b"})),"w",IF(AND(J252="",$A252&gt;=1,OR(K252={1,"2a","2b",3,"5a","5b","10a","10b","20a","20b","40a","40b","80a","80b","160a","160b"})),"l",""))</f>
        <v>l</v>
      </c>
      <c r="J252" s="7" t="str">
        <f>IF(OR($A252={13,14,15,16,17,18,19,20,21,22,23,24}),"d","")</f>
        <v/>
      </c>
      <c r="K252" s="14">
        <f>IF(AND(OR($D251={"1/2","2/3","2/1","3/2"}),I251="w"),VLOOKUP(K251,$AA$2:$AB$17,2,FALSE),IF(AND(OR($D251={"1/2","2/3","2/1","3/2"}),I251="l"),VLOOKUP(K251,$AC$2:$AD$17,2,FALSE),IF(AND(OR($D251={"1/2","2/3","2/1","3/2"}),I250="w"),VLOOKUP(K250,$AA$2:$AB$17,2,FALSE),IF(AND(OR($D251={"1/2","2/3","2/1","3/2"}),I250="l"),VLOOKUP(K250,$AC$2:$AD$17,2,FALSE),IF(AND(OR($D251={"1/2","2/3","2/1","3/2"}),I249="w"),VLOOKUP(K249,$AA$2:$AB$17,2,FALSE),IF(AND(OR($D251={"1/2","2/3","2/1","3/2"}),I249="l"),VLOOKUP(K249,$AC$2:$AD$17,2,FALSE),IF(AND(OR($D251={"1/2","2/3","2/1","3/2"}),I248="w"),VLOOKUP(K248,$AA$2:$AB$17,2,FALSE),IF(AND(OR($D251={"1/2","2/3","2/1","3/2"}),I248="l"),VLOOKUP(K248,$AC$2:$AD$17,2,FALSE),IF(AND(OR($D251={"1/2","2/3","2/1","3/2"}),I247="w"),VLOOKUP(K247,$AA$2:$AB$17,2,FALSE),IF(AND(OR($D251={"1/2","2/3","2/1","3/2"}),I247="l"),VLOOKUP(K247,$AC$2:$AD$17,2,FALSE),IF(AND(OR($D251={"1/2","2/3","2/1","3/2"}),I246="w"),VLOOKUP(K246,$AA$2:$AB$17,2,FALSE),IF(AND(OR($D251={"1/2","2/3","2/1","3/2"}),I246="l"),VLOOKUP(K246,$AC$2:$AD$17,2,FALSE),IF(AND(OR($D251={"1/2","2/3","2/1","3/2"}),I245="w"),VLOOKUP(K245,$AA$2:$AB$17,2,FALSE),IF(AND(OR($D251={"1/2","2/3","2/1","3/2"}),I245="l"),VLOOKUP(K245,$AC$2:$AD$17,2,FALSE),IF(AND(OR($D251={"1/2","2/3","2/1","3/2"}),I244="w"),VLOOKUP(K244,$AA$2:$AB$17,2,FALSE),IF(AND(OR($D251={"1/2","2/3","2/1","3/2"}),I244="l"),VLOOKUP(K244,$AC$2:$AD$17,2,FALSE),IF(AND(OR($D251={"1/2","2/3","2/1","3/2"}),I243="w"),VLOOKUP(K243,$AA$2:$AB$17,2,FALSE),IF(AND(OR($D251={"1/2","2/3","2/1","3/2"}),I243="l"),VLOOKUP(K243,$AC$2:$AD$17,2,FALSE),IF(AND(OR($D251={"1/2","2/3","2/1","3/2"}),I242="w"),VLOOKUP(K242,$AA$2:$AB$17,2,FALSE),IF(AND(OR($D251={"1/2","2/3","2/1","3/2"}),I242="l"),VLOOKUP(K242,$AC$2:$AD$17,2,FALSE),IF(AND(OR($D251={"1/2","2/3","2/1","3/2"}),I241="w"),VLOOKUP(K241,$AA$2:$AB$17,2,FALSE),IF(AND(OR($D251={"1/2","2/3","2/1","3/2"}),I241="l"),VLOOKUP(K241,$AC$2:$AD$17,2,FALSE),IF(OR($D251={"1/2","2/3","2/1","3/2"}),1,"")))))))))))))))))))))))</f>
        <v>3</v>
      </c>
      <c r="L252" s="13" t="str">
        <f>IF(AND(M252="d",$A252&gt;=1,OR(N252={1,"2a","2b",3,"5a","5b","10a","10b","20a","20b","40a","40b","80a","80b","160a","160b"})),"w",IF(AND(M252="",$A252&gt;=1,OR(N252={1,"2a","2b",3,"5a","5b","10a","10b","20a","20b","40a","40b","80a","80b","160a","160b"})),"l",""))</f>
        <v>l</v>
      </c>
      <c r="M252" s="7" t="str">
        <f>IF(OR($A252={25,26,27,28,29,30,31,32,33,34,35,36}),"d","")</f>
        <v/>
      </c>
      <c r="N252" s="14">
        <f>IF(AND(OR($D251={"1/3","2/3","3/1","3/2"}),L251="w"),VLOOKUP(N251,$AA$2:$AB$17,2,FALSE),IF(AND(OR($D251={"1/3","2/3","3/1","3/2"}),L251="l"),VLOOKUP(N251,$AC$2:$AD$17,2,FALSE),IF(AND(OR($D251={"1/3","2/3","3/1","3/2"}),L250="w"),VLOOKUP(N250,$AA$2:$AB$17,2,FALSE),IF(AND(OR($D251={"1/3","2/3","3/1","3/2"}),L250="l"),VLOOKUP(N250,$AC$2:$AD$17,2,FALSE),IF(AND(OR($D251={"1/3","2/3","3/1","3/2"}),L249="w"),VLOOKUP(N249,$AA$2:$AB$17,2,FALSE),IF(AND(OR($D251={"1/3","2/3","3/1","3/2"}),L249="l"),VLOOKUP(N249,$AC$2:$AD$17,2,FALSE),IF(AND(OR($D251={"1/3","2/3","3/1","3/2"}),L248="w"),VLOOKUP(N248,$AA$2:$AB$17,2,FALSE),IF(AND(OR($D251={"1/3","2/3","3/1","3/2"}),L248="l"),VLOOKUP(N248,$AC$2:$AD$17,2,FALSE),IF(AND(OR($D251={"1/3","2/3","3/1","3/2"}),L247="w"),VLOOKUP(N247,$AA$2:$AB$17,2,FALSE),IF(AND(OR($D251={"1/3","2/3","3/1","3/2"}),L247="l"),VLOOKUP(N247,$AC$2:$AD$17,2,FALSE),IF(AND(OR($D251={"1/3","2/3","3/1","3/2"}),L246="w"),VLOOKUP(N246,$AA$2:$AB$17,2,FALSE),IF(AND(OR($D251={"1/3","2/3","3/1","3/2"}),L246="l"),VLOOKUP(N246,$AC$2:$AD$17,2,FALSE),IF(AND(OR($D251={"1/3","2/3","3/1","3/2"}),L245="w"),VLOOKUP(N245,$AA$2:$AB$17,2,FALSE),IF(AND(OR($D251={"1/3","2/3","3/1","3/2"}),L245="l"),VLOOKUP(N245,$AC$2:$AD$17,2,FALSE),IF(AND(OR($D251={"1/3","2/3","3/1","3/2"}),L244="w"),VLOOKUP(N244,$AA$2:$AB$17,2,FALSE),IF(AND(OR($D251={"1/3","2/3","3/1","3/2"}),L244="l"),VLOOKUP(N244,$AC$2:$AD$17,2,FALSE),IF(AND(OR($D251={"1/3","2/3","3/1","3/2"}),L243="w"),VLOOKUP(N243,$AA$2:$AB$17,2,FALSE),IF(AND(OR($D251={"1/3","2/3","3/1","3/2"}),L243="l"),VLOOKUP(N243,$AC$2:$AD$17,2,FALSE),IF(AND(OR($D251={"1/3","2/3","3/1","3/2"}),L242="w"),VLOOKUP(N242,$AA$2:$AB$17,2,FALSE),IF(AND(OR($D251={"1/3","2/3","3/1","3/2"}),L242="l"),VLOOKUP(N242,$AC$2:$AD$17,2,FALSE),IF(AND(OR($D251={"1/3","2/3","3/1","3/2"}),L241="w"),VLOOKUP(N241,$AA$2:$AB$17,2,FALSE),IF(AND(OR($D251={"1/3","2/3","3/1","3/2"}),L241="l"),VLOOKUP(N241,$AC$2:$AD$17,2,FALSE),IF(OR($D251={"1/3","2/3","3/1","3/2"}),1,"")))))))))))))))))))))))</f>
        <v>1</v>
      </c>
      <c r="O252" s="12">
        <f t="shared" si="22"/>
        <v>-4</v>
      </c>
      <c r="P252" s="13" t="str">
        <f>IF(AND(Q252="c",$A252&gt;=1,OR(R252={1,"2a","2b",3,"5a","5b","10a","10b","20a","20b","40a","40b","80a","80b","160a","160b"})),"w",IF(AND(Q252="",$A252&gt;=1,OR(R252={1,"2a","2b",3,"5a","5b","10a","10b","20a","20b","40a","40b","80a","80b","160a","160b"})),"l",""))</f>
        <v>w</v>
      </c>
      <c r="Q252" s="7" t="str">
        <f>IF(OR($A252={1,4,7,10,13,16,19,22,25,28,31,34}),"c","")</f>
        <v>c</v>
      </c>
      <c r="R252" s="14">
        <f>IF(AND(OR($E251={"a/b","a/c","b/a","c/a"}),P251="w"),VLOOKUP(R251,$AA$2:$AB$17,2,FALSE),IF(AND(OR($E251={"a/b","a/c","b/a","c/a"}),P251="l"),VLOOKUP(R251,$AC$2:$AD$17,2,FALSE),IF(AND(OR($E251={"a/b","a/c","b/a","c/a"}),P250="w"),VLOOKUP(R250,$AA$2:$AB$17,2,FALSE),IF(AND(OR($E251={"a/b","a/c","b/a","c/a"}),P250="l"),VLOOKUP(R250,$AC$2:$AD$17,2,FALSE),IF(AND(OR($E251={"a/b","a/c","b/a","c/a"}),P249="w"),VLOOKUP(R249,$AA$2:$AB$17,2,FALSE),IF(AND(OR($E251={"a/b","a/c","b/a","c/a"}),P249="l"),VLOOKUP(R249,$AC$2:$AD$17,2,FALSE),IF(AND(OR($E251={"a/b","a/c","b/a","c/a"}),P248="w"),VLOOKUP(R248,$AA$2:$AB$17,2,FALSE),IF(AND(OR($E251={"a/b","a/c","b/a","c/a"}),P248="l"),VLOOKUP(R248,$AC$2:$AD$17,2,FALSE),IF(AND(OR($E251={"a/b","a/c","b/a","c/a"}),P247="w"),VLOOKUP(R247,$AA$2:$AB$17,2,FALSE),IF(AND(OR($E251={"a/b","a/c","b/a","c/a"}),P247="l"),VLOOKUP(R247,$AC$2:$AD$17,2,FALSE),IF(AND(OR($E251={"a/b","a/c","b/a","c/a"}),P246="w"),VLOOKUP(R246,$AA$2:$AB$17,2,FALSE),IF(AND(OR($E251={"a/b","a/c","b/a","c/a"}),P246="l"),VLOOKUP(R246,$AC$2:$AD$17,2,FALSE),IF(AND(OR($E251={"a/b","a/c","b/a","c/a"}),P245="w"),VLOOKUP(R245,$AA$2:$AB$17,2,FALSE),IF(AND(OR($E251={"a/b","a/c","b/a","c/a"}),P245="l"),VLOOKUP(R245,$AC$2:$AD$17,2,FALSE),IF(AND(OR($E251={"a/b","a/c","b/a","c/a"}),P244="w"),VLOOKUP(R244,$AA$2:$AB$17,2,FALSE),IF(AND(OR($E251={"a/b","a/c","b/a","c/a"}),P244="l"),VLOOKUP(R244,$AC$2:$AD$17,2,FALSE),IF(AND(OR($E251={"a/b","a/c","b/a","c/a"}),P243="w"),VLOOKUP(R243,$AA$2:$AB$17,2,FALSE),IF(AND(OR($E251={"a/b","a/c","b/a","c/a"}),P243="l"),VLOOKUP(R243,$AC$2:$AD$17,2,FALSE),IF(AND(OR($E251={"a/b","a/c","b/a","c/a"}),P242="w"),VLOOKUP(R242,$AA$2:$AB$17,2,FALSE),IF(AND(OR($E251={"a/b","a/c","b/a","c/a"}),P242="l"),VLOOKUP(R242,$AC$2:$AD$17,2,FALSE),IF(AND(OR($E251={"a/b","a/c","b/a","c/a"}),P241="w"),VLOOKUP(R241,$AA$2:$AB$17,2,FALSE),IF(AND(OR($E251={"a/b","a/c","b/a","c/a"}),P241="l"),VLOOKUP(R241,$AC$2:$AD$17,2,FALSE),IF(OR($E251={"a/b","a/c","b/a","c/a"}),1,"")))))))))))))))))))))))</f>
        <v>3</v>
      </c>
      <c r="S252" s="13" t="str">
        <f>IF(AND(T252="c",$A252&gt;=1,OR(U252={1,"2a","2b",3,"5a","5b","10a","10b","20a","20b","40a","40b","80a","80b","160a","160b"})),"w",IF(AND(T252="",$A252&gt;=1,OR(U252={1,"2a","2b",3,"5a","5b","10a","10b","20a","20b","40a","40b","80a","80b","160a","160b"})),"l",""))</f>
        <v>l</v>
      </c>
      <c r="T252" s="7" t="str">
        <f>IF(OR($A252={2,5,8,11,14,17,20,23,26,29,32,35}),"c","")</f>
        <v/>
      </c>
      <c r="U252" s="14" t="str">
        <f>IF(AND(OR($E251={"a/b","b/c","b/a","c/b"}),S251="w"),VLOOKUP(U251,$AA$2:$AB$17,2,FALSE),IF(AND(OR($E251={"a/b","b/c","b/a","c/b"}),S251="l"),VLOOKUP(U251,$AC$2:$AD$17,2,FALSE),IF(AND(OR($E251={"a/b","b/c","b/a","c/b"}),S250="w"),VLOOKUP(U250,$AA$2:$AB$17,2,FALSE),IF(AND(OR($E251={"a/b","b/c","b/a","c/b"}),S250="l"),VLOOKUP(U250,$AC$2:$AD$17,2,FALSE),IF(AND(OR($E251={"a/b","b/c","b/a","c/b"}),S249="w"),VLOOKUP(U249,$AA$2:$AB$17,2,FALSE),IF(AND(OR($E251={"a/b","b/c","b/a","c/b"}),S249="l"),VLOOKUP(U249,$AC$2:$AD$17,2,FALSE),IF(AND(OR($E251={"a/b","b/c","b/a","c/b"}),S248="w"),VLOOKUP(U248,$AA$2:$AB$17,2,FALSE),IF(AND(OR($E251={"a/b","b/c","b/a","c/b"}),S248="l"),VLOOKUP(U248,$AC$2:$AD$17,2,FALSE),IF(AND(OR($E251={"a/b","b/c","b/a","c/b"}),S247="w"),VLOOKUP(U247,$AA$2:$AB$17,2,FALSE),IF(AND(OR($E251={"a/b","b/c","b/a","c/b"}),S247="l"),VLOOKUP(U247,$AC$2:$AD$17,2,FALSE),IF(AND(OR($E251={"a/b","b/c","b/a","c/b"}),S246="w"),VLOOKUP(U246,$AA$2:$AB$17,2,FALSE),IF(AND(OR($E251={"a/b","b/c","b/a","c/b"}),S246="l"),VLOOKUP(U246,$AC$2:$AD$17,2,FALSE),IF(AND(OR($E251={"a/b","b/c","b/a","c/b"}),S245="w"),VLOOKUP(U245,$AA$2:$AB$17,2,FALSE),IF(AND(OR($E251={"a/b","b/c","b/a","c/b"}),S245="l"),VLOOKUP(U245,$AC$2:$AD$17,2,FALSE),IF(AND(OR($E251={"a/b","b/c","b/a","c/b"}),S244="w"),VLOOKUP(U244,$AA$2:$AB$17,2,FALSE),IF(AND(OR($E251={"a/b","b/c","b/a","c/b"}),S244="l"),VLOOKUP(U244,$AC$2:$AD$17,2,FALSE),IF(AND(OR($E251={"a/b","b/c","b/a","c/b"}),S243="w"),VLOOKUP(U243,$AA$2:$AB$17,2,FALSE),IF(AND(OR($E251={"a/b","b/c","b/a","c/b"}),S243="l"),VLOOKUP(U243,$AC$2:$AD$17,2,FALSE),IF(AND(OR($E251={"a/b","b/c","b/a","c/b"}),S242="w"),VLOOKUP(U242,$AA$2:$AB$17,2,FALSE),IF(AND(OR($E251={"a/b","b/c","b/a","c/b"}),S242="l"),VLOOKUP(U242,$AC$2:$AD$17,2,FALSE),IF(AND(OR($E251={"a/b","b/c","b/a","c/b"}),S241="w"),VLOOKUP(U241,$AA$2:$AB$17,2,FALSE),IF(AND(OR($E251={"a/b","b/c","b/a","c/b"}),S241="l"),VLOOKUP(U241,$AC$2:$AD$17,2,FALSE),IF(OR($E251={"a/b","b/c","b/a","c/b"}),1,"")))))))))))))))))))))))</f>
        <v>5b</v>
      </c>
      <c r="V252" s="13" t="str">
        <f>IF(AND(W252="c",$A252&gt;=1,OR(X252={1,"2a","2b",3,"5a","5b","10a","10b","20a","20b","40a","40b","80a","80b","160a","160b"})),"w",IF(AND(W252="",$A252&gt;=1,OR(X252={1,"2a","2b",3,"5a","5b","10a","10b","20a","20b","40a","40b","80a","80b","160a","160b"})),"l",""))</f>
        <v/>
      </c>
      <c r="W252" s="7" t="str">
        <f>IF(OR($A252={3,6,9,12,15,18,21,24,27,30,33,36}),"c","")</f>
        <v/>
      </c>
      <c r="X252" s="14" t="str">
        <f>IF(AND(OR($E251={"a/c","b/c","c/a","c/b"}),V251="w"),VLOOKUP(X251,$AA$2:$AB$17,2,FALSE),IF(AND(OR($E251={"a/c","b/c","c/a","c/b"}),V251="l"),VLOOKUP(X251,$AC$2:$AD$17,2,FALSE),IF(AND(OR($E251={"a/c","b/c","c/a","c/b"}),V250="w"),VLOOKUP(X250,$AA$2:$AB$17,2,FALSE),IF(AND(OR($E251={"a/c","b/c","c/a","c/b"}),V250="l"),VLOOKUP(X250,$AC$2:$AD$17,2,FALSE),IF(AND(OR($E251={"a/c","b/c","c/a","c/b"}),V249="w"),VLOOKUP(X249,$AA$2:$AB$17,2,FALSE),IF(AND(OR($E251={"a/c","b/c","c/a","c/b"}),V249="l"),VLOOKUP(X249,$AC$2:$AD$17,2,FALSE),IF(AND(OR($E251={"a/c","b/c","c/a","c/b"}),V248="w"),VLOOKUP(X248,$AA$2:$AB$17,2,FALSE),IF(AND(OR($E251={"a/c","b/c","c/a","c/b"}),V248="l"),VLOOKUP(X248,$AC$2:$AD$17,2,FALSE),IF(AND(OR($E251={"a/c","b/c","c/a","c/b"}),V247="w"),VLOOKUP(X247,$AA$2:$AB$17,2,FALSE),IF(AND(OR($E251={"a/c","b/c","c/a","c/b"}),V247="l"),VLOOKUP(X247,$AC$2:$AD$17,2,FALSE),IF(AND(OR($E251={"a/c","b/c","c/a","c/b"}),V246="w"),VLOOKUP(X246,$AA$2:$AB$17,2,FALSE),IF(AND(OR($E251={"a/c","b/c","c/a","c/b"}),V246="l"),VLOOKUP(X246,$AC$2:$AD$17,2,FALSE),IF(AND(OR($E251={"a/c","b/c","c/a","c/b"}),V245="w"),VLOOKUP(X245,$AA$2:$AB$17,2,FALSE),IF(AND(OR($E251={"a/c","b/c","c/a","c/b"}),V245="l"),VLOOKUP(X245,$AC$2:$AD$17,2,FALSE),IF(AND(OR($E251={"a/c","b/c","c/a","c/b"}),V244="w"),VLOOKUP(X244,$AA$2:$AB$17,2,FALSE),IF(AND(OR($E251={"a/c","b/c","c/a","c/b"}),V244="l"),VLOOKUP(X244,$AC$2:$AD$17,2,FALSE),IF(AND(OR($E251={"a/c","b/c","c/a","c/b"}),V243="w"),VLOOKUP(X243,$AA$2:$AB$17,2,FALSE),IF(AND(OR($E251={"a/c","b/c","c/a","c/b"}),V243="l"),VLOOKUP(X243,$AC$2:$AD$17,2,FALSE),IF(AND(OR($E251={"a/c","b/c","c/a","c/b"}),V242="w"),VLOOKUP(X242,$AA$2:$AB$17,2,FALSE),IF(AND(OR($E251={"a/c","b/c","c/a","c/b"}),V242="l"),VLOOKUP(X242,$AC$2:$AD$17,2,FALSE),IF(AND(OR($E251={"a/c","b/c","c/a","c/b"}),V241="w"),VLOOKUP(X241,$AA$2:$AB$17,2,FALSE),IF(AND(OR($E251={"a/c","b/c","c/a","c/b"}),V241="l"),VLOOKUP(X241,$AC$2:$AD$17,2,FALSE),IF(OR($E251={"a/c","b/c","c/a","c/b"}),1,"")))))))))))))))))))))))</f>
        <v/>
      </c>
      <c r="Y252" s="12">
        <f t="shared" si="23"/>
        <v>1</v>
      </c>
      <c r="Z252" s="27">
        <f t="shared" si="24"/>
        <v>-3</v>
      </c>
    </row>
    <row r="253" spans="1:26">
      <c r="A253" s="9">
        <v>33</v>
      </c>
      <c r="B253" s="9">
        <f>IF(OR($A253={1,2,3,4,5,6,7,8,9,10,11,12}),1,IF(OR($A253={13,14,15,16,17,18,19,20,21,22,23,24}),2,IF(OR($A253={25,26,27,28,29,30,31,32,33,34,35,36}),3,"")))</f>
        <v>3</v>
      </c>
      <c r="C253" s="9" t="str">
        <f>IF(OR($A253={1,4,7,10,13,16,19,22,25,28,31,34}),"A",IF(OR($A253={2,5,8,11,14,17,20,23,26,29,32,35}),"B",IF(OR($A253={3,6,9,12,15,18,21,24,27,30,33,36}),"C","")))</f>
        <v>C</v>
      </c>
      <c r="D253" t="str">
        <f t="shared" si="25"/>
        <v>1/3</v>
      </c>
      <c r="E253" t="str">
        <f t="shared" si="26"/>
        <v>A/C</v>
      </c>
      <c r="F253" s="13" t="str">
        <f>IF(AND(G253="d",$A253&gt;=1,OR(H253={1,"2a","2b",3,"5a","5b","10a","10b","20a","20b","40a","40b","80a","80b","160a","160b"})),"w",IF(AND(G253="",$A253&gt;=1,OR(H253={1,"2a","2b",3,"5a","5b","10a","10b","20a","20b","40a","40b","80a","80b","160a","160b"})),"l",""))</f>
        <v>l</v>
      </c>
      <c r="G253" s="7" t="str">
        <f>IF(OR($A253={1,2,3,4,5,6,7,8,9,10,11,12}),"d","")</f>
        <v/>
      </c>
      <c r="H253" s="14" t="str">
        <f>IF(AND(OR($D252={"1/2","1/3","2/1","3/1"}),F252="w"),VLOOKUP(H252,$AA$2:$AB$17,2,FALSE),IF(AND(OR($D252={"1/2","1/3","2/1","3/1"}),F252="l"),VLOOKUP(H252,$AC$2:$AD$17,2,FALSE),IF(AND(OR($D252={"1/2","1/3","2/1","3/1"}),F251="w"),VLOOKUP(H251,$AA$2:$AB$17,2,FALSE),IF(AND(OR($D252={"1/2","1/3","2/1","3/1"}),F251="l"),VLOOKUP(H251,$AC$2:$AD$17,2,FALSE),IF(AND(OR($D252={"1/2","1/3","2/1","3/1"}),F250="w"),VLOOKUP(H250,$AA$2:$AB$17,2,FALSE),IF(AND(OR($D252={"1/2","1/3","2/1","3/1"}),F250="l"),VLOOKUP(H250,$AC$2:$AD$17,2,FALSE),IF(AND(OR($D252={"1/2","1/3","2/1","3/1"}),F249="w"),VLOOKUP(H249,$AA$2:$AB$17,2,FALSE),IF(AND(OR($D252={"1/2","1/3","2/1","3/1"}),F249="l"),VLOOKUP(H249,$AC$2:$AD$17,2,FALSE),IF(AND(OR($D252={"1/2","1/3","2/1","3/1"}),F248="w"),VLOOKUP(H248,$AA$2:$AB$17,2,FALSE),IF(AND(OR($D252={"1/2","1/3","2/1","3/1"}),F248="l"),VLOOKUP(H248,$AC$2:$AD$17,2,FALSE),IF(AND(OR($D252={"1/2","1/3","2/1","3/1"}),F247="w"),VLOOKUP(H247,$AA$2:$AB$17,2,FALSE),IF(AND(OR($D252={"1/2","1/3","2/1","3/1"}),F247="l"),VLOOKUP(H247,$AC$2:$AD$17,2,FALSE),IF(AND(OR($D252={"1/2","1/3","2/1","3/1"}),F246="w"),VLOOKUP(H246,$AA$2:$AB$17,2,FALSE),IF(AND(OR($D252={"1/2","1/3","2/1","3/1"}),F246="l"),VLOOKUP(H246,$AC$2:$AD$17,2,FALSE),IF(AND(OR($D252={"1/2","1/3","2/1","3/1"}),F245="w"),VLOOKUP(H245,$AA$2:$AB$17,2,FALSE),IF(AND(OR($D252={"1/2","1/3","2/1","3/1"}),F245="l"),VLOOKUP(H245,$AC$2:$AD$17,2,FALSE),IF(AND(OR($D252={"1/2","1/3","2/1","3/1"}),F244="w"),VLOOKUP(H244,$AA$2:$AB$17,2,FALSE),IF(AND(OR($D252={"1/2","1/3","2/1","3/1"}),F244="l"),VLOOKUP(H244,$AC$2:$AD$17,2,FALSE),IF(AND(OR($D252={"1/2","1/3","2/1","3/1"}),F243="w"),VLOOKUP(H243,$AA$2:$AB$17,2,FALSE),IF(AND(OR($D252={"1/2","1/3","2/1","3/1"}),F243="l"),VLOOKUP(H243,$AC$2:$AD$17,2,FALSE),IF(AND(OR($D252={"1/2","1/3","2/1","3/1"}),F242="w"),VLOOKUP(H242,$AA$2:$AB$17,2,FALSE),IF(AND(OR($D252={"1/2","1/3","2/1","3/1"}),F242="l"),VLOOKUP(H242,$AC$2:$AD$17,2,FALSE),IF(OR($D252={"1/2","1/3","2/1","3/1"}),1,"")))))))))))))))))))))))</f>
        <v>2b</v>
      </c>
      <c r="I253" s="13" t="str">
        <f>IF(AND(J253="d",$A253&gt;=1,OR(K253={1,"2a","2b",3,"5a","5b","10a","10b","20a","20b","40a","40b","80a","80b","160a","160b"})),"w",IF(AND(J253="",$A253&gt;=1,OR(K253={1,"2a","2b",3,"5a","5b","10a","10b","20a","20b","40a","40b","80a","80b","160a","160b"})),"l",""))</f>
        <v/>
      </c>
      <c r="J253" s="7" t="str">
        <f>IF(OR($A253={13,14,15,16,17,18,19,20,21,22,23,24}),"d","")</f>
        <v/>
      </c>
      <c r="K253" s="14" t="str">
        <f>IF(AND(OR($D252={"1/2","2/3","2/1","3/2"}),I252="w"),VLOOKUP(K252,$AA$2:$AB$17,2,FALSE),IF(AND(OR($D252={"1/2","2/3","2/1","3/2"}),I252="l"),VLOOKUP(K252,$AC$2:$AD$17,2,FALSE),IF(AND(OR($D252={"1/2","2/3","2/1","3/2"}),I251="w"),VLOOKUP(K251,$AA$2:$AB$17,2,FALSE),IF(AND(OR($D252={"1/2","2/3","2/1","3/2"}),I251="l"),VLOOKUP(K251,$AC$2:$AD$17,2,FALSE),IF(AND(OR($D252={"1/2","2/3","2/1","3/2"}),I250="w"),VLOOKUP(K250,$AA$2:$AB$17,2,FALSE),IF(AND(OR($D252={"1/2","2/3","2/1","3/2"}),I250="l"),VLOOKUP(K250,$AC$2:$AD$17,2,FALSE),IF(AND(OR($D252={"1/2","2/3","2/1","3/2"}),I249="w"),VLOOKUP(K249,$AA$2:$AB$17,2,FALSE),IF(AND(OR($D252={"1/2","2/3","2/1","3/2"}),I249="l"),VLOOKUP(K249,$AC$2:$AD$17,2,FALSE),IF(AND(OR($D252={"1/2","2/3","2/1","3/2"}),I248="w"),VLOOKUP(K248,$AA$2:$AB$17,2,FALSE),IF(AND(OR($D252={"1/2","2/3","2/1","3/2"}),I248="l"),VLOOKUP(K248,$AC$2:$AD$17,2,FALSE),IF(AND(OR($D252={"1/2","2/3","2/1","3/2"}),I247="w"),VLOOKUP(K247,$AA$2:$AB$17,2,FALSE),IF(AND(OR($D252={"1/2","2/3","2/1","3/2"}),I247="l"),VLOOKUP(K247,$AC$2:$AD$17,2,FALSE),IF(AND(OR($D252={"1/2","2/3","2/1","3/2"}),I246="w"),VLOOKUP(K246,$AA$2:$AB$17,2,FALSE),IF(AND(OR($D252={"1/2","2/3","2/1","3/2"}),I246="l"),VLOOKUP(K246,$AC$2:$AD$17,2,FALSE),IF(AND(OR($D252={"1/2","2/3","2/1","3/2"}),I245="w"),VLOOKUP(K245,$AA$2:$AB$17,2,FALSE),IF(AND(OR($D252={"1/2","2/3","2/1","3/2"}),I245="l"),VLOOKUP(K245,$AC$2:$AD$17,2,FALSE),IF(AND(OR($D252={"1/2","2/3","2/1","3/2"}),I244="w"),VLOOKUP(K244,$AA$2:$AB$17,2,FALSE),IF(AND(OR($D252={"1/2","2/3","2/1","3/2"}),I244="l"),VLOOKUP(K244,$AC$2:$AD$17,2,FALSE),IF(AND(OR($D252={"1/2","2/3","2/1","3/2"}),I243="w"),VLOOKUP(K243,$AA$2:$AB$17,2,FALSE),IF(AND(OR($D252={"1/2","2/3","2/1","3/2"}),I243="l"),VLOOKUP(K243,$AC$2:$AD$17,2,FALSE),IF(AND(OR($D252={"1/2","2/3","2/1","3/2"}),I242="w"),VLOOKUP(K242,$AA$2:$AB$17,2,FALSE),IF(AND(OR($D252={"1/2","2/3","2/1","3/2"}),I242="l"),VLOOKUP(K242,$AC$2:$AD$17,2,FALSE),IF(OR($D252={"1/2","2/3","2/1","3/2"}),1,"")))))))))))))))))))))))</f>
        <v/>
      </c>
      <c r="L253" s="13" t="str">
        <f>IF(AND(M253="d",$A253&gt;=1,OR(N253={1,"2a","2b",3,"5a","5b","10a","10b","20a","20b","40a","40b","80a","80b","160a","160b"})),"w",IF(AND(M253="",$A253&gt;=1,OR(N253={1,"2a","2b",3,"5a","5b","10a","10b","20a","20b","40a","40b","80a","80b","160a","160b"})),"l",""))</f>
        <v>w</v>
      </c>
      <c r="M253" s="7" t="str">
        <f>IF(OR($A253={25,26,27,28,29,30,31,32,33,34,35,36}),"d","")</f>
        <v>d</v>
      </c>
      <c r="N253" s="14" t="str">
        <f>IF(AND(OR($D252={"1/3","2/3","3/1","3/2"}),L252="w"),VLOOKUP(N252,$AA$2:$AB$17,2,FALSE),IF(AND(OR($D252={"1/3","2/3","3/1","3/2"}),L252="l"),VLOOKUP(N252,$AC$2:$AD$17,2,FALSE),IF(AND(OR($D252={"1/3","2/3","3/1","3/2"}),L251="w"),VLOOKUP(N251,$AA$2:$AB$17,2,FALSE),IF(AND(OR($D252={"1/3","2/3","3/1","3/2"}),L251="l"),VLOOKUP(N251,$AC$2:$AD$17,2,FALSE),IF(AND(OR($D252={"1/3","2/3","3/1","3/2"}),L250="w"),VLOOKUP(N250,$AA$2:$AB$17,2,FALSE),IF(AND(OR($D252={"1/3","2/3","3/1","3/2"}),L250="l"),VLOOKUP(N250,$AC$2:$AD$17,2,FALSE),IF(AND(OR($D252={"1/3","2/3","3/1","3/2"}),L249="w"),VLOOKUP(N249,$AA$2:$AB$17,2,FALSE),IF(AND(OR($D252={"1/3","2/3","3/1","3/2"}),L249="l"),VLOOKUP(N249,$AC$2:$AD$17,2,FALSE),IF(AND(OR($D252={"1/3","2/3","3/1","3/2"}),L248="w"),VLOOKUP(N248,$AA$2:$AB$17,2,FALSE),IF(AND(OR($D252={"1/3","2/3","3/1","3/2"}),L248="l"),VLOOKUP(N248,$AC$2:$AD$17,2,FALSE),IF(AND(OR($D252={"1/3","2/3","3/1","3/2"}),L247="w"),VLOOKUP(N247,$AA$2:$AB$17,2,FALSE),IF(AND(OR($D252={"1/3","2/3","3/1","3/2"}),L247="l"),VLOOKUP(N247,$AC$2:$AD$17,2,FALSE),IF(AND(OR($D252={"1/3","2/3","3/1","3/2"}),L246="w"),VLOOKUP(N246,$AA$2:$AB$17,2,FALSE),IF(AND(OR($D252={"1/3","2/3","3/1","3/2"}),L246="l"),VLOOKUP(N246,$AC$2:$AD$17,2,FALSE),IF(AND(OR($D252={"1/3","2/3","3/1","3/2"}),L245="w"),VLOOKUP(N245,$AA$2:$AB$17,2,FALSE),IF(AND(OR($D252={"1/3","2/3","3/1","3/2"}),L245="l"),VLOOKUP(N245,$AC$2:$AD$17,2,FALSE),IF(AND(OR($D252={"1/3","2/3","3/1","3/2"}),L244="w"),VLOOKUP(N244,$AA$2:$AB$17,2,FALSE),IF(AND(OR($D252={"1/3","2/3","3/1","3/2"}),L244="l"),VLOOKUP(N244,$AC$2:$AD$17,2,FALSE),IF(AND(OR($D252={"1/3","2/3","3/1","3/2"}),L243="w"),VLOOKUP(N243,$AA$2:$AB$17,2,FALSE),IF(AND(OR($D252={"1/3","2/3","3/1","3/2"}),L243="l"),VLOOKUP(N243,$AC$2:$AD$17,2,FALSE),IF(AND(OR($D252={"1/3","2/3","3/1","3/2"}),L242="w"),VLOOKUP(N242,$AA$2:$AB$17,2,FALSE),IF(AND(OR($D252={"1/3","2/3","3/1","3/2"}),L242="l"),VLOOKUP(N242,$AC$2:$AD$17,2,FALSE),IF(OR($D252={"1/3","2/3","3/1","3/2"}),1,"")))))))))))))))))))))))</f>
        <v>2a</v>
      </c>
      <c r="O253" s="12">
        <f t="shared" si="22"/>
        <v>2</v>
      </c>
      <c r="P253" s="13" t="str">
        <f>IF(AND(Q253="c",$A253&gt;=1,OR(R253={1,"2a","2b",3,"5a","5b","10a","10b","20a","20b","40a","40b","80a","80b","160a","160b"})),"w",IF(AND(Q253="",$A253&gt;=1,OR(R253={1,"2a","2b",3,"5a","5b","10a","10b","20a","20b","40a","40b","80a","80b","160a","160b"})),"l",""))</f>
        <v>l</v>
      </c>
      <c r="Q253" s="7" t="str">
        <f>IF(OR($A253={1,4,7,10,13,16,19,22,25,28,31,34}),"c","")</f>
        <v/>
      </c>
      <c r="R253" s="14">
        <f>IF(AND(OR($E252={"a/b","a/c","b/a","c/a"}),P252="w"),VLOOKUP(R252,$AA$2:$AB$17,2,FALSE),IF(AND(OR($E252={"a/b","a/c","b/a","c/a"}),P252="l"),VLOOKUP(R252,$AC$2:$AD$17,2,FALSE),IF(AND(OR($E252={"a/b","a/c","b/a","c/a"}),P251="w"),VLOOKUP(R251,$AA$2:$AB$17,2,FALSE),IF(AND(OR($E252={"a/b","a/c","b/a","c/a"}),P251="l"),VLOOKUP(R251,$AC$2:$AD$17,2,FALSE),IF(AND(OR($E252={"a/b","a/c","b/a","c/a"}),P250="w"),VLOOKUP(R250,$AA$2:$AB$17,2,FALSE),IF(AND(OR($E252={"a/b","a/c","b/a","c/a"}),P250="l"),VLOOKUP(R250,$AC$2:$AD$17,2,FALSE),IF(AND(OR($E252={"a/b","a/c","b/a","c/a"}),P249="w"),VLOOKUP(R249,$AA$2:$AB$17,2,FALSE),IF(AND(OR($E252={"a/b","a/c","b/a","c/a"}),P249="l"),VLOOKUP(R249,$AC$2:$AD$17,2,FALSE),IF(AND(OR($E252={"a/b","a/c","b/a","c/a"}),P248="w"),VLOOKUP(R248,$AA$2:$AB$17,2,FALSE),IF(AND(OR($E252={"a/b","a/c","b/a","c/a"}),P248="l"),VLOOKUP(R248,$AC$2:$AD$17,2,FALSE),IF(AND(OR($E252={"a/b","a/c","b/a","c/a"}),P247="w"),VLOOKUP(R247,$AA$2:$AB$17,2,FALSE),IF(AND(OR($E252={"a/b","a/c","b/a","c/a"}),P247="l"),VLOOKUP(R247,$AC$2:$AD$17,2,FALSE),IF(AND(OR($E252={"a/b","a/c","b/a","c/a"}),P246="w"),VLOOKUP(R246,$AA$2:$AB$17,2,FALSE),IF(AND(OR($E252={"a/b","a/c","b/a","c/a"}),P246="l"),VLOOKUP(R246,$AC$2:$AD$17,2,FALSE),IF(AND(OR($E252={"a/b","a/c","b/a","c/a"}),P245="w"),VLOOKUP(R245,$AA$2:$AB$17,2,FALSE),IF(AND(OR($E252={"a/b","a/c","b/a","c/a"}),P245="l"),VLOOKUP(R245,$AC$2:$AD$17,2,FALSE),IF(AND(OR($E252={"a/b","a/c","b/a","c/a"}),P244="w"),VLOOKUP(R244,$AA$2:$AB$17,2,FALSE),IF(AND(OR($E252={"a/b","a/c","b/a","c/a"}),P244="l"),VLOOKUP(R244,$AC$2:$AD$17,2,FALSE),IF(AND(OR($E252={"a/b","a/c","b/a","c/a"}),P243="w"),VLOOKUP(R243,$AA$2:$AB$17,2,FALSE),IF(AND(OR($E252={"a/b","a/c","b/a","c/a"}),P243="l"),VLOOKUP(R243,$AC$2:$AD$17,2,FALSE),IF(AND(OR($E252={"a/b","a/c","b/a","c/a"}),P242="w"),VLOOKUP(R242,$AA$2:$AB$17,2,FALSE),IF(AND(OR($E252={"a/b","a/c","b/a","c/a"}),P242="l"),VLOOKUP(R242,$AC$2:$AD$17,2,FALSE),IF(OR($E252={"a/b","a/c","b/a","c/a"}),1,"")))))))))))))))))))))))</f>
        <v>1</v>
      </c>
      <c r="S253" s="13" t="str">
        <f>IF(AND(T253="c",$A253&gt;=1,OR(U253={1,"2a","2b",3,"5a","5b","10a","10b","20a","20b","40a","40b","80a","80b","160a","160b"})),"w",IF(AND(T253="",$A253&gt;=1,OR(U253={1,"2a","2b",3,"5a","5b","10a","10b","20a","20b","40a","40b","80a","80b","160a","160b"})),"l",""))</f>
        <v>l</v>
      </c>
      <c r="T253" s="7" t="str">
        <f>IF(OR($A253={2,5,8,11,14,17,20,23,26,29,32,35}),"c","")</f>
        <v/>
      </c>
      <c r="U253" s="14" t="str">
        <f>IF(AND(OR($E252={"a/b","b/c","b/a","c/b"}),S252="w"),VLOOKUP(U252,$AA$2:$AB$17,2,FALSE),IF(AND(OR($E252={"a/b","b/c","b/a","c/b"}),S252="l"),VLOOKUP(U252,$AC$2:$AD$17,2,FALSE),IF(AND(OR($E252={"a/b","b/c","b/a","c/b"}),S251="w"),VLOOKUP(U251,$AA$2:$AB$17,2,FALSE),IF(AND(OR($E252={"a/b","b/c","b/a","c/b"}),S251="l"),VLOOKUP(U251,$AC$2:$AD$17,2,FALSE),IF(AND(OR($E252={"a/b","b/c","b/a","c/b"}),S250="w"),VLOOKUP(U250,$AA$2:$AB$17,2,FALSE),IF(AND(OR($E252={"a/b","b/c","b/a","c/b"}),S250="l"),VLOOKUP(U250,$AC$2:$AD$17,2,FALSE),IF(AND(OR($E252={"a/b","b/c","b/a","c/b"}),S249="w"),VLOOKUP(U249,$AA$2:$AB$17,2,FALSE),IF(AND(OR($E252={"a/b","b/c","b/a","c/b"}),S249="l"),VLOOKUP(U249,$AC$2:$AD$17,2,FALSE),IF(AND(OR($E252={"a/b","b/c","b/a","c/b"}),S248="w"),VLOOKUP(U248,$AA$2:$AB$17,2,FALSE),IF(AND(OR($E252={"a/b","b/c","b/a","c/b"}),S248="l"),VLOOKUP(U248,$AC$2:$AD$17,2,FALSE),IF(AND(OR($E252={"a/b","b/c","b/a","c/b"}),S247="w"),VLOOKUP(U247,$AA$2:$AB$17,2,FALSE),IF(AND(OR($E252={"a/b","b/c","b/a","c/b"}),S247="l"),VLOOKUP(U247,$AC$2:$AD$17,2,FALSE),IF(AND(OR($E252={"a/b","b/c","b/a","c/b"}),S246="w"),VLOOKUP(U246,$AA$2:$AB$17,2,FALSE),IF(AND(OR($E252={"a/b","b/c","b/a","c/b"}),S246="l"),VLOOKUP(U246,$AC$2:$AD$17,2,FALSE),IF(AND(OR($E252={"a/b","b/c","b/a","c/b"}),S245="w"),VLOOKUP(U245,$AA$2:$AB$17,2,FALSE),IF(AND(OR($E252={"a/b","b/c","b/a","c/b"}),S245="l"),VLOOKUP(U245,$AC$2:$AD$17,2,FALSE),IF(AND(OR($E252={"a/b","b/c","b/a","c/b"}),S244="w"),VLOOKUP(U244,$AA$2:$AB$17,2,FALSE),IF(AND(OR($E252={"a/b","b/c","b/a","c/b"}),S244="l"),VLOOKUP(U244,$AC$2:$AD$17,2,FALSE),IF(AND(OR($E252={"a/b","b/c","b/a","c/b"}),S243="w"),VLOOKUP(U243,$AA$2:$AB$17,2,FALSE),IF(AND(OR($E252={"a/b","b/c","b/a","c/b"}),S243="l"),VLOOKUP(U243,$AC$2:$AD$17,2,FALSE),IF(AND(OR($E252={"a/b","b/c","b/a","c/b"}),S242="w"),VLOOKUP(U242,$AA$2:$AB$17,2,FALSE),IF(AND(OR($E252={"a/b","b/c","b/a","c/b"}),S242="l"),VLOOKUP(U242,$AC$2:$AD$17,2,FALSE),IF(OR($E252={"a/b","b/c","b/a","c/b"}),1,"")))))))))))))))))))))))</f>
        <v>10a</v>
      </c>
      <c r="V253" s="13" t="str">
        <f>IF(AND(W253="c",$A253&gt;=1,OR(X253={1,"2a","2b",3,"5a","5b","10a","10b","20a","20b","40a","40b","80a","80b","160a","160b"})),"w",IF(AND(W253="",$A253&gt;=1,OR(X253={1,"2a","2b",3,"5a","5b","10a","10b","20a","20b","40a","40b","80a","80b","160a","160b"})),"l",""))</f>
        <v/>
      </c>
      <c r="W253" s="7" t="str">
        <f>IF(OR($A253={3,6,9,12,15,18,21,24,27,30,33,36}),"c","")</f>
        <v>c</v>
      </c>
      <c r="X253" s="14" t="str">
        <f>IF(AND(OR($E252={"a/c","b/c","c/a","c/b"}),V252="w"),VLOOKUP(X252,$AA$2:$AB$17,2,FALSE),IF(AND(OR($E252={"a/c","b/c","c/a","c/b"}),V252="l"),VLOOKUP(X252,$AC$2:$AD$17,2,FALSE),IF(AND(OR($E252={"a/c","b/c","c/a","c/b"}),V251="w"),VLOOKUP(X251,$AA$2:$AB$17,2,FALSE),IF(AND(OR($E252={"a/c","b/c","c/a","c/b"}),V251="l"),VLOOKUP(X251,$AC$2:$AD$17,2,FALSE),IF(AND(OR($E252={"a/c","b/c","c/a","c/b"}),V250="w"),VLOOKUP(X250,$AA$2:$AB$17,2,FALSE),IF(AND(OR($E252={"a/c","b/c","c/a","c/b"}),V250="l"),VLOOKUP(X250,$AC$2:$AD$17,2,FALSE),IF(AND(OR($E252={"a/c","b/c","c/a","c/b"}),V249="w"),VLOOKUP(X249,$AA$2:$AB$17,2,FALSE),IF(AND(OR($E252={"a/c","b/c","c/a","c/b"}),V249="l"),VLOOKUP(X249,$AC$2:$AD$17,2,FALSE),IF(AND(OR($E252={"a/c","b/c","c/a","c/b"}),V248="w"),VLOOKUP(X248,$AA$2:$AB$17,2,FALSE),IF(AND(OR($E252={"a/c","b/c","c/a","c/b"}),V248="l"),VLOOKUP(X248,$AC$2:$AD$17,2,FALSE),IF(AND(OR($E252={"a/c","b/c","c/a","c/b"}),V247="w"),VLOOKUP(X247,$AA$2:$AB$17,2,FALSE),IF(AND(OR($E252={"a/c","b/c","c/a","c/b"}),V247="l"),VLOOKUP(X247,$AC$2:$AD$17,2,FALSE),IF(AND(OR($E252={"a/c","b/c","c/a","c/b"}),V246="w"),VLOOKUP(X246,$AA$2:$AB$17,2,FALSE),IF(AND(OR($E252={"a/c","b/c","c/a","c/b"}),V246="l"),VLOOKUP(X246,$AC$2:$AD$17,2,FALSE),IF(AND(OR($E252={"a/c","b/c","c/a","c/b"}),V245="w"),VLOOKUP(X245,$AA$2:$AB$17,2,FALSE),IF(AND(OR($E252={"a/c","b/c","c/a","c/b"}),V245="l"),VLOOKUP(X245,$AC$2:$AD$17,2,FALSE),IF(AND(OR($E252={"a/c","b/c","c/a","c/b"}),V244="w"),VLOOKUP(X244,$AA$2:$AB$17,2,FALSE),IF(AND(OR($E252={"a/c","b/c","c/a","c/b"}),V244="l"),VLOOKUP(X244,$AC$2:$AD$17,2,FALSE),IF(AND(OR($E252={"a/c","b/c","c/a","c/b"}),V243="w"),VLOOKUP(X243,$AA$2:$AB$17,2,FALSE),IF(AND(OR($E252={"a/c","b/c","c/a","c/b"}),V243="l"),VLOOKUP(X243,$AC$2:$AD$17,2,FALSE),IF(AND(OR($E252={"a/c","b/c","c/a","c/b"}),V242="w"),VLOOKUP(X242,$AA$2:$AB$17,2,FALSE),IF(AND(OR($E252={"a/c","b/c","c/a","c/b"}),V242="l"),VLOOKUP(X242,$AC$2:$AD$17,2,FALSE),IF(OR($E252={"a/c","b/c","c/a","c/b"}),1,"")))))))))))))))))))))))</f>
        <v/>
      </c>
      <c r="Y253" s="12">
        <f t="shared" si="23"/>
        <v>-11</v>
      </c>
      <c r="Z253" s="27">
        <f t="shared" si="24"/>
        <v>-9</v>
      </c>
    </row>
    <row r="254" spans="1:26">
      <c r="A254" s="9">
        <v>23</v>
      </c>
      <c r="B254" s="9">
        <f>IF(OR($A254={1,2,3,4,5,6,7,8,9,10,11,12}),1,IF(OR($A254={13,14,15,16,17,18,19,20,21,22,23,24}),2,IF(OR($A254={25,26,27,28,29,30,31,32,33,34,35,36}),3,"")))</f>
        <v>2</v>
      </c>
      <c r="C254" s="9" t="str">
        <f>IF(OR($A254={1,4,7,10,13,16,19,22,25,28,31,34}),"A",IF(OR($A254={2,5,8,11,14,17,20,23,26,29,32,35}),"B",IF(OR($A254={3,6,9,12,15,18,21,24,27,30,33,36}),"C","")))</f>
        <v>B</v>
      </c>
      <c r="D254" t="str">
        <f t="shared" si="25"/>
        <v>3/2</v>
      </c>
      <c r="E254" t="str">
        <f t="shared" si="26"/>
        <v>C/B</v>
      </c>
      <c r="F254" s="13" t="str">
        <f>IF(AND(G254="d",$A254&gt;=1,OR(H254={1,"2a","2b",3,"5a","5b","10a","10b","20a","20b","40a","40b","80a","80b","160a","160b"})),"w",IF(AND(G254="",$A254&gt;=1,OR(H254={1,"2a","2b",3,"5a","5b","10a","10b","20a","20b","40a","40b","80a","80b","160a","160b"})),"l",""))</f>
        <v>l</v>
      </c>
      <c r="G254" s="7" t="str">
        <f>IF(OR($A254={1,2,3,4,5,6,7,8,9,10,11,12}),"d","")</f>
        <v/>
      </c>
      <c r="H254" s="14">
        <f>IF(AND(OR($D253={"1/2","1/3","2/1","3/1"}),F253="w"),VLOOKUP(H253,$AA$2:$AB$17,2,FALSE),IF(AND(OR($D253={"1/2","1/3","2/1","3/1"}),F253="l"),VLOOKUP(H253,$AC$2:$AD$17,2,FALSE),IF(AND(OR($D253={"1/2","1/3","2/1","3/1"}),F252="w"),VLOOKUP(H252,$AA$2:$AB$17,2,FALSE),IF(AND(OR($D253={"1/2","1/3","2/1","3/1"}),F252="l"),VLOOKUP(H252,$AC$2:$AD$17,2,FALSE),IF(AND(OR($D253={"1/2","1/3","2/1","3/1"}),F251="w"),VLOOKUP(H251,$AA$2:$AB$17,2,FALSE),IF(AND(OR($D253={"1/2","1/3","2/1","3/1"}),F251="l"),VLOOKUP(H251,$AC$2:$AD$17,2,FALSE),IF(AND(OR($D253={"1/2","1/3","2/1","3/1"}),F250="w"),VLOOKUP(H250,$AA$2:$AB$17,2,FALSE),IF(AND(OR($D253={"1/2","1/3","2/1","3/1"}),F250="l"),VLOOKUP(H250,$AC$2:$AD$17,2,FALSE),IF(AND(OR($D253={"1/2","1/3","2/1","3/1"}),F249="w"),VLOOKUP(H249,$AA$2:$AB$17,2,FALSE),IF(AND(OR($D253={"1/2","1/3","2/1","3/1"}),F249="l"),VLOOKUP(H249,$AC$2:$AD$17,2,FALSE),IF(AND(OR($D253={"1/2","1/3","2/1","3/1"}),F248="w"),VLOOKUP(H248,$AA$2:$AB$17,2,FALSE),IF(AND(OR($D253={"1/2","1/3","2/1","3/1"}),F248="l"),VLOOKUP(H248,$AC$2:$AD$17,2,FALSE),IF(AND(OR($D253={"1/2","1/3","2/1","3/1"}),F247="w"),VLOOKUP(H247,$AA$2:$AB$17,2,FALSE),IF(AND(OR($D253={"1/2","1/3","2/1","3/1"}),F247="l"),VLOOKUP(H247,$AC$2:$AD$17,2,FALSE),IF(AND(OR($D253={"1/2","1/3","2/1","3/1"}),F246="w"),VLOOKUP(H246,$AA$2:$AB$17,2,FALSE),IF(AND(OR($D253={"1/2","1/3","2/1","3/1"}),F246="l"),VLOOKUP(H246,$AC$2:$AD$17,2,FALSE),IF(AND(OR($D253={"1/2","1/3","2/1","3/1"}),F245="w"),VLOOKUP(H245,$AA$2:$AB$17,2,FALSE),IF(AND(OR($D253={"1/2","1/3","2/1","3/1"}),F245="l"),VLOOKUP(H245,$AC$2:$AD$17,2,FALSE),IF(AND(OR($D253={"1/2","1/3","2/1","3/1"}),F244="w"),VLOOKUP(H244,$AA$2:$AB$17,2,FALSE),IF(AND(OR($D253={"1/2","1/3","2/1","3/1"}),F244="l"),VLOOKUP(H244,$AC$2:$AD$17,2,FALSE),IF(AND(OR($D253={"1/2","1/3","2/1","3/1"}),F243="w"),VLOOKUP(H243,$AA$2:$AB$17,2,FALSE),IF(AND(OR($D253={"1/2","1/3","2/1","3/1"}),F243="l"),VLOOKUP(H243,$AC$2:$AD$17,2,FALSE),IF(OR($D253={"1/2","1/3","2/1","3/1"}),1,"")))))))))))))))))))))))</f>
        <v>3</v>
      </c>
      <c r="I254" s="13" t="str">
        <f>IF(AND(J254="d",$A254&gt;=1,OR(K254={1,"2a","2b",3,"5a","5b","10a","10b","20a","20b","40a","40b","80a","80b","160a","160b"})),"w",IF(AND(J254="",$A254&gt;=1,OR(K254={1,"2a","2b",3,"5a","5b","10a","10b","20a","20b","40a","40b","80a","80b","160a","160b"})),"l",""))</f>
        <v/>
      </c>
      <c r="J254" s="7" t="str">
        <f>IF(OR($A254={13,14,15,16,17,18,19,20,21,22,23,24}),"d","")</f>
        <v>d</v>
      </c>
      <c r="K254" s="14" t="str">
        <f>IF(AND(OR($D253={"1/2","2/3","2/1","3/2"}),I253="w"),VLOOKUP(K253,$AA$2:$AB$17,2,FALSE),IF(AND(OR($D253={"1/2","2/3","2/1","3/2"}),I253="l"),VLOOKUP(K253,$AC$2:$AD$17,2,FALSE),IF(AND(OR($D253={"1/2","2/3","2/1","3/2"}),I252="w"),VLOOKUP(K252,$AA$2:$AB$17,2,FALSE),IF(AND(OR($D253={"1/2","2/3","2/1","3/2"}),I252="l"),VLOOKUP(K252,$AC$2:$AD$17,2,FALSE),IF(AND(OR($D253={"1/2","2/3","2/1","3/2"}),I251="w"),VLOOKUP(K251,$AA$2:$AB$17,2,FALSE),IF(AND(OR($D253={"1/2","2/3","2/1","3/2"}),I251="l"),VLOOKUP(K251,$AC$2:$AD$17,2,FALSE),IF(AND(OR($D253={"1/2","2/3","2/1","3/2"}),I250="w"),VLOOKUP(K250,$AA$2:$AB$17,2,FALSE),IF(AND(OR($D253={"1/2","2/3","2/1","3/2"}),I250="l"),VLOOKUP(K250,$AC$2:$AD$17,2,FALSE),IF(AND(OR($D253={"1/2","2/3","2/1","3/2"}),I249="w"),VLOOKUP(K249,$AA$2:$AB$17,2,FALSE),IF(AND(OR($D253={"1/2","2/3","2/1","3/2"}),I249="l"),VLOOKUP(K249,$AC$2:$AD$17,2,FALSE),IF(AND(OR($D253={"1/2","2/3","2/1","3/2"}),I248="w"),VLOOKUP(K248,$AA$2:$AB$17,2,FALSE),IF(AND(OR($D253={"1/2","2/3","2/1","3/2"}),I248="l"),VLOOKUP(K248,$AC$2:$AD$17,2,FALSE),IF(AND(OR($D253={"1/2","2/3","2/1","3/2"}),I247="w"),VLOOKUP(K247,$AA$2:$AB$17,2,FALSE),IF(AND(OR($D253={"1/2","2/3","2/1","3/2"}),I247="l"),VLOOKUP(K247,$AC$2:$AD$17,2,FALSE),IF(AND(OR($D253={"1/2","2/3","2/1","3/2"}),I246="w"),VLOOKUP(K246,$AA$2:$AB$17,2,FALSE),IF(AND(OR($D253={"1/2","2/3","2/1","3/2"}),I246="l"),VLOOKUP(K246,$AC$2:$AD$17,2,FALSE),IF(AND(OR($D253={"1/2","2/3","2/1","3/2"}),I245="w"),VLOOKUP(K245,$AA$2:$AB$17,2,FALSE),IF(AND(OR($D253={"1/2","2/3","2/1","3/2"}),I245="l"),VLOOKUP(K245,$AC$2:$AD$17,2,FALSE),IF(AND(OR($D253={"1/2","2/3","2/1","3/2"}),I244="w"),VLOOKUP(K244,$AA$2:$AB$17,2,FALSE),IF(AND(OR($D253={"1/2","2/3","2/1","3/2"}),I244="l"),VLOOKUP(K244,$AC$2:$AD$17,2,FALSE),IF(AND(OR($D253={"1/2","2/3","2/1","3/2"}),I243="w"),VLOOKUP(K243,$AA$2:$AB$17,2,FALSE),IF(AND(OR($D253={"1/2","2/3","2/1","3/2"}),I243="l"),VLOOKUP(K243,$AC$2:$AD$17,2,FALSE),IF(OR($D253={"1/2","2/3","2/1","3/2"}),1,"")))))))))))))))))))))))</f>
        <v/>
      </c>
      <c r="L254" s="13" t="str">
        <f>IF(AND(M254="d",$A254&gt;=1,OR(N254={1,"2a","2b",3,"5a","5b","10a","10b","20a","20b","40a","40b","80a","80b","160a","160b"})),"w",IF(AND(M254="",$A254&gt;=1,OR(N254={1,"2a","2b",3,"5a","5b","10a","10b","20a","20b","40a","40b","80a","80b","160a","160b"})),"l",""))</f>
        <v>l</v>
      </c>
      <c r="M254" s="7" t="str">
        <f>IF(OR($A254={25,26,27,28,29,30,31,32,33,34,35,36}),"d","")</f>
        <v/>
      </c>
      <c r="N254" s="14">
        <f>IF(AND(OR($D253={"1/3","2/3","3/1","3/2"}),L253="w"),VLOOKUP(N253,$AA$2:$AB$17,2,FALSE),IF(AND(OR($D253={"1/3","2/3","3/1","3/2"}),L253="l"),VLOOKUP(N253,$AC$2:$AD$17,2,FALSE),IF(AND(OR($D253={"1/3","2/3","3/1","3/2"}),L252="w"),VLOOKUP(N252,$AA$2:$AB$17,2,FALSE),IF(AND(OR($D253={"1/3","2/3","3/1","3/2"}),L252="l"),VLOOKUP(N252,$AC$2:$AD$17,2,FALSE),IF(AND(OR($D253={"1/3","2/3","3/1","3/2"}),L251="w"),VLOOKUP(N251,$AA$2:$AB$17,2,FALSE),IF(AND(OR($D253={"1/3","2/3","3/1","3/2"}),L251="l"),VLOOKUP(N251,$AC$2:$AD$17,2,FALSE),IF(AND(OR($D253={"1/3","2/3","3/1","3/2"}),L250="w"),VLOOKUP(N250,$AA$2:$AB$17,2,FALSE),IF(AND(OR($D253={"1/3","2/3","3/1","3/2"}),L250="l"),VLOOKUP(N250,$AC$2:$AD$17,2,FALSE),IF(AND(OR($D253={"1/3","2/3","3/1","3/2"}),L249="w"),VLOOKUP(N249,$AA$2:$AB$17,2,FALSE),IF(AND(OR($D253={"1/3","2/3","3/1","3/2"}),L249="l"),VLOOKUP(N249,$AC$2:$AD$17,2,FALSE),IF(AND(OR($D253={"1/3","2/3","3/1","3/2"}),L248="w"),VLOOKUP(N248,$AA$2:$AB$17,2,FALSE),IF(AND(OR($D253={"1/3","2/3","3/1","3/2"}),L248="l"),VLOOKUP(N248,$AC$2:$AD$17,2,FALSE),IF(AND(OR($D253={"1/3","2/3","3/1","3/2"}),L247="w"),VLOOKUP(N247,$AA$2:$AB$17,2,FALSE),IF(AND(OR($D253={"1/3","2/3","3/1","3/2"}),L247="l"),VLOOKUP(N247,$AC$2:$AD$17,2,FALSE),IF(AND(OR($D253={"1/3","2/3","3/1","3/2"}),L246="w"),VLOOKUP(N246,$AA$2:$AB$17,2,FALSE),IF(AND(OR($D253={"1/3","2/3","3/1","3/2"}),L246="l"),VLOOKUP(N246,$AC$2:$AD$17,2,FALSE),IF(AND(OR($D253={"1/3","2/3","3/1","3/2"}),L245="w"),VLOOKUP(N245,$AA$2:$AB$17,2,FALSE),IF(AND(OR($D253={"1/3","2/3","3/1","3/2"}),L245="l"),VLOOKUP(N245,$AC$2:$AD$17,2,FALSE),IF(AND(OR($D253={"1/3","2/3","3/1","3/2"}),L244="w"),VLOOKUP(N244,$AA$2:$AB$17,2,FALSE),IF(AND(OR($D253={"1/3","2/3","3/1","3/2"}),L244="l"),VLOOKUP(N244,$AC$2:$AD$17,2,FALSE),IF(AND(OR($D253={"1/3","2/3","3/1","3/2"}),L243="w"),VLOOKUP(N243,$AA$2:$AB$17,2,FALSE),IF(AND(OR($D253={"1/3","2/3","3/1","3/2"}),L243="l"),VLOOKUP(N243,$AC$2:$AD$17,2,FALSE),IF(OR($D253={"1/3","2/3","3/1","3/2"}),1,"")))))))))))))))))))))))</f>
        <v>1</v>
      </c>
      <c r="O254" s="12">
        <f t="shared" si="22"/>
        <v>-4</v>
      </c>
      <c r="P254" s="13" t="str">
        <f>IF(AND(Q254="c",$A254&gt;=1,OR(R254={1,"2a","2b",3,"5a","5b","10a","10b","20a","20b","40a","40b","80a","80b","160a","160b"})),"w",IF(AND(Q254="",$A254&gt;=1,OR(R254={1,"2a","2b",3,"5a","5b","10a","10b","20a","20b","40a","40b","80a","80b","160a","160b"})),"l",""))</f>
        <v>l</v>
      </c>
      <c r="Q254" s="7" t="str">
        <f>IF(OR($A254={1,4,7,10,13,16,19,22,25,28,31,34}),"c","")</f>
        <v/>
      </c>
      <c r="R254" s="14" t="str">
        <f>IF(AND(OR($E253={"a/b","a/c","b/a","c/a"}),P253="w"),VLOOKUP(R253,$AA$2:$AB$17,2,FALSE),IF(AND(OR($E253={"a/b","a/c","b/a","c/a"}),P253="l"),VLOOKUP(R253,$AC$2:$AD$17,2,FALSE),IF(AND(OR($E253={"a/b","a/c","b/a","c/a"}),P252="w"),VLOOKUP(R252,$AA$2:$AB$17,2,FALSE),IF(AND(OR($E253={"a/b","a/c","b/a","c/a"}),P252="l"),VLOOKUP(R252,$AC$2:$AD$17,2,FALSE),IF(AND(OR($E253={"a/b","a/c","b/a","c/a"}),P251="w"),VLOOKUP(R251,$AA$2:$AB$17,2,FALSE),IF(AND(OR($E253={"a/b","a/c","b/a","c/a"}),P251="l"),VLOOKUP(R251,$AC$2:$AD$17,2,FALSE),IF(AND(OR($E253={"a/b","a/c","b/a","c/a"}),P250="w"),VLOOKUP(R250,$AA$2:$AB$17,2,FALSE),IF(AND(OR($E253={"a/b","a/c","b/a","c/a"}),P250="l"),VLOOKUP(R250,$AC$2:$AD$17,2,FALSE),IF(AND(OR($E253={"a/b","a/c","b/a","c/a"}),P249="w"),VLOOKUP(R249,$AA$2:$AB$17,2,FALSE),IF(AND(OR($E253={"a/b","a/c","b/a","c/a"}),P249="l"),VLOOKUP(R249,$AC$2:$AD$17,2,FALSE),IF(AND(OR($E253={"a/b","a/c","b/a","c/a"}),P248="w"),VLOOKUP(R248,$AA$2:$AB$17,2,FALSE),IF(AND(OR($E253={"a/b","a/c","b/a","c/a"}),P248="l"),VLOOKUP(R248,$AC$2:$AD$17,2,FALSE),IF(AND(OR($E253={"a/b","a/c","b/a","c/a"}),P247="w"),VLOOKUP(R247,$AA$2:$AB$17,2,FALSE),IF(AND(OR($E253={"a/b","a/c","b/a","c/a"}),P247="l"),VLOOKUP(R247,$AC$2:$AD$17,2,FALSE),IF(AND(OR($E253={"a/b","a/c","b/a","c/a"}),P246="w"),VLOOKUP(R246,$AA$2:$AB$17,2,FALSE),IF(AND(OR($E253={"a/b","a/c","b/a","c/a"}),P246="l"),VLOOKUP(R246,$AC$2:$AD$17,2,FALSE),IF(AND(OR($E253={"a/b","a/c","b/a","c/a"}),P245="w"),VLOOKUP(R245,$AA$2:$AB$17,2,FALSE),IF(AND(OR($E253={"a/b","a/c","b/a","c/a"}),P245="l"),VLOOKUP(R245,$AC$2:$AD$17,2,FALSE),IF(AND(OR($E253={"a/b","a/c","b/a","c/a"}),P244="w"),VLOOKUP(R244,$AA$2:$AB$17,2,FALSE),IF(AND(OR($E253={"a/b","a/c","b/a","c/a"}),P244="l"),VLOOKUP(R244,$AC$2:$AD$17,2,FALSE),IF(AND(OR($E253={"a/b","a/c","b/a","c/a"}),P243="w"),VLOOKUP(R243,$AA$2:$AB$17,2,FALSE),IF(AND(OR($E253={"a/b","a/c","b/a","c/a"}),P243="l"),VLOOKUP(R243,$AC$2:$AD$17,2,FALSE),IF(OR($E253={"a/b","a/c","b/a","c/a"}),1,"")))))))))))))))))))))))</f>
        <v>2a</v>
      </c>
      <c r="S254" s="13" t="str">
        <f>IF(AND(T254="c",$A254&gt;=1,OR(U254={1,"2a","2b",3,"5a","5b","10a","10b","20a","20b","40a","40b","80a","80b","160a","160b"})),"w",IF(AND(T254="",$A254&gt;=1,OR(U254={1,"2a","2b",3,"5a","5b","10a","10b","20a","20b","40a","40b","80a","80b","160a","160b"})),"l",""))</f>
        <v/>
      </c>
      <c r="T254" s="7" t="str">
        <f>IF(OR($A254={2,5,8,11,14,17,20,23,26,29,32,35}),"c","")</f>
        <v>c</v>
      </c>
      <c r="U254" s="14" t="str">
        <f>IF(AND(OR($E253={"a/b","b/c","b/a","c/b"}),S253="w"),VLOOKUP(U253,$AA$2:$AB$17,2,FALSE),IF(AND(OR($E253={"a/b","b/c","b/a","c/b"}),S253="l"),VLOOKUP(U253,$AC$2:$AD$17,2,FALSE),IF(AND(OR($E253={"a/b","b/c","b/a","c/b"}),S252="w"),VLOOKUP(U252,$AA$2:$AB$17,2,FALSE),IF(AND(OR($E253={"a/b","b/c","b/a","c/b"}),S252="l"),VLOOKUP(U252,$AC$2:$AD$17,2,FALSE),IF(AND(OR($E253={"a/b","b/c","b/a","c/b"}),S251="w"),VLOOKUP(U251,$AA$2:$AB$17,2,FALSE),IF(AND(OR($E253={"a/b","b/c","b/a","c/b"}),S251="l"),VLOOKUP(U251,$AC$2:$AD$17,2,FALSE),IF(AND(OR($E253={"a/b","b/c","b/a","c/b"}),S250="w"),VLOOKUP(U250,$AA$2:$AB$17,2,FALSE),IF(AND(OR($E253={"a/b","b/c","b/a","c/b"}),S250="l"),VLOOKUP(U250,$AC$2:$AD$17,2,FALSE),IF(AND(OR($E253={"a/b","b/c","b/a","c/b"}),S249="w"),VLOOKUP(U249,$AA$2:$AB$17,2,FALSE),IF(AND(OR($E253={"a/b","b/c","b/a","c/b"}),S249="l"),VLOOKUP(U249,$AC$2:$AD$17,2,FALSE),IF(AND(OR($E253={"a/b","b/c","b/a","c/b"}),S248="w"),VLOOKUP(U248,$AA$2:$AB$17,2,FALSE),IF(AND(OR($E253={"a/b","b/c","b/a","c/b"}),S248="l"),VLOOKUP(U248,$AC$2:$AD$17,2,FALSE),IF(AND(OR($E253={"a/b","b/c","b/a","c/b"}),S247="w"),VLOOKUP(U247,$AA$2:$AB$17,2,FALSE),IF(AND(OR($E253={"a/b","b/c","b/a","c/b"}),S247="l"),VLOOKUP(U247,$AC$2:$AD$17,2,FALSE),IF(AND(OR($E253={"a/b","b/c","b/a","c/b"}),S246="w"),VLOOKUP(U246,$AA$2:$AB$17,2,FALSE),IF(AND(OR($E253={"a/b","b/c","b/a","c/b"}),S246="l"),VLOOKUP(U246,$AC$2:$AD$17,2,FALSE),IF(AND(OR($E253={"a/b","b/c","b/a","c/b"}),S245="w"),VLOOKUP(U245,$AA$2:$AB$17,2,FALSE),IF(AND(OR($E253={"a/b","b/c","b/a","c/b"}),S245="l"),VLOOKUP(U245,$AC$2:$AD$17,2,FALSE),IF(AND(OR($E253={"a/b","b/c","b/a","c/b"}),S244="w"),VLOOKUP(U244,$AA$2:$AB$17,2,FALSE),IF(AND(OR($E253={"a/b","b/c","b/a","c/b"}),S244="l"),VLOOKUP(U244,$AC$2:$AD$17,2,FALSE),IF(AND(OR($E253={"a/b","b/c","b/a","c/b"}),S243="w"),VLOOKUP(U243,$AA$2:$AB$17,2,FALSE),IF(AND(OR($E253={"a/b","b/c","b/a","c/b"}),S243="l"),VLOOKUP(U243,$AC$2:$AD$17,2,FALSE),IF(OR($E253={"a/b","b/c","b/a","c/b"}),1,"")))))))))))))))))))))))</f>
        <v/>
      </c>
      <c r="V254" s="13" t="str">
        <f>IF(AND(W254="c",$A254&gt;=1,OR(X254={1,"2a","2b",3,"5a","5b","10a","10b","20a","20b","40a","40b","80a","80b","160a","160b"})),"w",IF(AND(W254="",$A254&gt;=1,OR(X254={1,"2a","2b",3,"5a","5b","10a","10b","20a","20b","40a","40b","80a","80b","160a","160b"})),"l",""))</f>
        <v>l</v>
      </c>
      <c r="W254" s="7" t="str">
        <f>IF(OR($A254={3,6,9,12,15,18,21,24,27,30,33,36}),"c","")</f>
        <v/>
      </c>
      <c r="X254" s="14" t="str">
        <f>IF(AND(OR($E253={"a/c","b/c","c/a","c/b"}),V253="w"),VLOOKUP(X253,$AA$2:$AB$17,2,FALSE),IF(AND(OR($E253={"a/c","b/c","c/a","c/b"}),V253="l"),VLOOKUP(X253,$AC$2:$AD$17,2,FALSE),IF(AND(OR($E253={"a/c","b/c","c/a","c/b"}),V252="w"),VLOOKUP(X252,$AA$2:$AB$17,2,FALSE),IF(AND(OR($E253={"a/c","b/c","c/a","c/b"}),V252="l"),VLOOKUP(X252,$AC$2:$AD$17,2,FALSE),IF(AND(OR($E253={"a/c","b/c","c/a","c/b"}),V251="w"),VLOOKUP(X251,$AA$2:$AB$17,2,FALSE),IF(AND(OR($E253={"a/c","b/c","c/a","c/b"}),V251="l"),VLOOKUP(X251,$AC$2:$AD$17,2,FALSE),IF(AND(OR($E253={"a/c","b/c","c/a","c/b"}),V250="w"),VLOOKUP(X250,$AA$2:$AB$17,2,FALSE),IF(AND(OR($E253={"a/c","b/c","c/a","c/b"}),V250="l"),VLOOKUP(X250,$AC$2:$AD$17,2,FALSE),IF(AND(OR($E253={"a/c","b/c","c/a","c/b"}),V249="w"),VLOOKUP(X249,$AA$2:$AB$17,2,FALSE),IF(AND(OR($E253={"a/c","b/c","c/a","c/b"}),V249="l"),VLOOKUP(X249,$AC$2:$AD$17,2,FALSE),IF(AND(OR($E253={"a/c","b/c","c/a","c/b"}),V248="w"),VLOOKUP(X248,$AA$2:$AB$17,2,FALSE),IF(AND(OR($E253={"a/c","b/c","c/a","c/b"}),V248="l"),VLOOKUP(X248,$AC$2:$AD$17,2,FALSE),IF(AND(OR($E253={"a/c","b/c","c/a","c/b"}),V247="w"),VLOOKUP(X247,$AA$2:$AB$17,2,FALSE),IF(AND(OR($E253={"a/c","b/c","c/a","c/b"}),V247="l"),VLOOKUP(X247,$AC$2:$AD$17,2,FALSE),IF(AND(OR($E253={"a/c","b/c","c/a","c/b"}),V246="w"),VLOOKUP(X246,$AA$2:$AB$17,2,FALSE),IF(AND(OR($E253={"a/c","b/c","c/a","c/b"}),V246="l"),VLOOKUP(X246,$AC$2:$AD$17,2,FALSE),IF(AND(OR($E253={"a/c","b/c","c/a","c/b"}),V245="w"),VLOOKUP(X245,$AA$2:$AB$17,2,FALSE),IF(AND(OR($E253={"a/c","b/c","c/a","c/b"}),V245="l"),VLOOKUP(X245,$AC$2:$AD$17,2,FALSE),IF(AND(OR($E253={"a/c","b/c","c/a","c/b"}),V244="w"),VLOOKUP(X244,$AA$2:$AB$17,2,FALSE),IF(AND(OR($E253={"a/c","b/c","c/a","c/b"}),V244="l"),VLOOKUP(X244,$AC$2:$AD$17,2,FALSE),IF(AND(OR($E253={"a/c","b/c","c/a","c/b"}),V243="w"),VLOOKUP(X243,$AA$2:$AB$17,2,FALSE),IF(AND(OR($E253={"a/c","b/c","c/a","c/b"}),V243="l"),VLOOKUP(X243,$AC$2:$AD$17,2,FALSE),IF(OR($E253={"a/c","b/c","c/a","c/b"}),1,"")))))))))))))))))))))))</f>
        <v>160a</v>
      </c>
      <c r="Y254" s="12">
        <f t="shared" si="23"/>
        <v>-162</v>
      </c>
      <c r="Z254" s="27">
        <f t="shared" si="24"/>
        <v>-166</v>
      </c>
    </row>
    <row r="255" spans="1:26">
      <c r="A255" s="9">
        <v>9</v>
      </c>
      <c r="B255" s="9">
        <f>IF(OR($A255={1,2,3,4,5,6,7,8,9,10,11,12}),1,IF(OR($A255={13,14,15,16,17,18,19,20,21,22,23,24}),2,IF(OR($A255={25,26,27,28,29,30,31,32,33,34,35,36}),3,"")))</f>
        <v>1</v>
      </c>
      <c r="C255" s="9" t="str">
        <f>IF(OR($A255={1,4,7,10,13,16,19,22,25,28,31,34}),"A",IF(OR($A255={2,5,8,11,14,17,20,23,26,29,32,35}),"B",IF(OR($A255={3,6,9,12,15,18,21,24,27,30,33,36}),"C","")))</f>
        <v>C</v>
      </c>
      <c r="D255" t="str">
        <f t="shared" si="25"/>
        <v>2/1</v>
      </c>
      <c r="E255" t="str">
        <f t="shared" si="26"/>
        <v>B/C</v>
      </c>
      <c r="F255" s="13" t="str">
        <f>IF(AND(G255="d",$A255&gt;=1,OR(H255={1,"2a","2b",3,"5a","5b","10a","10b","20a","20b","40a","40b","80a","80b","160a","160b"})),"w",IF(AND(G255="",$A255&gt;=1,OR(H255={1,"2a","2b",3,"5a","5b","10a","10b","20a","20b","40a","40b","80a","80b","160a","160b"})),"l",""))</f>
        <v/>
      </c>
      <c r="G255" s="7" t="str">
        <f>IF(OR($A255={1,2,3,4,5,6,7,8,9,10,11,12}),"d","")</f>
        <v>d</v>
      </c>
      <c r="H255" s="14" t="str">
        <f>IF(AND(OR($D254={"1/2","1/3","2/1","3/1"}),F254="w"),VLOOKUP(H254,$AA$2:$AB$17,2,FALSE),IF(AND(OR($D254={"1/2","1/3","2/1","3/1"}),F254="l"),VLOOKUP(H254,$AC$2:$AD$17,2,FALSE),IF(AND(OR($D254={"1/2","1/3","2/1","3/1"}),F253="w"),VLOOKUP(H253,$AA$2:$AB$17,2,FALSE),IF(AND(OR($D254={"1/2","1/3","2/1","3/1"}),F253="l"),VLOOKUP(H253,$AC$2:$AD$17,2,FALSE),IF(AND(OR($D254={"1/2","1/3","2/1","3/1"}),F252="w"),VLOOKUP(H252,$AA$2:$AB$17,2,FALSE),IF(AND(OR($D254={"1/2","1/3","2/1","3/1"}),F252="l"),VLOOKUP(H252,$AC$2:$AD$17,2,FALSE),IF(AND(OR($D254={"1/2","1/3","2/1","3/1"}),F251="w"),VLOOKUP(H251,$AA$2:$AB$17,2,FALSE),IF(AND(OR($D254={"1/2","1/3","2/1","3/1"}),F251="l"),VLOOKUP(H251,$AC$2:$AD$17,2,FALSE),IF(AND(OR($D254={"1/2","1/3","2/1","3/1"}),F250="w"),VLOOKUP(H250,$AA$2:$AB$17,2,FALSE),IF(AND(OR($D254={"1/2","1/3","2/1","3/1"}),F250="l"),VLOOKUP(H250,$AC$2:$AD$17,2,FALSE),IF(AND(OR($D254={"1/2","1/3","2/1","3/1"}),F249="w"),VLOOKUP(H249,$AA$2:$AB$17,2,FALSE),IF(AND(OR($D254={"1/2","1/3","2/1","3/1"}),F249="l"),VLOOKUP(H249,$AC$2:$AD$17,2,FALSE),IF(AND(OR($D254={"1/2","1/3","2/1","3/1"}),F248="w"),VLOOKUP(H248,$AA$2:$AB$17,2,FALSE),IF(AND(OR($D254={"1/2","1/3","2/1","3/1"}),F248="l"),VLOOKUP(H248,$AC$2:$AD$17,2,FALSE),IF(AND(OR($D254={"1/2","1/3","2/1","3/1"}),F247="w"),VLOOKUP(H247,$AA$2:$AB$17,2,FALSE),IF(AND(OR($D254={"1/2","1/3","2/1","3/1"}),F247="l"),VLOOKUP(H247,$AC$2:$AD$17,2,FALSE),IF(AND(OR($D254={"1/2","1/3","2/1","3/1"}),F246="w"),VLOOKUP(H246,$AA$2:$AB$17,2,FALSE),IF(AND(OR($D254={"1/2","1/3","2/1","3/1"}),F246="l"),VLOOKUP(H246,$AC$2:$AD$17,2,FALSE),IF(AND(OR($D254={"1/2","1/3","2/1","3/1"}),F245="w"),VLOOKUP(H245,$AA$2:$AB$17,2,FALSE),IF(AND(OR($D254={"1/2","1/3","2/1","3/1"}),F245="l"),VLOOKUP(H245,$AC$2:$AD$17,2,FALSE),IF(AND(OR($D254={"1/2","1/3","2/1","3/1"}),F244="w"),VLOOKUP(H244,$AA$2:$AB$17,2,FALSE),IF(AND(OR($D254={"1/2","1/3","2/1","3/1"}),F244="l"),VLOOKUP(H244,$AC$2:$AD$17,2,FALSE),IF(OR($D254={"1/2","1/3","2/1","3/1"}),1,"")))))))))))))))))))))))</f>
        <v/>
      </c>
      <c r="I255" s="13" t="str">
        <f>IF(AND(J255="d",$A255&gt;=1,OR(K255={1,"2a","2b",3,"5a","5b","10a","10b","20a","20b","40a","40b","80a","80b","160a","160b"})),"w",IF(AND(J255="",$A255&gt;=1,OR(K255={1,"2a","2b",3,"5a","5b","10a","10b","20a","20b","40a","40b","80a","80b","160a","160b"})),"l",""))</f>
        <v>l</v>
      </c>
      <c r="J255" s="7" t="str">
        <f>IF(OR($A255={13,14,15,16,17,18,19,20,21,22,23,24}),"d","")</f>
        <v/>
      </c>
      <c r="K255" s="14" t="str">
        <f>IF(AND(OR($D254={"1/2","2/3","2/1","3/2"}),I254="w"),VLOOKUP(K254,$AA$2:$AB$17,2,FALSE),IF(AND(OR($D254={"1/2","2/3","2/1","3/2"}),I254="l"),VLOOKUP(K254,$AC$2:$AD$17,2,FALSE),IF(AND(OR($D254={"1/2","2/3","2/1","3/2"}),I253="w"),VLOOKUP(K253,$AA$2:$AB$17,2,FALSE),IF(AND(OR($D254={"1/2","2/3","2/1","3/2"}),I253="l"),VLOOKUP(K253,$AC$2:$AD$17,2,FALSE),IF(AND(OR($D254={"1/2","2/3","2/1","3/2"}),I252="w"),VLOOKUP(K252,$AA$2:$AB$17,2,FALSE),IF(AND(OR($D254={"1/2","2/3","2/1","3/2"}),I252="l"),VLOOKUP(K252,$AC$2:$AD$17,2,FALSE),IF(AND(OR($D254={"1/2","2/3","2/1","3/2"}),I251="w"),VLOOKUP(K251,$AA$2:$AB$17,2,FALSE),IF(AND(OR($D254={"1/2","2/3","2/1","3/2"}),I251="l"),VLOOKUP(K251,$AC$2:$AD$17,2,FALSE),IF(AND(OR($D254={"1/2","2/3","2/1","3/2"}),I250="w"),VLOOKUP(K250,$AA$2:$AB$17,2,FALSE),IF(AND(OR($D254={"1/2","2/3","2/1","3/2"}),I250="l"),VLOOKUP(K250,$AC$2:$AD$17,2,FALSE),IF(AND(OR($D254={"1/2","2/3","2/1","3/2"}),I249="w"),VLOOKUP(K249,$AA$2:$AB$17,2,FALSE),IF(AND(OR($D254={"1/2","2/3","2/1","3/2"}),I249="l"),VLOOKUP(K249,$AC$2:$AD$17,2,FALSE),IF(AND(OR($D254={"1/2","2/3","2/1","3/2"}),I248="w"),VLOOKUP(K248,$AA$2:$AB$17,2,FALSE),IF(AND(OR($D254={"1/2","2/3","2/1","3/2"}),I248="l"),VLOOKUP(K248,$AC$2:$AD$17,2,FALSE),IF(AND(OR($D254={"1/2","2/3","2/1","3/2"}),I247="w"),VLOOKUP(K247,$AA$2:$AB$17,2,FALSE),IF(AND(OR($D254={"1/2","2/3","2/1","3/2"}),I247="l"),VLOOKUP(K247,$AC$2:$AD$17,2,FALSE),IF(AND(OR($D254={"1/2","2/3","2/1","3/2"}),I246="w"),VLOOKUP(K246,$AA$2:$AB$17,2,FALSE),IF(AND(OR($D254={"1/2","2/3","2/1","3/2"}),I246="l"),VLOOKUP(K246,$AC$2:$AD$17,2,FALSE),IF(AND(OR($D254={"1/2","2/3","2/1","3/2"}),I245="w"),VLOOKUP(K245,$AA$2:$AB$17,2,FALSE),IF(AND(OR($D254={"1/2","2/3","2/1","3/2"}),I245="l"),VLOOKUP(K245,$AC$2:$AD$17,2,FALSE),IF(AND(OR($D254={"1/2","2/3","2/1","3/2"}),I244="w"),VLOOKUP(K244,$AA$2:$AB$17,2,FALSE),IF(AND(OR($D254={"1/2","2/3","2/1","3/2"}),I244="l"),VLOOKUP(K244,$AC$2:$AD$17,2,FALSE),IF(OR($D254={"1/2","2/3","2/1","3/2"}),1,"")))))))))))))))))))))))</f>
        <v>5a</v>
      </c>
      <c r="L255" s="13" t="str">
        <f>IF(AND(M255="d",$A255&gt;=1,OR(N255={1,"2a","2b",3,"5a","5b","10a","10b","20a","20b","40a","40b","80a","80b","160a","160b"})),"w",IF(AND(M255="",$A255&gt;=1,OR(N255={1,"2a","2b",3,"5a","5b","10a","10b","20a","20b","40a","40b","80a","80b","160a","160b"})),"l",""))</f>
        <v>l</v>
      </c>
      <c r="M255" s="7" t="str">
        <f>IF(OR($A255={25,26,27,28,29,30,31,32,33,34,35,36}),"d","")</f>
        <v/>
      </c>
      <c r="N255" s="14" t="str">
        <f>IF(AND(OR($D254={"1/3","2/3","3/1","3/2"}),L254="w"),VLOOKUP(N254,$AA$2:$AB$17,2,FALSE),IF(AND(OR($D254={"1/3","2/3","3/1","3/2"}),L254="l"),VLOOKUP(N254,$AC$2:$AD$17,2,FALSE),IF(AND(OR($D254={"1/3","2/3","3/1","3/2"}),L253="w"),VLOOKUP(N253,$AA$2:$AB$17,2,FALSE),IF(AND(OR($D254={"1/3","2/3","3/1","3/2"}),L253="l"),VLOOKUP(N253,$AC$2:$AD$17,2,FALSE),IF(AND(OR($D254={"1/3","2/3","3/1","3/2"}),L252="w"),VLOOKUP(N252,$AA$2:$AB$17,2,FALSE),IF(AND(OR($D254={"1/3","2/3","3/1","3/2"}),L252="l"),VLOOKUP(N252,$AC$2:$AD$17,2,FALSE),IF(AND(OR($D254={"1/3","2/3","3/1","3/2"}),L251="w"),VLOOKUP(N251,$AA$2:$AB$17,2,FALSE),IF(AND(OR($D254={"1/3","2/3","3/1","3/2"}),L251="l"),VLOOKUP(N251,$AC$2:$AD$17,2,FALSE),IF(AND(OR($D254={"1/3","2/3","3/1","3/2"}),L250="w"),VLOOKUP(N250,$AA$2:$AB$17,2,FALSE),IF(AND(OR($D254={"1/3","2/3","3/1","3/2"}),L250="l"),VLOOKUP(N250,$AC$2:$AD$17,2,FALSE),IF(AND(OR($D254={"1/3","2/3","3/1","3/2"}),L249="w"),VLOOKUP(N249,$AA$2:$AB$17,2,FALSE),IF(AND(OR($D254={"1/3","2/3","3/1","3/2"}),L249="l"),VLOOKUP(N249,$AC$2:$AD$17,2,FALSE),IF(AND(OR($D254={"1/3","2/3","3/1","3/2"}),L248="w"),VLOOKUP(N248,$AA$2:$AB$17,2,FALSE),IF(AND(OR($D254={"1/3","2/3","3/1","3/2"}),L248="l"),VLOOKUP(N248,$AC$2:$AD$17,2,FALSE),IF(AND(OR($D254={"1/3","2/3","3/1","3/2"}),L247="w"),VLOOKUP(N247,$AA$2:$AB$17,2,FALSE),IF(AND(OR($D254={"1/3","2/3","3/1","3/2"}),L247="l"),VLOOKUP(N247,$AC$2:$AD$17,2,FALSE),IF(AND(OR($D254={"1/3","2/3","3/1","3/2"}),L246="w"),VLOOKUP(N246,$AA$2:$AB$17,2,FALSE),IF(AND(OR($D254={"1/3","2/3","3/1","3/2"}),L246="l"),VLOOKUP(N246,$AC$2:$AD$17,2,FALSE),IF(AND(OR($D254={"1/3","2/3","3/1","3/2"}),L245="w"),VLOOKUP(N245,$AA$2:$AB$17,2,FALSE),IF(AND(OR($D254={"1/3","2/3","3/1","3/2"}),L245="l"),VLOOKUP(N245,$AC$2:$AD$17,2,FALSE),IF(AND(OR($D254={"1/3","2/3","3/1","3/2"}),L244="w"),VLOOKUP(N244,$AA$2:$AB$17,2,FALSE),IF(AND(OR($D254={"1/3","2/3","3/1","3/2"}),L244="l"),VLOOKUP(N244,$AC$2:$AD$17,2,FALSE),IF(OR($D254={"1/3","2/3","3/1","3/2"}),1,"")))))))))))))))))))))))</f>
        <v>2a</v>
      </c>
      <c r="O255" s="12">
        <f t="shared" si="22"/>
        <v>-7</v>
      </c>
      <c r="P255" s="13" t="str">
        <f>IF(AND(Q255="c",$A255&gt;=1,OR(R255={1,"2a","2b",3,"5a","5b","10a","10b","20a","20b","40a","40b","80a","80b","160a","160b"})),"w",IF(AND(Q255="",$A255&gt;=1,OR(R255={1,"2a","2b",3,"5a","5b","10a","10b","20a","20b","40a","40b","80a","80b","160a","160b"})),"l",""))</f>
        <v/>
      </c>
      <c r="Q255" s="7" t="str">
        <f>IF(OR($A255={1,4,7,10,13,16,19,22,25,28,31,34}),"c","")</f>
        <v/>
      </c>
      <c r="R255" s="14" t="str">
        <f>IF(AND(OR($E254={"a/b","a/c","b/a","c/a"}),P254="w"),VLOOKUP(R254,$AA$2:$AB$17,2,FALSE),IF(AND(OR($E254={"a/b","a/c","b/a","c/a"}),P254="l"),VLOOKUP(R254,$AC$2:$AD$17,2,FALSE),IF(AND(OR($E254={"a/b","a/c","b/a","c/a"}),P253="w"),VLOOKUP(R253,$AA$2:$AB$17,2,FALSE),IF(AND(OR($E254={"a/b","a/c","b/a","c/a"}),P253="l"),VLOOKUP(R253,$AC$2:$AD$17,2,FALSE),IF(AND(OR($E254={"a/b","a/c","b/a","c/a"}),P252="w"),VLOOKUP(R252,$AA$2:$AB$17,2,FALSE),IF(AND(OR($E254={"a/b","a/c","b/a","c/a"}),P252="l"),VLOOKUP(R252,$AC$2:$AD$17,2,FALSE),IF(AND(OR($E254={"a/b","a/c","b/a","c/a"}),P251="w"),VLOOKUP(R251,$AA$2:$AB$17,2,FALSE),IF(AND(OR($E254={"a/b","a/c","b/a","c/a"}),P251="l"),VLOOKUP(R251,$AC$2:$AD$17,2,FALSE),IF(AND(OR($E254={"a/b","a/c","b/a","c/a"}),P250="w"),VLOOKUP(R250,$AA$2:$AB$17,2,FALSE),IF(AND(OR($E254={"a/b","a/c","b/a","c/a"}),P250="l"),VLOOKUP(R250,$AC$2:$AD$17,2,FALSE),IF(AND(OR($E254={"a/b","a/c","b/a","c/a"}),P249="w"),VLOOKUP(R249,$AA$2:$AB$17,2,FALSE),IF(AND(OR($E254={"a/b","a/c","b/a","c/a"}),P249="l"),VLOOKUP(R249,$AC$2:$AD$17,2,FALSE),IF(AND(OR($E254={"a/b","a/c","b/a","c/a"}),P248="w"),VLOOKUP(R248,$AA$2:$AB$17,2,FALSE),IF(AND(OR($E254={"a/b","a/c","b/a","c/a"}),P248="l"),VLOOKUP(R248,$AC$2:$AD$17,2,FALSE),IF(AND(OR($E254={"a/b","a/c","b/a","c/a"}),P247="w"),VLOOKUP(R247,$AA$2:$AB$17,2,FALSE),IF(AND(OR($E254={"a/b","a/c","b/a","c/a"}),P247="l"),VLOOKUP(R247,$AC$2:$AD$17,2,FALSE),IF(AND(OR($E254={"a/b","a/c","b/a","c/a"}),P246="w"),VLOOKUP(R246,$AA$2:$AB$17,2,FALSE),IF(AND(OR($E254={"a/b","a/c","b/a","c/a"}),P246="l"),VLOOKUP(R246,$AC$2:$AD$17,2,FALSE),IF(AND(OR($E254={"a/b","a/c","b/a","c/a"}),P245="w"),VLOOKUP(R245,$AA$2:$AB$17,2,FALSE),IF(AND(OR($E254={"a/b","a/c","b/a","c/a"}),P245="l"),VLOOKUP(R245,$AC$2:$AD$17,2,FALSE),IF(AND(OR($E254={"a/b","a/c","b/a","c/a"}),P244="w"),VLOOKUP(R244,$AA$2:$AB$17,2,FALSE),IF(AND(OR($E254={"a/b","a/c","b/a","c/a"}),P244="l"),VLOOKUP(R244,$AC$2:$AD$17,2,FALSE),IF(OR($E254={"a/b","a/c","b/a","c/a"}),1,"")))))))))))))))))))))))</f>
        <v/>
      </c>
      <c r="S255" s="13" t="str">
        <f>IF(AND(T255="c",$A255&gt;=1,OR(U255={1,"2a","2b",3,"5a","5b","10a","10b","20a","20b","40a","40b","80a","80b","160a","160b"})),"w",IF(AND(T255="",$A255&gt;=1,OR(U255={1,"2a","2b",3,"5a","5b","10a","10b","20a","20b","40a","40b","80a","80b","160a","160b"})),"l",""))</f>
        <v>l</v>
      </c>
      <c r="T255" s="7" t="str">
        <f>IF(OR($A255={2,5,8,11,14,17,20,23,26,29,32,35}),"c","")</f>
        <v/>
      </c>
      <c r="U255" s="14" t="str">
        <f>IF(AND(OR($E254={"a/b","b/c","b/a","c/b"}),S254="w"),VLOOKUP(U254,$AA$2:$AB$17,2,FALSE),IF(AND(OR($E254={"a/b","b/c","b/a","c/b"}),S254="l"),VLOOKUP(U254,$AC$2:$AD$17,2,FALSE),IF(AND(OR($E254={"a/b","b/c","b/a","c/b"}),S253="w"),VLOOKUP(U253,$AA$2:$AB$17,2,FALSE),IF(AND(OR($E254={"a/b","b/c","b/a","c/b"}),S253="l"),VLOOKUP(U253,$AC$2:$AD$17,2,FALSE),IF(AND(OR($E254={"a/b","b/c","b/a","c/b"}),S252="w"),VLOOKUP(U252,$AA$2:$AB$17,2,FALSE),IF(AND(OR($E254={"a/b","b/c","b/a","c/b"}),S252="l"),VLOOKUP(U252,$AC$2:$AD$17,2,FALSE),IF(AND(OR($E254={"a/b","b/c","b/a","c/b"}),S251="w"),VLOOKUP(U251,$AA$2:$AB$17,2,FALSE),IF(AND(OR($E254={"a/b","b/c","b/a","c/b"}),S251="l"),VLOOKUP(U251,$AC$2:$AD$17,2,FALSE),IF(AND(OR($E254={"a/b","b/c","b/a","c/b"}),S250="w"),VLOOKUP(U250,$AA$2:$AB$17,2,FALSE),IF(AND(OR($E254={"a/b","b/c","b/a","c/b"}),S250="l"),VLOOKUP(U250,$AC$2:$AD$17,2,FALSE),IF(AND(OR($E254={"a/b","b/c","b/a","c/b"}),S249="w"),VLOOKUP(U249,$AA$2:$AB$17,2,FALSE),IF(AND(OR($E254={"a/b","b/c","b/a","c/b"}),S249="l"),VLOOKUP(U249,$AC$2:$AD$17,2,FALSE),IF(AND(OR($E254={"a/b","b/c","b/a","c/b"}),S248="w"),VLOOKUP(U248,$AA$2:$AB$17,2,FALSE),IF(AND(OR($E254={"a/b","b/c","b/a","c/b"}),S248="l"),VLOOKUP(U248,$AC$2:$AD$17,2,FALSE),IF(AND(OR($E254={"a/b","b/c","b/a","c/b"}),S247="w"),VLOOKUP(U247,$AA$2:$AB$17,2,FALSE),IF(AND(OR($E254={"a/b","b/c","b/a","c/b"}),S247="l"),VLOOKUP(U247,$AC$2:$AD$17,2,FALSE),IF(AND(OR($E254={"a/b","b/c","b/a","c/b"}),S246="w"),VLOOKUP(U246,$AA$2:$AB$17,2,FALSE),IF(AND(OR($E254={"a/b","b/c","b/a","c/b"}),S246="l"),VLOOKUP(U246,$AC$2:$AD$17,2,FALSE),IF(AND(OR($E254={"a/b","b/c","b/a","c/b"}),S245="w"),VLOOKUP(U245,$AA$2:$AB$17,2,FALSE),IF(AND(OR($E254={"a/b","b/c","b/a","c/b"}),S245="l"),VLOOKUP(U245,$AC$2:$AD$17,2,FALSE),IF(AND(OR($E254={"a/b","b/c","b/a","c/b"}),S244="w"),VLOOKUP(U244,$AA$2:$AB$17,2,FALSE),IF(AND(OR($E254={"a/b","b/c","b/a","c/b"}),S244="l"),VLOOKUP(U244,$AC$2:$AD$17,2,FALSE),IF(OR($E254={"a/b","b/c","b/a","c/b"}),1,"")))))))))))))))))))))))</f>
        <v>10b</v>
      </c>
      <c r="V255" s="13" t="str">
        <f>IF(AND(W255="c",$A255&gt;=1,OR(X255={1,"2a","2b",3,"5a","5b","10a","10b","20a","20b","40a","40b","80a","80b","160a","160b"})),"w",IF(AND(W255="",$A255&gt;=1,OR(X255={1,"2a","2b",3,"5a","5b","10a","10b","20a","20b","40a","40b","80a","80b","160a","160b"})),"l",""))</f>
        <v>w</v>
      </c>
      <c r="W255" s="7" t="str">
        <f>IF(OR($A255={3,6,9,12,15,18,21,24,27,30,33,36}),"c","")</f>
        <v>c</v>
      </c>
      <c r="X255" s="14" t="str">
        <f>IF(AND(OR($E254={"a/c","b/c","c/a","c/b"}),V254="w"),VLOOKUP(X254,$AA$2:$AB$17,2,FALSE),IF(AND(OR($E254={"a/c","b/c","c/a","c/b"}),V254="l"),VLOOKUP(X254,$AC$2:$AD$17,2,FALSE),IF(AND(OR($E254={"a/c","b/c","c/a","c/b"}),V253="w"),VLOOKUP(X253,$AA$2:$AB$17,2,FALSE),IF(AND(OR($E254={"a/c","b/c","c/a","c/b"}),V253="l"),VLOOKUP(X253,$AC$2:$AD$17,2,FALSE),IF(AND(OR($E254={"a/c","b/c","c/a","c/b"}),V252="w"),VLOOKUP(X252,$AA$2:$AB$17,2,FALSE),IF(AND(OR($E254={"a/c","b/c","c/a","c/b"}),V252="l"),VLOOKUP(X252,$AC$2:$AD$17,2,FALSE),IF(AND(OR($E254={"a/c","b/c","c/a","c/b"}),V251="w"),VLOOKUP(X251,$AA$2:$AB$17,2,FALSE),IF(AND(OR($E254={"a/c","b/c","c/a","c/b"}),V251="l"),VLOOKUP(X251,$AC$2:$AD$17,2,FALSE),IF(AND(OR($E254={"a/c","b/c","c/a","c/b"}),V250="w"),VLOOKUP(X250,$AA$2:$AB$17,2,FALSE),IF(AND(OR($E254={"a/c","b/c","c/a","c/b"}),V250="l"),VLOOKUP(X250,$AC$2:$AD$17,2,FALSE),IF(AND(OR($E254={"a/c","b/c","c/a","c/b"}),V249="w"),VLOOKUP(X249,$AA$2:$AB$17,2,FALSE),IF(AND(OR($E254={"a/c","b/c","c/a","c/b"}),V249="l"),VLOOKUP(X249,$AC$2:$AD$17,2,FALSE),IF(AND(OR($E254={"a/c","b/c","c/a","c/b"}),V248="w"),VLOOKUP(X248,$AA$2:$AB$17,2,FALSE),IF(AND(OR($E254={"a/c","b/c","c/a","c/b"}),V248="l"),VLOOKUP(X248,$AC$2:$AD$17,2,FALSE),IF(AND(OR($E254={"a/c","b/c","c/a","c/b"}),V247="w"),VLOOKUP(X247,$AA$2:$AB$17,2,FALSE),IF(AND(OR($E254={"a/c","b/c","c/a","c/b"}),V247="l"),VLOOKUP(X247,$AC$2:$AD$17,2,FALSE),IF(AND(OR($E254={"a/c","b/c","c/a","c/b"}),V246="w"),VLOOKUP(X246,$AA$2:$AB$17,2,FALSE),IF(AND(OR($E254={"a/c","b/c","c/a","c/b"}),V246="l"),VLOOKUP(X246,$AC$2:$AD$17,2,FALSE),IF(AND(OR($E254={"a/c","b/c","c/a","c/b"}),V245="w"),VLOOKUP(X245,$AA$2:$AB$17,2,FALSE),IF(AND(OR($E254={"a/c","b/c","c/a","c/b"}),V245="l"),VLOOKUP(X245,$AC$2:$AD$17,2,FALSE),IF(AND(OR($E254={"a/c","b/c","c/a","c/b"}),V244="w"),VLOOKUP(X244,$AA$2:$AB$17,2,FALSE),IF(AND(OR($E254={"a/c","b/c","c/a","c/b"}),V244="l"),VLOOKUP(X244,$AC$2:$AD$17,2,FALSE),IF(OR($E254={"a/c","b/c","c/a","c/b"}),1,"")))))))))))))))))))))))</f>
        <v>160b</v>
      </c>
      <c r="Y255" s="12">
        <f t="shared" si="23"/>
        <v>310</v>
      </c>
      <c r="Z255" s="27">
        <f t="shared" si="24"/>
        <v>303</v>
      </c>
    </row>
    <row r="256" spans="1:26">
      <c r="A256" s="9">
        <v>30</v>
      </c>
      <c r="B256" s="9">
        <f>IF(OR($A256={1,2,3,4,5,6,7,8,9,10,11,12}),1,IF(OR($A256={13,14,15,16,17,18,19,20,21,22,23,24}),2,IF(OR($A256={25,26,27,28,29,30,31,32,33,34,35,36}),3,"")))</f>
        <v>3</v>
      </c>
      <c r="C256" s="9" t="str">
        <f>IF(OR($A256={1,4,7,10,13,16,19,22,25,28,31,34}),"A",IF(OR($A256={2,5,8,11,14,17,20,23,26,29,32,35}),"B",IF(OR($A256={3,6,9,12,15,18,21,24,27,30,33,36}),"C","")))</f>
        <v>C</v>
      </c>
      <c r="D256" t="str">
        <f t="shared" si="25"/>
        <v>1/3</v>
      </c>
      <c r="E256" t="str">
        <f t="shared" si="26"/>
        <v>B/C</v>
      </c>
      <c r="F256" s="13" t="str">
        <f>IF(AND(G256="d",$A256&gt;=1,OR(H256={1,"2a","2b",3,"5a","5b","10a","10b","20a","20b","40a","40b","80a","80b","160a","160b"})),"w",IF(AND(G256="",$A256&gt;=1,OR(H256={1,"2a","2b",3,"5a","5b","10a","10b","20a","20b","40a","40b","80a","80b","160a","160b"})),"l",""))</f>
        <v>l</v>
      </c>
      <c r="G256" s="7" t="str">
        <f>IF(OR($A256={1,2,3,4,5,6,7,8,9,10,11,12}),"d","")</f>
        <v/>
      </c>
      <c r="H256" s="14" t="str">
        <f>IF(AND(OR($D255={"1/2","1/3","2/1","3/1"}),F255="w"),VLOOKUP(H255,$AA$2:$AB$17,2,FALSE),IF(AND(OR($D255={"1/2","1/3","2/1","3/1"}),F255="l"),VLOOKUP(H255,$AC$2:$AD$17,2,FALSE),IF(AND(OR($D255={"1/2","1/3","2/1","3/1"}),F254="w"),VLOOKUP(H254,$AA$2:$AB$17,2,FALSE),IF(AND(OR($D255={"1/2","1/3","2/1","3/1"}),F254="l"),VLOOKUP(H254,$AC$2:$AD$17,2,FALSE),IF(AND(OR($D255={"1/2","1/3","2/1","3/1"}),F253="w"),VLOOKUP(H253,$AA$2:$AB$17,2,FALSE),IF(AND(OR($D255={"1/2","1/3","2/1","3/1"}),F253="l"),VLOOKUP(H253,$AC$2:$AD$17,2,FALSE),IF(AND(OR($D255={"1/2","1/3","2/1","3/1"}),F252="w"),VLOOKUP(H252,$AA$2:$AB$17,2,FALSE),IF(AND(OR($D255={"1/2","1/3","2/1","3/1"}),F252="l"),VLOOKUP(H252,$AC$2:$AD$17,2,FALSE),IF(AND(OR($D255={"1/2","1/3","2/1","3/1"}),F251="w"),VLOOKUP(H251,$AA$2:$AB$17,2,FALSE),IF(AND(OR($D255={"1/2","1/3","2/1","3/1"}),F251="l"),VLOOKUP(H251,$AC$2:$AD$17,2,FALSE),IF(AND(OR($D255={"1/2","1/3","2/1","3/1"}),F250="w"),VLOOKUP(H250,$AA$2:$AB$17,2,FALSE),IF(AND(OR($D255={"1/2","1/3","2/1","3/1"}),F250="l"),VLOOKUP(H250,$AC$2:$AD$17,2,FALSE),IF(AND(OR($D255={"1/2","1/3","2/1","3/1"}),F249="w"),VLOOKUP(H249,$AA$2:$AB$17,2,FALSE),IF(AND(OR($D255={"1/2","1/3","2/1","3/1"}),F249="l"),VLOOKUP(H249,$AC$2:$AD$17,2,FALSE),IF(AND(OR($D255={"1/2","1/3","2/1","3/1"}),F248="w"),VLOOKUP(H248,$AA$2:$AB$17,2,FALSE),IF(AND(OR($D255={"1/2","1/3","2/1","3/1"}),F248="l"),VLOOKUP(H248,$AC$2:$AD$17,2,FALSE),IF(AND(OR($D255={"1/2","1/3","2/1","3/1"}),F247="w"),VLOOKUP(H247,$AA$2:$AB$17,2,FALSE),IF(AND(OR($D255={"1/2","1/3","2/1","3/1"}),F247="l"),VLOOKUP(H247,$AC$2:$AD$17,2,FALSE),IF(AND(OR($D255={"1/2","1/3","2/1","3/1"}),F246="w"),VLOOKUP(H246,$AA$2:$AB$17,2,FALSE),IF(AND(OR($D255={"1/2","1/3","2/1","3/1"}),F246="l"),VLOOKUP(H246,$AC$2:$AD$17,2,FALSE),IF(AND(OR($D255={"1/2","1/3","2/1","3/1"}),F245="w"),VLOOKUP(H245,$AA$2:$AB$17,2,FALSE),IF(AND(OR($D255={"1/2","1/3","2/1","3/1"}),F245="l"),VLOOKUP(H245,$AC$2:$AD$17,2,FALSE),IF(OR($D255={"1/2","1/3","2/1","3/1"}),1,"")))))))))))))))))))))))</f>
        <v>5a</v>
      </c>
      <c r="I256" s="13" t="str">
        <f>IF(AND(J256="d",$A256&gt;=1,OR(K256={1,"2a","2b",3,"5a","5b","10a","10b","20a","20b","40a","40b","80a","80b","160a","160b"})),"w",IF(AND(J256="",$A256&gt;=1,OR(K256={1,"2a","2b",3,"5a","5b","10a","10b","20a","20b","40a","40b","80a","80b","160a","160b"})),"l",""))</f>
        <v>l</v>
      </c>
      <c r="J256" s="7" t="str">
        <f>IF(OR($A256={13,14,15,16,17,18,19,20,21,22,23,24}),"d","")</f>
        <v/>
      </c>
      <c r="K256" s="14" t="str">
        <f>IF(AND(OR($D255={"1/2","2/3","2/1","3/2"}),I255="w"),VLOOKUP(K255,$AA$2:$AB$17,2,FALSE),IF(AND(OR($D255={"1/2","2/3","2/1","3/2"}),I255="l"),VLOOKUP(K255,$AC$2:$AD$17,2,FALSE),IF(AND(OR($D255={"1/2","2/3","2/1","3/2"}),I254="w"),VLOOKUP(K254,$AA$2:$AB$17,2,FALSE),IF(AND(OR($D255={"1/2","2/3","2/1","3/2"}),I254="l"),VLOOKUP(K254,$AC$2:$AD$17,2,FALSE),IF(AND(OR($D255={"1/2","2/3","2/1","3/2"}),I253="w"),VLOOKUP(K253,$AA$2:$AB$17,2,FALSE),IF(AND(OR($D255={"1/2","2/3","2/1","3/2"}),I253="l"),VLOOKUP(K253,$AC$2:$AD$17,2,FALSE),IF(AND(OR($D255={"1/2","2/3","2/1","3/2"}),I252="w"),VLOOKUP(K252,$AA$2:$AB$17,2,FALSE),IF(AND(OR($D255={"1/2","2/3","2/1","3/2"}),I252="l"),VLOOKUP(K252,$AC$2:$AD$17,2,FALSE),IF(AND(OR($D255={"1/2","2/3","2/1","3/2"}),I251="w"),VLOOKUP(K251,$AA$2:$AB$17,2,FALSE),IF(AND(OR($D255={"1/2","2/3","2/1","3/2"}),I251="l"),VLOOKUP(K251,$AC$2:$AD$17,2,FALSE),IF(AND(OR($D255={"1/2","2/3","2/1","3/2"}),I250="w"),VLOOKUP(K250,$AA$2:$AB$17,2,FALSE),IF(AND(OR($D255={"1/2","2/3","2/1","3/2"}),I250="l"),VLOOKUP(K250,$AC$2:$AD$17,2,FALSE),IF(AND(OR($D255={"1/2","2/3","2/1","3/2"}),I249="w"),VLOOKUP(K249,$AA$2:$AB$17,2,FALSE),IF(AND(OR($D255={"1/2","2/3","2/1","3/2"}),I249="l"),VLOOKUP(K249,$AC$2:$AD$17,2,FALSE),IF(AND(OR($D255={"1/2","2/3","2/1","3/2"}),I248="w"),VLOOKUP(K248,$AA$2:$AB$17,2,FALSE),IF(AND(OR($D255={"1/2","2/3","2/1","3/2"}),I248="l"),VLOOKUP(K248,$AC$2:$AD$17,2,FALSE),IF(AND(OR($D255={"1/2","2/3","2/1","3/2"}),I247="w"),VLOOKUP(K247,$AA$2:$AB$17,2,FALSE),IF(AND(OR($D255={"1/2","2/3","2/1","3/2"}),I247="l"),VLOOKUP(K247,$AC$2:$AD$17,2,FALSE),IF(AND(OR($D255={"1/2","2/3","2/1","3/2"}),I246="w"),VLOOKUP(K246,$AA$2:$AB$17,2,FALSE),IF(AND(OR($D255={"1/2","2/3","2/1","3/2"}),I246="l"),VLOOKUP(K246,$AC$2:$AD$17,2,FALSE),IF(AND(OR($D255={"1/2","2/3","2/1","3/2"}),I245="w"),VLOOKUP(K245,$AA$2:$AB$17,2,FALSE),IF(AND(OR($D255={"1/2","2/3","2/1","3/2"}),I245="l"),VLOOKUP(K245,$AC$2:$AD$17,2,FALSE),IF(OR($D255={"1/2","2/3","2/1","3/2"}),1,"")))))))))))))))))))))))</f>
        <v>5b</v>
      </c>
      <c r="L256" s="13" t="str">
        <f>IF(AND(M256="d",$A256&gt;=1,OR(N256={1,"2a","2b",3,"5a","5b","10a","10b","20a","20b","40a","40b","80a","80b","160a","160b"})),"w",IF(AND(M256="",$A256&gt;=1,OR(N256={1,"2a","2b",3,"5a","5b","10a","10b","20a","20b","40a","40b","80a","80b","160a","160b"})),"l",""))</f>
        <v/>
      </c>
      <c r="M256" s="7" t="str">
        <f>IF(OR($A256={25,26,27,28,29,30,31,32,33,34,35,36}),"d","")</f>
        <v>d</v>
      </c>
      <c r="N256" s="14" t="str">
        <f>IF(AND(OR($D255={"1/3","2/3","3/1","3/2"}),L255="w"),VLOOKUP(N255,$AA$2:$AB$17,2,FALSE),IF(AND(OR($D255={"1/3","2/3","3/1","3/2"}),L255="l"),VLOOKUP(N255,$AC$2:$AD$17,2,FALSE),IF(AND(OR($D255={"1/3","2/3","3/1","3/2"}),L254="w"),VLOOKUP(N254,$AA$2:$AB$17,2,FALSE),IF(AND(OR($D255={"1/3","2/3","3/1","3/2"}),L254="l"),VLOOKUP(N254,$AC$2:$AD$17,2,FALSE),IF(AND(OR($D255={"1/3","2/3","3/1","3/2"}),L253="w"),VLOOKUP(N253,$AA$2:$AB$17,2,FALSE),IF(AND(OR($D255={"1/3","2/3","3/1","3/2"}),L253="l"),VLOOKUP(N253,$AC$2:$AD$17,2,FALSE),IF(AND(OR($D255={"1/3","2/3","3/1","3/2"}),L252="w"),VLOOKUP(N252,$AA$2:$AB$17,2,FALSE),IF(AND(OR($D255={"1/3","2/3","3/1","3/2"}),L252="l"),VLOOKUP(N252,$AC$2:$AD$17,2,FALSE),IF(AND(OR($D255={"1/3","2/3","3/1","3/2"}),L251="w"),VLOOKUP(N251,$AA$2:$AB$17,2,FALSE),IF(AND(OR($D255={"1/3","2/3","3/1","3/2"}),L251="l"),VLOOKUP(N251,$AC$2:$AD$17,2,FALSE),IF(AND(OR($D255={"1/3","2/3","3/1","3/2"}),L250="w"),VLOOKUP(N250,$AA$2:$AB$17,2,FALSE),IF(AND(OR($D255={"1/3","2/3","3/1","3/2"}),L250="l"),VLOOKUP(N250,$AC$2:$AD$17,2,FALSE),IF(AND(OR($D255={"1/3","2/3","3/1","3/2"}),L249="w"),VLOOKUP(N249,$AA$2:$AB$17,2,FALSE),IF(AND(OR($D255={"1/3","2/3","3/1","3/2"}),L249="l"),VLOOKUP(N249,$AC$2:$AD$17,2,FALSE),IF(AND(OR($D255={"1/3","2/3","3/1","3/2"}),L248="w"),VLOOKUP(N248,$AA$2:$AB$17,2,FALSE),IF(AND(OR($D255={"1/3","2/3","3/1","3/2"}),L248="l"),VLOOKUP(N248,$AC$2:$AD$17,2,FALSE),IF(AND(OR($D255={"1/3","2/3","3/1","3/2"}),L247="w"),VLOOKUP(N247,$AA$2:$AB$17,2,FALSE),IF(AND(OR($D255={"1/3","2/3","3/1","3/2"}),L247="l"),VLOOKUP(N247,$AC$2:$AD$17,2,FALSE),IF(AND(OR($D255={"1/3","2/3","3/1","3/2"}),L246="w"),VLOOKUP(N246,$AA$2:$AB$17,2,FALSE),IF(AND(OR($D255={"1/3","2/3","3/1","3/2"}),L246="l"),VLOOKUP(N246,$AC$2:$AD$17,2,FALSE),IF(AND(OR($D255={"1/3","2/3","3/1","3/2"}),L245="w"),VLOOKUP(N245,$AA$2:$AB$17,2,FALSE),IF(AND(OR($D255={"1/3","2/3","3/1","3/2"}),L245="l"),VLOOKUP(N245,$AC$2:$AD$17,2,FALSE),IF(OR($D255={"1/3","2/3","3/1","3/2"}),1,"")))))))))))))))))))))))</f>
        <v/>
      </c>
      <c r="O256" s="12">
        <f t="shared" si="22"/>
        <v>-10</v>
      </c>
      <c r="P256" s="13" t="str">
        <f>IF(AND(Q256="c",$A256&gt;=1,OR(R256={1,"2a","2b",3,"5a","5b","10a","10b","20a","20b","40a","40b","80a","80b","160a","160b"})),"w",IF(AND(Q256="",$A256&gt;=1,OR(R256={1,"2a","2b",3,"5a","5b","10a","10b","20a","20b","40a","40b","80a","80b","160a","160b"})),"l",""))</f>
        <v/>
      </c>
      <c r="Q256" s="7" t="str">
        <f>IF(OR($A256={1,4,7,10,13,16,19,22,25,28,31,34}),"c","")</f>
        <v/>
      </c>
      <c r="R256" s="14" t="str">
        <f>IF(AND(OR($E255={"a/b","a/c","b/a","c/a"}),P255="w"),VLOOKUP(R255,$AA$2:$AB$17,2,FALSE),IF(AND(OR($E255={"a/b","a/c","b/a","c/a"}),P255="l"),VLOOKUP(R255,$AC$2:$AD$17,2,FALSE),IF(AND(OR($E255={"a/b","a/c","b/a","c/a"}),P254="w"),VLOOKUP(R254,$AA$2:$AB$17,2,FALSE),IF(AND(OR($E255={"a/b","a/c","b/a","c/a"}),P254="l"),VLOOKUP(R254,$AC$2:$AD$17,2,FALSE),IF(AND(OR($E255={"a/b","a/c","b/a","c/a"}),P253="w"),VLOOKUP(R253,$AA$2:$AB$17,2,FALSE),IF(AND(OR($E255={"a/b","a/c","b/a","c/a"}),P253="l"),VLOOKUP(R253,$AC$2:$AD$17,2,FALSE),IF(AND(OR($E255={"a/b","a/c","b/a","c/a"}),P252="w"),VLOOKUP(R252,$AA$2:$AB$17,2,FALSE),IF(AND(OR($E255={"a/b","a/c","b/a","c/a"}),P252="l"),VLOOKUP(R252,$AC$2:$AD$17,2,FALSE),IF(AND(OR($E255={"a/b","a/c","b/a","c/a"}),P251="w"),VLOOKUP(R251,$AA$2:$AB$17,2,FALSE),IF(AND(OR($E255={"a/b","a/c","b/a","c/a"}),P251="l"),VLOOKUP(R251,$AC$2:$AD$17,2,FALSE),IF(AND(OR($E255={"a/b","a/c","b/a","c/a"}),P250="w"),VLOOKUP(R250,$AA$2:$AB$17,2,FALSE),IF(AND(OR($E255={"a/b","a/c","b/a","c/a"}),P250="l"),VLOOKUP(R250,$AC$2:$AD$17,2,FALSE),IF(AND(OR($E255={"a/b","a/c","b/a","c/a"}),P249="w"),VLOOKUP(R249,$AA$2:$AB$17,2,FALSE),IF(AND(OR($E255={"a/b","a/c","b/a","c/a"}),P249="l"),VLOOKUP(R249,$AC$2:$AD$17,2,FALSE),IF(AND(OR($E255={"a/b","a/c","b/a","c/a"}),P248="w"),VLOOKUP(R248,$AA$2:$AB$17,2,FALSE),IF(AND(OR($E255={"a/b","a/c","b/a","c/a"}),P248="l"),VLOOKUP(R248,$AC$2:$AD$17,2,FALSE),IF(AND(OR($E255={"a/b","a/c","b/a","c/a"}),P247="w"),VLOOKUP(R247,$AA$2:$AB$17,2,FALSE),IF(AND(OR($E255={"a/b","a/c","b/a","c/a"}),P247="l"),VLOOKUP(R247,$AC$2:$AD$17,2,FALSE),IF(AND(OR($E255={"a/b","a/c","b/a","c/a"}),P246="w"),VLOOKUP(R246,$AA$2:$AB$17,2,FALSE),IF(AND(OR($E255={"a/b","a/c","b/a","c/a"}),P246="l"),VLOOKUP(R246,$AC$2:$AD$17,2,FALSE),IF(AND(OR($E255={"a/b","a/c","b/a","c/a"}),P245="w"),VLOOKUP(R245,$AA$2:$AB$17,2,FALSE),IF(AND(OR($E255={"a/b","a/c","b/a","c/a"}),P245="l"),VLOOKUP(R245,$AC$2:$AD$17,2,FALSE),IF(OR($E255={"a/b","a/c","b/a","c/a"}),1,"")))))))))))))))))))))))</f>
        <v/>
      </c>
      <c r="S256" s="13" t="str">
        <f>IF(AND(T256="c",$A256&gt;=1,OR(U256={1,"2a","2b",3,"5a","5b","10a","10b","20a","20b","40a","40b","80a","80b","160a","160b"})),"w",IF(AND(T256="",$A256&gt;=1,OR(U256={1,"2a","2b",3,"5a","5b","10a","10b","20a","20b","40a","40b","80a","80b","160a","160b"})),"l",""))</f>
        <v>l</v>
      </c>
      <c r="T256" s="7" t="str">
        <f>IF(OR($A256={2,5,8,11,14,17,20,23,26,29,32,35}),"c","")</f>
        <v/>
      </c>
      <c r="U256" s="14" t="str">
        <f>IF(AND(OR($E255={"a/b","b/c","b/a","c/b"}),S255="w"),VLOOKUP(U255,$AA$2:$AB$17,2,FALSE),IF(AND(OR($E255={"a/b","b/c","b/a","c/b"}),S255="l"),VLOOKUP(U255,$AC$2:$AD$17,2,FALSE),IF(AND(OR($E255={"a/b","b/c","b/a","c/b"}),S254="w"),VLOOKUP(U254,$AA$2:$AB$17,2,FALSE),IF(AND(OR($E255={"a/b","b/c","b/a","c/b"}),S254="l"),VLOOKUP(U254,$AC$2:$AD$17,2,FALSE),IF(AND(OR($E255={"a/b","b/c","b/a","c/b"}),S253="w"),VLOOKUP(U253,$AA$2:$AB$17,2,FALSE),IF(AND(OR($E255={"a/b","b/c","b/a","c/b"}),S253="l"),VLOOKUP(U253,$AC$2:$AD$17,2,FALSE),IF(AND(OR($E255={"a/b","b/c","b/a","c/b"}),S252="w"),VLOOKUP(U252,$AA$2:$AB$17,2,FALSE),IF(AND(OR($E255={"a/b","b/c","b/a","c/b"}),S252="l"),VLOOKUP(U252,$AC$2:$AD$17,2,FALSE),IF(AND(OR($E255={"a/b","b/c","b/a","c/b"}),S251="w"),VLOOKUP(U251,$AA$2:$AB$17,2,FALSE),IF(AND(OR($E255={"a/b","b/c","b/a","c/b"}),S251="l"),VLOOKUP(U251,$AC$2:$AD$17,2,FALSE),IF(AND(OR($E255={"a/b","b/c","b/a","c/b"}),S250="w"),VLOOKUP(U250,$AA$2:$AB$17,2,FALSE),IF(AND(OR($E255={"a/b","b/c","b/a","c/b"}),S250="l"),VLOOKUP(U250,$AC$2:$AD$17,2,FALSE),IF(AND(OR($E255={"a/b","b/c","b/a","c/b"}),S249="w"),VLOOKUP(U249,$AA$2:$AB$17,2,FALSE),IF(AND(OR($E255={"a/b","b/c","b/a","c/b"}),S249="l"),VLOOKUP(U249,$AC$2:$AD$17,2,FALSE),IF(AND(OR($E255={"a/b","b/c","b/a","c/b"}),S248="w"),VLOOKUP(U248,$AA$2:$AB$17,2,FALSE),IF(AND(OR($E255={"a/b","b/c","b/a","c/b"}),S248="l"),VLOOKUP(U248,$AC$2:$AD$17,2,FALSE),IF(AND(OR($E255={"a/b","b/c","b/a","c/b"}),S247="w"),VLOOKUP(U247,$AA$2:$AB$17,2,FALSE),IF(AND(OR($E255={"a/b","b/c","b/a","c/b"}),S247="l"),VLOOKUP(U247,$AC$2:$AD$17,2,FALSE),IF(AND(OR($E255={"a/b","b/c","b/a","c/b"}),S246="w"),VLOOKUP(U246,$AA$2:$AB$17,2,FALSE),IF(AND(OR($E255={"a/b","b/c","b/a","c/b"}),S246="l"),VLOOKUP(U246,$AC$2:$AD$17,2,FALSE),IF(AND(OR($E255={"a/b","b/c","b/a","c/b"}),S245="w"),VLOOKUP(U245,$AA$2:$AB$17,2,FALSE),IF(AND(OR($E255={"a/b","b/c","b/a","c/b"}),S245="l"),VLOOKUP(U245,$AC$2:$AD$17,2,FALSE),IF(OR($E255={"a/b","b/c","b/a","c/b"}),1,"")))))))))))))))))))))))</f>
        <v>20a</v>
      </c>
      <c r="V256" s="13" t="str">
        <f>IF(AND(W256="c",$A256&gt;=1,OR(X256={1,"2a","2b",3,"5a","5b","10a","10b","20a","20b","40a","40b","80a","80b","160a","160b"})),"w",IF(AND(W256="",$A256&gt;=1,OR(X256={1,"2a","2b",3,"5a","5b","10a","10b","20a","20b","40a","40b","80a","80b","160a","160b"})),"l",""))</f>
        <v>w</v>
      </c>
      <c r="W256" s="7" t="str">
        <f>IF(OR($A256={3,6,9,12,15,18,21,24,27,30,33,36}),"c","")</f>
        <v>c</v>
      </c>
      <c r="X256" s="14" t="str">
        <f>IF(AND(OR($E255={"a/c","b/c","c/a","c/b"}),V255="w"),VLOOKUP(X255,$AA$2:$AB$17,2,FALSE),IF(AND(OR($E255={"a/c","b/c","c/a","c/b"}),V255="l"),VLOOKUP(X255,$AC$2:$AD$17,2,FALSE),IF(AND(OR($E255={"a/c","b/c","c/a","c/b"}),V254="w"),VLOOKUP(X254,$AA$2:$AB$17,2,FALSE),IF(AND(OR($E255={"a/c","b/c","c/a","c/b"}),V254="l"),VLOOKUP(X254,$AC$2:$AD$17,2,FALSE),IF(AND(OR($E255={"a/c","b/c","c/a","c/b"}),V253="w"),VLOOKUP(X253,$AA$2:$AB$17,2,FALSE),IF(AND(OR($E255={"a/c","b/c","c/a","c/b"}),V253="l"),VLOOKUP(X253,$AC$2:$AD$17,2,FALSE),IF(AND(OR($E255={"a/c","b/c","c/a","c/b"}),V252="w"),VLOOKUP(X252,$AA$2:$AB$17,2,FALSE),IF(AND(OR($E255={"a/c","b/c","c/a","c/b"}),V252="l"),VLOOKUP(X252,$AC$2:$AD$17,2,FALSE),IF(AND(OR($E255={"a/c","b/c","c/a","c/b"}),V251="w"),VLOOKUP(X251,$AA$2:$AB$17,2,FALSE),IF(AND(OR($E255={"a/c","b/c","c/a","c/b"}),V251="l"),VLOOKUP(X251,$AC$2:$AD$17,2,FALSE),IF(AND(OR($E255={"a/c","b/c","c/a","c/b"}),V250="w"),VLOOKUP(X250,$AA$2:$AB$17,2,FALSE),IF(AND(OR($E255={"a/c","b/c","c/a","c/b"}),V250="l"),VLOOKUP(X250,$AC$2:$AD$17,2,FALSE),IF(AND(OR($E255={"a/c","b/c","c/a","c/b"}),V249="w"),VLOOKUP(X249,$AA$2:$AB$17,2,FALSE),IF(AND(OR($E255={"a/c","b/c","c/a","c/b"}),V249="l"),VLOOKUP(X249,$AC$2:$AD$17,2,FALSE),IF(AND(OR($E255={"a/c","b/c","c/a","c/b"}),V248="w"),VLOOKUP(X248,$AA$2:$AB$17,2,FALSE),IF(AND(OR($E255={"a/c","b/c","c/a","c/b"}),V248="l"),VLOOKUP(X248,$AC$2:$AD$17,2,FALSE),IF(AND(OR($E255={"a/c","b/c","c/a","c/b"}),V247="w"),VLOOKUP(X247,$AA$2:$AB$17,2,FALSE),IF(AND(OR($E255={"a/c","b/c","c/a","c/b"}),V247="l"),VLOOKUP(X247,$AC$2:$AD$17,2,FALSE),IF(AND(OR($E255={"a/c","b/c","c/a","c/b"}),V246="w"),VLOOKUP(X246,$AA$2:$AB$17,2,FALSE),IF(AND(OR($E255={"a/c","b/c","c/a","c/b"}),V246="l"),VLOOKUP(X246,$AC$2:$AD$17,2,FALSE),IF(AND(OR($E255={"a/c","b/c","c/a","c/b"}),V245="w"),VLOOKUP(X245,$AA$2:$AB$17,2,FALSE),IF(AND(OR($E255={"a/c","b/c","c/a","c/b"}),V245="l"),VLOOKUP(X245,$AC$2:$AD$17,2,FALSE),IF(OR($E255={"a/c","b/c","c/a","c/b"}),1,"")))))))))))))))))))))))</f>
        <v>80a</v>
      </c>
      <c r="Y256" s="12">
        <f t="shared" si="23"/>
        <v>140</v>
      </c>
      <c r="Z256" s="27">
        <f t="shared" si="24"/>
        <v>130</v>
      </c>
    </row>
    <row r="257" spans="1:26">
      <c r="A257" s="9" t="s">
        <v>33</v>
      </c>
      <c r="B257" s="9" t="str">
        <f>IF(OR($A257={1,2,3,4,5,6,7,8,9,10,11,12}),1,IF(OR($A257={13,14,15,16,17,18,19,20,21,22,23,24}),2,IF(OR($A257={25,26,27,28,29,30,31,32,33,34,35,36}),3,"")))</f>
        <v/>
      </c>
      <c r="C257" s="9" t="str">
        <f>IF(OR($A257={1,4,7,10,13,16,19,22,25,28,31,34}),"A",IF(OR($A257={2,5,8,11,14,17,20,23,26,29,32,35}),"B",IF(OR($A257={3,6,9,12,15,18,21,24,27,30,33,36}),"C","")))</f>
        <v/>
      </c>
      <c r="D257" t="str">
        <f t="shared" si="25"/>
        <v>1/3</v>
      </c>
      <c r="E257" t="str">
        <f t="shared" si="26"/>
        <v>B/C</v>
      </c>
      <c r="F257" s="13" t="str">
        <f>IF(AND(G257="d",$A257&gt;=1,OR(H257={1,"2a","2b",3,"5a","5b","10a","10b","20a","20b","40a","40b","80a","80b","160a","160b"})),"w",IF(AND(G257="",$A257&gt;=1,OR(H257={1,"2a","2b",3,"5a","5b","10a","10b","20a","20b","40a","40b","80a","80b","160a","160b"})),"l",""))</f>
        <v>l</v>
      </c>
      <c r="G257" s="7" t="str">
        <f>IF(OR($A257={1,2,3,4,5,6,7,8,9,10,11,12}),"d","")</f>
        <v/>
      </c>
      <c r="H257" s="14" t="str">
        <f>IF(AND(OR($D256={"1/2","1/3","2/1","3/1"}),F256="w"),VLOOKUP(H256,$AA$2:$AB$17,2,FALSE),IF(AND(OR($D256={"1/2","1/3","2/1","3/1"}),F256="l"),VLOOKUP(H256,$AC$2:$AD$17,2,FALSE),IF(AND(OR($D256={"1/2","1/3","2/1","3/1"}),F255="w"),VLOOKUP(H255,$AA$2:$AB$17,2,FALSE),IF(AND(OR($D256={"1/2","1/3","2/1","3/1"}),F255="l"),VLOOKUP(H255,$AC$2:$AD$17,2,FALSE),IF(AND(OR($D256={"1/2","1/3","2/1","3/1"}),F254="w"),VLOOKUP(H254,$AA$2:$AB$17,2,FALSE),IF(AND(OR($D256={"1/2","1/3","2/1","3/1"}),F254="l"),VLOOKUP(H254,$AC$2:$AD$17,2,FALSE),IF(AND(OR($D256={"1/2","1/3","2/1","3/1"}),F253="w"),VLOOKUP(H253,$AA$2:$AB$17,2,FALSE),IF(AND(OR($D256={"1/2","1/3","2/1","3/1"}),F253="l"),VLOOKUP(H253,$AC$2:$AD$17,2,FALSE),IF(AND(OR($D256={"1/2","1/3","2/1","3/1"}),F252="w"),VLOOKUP(H252,$AA$2:$AB$17,2,FALSE),IF(AND(OR($D256={"1/2","1/3","2/1","3/1"}),F252="l"),VLOOKUP(H252,$AC$2:$AD$17,2,FALSE),IF(AND(OR($D256={"1/2","1/3","2/1","3/1"}),F251="w"),VLOOKUP(H251,$AA$2:$AB$17,2,FALSE),IF(AND(OR($D256={"1/2","1/3","2/1","3/1"}),F251="l"),VLOOKUP(H251,$AC$2:$AD$17,2,FALSE),IF(AND(OR($D256={"1/2","1/3","2/1","3/1"}),F250="w"),VLOOKUP(H250,$AA$2:$AB$17,2,FALSE),IF(AND(OR($D256={"1/2","1/3","2/1","3/1"}),F250="l"),VLOOKUP(H250,$AC$2:$AD$17,2,FALSE),IF(AND(OR($D256={"1/2","1/3","2/1","3/1"}),F249="w"),VLOOKUP(H249,$AA$2:$AB$17,2,FALSE),IF(AND(OR($D256={"1/2","1/3","2/1","3/1"}),F249="l"),VLOOKUP(H249,$AC$2:$AD$17,2,FALSE),IF(AND(OR($D256={"1/2","1/3","2/1","3/1"}),F248="w"),VLOOKUP(H248,$AA$2:$AB$17,2,FALSE),IF(AND(OR($D256={"1/2","1/3","2/1","3/1"}),F248="l"),VLOOKUP(H248,$AC$2:$AD$17,2,FALSE),IF(AND(OR($D256={"1/2","1/3","2/1","3/1"}),F247="w"),VLOOKUP(H247,$AA$2:$AB$17,2,FALSE),IF(AND(OR($D256={"1/2","1/3","2/1","3/1"}),F247="l"),VLOOKUP(H247,$AC$2:$AD$17,2,FALSE),IF(AND(OR($D256={"1/2","1/3","2/1","3/1"}),F246="w"),VLOOKUP(H246,$AA$2:$AB$17,2,FALSE),IF(AND(OR($D256={"1/2","1/3","2/1","3/1"}),F246="l"),VLOOKUP(H246,$AC$2:$AD$17,2,FALSE),IF(OR($D256={"1/2","1/3","2/1","3/1"}),1,"")))))))))))))))))))))))</f>
        <v>5b</v>
      </c>
      <c r="I257" s="13" t="str">
        <f>IF(AND(J257="d",$A257&gt;=1,OR(K257={1,"2a","2b",3,"5a","5b","10a","10b","20a","20b","40a","40b","80a","80b","160a","160b"})),"w",IF(AND(J257="",$A257&gt;=1,OR(K257={1,"2a","2b",3,"5a","5b","10a","10b","20a","20b","40a","40b","80a","80b","160a","160b"})),"l",""))</f>
        <v/>
      </c>
      <c r="J257" s="7" t="str">
        <f>IF(OR($A257={13,14,15,16,17,18,19,20,21,22,23,24}),"d","")</f>
        <v/>
      </c>
      <c r="K257" s="14" t="str">
        <f>IF(AND(OR($D256={"1/2","2/3","2/1","3/2"}),I256="w"),VLOOKUP(K256,$AA$2:$AB$17,2,FALSE),IF(AND(OR($D256={"1/2","2/3","2/1","3/2"}),I256="l"),VLOOKUP(K256,$AC$2:$AD$17,2,FALSE),IF(AND(OR($D256={"1/2","2/3","2/1","3/2"}),I255="w"),VLOOKUP(K255,$AA$2:$AB$17,2,FALSE),IF(AND(OR($D256={"1/2","2/3","2/1","3/2"}),I255="l"),VLOOKUP(K255,$AC$2:$AD$17,2,FALSE),IF(AND(OR($D256={"1/2","2/3","2/1","3/2"}),I254="w"),VLOOKUP(K254,$AA$2:$AB$17,2,FALSE),IF(AND(OR($D256={"1/2","2/3","2/1","3/2"}),I254="l"),VLOOKUP(K254,$AC$2:$AD$17,2,FALSE),IF(AND(OR($D256={"1/2","2/3","2/1","3/2"}),I253="w"),VLOOKUP(K253,$AA$2:$AB$17,2,FALSE),IF(AND(OR($D256={"1/2","2/3","2/1","3/2"}),I253="l"),VLOOKUP(K253,$AC$2:$AD$17,2,FALSE),IF(AND(OR($D256={"1/2","2/3","2/1","3/2"}),I252="w"),VLOOKUP(K252,$AA$2:$AB$17,2,FALSE),IF(AND(OR($D256={"1/2","2/3","2/1","3/2"}),I252="l"),VLOOKUP(K252,$AC$2:$AD$17,2,FALSE),IF(AND(OR($D256={"1/2","2/3","2/1","3/2"}),I251="w"),VLOOKUP(K251,$AA$2:$AB$17,2,FALSE),IF(AND(OR($D256={"1/2","2/3","2/1","3/2"}),I251="l"),VLOOKUP(K251,$AC$2:$AD$17,2,FALSE),IF(AND(OR($D256={"1/2","2/3","2/1","3/2"}),I250="w"),VLOOKUP(K250,$AA$2:$AB$17,2,FALSE),IF(AND(OR($D256={"1/2","2/3","2/1","3/2"}),I250="l"),VLOOKUP(K250,$AC$2:$AD$17,2,FALSE),IF(AND(OR($D256={"1/2","2/3","2/1","3/2"}),I249="w"),VLOOKUP(K249,$AA$2:$AB$17,2,FALSE),IF(AND(OR($D256={"1/2","2/3","2/1","3/2"}),I249="l"),VLOOKUP(K249,$AC$2:$AD$17,2,FALSE),IF(AND(OR($D256={"1/2","2/3","2/1","3/2"}),I248="w"),VLOOKUP(K248,$AA$2:$AB$17,2,FALSE),IF(AND(OR($D256={"1/2","2/3","2/1","3/2"}),I248="l"),VLOOKUP(K248,$AC$2:$AD$17,2,FALSE),IF(AND(OR($D256={"1/2","2/3","2/1","3/2"}),I247="w"),VLOOKUP(K247,$AA$2:$AB$17,2,FALSE),IF(AND(OR($D256={"1/2","2/3","2/1","3/2"}),I247="l"),VLOOKUP(K247,$AC$2:$AD$17,2,FALSE),IF(AND(OR($D256={"1/2","2/3","2/1","3/2"}),I246="w"),VLOOKUP(K246,$AA$2:$AB$17,2,FALSE),IF(AND(OR($D256={"1/2","2/3","2/1","3/2"}),I246="l"),VLOOKUP(K246,$AC$2:$AD$17,2,FALSE),IF(OR($D256={"1/2","2/3","2/1","3/2"}),1,"")))))))))))))))))))))))</f>
        <v/>
      </c>
      <c r="L257" s="13" t="str">
        <f>IF(AND(M257="d",$A257&gt;=1,OR(N257={1,"2a","2b",3,"5a","5b","10a","10b","20a","20b","40a","40b","80a","80b","160a","160b"})),"w",IF(AND(M257="",$A257&gt;=1,OR(N257={1,"2a","2b",3,"5a","5b","10a","10b","20a","20b","40a","40b","80a","80b","160a","160b"})),"l",""))</f>
        <v>l</v>
      </c>
      <c r="M257" s="7" t="str">
        <f>IF(OR($A257={25,26,27,28,29,30,31,32,33,34,35,36}),"d","")</f>
        <v/>
      </c>
      <c r="N257" s="14" t="str">
        <f>IF(AND(OR($D256={"1/3","2/3","3/1","3/2"}),L256="w"),VLOOKUP(N256,$AA$2:$AB$17,2,FALSE),IF(AND(OR($D256={"1/3","2/3","3/1","3/2"}),L256="l"),VLOOKUP(N256,$AC$2:$AD$17,2,FALSE),IF(AND(OR($D256={"1/3","2/3","3/1","3/2"}),L255="w"),VLOOKUP(N255,$AA$2:$AB$17,2,FALSE),IF(AND(OR($D256={"1/3","2/3","3/1","3/2"}),L255="l"),VLOOKUP(N255,$AC$2:$AD$17,2,FALSE),IF(AND(OR($D256={"1/3","2/3","3/1","3/2"}),L254="w"),VLOOKUP(N254,$AA$2:$AB$17,2,FALSE),IF(AND(OR($D256={"1/3","2/3","3/1","3/2"}),L254="l"),VLOOKUP(N254,$AC$2:$AD$17,2,FALSE),IF(AND(OR($D256={"1/3","2/3","3/1","3/2"}),L253="w"),VLOOKUP(N253,$AA$2:$AB$17,2,FALSE),IF(AND(OR($D256={"1/3","2/3","3/1","3/2"}),L253="l"),VLOOKUP(N253,$AC$2:$AD$17,2,FALSE),IF(AND(OR($D256={"1/3","2/3","3/1","3/2"}),L252="w"),VLOOKUP(N252,$AA$2:$AB$17,2,FALSE),IF(AND(OR($D256={"1/3","2/3","3/1","3/2"}),L252="l"),VLOOKUP(N252,$AC$2:$AD$17,2,FALSE),IF(AND(OR($D256={"1/3","2/3","3/1","3/2"}),L251="w"),VLOOKUP(N251,$AA$2:$AB$17,2,FALSE),IF(AND(OR($D256={"1/3","2/3","3/1","3/2"}),L251="l"),VLOOKUP(N251,$AC$2:$AD$17,2,FALSE),IF(AND(OR($D256={"1/3","2/3","3/1","3/2"}),L250="w"),VLOOKUP(N250,$AA$2:$AB$17,2,FALSE),IF(AND(OR($D256={"1/3","2/3","3/1","3/2"}),L250="l"),VLOOKUP(N250,$AC$2:$AD$17,2,FALSE),IF(AND(OR($D256={"1/3","2/3","3/1","3/2"}),L249="w"),VLOOKUP(N249,$AA$2:$AB$17,2,FALSE),IF(AND(OR($D256={"1/3","2/3","3/1","3/2"}),L249="l"),VLOOKUP(N249,$AC$2:$AD$17,2,FALSE),IF(AND(OR($D256={"1/3","2/3","3/1","3/2"}),L248="w"),VLOOKUP(N248,$AA$2:$AB$17,2,FALSE),IF(AND(OR($D256={"1/3","2/3","3/1","3/2"}),L248="l"),VLOOKUP(N248,$AC$2:$AD$17,2,FALSE),IF(AND(OR($D256={"1/3","2/3","3/1","3/2"}),L247="w"),VLOOKUP(N247,$AA$2:$AB$17,2,FALSE),IF(AND(OR($D256={"1/3","2/3","3/1","3/2"}),L247="l"),VLOOKUP(N247,$AC$2:$AD$17,2,FALSE),IF(AND(OR($D256={"1/3","2/3","3/1","3/2"}),L246="w"),VLOOKUP(N246,$AA$2:$AB$17,2,FALSE),IF(AND(OR($D256={"1/3","2/3","3/1","3/2"}),L246="l"),VLOOKUP(N246,$AC$2:$AD$17,2,FALSE),IF(OR($D256={"1/3","2/3","3/1","3/2"}),1,"")))))))))))))))))))))))</f>
        <v>2b</v>
      </c>
      <c r="O257" s="12">
        <f t="shared" si="22"/>
        <v>-7</v>
      </c>
      <c r="P257" s="13" t="str">
        <f>IF(AND(Q257="c",$A257&gt;=1,OR(R257={1,"2a","2b",3,"5a","5b","10a","10b","20a","20b","40a","40b","80a","80b","160a","160b"})),"w",IF(AND(Q257="",$A257&gt;=1,OR(R257={1,"2a","2b",3,"5a","5b","10a","10b","20a","20b","40a","40b","80a","80b","160a","160b"})),"l",""))</f>
        <v/>
      </c>
      <c r="Q257" s="7" t="str">
        <f>IF(OR($A257={1,4,7,10,13,16,19,22,25,28,31,34}),"c","")</f>
        <v/>
      </c>
      <c r="R257" s="14" t="str">
        <f>IF(AND(OR($E256={"a/b","a/c","b/a","c/a"}),P256="w"),VLOOKUP(R256,$AA$2:$AB$17,2,FALSE),IF(AND(OR($E256={"a/b","a/c","b/a","c/a"}),P256="l"),VLOOKUP(R256,$AC$2:$AD$17,2,FALSE),IF(AND(OR($E256={"a/b","a/c","b/a","c/a"}),P255="w"),VLOOKUP(R255,$AA$2:$AB$17,2,FALSE),IF(AND(OR($E256={"a/b","a/c","b/a","c/a"}),P255="l"),VLOOKUP(R255,$AC$2:$AD$17,2,FALSE),IF(AND(OR($E256={"a/b","a/c","b/a","c/a"}),P254="w"),VLOOKUP(R254,$AA$2:$AB$17,2,FALSE),IF(AND(OR($E256={"a/b","a/c","b/a","c/a"}),P254="l"),VLOOKUP(R254,$AC$2:$AD$17,2,FALSE),IF(AND(OR($E256={"a/b","a/c","b/a","c/a"}),P253="w"),VLOOKUP(R253,$AA$2:$AB$17,2,FALSE),IF(AND(OR($E256={"a/b","a/c","b/a","c/a"}),P253="l"),VLOOKUP(R253,$AC$2:$AD$17,2,FALSE),IF(AND(OR($E256={"a/b","a/c","b/a","c/a"}),P252="w"),VLOOKUP(R252,$AA$2:$AB$17,2,FALSE),IF(AND(OR($E256={"a/b","a/c","b/a","c/a"}),P252="l"),VLOOKUP(R252,$AC$2:$AD$17,2,FALSE),IF(AND(OR($E256={"a/b","a/c","b/a","c/a"}),P251="w"),VLOOKUP(R251,$AA$2:$AB$17,2,FALSE),IF(AND(OR($E256={"a/b","a/c","b/a","c/a"}),P251="l"),VLOOKUP(R251,$AC$2:$AD$17,2,FALSE),IF(AND(OR($E256={"a/b","a/c","b/a","c/a"}),P250="w"),VLOOKUP(R250,$AA$2:$AB$17,2,FALSE),IF(AND(OR($E256={"a/b","a/c","b/a","c/a"}),P250="l"),VLOOKUP(R250,$AC$2:$AD$17,2,FALSE),IF(AND(OR($E256={"a/b","a/c","b/a","c/a"}),P249="w"),VLOOKUP(R249,$AA$2:$AB$17,2,FALSE),IF(AND(OR($E256={"a/b","a/c","b/a","c/a"}),P249="l"),VLOOKUP(R249,$AC$2:$AD$17,2,FALSE),IF(AND(OR($E256={"a/b","a/c","b/a","c/a"}),P248="w"),VLOOKUP(R248,$AA$2:$AB$17,2,FALSE),IF(AND(OR($E256={"a/b","a/c","b/a","c/a"}),P248="l"),VLOOKUP(R248,$AC$2:$AD$17,2,FALSE),IF(AND(OR($E256={"a/b","a/c","b/a","c/a"}),P247="w"),VLOOKUP(R247,$AA$2:$AB$17,2,FALSE),IF(AND(OR($E256={"a/b","a/c","b/a","c/a"}),P247="l"),VLOOKUP(R247,$AC$2:$AD$17,2,FALSE),IF(AND(OR($E256={"a/b","a/c","b/a","c/a"}),P246="w"),VLOOKUP(R246,$AA$2:$AB$17,2,FALSE),IF(AND(OR($E256={"a/b","a/c","b/a","c/a"}),P246="l"),VLOOKUP(R246,$AC$2:$AD$17,2,FALSE),IF(OR($E256={"a/b","a/c","b/a","c/a"}),1,"")))))))))))))))))))))))</f>
        <v/>
      </c>
      <c r="S257" s="13" t="str">
        <f>IF(AND(T257="c",$A257&gt;=1,OR(U257={1,"2a","2b",3,"5a","5b","10a","10b","20a","20b","40a","40b","80a","80b","160a","160b"})),"w",IF(AND(T257="",$A257&gt;=1,OR(U257={1,"2a","2b",3,"5a","5b","10a","10b","20a","20b","40a","40b","80a","80b","160a","160b"})),"l",""))</f>
        <v>l</v>
      </c>
      <c r="T257" s="7" t="str">
        <f>IF(OR($A257={2,5,8,11,14,17,20,23,26,29,32,35}),"c","")</f>
        <v/>
      </c>
      <c r="U257" s="14" t="str">
        <f>IF(AND(OR($E256={"a/b","b/c","b/a","c/b"}),S256="w"),VLOOKUP(U256,$AA$2:$AB$17,2,FALSE),IF(AND(OR($E256={"a/b","b/c","b/a","c/b"}),S256="l"),VLOOKUP(U256,$AC$2:$AD$17,2,FALSE),IF(AND(OR($E256={"a/b","b/c","b/a","c/b"}),S255="w"),VLOOKUP(U255,$AA$2:$AB$17,2,FALSE),IF(AND(OR($E256={"a/b","b/c","b/a","c/b"}),S255="l"),VLOOKUP(U255,$AC$2:$AD$17,2,FALSE),IF(AND(OR($E256={"a/b","b/c","b/a","c/b"}),S254="w"),VLOOKUP(U254,$AA$2:$AB$17,2,FALSE),IF(AND(OR($E256={"a/b","b/c","b/a","c/b"}),S254="l"),VLOOKUP(U254,$AC$2:$AD$17,2,FALSE),IF(AND(OR($E256={"a/b","b/c","b/a","c/b"}),S253="w"),VLOOKUP(U253,$AA$2:$AB$17,2,FALSE),IF(AND(OR($E256={"a/b","b/c","b/a","c/b"}),S253="l"),VLOOKUP(U253,$AC$2:$AD$17,2,FALSE),IF(AND(OR($E256={"a/b","b/c","b/a","c/b"}),S252="w"),VLOOKUP(U252,$AA$2:$AB$17,2,FALSE),IF(AND(OR($E256={"a/b","b/c","b/a","c/b"}),S252="l"),VLOOKUP(U252,$AC$2:$AD$17,2,FALSE),IF(AND(OR($E256={"a/b","b/c","b/a","c/b"}),S251="w"),VLOOKUP(U251,$AA$2:$AB$17,2,FALSE),IF(AND(OR($E256={"a/b","b/c","b/a","c/b"}),S251="l"),VLOOKUP(U251,$AC$2:$AD$17,2,FALSE),IF(AND(OR($E256={"a/b","b/c","b/a","c/b"}),S250="w"),VLOOKUP(U250,$AA$2:$AB$17,2,FALSE),IF(AND(OR($E256={"a/b","b/c","b/a","c/b"}),S250="l"),VLOOKUP(U250,$AC$2:$AD$17,2,FALSE),IF(AND(OR($E256={"a/b","b/c","b/a","c/b"}),S249="w"),VLOOKUP(U249,$AA$2:$AB$17,2,FALSE),IF(AND(OR($E256={"a/b","b/c","b/a","c/b"}),S249="l"),VLOOKUP(U249,$AC$2:$AD$17,2,FALSE),IF(AND(OR($E256={"a/b","b/c","b/a","c/b"}),S248="w"),VLOOKUP(U248,$AA$2:$AB$17,2,FALSE),IF(AND(OR($E256={"a/b","b/c","b/a","c/b"}),S248="l"),VLOOKUP(U248,$AC$2:$AD$17,2,FALSE),IF(AND(OR($E256={"a/b","b/c","b/a","c/b"}),S247="w"),VLOOKUP(U247,$AA$2:$AB$17,2,FALSE),IF(AND(OR($E256={"a/b","b/c","b/a","c/b"}),S247="l"),VLOOKUP(U247,$AC$2:$AD$17,2,FALSE),IF(AND(OR($E256={"a/b","b/c","b/a","c/b"}),S246="w"),VLOOKUP(U246,$AA$2:$AB$17,2,FALSE),IF(AND(OR($E256={"a/b","b/c","b/a","c/b"}),S246="l"),VLOOKUP(U246,$AC$2:$AD$17,2,FALSE),IF(OR($E256={"a/b","b/c","b/a","c/b"}),1,"")))))))))))))))))))))))</f>
        <v>20b</v>
      </c>
      <c r="V257" s="13" t="str">
        <f>IF(AND(W257="c",$A257&gt;=1,OR(X257={1,"2a","2b",3,"5a","5b","10a","10b","20a","20b","40a","40b","80a","80b","160a","160b"})),"w",IF(AND(W257="",$A257&gt;=1,OR(X257={1,"2a","2b",3,"5a","5b","10a","10b","20a","20b","40a","40b","80a","80b","160a","160b"})),"l",""))</f>
        <v>l</v>
      </c>
      <c r="W257" s="7" t="str">
        <f>IF(OR($A257={3,6,9,12,15,18,21,24,27,30,33,36}),"c","")</f>
        <v/>
      </c>
      <c r="X257" s="14">
        <f>IF(AND(OR($E256={"a/c","b/c","c/a","c/b"}),V256="w"),VLOOKUP(X256,$AA$2:$AB$17,2,FALSE),IF(AND(OR($E256={"a/c","b/c","c/a","c/b"}),V256="l"),VLOOKUP(X256,$AC$2:$AD$17,2,FALSE),IF(AND(OR($E256={"a/c","b/c","c/a","c/b"}),V255="w"),VLOOKUP(X255,$AA$2:$AB$17,2,FALSE),IF(AND(OR($E256={"a/c","b/c","c/a","c/b"}),V255="l"),VLOOKUP(X255,$AC$2:$AD$17,2,FALSE),IF(AND(OR($E256={"a/c","b/c","c/a","c/b"}),V254="w"),VLOOKUP(X254,$AA$2:$AB$17,2,FALSE),IF(AND(OR($E256={"a/c","b/c","c/a","c/b"}),V254="l"),VLOOKUP(X254,$AC$2:$AD$17,2,FALSE),IF(AND(OR($E256={"a/c","b/c","c/a","c/b"}),V253="w"),VLOOKUP(X253,$AA$2:$AB$17,2,FALSE),IF(AND(OR($E256={"a/c","b/c","c/a","c/b"}),V253="l"),VLOOKUP(X253,$AC$2:$AD$17,2,FALSE),IF(AND(OR($E256={"a/c","b/c","c/a","c/b"}),V252="w"),VLOOKUP(X252,$AA$2:$AB$17,2,FALSE),IF(AND(OR($E256={"a/c","b/c","c/a","c/b"}),V252="l"),VLOOKUP(X252,$AC$2:$AD$17,2,FALSE),IF(AND(OR($E256={"a/c","b/c","c/a","c/b"}),V251="w"),VLOOKUP(X251,$AA$2:$AB$17,2,FALSE),IF(AND(OR($E256={"a/c","b/c","c/a","c/b"}),V251="l"),VLOOKUP(X251,$AC$2:$AD$17,2,FALSE),IF(AND(OR($E256={"a/c","b/c","c/a","c/b"}),V250="w"),VLOOKUP(X250,$AA$2:$AB$17,2,FALSE),IF(AND(OR($E256={"a/c","b/c","c/a","c/b"}),V250="l"),VLOOKUP(X250,$AC$2:$AD$17,2,FALSE),IF(AND(OR($E256={"a/c","b/c","c/a","c/b"}),V249="w"),VLOOKUP(X249,$AA$2:$AB$17,2,FALSE),IF(AND(OR($E256={"a/c","b/c","c/a","c/b"}),V249="l"),VLOOKUP(X249,$AC$2:$AD$17,2,FALSE),IF(AND(OR($E256={"a/c","b/c","c/a","c/b"}),V248="w"),VLOOKUP(X248,$AA$2:$AB$17,2,FALSE),IF(AND(OR($E256={"a/c","b/c","c/a","c/b"}),V248="l"),VLOOKUP(X248,$AC$2:$AD$17,2,FALSE),IF(AND(OR($E256={"a/c","b/c","c/a","c/b"}),V247="w"),VLOOKUP(X247,$AA$2:$AB$17,2,FALSE),IF(AND(OR($E256={"a/c","b/c","c/a","c/b"}),V247="l"),VLOOKUP(X247,$AC$2:$AD$17,2,FALSE),IF(AND(OR($E256={"a/c","b/c","c/a","c/b"}),V246="w"),VLOOKUP(X246,$AA$2:$AB$17,2,FALSE),IF(AND(OR($E256={"a/c","b/c","c/a","c/b"}),V246="l"),VLOOKUP(X246,$AC$2:$AD$17,2,FALSE),IF(OR($E256={"a/c","b/c","c/a","c/b"}),1,"")))))))))))))))))))))))</f>
        <v>1</v>
      </c>
      <c r="Y257" s="12">
        <f t="shared" si="23"/>
        <v>-21</v>
      </c>
      <c r="Z257" s="27">
        <f t="shared" si="24"/>
        <v>-28</v>
      </c>
    </row>
    <row r="258" spans="1:26">
      <c r="A258" s="9">
        <v>20</v>
      </c>
      <c r="B258" s="9">
        <f>IF(OR($A258={1,2,3,4,5,6,7,8,9,10,11,12}),1,IF(OR($A258={13,14,15,16,17,18,19,20,21,22,23,24}),2,IF(OR($A258={25,26,27,28,29,30,31,32,33,34,35,36}),3,"")))</f>
        <v>2</v>
      </c>
      <c r="C258" s="9" t="str">
        <f>IF(OR($A258={1,4,7,10,13,16,19,22,25,28,31,34}),"A",IF(OR($A258={2,5,8,11,14,17,20,23,26,29,32,35}),"B",IF(OR($A258={3,6,9,12,15,18,21,24,27,30,33,36}),"C","")))</f>
        <v>B</v>
      </c>
      <c r="D258" t="str">
        <f t="shared" si="25"/>
        <v>1/3</v>
      </c>
      <c r="E258" t="str">
        <f t="shared" si="26"/>
        <v>B/C</v>
      </c>
      <c r="F258" s="13" t="str">
        <f>IF(AND(G258="d",$A258&gt;=1,OR(H258={1,"2a","2b",3,"5a","5b","10a","10b","20a","20b","40a","40b","80a","80b","160a","160b"})),"w",IF(AND(G258="",$A258&gt;=1,OR(H258={1,"2a","2b",3,"5a","5b","10a","10b","20a","20b","40a","40b","80a","80b","160a","160b"})),"l",""))</f>
        <v>l</v>
      </c>
      <c r="G258" s="7" t="str">
        <f>IF(OR($A258={1,2,3,4,5,6,7,8,9,10,11,12}),"d","")</f>
        <v/>
      </c>
      <c r="H258" s="14" t="str">
        <f>IF(AND(OR($D257={"1/2","1/3","2/1","3/1"}),F257="w"),VLOOKUP(H257,$AA$2:$AB$17,2,FALSE),IF(AND(OR($D257={"1/2","1/3","2/1","3/1"}),F257="l"),VLOOKUP(H257,$AC$2:$AD$17,2,FALSE),IF(AND(OR($D257={"1/2","1/3","2/1","3/1"}),F256="w"),VLOOKUP(H256,$AA$2:$AB$17,2,FALSE),IF(AND(OR($D257={"1/2","1/3","2/1","3/1"}),F256="l"),VLOOKUP(H256,$AC$2:$AD$17,2,FALSE),IF(AND(OR($D257={"1/2","1/3","2/1","3/1"}),F255="w"),VLOOKUP(H255,$AA$2:$AB$17,2,FALSE),IF(AND(OR($D257={"1/2","1/3","2/1","3/1"}),F255="l"),VLOOKUP(H255,$AC$2:$AD$17,2,FALSE),IF(AND(OR($D257={"1/2","1/3","2/1","3/1"}),F254="w"),VLOOKUP(H254,$AA$2:$AB$17,2,FALSE),IF(AND(OR($D257={"1/2","1/3","2/1","3/1"}),F254="l"),VLOOKUP(H254,$AC$2:$AD$17,2,FALSE),IF(AND(OR($D257={"1/2","1/3","2/1","3/1"}),F253="w"),VLOOKUP(H253,$AA$2:$AB$17,2,FALSE),IF(AND(OR($D257={"1/2","1/3","2/1","3/1"}),F253="l"),VLOOKUP(H253,$AC$2:$AD$17,2,FALSE),IF(AND(OR($D257={"1/2","1/3","2/1","3/1"}),F252="w"),VLOOKUP(H252,$AA$2:$AB$17,2,FALSE),IF(AND(OR($D257={"1/2","1/3","2/1","3/1"}),F252="l"),VLOOKUP(H252,$AC$2:$AD$17,2,FALSE),IF(AND(OR($D257={"1/2","1/3","2/1","3/1"}),F251="w"),VLOOKUP(H251,$AA$2:$AB$17,2,FALSE),IF(AND(OR($D257={"1/2","1/3","2/1","3/1"}),F251="l"),VLOOKUP(H251,$AC$2:$AD$17,2,FALSE),IF(AND(OR($D257={"1/2","1/3","2/1","3/1"}),F250="w"),VLOOKUP(H250,$AA$2:$AB$17,2,FALSE),IF(AND(OR($D257={"1/2","1/3","2/1","3/1"}),F250="l"),VLOOKUP(H250,$AC$2:$AD$17,2,FALSE),IF(AND(OR($D257={"1/2","1/3","2/1","3/1"}),F249="w"),VLOOKUP(H249,$AA$2:$AB$17,2,FALSE),IF(AND(OR($D257={"1/2","1/3","2/1","3/1"}),F249="l"),VLOOKUP(H249,$AC$2:$AD$17,2,FALSE),IF(AND(OR($D257={"1/2","1/3","2/1","3/1"}),F248="w"),VLOOKUP(H248,$AA$2:$AB$17,2,FALSE),IF(AND(OR($D257={"1/2","1/3","2/1","3/1"}),F248="l"),VLOOKUP(H248,$AC$2:$AD$17,2,FALSE),IF(AND(OR($D257={"1/2","1/3","2/1","3/1"}),F247="w"),VLOOKUP(H247,$AA$2:$AB$17,2,FALSE),IF(AND(OR($D257={"1/2","1/3","2/1","3/1"}),F247="l"),VLOOKUP(H247,$AC$2:$AD$17,2,FALSE),IF(OR($D257={"1/2","1/3","2/1","3/1"}),1,"")))))))))))))))))))))))</f>
        <v>10a</v>
      </c>
      <c r="I258" s="13" t="str">
        <f>IF(AND(J258="d",$A258&gt;=1,OR(K258={1,"2a","2b",3,"5a","5b","10a","10b","20a","20b","40a","40b","80a","80b","160a","160b"})),"w",IF(AND(J258="",$A258&gt;=1,OR(K258={1,"2a","2b",3,"5a","5b","10a","10b","20a","20b","40a","40b","80a","80b","160a","160b"})),"l",""))</f>
        <v/>
      </c>
      <c r="J258" s="7" t="str">
        <f>IF(OR($A258={13,14,15,16,17,18,19,20,21,22,23,24}),"d","")</f>
        <v>d</v>
      </c>
      <c r="K258" s="14" t="str">
        <f>IF(AND(OR($D257={"1/2","2/3","2/1","3/2"}),I257="w"),VLOOKUP(K257,$AA$2:$AB$17,2,FALSE),IF(AND(OR($D257={"1/2","2/3","2/1","3/2"}),I257="l"),VLOOKUP(K257,$AC$2:$AD$17,2,FALSE),IF(AND(OR($D257={"1/2","2/3","2/1","3/2"}),I256="w"),VLOOKUP(K256,$AA$2:$AB$17,2,FALSE),IF(AND(OR($D257={"1/2","2/3","2/1","3/2"}),I256="l"),VLOOKUP(K256,$AC$2:$AD$17,2,FALSE),IF(AND(OR($D257={"1/2","2/3","2/1","3/2"}),I255="w"),VLOOKUP(K255,$AA$2:$AB$17,2,FALSE),IF(AND(OR($D257={"1/2","2/3","2/1","3/2"}),I255="l"),VLOOKUP(K255,$AC$2:$AD$17,2,FALSE),IF(AND(OR($D257={"1/2","2/3","2/1","3/2"}),I254="w"),VLOOKUP(K254,$AA$2:$AB$17,2,FALSE),IF(AND(OR($D257={"1/2","2/3","2/1","3/2"}),I254="l"),VLOOKUP(K254,$AC$2:$AD$17,2,FALSE),IF(AND(OR($D257={"1/2","2/3","2/1","3/2"}),I253="w"),VLOOKUP(K253,$AA$2:$AB$17,2,FALSE),IF(AND(OR($D257={"1/2","2/3","2/1","3/2"}),I253="l"),VLOOKUP(K253,$AC$2:$AD$17,2,FALSE),IF(AND(OR($D257={"1/2","2/3","2/1","3/2"}),I252="w"),VLOOKUP(K252,$AA$2:$AB$17,2,FALSE),IF(AND(OR($D257={"1/2","2/3","2/1","3/2"}),I252="l"),VLOOKUP(K252,$AC$2:$AD$17,2,FALSE),IF(AND(OR($D257={"1/2","2/3","2/1","3/2"}),I251="w"),VLOOKUP(K251,$AA$2:$AB$17,2,FALSE),IF(AND(OR($D257={"1/2","2/3","2/1","3/2"}),I251="l"),VLOOKUP(K251,$AC$2:$AD$17,2,FALSE),IF(AND(OR($D257={"1/2","2/3","2/1","3/2"}),I250="w"),VLOOKUP(K250,$AA$2:$AB$17,2,FALSE),IF(AND(OR($D257={"1/2","2/3","2/1","3/2"}),I250="l"),VLOOKUP(K250,$AC$2:$AD$17,2,FALSE),IF(AND(OR($D257={"1/2","2/3","2/1","3/2"}),I249="w"),VLOOKUP(K249,$AA$2:$AB$17,2,FALSE),IF(AND(OR($D257={"1/2","2/3","2/1","3/2"}),I249="l"),VLOOKUP(K249,$AC$2:$AD$17,2,FALSE),IF(AND(OR($D257={"1/2","2/3","2/1","3/2"}),I248="w"),VLOOKUP(K248,$AA$2:$AB$17,2,FALSE),IF(AND(OR($D257={"1/2","2/3","2/1","3/2"}),I248="l"),VLOOKUP(K248,$AC$2:$AD$17,2,FALSE),IF(AND(OR($D257={"1/2","2/3","2/1","3/2"}),I247="w"),VLOOKUP(K247,$AA$2:$AB$17,2,FALSE),IF(AND(OR($D257={"1/2","2/3","2/1","3/2"}),I247="l"),VLOOKUP(K247,$AC$2:$AD$17,2,FALSE),IF(OR($D257={"1/2","2/3","2/1","3/2"}),1,"")))))))))))))))))))))))</f>
        <v/>
      </c>
      <c r="L258" s="13" t="str">
        <f>IF(AND(M258="d",$A258&gt;=1,OR(N258={1,"2a","2b",3,"5a","5b","10a","10b","20a","20b","40a","40b","80a","80b","160a","160b"})),"w",IF(AND(M258="",$A258&gt;=1,OR(N258={1,"2a","2b",3,"5a","5b","10a","10b","20a","20b","40a","40b","80a","80b","160a","160b"})),"l",""))</f>
        <v>l</v>
      </c>
      <c r="M258" s="7" t="str">
        <f>IF(OR($A258={25,26,27,28,29,30,31,32,33,34,35,36}),"d","")</f>
        <v/>
      </c>
      <c r="N258" s="14">
        <f>IF(AND(OR($D257={"1/3","2/3","3/1","3/2"}),L257="w"),VLOOKUP(N257,$AA$2:$AB$17,2,FALSE),IF(AND(OR($D257={"1/3","2/3","3/1","3/2"}),L257="l"),VLOOKUP(N257,$AC$2:$AD$17,2,FALSE),IF(AND(OR($D257={"1/3","2/3","3/1","3/2"}),L256="w"),VLOOKUP(N256,$AA$2:$AB$17,2,FALSE),IF(AND(OR($D257={"1/3","2/3","3/1","3/2"}),L256="l"),VLOOKUP(N256,$AC$2:$AD$17,2,FALSE),IF(AND(OR($D257={"1/3","2/3","3/1","3/2"}),L255="w"),VLOOKUP(N255,$AA$2:$AB$17,2,FALSE),IF(AND(OR($D257={"1/3","2/3","3/1","3/2"}),L255="l"),VLOOKUP(N255,$AC$2:$AD$17,2,FALSE),IF(AND(OR($D257={"1/3","2/3","3/1","3/2"}),L254="w"),VLOOKUP(N254,$AA$2:$AB$17,2,FALSE),IF(AND(OR($D257={"1/3","2/3","3/1","3/2"}),L254="l"),VLOOKUP(N254,$AC$2:$AD$17,2,FALSE),IF(AND(OR($D257={"1/3","2/3","3/1","3/2"}),L253="w"),VLOOKUP(N253,$AA$2:$AB$17,2,FALSE),IF(AND(OR($D257={"1/3","2/3","3/1","3/2"}),L253="l"),VLOOKUP(N253,$AC$2:$AD$17,2,FALSE),IF(AND(OR($D257={"1/3","2/3","3/1","3/2"}),L252="w"),VLOOKUP(N252,$AA$2:$AB$17,2,FALSE),IF(AND(OR($D257={"1/3","2/3","3/1","3/2"}),L252="l"),VLOOKUP(N252,$AC$2:$AD$17,2,FALSE),IF(AND(OR($D257={"1/3","2/3","3/1","3/2"}),L251="w"),VLOOKUP(N251,$AA$2:$AB$17,2,FALSE),IF(AND(OR($D257={"1/3","2/3","3/1","3/2"}),L251="l"),VLOOKUP(N251,$AC$2:$AD$17,2,FALSE),IF(AND(OR($D257={"1/3","2/3","3/1","3/2"}),L250="w"),VLOOKUP(N250,$AA$2:$AB$17,2,FALSE),IF(AND(OR($D257={"1/3","2/3","3/1","3/2"}),L250="l"),VLOOKUP(N250,$AC$2:$AD$17,2,FALSE),IF(AND(OR($D257={"1/3","2/3","3/1","3/2"}),L249="w"),VLOOKUP(N249,$AA$2:$AB$17,2,FALSE),IF(AND(OR($D257={"1/3","2/3","3/1","3/2"}),L249="l"),VLOOKUP(N249,$AC$2:$AD$17,2,FALSE),IF(AND(OR($D257={"1/3","2/3","3/1","3/2"}),L248="w"),VLOOKUP(N248,$AA$2:$AB$17,2,FALSE),IF(AND(OR($D257={"1/3","2/3","3/1","3/2"}),L248="l"),VLOOKUP(N248,$AC$2:$AD$17,2,FALSE),IF(AND(OR($D257={"1/3","2/3","3/1","3/2"}),L247="w"),VLOOKUP(N247,$AA$2:$AB$17,2,FALSE),IF(AND(OR($D257={"1/3","2/3","3/1","3/2"}),L247="l"),VLOOKUP(N247,$AC$2:$AD$17,2,FALSE),IF(OR($D257={"1/3","2/3","3/1","3/2"}),1,"")))))))))))))))))))))))</f>
        <v>3</v>
      </c>
      <c r="O258" s="12">
        <f t="shared" si="22"/>
        <v>-13</v>
      </c>
      <c r="P258" s="13" t="str">
        <f>IF(AND(Q258="c",$A258&gt;=1,OR(R258={1,"2a","2b",3,"5a","5b","10a","10b","20a","20b","40a","40b","80a","80b","160a","160b"})),"w",IF(AND(Q258="",$A258&gt;=1,OR(R258={1,"2a","2b",3,"5a","5b","10a","10b","20a","20b","40a","40b","80a","80b","160a","160b"})),"l",""))</f>
        <v/>
      </c>
      <c r="Q258" s="7" t="str">
        <f>IF(OR($A258={1,4,7,10,13,16,19,22,25,28,31,34}),"c","")</f>
        <v/>
      </c>
      <c r="R258" s="14" t="str">
        <f>IF(AND(OR($E257={"a/b","a/c","b/a","c/a"}),P257="w"),VLOOKUP(R257,$AA$2:$AB$17,2,FALSE),IF(AND(OR($E257={"a/b","a/c","b/a","c/a"}),P257="l"),VLOOKUP(R257,$AC$2:$AD$17,2,FALSE),IF(AND(OR($E257={"a/b","a/c","b/a","c/a"}),P256="w"),VLOOKUP(R256,$AA$2:$AB$17,2,FALSE),IF(AND(OR($E257={"a/b","a/c","b/a","c/a"}),P256="l"),VLOOKUP(R256,$AC$2:$AD$17,2,FALSE),IF(AND(OR($E257={"a/b","a/c","b/a","c/a"}),P255="w"),VLOOKUP(R255,$AA$2:$AB$17,2,FALSE),IF(AND(OR($E257={"a/b","a/c","b/a","c/a"}),P255="l"),VLOOKUP(R255,$AC$2:$AD$17,2,FALSE),IF(AND(OR($E257={"a/b","a/c","b/a","c/a"}),P254="w"),VLOOKUP(R254,$AA$2:$AB$17,2,FALSE),IF(AND(OR($E257={"a/b","a/c","b/a","c/a"}),P254="l"),VLOOKUP(R254,$AC$2:$AD$17,2,FALSE),IF(AND(OR($E257={"a/b","a/c","b/a","c/a"}),P253="w"),VLOOKUP(R253,$AA$2:$AB$17,2,FALSE),IF(AND(OR($E257={"a/b","a/c","b/a","c/a"}),P253="l"),VLOOKUP(R253,$AC$2:$AD$17,2,FALSE),IF(AND(OR($E257={"a/b","a/c","b/a","c/a"}),P252="w"),VLOOKUP(R252,$AA$2:$AB$17,2,FALSE),IF(AND(OR($E257={"a/b","a/c","b/a","c/a"}),P252="l"),VLOOKUP(R252,$AC$2:$AD$17,2,FALSE),IF(AND(OR($E257={"a/b","a/c","b/a","c/a"}),P251="w"),VLOOKUP(R251,$AA$2:$AB$17,2,FALSE),IF(AND(OR($E257={"a/b","a/c","b/a","c/a"}),P251="l"),VLOOKUP(R251,$AC$2:$AD$17,2,FALSE),IF(AND(OR($E257={"a/b","a/c","b/a","c/a"}),P250="w"),VLOOKUP(R250,$AA$2:$AB$17,2,FALSE),IF(AND(OR($E257={"a/b","a/c","b/a","c/a"}),P250="l"),VLOOKUP(R250,$AC$2:$AD$17,2,FALSE),IF(AND(OR($E257={"a/b","a/c","b/a","c/a"}),P249="w"),VLOOKUP(R249,$AA$2:$AB$17,2,FALSE),IF(AND(OR($E257={"a/b","a/c","b/a","c/a"}),P249="l"),VLOOKUP(R249,$AC$2:$AD$17,2,FALSE),IF(AND(OR($E257={"a/b","a/c","b/a","c/a"}),P248="w"),VLOOKUP(R248,$AA$2:$AB$17,2,FALSE),IF(AND(OR($E257={"a/b","a/c","b/a","c/a"}),P248="l"),VLOOKUP(R248,$AC$2:$AD$17,2,FALSE),IF(AND(OR($E257={"a/b","a/c","b/a","c/a"}),P247="w"),VLOOKUP(R247,$AA$2:$AB$17,2,FALSE),IF(AND(OR($E257={"a/b","a/c","b/a","c/a"}),P247="l"),VLOOKUP(R247,$AC$2:$AD$17,2,FALSE),IF(OR($E257={"a/b","a/c","b/a","c/a"}),1,"")))))))))))))))))))))))</f>
        <v/>
      </c>
      <c r="S258" s="13" t="str">
        <f>IF(AND(T258="c",$A258&gt;=1,OR(U258={1,"2a","2b",3,"5a","5b","10a","10b","20a","20b","40a","40b","80a","80b","160a","160b"})),"w",IF(AND(T258="",$A258&gt;=1,OR(U258={1,"2a","2b",3,"5a","5b","10a","10b","20a","20b","40a","40b","80a","80b","160a","160b"})),"l",""))</f>
        <v>w</v>
      </c>
      <c r="T258" s="7" t="str">
        <f>IF(OR($A258={2,5,8,11,14,17,20,23,26,29,32,35}),"c","")</f>
        <v>c</v>
      </c>
      <c r="U258" s="14" t="str">
        <f>IF(AND(OR($E257={"a/b","b/c","b/a","c/b"}),S257="w"),VLOOKUP(U257,$AA$2:$AB$17,2,FALSE),IF(AND(OR($E257={"a/b","b/c","b/a","c/b"}),S257="l"),VLOOKUP(U257,$AC$2:$AD$17,2,FALSE),IF(AND(OR($E257={"a/b","b/c","b/a","c/b"}),S256="w"),VLOOKUP(U256,$AA$2:$AB$17,2,FALSE),IF(AND(OR($E257={"a/b","b/c","b/a","c/b"}),S256="l"),VLOOKUP(U256,$AC$2:$AD$17,2,FALSE),IF(AND(OR($E257={"a/b","b/c","b/a","c/b"}),S255="w"),VLOOKUP(U255,$AA$2:$AB$17,2,FALSE),IF(AND(OR($E257={"a/b","b/c","b/a","c/b"}),S255="l"),VLOOKUP(U255,$AC$2:$AD$17,2,FALSE),IF(AND(OR($E257={"a/b","b/c","b/a","c/b"}),S254="w"),VLOOKUP(U254,$AA$2:$AB$17,2,FALSE),IF(AND(OR($E257={"a/b","b/c","b/a","c/b"}),S254="l"),VLOOKUP(U254,$AC$2:$AD$17,2,FALSE),IF(AND(OR($E257={"a/b","b/c","b/a","c/b"}),S253="w"),VLOOKUP(U253,$AA$2:$AB$17,2,FALSE),IF(AND(OR($E257={"a/b","b/c","b/a","c/b"}),S253="l"),VLOOKUP(U253,$AC$2:$AD$17,2,FALSE),IF(AND(OR($E257={"a/b","b/c","b/a","c/b"}),S252="w"),VLOOKUP(U252,$AA$2:$AB$17,2,FALSE),IF(AND(OR($E257={"a/b","b/c","b/a","c/b"}),S252="l"),VLOOKUP(U252,$AC$2:$AD$17,2,FALSE),IF(AND(OR($E257={"a/b","b/c","b/a","c/b"}),S251="w"),VLOOKUP(U251,$AA$2:$AB$17,2,FALSE),IF(AND(OR($E257={"a/b","b/c","b/a","c/b"}),S251="l"),VLOOKUP(U251,$AC$2:$AD$17,2,FALSE),IF(AND(OR($E257={"a/b","b/c","b/a","c/b"}),S250="w"),VLOOKUP(U250,$AA$2:$AB$17,2,FALSE),IF(AND(OR($E257={"a/b","b/c","b/a","c/b"}),S250="l"),VLOOKUP(U250,$AC$2:$AD$17,2,FALSE),IF(AND(OR($E257={"a/b","b/c","b/a","c/b"}),S249="w"),VLOOKUP(U249,$AA$2:$AB$17,2,FALSE),IF(AND(OR($E257={"a/b","b/c","b/a","c/b"}),S249="l"),VLOOKUP(U249,$AC$2:$AD$17,2,FALSE),IF(AND(OR($E257={"a/b","b/c","b/a","c/b"}),S248="w"),VLOOKUP(U248,$AA$2:$AB$17,2,FALSE),IF(AND(OR($E257={"a/b","b/c","b/a","c/b"}),S248="l"),VLOOKUP(U248,$AC$2:$AD$17,2,FALSE),IF(AND(OR($E257={"a/b","b/c","b/a","c/b"}),S247="w"),VLOOKUP(U247,$AA$2:$AB$17,2,FALSE),IF(AND(OR($E257={"a/b","b/c","b/a","c/b"}),S247="l"),VLOOKUP(U247,$AC$2:$AD$17,2,FALSE),IF(OR($E257={"a/b","b/c","b/a","c/b"}),1,"")))))))))))))))))))))))</f>
        <v>40a</v>
      </c>
      <c r="V258" s="13" t="str">
        <f>IF(AND(W258="c",$A258&gt;=1,OR(X258={1,"2a","2b",3,"5a","5b","10a","10b","20a","20b","40a","40b","80a","80b","160a","160b"})),"w",IF(AND(W258="",$A258&gt;=1,OR(X258={1,"2a","2b",3,"5a","5b","10a","10b","20a","20b","40a","40b","80a","80b","160a","160b"})),"l",""))</f>
        <v>l</v>
      </c>
      <c r="W258" s="7" t="str">
        <f>IF(OR($A258={3,6,9,12,15,18,21,24,27,30,33,36}),"c","")</f>
        <v/>
      </c>
      <c r="X258" s="14" t="str">
        <f>IF(AND(OR($E257={"a/c","b/c","c/a","c/b"}),V257="w"),VLOOKUP(X257,$AA$2:$AB$17,2,FALSE),IF(AND(OR($E257={"a/c","b/c","c/a","c/b"}),V257="l"),VLOOKUP(X257,$AC$2:$AD$17,2,FALSE),IF(AND(OR($E257={"a/c","b/c","c/a","c/b"}),V256="w"),VLOOKUP(X256,$AA$2:$AB$17,2,FALSE),IF(AND(OR($E257={"a/c","b/c","c/a","c/b"}),V256="l"),VLOOKUP(X256,$AC$2:$AD$17,2,FALSE),IF(AND(OR($E257={"a/c","b/c","c/a","c/b"}),V255="w"),VLOOKUP(X255,$AA$2:$AB$17,2,FALSE),IF(AND(OR($E257={"a/c","b/c","c/a","c/b"}),V255="l"),VLOOKUP(X255,$AC$2:$AD$17,2,FALSE),IF(AND(OR($E257={"a/c","b/c","c/a","c/b"}),V254="w"),VLOOKUP(X254,$AA$2:$AB$17,2,FALSE),IF(AND(OR($E257={"a/c","b/c","c/a","c/b"}),V254="l"),VLOOKUP(X254,$AC$2:$AD$17,2,FALSE),IF(AND(OR($E257={"a/c","b/c","c/a","c/b"}),V253="w"),VLOOKUP(X253,$AA$2:$AB$17,2,FALSE),IF(AND(OR($E257={"a/c","b/c","c/a","c/b"}),V253="l"),VLOOKUP(X253,$AC$2:$AD$17,2,FALSE),IF(AND(OR($E257={"a/c","b/c","c/a","c/b"}),V252="w"),VLOOKUP(X252,$AA$2:$AB$17,2,FALSE),IF(AND(OR($E257={"a/c","b/c","c/a","c/b"}),V252="l"),VLOOKUP(X252,$AC$2:$AD$17,2,FALSE),IF(AND(OR($E257={"a/c","b/c","c/a","c/b"}),V251="w"),VLOOKUP(X251,$AA$2:$AB$17,2,FALSE),IF(AND(OR($E257={"a/c","b/c","c/a","c/b"}),V251="l"),VLOOKUP(X251,$AC$2:$AD$17,2,FALSE),IF(AND(OR($E257={"a/c","b/c","c/a","c/b"}),V250="w"),VLOOKUP(X250,$AA$2:$AB$17,2,FALSE),IF(AND(OR($E257={"a/c","b/c","c/a","c/b"}),V250="l"),VLOOKUP(X250,$AC$2:$AD$17,2,FALSE),IF(AND(OR($E257={"a/c","b/c","c/a","c/b"}),V249="w"),VLOOKUP(X249,$AA$2:$AB$17,2,FALSE),IF(AND(OR($E257={"a/c","b/c","c/a","c/b"}),V249="l"),VLOOKUP(X249,$AC$2:$AD$17,2,FALSE),IF(AND(OR($E257={"a/c","b/c","c/a","c/b"}),V248="w"),VLOOKUP(X248,$AA$2:$AB$17,2,FALSE),IF(AND(OR($E257={"a/c","b/c","c/a","c/b"}),V248="l"),VLOOKUP(X248,$AC$2:$AD$17,2,FALSE),IF(AND(OR($E257={"a/c","b/c","c/a","c/b"}),V247="w"),VLOOKUP(X247,$AA$2:$AB$17,2,FALSE),IF(AND(OR($E257={"a/c","b/c","c/a","c/b"}),V247="l"),VLOOKUP(X247,$AC$2:$AD$17,2,FALSE),IF(OR($E257={"a/c","b/c","c/a","c/b"}),1,"")))))))))))))))))))))))</f>
        <v>2a</v>
      </c>
      <c r="Y258" s="12">
        <f t="shared" si="23"/>
        <v>78</v>
      </c>
      <c r="Z258" s="27">
        <f t="shared" si="24"/>
        <v>65</v>
      </c>
    </row>
    <row r="259" spans="1:26">
      <c r="A259" s="9">
        <v>20</v>
      </c>
      <c r="B259" s="9">
        <f>IF(OR($A259={1,2,3,4,5,6,7,8,9,10,11,12}),1,IF(OR($A259={13,14,15,16,17,18,19,20,21,22,23,24}),2,IF(OR($A259={25,26,27,28,29,30,31,32,33,34,35,36}),3,"")))</f>
        <v>2</v>
      </c>
      <c r="C259" s="9" t="str">
        <f>IF(OR($A259={1,4,7,10,13,16,19,22,25,28,31,34}),"A",IF(OR($A259={2,5,8,11,14,17,20,23,26,29,32,35}),"B",IF(OR($A259={3,6,9,12,15,18,21,24,27,30,33,36}),"C","")))</f>
        <v>B</v>
      </c>
      <c r="D259" t="str">
        <f t="shared" si="25"/>
        <v>1/3</v>
      </c>
      <c r="E259" t="str">
        <f t="shared" si="26"/>
        <v>B/C</v>
      </c>
      <c r="F259" s="13" t="str">
        <f>IF(AND(G259="d",$A259&gt;=1,OR(H259={1,"2a","2b",3,"5a","5b","10a","10b","20a","20b","40a","40b","80a","80b","160a","160b"})),"w",IF(AND(G259="",$A259&gt;=1,OR(H259={1,"2a","2b",3,"5a","5b","10a","10b","20a","20b","40a","40b","80a","80b","160a","160b"})),"l",""))</f>
        <v>l</v>
      </c>
      <c r="G259" s="7" t="str">
        <f>IF(OR($A259={1,2,3,4,5,6,7,8,9,10,11,12}),"d","")</f>
        <v/>
      </c>
      <c r="H259" s="14" t="str">
        <f>IF(AND(OR($D258={"1/2","1/3","2/1","3/1"}),F258="w"),VLOOKUP(H258,$AA$2:$AB$17,2,FALSE),IF(AND(OR($D258={"1/2","1/3","2/1","3/1"}),F258="l"),VLOOKUP(H258,$AC$2:$AD$17,2,FALSE),IF(AND(OR($D258={"1/2","1/3","2/1","3/1"}),F257="w"),VLOOKUP(H257,$AA$2:$AB$17,2,FALSE),IF(AND(OR($D258={"1/2","1/3","2/1","3/1"}),F257="l"),VLOOKUP(H257,$AC$2:$AD$17,2,FALSE),IF(AND(OR($D258={"1/2","1/3","2/1","3/1"}),F256="w"),VLOOKUP(H256,$AA$2:$AB$17,2,FALSE),IF(AND(OR($D258={"1/2","1/3","2/1","3/1"}),F256="l"),VLOOKUP(H256,$AC$2:$AD$17,2,FALSE),IF(AND(OR($D258={"1/2","1/3","2/1","3/1"}),F255="w"),VLOOKUP(H255,$AA$2:$AB$17,2,FALSE),IF(AND(OR($D258={"1/2","1/3","2/1","3/1"}),F255="l"),VLOOKUP(H255,$AC$2:$AD$17,2,FALSE),IF(AND(OR($D258={"1/2","1/3","2/1","3/1"}),F254="w"),VLOOKUP(H254,$AA$2:$AB$17,2,FALSE),IF(AND(OR($D258={"1/2","1/3","2/1","3/1"}),F254="l"),VLOOKUP(H254,$AC$2:$AD$17,2,FALSE),IF(AND(OR($D258={"1/2","1/3","2/1","3/1"}),F253="w"),VLOOKUP(H253,$AA$2:$AB$17,2,FALSE),IF(AND(OR($D258={"1/2","1/3","2/1","3/1"}),F253="l"),VLOOKUP(H253,$AC$2:$AD$17,2,FALSE),IF(AND(OR($D258={"1/2","1/3","2/1","3/1"}),F252="w"),VLOOKUP(H252,$AA$2:$AB$17,2,FALSE),IF(AND(OR($D258={"1/2","1/3","2/1","3/1"}),F252="l"),VLOOKUP(H252,$AC$2:$AD$17,2,FALSE),IF(AND(OR($D258={"1/2","1/3","2/1","3/1"}),F251="w"),VLOOKUP(H251,$AA$2:$AB$17,2,FALSE),IF(AND(OR($D258={"1/2","1/3","2/1","3/1"}),F251="l"),VLOOKUP(H251,$AC$2:$AD$17,2,FALSE),IF(AND(OR($D258={"1/2","1/3","2/1","3/1"}),F250="w"),VLOOKUP(H250,$AA$2:$AB$17,2,FALSE),IF(AND(OR($D258={"1/2","1/3","2/1","3/1"}),F250="l"),VLOOKUP(H250,$AC$2:$AD$17,2,FALSE),IF(AND(OR($D258={"1/2","1/3","2/1","3/1"}),F249="w"),VLOOKUP(H249,$AA$2:$AB$17,2,FALSE),IF(AND(OR($D258={"1/2","1/3","2/1","3/1"}),F249="l"),VLOOKUP(H249,$AC$2:$AD$17,2,FALSE),IF(AND(OR($D258={"1/2","1/3","2/1","3/1"}),F248="w"),VLOOKUP(H248,$AA$2:$AB$17,2,FALSE),IF(AND(OR($D258={"1/2","1/3","2/1","3/1"}),F248="l"),VLOOKUP(H248,$AC$2:$AD$17,2,FALSE),IF(OR($D258={"1/2","1/3","2/1","3/1"}),1,"")))))))))))))))))))))))</f>
        <v>10b</v>
      </c>
      <c r="I259" s="13" t="str">
        <f>IF(AND(J259="d",$A259&gt;=1,OR(K259={1,"2a","2b",3,"5a","5b","10a","10b","20a","20b","40a","40b","80a","80b","160a","160b"})),"w",IF(AND(J259="",$A259&gt;=1,OR(K259={1,"2a","2b",3,"5a","5b","10a","10b","20a","20b","40a","40b","80a","80b","160a","160b"})),"l",""))</f>
        <v/>
      </c>
      <c r="J259" s="7" t="str">
        <f>IF(OR($A259={13,14,15,16,17,18,19,20,21,22,23,24}),"d","")</f>
        <v>d</v>
      </c>
      <c r="K259" s="14" t="str">
        <f>IF(AND(OR($D258={"1/2","2/3","2/1","3/2"}),I258="w"),VLOOKUP(K258,$AA$2:$AB$17,2,FALSE),IF(AND(OR($D258={"1/2","2/3","2/1","3/2"}),I258="l"),VLOOKUP(K258,$AC$2:$AD$17,2,FALSE),IF(AND(OR($D258={"1/2","2/3","2/1","3/2"}),I257="w"),VLOOKUP(K257,$AA$2:$AB$17,2,FALSE),IF(AND(OR($D258={"1/2","2/3","2/1","3/2"}),I257="l"),VLOOKUP(K257,$AC$2:$AD$17,2,FALSE),IF(AND(OR($D258={"1/2","2/3","2/1","3/2"}),I256="w"),VLOOKUP(K256,$AA$2:$AB$17,2,FALSE),IF(AND(OR($D258={"1/2","2/3","2/1","3/2"}),I256="l"),VLOOKUP(K256,$AC$2:$AD$17,2,FALSE),IF(AND(OR($D258={"1/2","2/3","2/1","3/2"}),I255="w"),VLOOKUP(K255,$AA$2:$AB$17,2,FALSE),IF(AND(OR($D258={"1/2","2/3","2/1","3/2"}),I255="l"),VLOOKUP(K255,$AC$2:$AD$17,2,FALSE),IF(AND(OR($D258={"1/2","2/3","2/1","3/2"}),I254="w"),VLOOKUP(K254,$AA$2:$AB$17,2,FALSE),IF(AND(OR($D258={"1/2","2/3","2/1","3/2"}),I254="l"),VLOOKUP(K254,$AC$2:$AD$17,2,FALSE),IF(AND(OR($D258={"1/2","2/3","2/1","3/2"}),I253="w"),VLOOKUP(K253,$AA$2:$AB$17,2,FALSE),IF(AND(OR($D258={"1/2","2/3","2/1","3/2"}),I253="l"),VLOOKUP(K253,$AC$2:$AD$17,2,FALSE),IF(AND(OR($D258={"1/2","2/3","2/1","3/2"}),I252="w"),VLOOKUP(K252,$AA$2:$AB$17,2,FALSE),IF(AND(OR($D258={"1/2","2/3","2/1","3/2"}),I252="l"),VLOOKUP(K252,$AC$2:$AD$17,2,FALSE),IF(AND(OR($D258={"1/2","2/3","2/1","3/2"}),I251="w"),VLOOKUP(K251,$AA$2:$AB$17,2,FALSE),IF(AND(OR($D258={"1/2","2/3","2/1","3/2"}),I251="l"),VLOOKUP(K251,$AC$2:$AD$17,2,FALSE),IF(AND(OR($D258={"1/2","2/3","2/1","3/2"}),I250="w"),VLOOKUP(K250,$AA$2:$AB$17,2,FALSE),IF(AND(OR($D258={"1/2","2/3","2/1","3/2"}),I250="l"),VLOOKUP(K250,$AC$2:$AD$17,2,FALSE),IF(AND(OR($D258={"1/2","2/3","2/1","3/2"}),I249="w"),VLOOKUP(K249,$AA$2:$AB$17,2,FALSE),IF(AND(OR($D258={"1/2","2/3","2/1","3/2"}),I249="l"),VLOOKUP(K249,$AC$2:$AD$17,2,FALSE),IF(AND(OR($D258={"1/2","2/3","2/1","3/2"}),I248="w"),VLOOKUP(K248,$AA$2:$AB$17,2,FALSE),IF(AND(OR($D258={"1/2","2/3","2/1","3/2"}),I248="l"),VLOOKUP(K248,$AC$2:$AD$17,2,FALSE),IF(OR($D258={"1/2","2/3","2/1","3/2"}),1,"")))))))))))))))))))))))</f>
        <v/>
      </c>
      <c r="L259" s="13" t="str">
        <f>IF(AND(M259="d",$A259&gt;=1,OR(N259={1,"2a","2b",3,"5a","5b","10a","10b","20a","20b","40a","40b","80a","80b","160a","160b"})),"w",IF(AND(M259="",$A259&gt;=1,OR(N259={1,"2a","2b",3,"5a","5b","10a","10b","20a","20b","40a","40b","80a","80b","160a","160b"})),"l",""))</f>
        <v>l</v>
      </c>
      <c r="M259" s="7" t="str">
        <f>IF(OR($A259={25,26,27,28,29,30,31,32,33,34,35,36}),"d","")</f>
        <v/>
      </c>
      <c r="N259" s="14" t="str">
        <f>IF(AND(OR($D258={"1/3","2/3","3/1","3/2"}),L258="w"),VLOOKUP(N258,$AA$2:$AB$17,2,FALSE),IF(AND(OR($D258={"1/3","2/3","3/1","3/2"}),L258="l"),VLOOKUP(N258,$AC$2:$AD$17,2,FALSE),IF(AND(OR($D258={"1/3","2/3","3/1","3/2"}),L257="w"),VLOOKUP(N257,$AA$2:$AB$17,2,FALSE),IF(AND(OR($D258={"1/3","2/3","3/1","3/2"}),L257="l"),VLOOKUP(N257,$AC$2:$AD$17,2,FALSE),IF(AND(OR($D258={"1/3","2/3","3/1","3/2"}),L256="w"),VLOOKUP(N256,$AA$2:$AB$17,2,FALSE),IF(AND(OR($D258={"1/3","2/3","3/1","3/2"}),L256="l"),VLOOKUP(N256,$AC$2:$AD$17,2,FALSE),IF(AND(OR($D258={"1/3","2/3","3/1","3/2"}),L255="w"),VLOOKUP(N255,$AA$2:$AB$17,2,FALSE),IF(AND(OR($D258={"1/3","2/3","3/1","3/2"}),L255="l"),VLOOKUP(N255,$AC$2:$AD$17,2,FALSE),IF(AND(OR($D258={"1/3","2/3","3/1","3/2"}),L254="w"),VLOOKUP(N254,$AA$2:$AB$17,2,FALSE),IF(AND(OR($D258={"1/3","2/3","3/1","3/2"}),L254="l"),VLOOKUP(N254,$AC$2:$AD$17,2,FALSE),IF(AND(OR($D258={"1/3","2/3","3/1","3/2"}),L253="w"),VLOOKUP(N253,$AA$2:$AB$17,2,FALSE),IF(AND(OR($D258={"1/3","2/3","3/1","3/2"}),L253="l"),VLOOKUP(N253,$AC$2:$AD$17,2,FALSE),IF(AND(OR($D258={"1/3","2/3","3/1","3/2"}),L252="w"),VLOOKUP(N252,$AA$2:$AB$17,2,FALSE),IF(AND(OR($D258={"1/3","2/3","3/1","3/2"}),L252="l"),VLOOKUP(N252,$AC$2:$AD$17,2,FALSE),IF(AND(OR($D258={"1/3","2/3","3/1","3/2"}),L251="w"),VLOOKUP(N251,$AA$2:$AB$17,2,FALSE),IF(AND(OR($D258={"1/3","2/3","3/1","3/2"}),L251="l"),VLOOKUP(N251,$AC$2:$AD$17,2,FALSE),IF(AND(OR($D258={"1/3","2/3","3/1","3/2"}),L250="w"),VLOOKUP(N250,$AA$2:$AB$17,2,FALSE),IF(AND(OR($D258={"1/3","2/3","3/1","3/2"}),L250="l"),VLOOKUP(N250,$AC$2:$AD$17,2,FALSE),IF(AND(OR($D258={"1/3","2/3","3/1","3/2"}),L249="w"),VLOOKUP(N249,$AA$2:$AB$17,2,FALSE),IF(AND(OR($D258={"1/3","2/3","3/1","3/2"}),L249="l"),VLOOKUP(N249,$AC$2:$AD$17,2,FALSE),IF(AND(OR($D258={"1/3","2/3","3/1","3/2"}),L248="w"),VLOOKUP(N248,$AA$2:$AB$17,2,FALSE),IF(AND(OR($D258={"1/3","2/3","3/1","3/2"}),L248="l"),VLOOKUP(N248,$AC$2:$AD$17,2,FALSE),IF(OR($D258={"1/3","2/3","3/1","3/2"}),1,"")))))))))))))))))))))))</f>
        <v>5a</v>
      </c>
      <c r="O259" s="12">
        <f t="shared" si="22"/>
        <v>-15</v>
      </c>
      <c r="P259" s="13" t="str">
        <f>IF(AND(Q259="c",$A259&gt;=1,OR(R259={1,"2a","2b",3,"5a","5b","10a","10b","20a","20b","40a","40b","80a","80b","160a","160b"})),"w",IF(AND(Q259="",$A259&gt;=1,OR(R259={1,"2a","2b",3,"5a","5b","10a","10b","20a","20b","40a","40b","80a","80b","160a","160b"})),"l",""))</f>
        <v/>
      </c>
      <c r="Q259" s="7" t="str">
        <f>IF(OR($A259={1,4,7,10,13,16,19,22,25,28,31,34}),"c","")</f>
        <v/>
      </c>
      <c r="R259" s="14" t="str">
        <f>IF(AND(OR($E258={"a/b","a/c","b/a","c/a"}),P258="w"),VLOOKUP(R258,$AA$2:$AB$17,2,FALSE),IF(AND(OR($E258={"a/b","a/c","b/a","c/a"}),P258="l"),VLOOKUP(R258,$AC$2:$AD$17,2,FALSE),IF(AND(OR($E258={"a/b","a/c","b/a","c/a"}),P257="w"),VLOOKUP(R257,$AA$2:$AB$17,2,FALSE),IF(AND(OR($E258={"a/b","a/c","b/a","c/a"}),P257="l"),VLOOKUP(R257,$AC$2:$AD$17,2,FALSE),IF(AND(OR($E258={"a/b","a/c","b/a","c/a"}),P256="w"),VLOOKUP(R256,$AA$2:$AB$17,2,FALSE),IF(AND(OR($E258={"a/b","a/c","b/a","c/a"}),P256="l"),VLOOKUP(R256,$AC$2:$AD$17,2,FALSE),IF(AND(OR($E258={"a/b","a/c","b/a","c/a"}),P255="w"),VLOOKUP(R255,$AA$2:$AB$17,2,FALSE),IF(AND(OR($E258={"a/b","a/c","b/a","c/a"}),P255="l"),VLOOKUP(R255,$AC$2:$AD$17,2,FALSE),IF(AND(OR($E258={"a/b","a/c","b/a","c/a"}),P254="w"),VLOOKUP(R254,$AA$2:$AB$17,2,FALSE),IF(AND(OR($E258={"a/b","a/c","b/a","c/a"}),P254="l"),VLOOKUP(R254,$AC$2:$AD$17,2,FALSE),IF(AND(OR($E258={"a/b","a/c","b/a","c/a"}),P253="w"),VLOOKUP(R253,$AA$2:$AB$17,2,FALSE),IF(AND(OR($E258={"a/b","a/c","b/a","c/a"}),P253="l"),VLOOKUP(R253,$AC$2:$AD$17,2,FALSE),IF(AND(OR($E258={"a/b","a/c","b/a","c/a"}),P252="w"),VLOOKUP(R252,$AA$2:$AB$17,2,FALSE),IF(AND(OR($E258={"a/b","a/c","b/a","c/a"}),P252="l"),VLOOKUP(R252,$AC$2:$AD$17,2,FALSE),IF(AND(OR($E258={"a/b","a/c","b/a","c/a"}),P251="w"),VLOOKUP(R251,$AA$2:$AB$17,2,FALSE),IF(AND(OR($E258={"a/b","a/c","b/a","c/a"}),P251="l"),VLOOKUP(R251,$AC$2:$AD$17,2,FALSE),IF(AND(OR($E258={"a/b","a/c","b/a","c/a"}),P250="w"),VLOOKUP(R250,$AA$2:$AB$17,2,FALSE),IF(AND(OR($E258={"a/b","a/c","b/a","c/a"}),P250="l"),VLOOKUP(R250,$AC$2:$AD$17,2,FALSE),IF(AND(OR($E258={"a/b","a/c","b/a","c/a"}),P249="w"),VLOOKUP(R249,$AA$2:$AB$17,2,FALSE),IF(AND(OR($E258={"a/b","a/c","b/a","c/a"}),P249="l"),VLOOKUP(R249,$AC$2:$AD$17,2,FALSE),IF(AND(OR($E258={"a/b","a/c","b/a","c/a"}),P248="w"),VLOOKUP(R248,$AA$2:$AB$17,2,FALSE),IF(AND(OR($E258={"a/b","a/c","b/a","c/a"}),P248="l"),VLOOKUP(R248,$AC$2:$AD$17,2,FALSE),IF(OR($E258={"a/b","a/c","b/a","c/a"}),1,"")))))))))))))))))))))))</f>
        <v/>
      </c>
      <c r="S259" s="13" t="str">
        <f>IF(AND(T259="c",$A259&gt;=1,OR(U259={1,"2a","2b",3,"5a","5b","10a","10b","20a","20b","40a","40b","80a","80b","160a","160b"})),"w",IF(AND(T259="",$A259&gt;=1,OR(U259={1,"2a","2b",3,"5a","5b","10a","10b","20a","20b","40a","40b","80a","80b","160a","160b"})),"l",""))</f>
        <v>w</v>
      </c>
      <c r="T259" s="7" t="str">
        <f>IF(OR($A259={2,5,8,11,14,17,20,23,26,29,32,35}),"c","")</f>
        <v>c</v>
      </c>
      <c r="U259" s="14">
        <f>IF(AND(OR($E258={"a/b","b/c","b/a","c/b"}),S258="w"),VLOOKUP(U258,$AA$2:$AB$17,2,FALSE),IF(AND(OR($E258={"a/b","b/c","b/a","c/b"}),S258="l"),VLOOKUP(U258,$AC$2:$AD$17,2,FALSE),IF(AND(OR($E258={"a/b","b/c","b/a","c/b"}),S257="w"),VLOOKUP(U257,$AA$2:$AB$17,2,FALSE),IF(AND(OR($E258={"a/b","b/c","b/a","c/b"}),S257="l"),VLOOKUP(U257,$AC$2:$AD$17,2,FALSE),IF(AND(OR($E258={"a/b","b/c","b/a","c/b"}),S256="w"),VLOOKUP(U256,$AA$2:$AB$17,2,FALSE),IF(AND(OR($E258={"a/b","b/c","b/a","c/b"}),S256="l"),VLOOKUP(U256,$AC$2:$AD$17,2,FALSE),IF(AND(OR($E258={"a/b","b/c","b/a","c/b"}),S255="w"),VLOOKUP(U255,$AA$2:$AB$17,2,FALSE),IF(AND(OR($E258={"a/b","b/c","b/a","c/b"}),S255="l"),VLOOKUP(U255,$AC$2:$AD$17,2,FALSE),IF(AND(OR($E258={"a/b","b/c","b/a","c/b"}),S254="w"),VLOOKUP(U254,$AA$2:$AB$17,2,FALSE),IF(AND(OR($E258={"a/b","b/c","b/a","c/b"}),S254="l"),VLOOKUP(U254,$AC$2:$AD$17,2,FALSE),IF(AND(OR($E258={"a/b","b/c","b/a","c/b"}),S253="w"),VLOOKUP(U253,$AA$2:$AB$17,2,FALSE),IF(AND(OR($E258={"a/b","b/c","b/a","c/b"}),S253="l"),VLOOKUP(U253,$AC$2:$AD$17,2,FALSE),IF(AND(OR($E258={"a/b","b/c","b/a","c/b"}),S252="w"),VLOOKUP(U252,$AA$2:$AB$17,2,FALSE),IF(AND(OR($E258={"a/b","b/c","b/a","c/b"}),S252="l"),VLOOKUP(U252,$AC$2:$AD$17,2,FALSE),IF(AND(OR($E258={"a/b","b/c","b/a","c/b"}),S251="w"),VLOOKUP(U251,$AA$2:$AB$17,2,FALSE),IF(AND(OR($E258={"a/b","b/c","b/a","c/b"}),S251="l"),VLOOKUP(U251,$AC$2:$AD$17,2,FALSE),IF(AND(OR($E258={"a/b","b/c","b/a","c/b"}),S250="w"),VLOOKUP(U250,$AA$2:$AB$17,2,FALSE),IF(AND(OR($E258={"a/b","b/c","b/a","c/b"}),S250="l"),VLOOKUP(U250,$AC$2:$AD$17,2,FALSE),IF(AND(OR($E258={"a/b","b/c","b/a","c/b"}),S249="w"),VLOOKUP(U249,$AA$2:$AB$17,2,FALSE),IF(AND(OR($E258={"a/b","b/c","b/a","c/b"}),S249="l"),VLOOKUP(U249,$AC$2:$AD$17,2,FALSE),IF(AND(OR($E258={"a/b","b/c","b/a","c/b"}),S248="w"),VLOOKUP(U248,$AA$2:$AB$17,2,FALSE),IF(AND(OR($E258={"a/b","b/c","b/a","c/b"}),S248="l"),VLOOKUP(U248,$AC$2:$AD$17,2,FALSE),IF(OR($E258={"a/b","b/c","b/a","c/b"}),1,"")))))))))))))))))))))))</f>
        <v>1</v>
      </c>
      <c r="V259" s="13" t="str">
        <f>IF(AND(W259="c",$A259&gt;=1,OR(X259={1,"2a","2b",3,"5a","5b","10a","10b","20a","20b","40a","40b","80a","80b","160a","160b"})),"w",IF(AND(W259="",$A259&gt;=1,OR(X259={1,"2a","2b",3,"5a","5b","10a","10b","20a","20b","40a","40b","80a","80b","160a","160b"})),"l",""))</f>
        <v>l</v>
      </c>
      <c r="W259" s="7" t="str">
        <f>IF(OR($A259={3,6,9,12,15,18,21,24,27,30,33,36}),"c","")</f>
        <v/>
      </c>
      <c r="X259" s="14" t="str">
        <f>IF(AND(OR($E258={"a/c","b/c","c/a","c/b"}),V258="w"),VLOOKUP(X258,$AA$2:$AB$17,2,FALSE),IF(AND(OR($E258={"a/c","b/c","c/a","c/b"}),V258="l"),VLOOKUP(X258,$AC$2:$AD$17,2,FALSE),IF(AND(OR($E258={"a/c","b/c","c/a","c/b"}),V257="w"),VLOOKUP(X257,$AA$2:$AB$17,2,FALSE),IF(AND(OR($E258={"a/c","b/c","c/a","c/b"}),V257="l"),VLOOKUP(X257,$AC$2:$AD$17,2,FALSE),IF(AND(OR($E258={"a/c","b/c","c/a","c/b"}),V256="w"),VLOOKUP(X256,$AA$2:$AB$17,2,FALSE),IF(AND(OR($E258={"a/c","b/c","c/a","c/b"}),V256="l"),VLOOKUP(X256,$AC$2:$AD$17,2,FALSE),IF(AND(OR($E258={"a/c","b/c","c/a","c/b"}),V255="w"),VLOOKUP(X255,$AA$2:$AB$17,2,FALSE),IF(AND(OR($E258={"a/c","b/c","c/a","c/b"}),V255="l"),VLOOKUP(X255,$AC$2:$AD$17,2,FALSE),IF(AND(OR($E258={"a/c","b/c","c/a","c/b"}),V254="w"),VLOOKUP(X254,$AA$2:$AB$17,2,FALSE),IF(AND(OR($E258={"a/c","b/c","c/a","c/b"}),V254="l"),VLOOKUP(X254,$AC$2:$AD$17,2,FALSE),IF(AND(OR($E258={"a/c","b/c","c/a","c/b"}),V253="w"),VLOOKUP(X253,$AA$2:$AB$17,2,FALSE),IF(AND(OR($E258={"a/c","b/c","c/a","c/b"}),V253="l"),VLOOKUP(X253,$AC$2:$AD$17,2,FALSE),IF(AND(OR($E258={"a/c","b/c","c/a","c/b"}),V252="w"),VLOOKUP(X252,$AA$2:$AB$17,2,FALSE),IF(AND(OR($E258={"a/c","b/c","c/a","c/b"}),V252="l"),VLOOKUP(X252,$AC$2:$AD$17,2,FALSE),IF(AND(OR($E258={"a/c","b/c","c/a","c/b"}),V251="w"),VLOOKUP(X251,$AA$2:$AB$17,2,FALSE),IF(AND(OR($E258={"a/c","b/c","c/a","c/b"}),V251="l"),VLOOKUP(X251,$AC$2:$AD$17,2,FALSE),IF(AND(OR($E258={"a/c","b/c","c/a","c/b"}),V250="w"),VLOOKUP(X250,$AA$2:$AB$17,2,FALSE),IF(AND(OR($E258={"a/c","b/c","c/a","c/b"}),V250="l"),VLOOKUP(X250,$AC$2:$AD$17,2,FALSE),IF(AND(OR($E258={"a/c","b/c","c/a","c/b"}),V249="w"),VLOOKUP(X249,$AA$2:$AB$17,2,FALSE),IF(AND(OR($E258={"a/c","b/c","c/a","c/b"}),V249="l"),VLOOKUP(X249,$AC$2:$AD$17,2,FALSE),IF(AND(OR($E258={"a/c","b/c","c/a","c/b"}),V248="w"),VLOOKUP(X248,$AA$2:$AB$17,2,FALSE),IF(AND(OR($E258={"a/c","b/c","c/a","c/b"}),V248="l"),VLOOKUP(X248,$AC$2:$AD$17,2,FALSE),IF(OR($E258={"a/c","b/c","c/a","c/b"}),1,"")))))))))))))))))))))))</f>
        <v>2b</v>
      </c>
      <c r="Y259" s="12">
        <f t="shared" si="23"/>
        <v>0</v>
      </c>
      <c r="Z259" s="27">
        <f t="shared" si="24"/>
        <v>-15</v>
      </c>
    </row>
    <row r="260" spans="1:26">
      <c r="A260" s="9">
        <v>11</v>
      </c>
      <c r="B260" s="9">
        <f>IF(OR($A260={1,2,3,4,5,6,7,8,9,10,11,12}),1,IF(OR($A260={13,14,15,16,17,18,19,20,21,22,23,24}),2,IF(OR($A260={25,26,27,28,29,30,31,32,33,34,35,36}),3,"")))</f>
        <v>1</v>
      </c>
      <c r="C260" s="9" t="str">
        <f>IF(OR($A260={1,4,7,10,13,16,19,22,25,28,31,34}),"A",IF(OR($A260={2,5,8,11,14,17,20,23,26,29,32,35}),"B",IF(OR($A260={3,6,9,12,15,18,21,24,27,30,33,36}),"C","")))</f>
        <v>B</v>
      </c>
      <c r="D260" t="str">
        <f t="shared" si="25"/>
        <v>2/1</v>
      </c>
      <c r="E260" t="str">
        <f t="shared" si="26"/>
        <v>B/C</v>
      </c>
      <c r="F260" s="13" t="str">
        <f>IF(AND(G260="d",$A260&gt;=1,OR(H260={1,"2a","2b",3,"5a","5b","10a","10b","20a","20b","40a","40b","80a","80b","160a","160b"})),"w",IF(AND(G260="",$A260&gt;=1,OR(H260={1,"2a","2b",3,"5a","5b","10a","10b","20a","20b","40a","40b","80a","80b","160a","160b"})),"l",""))</f>
        <v>w</v>
      </c>
      <c r="G260" s="7" t="str">
        <f>IF(OR($A260={1,2,3,4,5,6,7,8,9,10,11,12}),"d","")</f>
        <v>d</v>
      </c>
      <c r="H260" s="14" t="str">
        <f>IF(AND(OR($D259={"1/2","1/3","2/1","3/1"}),F259="w"),VLOOKUP(H259,$AA$2:$AB$17,2,FALSE),IF(AND(OR($D259={"1/2","1/3","2/1","3/1"}),F259="l"),VLOOKUP(H259,$AC$2:$AD$17,2,FALSE),IF(AND(OR($D259={"1/2","1/3","2/1","3/1"}),F258="w"),VLOOKUP(H258,$AA$2:$AB$17,2,FALSE),IF(AND(OR($D259={"1/2","1/3","2/1","3/1"}),F258="l"),VLOOKUP(H258,$AC$2:$AD$17,2,FALSE),IF(AND(OR($D259={"1/2","1/3","2/1","3/1"}),F257="w"),VLOOKUP(H257,$AA$2:$AB$17,2,FALSE),IF(AND(OR($D259={"1/2","1/3","2/1","3/1"}),F257="l"),VLOOKUP(H257,$AC$2:$AD$17,2,FALSE),IF(AND(OR($D259={"1/2","1/3","2/1","3/1"}),F256="w"),VLOOKUP(H256,$AA$2:$AB$17,2,FALSE),IF(AND(OR($D259={"1/2","1/3","2/1","3/1"}),F256="l"),VLOOKUP(H256,$AC$2:$AD$17,2,FALSE),IF(AND(OR($D259={"1/2","1/3","2/1","3/1"}),F255="w"),VLOOKUP(H255,$AA$2:$AB$17,2,FALSE),IF(AND(OR($D259={"1/2","1/3","2/1","3/1"}),F255="l"),VLOOKUP(H255,$AC$2:$AD$17,2,FALSE),IF(AND(OR($D259={"1/2","1/3","2/1","3/1"}),F254="w"),VLOOKUP(H254,$AA$2:$AB$17,2,FALSE),IF(AND(OR($D259={"1/2","1/3","2/1","3/1"}),F254="l"),VLOOKUP(H254,$AC$2:$AD$17,2,FALSE),IF(AND(OR($D259={"1/2","1/3","2/1","3/1"}),F253="w"),VLOOKUP(H253,$AA$2:$AB$17,2,FALSE),IF(AND(OR($D259={"1/2","1/3","2/1","3/1"}),F253="l"),VLOOKUP(H253,$AC$2:$AD$17,2,FALSE),IF(AND(OR($D259={"1/2","1/3","2/1","3/1"}),F252="w"),VLOOKUP(H252,$AA$2:$AB$17,2,FALSE),IF(AND(OR($D259={"1/2","1/3","2/1","3/1"}),F252="l"),VLOOKUP(H252,$AC$2:$AD$17,2,FALSE),IF(AND(OR($D259={"1/2","1/3","2/1","3/1"}),F251="w"),VLOOKUP(H251,$AA$2:$AB$17,2,FALSE),IF(AND(OR($D259={"1/2","1/3","2/1","3/1"}),F251="l"),VLOOKUP(H251,$AC$2:$AD$17,2,FALSE),IF(AND(OR($D259={"1/2","1/3","2/1","3/1"}),F250="w"),VLOOKUP(H250,$AA$2:$AB$17,2,FALSE),IF(AND(OR($D259={"1/2","1/3","2/1","3/1"}),F250="l"),VLOOKUP(H250,$AC$2:$AD$17,2,FALSE),IF(AND(OR($D259={"1/2","1/3","2/1","3/1"}),F249="w"),VLOOKUP(H249,$AA$2:$AB$17,2,FALSE),IF(AND(OR($D259={"1/2","1/3","2/1","3/1"}),F249="l"),VLOOKUP(H249,$AC$2:$AD$17,2,FALSE),IF(OR($D259={"1/2","1/3","2/1","3/1"}),1,"")))))))))))))))))))))))</f>
        <v>20a</v>
      </c>
      <c r="I260" s="13" t="str">
        <f>IF(AND(J260="d",$A260&gt;=1,OR(K260={1,"2a","2b",3,"5a","5b","10a","10b","20a","20b","40a","40b","80a","80b","160a","160b"})),"w",IF(AND(J260="",$A260&gt;=1,OR(K260={1,"2a","2b",3,"5a","5b","10a","10b","20a","20b","40a","40b","80a","80b","160a","160b"})),"l",""))</f>
        <v/>
      </c>
      <c r="J260" s="7" t="str">
        <f>IF(OR($A260={13,14,15,16,17,18,19,20,21,22,23,24}),"d","")</f>
        <v/>
      </c>
      <c r="K260" s="14" t="str">
        <f>IF(AND(OR($D259={"1/2","2/3","2/1","3/2"}),I259="w"),VLOOKUP(K259,$AA$2:$AB$17,2,FALSE),IF(AND(OR($D259={"1/2","2/3","2/1","3/2"}),I259="l"),VLOOKUP(K259,$AC$2:$AD$17,2,FALSE),IF(AND(OR($D259={"1/2","2/3","2/1","3/2"}),I258="w"),VLOOKUP(K258,$AA$2:$AB$17,2,FALSE),IF(AND(OR($D259={"1/2","2/3","2/1","3/2"}),I258="l"),VLOOKUP(K258,$AC$2:$AD$17,2,FALSE),IF(AND(OR($D259={"1/2","2/3","2/1","3/2"}),I257="w"),VLOOKUP(K257,$AA$2:$AB$17,2,FALSE),IF(AND(OR($D259={"1/2","2/3","2/1","3/2"}),I257="l"),VLOOKUP(K257,$AC$2:$AD$17,2,FALSE),IF(AND(OR($D259={"1/2","2/3","2/1","3/2"}),I256="w"),VLOOKUP(K256,$AA$2:$AB$17,2,FALSE),IF(AND(OR($D259={"1/2","2/3","2/1","3/2"}),I256="l"),VLOOKUP(K256,$AC$2:$AD$17,2,FALSE),IF(AND(OR($D259={"1/2","2/3","2/1","3/2"}),I255="w"),VLOOKUP(K255,$AA$2:$AB$17,2,FALSE),IF(AND(OR($D259={"1/2","2/3","2/1","3/2"}),I255="l"),VLOOKUP(K255,$AC$2:$AD$17,2,FALSE),IF(AND(OR($D259={"1/2","2/3","2/1","3/2"}),I254="w"),VLOOKUP(K254,$AA$2:$AB$17,2,FALSE),IF(AND(OR($D259={"1/2","2/3","2/1","3/2"}),I254="l"),VLOOKUP(K254,$AC$2:$AD$17,2,FALSE),IF(AND(OR($D259={"1/2","2/3","2/1","3/2"}),I253="w"),VLOOKUP(K253,$AA$2:$AB$17,2,FALSE),IF(AND(OR($D259={"1/2","2/3","2/1","3/2"}),I253="l"),VLOOKUP(K253,$AC$2:$AD$17,2,FALSE),IF(AND(OR($D259={"1/2","2/3","2/1","3/2"}),I252="w"),VLOOKUP(K252,$AA$2:$AB$17,2,FALSE),IF(AND(OR($D259={"1/2","2/3","2/1","3/2"}),I252="l"),VLOOKUP(K252,$AC$2:$AD$17,2,FALSE),IF(AND(OR($D259={"1/2","2/3","2/1","3/2"}),I251="w"),VLOOKUP(K251,$AA$2:$AB$17,2,FALSE),IF(AND(OR($D259={"1/2","2/3","2/1","3/2"}),I251="l"),VLOOKUP(K251,$AC$2:$AD$17,2,FALSE),IF(AND(OR($D259={"1/2","2/3","2/1","3/2"}),I250="w"),VLOOKUP(K250,$AA$2:$AB$17,2,FALSE),IF(AND(OR($D259={"1/2","2/3","2/1","3/2"}),I250="l"),VLOOKUP(K250,$AC$2:$AD$17,2,FALSE),IF(AND(OR($D259={"1/2","2/3","2/1","3/2"}),I249="w"),VLOOKUP(K249,$AA$2:$AB$17,2,FALSE),IF(AND(OR($D259={"1/2","2/3","2/1","3/2"}),I249="l"),VLOOKUP(K249,$AC$2:$AD$17,2,FALSE),IF(OR($D259={"1/2","2/3","2/1","3/2"}),1,"")))))))))))))))))))))))</f>
        <v/>
      </c>
      <c r="L260" s="13" t="str">
        <f>IF(AND(M260="d",$A260&gt;=1,OR(N260={1,"2a","2b",3,"5a","5b","10a","10b","20a","20b","40a","40b","80a","80b","160a","160b"})),"w",IF(AND(M260="",$A260&gt;=1,OR(N260={1,"2a","2b",3,"5a","5b","10a","10b","20a","20b","40a","40b","80a","80b","160a","160b"})),"l",""))</f>
        <v>l</v>
      </c>
      <c r="M260" s="7" t="str">
        <f>IF(OR($A260={25,26,27,28,29,30,31,32,33,34,35,36}),"d","")</f>
        <v/>
      </c>
      <c r="N260" s="14" t="str">
        <f>IF(AND(OR($D259={"1/3","2/3","3/1","3/2"}),L259="w"),VLOOKUP(N259,$AA$2:$AB$17,2,FALSE),IF(AND(OR($D259={"1/3","2/3","3/1","3/2"}),L259="l"),VLOOKUP(N259,$AC$2:$AD$17,2,FALSE),IF(AND(OR($D259={"1/3","2/3","3/1","3/2"}),L258="w"),VLOOKUP(N258,$AA$2:$AB$17,2,FALSE),IF(AND(OR($D259={"1/3","2/3","3/1","3/2"}),L258="l"),VLOOKUP(N258,$AC$2:$AD$17,2,FALSE),IF(AND(OR($D259={"1/3","2/3","3/1","3/2"}),L257="w"),VLOOKUP(N257,$AA$2:$AB$17,2,FALSE),IF(AND(OR($D259={"1/3","2/3","3/1","3/2"}),L257="l"),VLOOKUP(N257,$AC$2:$AD$17,2,FALSE),IF(AND(OR($D259={"1/3","2/3","3/1","3/2"}),L256="w"),VLOOKUP(N256,$AA$2:$AB$17,2,FALSE),IF(AND(OR($D259={"1/3","2/3","3/1","3/2"}),L256="l"),VLOOKUP(N256,$AC$2:$AD$17,2,FALSE),IF(AND(OR($D259={"1/3","2/3","3/1","3/2"}),L255="w"),VLOOKUP(N255,$AA$2:$AB$17,2,FALSE),IF(AND(OR($D259={"1/3","2/3","3/1","3/2"}),L255="l"),VLOOKUP(N255,$AC$2:$AD$17,2,FALSE),IF(AND(OR($D259={"1/3","2/3","3/1","3/2"}),L254="w"),VLOOKUP(N254,$AA$2:$AB$17,2,FALSE),IF(AND(OR($D259={"1/3","2/3","3/1","3/2"}),L254="l"),VLOOKUP(N254,$AC$2:$AD$17,2,FALSE),IF(AND(OR($D259={"1/3","2/3","3/1","3/2"}),L253="w"),VLOOKUP(N253,$AA$2:$AB$17,2,FALSE),IF(AND(OR($D259={"1/3","2/3","3/1","3/2"}),L253="l"),VLOOKUP(N253,$AC$2:$AD$17,2,FALSE),IF(AND(OR($D259={"1/3","2/3","3/1","3/2"}),L252="w"),VLOOKUP(N252,$AA$2:$AB$17,2,FALSE),IF(AND(OR($D259={"1/3","2/3","3/1","3/2"}),L252="l"),VLOOKUP(N252,$AC$2:$AD$17,2,FALSE),IF(AND(OR($D259={"1/3","2/3","3/1","3/2"}),L251="w"),VLOOKUP(N251,$AA$2:$AB$17,2,FALSE),IF(AND(OR($D259={"1/3","2/3","3/1","3/2"}),L251="l"),VLOOKUP(N251,$AC$2:$AD$17,2,FALSE),IF(AND(OR($D259={"1/3","2/3","3/1","3/2"}),L250="w"),VLOOKUP(N250,$AA$2:$AB$17,2,FALSE),IF(AND(OR($D259={"1/3","2/3","3/1","3/2"}),L250="l"),VLOOKUP(N250,$AC$2:$AD$17,2,FALSE),IF(AND(OR($D259={"1/3","2/3","3/1","3/2"}),L249="w"),VLOOKUP(N249,$AA$2:$AB$17,2,FALSE),IF(AND(OR($D259={"1/3","2/3","3/1","3/2"}),L249="l"),VLOOKUP(N249,$AC$2:$AD$17,2,FALSE),IF(OR($D259={"1/3","2/3","3/1","3/2"}),1,"")))))))))))))))))))))))</f>
        <v>5b</v>
      </c>
      <c r="O260" s="12">
        <f t="shared" si="22"/>
        <v>35</v>
      </c>
      <c r="P260" s="13" t="str">
        <f>IF(AND(Q260="c",$A260&gt;=1,OR(R260={1,"2a","2b",3,"5a","5b","10a","10b","20a","20b","40a","40b","80a","80b","160a","160b"})),"w",IF(AND(Q260="",$A260&gt;=1,OR(R260={1,"2a","2b",3,"5a","5b","10a","10b","20a","20b","40a","40b","80a","80b","160a","160b"})),"l",""))</f>
        <v/>
      </c>
      <c r="Q260" s="7" t="str">
        <f>IF(OR($A260={1,4,7,10,13,16,19,22,25,28,31,34}),"c","")</f>
        <v/>
      </c>
      <c r="R260" s="14" t="str">
        <f>IF(AND(OR($E259={"a/b","a/c","b/a","c/a"}),P259="w"),VLOOKUP(R259,$AA$2:$AB$17,2,FALSE),IF(AND(OR($E259={"a/b","a/c","b/a","c/a"}),P259="l"),VLOOKUP(R259,$AC$2:$AD$17,2,FALSE),IF(AND(OR($E259={"a/b","a/c","b/a","c/a"}),P258="w"),VLOOKUP(R258,$AA$2:$AB$17,2,FALSE),IF(AND(OR($E259={"a/b","a/c","b/a","c/a"}),P258="l"),VLOOKUP(R258,$AC$2:$AD$17,2,FALSE),IF(AND(OR($E259={"a/b","a/c","b/a","c/a"}),P257="w"),VLOOKUP(R257,$AA$2:$AB$17,2,FALSE),IF(AND(OR($E259={"a/b","a/c","b/a","c/a"}),P257="l"),VLOOKUP(R257,$AC$2:$AD$17,2,FALSE),IF(AND(OR($E259={"a/b","a/c","b/a","c/a"}),P256="w"),VLOOKUP(R256,$AA$2:$AB$17,2,FALSE),IF(AND(OR($E259={"a/b","a/c","b/a","c/a"}),P256="l"),VLOOKUP(R256,$AC$2:$AD$17,2,FALSE),IF(AND(OR($E259={"a/b","a/c","b/a","c/a"}),P255="w"),VLOOKUP(R255,$AA$2:$AB$17,2,FALSE),IF(AND(OR($E259={"a/b","a/c","b/a","c/a"}),P255="l"),VLOOKUP(R255,$AC$2:$AD$17,2,FALSE),IF(AND(OR($E259={"a/b","a/c","b/a","c/a"}),P254="w"),VLOOKUP(R254,$AA$2:$AB$17,2,FALSE),IF(AND(OR($E259={"a/b","a/c","b/a","c/a"}),P254="l"),VLOOKUP(R254,$AC$2:$AD$17,2,FALSE),IF(AND(OR($E259={"a/b","a/c","b/a","c/a"}),P253="w"),VLOOKUP(R253,$AA$2:$AB$17,2,FALSE),IF(AND(OR($E259={"a/b","a/c","b/a","c/a"}),P253="l"),VLOOKUP(R253,$AC$2:$AD$17,2,FALSE),IF(AND(OR($E259={"a/b","a/c","b/a","c/a"}),P252="w"),VLOOKUP(R252,$AA$2:$AB$17,2,FALSE),IF(AND(OR($E259={"a/b","a/c","b/a","c/a"}),P252="l"),VLOOKUP(R252,$AC$2:$AD$17,2,FALSE),IF(AND(OR($E259={"a/b","a/c","b/a","c/a"}),P251="w"),VLOOKUP(R251,$AA$2:$AB$17,2,FALSE),IF(AND(OR($E259={"a/b","a/c","b/a","c/a"}),P251="l"),VLOOKUP(R251,$AC$2:$AD$17,2,FALSE),IF(AND(OR($E259={"a/b","a/c","b/a","c/a"}),P250="w"),VLOOKUP(R250,$AA$2:$AB$17,2,FALSE),IF(AND(OR($E259={"a/b","a/c","b/a","c/a"}),P250="l"),VLOOKUP(R250,$AC$2:$AD$17,2,FALSE),IF(AND(OR($E259={"a/b","a/c","b/a","c/a"}),P249="w"),VLOOKUP(R249,$AA$2:$AB$17,2,FALSE),IF(AND(OR($E259={"a/b","a/c","b/a","c/a"}),P249="l"),VLOOKUP(R249,$AC$2:$AD$17,2,FALSE),IF(OR($E259={"a/b","a/c","b/a","c/a"}),1,"")))))))))))))))))))))))</f>
        <v/>
      </c>
      <c r="S260" s="13" t="str">
        <f>IF(AND(T260="c",$A260&gt;=1,OR(U260={1,"2a","2b",3,"5a","5b","10a","10b","20a","20b","40a","40b","80a","80b","160a","160b"})),"w",IF(AND(T260="",$A260&gt;=1,OR(U260={1,"2a","2b",3,"5a","5b","10a","10b","20a","20b","40a","40b","80a","80b","160a","160b"})),"l",""))</f>
        <v>w</v>
      </c>
      <c r="T260" s="7" t="str">
        <f>IF(OR($A260={2,5,8,11,14,17,20,23,26,29,32,35}),"c","")</f>
        <v>c</v>
      </c>
      <c r="U260" s="14">
        <f>IF(AND(OR($E259={"a/b","b/c","b/a","c/b"}),S259="w"),VLOOKUP(U259,$AA$2:$AB$17,2,FALSE),IF(AND(OR($E259={"a/b","b/c","b/a","c/b"}),S259="l"),VLOOKUP(U259,$AC$2:$AD$17,2,FALSE),IF(AND(OR($E259={"a/b","b/c","b/a","c/b"}),S258="w"),VLOOKUP(U258,$AA$2:$AB$17,2,FALSE),IF(AND(OR($E259={"a/b","b/c","b/a","c/b"}),S258="l"),VLOOKUP(U258,$AC$2:$AD$17,2,FALSE),IF(AND(OR($E259={"a/b","b/c","b/a","c/b"}),S257="w"),VLOOKUP(U257,$AA$2:$AB$17,2,FALSE),IF(AND(OR($E259={"a/b","b/c","b/a","c/b"}),S257="l"),VLOOKUP(U257,$AC$2:$AD$17,2,FALSE),IF(AND(OR($E259={"a/b","b/c","b/a","c/b"}),S256="w"),VLOOKUP(U256,$AA$2:$AB$17,2,FALSE),IF(AND(OR($E259={"a/b","b/c","b/a","c/b"}),S256="l"),VLOOKUP(U256,$AC$2:$AD$17,2,FALSE),IF(AND(OR($E259={"a/b","b/c","b/a","c/b"}),S255="w"),VLOOKUP(U255,$AA$2:$AB$17,2,FALSE),IF(AND(OR($E259={"a/b","b/c","b/a","c/b"}),S255="l"),VLOOKUP(U255,$AC$2:$AD$17,2,FALSE),IF(AND(OR($E259={"a/b","b/c","b/a","c/b"}),S254="w"),VLOOKUP(U254,$AA$2:$AB$17,2,FALSE),IF(AND(OR($E259={"a/b","b/c","b/a","c/b"}),S254="l"),VLOOKUP(U254,$AC$2:$AD$17,2,FALSE),IF(AND(OR($E259={"a/b","b/c","b/a","c/b"}),S253="w"),VLOOKUP(U253,$AA$2:$AB$17,2,FALSE),IF(AND(OR($E259={"a/b","b/c","b/a","c/b"}),S253="l"),VLOOKUP(U253,$AC$2:$AD$17,2,FALSE),IF(AND(OR($E259={"a/b","b/c","b/a","c/b"}),S252="w"),VLOOKUP(U252,$AA$2:$AB$17,2,FALSE),IF(AND(OR($E259={"a/b","b/c","b/a","c/b"}),S252="l"),VLOOKUP(U252,$AC$2:$AD$17,2,FALSE),IF(AND(OR($E259={"a/b","b/c","b/a","c/b"}),S251="w"),VLOOKUP(U251,$AA$2:$AB$17,2,FALSE),IF(AND(OR($E259={"a/b","b/c","b/a","c/b"}),S251="l"),VLOOKUP(U251,$AC$2:$AD$17,2,FALSE),IF(AND(OR($E259={"a/b","b/c","b/a","c/b"}),S250="w"),VLOOKUP(U250,$AA$2:$AB$17,2,FALSE),IF(AND(OR($E259={"a/b","b/c","b/a","c/b"}),S250="l"),VLOOKUP(U250,$AC$2:$AD$17,2,FALSE),IF(AND(OR($E259={"a/b","b/c","b/a","c/b"}),S249="w"),VLOOKUP(U249,$AA$2:$AB$17,2,FALSE),IF(AND(OR($E259={"a/b","b/c","b/a","c/b"}),S249="l"),VLOOKUP(U249,$AC$2:$AD$17,2,FALSE),IF(OR($E259={"a/b","b/c","b/a","c/b"}),1,"")))))))))))))))))))))))</f>
        <v>1</v>
      </c>
      <c r="V260" s="13" t="str">
        <f>IF(AND(W260="c",$A260&gt;=1,OR(X260={1,"2a","2b",3,"5a","5b","10a","10b","20a","20b","40a","40b","80a","80b","160a","160b"})),"w",IF(AND(W260="",$A260&gt;=1,OR(X260={1,"2a","2b",3,"5a","5b","10a","10b","20a","20b","40a","40b","80a","80b","160a","160b"})),"l",""))</f>
        <v>l</v>
      </c>
      <c r="W260" s="7" t="str">
        <f>IF(OR($A260={3,6,9,12,15,18,21,24,27,30,33,36}),"c","")</f>
        <v/>
      </c>
      <c r="X260" s="14">
        <f>IF(AND(OR($E259={"a/c","b/c","c/a","c/b"}),V259="w"),VLOOKUP(X259,$AA$2:$AB$17,2,FALSE),IF(AND(OR($E259={"a/c","b/c","c/a","c/b"}),V259="l"),VLOOKUP(X259,$AC$2:$AD$17,2,FALSE),IF(AND(OR($E259={"a/c","b/c","c/a","c/b"}),V258="w"),VLOOKUP(X258,$AA$2:$AB$17,2,FALSE),IF(AND(OR($E259={"a/c","b/c","c/a","c/b"}),V258="l"),VLOOKUP(X258,$AC$2:$AD$17,2,FALSE),IF(AND(OR($E259={"a/c","b/c","c/a","c/b"}),V257="w"),VLOOKUP(X257,$AA$2:$AB$17,2,FALSE),IF(AND(OR($E259={"a/c","b/c","c/a","c/b"}),V257="l"),VLOOKUP(X257,$AC$2:$AD$17,2,FALSE),IF(AND(OR($E259={"a/c","b/c","c/a","c/b"}),V256="w"),VLOOKUP(X256,$AA$2:$AB$17,2,FALSE),IF(AND(OR($E259={"a/c","b/c","c/a","c/b"}),V256="l"),VLOOKUP(X256,$AC$2:$AD$17,2,FALSE),IF(AND(OR($E259={"a/c","b/c","c/a","c/b"}),V255="w"),VLOOKUP(X255,$AA$2:$AB$17,2,FALSE),IF(AND(OR($E259={"a/c","b/c","c/a","c/b"}),V255="l"),VLOOKUP(X255,$AC$2:$AD$17,2,FALSE),IF(AND(OR($E259={"a/c","b/c","c/a","c/b"}),V254="w"),VLOOKUP(X254,$AA$2:$AB$17,2,FALSE),IF(AND(OR($E259={"a/c","b/c","c/a","c/b"}),V254="l"),VLOOKUP(X254,$AC$2:$AD$17,2,FALSE),IF(AND(OR($E259={"a/c","b/c","c/a","c/b"}),V253="w"),VLOOKUP(X253,$AA$2:$AB$17,2,FALSE),IF(AND(OR($E259={"a/c","b/c","c/a","c/b"}),V253="l"),VLOOKUP(X253,$AC$2:$AD$17,2,FALSE),IF(AND(OR($E259={"a/c","b/c","c/a","c/b"}),V252="w"),VLOOKUP(X252,$AA$2:$AB$17,2,FALSE),IF(AND(OR($E259={"a/c","b/c","c/a","c/b"}),V252="l"),VLOOKUP(X252,$AC$2:$AD$17,2,FALSE),IF(AND(OR($E259={"a/c","b/c","c/a","c/b"}),V251="w"),VLOOKUP(X251,$AA$2:$AB$17,2,FALSE),IF(AND(OR($E259={"a/c","b/c","c/a","c/b"}),V251="l"),VLOOKUP(X251,$AC$2:$AD$17,2,FALSE),IF(AND(OR($E259={"a/c","b/c","c/a","c/b"}),V250="w"),VLOOKUP(X250,$AA$2:$AB$17,2,FALSE),IF(AND(OR($E259={"a/c","b/c","c/a","c/b"}),V250="l"),VLOOKUP(X250,$AC$2:$AD$17,2,FALSE),IF(AND(OR($E259={"a/c","b/c","c/a","c/b"}),V249="w"),VLOOKUP(X249,$AA$2:$AB$17,2,FALSE),IF(AND(OR($E259={"a/c","b/c","c/a","c/b"}),V249="l"),VLOOKUP(X249,$AC$2:$AD$17,2,FALSE),IF(OR($E259={"a/c","b/c","c/a","c/b"}),1,"")))))))))))))))))))))))</f>
        <v>3</v>
      </c>
      <c r="Y260" s="12">
        <f t="shared" si="23"/>
        <v>-1</v>
      </c>
      <c r="Z260" s="27">
        <f t="shared" si="24"/>
        <v>34</v>
      </c>
    </row>
    <row r="261" spans="1:26">
      <c r="A261" s="9">
        <v>32</v>
      </c>
      <c r="B261" s="9">
        <f>IF(OR($A261={1,2,3,4,5,6,7,8,9,10,11,12}),1,IF(OR($A261={13,14,15,16,17,18,19,20,21,22,23,24}),2,IF(OR($A261={25,26,27,28,29,30,31,32,33,34,35,36}),3,"")))</f>
        <v>3</v>
      </c>
      <c r="C261" s="9" t="str">
        <f>IF(OR($A261={1,4,7,10,13,16,19,22,25,28,31,34}),"A",IF(OR($A261={2,5,8,11,14,17,20,23,26,29,32,35}),"B",IF(OR($A261={3,6,9,12,15,18,21,24,27,30,33,36}),"C","")))</f>
        <v>B</v>
      </c>
      <c r="D261" t="str">
        <f t="shared" si="25"/>
        <v>1/3</v>
      </c>
      <c r="E261" t="str">
        <f t="shared" si="26"/>
        <v>B/C</v>
      </c>
      <c r="F261" s="13" t="str">
        <f>IF(AND(G261="d",$A261&gt;=1,OR(H261={1,"2a","2b",3,"5a","5b","10a","10b","20a","20b","40a","40b","80a","80b","160a","160b"})),"w",IF(AND(G261="",$A261&gt;=1,OR(H261={1,"2a","2b",3,"5a","5b","10a","10b","20a","20b","40a","40b","80a","80b","160a","160b"})),"l",""))</f>
        <v>l</v>
      </c>
      <c r="G261" s="7" t="str">
        <f>IF(OR($A261={1,2,3,4,5,6,7,8,9,10,11,12}),"d","")</f>
        <v/>
      </c>
      <c r="H261" s="14">
        <f>IF(AND(OR($D260={"1/2","1/3","2/1","3/1"}),F260="w"),VLOOKUP(H260,$AA$2:$AB$17,2,FALSE),IF(AND(OR($D260={"1/2","1/3","2/1","3/1"}),F260="l"),VLOOKUP(H260,$AC$2:$AD$17,2,FALSE),IF(AND(OR($D260={"1/2","1/3","2/1","3/1"}),F259="w"),VLOOKUP(H259,$AA$2:$AB$17,2,FALSE),IF(AND(OR($D260={"1/2","1/3","2/1","3/1"}),F259="l"),VLOOKUP(H259,$AC$2:$AD$17,2,FALSE),IF(AND(OR($D260={"1/2","1/3","2/1","3/1"}),F258="w"),VLOOKUP(H258,$AA$2:$AB$17,2,FALSE),IF(AND(OR($D260={"1/2","1/3","2/1","3/1"}),F258="l"),VLOOKUP(H258,$AC$2:$AD$17,2,FALSE),IF(AND(OR($D260={"1/2","1/3","2/1","3/1"}),F257="w"),VLOOKUP(H257,$AA$2:$AB$17,2,FALSE),IF(AND(OR($D260={"1/2","1/3","2/1","3/1"}),F257="l"),VLOOKUP(H257,$AC$2:$AD$17,2,FALSE),IF(AND(OR($D260={"1/2","1/3","2/1","3/1"}),F256="w"),VLOOKUP(H256,$AA$2:$AB$17,2,FALSE),IF(AND(OR($D260={"1/2","1/3","2/1","3/1"}),F256="l"),VLOOKUP(H256,$AC$2:$AD$17,2,FALSE),IF(AND(OR($D260={"1/2","1/3","2/1","3/1"}),F255="w"),VLOOKUP(H255,$AA$2:$AB$17,2,FALSE),IF(AND(OR($D260={"1/2","1/3","2/1","3/1"}),F255="l"),VLOOKUP(H255,$AC$2:$AD$17,2,FALSE),IF(AND(OR($D260={"1/2","1/3","2/1","3/1"}),F254="w"),VLOOKUP(H254,$AA$2:$AB$17,2,FALSE),IF(AND(OR($D260={"1/2","1/3","2/1","3/1"}),F254="l"),VLOOKUP(H254,$AC$2:$AD$17,2,FALSE),IF(AND(OR($D260={"1/2","1/3","2/1","3/1"}),F253="w"),VLOOKUP(H253,$AA$2:$AB$17,2,FALSE),IF(AND(OR($D260={"1/2","1/3","2/1","3/1"}),F253="l"),VLOOKUP(H253,$AC$2:$AD$17,2,FALSE),IF(AND(OR($D260={"1/2","1/3","2/1","3/1"}),F252="w"),VLOOKUP(H252,$AA$2:$AB$17,2,FALSE),IF(AND(OR($D260={"1/2","1/3","2/1","3/1"}),F252="l"),VLOOKUP(H252,$AC$2:$AD$17,2,FALSE),IF(AND(OR($D260={"1/2","1/3","2/1","3/1"}),F251="w"),VLOOKUP(H251,$AA$2:$AB$17,2,FALSE),IF(AND(OR($D260={"1/2","1/3","2/1","3/1"}),F251="l"),VLOOKUP(H251,$AC$2:$AD$17,2,FALSE),IF(AND(OR($D260={"1/2","1/3","2/1","3/1"}),F250="w"),VLOOKUP(H250,$AA$2:$AB$17,2,FALSE),IF(AND(OR($D260={"1/2","1/3","2/1","3/1"}),F250="l"),VLOOKUP(H250,$AC$2:$AD$17,2,FALSE),IF(OR($D260={"1/2","1/3","2/1","3/1"}),1,"")))))))))))))))))))))))</f>
        <v>1</v>
      </c>
      <c r="I261" s="13" t="str">
        <f>IF(AND(J261="d",$A261&gt;=1,OR(K261={1,"2a","2b",3,"5a","5b","10a","10b","20a","20b","40a","40b","80a","80b","160a","160b"})),"w",IF(AND(J261="",$A261&gt;=1,OR(K261={1,"2a","2b",3,"5a","5b","10a","10b","20a","20b","40a","40b","80a","80b","160a","160b"})),"l",""))</f>
        <v>l</v>
      </c>
      <c r="J261" s="7" t="str">
        <f>IF(OR($A261={13,14,15,16,17,18,19,20,21,22,23,24}),"d","")</f>
        <v/>
      </c>
      <c r="K261" s="14" t="str">
        <f>IF(AND(OR($D260={"1/2","2/3","2/1","3/2"}),I260="w"),VLOOKUP(K260,$AA$2:$AB$17,2,FALSE),IF(AND(OR($D260={"1/2","2/3","2/1","3/2"}),I260="l"),VLOOKUP(K260,$AC$2:$AD$17,2,FALSE),IF(AND(OR($D260={"1/2","2/3","2/1","3/2"}),I259="w"),VLOOKUP(K259,$AA$2:$AB$17,2,FALSE),IF(AND(OR($D260={"1/2","2/3","2/1","3/2"}),I259="l"),VLOOKUP(K259,$AC$2:$AD$17,2,FALSE),IF(AND(OR($D260={"1/2","2/3","2/1","3/2"}),I258="w"),VLOOKUP(K258,$AA$2:$AB$17,2,FALSE),IF(AND(OR($D260={"1/2","2/3","2/1","3/2"}),I258="l"),VLOOKUP(K258,$AC$2:$AD$17,2,FALSE),IF(AND(OR($D260={"1/2","2/3","2/1","3/2"}),I257="w"),VLOOKUP(K257,$AA$2:$AB$17,2,FALSE),IF(AND(OR($D260={"1/2","2/3","2/1","3/2"}),I257="l"),VLOOKUP(K257,$AC$2:$AD$17,2,FALSE),IF(AND(OR($D260={"1/2","2/3","2/1","3/2"}),I256="w"),VLOOKUP(K256,$AA$2:$AB$17,2,FALSE),IF(AND(OR($D260={"1/2","2/3","2/1","3/2"}),I256="l"),VLOOKUP(K256,$AC$2:$AD$17,2,FALSE),IF(AND(OR($D260={"1/2","2/3","2/1","3/2"}),I255="w"),VLOOKUP(K255,$AA$2:$AB$17,2,FALSE),IF(AND(OR($D260={"1/2","2/3","2/1","3/2"}),I255="l"),VLOOKUP(K255,$AC$2:$AD$17,2,FALSE),IF(AND(OR($D260={"1/2","2/3","2/1","3/2"}),I254="w"),VLOOKUP(K254,$AA$2:$AB$17,2,FALSE),IF(AND(OR($D260={"1/2","2/3","2/1","3/2"}),I254="l"),VLOOKUP(K254,$AC$2:$AD$17,2,FALSE),IF(AND(OR($D260={"1/2","2/3","2/1","3/2"}),I253="w"),VLOOKUP(K253,$AA$2:$AB$17,2,FALSE),IF(AND(OR($D260={"1/2","2/3","2/1","3/2"}),I253="l"),VLOOKUP(K253,$AC$2:$AD$17,2,FALSE),IF(AND(OR($D260={"1/2","2/3","2/1","3/2"}),I252="w"),VLOOKUP(K252,$AA$2:$AB$17,2,FALSE),IF(AND(OR($D260={"1/2","2/3","2/1","3/2"}),I252="l"),VLOOKUP(K252,$AC$2:$AD$17,2,FALSE),IF(AND(OR($D260={"1/2","2/3","2/1","3/2"}),I251="w"),VLOOKUP(K251,$AA$2:$AB$17,2,FALSE),IF(AND(OR($D260={"1/2","2/3","2/1","3/2"}),I251="l"),VLOOKUP(K251,$AC$2:$AD$17,2,FALSE),IF(AND(OR($D260={"1/2","2/3","2/1","3/2"}),I250="w"),VLOOKUP(K250,$AA$2:$AB$17,2,FALSE),IF(AND(OR($D260={"1/2","2/3","2/1","3/2"}),I250="l"),VLOOKUP(K250,$AC$2:$AD$17,2,FALSE),IF(OR($D260={"1/2","2/3","2/1","3/2"}),1,"")))))))))))))))))))))))</f>
        <v>10a</v>
      </c>
      <c r="L261" s="13" t="str">
        <f>IF(AND(M261="d",$A261&gt;=1,OR(N261={1,"2a","2b",3,"5a","5b","10a","10b","20a","20b","40a","40b","80a","80b","160a","160b"})),"w",IF(AND(M261="",$A261&gt;=1,OR(N261={1,"2a","2b",3,"5a","5b","10a","10b","20a","20b","40a","40b","80a","80b","160a","160b"})),"l",""))</f>
        <v/>
      </c>
      <c r="M261" s="7" t="str">
        <f>IF(OR($A261={25,26,27,28,29,30,31,32,33,34,35,36}),"d","")</f>
        <v>d</v>
      </c>
      <c r="N261" s="14" t="str">
        <f>IF(AND(OR($D260={"1/3","2/3","3/1","3/2"}),L260="w"),VLOOKUP(N260,$AA$2:$AB$17,2,FALSE),IF(AND(OR($D260={"1/3","2/3","3/1","3/2"}),L260="l"),VLOOKUP(N260,$AC$2:$AD$17,2,FALSE),IF(AND(OR($D260={"1/3","2/3","3/1","3/2"}),L259="w"),VLOOKUP(N259,$AA$2:$AB$17,2,FALSE),IF(AND(OR($D260={"1/3","2/3","3/1","3/2"}),L259="l"),VLOOKUP(N259,$AC$2:$AD$17,2,FALSE),IF(AND(OR($D260={"1/3","2/3","3/1","3/2"}),L258="w"),VLOOKUP(N258,$AA$2:$AB$17,2,FALSE),IF(AND(OR($D260={"1/3","2/3","3/1","3/2"}),L258="l"),VLOOKUP(N258,$AC$2:$AD$17,2,FALSE),IF(AND(OR($D260={"1/3","2/3","3/1","3/2"}),L257="w"),VLOOKUP(N257,$AA$2:$AB$17,2,FALSE),IF(AND(OR($D260={"1/3","2/3","3/1","3/2"}),L257="l"),VLOOKUP(N257,$AC$2:$AD$17,2,FALSE),IF(AND(OR($D260={"1/3","2/3","3/1","3/2"}),L256="w"),VLOOKUP(N256,$AA$2:$AB$17,2,FALSE),IF(AND(OR($D260={"1/3","2/3","3/1","3/2"}),L256="l"),VLOOKUP(N256,$AC$2:$AD$17,2,FALSE),IF(AND(OR($D260={"1/3","2/3","3/1","3/2"}),L255="w"),VLOOKUP(N255,$AA$2:$AB$17,2,FALSE),IF(AND(OR($D260={"1/3","2/3","3/1","3/2"}),L255="l"),VLOOKUP(N255,$AC$2:$AD$17,2,FALSE),IF(AND(OR($D260={"1/3","2/3","3/1","3/2"}),L254="w"),VLOOKUP(N254,$AA$2:$AB$17,2,FALSE),IF(AND(OR($D260={"1/3","2/3","3/1","3/2"}),L254="l"),VLOOKUP(N254,$AC$2:$AD$17,2,FALSE),IF(AND(OR($D260={"1/3","2/3","3/1","3/2"}),L253="w"),VLOOKUP(N253,$AA$2:$AB$17,2,FALSE),IF(AND(OR($D260={"1/3","2/3","3/1","3/2"}),L253="l"),VLOOKUP(N253,$AC$2:$AD$17,2,FALSE),IF(AND(OR($D260={"1/3","2/3","3/1","3/2"}),L252="w"),VLOOKUP(N252,$AA$2:$AB$17,2,FALSE),IF(AND(OR($D260={"1/3","2/3","3/1","3/2"}),L252="l"),VLOOKUP(N252,$AC$2:$AD$17,2,FALSE),IF(AND(OR($D260={"1/3","2/3","3/1","3/2"}),L251="w"),VLOOKUP(N251,$AA$2:$AB$17,2,FALSE),IF(AND(OR($D260={"1/3","2/3","3/1","3/2"}),L251="l"),VLOOKUP(N251,$AC$2:$AD$17,2,FALSE),IF(AND(OR($D260={"1/3","2/3","3/1","3/2"}),L250="w"),VLOOKUP(N250,$AA$2:$AB$17,2,FALSE),IF(AND(OR($D260={"1/3","2/3","3/1","3/2"}),L250="l"),VLOOKUP(N250,$AC$2:$AD$17,2,FALSE),IF(OR($D260={"1/3","2/3","3/1","3/2"}),1,"")))))))))))))))))))))))</f>
        <v/>
      </c>
      <c r="O261" s="12">
        <f t="shared" si="22"/>
        <v>-11</v>
      </c>
      <c r="P261" s="13" t="str">
        <f>IF(AND(Q261="c",$A261&gt;=1,OR(R261={1,"2a","2b",3,"5a","5b","10a","10b","20a","20b","40a","40b","80a","80b","160a","160b"})),"w",IF(AND(Q261="",$A261&gt;=1,OR(R261={1,"2a","2b",3,"5a","5b","10a","10b","20a","20b","40a","40b","80a","80b","160a","160b"})),"l",""))</f>
        <v/>
      </c>
      <c r="Q261" s="7" t="str">
        <f>IF(OR($A261={1,4,7,10,13,16,19,22,25,28,31,34}),"c","")</f>
        <v/>
      </c>
      <c r="R261" s="14" t="str">
        <f>IF(AND(OR($E260={"a/b","a/c","b/a","c/a"}),P260="w"),VLOOKUP(R260,$AA$2:$AB$17,2,FALSE),IF(AND(OR($E260={"a/b","a/c","b/a","c/a"}),P260="l"),VLOOKUP(R260,$AC$2:$AD$17,2,FALSE),IF(AND(OR($E260={"a/b","a/c","b/a","c/a"}),P259="w"),VLOOKUP(R259,$AA$2:$AB$17,2,FALSE),IF(AND(OR($E260={"a/b","a/c","b/a","c/a"}),P259="l"),VLOOKUP(R259,$AC$2:$AD$17,2,FALSE),IF(AND(OR($E260={"a/b","a/c","b/a","c/a"}),P258="w"),VLOOKUP(R258,$AA$2:$AB$17,2,FALSE),IF(AND(OR($E260={"a/b","a/c","b/a","c/a"}),P258="l"),VLOOKUP(R258,$AC$2:$AD$17,2,FALSE),IF(AND(OR($E260={"a/b","a/c","b/a","c/a"}),P257="w"),VLOOKUP(R257,$AA$2:$AB$17,2,FALSE),IF(AND(OR($E260={"a/b","a/c","b/a","c/a"}),P257="l"),VLOOKUP(R257,$AC$2:$AD$17,2,FALSE),IF(AND(OR($E260={"a/b","a/c","b/a","c/a"}),P256="w"),VLOOKUP(R256,$AA$2:$AB$17,2,FALSE),IF(AND(OR($E260={"a/b","a/c","b/a","c/a"}),P256="l"),VLOOKUP(R256,$AC$2:$AD$17,2,FALSE),IF(AND(OR($E260={"a/b","a/c","b/a","c/a"}),P255="w"),VLOOKUP(R255,$AA$2:$AB$17,2,FALSE),IF(AND(OR($E260={"a/b","a/c","b/a","c/a"}),P255="l"),VLOOKUP(R255,$AC$2:$AD$17,2,FALSE),IF(AND(OR($E260={"a/b","a/c","b/a","c/a"}),P254="w"),VLOOKUP(R254,$AA$2:$AB$17,2,FALSE),IF(AND(OR($E260={"a/b","a/c","b/a","c/a"}),P254="l"),VLOOKUP(R254,$AC$2:$AD$17,2,FALSE),IF(AND(OR($E260={"a/b","a/c","b/a","c/a"}),P253="w"),VLOOKUP(R253,$AA$2:$AB$17,2,FALSE),IF(AND(OR($E260={"a/b","a/c","b/a","c/a"}),P253="l"),VLOOKUP(R253,$AC$2:$AD$17,2,FALSE),IF(AND(OR($E260={"a/b","a/c","b/a","c/a"}),P252="w"),VLOOKUP(R252,$AA$2:$AB$17,2,FALSE),IF(AND(OR($E260={"a/b","a/c","b/a","c/a"}),P252="l"),VLOOKUP(R252,$AC$2:$AD$17,2,FALSE),IF(AND(OR($E260={"a/b","a/c","b/a","c/a"}),P251="w"),VLOOKUP(R251,$AA$2:$AB$17,2,FALSE),IF(AND(OR($E260={"a/b","a/c","b/a","c/a"}),P251="l"),VLOOKUP(R251,$AC$2:$AD$17,2,FALSE),IF(AND(OR($E260={"a/b","a/c","b/a","c/a"}),P250="w"),VLOOKUP(R250,$AA$2:$AB$17,2,FALSE),IF(AND(OR($E260={"a/b","a/c","b/a","c/a"}),P250="l"),VLOOKUP(R250,$AC$2:$AD$17,2,FALSE),IF(OR($E260={"a/b","a/c","b/a","c/a"}),1,"")))))))))))))))))))))))</f>
        <v/>
      </c>
      <c r="S261" s="13" t="str">
        <f>IF(AND(T261="c",$A261&gt;=1,OR(U261={1,"2a","2b",3,"5a","5b","10a","10b","20a","20b","40a","40b","80a","80b","160a","160b"})),"w",IF(AND(T261="",$A261&gt;=1,OR(U261={1,"2a","2b",3,"5a","5b","10a","10b","20a","20b","40a","40b","80a","80b","160a","160b"})),"l",""))</f>
        <v>w</v>
      </c>
      <c r="T261" s="7" t="str">
        <f>IF(OR($A261={2,5,8,11,14,17,20,23,26,29,32,35}),"c","")</f>
        <v>c</v>
      </c>
      <c r="U261" s="14">
        <f>IF(AND(OR($E260={"a/b","b/c","b/a","c/b"}),S260="w"),VLOOKUP(U260,$AA$2:$AB$17,2,FALSE),IF(AND(OR($E260={"a/b","b/c","b/a","c/b"}),S260="l"),VLOOKUP(U260,$AC$2:$AD$17,2,FALSE),IF(AND(OR($E260={"a/b","b/c","b/a","c/b"}),S259="w"),VLOOKUP(U259,$AA$2:$AB$17,2,FALSE),IF(AND(OR($E260={"a/b","b/c","b/a","c/b"}),S259="l"),VLOOKUP(U259,$AC$2:$AD$17,2,FALSE),IF(AND(OR($E260={"a/b","b/c","b/a","c/b"}),S258="w"),VLOOKUP(U258,$AA$2:$AB$17,2,FALSE),IF(AND(OR($E260={"a/b","b/c","b/a","c/b"}),S258="l"),VLOOKUP(U258,$AC$2:$AD$17,2,FALSE),IF(AND(OR($E260={"a/b","b/c","b/a","c/b"}),S257="w"),VLOOKUP(U257,$AA$2:$AB$17,2,FALSE),IF(AND(OR($E260={"a/b","b/c","b/a","c/b"}),S257="l"),VLOOKUP(U257,$AC$2:$AD$17,2,FALSE),IF(AND(OR($E260={"a/b","b/c","b/a","c/b"}),S256="w"),VLOOKUP(U256,$AA$2:$AB$17,2,FALSE),IF(AND(OR($E260={"a/b","b/c","b/a","c/b"}),S256="l"),VLOOKUP(U256,$AC$2:$AD$17,2,FALSE),IF(AND(OR($E260={"a/b","b/c","b/a","c/b"}),S255="w"),VLOOKUP(U255,$AA$2:$AB$17,2,FALSE),IF(AND(OR($E260={"a/b","b/c","b/a","c/b"}),S255="l"),VLOOKUP(U255,$AC$2:$AD$17,2,FALSE),IF(AND(OR($E260={"a/b","b/c","b/a","c/b"}),S254="w"),VLOOKUP(U254,$AA$2:$AB$17,2,FALSE),IF(AND(OR($E260={"a/b","b/c","b/a","c/b"}),S254="l"),VLOOKUP(U254,$AC$2:$AD$17,2,FALSE),IF(AND(OR($E260={"a/b","b/c","b/a","c/b"}),S253="w"),VLOOKUP(U253,$AA$2:$AB$17,2,FALSE),IF(AND(OR($E260={"a/b","b/c","b/a","c/b"}),S253="l"),VLOOKUP(U253,$AC$2:$AD$17,2,FALSE),IF(AND(OR($E260={"a/b","b/c","b/a","c/b"}),S252="w"),VLOOKUP(U252,$AA$2:$AB$17,2,FALSE),IF(AND(OR($E260={"a/b","b/c","b/a","c/b"}),S252="l"),VLOOKUP(U252,$AC$2:$AD$17,2,FALSE),IF(AND(OR($E260={"a/b","b/c","b/a","c/b"}),S251="w"),VLOOKUP(U251,$AA$2:$AB$17,2,FALSE),IF(AND(OR($E260={"a/b","b/c","b/a","c/b"}),S251="l"),VLOOKUP(U251,$AC$2:$AD$17,2,FALSE),IF(AND(OR($E260={"a/b","b/c","b/a","c/b"}),S250="w"),VLOOKUP(U250,$AA$2:$AB$17,2,FALSE),IF(AND(OR($E260={"a/b","b/c","b/a","c/b"}),S250="l"),VLOOKUP(U250,$AC$2:$AD$17,2,FALSE),IF(OR($E260={"a/b","b/c","b/a","c/b"}),1,"")))))))))))))))))))))))</f>
        <v>1</v>
      </c>
      <c r="V261" s="13" t="str">
        <f>IF(AND(W261="c",$A261&gt;=1,OR(X261={1,"2a","2b",3,"5a","5b","10a","10b","20a","20b","40a","40b","80a","80b","160a","160b"})),"w",IF(AND(W261="",$A261&gt;=1,OR(X261={1,"2a","2b",3,"5a","5b","10a","10b","20a","20b","40a","40b","80a","80b","160a","160b"})),"l",""))</f>
        <v>l</v>
      </c>
      <c r="W261" s="7" t="str">
        <f>IF(OR($A261={3,6,9,12,15,18,21,24,27,30,33,36}),"c","")</f>
        <v/>
      </c>
      <c r="X261" s="14" t="str">
        <f>IF(AND(OR($E260={"a/c","b/c","c/a","c/b"}),V260="w"),VLOOKUP(X260,$AA$2:$AB$17,2,FALSE),IF(AND(OR($E260={"a/c","b/c","c/a","c/b"}),V260="l"),VLOOKUP(X260,$AC$2:$AD$17,2,FALSE),IF(AND(OR($E260={"a/c","b/c","c/a","c/b"}),V259="w"),VLOOKUP(X259,$AA$2:$AB$17,2,FALSE),IF(AND(OR($E260={"a/c","b/c","c/a","c/b"}),V259="l"),VLOOKUP(X259,$AC$2:$AD$17,2,FALSE),IF(AND(OR($E260={"a/c","b/c","c/a","c/b"}),V258="w"),VLOOKUP(X258,$AA$2:$AB$17,2,FALSE),IF(AND(OR($E260={"a/c","b/c","c/a","c/b"}),V258="l"),VLOOKUP(X258,$AC$2:$AD$17,2,FALSE),IF(AND(OR($E260={"a/c","b/c","c/a","c/b"}),V257="w"),VLOOKUP(X257,$AA$2:$AB$17,2,FALSE),IF(AND(OR($E260={"a/c","b/c","c/a","c/b"}),V257="l"),VLOOKUP(X257,$AC$2:$AD$17,2,FALSE),IF(AND(OR($E260={"a/c","b/c","c/a","c/b"}),V256="w"),VLOOKUP(X256,$AA$2:$AB$17,2,FALSE),IF(AND(OR($E260={"a/c","b/c","c/a","c/b"}),V256="l"),VLOOKUP(X256,$AC$2:$AD$17,2,FALSE),IF(AND(OR($E260={"a/c","b/c","c/a","c/b"}),V255="w"),VLOOKUP(X255,$AA$2:$AB$17,2,FALSE),IF(AND(OR($E260={"a/c","b/c","c/a","c/b"}),V255="l"),VLOOKUP(X255,$AC$2:$AD$17,2,FALSE),IF(AND(OR($E260={"a/c","b/c","c/a","c/b"}),V254="w"),VLOOKUP(X254,$AA$2:$AB$17,2,FALSE),IF(AND(OR($E260={"a/c","b/c","c/a","c/b"}),V254="l"),VLOOKUP(X254,$AC$2:$AD$17,2,FALSE),IF(AND(OR($E260={"a/c","b/c","c/a","c/b"}),V253="w"),VLOOKUP(X253,$AA$2:$AB$17,2,FALSE),IF(AND(OR($E260={"a/c","b/c","c/a","c/b"}),V253="l"),VLOOKUP(X253,$AC$2:$AD$17,2,FALSE),IF(AND(OR($E260={"a/c","b/c","c/a","c/b"}),V252="w"),VLOOKUP(X252,$AA$2:$AB$17,2,FALSE),IF(AND(OR($E260={"a/c","b/c","c/a","c/b"}),V252="l"),VLOOKUP(X252,$AC$2:$AD$17,2,FALSE),IF(AND(OR($E260={"a/c","b/c","c/a","c/b"}),V251="w"),VLOOKUP(X251,$AA$2:$AB$17,2,FALSE),IF(AND(OR($E260={"a/c","b/c","c/a","c/b"}),V251="l"),VLOOKUP(X251,$AC$2:$AD$17,2,FALSE),IF(AND(OR($E260={"a/c","b/c","c/a","c/b"}),V250="w"),VLOOKUP(X250,$AA$2:$AB$17,2,FALSE),IF(AND(OR($E260={"a/c","b/c","c/a","c/b"}),V250="l"),VLOOKUP(X250,$AC$2:$AD$17,2,FALSE),IF(OR($E260={"a/c","b/c","c/a","c/b"}),1,"")))))))))))))))))))))))</f>
        <v>5a</v>
      </c>
      <c r="Y261" s="12">
        <f t="shared" si="23"/>
        <v>-3</v>
      </c>
      <c r="Z261" s="27">
        <f t="shared" si="24"/>
        <v>-14</v>
      </c>
    </row>
    <row r="262" spans="1:26">
      <c r="A262" s="9">
        <v>25</v>
      </c>
      <c r="B262" s="9">
        <f>IF(OR($A262={1,2,3,4,5,6,7,8,9,10,11,12}),1,IF(OR($A262={13,14,15,16,17,18,19,20,21,22,23,24}),2,IF(OR($A262={25,26,27,28,29,30,31,32,33,34,35,36}),3,"")))</f>
        <v>3</v>
      </c>
      <c r="C262" s="9" t="str">
        <f>IF(OR($A262={1,4,7,10,13,16,19,22,25,28,31,34}),"A",IF(OR($A262={2,5,8,11,14,17,20,23,26,29,32,35}),"B",IF(OR($A262={3,6,9,12,15,18,21,24,27,30,33,36}),"C","")))</f>
        <v>A</v>
      </c>
      <c r="D262" t="str">
        <f t="shared" si="25"/>
        <v>1/3</v>
      </c>
      <c r="E262" t="str">
        <f t="shared" si="26"/>
        <v>B/A</v>
      </c>
      <c r="F262" s="13" t="str">
        <f>IF(AND(G262="d",$A262&gt;=1,OR(H262={1,"2a","2b",3,"5a","5b","10a","10b","20a","20b","40a","40b","80a","80b","160a","160b"})),"w",IF(AND(G262="",$A262&gt;=1,OR(H262={1,"2a","2b",3,"5a","5b","10a","10b","20a","20b","40a","40b","80a","80b","160a","160b"})),"l",""))</f>
        <v>l</v>
      </c>
      <c r="G262" s="7" t="str">
        <f>IF(OR($A262={1,2,3,4,5,6,7,8,9,10,11,12}),"d","")</f>
        <v/>
      </c>
      <c r="H262" s="14" t="str">
        <f>IF(AND(OR($D261={"1/2","1/3","2/1","3/1"}),F261="w"),VLOOKUP(H261,$AA$2:$AB$17,2,FALSE),IF(AND(OR($D261={"1/2","1/3","2/1","3/1"}),F261="l"),VLOOKUP(H261,$AC$2:$AD$17,2,FALSE),IF(AND(OR($D261={"1/2","1/3","2/1","3/1"}),F260="w"),VLOOKUP(H260,$AA$2:$AB$17,2,FALSE),IF(AND(OR($D261={"1/2","1/3","2/1","3/1"}),F260="l"),VLOOKUP(H260,$AC$2:$AD$17,2,FALSE),IF(AND(OR($D261={"1/2","1/3","2/1","3/1"}),F259="w"),VLOOKUP(H259,$AA$2:$AB$17,2,FALSE),IF(AND(OR($D261={"1/2","1/3","2/1","3/1"}),F259="l"),VLOOKUP(H259,$AC$2:$AD$17,2,FALSE),IF(AND(OR($D261={"1/2","1/3","2/1","3/1"}),F258="w"),VLOOKUP(H258,$AA$2:$AB$17,2,FALSE),IF(AND(OR($D261={"1/2","1/3","2/1","3/1"}),F258="l"),VLOOKUP(H258,$AC$2:$AD$17,2,FALSE),IF(AND(OR($D261={"1/2","1/3","2/1","3/1"}),F257="w"),VLOOKUP(H257,$AA$2:$AB$17,2,FALSE),IF(AND(OR($D261={"1/2","1/3","2/1","3/1"}),F257="l"),VLOOKUP(H257,$AC$2:$AD$17,2,FALSE),IF(AND(OR($D261={"1/2","1/3","2/1","3/1"}),F256="w"),VLOOKUP(H256,$AA$2:$AB$17,2,FALSE),IF(AND(OR($D261={"1/2","1/3","2/1","3/1"}),F256="l"),VLOOKUP(H256,$AC$2:$AD$17,2,FALSE),IF(AND(OR($D261={"1/2","1/3","2/1","3/1"}),F255="w"),VLOOKUP(H255,$AA$2:$AB$17,2,FALSE),IF(AND(OR($D261={"1/2","1/3","2/1","3/1"}),F255="l"),VLOOKUP(H255,$AC$2:$AD$17,2,FALSE),IF(AND(OR($D261={"1/2","1/3","2/1","3/1"}),F254="w"),VLOOKUP(H254,$AA$2:$AB$17,2,FALSE),IF(AND(OR($D261={"1/2","1/3","2/1","3/1"}),F254="l"),VLOOKUP(H254,$AC$2:$AD$17,2,FALSE),IF(AND(OR($D261={"1/2","1/3","2/1","3/1"}),F253="w"),VLOOKUP(H253,$AA$2:$AB$17,2,FALSE),IF(AND(OR($D261={"1/2","1/3","2/1","3/1"}),F253="l"),VLOOKUP(H253,$AC$2:$AD$17,2,FALSE),IF(AND(OR($D261={"1/2","1/3","2/1","3/1"}),F252="w"),VLOOKUP(H252,$AA$2:$AB$17,2,FALSE),IF(AND(OR($D261={"1/2","1/3","2/1","3/1"}),F252="l"),VLOOKUP(H252,$AC$2:$AD$17,2,FALSE),IF(AND(OR($D261={"1/2","1/3","2/1","3/1"}),F251="w"),VLOOKUP(H251,$AA$2:$AB$17,2,FALSE),IF(AND(OR($D261={"1/2","1/3","2/1","3/1"}),F251="l"),VLOOKUP(H251,$AC$2:$AD$17,2,FALSE),IF(OR($D261={"1/2","1/3","2/1","3/1"}),1,"")))))))))))))))))))))))</f>
        <v>2a</v>
      </c>
      <c r="I262" s="13" t="str">
        <f>IF(AND(J262="d",$A262&gt;=1,OR(K262={1,"2a","2b",3,"5a","5b","10a","10b","20a","20b","40a","40b","80a","80b","160a","160b"})),"w",IF(AND(J262="",$A262&gt;=1,OR(K262={1,"2a","2b",3,"5a","5b","10a","10b","20a","20b","40a","40b","80a","80b","160a","160b"})),"l",""))</f>
        <v/>
      </c>
      <c r="J262" s="7" t="str">
        <f>IF(OR($A262={13,14,15,16,17,18,19,20,21,22,23,24}),"d","")</f>
        <v/>
      </c>
      <c r="K262" s="14" t="str">
        <f>IF(AND(OR($D261={"1/2","2/3","2/1","3/2"}),I261="w"),VLOOKUP(K261,$AA$2:$AB$17,2,FALSE),IF(AND(OR($D261={"1/2","2/3","2/1","3/2"}),I261="l"),VLOOKUP(K261,$AC$2:$AD$17,2,FALSE),IF(AND(OR($D261={"1/2","2/3","2/1","3/2"}),I260="w"),VLOOKUP(K260,$AA$2:$AB$17,2,FALSE),IF(AND(OR($D261={"1/2","2/3","2/1","3/2"}),I260="l"),VLOOKUP(K260,$AC$2:$AD$17,2,FALSE),IF(AND(OR($D261={"1/2","2/3","2/1","3/2"}),I259="w"),VLOOKUP(K259,$AA$2:$AB$17,2,FALSE),IF(AND(OR($D261={"1/2","2/3","2/1","3/2"}),I259="l"),VLOOKUP(K259,$AC$2:$AD$17,2,FALSE),IF(AND(OR($D261={"1/2","2/3","2/1","3/2"}),I258="w"),VLOOKUP(K258,$AA$2:$AB$17,2,FALSE),IF(AND(OR($D261={"1/2","2/3","2/1","3/2"}),I258="l"),VLOOKUP(K258,$AC$2:$AD$17,2,FALSE),IF(AND(OR($D261={"1/2","2/3","2/1","3/2"}),I257="w"),VLOOKUP(K257,$AA$2:$AB$17,2,FALSE),IF(AND(OR($D261={"1/2","2/3","2/1","3/2"}),I257="l"),VLOOKUP(K257,$AC$2:$AD$17,2,FALSE),IF(AND(OR($D261={"1/2","2/3","2/1","3/2"}),I256="w"),VLOOKUP(K256,$AA$2:$AB$17,2,FALSE),IF(AND(OR($D261={"1/2","2/3","2/1","3/2"}),I256="l"),VLOOKUP(K256,$AC$2:$AD$17,2,FALSE),IF(AND(OR($D261={"1/2","2/3","2/1","3/2"}),I255="w"),VLOOKUP(K255,$AA$2:$AB$17,2,FALSE),IF(AND(OR($D261={"1/2","2/3","2/1","3/2"}),I255="l"),VLOOKUP(K255,$AC$2:$AD$17,2,FALSE),IF(AND(OR($D261={"1/2","2/3","2/1","3/2"}),I254="w"),VLOOKUP(K254,$AA$2:$AB$17,2,FALSE),IF(AND(OR($D261={"1/2","2/3","2/1","3/2"}),I254="l"),VLOOKUP(K254,$AC$2:$AD$17,2,FALSE),IF(AND(OR($D261={"1/2","2/3","2/1","3/2"}),I253="w"),VLOOKUP(K253,$AA$2:$AB$17,2,FALSE),IF(AND(OR($D261={"1/2","2/3","2/1","3/2"}),I253="l"),VLOOKUP(K253,$AC$2:$AD$17,2,FALSE),IF(AND(OR($D261={"1/2","2/3","2/1","3/2"}),I252="w"),VLOOKUP(K252,$AA$2:$AB$17,2,FALSE),IF(AND(OR($D261={"1/2","2/3","2/1","3/2"}),I252="l"),VLOOKUP(K252,$AC$2:$AD$17,2,FALSE),IF(AND(OR($D261={"1/2","2/3","2/1","3/2"}),I251="w"),VLOOKUP(K251,$AA$2:$AB$17,2,FALSE),IF(AND(OR($D261={"1/2","2/3","2/1","3/2"}),I251="l"),VLOOKUP(K251,$AC$2:$AD$17,2,FALSE),IF(OR($D261={"1/2","2/3","2/1","3/2"}),1,"")))))))))))))))))))))))</f>
        <v/>
      </c>
      <c r="L262" s="13" t="str">
        <f>IF(AND(M262="d",$A262&gt;=1,OR(N262={1,"2a","2b",3,"5a","5b","10a","10b","20a","20b","40a","40b","80a","80b","160a","160b"})),"w",IF(AND(M262="",$A262&gt;=1,OR(N262={1,"2a","2b",3,"5a","5b","10a","10b","20a","20b","40a","40b","80a","80b","160a","160b"})),"l",""))</f>
        <v>w</v>
      </c>
      <c r="M262" s="7" t="str">
        <f>IF(OR($A262={25,26,27,28,29,30,31,32,33,34,35,36}),"d","")</f>
        <v>d</v>
      </c>
      <c r="N262" s="14" t="str">
        <f>IF(AND(OR($D261={"1/3","2/3","3/1","3/2"}),L261="w"),VLOOKUP(N261,$AA$2:$AB$17,2,FALSE),IF(AND(OR($D261={"1/3","2/3","3/1","3/2"}),L261="l"),VLOOKUP(N261,$AC$2:$AD$17,2,FALSE),IF(AND(OR($D261={"1/3","2/3","3/1","3/2"}),L260="w"),VLOOKUP(N260,$AA$2:$AB$17,2,FALSE),IF(AND(OR($D261={"1/3","2/3","3/1","3/2"}),L260="l"),VLOOKUP(N260,$AC$2:$AD$17,2,FALSE),IF(AND(OR($D261={"1/3","2/3","3/1","3/2"}),L259="w"),VLOOKUP(N259,$AA$2:$AB$17,2,FALSE),IF(AND(OR($D261={"1/3","2/3","3/1","3/2"}),L259="l"),VLOOKUP(N259,$AC$2:$AD$17,2,FALSE),IF(AND(OR($D261={"1/3","2/3","3/1","3/2"}),L258="w"),VLOOKUP(N258,$AA$2:$AB$17,2,FALSE),IF(AND(OR($D261={"1/3","2/3","3/1","3/2"}),L258="l"),VLOOKUP(N258,$AC$2:$AD$17,2,FALSE),IF(AND(OR($D261={"1/3","2/3","3/1","3/2"}),L257="w"),VLOOKUP(N257,$AA$2:$AB$17,2,FALSE),IF(AND(OR($D261={"1/3","2/3","3/1","3/2"}),L257="l"),VLOOKUP(N257,$AC$2:$AD$17,2,FALSE),IF(AND(OR($D261={"1/3","2/3","3/1","3/2"}),L256="w"),VLOOKUP(N256,$AA$2:$AB$17,2,FALSE),IF(AND(OR($D261={"1/3","2/3","3/1","3/2"}),L256="l"),VLOOKUP(N256,$AC$2:$AD$17,2,FALSE),IF(AND(OR($D261={"1/3","2/3","3/1","3/2"}),L255="w"),VLOOKUP(N255,$AA$2:$AB$17,2,FALSE),IF(AND(OR($D261={"1/3","2/3","3/1","3/2"}),L255="l"),VLOOKUP(N255,$AC$2:$AD$17,2,FALSE),IF(AND(OR($D261={"1/3","2/3","3/1","3/2"}),L254="w"),VLOOKUP(N254,$AA$2:$AB$17,2,FALSE),IF(AND(OR($D261={"1/3","2/3","3/1","3/2"}),L254="l"),VLOOKUP(N254,$AC$2:$AD$17,2,FALSE),IF(AND(OR($D261={"1/3","2/3","3/1","3/2"}),L253="w"),VLOOKUP(N253,$AA$2:$AB$17,2,FALSE),IF(AND(OR($D261={"1/3","2/3","3/1","3/2"}),L253="l"),VLOOKUP(N253,$AC$2:$AD$17,2,FALSE),IF(AND(OR($D261={"1/3","2/3","3/1","3/2"}),L252="w"),VLOOKUP(N252,$AA$2:$AB$17,2,FALSE),IF(AND(OR($D261={"1/3","2/3","3/1","3/2"}),L252="l"),VLOOKUP(N252,$AC$2:$AD$17,2,FALSE),IF(AND(OR($D261={"1/3","2/3","3/1","3/2"}),L251="w"),VLOOKUP(N251,$AA$2:$AB$17,2,FALSE),IF(AND(OR($D261={"1/3","2/3","3/1","3/2"}),L251="l"),VLOOKUP(N251,$AC$2:$AD$17,2,FALSE),IF(OR($D261={"1/3","2/3","3/1","3/2"}),1,"")))))))))))))))))))))))</f>
        <v>10a</v>
      </c>
      <c r="O262" s="12">
        <f t="shared" si="22"/>
        <v>18</v>
      </c>
      <c r="P262" s="13" t="str">
        <f>IF(AND(Q262="c",$A262&gt;=1,OR(R262={1,"2a","2b",3,"5a","5b","10a","10b","20a","20b","40a","40b","80a","80b","160a","160b"})),"w",IF(AND(Q262="",$A262&gt;=1,OR(R262={1,"2a","2b",3,"5a","5b","10a","10b","20a","20b","40a","40b","80a","80b","160a","160b"})),"l",""))</f>
        <v/>
      </c>
      <c r="Q262" s="7" t="str">
        <f>IF(OR($A262={1,4,7,10,13,16,19,22,25,28,31,34}),"c","")</f>
        <v>c</v>
      </c>
      <c r="R262" s="14" t="str">
        <f>IF(AND(OR($E261={"a/b","a/c","b/a","c/a"}),P261="w"),VLOOKUP(R261,$AA$2:$AB$17,2,FALSE),IF(AND(OR($E261={"a/b","a/c","b/a","c/a"}),P261="l"),VLOOKUP(R261,$AC$2:$AD$17,2,FALSE),IF(AND(OR($E261={"a/b","a/c","b/a","c/a"}),P260="w"),VLOOKUP(R260,$AA$2:$AB$17,2,FALSE),IF(AND(OR($E261={"a/b","a/c","b/a","c/a"}),P260="l"),VLOOKUP(R260,$AC$2:$AD$17,2,FALSE),IF(AND(OR($E261={"a/b","a/c","b/a","c/a"}),P259="w"),VLOOKUP(R259,$AA$2:$AB$17,2,FALSE),IF(AND(OR($E261={"a/b","a/c","b/a","c/a"}),P259="l"),VLOOKUP(R259,$AC$2:$AD$17,2,FALSE),IF(AND(OR($E261={"a/b","a/c","b/a","c/a"}),P258="w"),VLOOKUP(R258,$AA$2:$AB$17,2,FALSE),IF(AND(OR($E261={"a/b","a/c","b/a","c/a"}),P258="l"),VLOOKUP(R258,$AC$2:$AD$17,2,FALSE),IF(AND(OR($E261={"a/b","a/c","b/a","c/a"}),P257="w"),VLOOKUP(R257,$AA$2:$AB$17,2,FALSE),IF(AND(OR($E261={"a/b","a/c","b/a","c/a"}),P257="l"),VLOOKUP(R257,$AC$2:$AD$17,2,FALSE),IF(AND(OR($E261={"a/b","a/c","b/a","c/a"}),P256="w"),VLOOKUP(R256,$AA$2:$AB$17,2,FALSE),IF(AND(OR($E261={"a/b","a/c","b/a","c/a"}),P256="l"),VLOOKUP(R256,$AC$2:$AD$17,2,FALSE),IF(AND(OR($E261={"a/b","a/c","b/a","c/a"}),P255="w"),VLOOKUP(R255,$AA$2:$AB$17,2,FALSE),IF(AND(OR($E261={"a/b","a/c","b/a","c/a"}),P255="l"),VLOOKUP(R255,$AC$2:$AD$17,2,FALSE),IF(AND(OR($E261={"a/b","a/c","b/a","c/a"}),P254="w"),VLOOKUP(R254,$AA$2:$AB$17,2,FALSE),IF(AND(OR($E261={"a/b","a/c","b/a","c/a"}),P254="l"),VLOOKUP(R254,$AC$2:$AD$17,2,FALSE),IF(AND(OR($E261={"a/b","a/c","b/a","c/a"}),P253="w"),VLOOKUP(R253,$AA$2:$AB$17,2,FALSE),IF(AND(OR($E261={"a/b","a/c","b/a","c/a"}),P253="l"),VLOOKUP(R253,$AC$2:$AD$17,2,FALSE),IF(AND(OR($E261={"a/b","a/c","b/a","c/a"}),P252="w"),VLOOKUP(R252,$AA$2:$AB$17,2,FALSE),IF(AND(OR($E261={"a/b","a/c","b/a","c/a"}),P252="l"),VLOOKUP(R252,$AC$2:$AD$17,2,FALSE),IF(AND(OR($E261={"a/b","a/c","b/a","c/a"}),P251="w"),VLOOKUP(R251,$AA$2:$AB$17,2,FALSE),IF(AND(OR($E261={"a/b","a/c","b/a","c/a"}),P251="l"),VLOOKUP(R251,$AC$2:$AD$17,2,FALSE),IF(OR($E261={"a/b","a/c","b/a","c/a"}),1,"")))))))))))))))))))))))</f>
        <v/>
      </c>
      <c r="S262" s="13" t="str">
        <f>IF(AND(T262="c",$A262&gt;=1,OR(U262={1,"2a","2b",3,"5a","5b","10a","10b","20a","20b","40a","40b","80a","80b","160a","160b"})),"w",IF(AND(T262="",$A262&gt;=1,OR(U262={1,"2a","2b",3,"5a","5b","10a","10b","20a","20b","40a","40b","80a","80b","160a","160b"})),"l",""))</f>
        <v>l</v>
      </c>
      <c r="T262" s="7" t="str">
        <f>IF(OR($A262={2,5,8,11,14,17,20,23,26,29,32,35}),"c","")</f>
        <v/>
      </c>
      <c r="U262" s="14">
        <f>IF(AND(OR($E261={"a/b","b/c","b/a","c/b"}),S261="w"),VLOOKUP(U261,$AA$2:$AB$17,2,FALSE),IF(AND(OR($E261={"a/b","b/c","b/a","c/b"}),S261="l"),VLOOKUP(U261,$AC$2:$AD$17,2,FALSE),IF(AND(OR($E261={"a/b","b/c","b/a","c/b"}),S260="w"),VLOOKUP(U260,$AA$2:$AB$17,2,FALSE),IF(AND(OR($E261={"a/b","b/c","b/a","c/b"}),S260="l"),VLOOKUP(U260,$AC$2:$AD$17,2,FALSE),IF(AND(OR($E261={"a/b","b/c","b/a","c/b"}),S259="w"),VLOOKUP(U259,$AA$2:$AB$17,2,FALSE),IF(AND(OR($E261={"a/b","b/c","b/a","c/b"}),S259="l"),VLOOKUP(U259,$AC$2:$AD$17,2,FALSE),IF(AND(OR($E261={"a/b","b/c","b/a","c/b"}),S258="w"),VLOOKUP(U258,$AA$2:$AB$17,2,FALSE),IF(AND(OR($E261={"a/b","b/c","b/a","c/b"}),S258="l"),VLOOKUP(U258,$AC$2:$AD$17,2,FALSE),IF(AND(OR($E261={"a/b","b/c","b/a","c/b"}),S257="w"),VLOOKUP(U257,$AA$2:$AB$17,2,FALSE),IF(AND(OR($E261={"a/b","b/c","b/a","c/b"}),S257="l"),VLOOKUP(U257,$AC$2:$AD$17,2,FALSE),IF(AND(OR($E261={"a/b","b/c","b/a","c/b"}),S256="w"),VLOOKUP(U256,$AA$2:$AB$17,2,FALSE),IF(AND(OR($E261={"a/b","b/c","b/a","c/b"}),S256="l"),VLOOKUP(U256,$AC$2:$AD$17,2,FALSE),IF(AND(OR($E261={"a/b","b/c","b/a","c/b"}),S255="w"),VLOOKUP(U255,$AA$2:$AB$17,2,FALSE),IF(AND(OR($E261={"a/b","b/c","b/a","c/b"}),S255="l"),VLOOKUP(U255,$AC$2:$AD$17,2,FALSE),IF(AND(OR($E261={"a/b","b/c","b/a","c/b"}),S254="w"),VLOOKUP(U254,$AA$2:$AB$17,2,FALSE),IF(AND(OR($E261={"a/b","b/c","b/a","c/b"}),S254="l"),VLOOKUP(U254,$AC$2:$AD$17,2,FALSE),IF(AND(OR($E261={"a/b","b/c","b/a","c/b"}),S253="w"),VLOOKUP(U253,$AA$2:$AB$17,2,FALSE),IF(AND(OR($E261={"a/b","b/c","b/a","c/b"}),S253="l"),VLOOKUP(U253,$AC$2:$AD$17,2,FALSE),IF(AND(OR($E261={"a/b","b/c","b/a","c/b"}),S252="w"),VLOOKUP(U252,$AA$2:$AB$17,2,FALSE),IF(AND(OR($E261={"a/b","b/c","b/a","c/b"}),S252="l"),VLOOKUP(U252,$AC$2:$AD$17,2,FALSE),IF(AND(OR($E261={"a/b","b/c","b/a","c/b"}),S251="w"),VLOOKUP(U251,$AA$2:$AB$17,2,FALSE),IF(AND(OR($E261={"a/b","b/c","b/a","c/b"}),S251="l"),VLOOKUP(U251,$AC$2:$AD$17,2,FALSE),IF(OR($E261={"a/b","b/c","b/a","c/b"}),1,"")))))))))))))))))))))))</f>
        <v>1</v>
      </c>
      <c r="V262" s="13" t="str">
        <f>IF(AND(W262="c",$A262&gt;=1,OR(X262={1,"2a","2b",3,"5a","5b","10a","10b","20a","20b","40a","40b","80a","80b","160a","160b"})),"w",IF(AND(W262="",$A262&gt;=1,OR(X262={1,"2a","2b",3,"5a","5b","10a","10b","20a","20b","40a","40b","80a","80b","160a","160b"})),"l",""))</f>
        <v>l</v>
      </c>
      <c r="W262" s="7" t="str">
        <f>IF(OR($A262={3,6,9,12,15,18,21,24,27,30,33,36}),"c","")</f>
        <v/>
      </c>
      <c r="X262" s="14" t="str">
        <f>IF(AND(OR($E261={"a/c","b/c","c/a","c/b"}),V261="w"),VLOOKUP(X261,$AA$2:$AB$17,2,FALSE),IF(AND(OR($E261={"a/c","b/c","c/a","c/b"}),V261="l"),VLOOKUP(X261,$AC$2:$AD$17,2,FALSE),IF(AND(OR($E261={"a/c","b/c","c/a","c/b"}),V260="w"),VLOOKUP(X260,$AA$2:$AB$17,2,FALSE),IF(AND(OR($E261={"a/c","b/c","c/a","c/b"}),V260="l"),VLOOKUP(X260,$AC$2:$AD$17,2,FALSE),IF(AND(OR($E261={"a/c","b/c","c/a","c/b"}),V259="w"),VLOOKUP(X259,$AA$2:$AB$17,2,FALSE),IF(AND(OR($E261={"a/c","b/c","c/a","c/b"}),V259="l"),VLOOKUP(X259,$AC$2:$AD$17,2,FALSE),IF(AND(OR($E261={"a/c","b/c","c/a","c/b"}),V258="w"),VLOOKUP(X258,$AA$2:$AB$17,2,FALSE),IF(AND(OR($E261={"a/c","b/c","c/a","c/b"}),V258="l"),VLOOKUP(X258,$AC$2:$AD$17,2,FALSE),IF(AND(OR($E261={"a/c","b/c","c/a","c/b"}),V257="w"),VLOOKUP(X257,$AA$2:$AB$17,2,FALSE),IF(AND(OR($E261={"a/c","b/c","c/a","c/b"}),V257="l"),VLOOKUP(X257,$AC$2:$AD$17,2,FALSE),IF(AND(OR($E261={"a/c","b/c","c/a","c/b"}),V256="w"),VLOOKUP(X256,$AA$2:$AB$17,2,FALSE),IF(AND(OR($E261={"a/c","b/c","c/a","c/b"}),V256="l"),VLOOKUP(X256,$AC$2:$AD$17,2,FALSE),IF(AND(OR($E261={"a/c","b/c","c/a","c/b"}),V255="w"),VLOOKUP(X255,$AA$2:$AB$17,2,FALSE),IF(AND(OR($E261={"a/c","b/c","c/a","c/b"}),V255="l"),VLOOKUP(X255,$AC$2:$AD$17,2,FALSE),IF(AND(OR($E261={"a/c","b/c","c/a","c/b"}),V254="w"),VLOOKUP(X254,$AA$2:$AB$17,2,FALSE),IF(AND(OR($E261={"a/c","b/c","c/a","c/b"}),V254="l"),VLOOKUP(X254,$AC$2:$AD$17,2,FALSE),IF(AND(OR($E261={"a/c","b/c","c/a","c/b"}),V253="w"),VLOOKUP(X253,$AA$2:$AB$17,2,FALSE),IF(AND(OR($E261={"a/c","b/c","c/a","c/b"}),V253="l"),VLOOKUP(X253,$AC$2:$AD$17,2,FALSE),IF(AND(OR($E261={"a/c","b/c","c/a","c/b"}),V252="w"),VLOOKUP(X252,$AA$2:$AB$17,2,FALSE),IF(AND(OR($E261={"a/c","b/c","c/a","c/b"}),V252="l"),VLOOKUP(X252,$AC$2:$AD$17,2,FALSE),IF(AND(OR($E261={"a/c","b/c","c/a","c/b"}),V251="w"),VLOOKUP(X251,$AA$2:$AB$17,2,FALSE),IF(AND(OR($E261={"a/c","b/c","c/a","c/b"}),V251="l"),VLOOKUP(X251,$AC$2:$AD$17,2,FALSE),IF(OR($E261={"a/c","b/c","c/a","c/b"}),1,"")))))))))))))))))))))))</f>
        <v>5b</v>
      </c>
      <c r="Y262" s="12">
        <f t="shared" si="23"/>
        <v>-6</v>
      </c>
      <c r="Z262" s="27">
        <f t="shared" si="24"/>
        <v>12</v>
      </c>
    </row>
    <row r="263" spans="1:26">
      <c r="A263" s="9">
        <v>10</v>
      </c>
      <c r="B263" s="9">
        <f>IF(OR($A263={1,2,3,4,5,6,7,8,9,10,11,12}),1,IF(OR($A263={13,14,15,16,17,18,19,20,21,22,23,24}),2,IF(OR($A263={25,26,27,28,29,30,31,32,33,34,35,36}),3,"")))</f>
        <v>1</v>
      </c>
      <c r="C263" s="9" t="str">
        <f>IF(OR($A263={1,4,7,10,13,16,19,22,25,28,31,34}),"A",IF(OR($A263={2,5,8,11,14,17,20,23,26,29,32,35}),"B",IF(OR($A263={3,6,9,12,15,18,21,24,27,30,33,36}),"C","")))</f>
        <v>A</v>
      </c>
      <c r="D263" t="str">
        <f t="shared" si="25"/>
        <v>3/1</v>
      </c>
      <c r="E263" t="str">
        <f t="shared" si="26"/>
        <v>B/A</v>
      </c>
      <c r="F263" s="13" t="str">
        <f>IF(AND(G263="d",$A263&gt;=1,OR(H263={1,"2a","2b",3,"5a","5b","10a","10b","20a","20b","40a","40b","80a","80b","160a","160b"})),"w",IF(AND(G263="",$A263&gt;=1,OR(H263={1,"2a","2b",3,"5a","5b","10a","10b","20a","20b","40a","40b","80a","80b","160a","160b"})),"l",""))</f>
        <v>w</v>
      </c>
      <c r="G263" s="7" t="str">
        <f>IF(OR($A263={1,2,3,4,5,6,7,8,9,10,11,12}),"d","")</f>
        <v>d</v>
      </c>
      <c r="H263" s="14" t="str">
        <f>IF(AND(OR($D262={"1/2","1/3","2/1","3/1"}),F262="w"),VLOOKUP(H262,$AA$2:$AB$17,2,FALSE),IF(AND(OR($D262={"1/2","1/3","2/1","3/1"}),F262="l"),VLOOKUP(H262,$AC$2:$AD$17,2,FALSE),IF(AND(OR($D262={"1/2","1/3","2/1","3/1"}),F261="w"),VLOOKUP(H261,$AA$2:$AB$17,2,FALSE),IF(AND(OR($D262={"1/2","1/3","2/1","3/1"}),F261="l"),VLOOKUP(H261,$AC$2:$AD$17,2,FALSE),IF(AND(OR($D262={"1/2","1/3","2/1","3/1"}),F260="w"),VLOOKUP(H260,$AA$2:$AB$17,2,FALSE),IF(AND(OR($D262={"1/2","1/3","2/1","3/1"}),F260="l"),VLOOKUP(H260,$AC$2:$AD$17,2,FALSE),IF(AND(OR($D262={"1/2","1/3","2/1","3/1"}),F259="w"),VLOOKUP(H259,$AA$2:$AB$17,2,FALSE),IF(AND(OR($D262={"1/2","1/3","2/1","3/1"}),F259="l"),VLOOKUP(H259,$AC$2:$AD$17,2,FALSE),IF(AND(OR($D262={"1/2","1/3","2/1","3/1"}),F258="w"),VLOOKUP(H258,$AA$2:$AB$17,2,FALSE),IF(AND(OR($D262={"1/2","1/3","2/1","3/1"}),F258="l"),VLOOKUP(H258,$AC$2:$AD$17,2,FALSE),IF(AND(OR($D262={"1/2","1/3","2/1","3/1"}),F257="w"),VLOOKUP(H257,$AA$2:$AB$17,2,FALSE),IF(AND(OR($D262={"1/2","1/3","2/1","3/1"}),F257="l"),VLOOKUP(H257,$AC$2:$AD$17,2,FALSE),IF(AND(OR($D262={"1/2","1/3","2/1","3/1"}),F256="w"),VLOOKUP(H256,$AA$2:$AB$17,2,FALSE),IF(AND(OR($D262={"1/2","1/3","2/1","3/1"}),F256="l"),VLOOKUP(H256,$AC$2:$AD$17,2,FALSE),IF(AND(OR($D262={"1/2","1/3","2/1","3/1"}),F255="w"),VLOOKUP(H255,$AA$2:$AB$17,2,FALSE),IF(AND(OR($D262={"1/2","1/3","2/1","3/1"}),F255="l"),VLOOKUP(H255,$AC$2:$AD$17,2,FALSE),IF(AND(OR($D262={"1/2","1/3","2/1","3/1"}),F254="w"),VLOOKUP(H254,$AA$2:$AB$17,2,FALSE),IF(AND(OR($D262={"1/2","1/3","2/1","3/1"}),F254="l"),VLOOKUP(H254,$AC$2:$AD$17,2,FALSE),IF(AND(OR($D262={"1/2","1/3","2/1","3/1"}),F253="w"),VLOOKUP(H253,$AA$2:$AB$17,2,FALSE),IF(AND(OR($D262={"1/2","1/3","2/1","3/1"}),F253="l"),VLOOKUP(H253,$AC$2:$AD$17,2,FALSE),IF(AND(OR($D262={"1/2","1/3","2/1","3/1"}),F252="w"),VLOOKUP(H252,$AA$2:$AB$17,2,FALSE),IF(AND(OR($D262={"1/2","1/3","2/1","3/1"}),F252="l"),VLOOKUP(H252,$AC$2:$AD$17,2,FALSE),IF(OR($D262={"1/2","1/3","2/1","3/1"}),1,"")))))))))))))))))))))))</f>
        <v>2b</v>
      </c>
      <c r="I263" s="13" t="str">
        <f>IF(AND(J263="d",$A263&gt;=1,OR(K263={1,"2a","2b",3,"5a","5b","10a","10b","20a","20b","40a","40b","80a","80b","160a","160b"})),"w",IF(AND(J263="",$A263&gt;=1,OR(K263={1,"2a","2b",3,"5a","5b","10a","10b","20a","20b","40a","40b","80a","80b","160a","160b"})),"l",""))</f>
        <v/>
      </c>
      <c r="J263" s="7" t="str">
        <f>IF(OR($A263={13,14,15,16,17,18,19,20,21,22,23,24}),"d","")</f>
        <v/>
      </c>
      <c r="K263" s="14" t="str">
        <f>IF(AND(OR($D262={"1/2","2/3","2/1","3/2"}),I262="w"),VLOOKUP(K262,$AA$2:$AB$17,2,FALSE),IF(AND(OR($D262={"1/2","2/3","2/1","3/2"}),I262="l"),VLOOKUP(K262,$AC$2:$AD$17,2,FALSE),IF(AND(OR($D262={"1/2","2/3","2/1","3/2"}),I261="w"),VLOOKUP(K261,$AA$2:$AB$17,2,FALSE),IF(AND(OR($D262={"1/2","2/3","2/1","3/2"}),I261="l"),VLOOKUP(K261,$AC$2:$AD$17,2,FALSE),IF(AND(OR($D262={"1/2","2/3","2/1","3/2"}),I260="w"),VLOOKUP(K260,$AA$2:$AB$17,2,FALSE),IF(AND(OR($D262={"1/2","2/3","2/1","3/2"}),I260="l"),VLOOKUP(K260,$AC$2:$AD$17,2,FALSE),IF(AND(OR($D262={"1/2","2/3","2/1","3/2"}),I259="w"),VLOOKUP(K259,$AA$2:$AB$17,2,FALSE),IF(AND(OR($D262={"1/2","2/3","2/1","3/2"}),I259="l"),VLOOKUP(K259,$AC$2:$AD$17,2,FALSE),IF(AND(OR($D262={"1/2","2/3","2/1","3/2"}),I258="w"),VLOOKUP(K258,$AA$2:$AB$17,2,FALSE),IF(AND(OR($D262={"1/2","2/3","2/1","3/2"}),I258="l"),VLOOKUP(K258,$AC$2:$AD$17,2,FALSE),IF(AND(OR($D262={"1/2","2/3","2/1","3/2"}),I257="w"),VLOOKUP(K257,$AA$2:$AB$17,2,FALSE),IF(AND(OR($D262={"1/2","2/3","2/1","3/2"}),I257="l"),VLOOKUP(K257,$AC$2:$AD$17,2,FALSE),IF(AND(OR($D262={"1/2","2/3","2/1","3/2"}),I256="w"),VLOOKUP(K256,$AA$2:$AB$17,2,FALSE),IF(AND(OR($D262={"1/2","2/3","2/1","3/2"}),I256="l"),VLOOKUP(K256,$AC$2:$AD$17,2,FALSE),IF(AND(OR($D262={"1/2","2/3","2/1","3/2"}),I255="w"),VLOOKUP(K255,$AA$2:$AB$17,2,FALSE),IF(AND(OR($D262={"1/2","2/3","2/1","3/2"}),I255="l"),VLOOKUP(K255,$AC$2:$AD$17,2,FALSE),IF(AND(OR($D262={"1/2","2/3","2/1","3/2"}),I254="w"),VLOOKUP(K254,$AA$2:$AB$17,2,FALSE),IF(AND(OR($D262={"1/2","2/3","2/1","3/2"}),I254="l"),VLOOKUP(K254,$AC$2:$AD$17,2,FALSE),IF(AND(OR($D262={"1/2","2/3","2/1","3/2"}),I253="w"),VLOOKUP(K253,$AA$2:$AB$17,2,FALSE),IF(AND(OR($D262={"1/2","2/3","2/1","3/2"}),I253="l"),VLOOKUP(K253,$AC$2:$AD$17,2,FALSE),IF(AND(OR($D262={"1/2","2/3","2/1","3/2"}),I252="w"),VLOOKUP(K252,$AA$2:$AB$17,2,FALSE),IF(AND(OR($D262={"1/2","2/3","2/1","3/2"}),I252="l"),VLOOKUP(K252,$AC$2:$AD$17,2,FALSE),IF(OR($D262={"1/2","2/3","2/1","3/2"}),1,"")))))))))))))))))))))))</f>
        <v/>
      </c>
      <c r="L263" s="13" t="str">
        <f>IF(AND(M263="d",$A263&gt;=1,OR(N263={1,"2a","2b",3,"5a","5b","10a","10b","20a","20b","40a","40b","80a","80b","160a","160b"})),"w",IF(AND(M263="",$A263&gt;=1,OR(N263={1,"2a","2b",3,"5a","5b","10a","10b","20a","20b","40a","40b","80a","80b","160a","160b"})),"l",""))</f>
        <v>l</v>
      </c>
      <c r="M263" s="7" t="str">
        <f>IF(OR($A263={25,26,27,28,29,30,31,32,33,34,35,36}),"d","")</f>
        <v/>
      </c>
      <c r="N263" s="14">
        <f>IF(AND(OR($D262={"1/3","2/3","3/1","3/2"}),L262="w"),VLOOKUP(N262,$AA$2:$AB$17,2,FALSE),IF(AND(OR($D262={"1/3","2/3","3/1","3/2"}),L262="l"),VLOOKUP(N262,$AC$2:$AD$17,2,FALSE),IF(AND(OR($D262={"1/3","2/3","3/1","3/2"}),L261="w"),VLOOKUP(N261,$AA$2:$AB$17,2,FALSE),IF(AND(OR($D262={"1/3","2/3","3/1","3/2"}),L261="l"),VLOOKUP(N261,$AC$2:$AD$17,2,FALSE),IF(AND(OR($D262={"1/3","2/3","3/1","3/2"}),L260="w"),VLOOKUP(N260,$AA$2:$AB$17,2,FALSE),IF(AND(OR($D262={"1/3","2/3","3/1","3/2"}),L260="l"),VLOOKUP(N260,$AC$2:$AD$17,2,FALSE),IF(AND(OR($D262={"1/3","2/3","3/1","3/2"}),L259="w"),VLOOKUP(N259,$AA$2:$AB$17,2,FALSE),IF(AND(OR($D262={"1/3","2/3","3/1","3/2"}),L259="l"),VLOOKUP(N259,$AC$2:$AD$17,2,FALSE),IF(AND(OR($D262={"1/3","2/3","3/1","3/2"}),L258="w"),VLOOKUP(N258,$AA$2:$AB$17,2,FALSE),IF(AND(OR($D262={"1/3","2/3","3/1","3/2"}),L258="l"),VLOOKUP(N258,$AC$2:$AD$17,2,FALSE),IF(AND(OR($D262={"1/3","2/3","3/1","3/2"}),L257="w"),VLOOKUP(N257,$AA$2:$AB$17,2,FALSE),IF(AND(OR($D262={"1/3","2/3","3/1","3/2"}),L257="l"),VLOOKUP(N257,$AC$2:$AD$17,2,FALSE),IF(AND(OR($D262={"1/3","2/3","3/1","3/2"}),L256="w"),VLOOKUP(N256,$AA$2:$AB$17,2,FALSE),IF(AND(OR($D262={"1/3","2/3","3/1","3/2"}),L256="l"),VLOOKUP(N256,$AC$2:$AD$17,2,FALSE),IF(AND(OR($D262={"1/3","2/3","3/1","3/2"}),L255="w"),VLOOKUP(N255,$AA$2:$AB$17,2,FALSE),IF(AND(OR($D262={"1/3","2/3","3/1","3/2"}),L255="l"),VLOOKUP(N255,$AC$2:$AD$17,2,FALSE),IF(AND(OR($D262={"1/3","2/3","3/1","3/2"}),L254="w"),VLOOKUP(N254,$AA$2:$AB$17,2,FALSE),IF(AND(OR($D262={"1/3","2/3","3/1","3/2"}),L254="l"),VLOOKUP(N254,$AC$2:$AD$17,2,FALSE),IF(AND(OR($D262={"1/3","2/3","3/1","3/2"}),L253="w"),VLOOKUP(N253,$AA$2:$AB$17,2,FALSE),IF(AND(OR($D262={"1/3","2/3","3/1","3/2"}),L253="l"),VLOOKUP(N253,$AC$2:$AD$17,2,FALSE),IF(AND(OR($D262={"1/3","2/3","3/1","3/2"}),L252="w"),VLOOKUP(N252,$AA$2:$AB$17,2,FALSE),IF(AND(OR($D262={"1/3","2/3","3/1","3/2"}),L252="l"),VLOOKUP(N252,$AC$2:$AD$17,2,FALSE),IF(OR($D262={"1/3","2/3","3/1","3/2"}),1,"")))))))))))))))))))))))</f>
        <v>1</v>
      </c>
      <c r="O263" s="12">
        <f t="shared" si="22"/>
        <v>3</v>
      </c>
      <c r="P263" s="13" t="str">
        <f>IF(AND(Q263="c",$A263&gt;=1,OR(R263={1,"2a","2b",3,"5a","5b","10a","10b","20a","20b","40a","40b","80a","80b","160a","160b"})),"w",IF(AND(Q263="",$A263&gt;=1,OR(R263={1,"2a","2b",3,"5a","5b","10a","10b","20a","20b","40a","40b","80a","80b","160a","160b"})),"l",""))</f>
        <v>w</v>
      </c>
      <c r="Q263" s="7" t="str">
        <f>IF(OR($A263={1,4,7,10,13,16,19,22,25,28,31,34}),"c","")</f>
        <v>c</v>
      </c>
      <c r="R263" s="14" t="str">
        <f>IF(AND(OR($E262={"a/b","a/c","b/a","c/a"}),P262="w"),VLOOKUP(R262,$AA$2:$AB$17,2,FALSE),IF(AND(OR($E262={"a/b","a/c","b/a","c/a"}),P262="l"),VLOOKUP(R262,$AC$2:$AD$17,2,FALSE),IF(AND(OR($E262={"a/b","a/c","b/a","c/a"}),P261="w"),VLOOKUP(R261,$AA$2:$AB$17,2,FALSE),IF(AND(OR($E262={"a/b","a/c","b/a","c/a"}),P261="l"),VLOOKUP(R261,$AC$2:$AD$17,2,FALSE),IF(AND(OR($E262={"a/b","a/c","b/a","c/a"}),P260="w"),VLOOKUP(R260,$AA$2:$AB$17,2,FALSE),IF(AND(OR($E262={"a/b","a/c","b/a","c/a"}),P260="l"),VLOOKUP(R260,$AC$2:$AD$17,2,FALSE),IF(AND(OR($E262={"a/b","a/c","b/a","c/a"}),P259="w"),VLOOKUP(R259,$AA$2:$AB$17,2,FALSE),IF(AND(OR($E262={"a/b","a/c","b/a","c/a"}),P259="l"),VLOOKUP(R259,$AC$2:$AD$17,2,FALSE),IF(AND(OR($E262={"a/b","a/c","b/a","c/a"}),P258="w"),VLOOKUP(R258,$AA$2:$AB$17,2,FALSE),IF(AND(OR($E262={"a/b","a/c","b/a","c/a"}),P258="l"),VLOOKUP(R258,$AC$2:$AD$17,2,FALSE),IF(AND(OR($E262={"a/b","a/c","b/a","c/a"}),P257="w"),VLOOKUP(R257,$AA$2:$AB$17,2,FALSE),IF(AND(OR($E262={"a/b","a/c","b/a","c/a"}),P257="l"),VLOOKUP(R257,$AC$2:$AD$17,2,FALSE),IF(AND(OR($E262={"a/b","a/c","b/a","c/a"}),P256="w"),VLOOKUP(R256,$AA$2:$AB$17,2,FALSE),IF(AND(OR($E262={"a/b","a/c","b/a","c/a"}),P256="l"),VLOOKUP(R256,$AC$2:$AD$17,2,FALSE),IF(AND(OR($E262={"a/b","a/c","b/a","c/a"}),P255="w"),VLOOKUP(R255,$AA$2:$AB$17,2,FALSE),IF(AND(OR($E262={"a/b","a/c","b/a","c/a"}),P255="l"),VLOOKUP(R255,$AC$2:$AD$17,2,FALSE),IF(AND(OR($E262={"a/b","a/c","b/a","c/a"}),P254="w"),VLOOKUP(R254,$AA$2:$AB$17,2,FALSE),IF(AND(OR($E262={"a/b","a/c","b/a","c/a"}),P254="l"),VLOOKUP(R254,$AC$2:$AD$17,2,FALSE),IF(AND(OR($E262={"a/b","a/c","b/a","c/a"}),P253="w"),VLOOKUP(R253,$AA$2:$AB$17,2,FALSE),IF(AND(OR($E262={"a/b","a/c","b/a","c/a"}),P253="l"),VLOOKUP(R253,$AC$2:$AD$17,2,FALSE),IF(AND(OR($E262={"a/b","a/c","b/a","c/a"}),P252="w"),VLOOKUP(R252,$AA$2:$AB$17,2,FALSE),IF(AND(OR($E262={"a/b","a/c","b/a","c/a"}),P252="l"),VLOOKUP(R252,$AC$2:$AD$17,2,FALSE),IF(OR($E262={"a/b","a/c","b/a","c/a"}),1,"")))))))))))))))))))))))</f>
        <v>2b</v>
      </c>
      <c r="S263" s="13" t="str">
        <f>IF(AND(T263="c",$A263&gt;=1,OR(U263={1,"2a","2b",3,"5a","5b","10a","10b","20a","20b","40a","40b","80a","80b","160a","160b"})),"w",IF(AND(T263="",$A263&gt;=1,OR(U263={1,"2a","2b",3,"5a","5b","10a","10b","20a","20b","40a","40b","80a","80b","160a","160b"})),"l",""))</f>
        <v>l</v>
      </c>
      <c r="T263" s="7" t="str">
        <f>IF(OR($A263={2,5,8,11,14,17,20,23,26,29,32,35}),"c","")</f>
        <v/>
      </c>
      <c r="U263" s="14" t="str">
        <f>IF(AND(OR($E262={"a/b","b/c","b/a","c/b"}),S262="w"),VLOOKUP(U262,$AA$2:$AB$17,2,FALSE),IF(AND(OR($E262={"a/b","b/c","b/a","c/b"}),S262="l"),VLOOKUP(U262,$AC$2:$AD$17,2,FALSE),IF(AND(OR($E262={"a/b","b/c","b/a","c/b"}),S261="w"),VLOOKUP(U261,$AA$2:$AB$17,2,FALSE),IF(AND(OR($E262={"a/b","b/c","b/a","c/b"}),S261="l"),VLOOKUP(U261,$AC$2:$AD$17,2,FALSE),IF(AND(OR($E262={"a/b","b/c","b/a","c/b"}),S260="w"),VLOOKUP(U260,$AA$2:$AB$17,2,FALSE),IF(AND(OR($E262={"a/b","b/c","b/a","c/b"}),S260="l"),VLOOKUP(U260,$AC$2:$AD$17,2,FALSE),IF(AND(OR($E262={"a/b","b/c","b/a","c/b"}),S259="w"),VLOOKUP(U259,$AA$2:$AB$17,2,FALSE),IF(AND(OR($E262={"a/b","b/c","b/a","c/b"}),S259="l"),VLOOKUP(U259,$AC$2:$AD$17,2,FALSE),IF(AND(OR($E262={"a/b","b/c","b/a","c/b"}),S258="w"),VLOOKUP(U258,$AA$2:$AB$17,2,FALSE),IF(AND(OR($E262={"a/b","b/c","b/a","c/b"}),S258="l"),VLOOKUP(U258,$AC$2:$AD$17,2,FALSE),IF(AND(OR($E262={"a/b","b/c","b/a","c/b"}),S257="w"),VLOOKUP(U257,$AA$2:$AB$17,2,FALSE),IF(AND(OR($E262={"a/b","b/c","b/a","c/b"}),S257="l"),VLOOKUP(U257,$AC$2:$AD$17,2,FALSE),IF(AND(OR($E262={"a/b","b/c","b/a","c/b"}),S256="w"),VLOOKUP(U256,$AA$2:$AB$17,2,FALSE),IF(AND(OR($E262={"a/b","b/c","b/a","c/b"}),S256="l"),VLOOKUP(U256,$AC$2:$AD$17,2,FALSE),IF(AND(OR($E262={"a/b","b/c","b/a","c/b"}),S255="w"),VLOOKUP(U255,$AA$2:$AB$17,2,FALSE),IF(AND(OR($E262={"a/b","b/c","b/a","c/b"}),S255="l"),VLOOKUP(U255,$AC$2:$AD$17,2,FALSE),IF(AND(OR($E262={"a/b","b/c","b/a","c/b"}),S254="w"),VLOOKUP(U254,$AA$2:$AB$17,2,FALSE),IF(AND(OR($E262={"a/b","b/c","b/a","c/b"}),S254="l"),VLOOKUP(U254,$AC$2:$AD$17,2,FALSE),IF(AND(OR($E262={"a/b","b/c","b/a","c/b"}),S253="w"),VLOOKUP(U253,$AA$2:$AB$17,2,FALSE),IF(AND(OR($E262={"a/b","b/c","b/a","c/b"}),S253="l"),VLOOKUP(U253,$AC$2:$AD$17,2,FALSE),IF(AND(OR($E262={"a/b","b/c","b/a","c/b"}),S252="w"),VLOOKUP(U252,$AA$2:$AB$17,2,FALSE),IF(AND(OR($E262={"a/b","b/c","b/a","c/b"}),S252="l"),VLOOKUP(U252,$AC$2:$AD$17,2,FALSE),IF(OR($E262={"a/b","b/c","b/a","c/b"}),1,"")))))))))))))))))))))))</f>
        <v>2a</v>
      </c>
      <c r="V263" s="13" t="str">
        <f>IF(AND(W263="c",$A263&gt;=1,OR(X263={1,"2a","2b",3,"5a","5b","10a","10b","20a","20b","40a","40b","80a","80b","160a","160b"})),"w",IF(AND(W263="",$A263&gt;=1,OR(X263={1,"2a","2b",3,"5a","5b","10a","10b","20a","20b","40a","40b","80a","80b","160a","160b"})),"l",""))</f>
        <v/>
      </c>
      <c r="W263" s="7" t="str">
        <f>IF(OR($A263={3,6,9,12,15,18,21,24,27,30,33,36}),"c","")</f>
        <v/>
      </c>
      <c r="X263" s="14" t="str">
        <f>IF(AND(OR($E262={"a/c","b/c","c/a","c/b"}),V262="w"),VLOOKUP(X262,$AA$2:$AB$17,2,FALSE),IF(AND(OR($E262={"a/c","b/c","c/a","c/b"}),V262="l"),VLOOKUP(X262,$AC$2:$AD$17,2,FALSE),IF(AND(OR($E262={"a/c","b/c","c/a","c/b"}),V261="w"),VLOOKUP(X261,$AA$2:$AB$17,2,FALSE),IF(AND(OR($E262={"a/c","b/c","c/a","c/b"}),V261="l"),VLOOKUP(X261,$AC$2:$AD$17,2,FALSE),IF(AND(OR($E262={"a/c","b/c","c/a","c/b"}),V260="w"),VLOOKUP(X260,$AA$2:$AB$17,2,FALSE),IF(AND(OR($E262={"a/c","b/c","c/a","c/b"}),V260="l"),VLOOKUP(X260,$AC$2:$AD$17,2,FALSE),IF(AND(OR($E262={"a/c","b/c","c/a","c/b"}),V259="w"),VLOOKUP(X259,$AA$2:$AB$17,2,FALSE),IF(AND(OR($E262={"a/c","b/c","c/a","c/b"}),V259="l"),VLOOKUP(X259,$AC$2:$AD$17,2,FALSE),IF(AND(OR($E262={"a/c","b/c","c/a","c/b"}),V258="w"),VLOOKUP(X258,$AA$2:$AB$17,2,FALSE),IF(AND(OR($E262={"a/c","b/c","c/a","c/b"}),V258="l"),VLOOKUP(X258,$AC$2:$AD$17,2,FALSE),IF(AND(OR($E262={"a/c","b/c","c/a","c/b"}),V257="w"),VLOOKUP(X257,$AA$2:$AB$17,2,FALSE),IF(AND(OR($E262={"a/c","b/c","c/a","c/b"}),V257="l"),VLOOKUP(X257,$AC$2:$AD$17,2,FALSE),IF(AND(OR($E262={"a/c","b/c","c/a","c/b"}),V256="w"),VLOOKUP(X256,$AA$2:$AB$17,2,FALSE),IF(AND(OR($E262={"a/c","b/c","c/a","c/b"}),V256="l"),VLOOKUP(X256,$AC$2:$AD$17,2,FALSE),IF(AND(OR($E262={"a/c","b/c","c/a","c/b"}),V255="w"),VLOOKUP(X255,$AA$2:$AB$17,2,FALSE),IF(AND(OR($E262={"a/c","b/c","c/a","c/b"}),V255="l"),VLOOKUP(X255,$AC$2:$AD$17,2,FALSE),IF(AND(OR($E262={"a/c","b/c","c/a","c/b"}),V254="w"),VLOOKUP(X254,$AA$2:$AB$17,2,FALSE),IF(AND(OR($E262={"a/c","b/c","c/a","c/b"}),V254="l"),VLOOKUP(X254,$AC$2:$AD$17,2,FALSE),IF(AND(OR($E262={"a/c","b/c","c/a","c/b"}),V253="w"),VLOOKUP(X253,$AA$2:$AB$17,2,FALSE),IF(AND(OR($E262={"a/c","b/c","c/a","c/b"}),V253="l"),VLOOKUP(X253,$AC$2:$AD$17,2,FALSE),IF(AND(OR($E262={"a/c","b/c","c/a","c/b"}),V252="w"),VLOOKUP(X252,$AA$2:$AB$17,2,FALSE),IF(AND(OR($E262={"a/c","b/c","c/a","c/b"}),V252="l"),VLOOKUP(X252,$AC$2:$AD$17,2,FALSE),IF(OR($E262={"a/c","b/c","c/a","c/b"}),1,"")))))))))))))))))))))))</f>
        <v/>
      </c>
      <c r="Y263" s="12">
        <f t="shared" si="23"/>
        <v>2</v>
      </c>
      <c r="Z263" s="27">
        <f t="shared" si="24"/>
        <v>5</v>
      </c>
    </row>
    <row r="264" spans="1:26">
      <c r="A264" s="9">
        <v>27</v>
      </c>
      <c r="B264" s="9">
        <f>IF(OR($A264={1,2,3,4,5,6,7,8,9,10,11,12}),1,IF(OR($A264={13,14,15,16,17,18,19,20,21,22,23,24}),2,IF(OR($A264={25,26,27,28,29,30,31,32,33,34,35,36}),3,"")))</f>
        <v>3</v>
      </c>
      <c r="C264" s="9" t="str">
        <f>IF(OR($A264={1,4,7,10,13,16,19,22,25,28,31,34}),"A",IF(OR($A264={2,5,8,11,14,17,20,23,26,29,32,35}),"B",IF(OR($A264={3,6,9,12,15,18,21,24,27,30,33,36}),"C","")))</f>
        <v>C</v>
      </c>
      <c r="D264" t="str">
        <f t="shared" si="25"/>
        <v>1/3</v>
      </c>
      <c r="E264" t="str">
        <f t="shared" si="26"/>
        <v>A/C</v>
      </c>
      <c r="F264" s="13" t="str">
        <f>IF(AND(G264="d",$A264&gt;=1,OR(H264={1,"2a","2b",3,"5a","5b","10a","10b","20a","20b","40a","40b","80a","80b","160a","160b"})),"w",IF(AND(G264="",$A264&gt;=1,OR(H264={1,"2a","2b",3,"5a","5b","10a","10b","20a","20b","40a","40b","80a","80b","160a","160b"})),"l",""))</f>
        <v>l</v>
      </c>
      <c r="G264" s="7" t="str">
        <f>IF(OR($A264={1,2,3,4,5,6,7,8,9,10,11,12}),"d","")</f>
        <v/>
      </c>
      <c r="H264" s="14">
        <f>IF(AND(OR($D263={"1/2","1/3","2/1","3/1"}),F263="w"),VLOOKUP(H263,$AA$2:$AB$17,2,FALSE),IF(AND(OR($D263={"1/2","1/3","2/1","3/1"}),F263="l"),VLOOKUP(H263,$AC$2:$AD$17,2,FALSE),IF(AND(OR($D263={"1/2","1/3","2/1","3/1"}),F262="w"),VLOOKUP(H262,$AA$2:$AB$17,2,FALSE),IF(AND(OR($D263={"1/2","1/3","2/1","3/1"}),F262="l"),VLOOKUP(H262,$AC$2:$AD$17,2,FALSE),IF(AND(OR($D263={"1/2","1/3","2/1","3/1"}),F261="w"),VLOOKUP(H261,$AA$2:$AB$17,2,FALSE),IF(AND(OR($D263={"1/2","1/3","2/1","3/1"}),F261="l"),VLOOKUP(H261,$AC$2:$AD$17,2,FALSE),IF(AND(OR($D263={"1/2","1/3","2/1","3/1"}),F260="w"),VLOOKUP(H260,$AA$2:$AB$17,2,FALSE),IF(AND(OR($D263={"1/2","1/3","2/1","3/1"}),F260="l"),VLOOKUP(H260,$AC$2:$AD$17,2,FALSE),IF(AND(OR($D263={"1/2","1/3","2/1","3/1"}),F259="w"),VLOOKUP(H259,$AA$2:$AB$17,2,FALSE),IF(AND(OR($D263={"1/2","1/3","2/1","3/1"}),F259="l"),VLOOKUP(H259,$AC$2:$AD$17,2,FALSE),IF(AND(OR($D263={"1/2","1/3","2/1","3/1"}),F258="w"),VLOOKUP(H258,$AA$2:$AB$17,2,FALSE),IF(AND(OR($D263={"1/2","1/3","2/1","3/1"}),F258="l"),VLOOKUP(H258,$AC$2:$AD$17,2,FALSE),IF(AND(OR($D263={"1/2","1/3","2/1","3/1"}),F257="w"),VLOOKUP(H257,$AA$2:$AB$17,2,FALSE),IF(AND(OR($D263={"1/2","1/3","2/1","3/1"}),F257="l"),VLOOKUP(H257,$AC$2:$AD$17,2,FALSE),IF(AND(OR($D263={"1/2","1/3","2/1","3/1"}),F256="w"),VLOOKUP(H256,$AA$2:$AB$17,2,FALSE),IF(AND(OR($D263={"1/2","1/3","2/1","3/1"}),F256="l"),VLOOKUP(H256,$AC$2:$AD$17,2,FALSE),IF(AND(OR($D263={"1/2","1/3","2/1","3/1"}),F255="w"),VLOOKUP(H255,$AA$2:$AB$17,2,FALSE),IF(AND(OR($D263={"1/2","1/3","2/1","3/1"}),F255="l"),VLOOKUP(H255,$AC$2:$AD$17,2,FALSE),IF(AND(OR($D263={"1/2","1/3","2/1","3/1"}),F254="w"),VLOOKUP(H254,$AA$2:$AB$17,2,FALSE),IF(AND(OR($D263={"1/2","1/3","2/1","3/1"}),F254="l"),VLOOKUP(H254,$AC$2:$AD$17,2,FALSE),IF(AND(OR($D263={"1/2","1/3","2/1","3/1"}),F253="w"),VLOOKUP(H253,$AA$2:$AB$17,2,FALSE),IF(AND(OR($D263={"1/2","1/3","2/1","3/1"}),F253="l"),VLOOKUP(H253,$AC$2:$AD$17,2,FALSE),IF(OR($D263={"1/2","1/3","2/1","3/1"}),1,"")))))))))))))))))))))))</f>
        <v>1</v>
      </c>
      <c r="I264" s="13" t="str">
        <f>IF(AND(J264="d",$A264&gt;=1,OR(K264={1,"2a","2b",3,"5a","5b","10a","10b","20a","20b","40a","40b","80a","80b","160a","160b"})),"w",IF(AND(J264="",$A264&gt;=1,OR(K264={1,"2a","2b",3,"5a","5b","10a","10b","20a","20b","40a","40b","80a","80b","160a","160b"})),"l",""))</f>
        <v/>
      </c>
      <c r="J264" s="7" t="str">
        <f>IF(OR($A264={13,14,15,16,17,18,19,20,21,22,23,24}),"d","")</f>
        <v/>
      </c>
      <c r="K264" s="14" t="str">
        <f>IF(AND(OR($D263={"1/2","2/3","2/1","3/2"}),I263="w"),VLOOKUP(K263,$AA$2:$AB$17,2,FALSE),IF(AND(OR($D263={"1/2","2/3","2/1","3/2"}),I263="l"),VLOOKUP(K263,$AC$2:$AD$17,2,FALSE),IF(AND(OR($D263={"1/2","2/3","2/1","3/2"}),I262="w"),VLOOKUP(K262,$AA$2:$AB$17,2,FALSE),IF(AND(OR($D263={"1/2","2/3","2/1","3/2"}),I262="l"),VLOOKUP(K262,$AC$2:$AD$17,2,FALSE),IF(AND(OR($D263={"1/2","2/3","2/1","3/2"}),I261="w"),VLOOKUP(K261,$AA$2:$AB$17,2,FALSE),IF(AND(OR($D263={"1/2","2/3","2/1","3/2"}),I261="l"),VLOOKUP(K261,$AC$2:$AD$17,2,FALSE),IF(AND(OR($D263={"1/2","2/3","2/1","3/2"}),I260="w"),VLOOKUP(K260,$AA$2:$AB$17,2,FALSE),IF(AND(OR($D263={"1/2","2/3","2/1","3/2"}),I260="l"),VLOOKUP(K260,$AC$2:$AD$17,2,FALSE),IF(AND(OR($D263={"1/2","2/3","2/1","3/2"}),I259="w"),VLOOKUP(K259,$AA$2:$AB$17,2,FALSE),IF(AND(OR($D263={"1/2","2/3","2/1","3/2"}),I259="l"),VLOOKUP(K259,$AC$2:$AD$17,2,FALSE),IF(AND(OR($D263={"1/2","2/3","2/1","3/2"}),I258="w"),VLOOKUP(K258,$AA$2:$AB$17,2,FALSE),IF(AND(OR($D263={"1/2","2/3","2/1","3/2"}),I258="l"),VLOOKUP(K258,$AC$2:$AD$17,2,FALSE),IF(AND(OR($D263={"1/2","2/3","2/1","3/2"}),I257="w"),VLOOKUP(K257,$AA$2:$AB$17,2,FALSE),IF(AND(OR($D263={"1/2","2/3","2/1","3/2"}),I257="l"),VLOOKUP(K257,$AC$2:$AD$17,2,FALSE),IF(AND(OR($D263={"1/2","2/3","2/1","3/2"}),I256="w"),VLOOKUP(K256,$AA$2:$AB$17,2,FALSE),IF(AND(OR($D263={"1/2","2/3","2/1","3/2"}),I256="l"),VLOOKUP(K256,$AC$2:$AD$17,2,FALSE),IF(AND(OR($D263={"1/2","2/3","2/1","3/2"}),I255="w"),VLOOKUP(K255,$AA$2:$AB$17,2,FALSE),IF(AND(OR($D263={"1/2","2/3","2/1","3/2"}),I255="l"),VLOOKUP(K255,$AC$2:$AD$17,2,FALSE),IF(AND(OR($D263={"1/2","2/3","2/1","3/2"}),I254="w"),VLOOKUP(K254,$AA$2:$AB$17,2,FALSE),IF(AND(OR($D263={"1/2","2/3","2/1","3/2"}),I254="l"),VLOOKUP(K254,$AC$2:$AD$17,2,FALSE),IF(AND(OR($D263={"1/2","2/3","2/1","3/2"}),I253="w"),VLOOKUP(K253,$AA$2:$AB$17,2,FALSE),IF(AND(OR($D263={"1/2","2/3","2/1","3/2"}),I253="l"),VLOOKUP(K253,$AC$2:$AD$17,2,FALSE),IF(OR($D263={"1/2","2/3","2/1","3/2"}),1,"")))))))))))))))))))))))</f>
        <v/>
      </c>
      <c r="L264" s="13" t="str">
        <f>IF(AND(M264="d",$A264&gt;=1,OR(N264={1,"2a","2b",3,"5a","5b","10a","10b","20a","20b","40a","40b","80a","80b","160a","160b"})),"w",IF(AND(M264="",$A264&gt;=1,OR(N264={1,"2a","2b",3,"5a","5b","10a","10b","20a","20b","40a","40b","80a","80b","160a","160b"})),"l",""))</f>
        <v>w</v>
      </c>
      <c r="M264" s="7" t="str">
        <f>IF(OR($A264={25,26,27,28,29,30,31,32,33,34,35,36}),"d","")</f>
        <v>d</v>
      </c>
      <c r="N264" s="14" t="str">
        <f>IF(AND(OR($D263={"1/3","2/3","3/1","3/2"}),L263="w"),VLOOKUP(N263,$AA$2:$AB$17,2,FALSE),IF(AND(OR($D263={"1/3","2/3","3/1","3/2"}),L263="l"),VLOOKUP(N263,$AC$2:$AD$17,2,FALSE),IF(AND(OR($D263={"1/3","2/3","3/1","3/2"}),L262="w"),VLOOKUP(N262,$AA$2:$AB$17,2,FALSE),IF(AND(OR($D263={"1/3","2/3","3/1","3/2"}),L262="l"),VLOOKUP(N262,$AC$2:$AD$17,2,FALSE),IF(AND(OR($D263={"1/3","2/3","3/1","3/2"}),L261="w"),VLOOKUP(N261,$AA$2:$AB$17,2,FALSE),IF(AND(OR($D263={"1/3","2/3","3/1","3/2"}),L261="l"),VLOOKUP(N261,$AC$2:$AD$17,2,FALSE),IF(AND(OR($D263={"1/3","2/3","3/1","3/2"}),L260="w"),VLOOKUP(N260,$AA$2:$AB$17,2,FALSE),IF(AND(OR($D263={"1/3","2/3","3/1","3/2"}),L260="l"),VLOOKUP(N260,$AC$2:$AD$17,2,FALSE),IF(AND(OR($D263={"1/3","2/3","3/1","3/2"}),L259="w"),VLOOKUP(N259,$AA$2:$AB$17,2,FALSE),IF(AND(OR($D263={"1/3","2/3","3/1","3/2"}),L259="l"),VLOOKUP(N259,$AC$2:$AD$17,2,FALSE),IF(AND(OR($D263={"1/3","2/3","3/1","3/2"}),L258="w"),VLOOKUP(N258,$AA$2:$AB$17,2,FALSE),IF(AND(OR($D263={"1/3","2/3","3/1","3/2"}),L258="l"),VLOOKUP(N258,$AC$2:$AD$17,2,FALSE),IF(AND(OR($D263={"1/3","2/3","3/1","3/2"}),L257="w"),VLOOKUP(N257,$AA$2:$AB$17,2,FALSE),IF(AND(OR($D263={"1/3","2/3","3/1","3/2"}),L257="l"),VLOOKUP(N257,$AC$2:$AD$17,2,FALSE),IF(AND(OR($D263={"1/3","2/3","3/1","3/2"}),L256="w"),VLOOKUP(N256,$AA$2:$AB$17,2,FALSE),IF(AND(OR($D263={"1/3","2/3","3/1","3/2"}),L256="l"),VLOOKUP(N256,$AC$2:$AD$17,2,FALSE),IF(AND(OR($D263={"1/3","2/3","3/1","3/2"}),L255="w"),VLOOKUP(N255,$AA$2:$AB$17,2,FALSE),IF(AND(OR($D263={"1/3","2/3","3/1","3/2"}),L255="l"),VLOOKUP(N255,$AC$2:$AD$17,2,FALSE),IF(AND(OR($D263={"1/3","2/3","3/1","3/2"}),L254="w"),VLOOKUP(N254,$AA$2:$AB$17,2,FALSE),IF(AND(OR($D263={"1/3","2/3","3/1","3/2"}),L254="l"),VLOOKUP(N254,$AC$2:$AD$17,2,FALSE),IF(AND(OR($D263={"1/3","2/3","3/1","3/2"}),L253="w"),VLOOKUP(N253,$AA$2:$AB$17,2,FALSE),IF(AND(OR($D263={"1/3","2/3","3/1","3/2"}),L253="l"),VLOOKUP(N253,$AC$2:$AD$17,2,FALSE),IF(OR($D263={"1/3","2/3","3/1","3/2"}),1,"")))))))))))))))))))))))</f>
        <v>2a</v>
      </c>
      <c r="O264" s="12">
        <f t="shared" si="22"/>
        <v>3</v>
      </c>
      <c r="P264" s="13" t="str">
        <f>IF(AND(Q264="c",$A264&gt;=1,OR(R264={1,"2a","2b",3,"5a","5b","10a","10b","20a","20b","40a","40b","80a","80b","160a","160b"})),"w",IF(AND(Q264="",$A264&gt;=1,OR(R264={1,"2a","2b",3,"5a","5b","10a","10b","20a","20b","40a","40b","80a","80b","160a","160b"})),"l",""))</f>
        <v>l</v>
      </c>
      <c r="Q264" s="7" t="str">
        <f>IF(OR($A264={1,4,7,10,13,16,19,22,25,28,31,34}),"c","")</f>
        <v/>
      </c>
      <c r="R264" s="14">
        <f>IF(AND(OR($E263={"a/b","a/c","b/a","c/a"}),P263="w"),VLOOKUP(R263,$AA$2:$AB$17,2,FALSE),IF(AND(OR($E263={"a/b","a/c","b/a","c/a"}),P263="l"),VLOOKUP(R263,$AC$2:$AD$17,2,FALSE),IF(AND(OR($E263={"a/b","a/c","b/a","c/a"}),P262="w"),VLOOKUP(R262,$AA$2:$AB$17,2,FALSE),IF(AND(OR($E263={"a/b","a/c","b/a","c/a"}),P262="l"),VLOOKUP(R262,$AC$2:$AD$17,2,FALSE),IF(AND(OR($E263={"a/b","a/c","b/a","c/a"}),P261="w"),VLOOKUP(R261,$AA$2:$AB$17,2,FALSE),IF(AND(OR($E263={"a/b","a/c","b/a","c/a"}),P261="l"),VLOOKUP(R261,$AC$2:$AD$17,2,FALSE),IF(AND(OR($E263={"a/b","a/c","b/a","c/a"}),P260="w"),VLOOKUP(R260,$AA$2:$AB$17,2,FALSE),IF(AND(OR($E263={"a/b","a/c","b/a","c/a"}),P260="l"),VLOOKUP(R260,$AC$2:$AD$17,2,FALSE),IF(AND(OR($E263={"a/b","a/c","b/a","c/a"}),P259="w"),VLOOKUP(R259,$AA$2:$AB$17,2,FALSE),IF(AND(OR($E263={"a/b","a/c","b/a","c/a"}),P259="l"),VLOOKUP(R259,$AC$2:$AD$17,2,FALSE),IF(AND(OR($E263={"a/b","a/c","b/a","c/a"}),P258="w"),VLOOKUP(R258,$AA$2:$AB$17,2,FALSE),IF(AND(OR($E263={"a/b","a/c","b/a","c/a"}),P258="l"),VLOOKUP(R258,$AC$2:$AD$17,2,FALSE),IF(AND(OR($E263={"a/b","a/c","b/a","c/a"}),P257="w"),VLOOKUP(R257,$AA$2:$AB$17,2,FALSE),IF(AND(OR($E263={"a/b","a/c","b/a","c/a"}),P257="l"),VLOOKUP(R257,$AC$2:$AD$17,2,FALSE),IF(AND(OR($E263={"a/b","a/c","b/a","c/a"}),P256="w"),VLOOKUP(R256,$AA$2:$AB$17,2,FALSE),IF(AND(OR($E263={"a/b","a/c","b/a","c/a"}),P256="l"),VLOOKUP(R256,$AC$2:$AD$17,2,FALSE),IF(AND(OR($E263={"a/b","a/c","b/a","c/a"}),P255="w"),VLOOKUP(R255,$AA$2:$AB$17,2,FALSE),IF(AND(OR($E263={"a/b","a/c","b/a","c/a"}),P255="l"),VLOOKUP(R255,$AC$2:$AD$17,2,FALSE),IF(AND(OR($E263={"a/b","a/c","b/a","c/a"}),P254="w"),VLOOKUP(R254,$AA$2:$AB$17,2,FALSE),IF(AND(OR($E263={"a/b","a/c","b/a","c/a"}),P254="l"),VLOOKUP(R254,$AC$2:$AD$17,2,FALSE),IF(AND(OR($E263={"a/b","a/c","b/a","c/a"}),P253="w"),VLOOKUP(R253,$AA$2:$AB$17,2,FALSE),IF(AND(OR($E263={"a/b","a/c","b/a","c/a"}),P253="l"),VLOOKUP(R253,$AC$2:$AD$17,2,FALSE),IF(OR($E263={"a/b","a/c","b/a","c/a"}),1,"")))))))))))))))))))))))</f>
        <v>1</v>
      </c>
      <c r="S264" s="13" t="str">
        <f>IF(AND(T264="c",$A264&gt;=1,OR(U264={1,"2a","2b",3,"5a","5b","10a","10b","20a","20b","40a","40b","80a","80b","160a","160b"})),"w",IF(AND(T264="",$A264&gt;=1,OR(U264={1,"2a","2b",3,"5a","5b","10a","10b","20a","20b","40a","40b","80a","80b","160a","160b"})),"l",""))</f>
        <v>l</v>
      </c>
      <c r="T264" s="7" t="str">
        <f>IF(OR($A264={2,5,8,11,14,17,20,23,26,29,32,35}),"c","")</f>
        <v/>
      </c>
      <c r="U264" s="14" t="str">
        <f>IF(AND(OR($E263={"a/b","b/c","b/a","c/b"}),S263="w"),VLOOKUP(U263,$AA$2:$AB$17,2,FALSE),IF(AND(OR($E263={"a/b","b/c","b/a","c/b"}),S263="l"),VLOOKUP(U263,$AC$2:$AD$17,2,FALSE),IF(AND(OR($E263={"a/b","b/c","b/a","c/b"}),S262="w"),VLOOKUP(U262,$AA$2:$AB$17,2,FALSE),IF(AND(OR($E263={"a/b","b/c","b/a","c/b"}),S262="l"),VLOOKUP(U262,$AC$2:$AD$17,2,FALSE),IF(AND(OR($E263={"a/b","b/c","b/a","c/b"}),S261="w"),VLOOKUP(U261,$AA$2:$AB$17,2,FALSE),IF(AND(OR($E263={"a/b","b/c","b/a","c/b"}),S261="l"),VLOOKUP(U261,$AC$2:$AD$17,2,FALSE),IF(AND(OR($E263={"a/b","b/c","b/a","c/b"}),S260="w"),VLOOKUP(U260,$AA$2:$AB$17,2,FALSE),IF(AND(OR($E263={"a/b","b/c","b/a","c/b"}),S260="l"),VLOOKUP(U260,$AC$2:$AD$17,2,FALSE),IF(AND(OR($E263={"a/b","b/c","b/a","c/b"}),S259="w"),VLOOKUP(U259,$AA$2:$AB$17,2,FALSE),IF(AND(OR($E263={"a/b","b/c","b/a","c/b"}),S259="l"),VLOOKUP(U259,$AC$2:$AD$17,2,FALSE),IF(AND(OR($E263={"a/b","b/c","b/a","c/b"}),S258="w"),VLOOKUP(U258,$AA$2:$AB$17,2,FALSE),IF(AND(OR($E263={"a/b","b/c","b/a","c/b"}),S258="l"),VLOOKUP(U258,$AC$2:$AD$17,2,FALSE),IF(AND(OR($E263={"a/b","b/c","b/a","c/b"}),S257="w"),VLOOKUP(U257,$AA$2:$AB$17,2,FALSE),IF(AND(OR($E263={"a/b","b/c","b/a","c/b"}),S257="l"),VLOOKUP(U257,$AC$2:$AD$17,2,FALSE),IF(AND(OR($E263={"a/b","b/c","b/a","c/b"}),S256="w"),VLOOKUP(U256,$AA$2:$AB$17,2,FALSE),IF(AND(OR($E263={"a/b","b/c","b/a","c/b"}),S256="l"),VLOOKUP(U256,$AC$2:$AD$17,2,FALSE),IF(AND(OR($E263={"a/b","b/c","b/a","c/b"}),S255="w"),VLOOKUP(U255,$AA$2:$AB$17,2,FALSE),IF(AND(OR($E263={"a/b","b/c","b/a","c/b"}),S255="l"),VLOOKUP(U255,$AC$2:$AD$17,2,FALSE),IF(AND(OR($E263={"a/b","b/c","b/a","c/b"}),S254="w"),VLOOKUP(U254,$AA$2:$AB$17,2,FALSE),IF(AND(OR($E263={"a/b","b/c","b/a","c/b"}),S254="l"),VLOOKUP(U254,$AC$2:$AD$17,2,FALSE),IF(AND(OR($E263={"a/b","b/c","b/a","c/b"}),S253="w"),VLOOKUP(U253,$AA$2:$AB$17,2,FALSE),IF(AND(OR($E263={"a/b","b/c","b/a","c/b"}),S253="l"),VLOOKUP(U253,$AC$2:$AD$17,2,FALSE),IF(OR($E263={"a/b","b/c","b/a","c/b"}),1,"")))))))))))))))))))))))</f>
        <v>2b</v>
      </c>
      <c r="V264" s="13" t="str">
        <f>IF(AND(W264="c",$A264&gt;=1,OR(X264={1,"2a","2b",3,"5a","5b","10a","10b","20a","20b","40a","40b","80a","80b","160a","160b"})),"w",IF(AND(W264="",$A264&gt;=1,OR(X264={1,"2a","2b",3,"5a","5b","10a","10b","20a","20b","40a","40b","80a","80b","160a","160b"})),"l",""))</f>
        <v/>
      </c>
      <c r="W264" s="7" t="str">
        <f>IF(OR($A264={3,6,9,12,15,18,21,24,27,30,33,36}),"c","")</f>
        <v>c</v>
      </c>
      <c r="X264" s="14" t="str">
        <f>IF(AND(OR($E263={"a/c","b/c","c/a","c/b"}),V263="w"),VLOOKUP(X263,$AA$2:$AB$17,2,FALSE),IF(AND(OR($E263={"a/c","b/c","c/a","c/b"}),V263="l"),VLOOKUP(X263,$AC$2:$AD$17,2,FALSE),IF(AND(OR($E263={"a/c","b/c","c/a","c/b"}),V262="w"),VLOOKUP(X262,$AA$2:$AB$17,2,FALSE),IF(AND(OR($E263={"a/c","b/c","c/a","c/b"}),V262="l"),VLOOKUP(X262,$AC$2:$AD$17,2,FALSE),IF(AND(OR($E263={"a/c","b/c","c/a","c/b"}),V261="w"),VLOOKUP(X261,$AA$2:$AB$17,2,FALSE),IF(AND(OR($E263={"a/c","b/c","c/a","c/b"}),V261="l"),VLOOKUP(X261,$AC$2:$AD$17,2,FALSE),IF(AND(OR($E263={"a/c","b/c","c/a","c/b"}),V260="w"),VLOOKUP(X260,$AA$2:$AB$17,2,FALSE),IF(AND(OR($E263={"a/c","b/c","c/a","c/b"}),V260="l"),VLOOKUP(X260,$AC$2:$AD$17,2,FALSE),IF(AND(OR($E263={"a/c","b/c","c/a","c/b"}),V259="w"),VLOOKUP(X259,$AA$2:$AB$17,2,FALSE),IF(AND(OR($E263={"a/c","b/c","c/a","c/b"}),V259="l"),VLOOKUP(X259,$AC$2:$AD$17,2,FALSE),IF(AND(OR($E263={"a/c","b/c","c/a","c/b"}),V258="w"),VLOOKUP(X258,$AA$2:$AB$17,2,FALSE),IF(AND(OR($E263={"a/c","b/c","c/a","c/b"}),V258="l"),VLOOKUP(X258,$AC$2:$AD$17,2,FALSE),IF(AND(OR($E263={"a/c","b/c","c/a","c/b"}),V257="w"),VLOOKUP(X257,$AA$2:$AB$17,2,FALSE),IF(AND(OR($E263={"a/c","b/c","c/a","c/b"}),V257="l"),VLOOKUP(X257,$AC$2:$AD$17,2,FALSE),IF(AND(OR($E263={"a/c","b/c","c/a","c/b"}),V256="w"),VLOOKUP(X256,$AA$2:$AB$17,2,FALSE),IF(AND(OR($E263={"a/c","b/c","c/a","c/b"}),V256="l"),VLOOKUP(X256,$AC$2:$AD$17,2,FALSE),IF(AND(OR($E263={"a/c","b/c","c/a","c/b"}),V255="w"),VLOOKUP(X255,$AA$2:$AB$17,2,FALSE),IF(AND(OR($E263={"a/c","b/c","c/a","c/b"}),V255="l"),VLOOKUP(X255,$AC$2:$AD$17,2,FALSE),IF(AND(OR($E263={"a/c","b/c","c/a","c/b"}),V254="w"),VLOOKUP(X254,$AA$2:$AB$17,2,FALSE),IF(AND(OR($E263={"a/c","b/c","c/a","c/b"}),V254="l"),VLOOKUP(X254,$AC$2:$AD$17,2,FALSE),IF(AND(OR($E263={"a/c","b/c","c/a","c/b"}),V253="w"),VLOOKUP(X253,$AA$2:$AB$17,2,FALSE),IF(AND(OR($E263={"a/c","b/c","c/a","c/b"}),V253="l"),VLOOKUP(X253,$AC$2:$AD$17,2,FALSE),IF(OR($E263={"a/c","b/c","c/a","c/b"}),1,"")))))))))))))))))))))))</f>
        <v/>
      </c>
      <c r="Y264" s="12">
        <f t="shared" si="23"/>
        <v>-3</v>
      </c>
      <c r="Z264" s="27">
        <f t="shared" si="24"/>
        <v>0</v>
      </c>
    </row>
    <row r="265" spans="1:26">
      <c r="A265" s="9">
        <v>19</v>
      </c>
      <c r="B265" s="9">
        <f>IF(OR($A265={1,2,3,4,5,6,7,8,9,10,11,12}),1,IF(OR($A265={13,14,15,16,17,18,19,20,21,22,23,24}),2,IF(OR($A265={25,26,27,28,29,30,31,32,33,34,35,36}),3,"")))</f>
        <v>2</v>
      </c>
      <c r="C265" s="9" t="str">
        <f>IF(OR($A265={1,4,7,10,13,16,19,22,25,28,31,34}),"A",IF(OR($A265={2,5,8,11,14,17,20,23,26,29,32,35}),"B",IF(OR($A265={3,6,9,12,15,18,21,24,27,30,33,36}),"C","")))</f>
        <v>A</v>
      </c>
      <c r="D265" t="str">
        <f t="shared" si="25"/>
        <v>3/2</v>
      </c>
      <c r="E265" t="str">
        <f t="shared" si="26"/>
        <v>C/A</v>
      </c>
      <c r="F265" s="13" t="str">
        <f>IF(AND(G265="d",$A265&gt;=1,OR(H265={1,"2a","2b",3,"5a","5b","10a","10b","20a","20b","40a","40b","80a","80b","160a","160b"})),"w",IF(AND(G265="",$A265&gt;=1,OR(H265={1,"2a","2b",3,"5a","5b","10a","10b","20a","20b","40a","40b","80a","80b","160a","160b"})),"l",""))</f>
        <v>l</v>
      </c>
      <c r="G265" s="7" t="str">
        <f>IF(OR($A265={1,2,3,4,5,6,7,8,9,10,11,12}),"d","")</f>
        <v/>
      </c>
      <c r="H265" s="14" t="str">
        <f>IF(AND(OR($D264={"1/2","1/3","2/1","3/1"}),F264="w"),VLOOKUP(H264,$AA$2:$AB$17,2,FALSE),IF(AND(OR($D264={"1/2","1/3","2/1","3/1"}),F264="l"),VLOOKUP(H264,$AC$2:$AD$17,2,FALSE),IF(AND(OR($D264={"1/2","1/3","2/1","3/1"}),F263="w"),VLOOKUP(H263,$AA$2:$AB$17,2,FALSE),IF(AND(OR($D264={"1/2","1/3","2/1","3/1"}),F263="l"),VLOOKUP(H263,$AC$2:$AD$17,2,FALSE),IF(AND(OR($D264={"1/2","1/3","2/1","3/1"}),F262="w"),VLOOKUP(H262,$AA$2:$AB$17,2,FALSE),IF(AND(OR($D264={"1/2","1/3","2/1","3/1"}),F262="l"),VLOOKUP(H262,$AC$2:$AD$17,2,FALSE),IF(AND(OR($D264={"1/2","1/3","2/1","3/1"}),F261="w"),VLOOKUP(H261,$AA$2:$AB$17,2,FALSE),IF(AND(OR($D264={"1/2","1/3","2/1","3/1"}),F261="l"),VLOOKUP(H261,$AC$2:$AD$17,2,FALSE),IF(AND(OR($D264={"1/2","1/3","2/1","3/1"}),F260="w"),VLOOKUP(H260,$AA$2:$AB$17,2,FALSE),IF(AND(OR($D264={"1/2","1/3","2/1","3/1"}),F260="l"),VLOOKUP(H260,$AC$2:$AD$17,2,FALSE),IF(AND(OR($D264={"1/2","1/3","2/1","3/1"}),F259="w"),VLOOKUP(H259,$AA$2:$AB$17,2,FALSE),IF(AND(OR($D264={"1/2","1/3","2/1","3/1"}),F259="l"),VLOOKUP(H259,$AC$2:$AD$17,2,FALSE),IF(AND(OR($D264={"1/2","1/3","2/1","3/1"}),F258="w"),VLOOKUP(H258,$AA$2:$AB$17,2,FALSE),IF(AND(OR($D264={"1/2","1/3","2/1","3/1"}),F258="l"),VLOOKUP(H258,$AC$2:$AD$17,2,FALSE),IF(AND(OR($D264={"1/2","1/3","2/1","3/1"}),F257="w"),VLOOKUP(H257,$AA$2:$AB$17,2,FALSE),IF(AND(OR($D264={"1/2","1/3","2/1","3/1"}),F257="l"),VLOOKUP(H257,$AC$2:$AD$17,2,FALSE),IF(AND(OR($D264={"1/2","1/3","2/1","3/1"}),F256="w"),VLOOKUP(H256,$AA$2:$AB$17,2,FALSE),IF(AND(OR($D264={"1/2","1/3","2/1","3/1"}),F256="l"),VLOOKUP(H256,$AC$2:$AD$17,2,FALSE),IF(AND(OR($D264={"1/2","1/3","2/1","3/1"}),F255="w"),VLOOKUP(H255,$AA$2:$AB$17,2,FALSE),IF(AND(OR($D264={"1/2","1/3","2/1","3/1"}),F255="l"),VLOOKUP(H255,$AC$2:$AD$17,2,FALSE),IF(AND(OR($D264={"1/2","1/3","2/1","3/1"}),F254="w"),VLOOKUP(H254,$AA$2:$AB$17,2,FALSE),IF(AND(OR($D264={"1/2","1/3","2/1","3/1"}),F254="l"),VLOOKUP(H254,$AC$2:$AD$17,2,FALSE),IF(OR($D264={"1/2","1/3","2/1","3/1"}),1,"")))))))))))))))))))))))</f>
        <v>2a</v>
      </c>
      <c r="I265" s="13" t="str">
        <f>IF(AND(J265="d",$A265&gt;=1,OR(K265={1,"2a","2b",3,"5a","5b","10a","10b","20a","20b","40a","40b","80a","80b","160a","160b"})),"w",IF(AND(J265="",$A265&gt;=1,OR(K265={1,"2a","2b",3,"5a","5b","10a","10b","20a","20b","40a","40b","80a","80b","160a","160b"})),"l",""))</f>
        <v/>
      </c>
      <c r="J265" s="7" t="str">
        <f>IF(OR($A265={13,14,15,16,17,18,19,20,21,22,23,24}),"d","")</f>
        <v>d</v>
      </c>
      <c r="K265" s="14" t="str">
        <f>IF(AND(OR($D264={"1/2","2/3","2/1","3/2"}),I264="w"),VLOOKUP(K264,$AA$2:$AB$17,2,FALSE),IF(AND(OR($D264={"1/2","2/3","2/1","3/2"}),I264="l"),VLOOKUP(K264,$AC$2:$AD$17,2,FALSE),IF(AND(OR($D264={"1/2","2/3","2/1","3/2"}),I263="w"),VLOOKUP(K263,$AA$2:$AB$17,2,FALSE),IF(AND(OR($D264={"1/2","2/3","2/1","3/2"}),I263="l"),VLOOKUP(K263,$AC$2:$AD$17,2,FALSE),IF(AND(OR($D264={"1/2","2/3","2/1","3/2"}),I262="w"),VLOOKUP(K262,$AA$2:$AB$17,2,FALSE),IF(AND(OR($D264={"1/2","2/3","2/1","3/2"}),I262="l"),VLOOKUP(K262,$AC$2:$AD$17,2,FALSE),IF(AND(OR($D264={"1/2","2/3","2/1","3/2"}),I261="w"),VLOOKUP(K261,$AA$2:$AB$17,2,FALSE),IF(AND(OR($D264={"1/2","2/3","2/1","3/2"}),I261="l"),VLOOKUP(K261,$AC$2:$AD$17,2,FALSE),IF(AND(OR($D264={"1/2","2/3","2/1","3/2"}),I260="w"),VLOOKUP(K260,$AA$2:$AB$17,2,FALSE),IF(AND(OR($D264={"1/2","2/3","2/1","3/2"}),I260="l"),VLOOKUP(K260,$AC$2:$AD$17,2,FALSE),IF(AND(OR($D264={"1/2","2/3","2/1","3/2"}),I259="w"),VLOOKUP(K259,$AA$2:$AB$17,2,FALSE),IF(AND(OR($D264={"1/2","2/3","2/1","3/2"}),I259="l"),VLOOKUP(K259,$AC$2:$AD$17,2,FALSE),IF(AND(OR($D264={"1/2","2/3","2/1","3/2"}),I258="w"),VLOOKUP(K258,$AA$2:$AB$17,2,FALSE),IF(AND(OR($D264={"1/2","2/3","2/1","3/2"}),I258="l"),VLOOKUP(K258,$AC$2:$AD$17,2,FALSE),IF(AND(OR($D264={"1/2","2/3","2/1","3/2"}),I257="w"),VLOOKUP(K257,$AA$2:$AB$17,2,FALSE),IF(AND(OR($D264={"1/2","2/3","2/1","3/2"}),I257="l"),VLOOKUP(K257,$AC$2:$AD$17,2,FALSE),IF(AND(OR($D264={"1/2","2/3","2/1","3/2"}),I256="w"),VLOOKUP(K256,$AA$2:$AB$17,2,FALSE),IF(AND(OR($D264={"1/2","2/3","2/1","3/2"}),I256="l"),VLOOKUP(K256,$AC$2:$AD$17,2,FALSE),IF(AND(OR($D264={"1/2","2/3","2/1","3/2"}),I255="w"),VLOOKUP(K255,$AA$2:$AB$17,2,FALSE),IF(AND(OR($D264={"1/2","2/3","2/1","3/2"}),I255="l"),VLOOKUP(K255,$AC$2:$AD$17,2,FALSE),IF(AND(OR($D264={"1/2","2/3","2/1","3/2"}),I254="w"),VLOOKUP(K254,$AA$2:$AB$17,2,FALSE),IF(AND(OR($D264={"1/2","2/3","2/1","3/2"}),I254="l"),VLOOKUP(K254,$AC$2:$AD$17,2,FALSE),IF(OR($D264={"1/2","2/3","2/1","3/2"}),1,"")))))))))))))))))))))))</f>
        <v/>
      </c>
      <c r="L265" s="13" t="str">
        <f>IF(AND(M265="d",$A265&gt;=1,OR(N265={1,"2a","2b",3,"5a","5b","10a","10b","20a","20b","40a","40b","80a","80b","160a","160b"})),"w",IF(AND(M265="",$A265&gt;=1,OR(N265={1,"2a","2b",3,"5a","5b","10a","10b","20a","20b","40a","40b","80a","80b","160a","160b"})),"l",""))</f>
        <v>l</v>
      </c>
      <c r="M265" s="7" t="str">
        <f>IF(OR($A265={25,26,27,28,29,30,31,32,33,34,35,36}),"d","")</f>
        <v/>
      </c>
      <c r="N265" s="14">
        <f>IF(AND(OR($D264={"1/3","2/3","3/1","3/2"}),L264="w"),VLOOKUP(N264,$AA$2:$AB$17,2,FALSE),IF(AND(OR($D264={"1/3","2/3","3/1","3/2"}),L264="l"),VLOOKUP(N264,$AC$2:$AD$17,2,FALSE),IF(AND(OR($D264={"1/3","2/3","3/1","3/2"}),L263="w"),VLOOKUP(N263,$AA$2:$AB$17,2,FALSE),IF(AND(OR($D264={"1/3","2/3","3/1","3/2"}),L263="l"),VLOOKUP(N263,$AC$2:$AD$17,2,FALSE),IF(AND(OR($D264={"1/3","2/3","3/1","3/2"}),L262="w"),VLOOKUP(N262,$AA$2:$AB$17,2,FALSE),IF(AND(OR($D264={"1/3","2/3","3/1","3/2"}),L262="l"),VLOOKUP(N262,$AC$2:$AD$17,2,FALSE),IF(AND(OR($D264={"1/3","2/3","3/1","3/2"}),L261="w"),VLOOKUP(N261,$AA$2:$AB$17,2,FALSE),IF(AND(OR($D264={"1/3","2/3","3/1","3/2"}),L261="l"),VLOOKUP(N261,$AC$2:$AD$17,2,FALSE),IF(AND(OR($D264={"1/3","2/3","3/1","3/2"}),L260="w"),VLOOKUP(N260,$AA$2:$AB$17,2,FALSE),IF(AND(OR($D264={"1/3","2/3","3/1","3/2"}),L260="l"),VLOOKUP(N260,$AC$2:$AD$17,2,FALSE),IF(AND(OR($D264={"1/3","2/3","3/1","3/2"}),L259="w"),VLOOKUP(N259,$AA$2:$AB$17,2,FALSE),IF(AND(OR($D264={"1/3","2/3","3/1","3/2"}),L259="l"),VLOOKUP(N259,$AC$2:$AD$17,2,FALSE),IF(AND(OR($D264={"1/3","2/3","3/1","3/2"}),L258="w"),VLOOKUP(N258,$AA$2:$AB$17,2,FALSE),IF(AND(OR($D264={"1/3","2/3","3/1","3/2"}),L258="l"),VLOOKUP(N258,$AC$2:$AD$17,2,FALSE),IF(AND(OR($D264={"1/3","2/3","3/1","3/2"}),L257="w"),VLOOKUP(N257,$AA$2:$AB$17,2,FALSE),IF(AND(OR($D264={"1/3","2/3","3/1","3/2"}),L257="l"),VLOOKUP(N257,$AC$2:$AD$17,2,FALSE),IF(AND(OR($D264={"1/3","2/3","3/1","3/2"}),L256="w"),VLOOKUP(N256,$AA$2:$AB$17,2,FALSE),IF(AND(OR($D264={"1/3","2/3","3/1","3/2"}),L256="l"),VLOOKUP(N256,$AC$2:$AD$17,2,FALSE),IF(AND(OR($D264={"1/3","2/3","3/1","3/2"}),L255="w"),VLOOKUP(N255,$AA$2:$AB$17,2,FALSE),IF(AND(OR($D264={"1/3","2/3","3/1","3/2"}),L255="l"),VLOOKUP(N255,$AC$2:$AD$17,2,FALSE),IF(AND(OR($D264={"1/3","2/3","3/1","3/2"}),L254="w"),VLOOKUP(N254,$AA$2:$AB$17,2,FALSE),IF(AND(OR($D264={"1/3","2/3","3/1","3/2"}),L254="l"),VLOOKUP(N254,$AC$2:$AD$17,2,FALSE),IF(OR($D264={"1/3","2/3","3/1","3/2"}),1,"")))))))))))))))))))))))</f>
        <v>1</v>
      </c>
      <c r="O265" s="12">
        <f t="shared" si="22"/>
        <v>-3</v>
      </c>
      <c r="P265" s="13" t="str">
        <f>IF(AND(Q265="c",$A265&gt;=1,OR(R265={1,"2a","2b",3,"5a","5b","10a","10b","20a","20b","40a","40b","80a","80b","160a","160b"})),"w",IF(AND(Q265="",$A265&gt;=1,OR(R265={1,"2a","2b",3,"5a","5b","10a","10b","20a","20b","40a","40b","80a","80b","160a","160b"})),"l",""))</f>
        <v>w</v>
      </c>
      <c r="Q265" s="7" t="str">
        <f>IF(OR($A265={1,4,7,10,13,16,19,22,25,28,31,34}),"c","")</f>
        <v>c</v>
      </c>
      <c r="R265" s="14" t="str">
        <f>IF(AND(OR($E264={"a/b","a/c","b/a","c/a"}),P264="w"),VLOOKUP(R264,$AA$2:$AB$17,2,FALSE),IF(AND(OR($E264={"a/b","a/c","b/a","c/a"}),P264="l"),VLOOKUP(R264,$AC$2:$AD$17,2,FALSE),IF(AND(OR($E264={"a/b","a/c","b/a","c/a"}),P263="w"),VLOOKUP(R263,$AA$2:$AB$17,2,FALSE),IF(AND(OR($E264={"a/b","a/c","b/a","c/a"}),P263="l"),VLOOKUP(R263,$AC$2:$AD$17,2,FALSE),IF(AND(OR($E264={"a/b","a/c","b/a","c/a"}),P262="w"),VLOOKUP(R262,$AA$2:$AB$17,2,FALSE),IF(AND(OR($E264={"a/b","a/c","b/a","c/a"}),P262="l"),VLOOKUP(R262,$AC$2:$AD$17,2,FALSE),IF(AND(OR($E264={"a/b","a/c","b/a","c/a"}),P261="w"),VLOOKUP(R261,$AA$2:$AB$17,2,FALSE),IF(AND(OR($E264={"a/b","a/c","b/a","c/a"}),P261="l"),VLOOKUP(R261,$AC$2:$AD$17,2,FALSE),IF(AND(OR($E264={"a/b","a/c","b/a","c/a"}),P260="w"),VLOOKUP(R260,$AA$2:$AB$17,2,FALSE),IF(AND(OR($E264={"a/b","a/c","b/a","c/a"}),P260="l"),VLOOKUP(R260,$AC$2:$AD$17,2,FALSE),IF(AND(OR($E264={"a/b","a/c","b/a","c/a"}),P259="w"),VLOOKUP(R259,$AA$2:$AB$17,2,FALSE),IF(AND(OR($E264={"a/b","a/c","b/a","c/a"}),P259="l"),VLOOKUP(R259,$AC$2:$AD$17,2,FALSE),IF(AND(OR($E264={"a/b","a/c","b/a","c/a"}),P258="w"),VLOOKUP(R258,$AA$2:$AB$17,2,FALSE),IF(AND(OR($E264={"a/b","a/c","b/a","c/a"}),P258="l"),VLOOKUP(R258,$AC$2:$AD$17,2,FALSE),IF(AND(OR($E264={"a/b","a/c","b/a","c/a"}),P257="w"),VLOOKUP(R257,$AA$2:$AB$17,2,FALSE),IF(AND(OR($E264={"a/b","a/c","b/a","c/a"}),P257="l"),VLOOKUP(R257,$AC$2:$AD$17,2,FALSE),IF(AND(OR($E264={"a/b","a/c","b/a","c/a"}),P256="w"),VLOOKUP(R256,$AA$2:$AB$17,2,FALSE),IF(AND(OR($E264={"a/b","a/c","b/a","c/a"}),P256="l"),VLOOKUP(R256,$AC$2:$AD$17,2,FALSE),IF(AND(OR($E264={"a/b","a/c","b/a","c/a"}),P255="w"),VLOOKUP(R255,$AA$2:$AB$17,2,FALSE),IF(AND(OR($E264={"a/b","a/c","b/a","c/a"}),P255="l"),VLOOKUP(R255,$AC$2:$AD$17,2,FALSE),IF(AND(OR($E264={"a/b","a/c","b/a","c/a"}),P254="w"),VLOOKUP(R254,$AA$2:$AB$17,2,FALSE),IF(AND(OR($E264={"a/b","a/c","b/a","c/a"}),P254="l"),VLOOKUP(R254,$AC$2:$AD$17,2,FALSE),IF(OR($E264={"a/b","a/c","b/a","c/a"}),1,"")))))))))))))))))))))))</f>
        <v>2a</v>
      </c>
      <c r="S265" s="13" t="str">
        <f>IF(AND(T265="c",$A265&gt;=1,OR(U265={1,"2a","2b",3,"5a","5b","10a","10b","20a","20b","40a","40b","80a","80b","160a","160b"})),"w",IF(AND(T265="",$A265&gt;=1,OR(U265={1,"2a","2b",3,"5a","5b","10a","10b","20a","20b","40a","40b","80a","80b","160a","160b"})),"l",""))</f>
        <v/>
      </c>
      <c r="T265" s="7" t="str">
        <f>IF(OR($A265={2,5,8,11,14,17,20,23,26,29,32,35}),"c","")</f>
        <v/>
      </c>
      <c r="U265" s="14" t="str">
        <f>IF(AND(OR($E264={"a/b","b/c","b/a","c/b"}),S264="w"),VLOOKUP(U264,$AA$2:$AB$17,2,FALSE),IF(AND(OR($E264={"a/b","b/c","b/a","c/b"}),S264="l"),VLOOKUP(U264,$AC$2:$AD$17,2,FALSE),IF(AND(OR($E264={"a/b","b/c","b/a","c/b"}),S263="w"),VLOOKUP(U263,$AA$2:$AB$17,2,FALSE),IF(AND(OR($E264={"a/b","b/c","b/a","c/b"}),S263="l"),VLOOKUP(U263,$AC$2:$AD$17,2,FALSE),IF(AND(OR($E264={"a/b","b/c","b/a","c/b"}),S262="w"),VLOOKUP(U262,$AA$2:$AB$17,2,FALSE),IF(AND(OR($E264={"a/b","b/c","b/a","c/b"}),S262="l"),VLOOKUP(U262,$AC$2:$AD$17,2,FALSE),IF(AND(OR($E264={"a/b","b/c","b/a","c/b"}),S261="w"),VLOOKUP(U261,$AA$2:$AB$17,2,FALSE),IF(AND(OR($E264={"a/b","b/c","b/a","c/b"}),S261="l"),VLOOKUP(U261,$AC$2:$AD$17,2,FALSE),IF(AND(OR($E264={"a/b","b/c","b/a","c/b"}),S260="w"),VLOOKUP(U260,$AA$2:$AB$17,2,FALSE),IF(AND(OR($E264={"a/b","b/c","b/a","c/b"}),S260="l"),VLOOKUP(U260,$AC$2:$AD$17,2,FALSE),IF(AND(OR($E264={"a/b","b/c","b/a","c/b"}),S259="w"),VLOOKUP(U259,$AA$2:$AB$17,2,FALSE),IF(AND(OR($E264={"a/b","b/c","b/a","c/b"}),S259="l"),VLOOKUP(U259,$AC$2:$AD$17,2,FALSE),IF(AND(OR($E264={"a/b","b/c","b/a","c/b"}),S258="w"),VLOOKUP(U258,$AA$2:$AB$17,2,FALSE),IF(AND(OR($E264={"a/b","b/c","b/a","c/b"}),S258="l"),VLOOKUP(U258,$AC$2:$AD$17,2,FALSE),IF(AND(OR($E264={"a/b","b/c","b/a","c/b"}),S257="w"),VLOOKUP(U257,$AA$2:$AB$17,2,FALSE),IF(AND(OR($E264={"a/b","b/c","b/a","c/b"}),S257="l"),VLOOKUP(U257,$AC$2:$AD$17,2,FALSE),IF(AND(OR($E264={"a/b","b/c","b/a","c/b"}),S256="w"),VLOOKUP(U256,$AA$2:$AB$17,2,FALSE),IF(AND(OR($E264={"a/b","b/c","b/a","c/b"}),S256="l"),VLOOKUP(U256,$AC$2:$AD$17,2,FALSE),IF(AND(OR($E264={"a/b","b/c","b/a","c/b"}),S255="w"),VLOOKUP(U255,$AA$2:$AB$17,2,FALSE),IF(AND(OR($E264={"a/b","b/c","b/a","c/b"}),S255="l"),VLOOKUP(U255,$AC$2:$AD$17,2,FALSE),IF(AND(OR($E264={"a/b","b/c","b/a","c/b"}),S254="w"),VLOOKUP(U254,$AA$2:$AB$17,2,FALSE),IF(AND(OR($E264={"a/b","b/c","b/a","c/b"}),S254="l"),VLOOKUP(U254,$AC$2:$AD$17,2,FALSE),IF(OR($E264={"a/b","b/c","b/a","c/b"}),1,"")))))))))))))))))))))))</f>
        <v/>
      </c>
      <c r="V265" s="13" t="str">
        <f>IF(AND(W265="c",$A265&gt;=1,OR(X265={1,"2a","2b",3,"5a","5b","10a","10b","20a","20b","40a","40b","80a","80b","160a","160b"})),"w",IF(AND(W265="",$A265&gt;=1,OR(X265={1,"2a","2b",3,"5a","5b","10a","10b","20a","20b","40a","40b","80a","80b","160a","160b"})),"l",""))</f>
        <v>l</v>
      </c>
      <c r="W265" s="7" t="str">
        <f>IF(OR($A265={3,6,9,12,15,18,21,24,27,30,33,36}),"c","")</f>
        <v/>
      </c>
      <c r="X265" s="14" t="str">
        <f>IF(AND(OR($E264={"a/c","b/c","c/a","c/b"}),V264="w"),VLOOKUP(X264,$AA$2:$AB$17,2,FALSE),IF(AND(OR($E264={"a/c","b/c","c/a","c/b"}),V264="l"),VLOOKUP(X264,$AC$2:$AD$17,2,FALSE),IF(AND(OR($E264={"a/c","b/c","c/a","c/b"}),V263="w"),VLOOKUP(X263,$AA$2:$AB$17,2,FALSE),IF(AND(OR($E264={"a/c","b/c","c/a","c/b"}),V263="l"),VLOOKUP(X263,$AC$2:$AD$17,2,FALSE),IF(AND(OR($E264={"a/c","b/c","c/a","c/b"}),V262="w"),VLOOKUP(X262,$AA$2:$AB$17,2,FALSE),IF(AND(OR($E264={"a/c","b/c","c/a","c/b"}),V262="l"),VLOOKUP(X262,$AC$2:$AD$17,2,FALSE),IF(AND(OR($E264={"a/c","b/c","c/a","c/b"}),V261="w"),VLOOKUP(X261,$AA$2:$AB$17,2,FALSE),IF(AND(OR($E264={"a/c","b/c","c/a","c/b"}),V261="l"),VLOOKUP(X261,$AC$2:$AD$17,2,FALSE),IF(AND(OR($E264={"a/c","b/c","c/a","c/b"}),V260="w"),VLOOKUP(X260,$AA$2:$AB$17,2,FALSE),IF(AND(OR($E264={"a/c","b/c","c/a","c/b"}),V260="l"),VLOOKUP(X260,$AC$2:$AD$17,2,FALSE),IF(AND(OR($E264={"a/c","b/c","c/a","c/b"}),V259="w"),VLOOKUP(X259,$AA$2:$AB$17,2,FALSE),IF(AND(OR($E264={"a/c","b/c","c/a","c/b"}),V259="l"),VLOOKUP(X259,$AC$2:$AD$17,2,FALSE),IF(AND(OR($E264={"a/c","b/c","c/a","c/b"}),V258="w"),VLOOKUP(X258,$AA$2:$AB$17,2,FALSE),IF(AND(OR($E264={"a/c","b/c","c/a","c/b"}),V258="l"),VLOOKUP(X258,$AC$2:$AD$17,2,FALSE),IF(AND(OR($E264={"a/c","b/c","c/a","c/b"}),V257="w"),VLOOKUP(X257,$AA$2:$AB$17,2,FALSE),IF(AND(OR($E264={"a/c","b/c","c/a","c/b"}),V257="l"),VLOOKUP(X257,$AC$2:$AD$17,2,FALSE),IF(AND(OR($E264={"a/c","b/c","c/a","c/b"}),V256="w"),VLOOKUP(X256,$AA$2:$AB$17,2,FALSE),IF(AND(OR($E264={"a/c","b/c","c/a","c/b"}),V256="l"),VLOOKUP(X256,$AC$2:$AD$17,2,FALSE),IF(AND(OR($E264={"a/c","b/c","c/a","c/b"}),V255="w"),VLOOKUP(X255,$AA$2:$AB$17,2,FALSE),IF(AND(OR($E264={"a/c","b/c","c/a","c/b"}),V255="l"),VLOOKUP(X255,$AC$2:$AD$17,2,FALSE),IF(AND(OR($E264={"a/c","b/c","c/a","c/b"}),V254="w"),VLOOKUP(X254,$AA$2:$AB$17,2,FALSE),IF(AND(OR($E264={"a/c","b/c","c/a","c/b"}),V254="l"),VLOOKUP(X254,$AC$2:$AD$17,2,FALSE),IF(OR($E264={"a/c","b/c","c/a","c/b"}),1,"")))))))))))))))))))))))</f>
        <v>10a</v>
      </c>
      <c r="Y265" s="12">
        <f t="shared" si="23"/>
        <v>-6</v>
      </c>
      <c r="Z265" s="27">
        <f t="shared" si="24"/>
        <v>-9</v>
      </c>
    </row>
    <row r="266" spans="1:26">
      <c r="A266" s="9">
        <v>15</v>
      </c>
      <c r="B266" s="9">
        <f>IF(OR($A266={1,2,3,4,5,6,7,8,9,10,11,12}),1,IF(OR($A266={13,14,15,16,17,18,19,20,21,22,23,24}),2,IF(OR($A266={25,26,27,28,29,30,31,32,33,34,35,36}),3,"")))</f>
        <v>2</v>
      </c>
      <c r="C266" s="9" t="str">
        <f>IF(OR($A266={1,4,7,10,13,16,19,22,25,28,31,34}),"A",IF(OR($A266={2,5,8,11,14,17,20,23,26,29,32,35}),"B",IF(OR($A266={3,6,9,12,15,18,21,24,27,30,33,36}),"C","")))</f>
        <v>C</v>
      </c>
      <c r="D266" t="str">
        <f t="shared" si="25"/>
        <v>3/2</v>
      </c>
      <c r="E266" t="str">
        <f t="shared" si="26"/>
        <v>A/C</v>
      </c>
      <c r="F266" s="13" t="str">
        <f>IF(AND(G266="d",$A266&gt;=1,OR(H266={1,"2a","2b",3,"5a","5b","10a","10b","20a","20b","40a","40b","80a","80b","160a","160b"})),"w",IF(AND(G266="",$A266&gt;=1,OR(H266={1,"2a","2b",3,"5a","5b","10a","10b","20a","20b","40a","40b","80a","80b","160a","160b"})),"l",""))</f>
        <v/>
      </c>
      <c r="G266" s="7" t="str">
        <f>IF(OR($A266={1,2,3,4,5,6,7,8,9,10,11,12}),"d","")</f>
        <v/>
      </c>
      <c r="H266" s="14" t="str">
        <f>IF(AND(OR($D265={"1/2","1/3","2/1","3/1"}),F265="w"),VLOOKUP(H265,$AA$2:$AB$17,2,FALSE),IF(AND(OR($D265={"1/2","1/3","2/1","3/1"}),F265="l"),VLOOKUP(H265,$AC$2:$AD$17,2,FALSE),IF(AND(OR($D265={"1/2","1/3","2/1","3/1"}),F264="w"),VLOOKUP(H264,$AA$2:$AB$17,2,FALSE),IF(AND(OR($D265={"1/2","1/3","2/1","3/1"}),F264="l"),VLOOKUP(H264,$AC$2:$AD$17,2,FALSE),IF(AND(OR($D265={"1/2","1/3","2/1","3/1"}),F263="w"),VLOOKUP(H263,$AA$2:$AB$17,2,FALSE),IF(AND(OR($D265={"1/2","1/3","2/1","3/1"}),F263="l"),VLOOKUP(H263,$AC$2:$AD$17,2,FALSE),IF(AND(OR($D265={"1/2","1/3","2/1","3/1"}),F262="w"),VLOOKUP(H262,$AA$2:$AB$17,2,FALSE),IF(AND(OR($D265={"1/2","1/3","2/1","3/1"}),F262="l"),VLOOKUP(H262,$AC$2:$AD$17,2,FALSE),IF(AND(OR($D265={"1/2","1/3","2/1","3/1"}),F261="w"),VLOOKUP(H261,$AA$2:$AB$17,2,FALSE),IF(AND(OR($D265={"1/2","1/3","2/1","3/1"}),F261="l"),VLOOKUP(H261,$AC$2:$AD$17,2,FALSE),IF(AND(OR($D265={"1/2","1/3","2/1","3/1"}),F260="w"),VLOOKUP(H260,$AA$2:$AB$17,2,FALSE),IF(AND(OR($D265={"1/2","1/3","2/1","3/1"}),F260="l"),VLOOKUP(H260,$AC$2:$AD$17,2,FALSE),IF(AND(OR($D265={"1/2","1/3","2/1","3/1"}),F259="w"),VLOOKUP(H259,$AA$2:$AB$17,2,FALSE),IF(AND(OR($D265={"1/2","1/3","2/1","3/1"}),F259="l"),VLOOKUP(H259,$AC$2:$AD$17,2,FALSE),IF(AND(OR($D265={"1/2","1/3","2/1","3/1"}),F258="w"),VLOOKUP(H258,$AA$2:$AB$17,2,FALSE),IF(AND(OR($D265={"1/2","1/3","2/1","3/1"}),F258="l"),VLOOKUP(H258,$AC$2:$AD$17,2,FALSE),IF(AND(OR($D265={"1/2","1/3","2/1","3/1"}),F257="w"),VLOOKUP(H257,$AA$2:$AB$17,2,FALSE),IF(AND(OR($D265={"1/2","1/3","2/1","3/1"}),F257="l"),VLOOKUP(H257,$AC$2:$AD$17,2,FALSE),IF(AND(OR($D265={"1/2","1/3","2/1","3/1"}),F256="w"),VLOOKUP(H256,$AA$2:$AB$17,2,FALSE),IF(AND(OR($D265={"1/2","1/3","2/1","3/1"}),F256="l"),VLOOKUP(H256,$AC$2:$AD$17,2,FALSE),IF(AND(OR($D265={"1/2","1/3","2/1","3/1"}),F255="w"),VLOOKUP(H255,$AA$2:$AB$17,2,FALSE),IF(AND(OR($D265={"1/2","1/3","2/1","3/1"}),F255="l"),VLOOKUP(H255,$AC$2:$AD$17,2,FALSE),IF(OR($D265={"1/2","1/3","2/1","3/1"}),1,"")))))))))))))))))))))))</f>
        <v/>
      </c>
      <c r="I266" s="13" t="str">
        <f>IF(AND(J266="d",$A266&gt;=1,OR(K266={1,"2a","2b",3,"5a","5b","10a","10b","20a","20b","40a","40b","80a","80b","160a","160b"})),"w",IF(AND(J266="",$A266&gt;=1,OR(K266={1,"2a","2b",3,"5a","5b","10a","10b","20a","20b","40a","40b","80a","80b","160a","160b"})),"l",""))</f>
        <v>w</v>
      </c>
      <c r="J266" s="7" t="str">
        <f>IF(OR($A266={13,14,15,16,17,18,19,20,21,22,23,24}),"d","")</f>
        <v>d</v>
      </c>
      <c r="K266" s="14" t="str">
        <f>IF(AND(OR($D265={"1/2","2/3","2/1","3/2"}),I265="w"),VLOOKUP(K265,$AA$2:$AB$17,2,FALSE),IF(AND(OR($D265={"1/2","2/3","2/1","3/2"}),I265="l"),VLOOKUP(K265,$AC$2:$AD$17,2,FALSE),IF(AND(OR($D265={"1/2","2/3","2/1","3/2"}),I264="w"),VLOOKUP(K264,$AA$2:$AB$17,2,FALSE),IF(AND(OR($D265={"1/2","2/3","2/1","3/2"}),I264="l"),VLOOKUP(K264,$AC$2:$AD$17,2,FALSE),IF(AND(OR($D265={"1/2","2/3","2/1","3/2"}),I263="w"),VLOOKUP(K263,$AA$2:$AB$17,2,FALSE),IF(AND(OR($D265={"1/2","2/3","2/1","3/2"}),I263="l"),VLOOKUP(K263,$AC$2:$AD$17,2,FALSE),IF(AND(OR($D265={"1/2","2/3","2/1","3/2"}),I262="w"),VLOOKUP(K262,$AA$2:$AB$17,2,FALSE),IF(AND(OR($D265={"1/2","2/3","2/1","3/2"}),I262="l"),VLOOKUP(K262,$AC$2:$AD$17,2,FALSE),IF(AND(OR($D265={"1/2","2/3","2/1","3/2"}),I261="w"),VLOOKUP(K261,$AA$2:$AB$17,2,FALSE),IF(AND(OR($D265={"1/2","2/3","2/1","3/2"}),I261="l"),VLOOKUP(K261,$AC$2:$AD$17,2,FALSE),IF(AND(OR($D265={"1/2","2/3","2/1","3/2"}),I260="w"),VLOOKUP(K260,$AA$2:$AB$17,2,FALSE),IF(AND(OR($D265={"1/2","2/3","2/1","3/2"}),I260="l"),VLOOKUP(K260,$AC$2:$AD$17,2,FALSE),IF(AND(OR($D265={"1/2","2/3","2/1","3/2"}),I259="w"),VLOOKUP(K259,$AA$2:$AB$17,2,FALSE),IF(AND(OR($D265={"1/2","2/3","2/1","3/2"}),I259="l"),VLOOKUP(K259,$AC$2:$AD$17,2,FALSE),IF(AND(OR($D265={"1/2","2/3","2/1","3/2"}),I258="w"),VLOOKUP(K258,$AA$2:$AB$17,2,FALSE),IF(AND(OR($D265={"1/2","2/3","2/1","3/2"}),I258="l"),VLOOKUP(K258,$AC$2:$AD$17,2,FALSE),IF(AND(OR($D265={"1/2","2/3","2/1","3/2"}),I257="w"),VLOOKUP(K257,$AA$2:$AB$17,2,FALSE),IF(AND(OR($D265={"1/2","2/3","2/1","3/2"}),I257="l"),VLOOKUP(K257,$AC$2:$AD$17,2,FALSE),IF(AND(OR($D265={"1/2","2/3","2/1","3/2"}),I256="w"),VLOOKUP(K256,$AA$2:$AB$17,2,FALSE),IF(AND(OR($D265={"1/2","2/3","2/1","3/2"}),I256="l"),VLOOKUP(K256,$AC$2:$AD$17,2,FALSE),IF(AND(OR($D265={"1/2","2/3","2/1","3/2"}),I255="w"),VLOOKUP(K255,$AA$2:$AB$17,2,FALSE),IF(AND(OR($D265={"1/2","2/3","2/1","3/2"}),I255="l"),VLOOKUP(K255,$AC$2:$AD$17,2,FALSE),IF(OR($D265={"1/2","2/3","2/1","3/2"}),1,"")))))))))))))))))))))))</f>
        <v>10b</v>
      </c>
      <c r="L266" s="13" t="str">
        <f>IF(AND(M266="d",$A266&gt;=1,OR(N266={1,"2a","2b",3,"5a","5b","10a","10b","20a","20b","40a","40b","80a","80b","160a","160b"})),"w",IF(AND(M266="",$A266&gt;=1,OR(N266={1,"2a","2b",3,"5a","5b","10a","10b","20a","20b","40a","40b","80a","80b","160a","160b"})),"l",""))</f>
        <v>l</v>
      </c>
      <c r="M266" s="7" t="str">
        <f>IF(OR($A266={25,26,27,28,29,30,31,32,33,34,35,36}),"d","")</f>
        <v/>
      </c>
      <c r="N266" s="14" t="str">
        <f>IF(AND(OR($D265={"1/3","2/3","3/1","3/2"}),L265="w"),VLOOKUP(N265,$AA$2:$AB$17,2,FALSE),IF(AND(OR($D265={"1/3","2/3","3/1","3/2"}),L265="l"),VLOOKUP(N265,$AC$2:$AD$17,2,FALSE),IF(AND(OR($D265={"1/3","2/3","3/1","3/2"}),L264="w"),VLOOKUP(N264,$AA$2:$AB$17,2,FALSE),IF(AND(OR($D265={"1/3","2/3","3/1","3/2"}),L264="l"),VLOOKUP(N264,$AC$2:$AD$17,2,FALSE),IF(AND(OR($D265={"1/3","2/3","3/1","3/2"}),L263="w"),VLOOKUP(N263,$AA$2:$AB$17,2,FALSE),IF(AND(OR($D265={"1/3","2/3","3/1","3/2"}),L263="l"),VLOOKUP(N263,$AC$2:$AD$17,2,FALSE),IF(AND(OR($D265={"1/3","2/3","3/1","3/2"}),L262="w"),VLOOKUP(N262,$AA$2:$AB$17,2,FALSE),IF(AND(OR($D265={"1/3","2/3","3/1","3/2"}),L262="l"),VLOOKUP(N262,$AC$2:$AD$17,2,FALSE),IF(AND(OR($D265={"1/3","2/3","3/1","3/2"}),L261="w"),VLOOKUP(N261,$AA$2:$AB$17,2,FALSE),IF(AND(OR($D265={"1/3","2/3","3/1","3/2"}),L261="l"),VLOOKUP(N261,$AC$2:$AD$17,2,FALSE),IF(AND(OR($D265={"1/3","2/3","3/1","3/2"}),L260="w"),VLOOKUP(N260,$AA$2:$AB$17,2,FALSE),IF(AND(OR($D265={"1/3","2/3","3/1","3/2"}),L260="l"),VLOOKUP(N260,$AC$2:$AD$17,2,FALSE),IF(AND(OR($D265={"1/3","2/3","3/1","3/2"}),L259="w"),VLOOKUP(N259,$AA$2:$AB$17,2,FALSE),IF(AND(OR($D265={"1/3","2/3","3/1","3/2"}),L259="l"),VLOOKUP(N259,$AC$2:$AD$17,2,FALSE),IF(AND(OR($D265={"1/3","2/3","3/1","3/2"}),L258="w"),VLOOKUP(N258,$AA$2:$AB$17,2,FALSE),IF(AND(OR($D265={"1/3","2/3","3/1","3/2"}),L258="l"),VLOOKUP(N258,$AC$2:$AD$17,2,FALSE),IF(AND(OR($D265={"1/3","2/3","3/1","3/2"}),L257="w"),VLOOKUP(N257,$AA$2:$AB$17,2,FALSE),IF(AND(OR($D265={"1/3","2/3","3/1","3/2"}),L257="l"),VLOOKUP(N257,$AC$2:$AD$17,2,FALSE),IF(AND(OR($D265={"1/3","2/3","3/1","3/2"}),L256="w"),VLOOKUP(N256,$AA$2:$AB$17,2,FALSE),IF(AND(OR($D265={"1/3","2/3","3/1","3/2"}),L256="l"),VLOOKUP(N256,$AC$2:$AD$17,2,FALSE),IF(AND(OR($D265={"1/3","2/3","3/1","3/2"}),L255="w"),VLOOKUP(N255,$AA$2:$AB$17,2,FALSE),IF(AND(OR($D265={"1/3","2/3","3/1","3/2"}),L255="l"),VLOOKUP(N255,$AC$2:$AD$17,2,FALSE),IF(OR($D265={"1/3","2/3","3/1","3/2"}),1,"")))))))))))))))))))))))</f>
        <v>2a</v>
      </c>
      <c r="O266" s="12">
        <f t="shared" si="22"/>
        <v>18</v>
      </c>
      <c r="P266" s="13" t="str">
        <f>IF(AND(Q266="c",$A266&gt;=1,OR(R266={1,"2a","2b",3,"5a","5b","10a","10b","20a","20b","40a","40b","80a","80b","160a","160b"})),"w",IF(AND(Q266="",$A266&gt;=1,OR(R266={1,"2a","2b",3,"5a","5b","10a","10b","20a","20b","40a","40b","80a","80b","160a","160b"})),"l",""))</f>
        <v>l</v>
      </c>
      <c r="Q266" s="7" t="str">
        <f>IF(OR($A266={1,4,7,10,13,16,19,22,25,28,31,34}),"c","")</f>
        <v/>
      </c>
      <c r="R266" s="14">
        <f>IF(AND(OR($E265={"a/b","a/c","b/a","c/a"}),P265="w"),VLOOKUP(R265,$AA$2:$AB$17,2,FALSE),IF(AND(OR($E265={"a/b","a/c","b/a","c/a"}),P265="l"),VLOOKUP(R265,$AC$2:$AD$17,2,FALSE),IF(AND(OR($E265={"a/b","a/c","b/a","c/a"}),P264="w"),VLOOKUP(R264,$AA$2:$AB$17,2,FALSE),IF(AND(OR($E265={"a/b","a/c","b/a","c/a"}),P264="l"),VLOOKUP(R264,$AC$2:$AD$17,2,FALSE),IF(AND(OR($E265={"a/b","a/c","b/a","c/a"}),P263="w"),VLOOKUP(R263,$AA$2:$AB$17,2,FALSE),IF(AND(OR($E265={"a/b","a/c","b/a","c/a"}),P263="l"),VLOOKUP(R263,$AC$2:$AD$17,2,FALSE),IF(AND(OR($E265={"a/b","a/c","b/a","c/a"}),P262="w"),VLOOKUP(R262,$AA$2:$AB$17,2,FALSE),IF(AND(OR($E265={"a/b","a/c","b/a","c/a"}),P262="l"),VLOOKUP(R262,$AC$2:$AD$17,2,FALSE),IF(AND(OR($E265={"a/b","a/c","b/a","c/a"}),P261="w"),VLOOKUP(R261,$AA$2:$AB$17,2,FALSE),IF(AND(OR($E265={"a/b","a/c","b/a","c/a"}),P261="l"),VLOOKUP(R261,$AC$2:$AD$17,2,FALSE),IF(AND(OR($E265={"a/b","a/c","b/a","c/a"}),P260="w"),VLOOKUP(R260,$AA$2:$AB$17,2,FALSE),IF(AND(OR($E265={"a/b","a/c","b/a","c/a"}),P260="l"),VLOOKUP(R260,$AC$2:$AD$17,2,FALSE),IF(AND(OR($E265={"a/b","a/c","b/a","c/a"}),P259="w"),VLOOKUP(R259,$AA$2:$AB$17,2,FALSE),IF(AND(OR($E265={"a/b","a/c","b/a","c/a"}),P259="l"),VLOOKUP(R259,$AC$2:$AD$17,2,FALSE),IF(AND(OR($E265={"a/b","a/c","b/a","c/a"}),P258="w"),VLOOKUP(R258,$AA$2:$AB$17,2,FALSE),IF(AND(OR($E265={"a/b","a/c","b/a","c/a"}),P258="l"),VLOOKUP(R258,$AC$2:$AD$17,2,FALSE),IF(AND(OR($E265={"a/b","a/c","b/a","c/a"}),P257="w"),VLOOKUP(R257,$AA$2:$AB$17,2,FALSE),IF(AND(OR($E265={"a/b","a/c","b/a","c/a"}),P257="l"),VLOOKUP(R257,$AC$2:$AD$17,2,FALSE),IF(AND(OR($E265={"a/b","a/c","b/a","c/a"}),P256="w"),VLOOKUP(R256,$AA$2:$AB$17,2,FALSE),IF(AND(OR($E265={"a/b","a/c","b/a","c/a"}),P256="l"),VLOOKUP(R256,$AC$2:$AD$17,2,FALSE),IF(AND(OR($E265={"a/b","a/c","b/a","c/a"}),P255="w"),VLOOKUP(R255,$AA$2:$AB$17,2,FALSE),IF(AND(OR($E265={"a/b","a/c","b/a","c/a"}),P255="l"),VLOOKUP(R255,$AC$2:$AD$17,2,FALSE),IF(OR($E265={"a/b","a/c","b/a","c/a"}),1,"")))))))))))))))))))))))</f>
        <v>1</v>
      </c>
      <c r="S266" s="13" t="str">
        <f>IF(AND(T266="c",$A266&gt;=1,OR(U266={1,"2a","2b",3,"5a","5b","10a","10b","20a","20b","40a","40b","80a","80b","160a","160b"})),"w",IF(AND(T266="",$A266&gt;=1,OR(U266={1,"2a","2b",3,"5a","5b","10a","10b","20a","20b","40a","40b","80a","80b","160a","160b"})),"l",""))</f>
        <v/>
      </c>
      <c r="T266" s="7" t="str">
        <f>IF(OR($A266={2,5,8,11,14,17,20,23,26,29,32,35}),"c","")</f>
        <v/>
      </c>
      <c r="U266" s="14" t="str">
        <f>IF(AND(OR($E265={"a/b","b/c","b/a","c/b"}),S265="w"),VLOOKUP(U265,$AA$2:$AB$17,2,FALSE),IF(AND(OR($E265={"a/b","b/c","b/a","c/b"}),S265="l"),VLOOKUP(U265,$AC$2:$AD$17,2,FALSE),IF(AND(OR($E265={"a/b","b/c","b/a","c/b"}),S264="w"),VLOOKUP(U264,$AA$2:$AB$17,2,FALSE),IF(AND(OR($E265={"a/b","b/c","b/a","c/b"}),S264="l"),VLOOKUP(U264,$AC$2:$AD$17,2,FALSE),IF(AND(OR($E265={"a/b","b/c","b/a","c/b"}),S263="w"),VLOOKUP(U263,$AA$2:$AB$17,2,FALSE),IF(AND(OR($E265={"a/b","b/c","b/a","c/b"}),S263="l"),VLOOKUP(U263,$AC$2:$AD$17,2,FALSE),IF(AND(OR($E265={"a/b","b/c","b/a","c/b"}),S262="w"),VLOOKUP(U262,$AA$2:$AB$17,2,FALSE),IF(AND(OR($E265={"a/b","b/c","b/a","c/b"}),S262="l"),VLOOKUP(U262,$AC$2:$AD$17,2,FALSE),IF(AND(OR($E265={"a/b","b/c","b/a","c/b"}),S261="w"),VLOOKUP(U261,$AA$2:$AB$17,2,FALSE),IF(AND(OR($E265={"a/b","b/c","b/a","c/b"}),S261="l"),VLOOKUP(U261,$AC$2:$AD$17,2,FALSE),IF(AND(OR($E265={"a/b","b/c","b/a","c/b"}),S260="w"),VLOOKUP(U260,$AA$2:$AB$17,2,FALSE),IF(AND(OR($E265={"a/b","b/c","b/a","c/b"}),S260="l"),VLOOKUP(U260,$AC$2:$AD$17,2,FALSE),IF(AND(OR($E265={"a/b","b/c","b/a","c/b"}),S259="w"),VLOOKUP(U259,$AA$2:$AB$17,2,FALSE),IF(AND(OR($E265={"a/b","b/c","b/a","c/b"}),S259="l"),VLOOKUP(U259,$AC$2:$AD$17,2,FALSE),IF(AND(OR($E265={"a/b","b/c","b/a","c/b"}),S258="w"),VLOOKUP(U258,$AA$2:$AB$17,2,FALSE),IF(AND(OR($E265={"a/b","b/c","b/a","c/b"}),S258="l"),VLOOKUP(U258,$AC$2:$AD$17,2,FALSE),IF(AND(OR($E265={"a/b","b/c","b/a","c/b"}),S257="w"),VLOOKUP(U257,$AA$2:$AB$17,2,FALSE),IF(AND(OR($E265={"a/b","b/c","b/a","c/b"}),S257="l"),VLOOKUP(U257,$AC$2:$AD$17,2,FALSE),IF(AND(OR($E265={"a/b","b/c","b/a","c/b"}),S256="w"),VLOOKUP(U256,$AA$2:$AB$17,2,FALSE),IF(AND(OR($E265={"a/b","b/c","b/a","c/b"}),S256="l"),VLOOKUP(U256,$AC$2:$AD$17,2,FALSE),IF(AND(OR($E265={"a/b","b/c","b/a","c/b"}),S255="w"),VLOOKUP(U255,$AA$2:$AB$17,2,FALSE),IF(AND(OR($E265={"a/b","b/c","b/a","c/b"}),S255="l"),VLOOKUP(U255,$AC$2:$AD$17,2,FALSE),IF(OR($E265={"a/b","b/c","b/a","c/b"}),1,"")))))))))))))))))))))))</f>
        <v/>
      </c>
      <c r="V266" s="13" t="str">
        <f>IF(AND(W266="c",$A266&gt;=1,OR(X266={1,"2a","2b",3,"5a","5b","10a","10b","20a","20b","40a","40b","80a","80b","160a","160b"})),"w",IF(AND(W266="",$A266&gt;=1,OR(X266={1,"2a","2b",3,"5a","5b","10a","10b","20a","20b","40a","40b","80a","80b","160a","160b"})),"l",""))</f>
        <v>w</v>
      </c>
      <c r="W266" s="7" t="str">
        <f>IF(OR($A266={3,6,9,12,15,18,21,24,27,30,33,36}),"c","")</f>
        <v>c</v>
      </c>
      <c r="X266" s="14" t="str">
        <f>IF(AND(OR($E265={"a/c","b/c","c/a","c/b"}),V265="w"),VLOOKUP(X265,$AA$2:$AB$17,2,FALSE),IF(AND(OR($E265={"a/c","b/c","c/a","c/b"}),V265="l"),VLOOKUP(X265,$AC$2:$AD$17,2,FALSE),IF(AND(OR($E265={"a/c","b/c","c/a","c/b"}),V264="w"),VLOOKUP(X264,$AA$2:$AB$17,2,FALSE),IF(AND(OR($E265={"a/c","b/c","c/a","c/b"}),V264="l"),VLOOKUP(X264,$AC$2:$AD$17,2,FALSE),IF(AND(OR($E265={"a/c","b/c","c/a","c/b"}),V263="w"),VLOOKUP(X263,$AA$2:$AB$17,2,FALSE),IF(AND(OR($E265={"a/c","b/c","c/a","c/b"}),V263="l"),VLOOKUP(X263,$AC$2:$AD$17,2,FALSE),IF(AND(OR($E265={"a/c","b/c","c/a","c/b"}),V262="w"),VLOOKUP(X262,$AA$2:$AB$17,2,FALSE),IF(AND(OR($E265={"a/c","b/c","c/a","c/b"}),V262="l"),VLOOKUP(X262,$AC$2:$AD$17,2,FALSE),IF(AND(OR($E265={"a/c","b/c","c/a","c/b"}),V261="w"),VLOOKUP(X261,$AA$2:$AB$17,2,FALSE),IF(AND(OR($E265={"a/c","b/c","c/a","c/b"}),V261="l"),VLOOKUP(X261,$AC$2:$AD$17,2,FALSE),IF(AND(OR($E265={"a/c","b/c","c/a","c/b"}),V260="w"),VLOOKUP(X260,$AA$2:$AB$17,2,FALSE),IF(AND(OR($E265={"a/c","b/c","c/a","c/b"}),V260="l"),VLOOKUP(X260,$AC$2:$AD$17,2,FALSE),IF(AND(OR($E265={"a/c","b/c","c/a","c/b"}),V259="w"),VLOOKUP(X259,$AA$2:$AB$17,2,FALSE),IF(AND(OR($E265={"a/c","b/c","c/a","c/b"}),V259="l"),VLOOKUP(X259,$AC$2:$AD$17,2,FALSE),IF(AND(OR($E265={"a/c","b/c","c/a","c/b"}),V258="w"),VLOOKUP(X258,$AA$2:$AB$17,2,FALSE),IF(AND(OR($E265={"a/c","b/c","c/a","c/b"}),V258="l"),VLOOKUP(X258,$AC$2:$AD$17,2,FALSE),IF(AND(OR($E265={"a/c","b/c","c/a","c/b"}),V257="w"),VLOOKUP(X257,$AA$2:$AB$17,2,FALSE),IF(AND(OR($E265={"a/c","b/c","c/a","c/b"}),V257="l"),VLOOKUP(X257,$AC$2:$AD$17,2,FALSE),IF(AND(OR($E265={"a/c","b/c","c/a","c/b"}),V256="w"),VLOOKUP(X256,$AA$2:$AB$17,2,FALSE),IF(AND(OR($E265={"a/c","b/c","c/a","c/b"}),V256="l"),VLOOKUP(X256,$AC$2:$AD$17,2,FALSE),IF(AND(OR($E265={"a/c","b/c","c/a","c/b"}),V255="w"),VLOOKUP(X255,$AA$2:$AB$17,2,FALSE),IF(AND(OR($E265={"a/c","b/c","c/a","c/b"}),V255="l"),VLOOKUP(X255,$AC$2:$AD$17,2,FALSE),IF(OR($E265={"a/c","b/c","c/a","c/b"}),1,"")))))))))))))))))))))))</f>
        <v>10b</v>
      </c>
      <c r="Y266" s="12">
        <f t="shared" si="23"/>
        <v>19</v>
      </c>
      <c r="Z266" s="27">
        <f t="shared" si="24"/>
        <v>37</v>
      </c>
    </row>
    <row r="267" spans="1:26">
      <c r="A267" s="9">
        <v>34</v>
      </c>
      <c r="B267" s="9">
        <f>IF(OR($A267={1,2,3,4,5,6,7,8,9,10,11,12}),1,IF(OR($A267={13,14,15,16,17,18,19,20,21,22,23,24}),2,IF(OR($A267={25,26,27,28,29,30,31,32,33,34,35,36}),3,"")))</f>
        <v>3</v>
      </c>
      <c r="C267" s="9" t="str">
        <f>IF(OR($A267={1,4,7,10,13,16,19,22,25,28,31,34}),"A",IF(OR($A267={2,5,8,11,14,17,20,23,26,29,32,35}),"B",IF(OR($A267={3,6,9,12,15,18,21,24,27,30,33,36}),"C","")))</f>
        <v>A</v>
      </c>
      <c r="D267" t="str">
        <f t="shared" si="25"/>
        <v>2/3</v>
      </c>
      <c r="E267" t="str">
        <f t="shared" si="26"/>
        <v>C/A</v>
      </c>
      <c r="F267" s="13" t="str">
        <f>IF(AND(G267="d",$A267&gt;=1,OR(H267={1,"2a","2b",3,"5a","5b","10a","10b","20a","20b","40a","40b","80a","80b","160a","160b"})),"w",IF(AND(G267="",$A267&gt;=1,OR(H267={1,"2a","2b",3,"5a","5b","10a","10b","20a","20b","40a","40b","80a","80b","160a","160b"})),"l",""))</f>
        <v/>
      </c>
      <c r="G267" s="7" t="str">
        <f>IF(OR($A267={1,2,3,4,5,6,7,8,9,10,11,12}),"d","")</f>
        <v/>
      </c>
      <c r="H267" s="14" t="str">
        <f>IF(AND(OR($D266={"1/2","1/3","2/1","3/1"}),F266="w"),VLOOKUP(H266,$AA$2:$AB$17,2,FALSE),IF(AND(OR($D266={"1/2","1/3","2/1","3/1"}),F266="l"),VLOOKUP(H266,$AC$2:$AD$17,2,FALSE),IF(AND(OR($D266={"1/2","1/3","2/1","3/1"}),F265="w"),VLOOKUP(H265,$AA$2:$AB$17,2,FALSE),IF(AND(OR($D266={"1/2","1/3","2/1","3/1"}),F265="l"),VLOOKUP(H265,$AC$2:$AD$17,2,FALSE),IF(AND(OR($D266={"1/2","1/3","2/1","3/1"}),F264="w"),VLOOKUP(H264,$AA$2:$AB$17,2,FALSE),IF(AND(OR($D266={"1/2","1/3","2/1","3/1"}),F264="l"),VLOOKUP(H264,$AC$2:$AD$17,2,FALSE),IF(AND(OR($D266={"1/2","1/3","2/1","3/1"}),F263="w"),VLOOKUP(H263,$AA$2:$AB$17,2,FALSE),IF(AND(OR($D266={"1/2","1/3","2/1","3/1"}),F263="l"),VLOOKUP(H263,$AC$2:$AD$17,2,FALSE),IF(AND(OR($D266={"1/2","1/3","2/1","3/1"}),F262="w"),VLOOKUP(H262,$AA$2:$AB$17,2,FALSE),IF(AND(OR($D266={"1/2","1/3","2/1","3/1"}),F262="l"),VLOOKUP(H262,$AC$2:$AD$17,2,FALSE),IF(AND(OR($D266={"1/2","1/3","2/1","3/1"}),F261="w"),VLOOKUP(H261,$AA$2:$AB$17,2,FALSE),IF(AND(OR($D266={"1/2","1/3","2/1","3/1"}),F261="l"),VLOOKUP(H261,$AC$2:$AD$17,2,FALSE),IF(AND(OR($D266={"1/2","1/3","2/1","3/1"}),F260="w"),VLOOKUP(H260,$AA$2:$AB$17,2,FALSE),IF(AND(OR($D266={"1/2","1/3","2/1","3/1"}),F260="l"),VLOOKUP(H260,$AC$2:$AD$17,2,FALSE),IF(AND(OR($D266={"1/2","1/3","2/1","3/1"}),F259="w"),VLOOKUP(H259,$AA$2:$AB$17,2,FALSE),IF(AND(OR($D266={"1/2","1/3","2/1","3/1"}),F259="l"),VLOOKUP(H259,$AC$2:$AD$17,2,FALSE),IF(AND(OR($D266={"1/2","1/3","2/1","3/1"}),F258="w"),VLOOKUP(H258,$AA$2:$AB$17,2,FALSE),IF(AND(OR($D266={"1/2","1/3","2/1","3/1"}),F258="l"),VLOOKUP(H258,$AC$2:$AD$17,2,FALSE),IF(AND(OR($D266={"1/2","1/3","2/1","3/1"}),F257="w"),VLOOKUP(H257,$AA$2:$AB$17,2,FALSE),IF(AND(OR($D266={"1/2","1/3","2/1","3/1"}),F257="l"),VLOOKUP(H257,$AC$2:$AD$17,2,FALSE),IF(AND(OR($D266={"1/2","1/3","2/1","3/1"}),F256="w"),VLOOKUP(H256,$AA$2:$AB$17,2,FALSE),IF(AND(OR($D266={"1/2","1/3","2/1","3/1"}),F256="l"),VLOOKUP(H256,$AC$2:$AD$17,2,FALSE),IF(OR($D266={"1/2","1/3","2/1","3/1"}),1,"")))))))))))))))))))))))</f>
        <v/>
      </c>
      <c r="I267" s="13" t="str">
        <f>IF(AND(J267="d",$A267&gt;=1,OR(K267={1,"2a","2b",3,"5a","5b","10a","10b","20a","20b","40a","40b","80a","80b","160a","160b"})),"w",IF(AND(J267="",$A267&gt;=1,OR(K267={1,"2a","2b",3,"5a","5b","10a","10b","20a","20b","40a","40b","80a","80b","160a","160b"})),"l",""))</f>
        <v>l</v>
      </c>
      <c r="J267" s="7" t="str">
        <f>IF(OR($A267={13,14,15,16,17,18,19,20,21,22,23,24}),"d","")</f>
        <v/>
      </c>
      <c r="K267" s="14" t="str">
        <f>IF(AND(OR($D266={"1/2","2/3","2/1","3/2"}),I266="w"),VLOOKUP(K266,$AA$2:$AB$17,2,FALSE),IF(AND(OR($D266={"1/2","2/3","2/1","3/2"}),I266="l"),VLOOKUP(K266,$AC$2:$AD$17,2,FALSE),IF(AND(OR($D266={"1/2","2/3","2/1","3/2"}),I265="w"),VLOOKUP(K265,$AA$2:$AB$17,2,FALSE),IF(AND(OR($D266={"1/2","2/3","2/1","3/2"}),I265="l"),VLOOKUP(K265,$AC$2:$AD$17,2,FALSE),IF(AND(OR($D266={"1/2","2/3","2/1","3/2"}),I264="w"),VLOOKUP(K264,$AA$2:$AB$17,2,FALSE),IF(AND(OR($D266={"1/2","2/3","2/1","3/2"}),I264="l"),VLOOKUP(K264,$AC$2:$AD$17,2,FALSE),IF(AND(OR($D266={"1/2","2/3","2/1","3/2"}),I263="w"),VLOOKUP(K263,$AA$2:$AB$17,2,FALSE),IF(AND(OR($D266={"1/2","2/3","2/1","3/2"}),I263="l"),VLOOKUP(K263,$AC$2:$AD$17,2,FALSE),IF(AND(OR($D266={"1/2","2/3","2/1","3/2"}),I262="w"),VLOOKUP(K262,$AA$2:$AB$17,2,FALSE),IF(AND(OR($D266={"1/2","2/3","2/1","3/2"}),I262="l"),VLOOKUP(K262,$AC$2:$AD$17,2,FALSE),IF(AND(OR($D266={"1/2","2/3","2/1","3/2"}),I261="w"),VLOOKUP(K261,$AA$2:$AB$17,2,FALSE),IF(AND(OR($D266={"1/2","2/3","2/1","3/2"}),I261="l"),VLOOKUP(K261,$AC$2:$AD$17,2,FALSE),IF(AND(OR($D266={"1/2","2/3","2/1","3/2"}),I260="w"),VLOOKUP(K260,$AA$2:$AB$17,2,FALSE),IF(AND(OR($D266={"1/2","2/3","2/1","3/2"}),I260="l"),VLOOKUP(K260,$AC$2:$AD$17,2,FALSE),IF(AND(OR($D266={"1/2","2/3","2/1","3/2"}),I259="w"),VLOOKUP(K259,$AA$2:$AB$17,2,FALSE),IF(AND(OR($D266={"1/2","2/3","2/1","3/2"}),I259="l"),VLOOKUP(K259,$AC$2:$AD$17,2,FALSE),IF(AND(OR($D266={"1/2","2/3","2/1","3/2"}),I258="w"),VLOOKUP(K258,$AA$2:$AB$17,2,FALSE),IF(AND(OR($D266={"1/2","2/3","2/1","3/2"}),I258="l"),VLOOKUP(K258,$AC$2:$AD$17,2,FALSE),IF(AND(OR($D266={"1/2","2/3","2/1","3/2"}),I257="w"),VLOOKUP(K257,$AA$2:$AB$17,2,FALSE),IF(AND(OR($D266={"1/2","2/3","2/1","3/2"}),I257="l"),VLOOKUP(K257,$AC$2:$AD$17,2,FALSE),IF(AND(OR($D266={"1/2","2/3","2/1","3/2"}),I256="w"),VLOOKUP(K256,$AA$2:$AB$17,2,FALSE),IF(AND(OR($D266={"1/2","2/3","2/1","3/2"}),I256="l"),VLOOKUP(K256,$AC$2:$AD$17,2,FALSE),IF(OR($D266={"1/2","2/3","2/1","3/2"}),1,"")))))))))))))))))))))))</f>
        <v>5a</v>
      </c>
      <c r="L267" s="13" t="str">
        <f>IF(AND(M267="d",$A267&gt;=1,OR(N267={1,"2a","2b",3,"5a","5b","10a","10b","20a","20b","40a","40b","80a","80b","160a","160b"})),"w",IF(AND(M267="",$A267&gt;=1,OR(N267={1,"2a","2b",3,"5a","5b","10a","10b","20a","20b","40a","40b","80a","80b","160a","160b"})),"l",""))</f>
        <v>w</v>
      </c>
      <c r="M267" s="7" t="str">
        <f>IF(OR($A267={25,26,27,28,29,30,31,32,33,34,35,36}),"d","")</f>
        <v>d</v>
      </c>
      <c r="N267" s="14" t="str">
        <f>IF(AND(OR($D266={"1/3","2/3","3/1","3/2"}),L266="w"),VLOOKUP(N266,$AA$2:$AB$17,2,FALSE),IF(AND(OR($D266={"1/3","2/3","3/1","3/2"}),L266="l"),VLOOKUP(N266,$AC$2:$AD$17,2,FALSE),IF(AND(OR($D266={"1/3","2/3","3/1","3/2"}),L265="w"),VLOOKUP(N265,$AA$2:$AB$17,2,FALSE),IF(AND(OR($D266={"1/3","2/3","3/1","3/2"}),L265="l"),VLOOKUP(N265,$AC$2:$AD$17,2,FALSE),IF(AND(OR($D266={"1/3","2/3","3/1","3/2"}),L264="w"),VLOOKUP(N264,$AA$2:$AB$17,2,FALSE),IF(AND(OR($D266={"1/3","2/3","3/1","3/2"}),L264="l"),VLOOKUP(N264,$AC$2:$AD$17,2,FALSE),IF(AND(OR($D266={"1/3","2/3","3/1","3/2"}),L263="w"),VLOOKUP(N263,$AA$2:$AB$17,2,FALSE),IF(AND(OR($D266={"1/3","2/3","3/1","3/2"}),L263="l"),VLOOKUP(N263,$AC$2:$AD$17,2,FALSE),IF(AND(OR($D266={"1/3","2/3","3/1","3/2"}),L262="w"),VLOOKUP(N262,$AA$2:$AB$17,2,FALSE),IF(AND(OR($D266={"1/3","2/3","3/1","3/2"}),L262="l"),VLOOKUP(N262,$AC$2:$AD$17,2,FALSE),IF(AND(OR($D266={"1/3","2/3","3/1","3/2"}),L261="w"),VLOOKUP(N261,$AA$2:$AB$17,2,FALSE),IF(AND(OR($D266={"1/3","2/3","3/1","3/2"}),L261="l"),VLOOKUP(N261,$AC$2:$AD$17,2,FALSE),IF(AND(OR($D266={"1/3","2/3","3/1","3/2"}),L260="w"),VLOOKUP(N260,$AA$2:$AB$17,2,FALSE),IF(AND(OR($D266={"1/3","2/3","3/1","3/2"}),L260="l"),VLOOKUP(N260,$AC$2:$AD$17,2,FALSE),IF(AND(OR($D266={"1/3","2/3","3/1","3/2"}),L259="w"),VLOOKUP(N259,$AA$2:$AB$17,2,FALSE),IF(AND(OR($D266={"1/3","2/3","3/1","3/2"}),L259="l"),VLOOKUP(N259,$AC$2:$AD$17,2,FALSE),IF(AND(OR($D266={"1/3","2/3","3/1","3/2"}),L258="w"),VLOOKUP(N258,$AA$2:$AB$17,2,FALSE),IF(AND(OR($D266={"1/3","2/3","3/1","3/2"}),L258="l"),VLOOKUP(N258,$AC$2:$AD$17,2,FALSE),IF(AND(OR($D266={"1/3","2/3","3/1","3/2"}),L257="w"),VLOOKUP(N257,$AA$2:$AB$17,2,FALSE),IF(AND(OR($D266={"1/3","2/3","3/1","3/2"}),L257="l"),VLOOKUP(N257,$AC$2:$AD$17,2,FALSE),IF(AND(OR($D266={"1/3","2/3","3/1","3/2"}),L256="w"),VLOOKUP(N256,$AA$2:$AB$17,2,FALSE),IF(AND(OR($D266={"1/3","2/3","3/1","3/2"}),L256="l"),VLOOKUP(N256,$AC$2:$AD$17,2,FALSE),IF(OR($D266={"1/3","2/3","3/1","3/2"}),1,"")))))))))))))))))))))))</f>
        <v>2b</v>
      </c>
      <c r="O267" s="12">
        <f t="shared" si="22"/>
        <v>-1</v>
      </c>
      <c r="P267" s="13" t="str">
        <f>IF(AND(Q267="c",$A267&gt;=1,OR(R267={1,"2a","2b",3,"5a","5b","10a","10b","20a","20b","40a","40b","80a","80b","160a","160b"})),"w",IF(AND(Q267="",$A267&gt;=1,OR(R267={1,"2a","2b",3,"5a","5b","10a","10b","20a","20b","40a","40b","80a","80b","160a","160b"})),"l",""))</f>
        <v>w</v>
      </c>
      <c r="Q267" s="7" t="str">
        <f>IF(OR($A267={1,4,7,10,13,16,19,22,25,28,31,34}),"c","")</f>
        <v>c</v>
      </c>
      <c r="R267" s="14" t="str">
        <f>IF(AND(OR($E266={"a/b","a/c","b/a","c/a"}),P266="w"),VLOOKUP(R266,$AA$2:$AB$17,2,FALSE),IF(AND(OR($E266={"a/b","a/c","b/a","c/a"}),P266="l"),VLOOKUP(R266,$AC$2:$AD$17,2,FALSE),IF(AND(OR($E266={"a/b","a/c","b/a","c/a"}),P265="w"),VLOOKUP(R265,$AA$2:$AB$17,2,FALSE),IF(AND(OR($E266={"a/b","a/c","b/a","c/a"}),P265="l"),VLOOKUP(R265,$AC$2:$AD$17,2,FALSE),IF(AND(OR($E266={"a/b","a/c","b/a","c/a"}),P264="w"),VLOOKUP(R264,$AA$2:$AB$17,2,FALSE),IF(AND(OR($E266={"a/b","a/c","b/a","c/a"}),P264="l"),VLOOKUP(R264,$AC$2:$AD$17,2,FALSE),IF(AND(OR($E266={"a/b","a/c","b/a","c/a"}),P263="w"),VLOOKUP(R263,$AA$2:$AB$17,2,FALSE),IF(AND(OR($E266={"a/b","a/c","b/a","c/a"}),P263="l"),VLOOKUP(R263,$AC$2:$AD$17,2,FALSE),IF(AND(OR($E266={"a/b","a/c","b/a","c/a"}),P262="w"),VLOOKUP(R262,$AA$2:$AB$17,2,FALSE),IF(AND(OR($E266={"a/b","a/c","b/a","c/a"}),P262="l"),VLOOKUP(R262,$AC$2:$AD$17,2,FALSE),IF(AND(OR($E266={"a/b","a/c","b/a","c/a"}),P261="w"),VLOOKUP(R261,$AA$2:$AB$17,2,FALSE),IF(AND(OR($E266={"a/b","a/c","b/a","c/a"}),P261="l"),VLOOKUP(R261,$AC$2:$AD$17,2,FALSE),IF(AND(OR($E266={"a/b","a/c","b/a","c/a"}),P260="w"),VLOOKUP(R260,$AA$2:$AB$17,2,FALSE),IF(AND(OR($E266={"a/b","a/c","b/a","c/a"}),P260="l"),VLOOKUP(R260,$AC$2:$AD$17,2,FALSE),IF(AND(OR($E266={"a/b","a/c","b/a","c/a"}),P259="w"),VLOOKUP(R259,$AA$2:$AB$17,2,FALSE),IF(AND(OR($E266={"a/b","a/c","b/a","c/a"}),P259="l"),VLOOKUP(R259,$AC$2:$AD$17,2,FALSE),IF(AND(OR($E266={"a/b","a/c","b/a","c/a"}),P258="w"),VLOOKUP(R258,$AA$2:$AB$17,2,FALSE),IF(AND(OR($E266={"a/b","a/c","b/a","c/a"}),P258="l"),VLOOKUP(R258,$AC$2:$AD$17,2,FALSE),IF(AND(OR($E266={"a/b","a/c","b/a","c/a"}),P257="w"),VLOOKUP(R257,$AA$2:$AB$17,2,FALSE),IF(AND(OR($E266={"a/b","a/c","b/a","c/a"}),P257="l"),VLOOKUP(R257,$AC$2:$AD$17,2,FALSE),IF(AND(OR($E266={"a/b","a/c","b/a","c/a"}),P256="w"),VLOOKUP(R256,$AA$2:$AB$17,2,FALSE),IF(AND(OR($E266={"a/b","a/c","b/a","c/a"}),P256="l"),VLOOKUP(R256,$AC$2:$AD$17,2,FALSE),IF(OR($E266={"a/b","a/c","b/a","c/a"}),1,"")))))))))))))))))))))))</f>
        <v>2a</v>
      </c>
      <c r="S267" s="13" t="str">
        <f>IF(AND(T267="c",$A267&gt;=1,OR(U267={1,"2a","2b",3,"5a","5b","10a","10b","20a","20b","40a","40b","80a","80b","160a","160b"})),"w",IF(AND(T267="",$A267&gt;=1,OR(U267={1,"2a","2b",3,"5a","5b","10a","10b","20a","20b","40a","40b","80a","80b","160a","160b"})),"l",""))</f>
        <v/>
      </c>
      <c r="T267" s="7" t="str">
        <f>IF(OR($A267={2,5,8,11,14,17,20,23,26,29,32,35}),"c","")</f>
        <v/>
      </c>
      <c r="U267" s="14" t="str">
        <f>IF(AND(OR($E266={"a/b","b/c","b/a","c/b"}),S266="w"),VLOOKUP(U266,$AA$2:$AB$17,2,FALSE),IF(AND(OR($E266={"a/b","b/c","b/a","c/b"}),S266="l"),VLOOKUP(U266,$AC$2:$AD$17,2,FALSE),IF(AND(OR($E266={"a/b","b/c","b/a","c/b"}),S265="w"),VLOOKUP(U265,$AA$2:$AB$17,2,FALSE),IF(AND(OR($E266={"a/b","b/c","b/a","c/b"}),S265="l"),VLOOKUP(U265,$AC$2:$AD$17,2,FALSE),IF(AND(OR($E266={"a/b","b/c","b/a","c/b"}),S264="w"),VLOOKUP(U264,$AA$2:$AB$17,2,FALSE),IF(AND(OR($E266={"a/b","b/c","b/a","c/b"}),S264="l"),VLOOKUP(U264,$AC$2:$AD$17,2,FALSE),IF(AND(OR($E266={"a/b","b/c","b/a","c/b"}),S263="w"),VLOOKUP(U263,$AA$2:$AB$17,2,FALSE),IF(AND(OR($E266={"a/b","b/c","b/a","c/b"}),S263="l"),VLOOKUP(U263,$AC$2:$AD$17,2,FALSE),IF(AND(OR($E266={"a/b","b/c","b/a","c/b"}),S262="w"),VLOOKUP(U262,$AA$2:$AB$17,2,FALSE),IF(AND(OR($E266={"a/b","b/c","b/a","c/b"}),S262="l"),VLOOKUP(U262,$AC$2:$AD$17,2,FALSE),IF(AND(OR($E266={"a/b","b/c","b/a","c/b"}),S261="w"),VLOOKUP(U261,$AA$2:$AB$17,2,FALSE),IF(AND(OR($E266={"a/b","b/c","b/a","c/b"}),S261="l"),VLOOKUP(U261,$AC$2:$AD$17,2,FALSE),IF(AND(OR($E266={"a/b","b/c","b/a","c/b"}),S260="w"),VLOOKUP(U260,$AA$2:$AB$17,2,FALSE),IF(AND(OR($E266={"a/b","b/c","b/a","c/b"}),S260="l"),VLOOKUP(U260,$AC$2:$AD$17,2,FALSE),IF(AND(OR($E266={"a/b","b/c","b/a","c/b"}),S259="w"),VLOOKUP(U259,$AA$2:$AB$17,2,FALSE),IF(AND(OR($E266={"a/b","b/c","b/a","c/b"}),S259="l"),VLOOKUP(U259,$AC$2:$AD$17,2,FALSE),IF(AND(OR($E266={"a/b","b/c","b/a","c/b"}),S258="w"),VLOOKUP(U258,$AA$2:$AB$17,2,FALSE),IF(AND(OR($E266={"a/b","b/c","b/a","c/b"}),S258="l"),VLOOKUP(U258,$AC$2:$AD$17,2,FALSE),IF(AND(OR($E266={"a/b","b/c","b/a","c/b"}),S257="w"),VLOOKUP(U257,$AA$2:$AB$17,2,FALSE),IF(AND(OR($E266={"a/b","b/c","b/a","c/b"}),S257="l"),VLOOKUP(U257,$AC$2:$AD$17,2,FALSE),IF(AND(OR($E266={"a/b","b/c","b/a","c/b"}),S256="w"),VLOOKUP(U256,$AA$2:$AB$17,2,FALSE),IF(AND(OR($E266={"a/b","b/c","b/a","c/b"}),S256="l"),VLOOKUP(U256,$AC$2:$AD$17,2,FALSE),IF(OR($E266={"a/b","b/c","b/a","c/b"}),1,"")))))))))))))))))))))))</f>
        <v/>
      </c>
      <c r="V267" s="13" t="str">
        <f>IF(AND(W267="c",$A267&gt;=1,OR(X267={1,"2a","2b",3,"5a","5b","10a","10b","20a","20b","40a","40b","80a","80b","160a","160b"})),"w",IF(AND(W267="",$A267&gt;=1,OR(X267={1,"2a","2b",3,"5a","5b","10a","10b","20a","20b","40a","40b","80a","80b","160a","160b"})),"l",""))</f>
        <v>l</v>
      </c>
      <c r="W267" s="7" t="str">
        <f>IF(OR($A267={3,6,9,12,15,18,21,24,27,30,33,36}),"c","")</f>
        <v/>
      </c>
      <c r="X267" s="14" t="str">
        <f>IF(AND(OR($E266={"a/c","b/c","c/a","c/b"}),V266="w"),VLOOKUP(X266,$AA$2:$AB$17,2,FALSE),IF(AND(OR($E266={"a/c","b/c","c/a","c/b"}),V266="l"),VLOOKUP(X266,$AC$2:$AD$17,2,FALSE),IF(AND(OR($E266={"a/c","b/c","c/a","c/b"}),V265="w"),VLOOKUP(X265,$AA$2:$AB$17,2,FALSE),IF(AND(OR($E266={"a/c","b/c","c/a","c/b"}),V265="l"),VLOOKUP(X265,$AC$2:$AD$17,2,FALSE),IF(AND(OR($E266={"a/c","b/c","c/a","c/b"}),V264="w"),VLOOKUP(X264,$AA$2:$AB$17,2,FALSE),IF(AND(OR($E266={"a/c","b/c","c/a","c/b"}),V264="l"),VLOOKUP(X264,$AC$2:$AD$17,2,FALSE),IF(AND(OR($E266={"a/c","b/c","c/a","c/b"}),V263="w"),VLOOKUP(X263,$AA$2:$AB$17,2,FALSE),IF(AND(OR($E266={"a/c","b/c","c/a","c/b"}),V263="l"),VLOOKUP(X263,$AC$2:$AD$17,2,FALSE),IF(AND(OR($E266={"a/c","b/c","c/a","c/b"}),V262="w"),VLOOKUP(X262,$AA$2:$AB$17,2,FALSE),IF(AND(OR($E266={"a/c","b/c","c/a","c/b"}),V262="l"),VLOOKUP(X262,$AC$2:$AD$17,2,FALSE),IF(AND(OR($E266={"a/c","b/c","c/a","c/b"}),V261="w"),VLOOKUP(X261,$AA$2:$AB$17,2,FALSE),IF(AND(OR($E266={"a/c","b/c","c/a","c/b"}),V261="l"),VLOOKUP(X261,$AC$2:$AD$17,2,FALSE),IF(AND(OR($E266={"a/c","b/c","c/a","c/b"}),V260="w"),VLOOKUP(X260,$AA$2:$AB$17,2,FALSE),IF(AND(OR($E266={"a/c","b/c","c/a","c/b"}),V260="l"),VLOOKUP(X260,$AC$2:$AD$17,2,FALSE),IF(AND(OR($E266={"a/c","b/c","c/a","c/b"}),V259="w"),VLOOKUP(X259,$AA$2:$AB$17,2,FALSE),IF(AND(OR($E266={"a/c","b/c","c/a","c/b"}),V259="l"),VLOOKUP(X259,$AC$2:$AD$17,2,FALSE),IF(AND(OR($E266={"a/c","b/c","c/a","c/b"}),V258="w"),VLOOKUP(X258,$AA$2:$AB$17,2,FALSE),IF(AND(OR($E266={"a/c","b/c","c/a","c/b"}),V258="l"),VLOOKUP(X258,$AC$2:$AD$17,2,FALSE),IF(AND(OR($E266={"a/c","b/c","c/a","c/b"}),V257="w"),VLOOKUP(X257,$AA$2:$AB$17,2,FALSE),IF(AND(OR($E266={"a/c","b/c","c/a","c/b"}),V257="l"),VLOOKUP(X257,$AC$2:$AD$17,2,FALSE),IF(AND(OR($E266={"a/c","b/c","c/a","c/b"}),V256="w"),VLOOKUP(X256,$AA$2:$AB$17,2,FALSE),IF(AND(OR($E266={"a/c","b/c","c/a","c/b"}),V256="l"),VLOOKUP(X256,$AC$2:$AD$17,2,FALSE),IF(OR($E266={"a/c","b/c","c/a","c/b"}),1,"")))))))))))))))))))))))</f>
        <v>5a</v>
      </c>
      <c r="Y267" s="12">
        <f t="shared" si="23"/>
        <v>-1</v>
      </c>
      <c r="Z267" s="27">
        <f t="shared" si="24"/>
        <v>-2</v>
      </c>
    </row>
    <row r="268" spans="1:26">
      <c r="A268" s="9">
        <v>8</v>
      </c>
      <c r="B268" s="9">
        <f>IF(OR($A268={1,2,3,4,5,6,7,8,9,10,11,12}),1,IF(OR($A268={13,14,15,16,17,18,19,20,21,22,23,24}),2,IF(OR($A268={25,26,27,28,29,30,31,32,33,34,35,36}),3,"")))</f>
        <v>1</v>
      </c>
      <c r="C268" s="9" t="str">
        <f>IF(OR($A268={1,4,7,10,13,16,19,22,25,28,31,34}),"A",IF(OR($A268={2,5,8,11,14,17,20,23,26,29,32,35}),"B",IF(OR($A268={3,6,9,12,15,18,21,24,27,30,33,36}),"C","")))</f>
        <v>B</v>
      </c>
      <c r="D268" t="str">
        <f t="shared" si="25"/>
        <v>3/1</v>
      </c>
      <c r="E268" t="str">
        <f t="shared" si="26"/>
        <v>A/B</v>
      </c>
      <c r="F268" s="13" t="str">
        <f>IF(AND(G268="d",$A268&gt;=1,OR(H268={1,"2a","2b",3,"5a","5b","10a","10b","20a","20b","40a","40b","80a","80b","160a","160b"})),"w",IF(AND(G268="",$A268&gt;=1,OR(H268={1,"2a","2b",3,"5a","5b","10a","10b","20a","20b","40a","40b","80a","80b","160a","160b"})),"l",""))</f>
        <v/>
      </c>
      <c r="G268" s="7" t="str">
        <f>IF(OR($A268={1,2,3,4,5,6,7,8,9,10,11,12}),"d","")</f>
        <v>d</v>
      </c>
      <c r="H268" s="14" t="str">
        <f>IF(AND(OR($D267={"1/2","1/3","2/1","3/1"}),F267="w"),VLOOKUP(H267,$AA$2:$AB$17,2,FALSE),IF(AND(OR($D267={"1/2","1/3","2/1","3/1"}),F267="l"),VLOOKUP(H267,$AC$2:$AD$17,2,FALSE),IF(AND(OR($D267={"1/2","1/3","2/1","3/1"}),F266="w"),VLOOKUP(H266,$AA$2:$AB$17,2,FALSE),IF(AND(OR($D267={"1/2","1/3","2/1","3/1"}),F266="l"),VLOOKUP(H266,$AC$2:$AD$17,2,FALSE),IF(AND(OR($D267={"1/2","1/3","2/1","3/1"}),F265="w"),VLOOKUP(H265,$AA$2:$AB$17,2,FALSE),IF(AND(OR($D267={"1/2","1/3","2/1","3/1"}),F265="l"),VLOOKUP(H265,$AC$2:$AD$17,2,FALSE),IF(AND(OR($D267={"1/2","1/3","2/1","3/1"}),F264="w"),VLOOKUP(H264,$AA$2:$AB$17,2,FALSE),IF(AND(OR($D267={"1/2","1/3","2/1","3/1"}),F264="l"),VLOOKUP(H264,$AC$2:$AD$17,2,FALSE),IF(AND(OR($D267={"1/2","1/3","2/1","3/1"}),F263="w"),VLOOKUP(H263,$AA$2:$AB$17,2,FALSE),IF(AND(OR($D267={"1/2","1/3","2/1","3/1"}),F263="l"),VLOOKUP(H263,$AC$2:$AD$17,2,FALSE),IF(AND(OR($D267={"1/2","1/3","2/1","3/1"}),F262="w"),VLOOKUP(H262,$AA$2:$AB$17,2,FALSE),IF(AND(OR($D267={"1/2","1/3","2/1","3/1"}),F262="l"),VLOOKUP(H262,$AC$2:$AD$17,2,FALSE),IF(AND(OR($D267={"1/2","1/3","2/1","3/1"}),F261="w"),VLOOKUP(H261,$AA$2:$AB$17,2,FALSE),IF(AND(OR($D267={"1/2","1/3","2/1","3/1"}),F261="l"),VLOOKUP(H261,$AC$2:$AD$17,2,FALSE),IF(AND(OR($D267={"1/2","1/3","2/1","3/1"}),F260="w"),VLOOKUP(H260,$AA$2:$AB$17,2,FALSE),IF(AND(OR($D267={"1/2","1/3","2/1","3/1"}),F260="l"),VLOOKUP(H260,$AC$2:$AD$17,2,FALSE),IF(AND(OR($D267={"1/2","1/3","2/1","3/1"}),F259="w"),VLOOKUP(H259,$AA$2:$AB$17,2,FALSE),IF(AND(OR($D267={"1/2","1/3","2/1","3/1"}),F259="l"),VLOOKUP(H259,$AC$2:$AD$17,2,FALSE),IF(AND(OR($D267={"1/2","1/3","2/1","3/1"}),F258="w"),VLOOKUP(H258,$AA$2:$AB$17,2,FALSE),IF(AND(OR($D267={"1/2","1/3","2/1","3/1"}),F258="l"),VLOOKUP(H258,$AC$2:$AD$17,2,FALSE),IF(AND(OR($D267={"1/2","1/3","2/1","3/1"}),F257="w"),VLOOKUP(H257,$AA$2:$AB$17,2,FALSE),IF(AND(OR($D267={"1/2","1/3","2/1","3/1"}),F257="l"),VLOOKUP(H257,$AC$2:$AD$17,2,FALSE),IF(OR($D267={"1/2","1/3","2/1","3/1"}),1,"")))))))))))))))))))))))</f>
        <v/>
      </c>
      <c r="I268" s="13" t="str">
        <f>IF(AND(J268="d",$A268&gt;=1,OR(K268={1,"2a","2b",3,"5a","5b","10a","10b","20a","20b","40a","40b","80a","80b","160a","160b"})),"w",IF(AND(J268="",$A268&gt;=1,OR(K268={1,"2a","2b",3,"5a","5b","10a","10b","20a","20b","40a","40b","80a","80b","160a","160b"})),"l",""))</f>
        <v>l</v>
      </c>
      <c r="J268" s="7" t="str">
        <f>IF(OR($A268={13,14,15,16,17,18,19,20,21,22,23,24}),"d","")</f>
        <v/>
      </c>
      <c r="K268" s="14" t="str">
        <f>IF(AND(OR($D267={"1/2","2/3","2/1","3/2"}),I267="w"),VLOOKUP(K267,$AA$2:$AB$17,2,FALSE),IF(AND(OR($D267={"1/2","2/3","2/1","3/2"}),I267="l"),VLOOKUP(K267,$AC$2:$AD$17,2,FALSE),IF(AND(OR($D267={"1/2","2/3","2/1","3/2"}),I266="w"),VLOOKUP(K266,$AA$2:$AB$17,2,FALSE),IF(AND(OR($D267={"1/2","2/3","2/1","3/2"}),I266="l"),VLOOKUP(K266,$AC$2:$AD$17,2,FALSE),IF(AND(OR($D267={"1/2","2/3","2/1","3/2"}),I265="w"),VLOOKUP(K265,$AA$2:$AB$17,2,FALSE),IF(AND(OR($D267={"1/2","2/3","2/1","3/2"}),I265="l"),VLOOKUP(K265,$AC$2:$AD$17,2,FALSE),IF(AND(OR($D267={"1/2","2/3","2/1","3/2"}),I264="w"),VLOOKUP(K264,$AA$2:$AB$17,2,FALSE),IF(AND(OR($D267={"1/2","2/3","2/1","3/2"}),I264="l"),VLOOKUP(K264,$AC$2:$AD$17,2,FALSE),IF(AND(OR($D267={"1/2","2/3","2/1","3/2"}),I263="w"),VLOOKUP(K263,$AA$2:$AB$17,2,FALSE),IF(AND(OR($D267={"1/2","2/3","2/1","3/2"}),I263="l"),VLOOKUP(K263,$AC$2:$AD$17,2,FALSE),IF(AND(OR($D267={"1/2","2/3","2/1","3/2"}),I262="w"),VLOOKUP(K262,$AA$2:$AB$17,2,FALSE),IF(AND(OR($D267={"1/2","2/3","2/1","3/2"}),I262="l"),VLOOKUP(K262,$AC$2:$AD$17,2,FALSE),IF(AND(OR($D267={"1/2","2/3","2/1","3/2"}),I261="w"),VLOOKUP(K261,$AA$2:$AB$17,2,FALSE),IF(AND(OR($D267={"1/2","2/3","2/1","3/2"}),I261="l"),VLOOKUP(K261,$AC$2:$AD$17,2,FALSE),IF(AND(OR($D267={"1/2","2/3","2/1","3/2"}),I260="w"),VLOOKUP(K260,$AA$2:$AB$17,2,FALSE),IF(AND(OR($D267={"1/2","2/3","2/1","3/2"}),I260="l"),VLOOKUP(K260,$AC$2:$AD$17,2,FALSE),IF(AND(OR($D267={"1/2","2/3","2/1","3/2"}),I259="w"),VLOOKUP(K259,$AA$2:$AB$17,2,FALSE),IF(AND(OR($D267={"1/2","2/3","2/1","3/2"}),I259="l"),VLOOKUP(K259,$AC$2:$AD$17,2,FALSE),IF(AND(OR($D267={"1/2","2/3","2/1","3/2"}),I258="w"),VLOOKUP(K258,$AA$2:$AB$17,2,FALSE),IF(AND(OR($D267={"1/2","2/3","2/1","3/2"}),I258="l"),VLOOKUP(K258,$AC$2:$AD$17,2,FALSE),IF(AND(OR($D267={"1/2","2/3","2/1","3/2"}),I257="w"),VLOOKUP(K257,$AA$2:$AB$17,2,FALSE),IF(AND(OR($D267={"1/2","2/3","2/1","3/2"}),I257="l"),VLOOKUP(K257,$AC$2:$AD$17,2,FALSE),IF(OR($D267={"1/2","2/3","2/1","3/2"}),1,"")))))))))))))))))))))))</f>
        <v>5b</v>
      </c>
      <c r="L268" s="13" t="str">
        <f>IF(AND(M268="d",$A268&gt;=1,OR(N268={1,"2a","2b",3,"5a","5b","10a","10b","20a","20b","40a","40b","80a","80b","160a","160b"})),"w",IF(AND(M268="",$A268&gt;=1,OR(N268={1,"2a","2b",3,"5a","5b","10a","10b","20a","20b","40a","40b","80a","80b","160a","160b"})),"l",""))</f>
        <v>l</v>
      </c>
      <c r="M268" s="7" t="str">
        <f>IF(OR($A268={25,26,27,28,29,30,31,32,33,34,35,36}),"d","")</f>
        <v/>
      </c>
      <c r="N268" s="14">
        <f>IF(AND(OR($D267={"1/3","2/3","3/1","3/2"}),L267="w"),VLOOKUP(N267,$AA$2:$AB$17,2,FALSE),IF(AND(OR($D267={"1/3","2/3","3/1","3/2"}),L267="l"),VLOOKUP(N267,$AC$2:$AD$17,2,FALSE),IF(AND(OR($D267={"1/3","2/3","3/1","3/2"}),L266="w"),VLOOKUP(N266,$AA$2:$AB$17,2,FALSE),IF(AND(OR($D267={"1/3","2/3","3/1","3/2"}),L266="l"),VLOOKUP(N266,$AC$2:$AD$17,2,FALSE),IF(AND(OR($D267={"1/3","2/3","3/1","3/2"}),L265="w"),VLOOKUP(N265,$AA$2:$AB$17,2,FALSE),IF(AND(OR($D267={"1/3","2/3","3/1","3/2"}),L265="l"),VLOOKUP(N265,$AC$2:$AD$17,2,FALSE),IF(AND(OR($D267={"1/3","2/3","3/1","3/2"}),L264="w"),VLOOKUP(N264,$AA$2:$AB$17,2,FALSE),IF(AND(OR($D267={"1/3","2/3","3/1","3/2"}),L264="l"),VLOOKUP(N264,$AC$2:$AD$17,2,FALSE),IF(AND(OR($D267={"1/3","2/3","3/1","3/2"}),L263="w"),VLOOKUP(N263,$AA$2:$AB$17,2,FALSE),IF(AND(OR($D267={"1/3","2/3","3/1","3/2"}),L263="l"),VLOOKUP(N263,$AC$2:$AD$17,2,FALSE),IF(AND(OR($D267={"1/3","2/3","3/1","3/2"}),L262="w"),VLOOKUP(N262,$AA$2:$AB$17,2,FALSE),IF(AND(OR($D267={"1/3","2/3","3/1","3/2"}),L262="l"),VLOOKUP(N262,$AC$2:$AD$17,2,FALSE),IF(AND(OR($D267={"1/3","2/3","3/1","3/2"}),L261="w"),VLOOKUP(N261,$AA$2:$AB$17,2,FALSE),IF(AND(OR($D267={"1/3","2/3","3/1","3/2"}),L261="l"),VLOOKUP(N261,$AC$2:$AD$17,2,FALSE),IF(AND(OR($D267={"1/3","2/3","3/1","3/2"}),L260="w"),VLOOKUP(N260,$AA$2:$AB$17,2,FALSE),IF(AND(OR($D267={"1/3","2/3","3/1","3/2"}),L260="l"),VLOOKUP(N260,$AC$2:$AD$17,2,FALSE),IF(AND(OR($D267={"1/3","2/3","3/1","3/2"}),L259="w"),VLOOKUP(N259,$AA$2:$AB$17,2,FALSE),IF(AND(OR($D267={"1/3","2/3","3/1","3/2"}),L259="l"),VLOOKUP(N259,$AC$2:$AD$17,2,FALSE),IF(AND(OR($D267={"1/3","2/3","3/1","3/2"}),L258="w"),VLOOKUP(N258,$AA$2:$AB$17,2,FALSE),IF(AND(OR($D267={"1/3","2/3","3/1","3/2"}),L258="l"),VLOOKUP(N258,$AC$2:$AD$17,2,FALSE),IF(AND(OR($D267={"1/3","2/3","3/1","3/2"}),L257="w"),VLOOKUP(N257,$AA$2:$AB$17,2,FALSE),IF(AND(OR($D267={"1/3","2/3","3/1","3/2"}),L257="l"),VLOOKUP(N257,$AC$2:$AD$17,2,FALSE),IF(OR($D267={"1/3","2/3","3/1","3/2"}),1,"")))))))))))))))))))))))</f>
        <v>1</v>
      </c>
      <c r="O268" s="12">
        <f t="shared" si="22"/>
        <v>-6</v>
      </c>
      <c r="P268" s="13" t="str">
        <f>IF(AND(Q268="c",$A268&gt;=1,OR(R268={1,"2a","2b",3,"5a","5b","10a","10b","20a","20b","40a","40b","80a","80b","160a","160b"})),"w",IF(AND(Q268="",$A268&gt;=1,OR(R268={1,"2a","2b",3,"5a","5b","10a","10b","20a","20b","40a","40b","80a","80b","160a","160b"})),"l",""))</f>
        <v>l</v>
      </c>
      <c r="Q268" s="7" t="str">
        <f>IF(OR($A268={1,4,7,10,13,16,19,22,25,28,31,34}),"c","")</f>
        <v/>
      </c>
      <c r="R268" s="14">
        <f>IF(AND(OR($E267={"a/b","a/c","b/a","c/a"}),P267="w"),VLOOKUP(R267,$AA$2:$AB$17,2,FALSE),IF(AND(OR($E267={"a/b","a/c","b/a","c/a"}),P267="l"),VLOOKUP(R267,$AC$2:$AD$17,2,FALSE),IF(AND(OR($E267={"a/b","a/c","b/a","c/a"}),P266="w"),VLOOKUP(R266,$AA$2:$AB$17,2,FALSE),IF(AND(OR($E267={"a/b","a/c","b/a","c/a"}),P266="l"),VLOOKUP(R266,$AC$2:$AD$17,2,FALSE),IF(AND(OR($E267={"a/b","a/c","b/a","c/a"}),P265="w"),VLOOKUP(R265,$AA$2:$AB$17,2,FALSE),IF(AND(OR($E267={"a/b","a/c","b/a","c/a"}),P265="l"),VLOOKUP(R265,$AC$2:$AD$17,2,FALSE),IF(AND(OR($E267={"a/b","a/c","b/a","c/a"}),P264="w"),VLOOKUP(R264,$AA$2:$AB$17,2,FALSE),IF(AND(OR($E267={"a/b","a/c","b/a","c/a"}),P264="l"),VLOOKUP(R264,$AC$2:$AD$17,2,FALSE),IF(AND(OR($E267={"a/b","a/c","b/a","c/a"}),P263="w"),VLOOKUP(R263,$AA$2:$AB$17,2,FALSE),IF(AND(OR($E267={"a/b","a/c","b/a","c/a"}),P263="l"),VLOOKUP(R263,$AC$2:$AD$17,2,FALSE),IF(AND(OR($E267={"a/b","a/c","b/a","c/a"}),P262="w"),VLOOKUP(R262,$AA$2:$AB$17,2,FALSE),IF(AND(OR($E267={"a/b","a/c","b/a","c/a"}),P262="l"),VLOOKUP(R262,$AC$2:$AD$17,2,FALSE),IF(AND(OR($E267={"a/b","a/c","b/a","c/a"}),P261="w"),VLOOKUP(R261,$AA$2:$AB$17,2,FALSE),IF(AND(OR($E267={"a/b","a/c","b/a","c/a"}),P261="l"),VLOOKUP(R261,$AC$2:$AD$17,2,FALSE),IF(AND(OR($E267={"a/b","a/c","b/a","c/a"}),P260="w"),VLOOKUP(R260,$AA$2:$AB$17,2,FALSE),IF(AND(OR($E267={"a/b","a/c","b/a","c/a"}),P260="l"),VLOOKUP(R260,$AC$2:$AD$17,2,FALSE),IF(AND(OR($E267={"a/b","a/c","b/a","c/a"}),P259="w"),VLOOKUP(R259,$AA$2:$AB$17,2,FALSE),IF(AND(OR($E267={"a/b","a/c","b/a","c/a"}),P259="l"),VLOOKUP(R259,$AC$2:$AD$17,2,FALSE),IF(AND(OR($E267={"a/b","a/c","b/a","c/a"}),P258="w"),VLOOKUP(R258,$AA$2:$AB$17,2,FALSE),IF(AND(OR($E267={"a/b","a/c","b/a","c/a"}),P258="l"),VLOOKUP(R258,$AC$2:$AD$17,2,FALSE),IF(AND(OR($E267={"a/b","a/c","b/a","c/a"}),P257="w"),VLOOKUP(R257,$AA$2:$AB$17,2,FALSE),IF(AND(OR($E267={"a/b","a/c","b/a","c/a"}),P257="l"),VLOOKUP(R257,$AC$2:$AD$17,2,FALSE),IF(OR($E267={"a/b","a/c","b/a","c/a"}),1,"")))))))))))))))))))))))</f>
        <v>1</v>
      </c>
      <c r="S268" s="13" t="str">
        <f>IF(AND(T268="c",$A268&gt;=1,OR(U268={1,"2a","2b",3,"5a","5b","10a","10b","20a","20b","40a","40b","80a","80b","160a","160b"})),"w",IF(AND(T268="",$A268&gt;=1,OR(U268={1,"2a","2b",3,"5a","5b","10a","10b","20a","20b","40a","40b","80a","80b","160a","160b"})),"l",""))</f>
        <v/>
      </c>
      <c r="T268" s="7" t="str">
        <f>IF(OR($A268={2,5,8,11,14,17,20,23,26,29,32,35}),"c","")</f>
        <v>c</v>
      </c>
      <c r="U268" s="14" t="str">
        <f>IF(AND(OR($E267={"a/b","b/c","b/a","c/b"}),S267="w"),VLOOKUP(U267,$AA$2:$AB$17,2,FALSE),IF(AND(OR($E267={"a/b","b/c","b/a","c/b"}),S267="l"),VLOOKUP(U267,$AC$2:$AD$17,2,FALSE),IF(AND(OR($E267={"a/b","b/c","b/a","c/b"}),S266="w"),VLOOKUP(U266,$AA$2:$AB$17,2,FALSE),IF(AND(OR($E267={"a/b","b/c","b/a","c/b"}),S266="l"),VLOOKUP(U266,$AC$2:$AD$17,2,FALSE),IF(AND(OR($E267={"a/b","b/c","b/a","c/b"}),S265="w"),VLOOKUP(U265,$AA$2:$AB$17,2,FALSE),IF(AND(OR($E267={"a/b","b/c","b/a","c/b"}),S265="l"),VLOOKUP(U265,$AC$2:$AD$17,2,FALSE),IF(AND(OR($E267={"a/b","b/c","b/a","c/b"}),S264="w"),VLOOKUP(U264,$AA$2:$AB$17,2,FALSE),IF(AND(OR($E267={"a/b","b/c","b/a","c/b"}),S264="l"),VLOOKUP(U264,$AC$2:$AD$17,2,FALSE),IF(AND(OR($E267={"a/b","b/c","b/a","c/b"}),S263="w"),VLOOKUP(U263,$AA$2:$AB$17,2,FALSE),IF(AND(OR($E267={"a/b","b/c","b/a","c/b"}),S263="l"),VLOOKUP(U263,$AC$2:$AD$17,2,FALSE),IF(AND(OR($E267={"a/b","b/c","b/a","c/b"}),S262="w"),VLOOKUP(U262,$AA$2:$AB$17,2,FALSE),IF(AND(OR($E267={"a/b","b/c","b/a","c/b"}),S262="l"),VLOOKUP(U262,$AC$2:$AD$17,2,FALSE),IF(AND(OR($E267={"a/b","b/c","b/a","c/b"}),S261="w"),VLOOKUP(U261,$AA$2:$AB$17,2,FALSE),IF(AND(OR($E267={"a/b","b/c","b/a","c/b"}),S261="l"),VLOOKUP(U261,$AC$2:$AD$17,2,FALSE),IF(AND(OR($E267={"a/b","b/c","b/a","c/b"}),S260="w"),VLOOKUP(U260,$AA$2:$AB$17,2,FALSE),IF(AND(OR($E267={"a/b","b/c","b/a","c/b"}),S260="l"),VLOOKUP(U260,$AC$2:$AD$17,2,FALSE),IF(AND(OR($E267={"a/b","b/c","b/a","c/b"}),S259="w"),VLOOKUP(U259,$AA$2:$AB$17,2,FALSE),IF(AND(OR($E267={"a/b","b/c","b/a","c/b"}),S259="l"),VLOOKUP(U259,$AC$2:$AD$17,2,FALSE),IF(AND(OR($E267={"a/b","b/c","b/a","c/b"}),S258="w"),VLOOKUP(U258,$AA$2:$AB$17,2,FALSE),IF(AND(OR($E267={"a/b","b/c","b/a","c/b"}),S258="l"),VLOOKUP(U258,$AC$2:$AD$17,2,FALSE),IF(AND(OR($E267={"a/b","b/c","b/a","c/b"}),S257="w"),VLOOKUP(U257,$AA$2:$AB$17,2,FALSE),IF(AND(OR($E267={"a/b","b/c","b/a","c/b"}),S257="l"),VLOOKUP(U257,$AC$2:$AD$17,2,FALSE),IF(OR($E267={"a/b","b/c","b/a","c/b"}),1,"")))))))))))))))))))))))</f>
        <v/>
      </c>
      <c r="V268" s="13" t="str">
        <f>IF(AND(W268="c",$A268&gt;=1,OR(X268={1,"2a","2b",3,"5a","5b","10a","10b","20a","20b","40a","40b","80a","80b","160a","160b"})),"w",IF(AND(W268="",$A268&gt;=1,OR(X268={1,"2a","2b",3,"5a","5b","10a","10b","20a","20b","40a","40b","80a","80b","160a","160b"})),"l",""))</f>
        <v>l</v>
      </c>
      <c r="W268" s="7" t="str">
        <f>IF(OR($A268={3,6,9,12,15,18,21,24,27,30,33,36}),"c","")</f>
        <v/>
      </c>
      <c r="X268" s="14" t="str">
        <f>IF(AND(OR($E267={"a/c","b/c","c/a","c/b"}),V267="w"),VLOOKUP(X267,$AA$2:$AB$17,2,FALSE),IF(AND(OR($E267={"a/c","b/c","c/a","c/b"}),V267="l"),VLOOKUP(X267,$AC$2:$AD$17,2,FALSE),IF(AND(OR($E267={"a/c","b/c","c/a","c/b"}),V266="w"),VLOOKUP(X266,$AA$2:$AB$17,2,FALSE),IF(AND(OR($E267={"a/c","b/c","c/a","c/b"}),V266="l"),VLOOKUP(X266,$AC$2:$AD$17,2,FALSE),IF(AND(OR($E267={"a/c","b/c","c/a","c/b"}),V265="w"),VLOOKUP(X265,$AA$2:$AB$17,2,FALSE),IF(AND(OR($E267={"a/c","b/c","c/a","c/b"}),V265="l"),VLOOKUP(X265,$AC$2:$AD$17,2,FALSE),IF(AND(OR($E267={"a/c","b/c","c/a","c/b"}),V264="w"),VLOOKUP(X264,$AA$2:$AB$17,2,FALSE),IF(AND(OR($E267={"a/c","b/c","c/a","c/b"}),V264="l"),VLOOKUP(X264,$AC$2:$AD$17,2,FALSE),IF(AND(OR($E267={"a/c","b/c","c/a","c/b"}),V263="w"),VLOOKUP(X263,$AA$2:$AB$17,2,FALSE),IF(AND(OR($E267={"a/c","b/c","c/a","c/b"}),V263="l"),VLOOKUP(X263,$AC$2:$AD$17,2,FALSE),IF(AND(OR($E267={"a/c","b/c","c/a","c/b"}),V262="w"),VLOOKUP(X262,$AA$2:$AB$17,2,FALSE),IF(AND(OR($E267={"a/c","b/c","c/a","c/b"}),V262="l"),VLOOKUP(X262,$AC$2:$AD$17,2,FALSE),IF(AND(OR($E267={"a/c","b/c","c/a","c/b"}),V261="w"),VLOOKUP(X261,$AA$2:$AB$17,2,FALSE),IF(AND(OR($E267={"a/c","b/c","c/a","c/b"}),V261="l"),VLOOKUP(X261,$AC$2:$AD$17,2,FALSE),IF(AND(OR($E267={"a/c","b/c","c/a","c/b"}),V260="w"),VLOOKUP(X260,$AA$2:$AB$17,2,FALSE),IF(AND(OR($E267={"a/c","b/c","c/a","c/b"}),V260="l"),VLOOKUP(X260,$AC$2:$AD$17,2,FALSE),IF(AND(OR($E267={"a/c","b/c","c/a","c/b"}),V259="w"),VLOOKUP(X259,$AA$2:$AB$17,2,FALSE),IF(AND(OR($E267={"a/c","b/c","c/a","c/b"}),V259="l"),VLOOKUP(X259,$AC$2:$AD$17,2,FALSE),IF(AND(OR($E267={"a/c","b/c","c/a","c/b"}),V258="w"),VLOOKUP(X258,$AA$2:$AB$17,2,FALSE),IF(AND(OR($E267={"a/c","b/c","c/a","c/b"}),V258="l"),VLOOKUP(X258,$AC$2:$AD$17,2,FALSE),IF(AND(OR($E267={"a/c","b/c","c/a","c/b"}),V257="w"),VLOOKUP(X257,$AA$2:$AB$17,2,FALSE),IF(AND(OR($E267={"a/c","b/c","c/a","c/b"}),V257="l"),VLOOKUP(X257,$AC$2:$AD$17,2,FALSE),IF(OR($E267={"a/c","b/c","c/a","c/b"}),1,"")))))))))))))))))))))))</f>
        <v>5b</v>
      </c>
      <c r="Y268" s="12">
        <f t="shared" si="23"/>
        <v>-6</v>
      </c>
      <c r="Z268" s="27">
        <f t="shared" si="24"/>
        <v>-12</v>
      </c>
    </row>
    <row r="269" spans="1:26">
      <c r="A269" s="9">
        <v>30</v>
      </c>
      <c r="B269" s="9">
        <f>IF(OR($A269={1,2,3,4,5,6,7,8,9,10,11,12}),1,IF(OR($A269={13,14,15,16,17,18,19,20,21,22,23,24}),2,IF(OR($A269={25,26,27,28,29,30,31,32,33,34,35,36}),3,"")))</f>
        <v>3</v>
      </c>
      <c r="C269" s="9" t="str">
        <f>IF(OR($A269={1,4,7,10,13,16,19,22,25,28,31,34}),"A",IF(OR($A269={2,5,8,11,14,17,20,23,26,29,32,35}),"B",IF(OR($A269={3,6,9,12,15,18,21,24,27,30,33,36}),"C","")))</f>
        <v>C</v>
      </c>
      <c r="D269" t="str">
        <f t="shared" si="25"/>
        <v>1/3</v>
      </c>
      <c r="E269" t="str">
        <f t="shared" si="26"/>
        <v>B/C</v>
      </c>
      <c r="F269" s="13" t="str">
        <f>IF(AND(G269="d",$A269&gt;=1,OR(H269={1,"2a","2b",3,"5a","5b","10a","10b","20a","20b","40a","40b","80a","80b","160a","160b"})),"w",IF(AND(G269="",$A269&gt;=1,OR(H269={1,"2a","2b",3,"5a","5b","10a","10b","20a","20b","40a","40b","80a","80b","160a","160b"})),"l",""))</f>
        <v>l</v>
      </c>
      <c r="G269" s="7" t="str">
        <f>IF(OR($A269={1,2,3,4,5,6,7,8,9,10,11,12}),"d","")</f>
        <v/>
      </c>
      <c r="H269" s="14" t="str">
        <f>IF(AND(OR($D268={"1/2","1/3","2/1","3/1"}),F268="w"),VLOOKUP(H268,$AA$2:$AB$17,2,FALSE),IF(AND(OR($D268={"1/2","1/3","2/1","3/1"}),F268="l"),VLOOKUP(H268,$AC$2:$AD$17,2,FALSE),IF(AND(OR($D268={"1/2","1/3","2/1","3/1"}),F267="w"),VLOOKUP(H267,$AA$2:$AB$17,2,FALSE),IF(AND(OR($D268={"1/2","1/3","2/1","3/1"}),F267="l"),VLOOKUP(H267,$AC$2:$AD$17,2,FALSE),IF(AND(OR($D268={"1/2","1/3","2/1","3/1"}),F266="w"),VLOOKUP(H266,$AA$2:$AB$17,2,FALSE),IF(AND(OR($D268={"1/2","1/3","2/1","3/1"}),F266="l"),VLOOKUP(H266,$AC$2:$AD$17,2,FALSE),IF(AND(OR($D268={"1/2","1/3","2/1","3/1"}),F265="w"),VLOOKUP(H265,$AA$2:$AB$17,2,FALSE),IF(AND(OR($D268={"1/2","1/3","2/1","3/1"}),F265="l"),VLOOKUP(H265,$AC$2:$AD$17,2,FALSE),IF(AND(OR($D268={"1/2","1/3","2/1","3/1"}),F264="w"),VLOOKUP(H264,$AA$2:$AB$17,2,FALSE),IF(AND(OR($D268={"1/2","1/3","2/1","3/1"}),F264="l"),VLOOKUP(H264,$AC$2:$AD$17,2,FALSE),IF(AND(OR($D268={"1/2","1/3","2/1","3/1"}),F263="w"),VLOOKUP(H263,$AA$2:$AB$17,2,FALSE),IF(AND(OR($D268={"1/2","1/3","2/1","3/1"}),F263="l"),VLOOKUP(H263,$AC$2:$AD$17,2,FALSE),IF(AND(OR($D268={"1/2","1/3","2/1","3/1"}),F262="w"),VLOOKUP(H262,$AA$2:$AB$17,2,FALSE),IF(AND(OR($D268={"1/2","1/3","2/1","3/1"}),F262="l"),VLOOKUP(H262,$AC$2:$AD$17,2,FALSE),IF(AND(OR($D268={"1/2","1/3","2/1","3/1"}),F261="w"),VLOOKUP(H261,$AA$2:$AB$17,2,FALSE),IF(AND(OR($D268={"1/2","1/3","2/1","3/1"}),F261="l"),VLOOKUP(H261,$AC$2:$AD$17,2,FALSE),IF(AND(OR($D268={"1/2","1/3","2/1","3/1"}),F260="w"),VLOOKUP(H260,$AA$2:$AB$17,2,FALSE),IF(AND(OR($D268={"1/2","1/3","2/1","3/1"}),F260="l"),VLOOKUP(H260,$AC$2:$AD$17,2,FALSE),IF(AND(OR($D268={"1/2","1/3","2/1","3/1"}),F259="w"),VLOOKUP(H259,$AA$2:$AB$17,2,FALSE),IF(AND(OR($D268={"1/2","1/3","2/1","3/1"}),F259="l"),VLOOKUP(H259,$AC$2:$AD$17,2,FALSE),IF(AND(OR($D268={"1/2","1/3","2/1","3/1"}),F258="w"),VLOOKUP(H258,$AA$2:$AB$17,2,FALSE),IF(AND(OR($D268={"1/2","1/3","2/1","3/1"}),F258="l"),VLOOKUP(H258,$AC$2:$AD$17,2,FALSE),IF(OR($D268={"1/2","1/3","2/1","3/1"}),1,"")))))))))))))))))))))))</f>
        <v>2b</v>
      </c>
      <c r="I269" s="13" t="str">
        <f>IF(AND(J269="d",$A269&gt;=1,OR(K269={1,"2a","2b",3,"5a","5b","10a","10b","20a","20b","40a","40b","80a","80b","160a","160b"})),"w",IF(AND(J269="",$A269&gt;=1,OR(K269={1,"2a","2b",3,"5a","5b","10a","10b","20a","20b","40a","40b","80a","80b","160a","160b"})),"l",""))</f>
        <v/>
      </c>
      <c r="J269" s="7" t="str">
        <f>IF(OR($A269={13,14,15,16,17,18,19,20,21,22,23,24}),"d","")</f>
        <v/>
      </c>
      <c r="K269" s="14" t="str">
        <f>IF(AND(OR($D268={"1/2","2/3","2/1","3/2"}),I268="w"),VLOOKUP(K268,$AA$2:$AB$17,2,FALSE),IF(AND(OR($D268={"1/2","2/3","2/1","3/2"}),I268="l"),VLOOKUP(K268,$AC$2:$AD$17,2,FALSE),IF(AND(OR($D268={"1/2","2/3","2/1","3/2"}),I267="w"),VLOOKUP(K267,$AA$2:$AB$17,2,FALSE),IF(AND(OR($D268={"1/2","2/3","2/1","3/2"}),I267="l"),VLOOKUP(K267,$AC$2:$AD$17,2,FALSE),IF(AND(OR($D268={"1/2","2/3","2/1","3/2"}),I266="w"),VLOOKUP(K266,$AA$2:$AB$17,2,FALSE),IF(AND(OR($D268={"1/2","2/3","2/1","3/2"}),I266="l"),VLOOKUP(K266,$AC$2:$AD$17,2,FALSE),IF(AND(OR($D268={"1/2","2/3","2/1","3/2"}),I265="w"),VLOOKUP(K265,$AA$2:$AB$17,2,FALSE),IF(AND(OR($D268={"1/2","2/3","2/1","3/2"}),I265="l"),VLOOKUP(K265,$AC$2:$AD$17,2,FALSE),IF(AND(OR($D268={"1/2","2/3","2/1","3/2"}),I264="w"),VLOOKUP(K264,$AA$2:$AB$17,2,FALSE),IF(AND(OR($D268={"1/2","2/3","2/1","3/2"}),I264="l"),VLOOKUP(K264,$AC$2:$AD$17,2,FALSE),IF(AND(OR($D268={"1/2","2/3","2/1","3/2"}),I263="w"),VLOOKUP(K263,$AA$2:$AB$17,2,FALSE),IF(AND(OR($D268={"1/2","2/3","2/1","3/2"}),I263="l"),VLOOKUP(K263,$AC$2:$AD$17,2,FALSE),IF(AND(OR($D268={"1/2","2/3","2/1","3/2"}),I262="w"),VLOOKUP(K262,$AA$2:$AB$17,2,FALSE),IF(AND(OR($D268={"1/2","2/3","2/1","3/2"}),I262="l"),VLOOKUP(K262,$AC$2:$AD$17,2,FALSE),IF(AND(OR($D268={"1/2","2/3","2/1","3/2"}),I261="w"),VLOOKUP(K261,$AA$2:$AB$17,2,FALSE),IF(AND(OR($D268={"1/2","2/3","2/1","3/2"}),I261="l"),VLOOKUP(K261,$AC$2:$AD$17,2,FALSE),IF(AND(OR($D268={"1/2","2/3","2/1","3/2"}),I260="w"),VLOOKUP(K260,$AA$2:$AB$17,2,FALSE),IF(AND(OR($D268={"1/2","2/3","2/1","3/2"}),I260="l"),VLOOKUP(K260,$AC$2:$AD$17,2,FALSE),IF(AND(OR($D268={"1/2","2/3","2/1","3/2"}),I259="w"),VLOOKUP(K259,$AA$2:$AB$17,2,FALSE),IF(AND(OR($D268={"1/2","2/3","2/1","3/2"}),I259="l"),VLOOKUP(K259,$AC$2:$AD$17,2,FALSE),IF(AND(OR($D268={"1/2","2/3","2/1","3/2"}),I258="w"),VLOOKUP(K258,$AA$2:$AB$17,2,FALSE),IF(AND(OR($D268={"1/2","2/3","2/1","3/2"}),I258="l"),VLOOKUP(K258,$AC$2:$AD$17,2,FALSE),IF(OR($D268={"1/2","2/3","2/1","3/2"}),1,"")))))))))))))))))))))))</f>
        <v/>
      </c>
      <c r="L269" s="13" t="str">
        <f>IF(AND(M269="d",$A269&gt;=1,OR(N269={1,"2a","2b",3,"5a","5b","10a","10b","20a","20b","40a","40b","80a","80b","160a","160b"})),"w",IF(AND(M269="",$A269&gt;=1,OR(N269={1,"2a","2b",3,"5a","5b","10a","10b","20a","20b","40a","40b","80a","80b","160a","160b"})),"l",""))</f>
        <v>w</v>
      </c>
      <c r="M269" s="7" t="str">
        <f>IF(OR($A269={25,26,27,28,29,30,31,32,33,34,35,36}),"d","")</f>
        <v>d</v>
      </c>
      <c r="N269" s="14" t="str">
        <f>IF(AND(OR($D268={"1/3","2/3","3/1","3/2"}),L268="w"),VLOOKUP(N268,$AA$2:$AB$17,2,FALSE),IF(AND(OR($D268={"1/3","2/3","3/1","3/2"}),L268="l"),VLOOKUP(N268,$AC$2:$AD$17,2,FALSE),IF(AND(OR($D268={"1/3","2/3","3/1","3/2"}),L267="w"),VLOOKUP(N267,$AA$2:$AB$17,2,FALSE),IF(AND(OR($D268={"1/3","2/3","3/1","3/2"}),L267="l"),VLOOKUP(N267,$AC$2:$AD$17,2,FALSE),IF(AND(OR($D268={"1/3","2/3","3/1","3/2"}),L266="w"),VLOOKUP(N266,$AA$2:$AB$17,2,FALSE),IF(AND(OR($D268={"1/3","2/3","3/1","3/2"}),L266="l"),VLOOKUP(N266,$AC$2:$AD$17,2,FALSE),IF(AND(OR($D268={"1/3","2/3","3/1","3/2"}),L265="w"),VLOOKUP(N265,$AA$2:$AB$17,2,FALSE),IF(AND(OR($D268={"1/3","2/3","3/1","3/2"}),L265="l"),VLOOKUP(N265,$AC$2:$AD$17,2,FALSE),IF(AND(OR($D268={"1/3","2/3","3/1","3/2"}),L264="w"),VLOOKUP(N264,$AA$2:$AB$17,2,FALSE),IF(AND(OR($D268={"1/3","2/3","3/1","3/2"}),L264="l"),VLOOKUP(N264,$AC$2:$AD$17,2,FALSE),IF(AND(OR($D268={"1/3","2/3","3/1","3/2"}),L263="w"),VLOOKUP(N263,$AA$2:$AB$17,2,FALSE),IF(AND(OR($D268={"1/3","2/3","3/1","3/2"}),L263="l"),VLOOKUP(N263,$AC$2:$AD$17,2,FALSE),IF(AND(OR($D268={"1/3","2/3","3/1","3/2"}),L262="w"),VLOOKUP(N262,$AA$2:$AB$17,2,FALSE),IF(AND(OR($D268={"1/3","2/3","3/1","3/2"}),L262="l"),VLOOKUP(N262,$AC$2:$AD$17,2,FALSE),IF(AND(OR($D268={"1/3","2/3","3/1","3/2"}),L261="w"),VLOOKUP(N261,$AA$2:$AB$17,2,FALSE),IF(AND(OR($D268={"1/3","2/3","3/1","3/2"}),L261="l"),VLOOKUP(N261,$AC$2:$AD$17,2,FALSE),IF(AND(OR($D268={"1/3","2/3","3/1","3/2"}),L260="w"),VLOOKUP(N260,$AA$2:$AB$17,2,FALSE),IF(AND(OR($D268={"1/3","2/3","3/1","3/2"}),L260="l"),VLOOKUP(N260,$AC$2:$AD$17,2,FALSE),IF(AND(OR($D268={"1/3","2/3","3/1","3/2"}),L259="w"),VLOOKUP(N259,$AA$2:$AB$17,2,FALSE),IF(AND(OR($D268={"1/3","2/3","3/1","3/2"}),L259="l"),VLOOKUP(N259,$AC$2:$AD$17,2,FALSE),IF(AND(OR($D268={"1/3","2/3","3/1","3/2"}),L258="w"),VLOOKUP(N258,$AA$2:$AB$17,2,FALSE),IF(AND(OR($D268={"1/3","2/3","3/1","3/2"}),L258="l"),VLOOKUP(N258,$AC$2:$AD$17,2,FALSE),IF(OR($D268={"1/3","2/3","3/1","3/2"}),1,"")))))))))))))))))))))))</f>
        <v>2a</v>
      </c>
      <c r="O269" s="12">
        <f t="shared" si="22"/>
        <v>2</v>
      </c>
      <c r="P269" s="13" t="str">
        <f>IF(AND(Q269="c",$A269&gt;=1,OR(R269={1,"2a","2b",3,"5a","5b","10a","10b","20a","20b","40a","40b","80a","80b","160a","160b"})),"w",IF(AND(Q269="",$A269&gt;=1,OR(R269={1,"2a","2b",3,"5a","5b","10a","10b","20a","20b","40a","40b","80a","80b","160a","160b"})),"l",""))</f>
        <v>l</v>
      </c>
      <c r="Q269" s="7" t="str">
        <f>IF(OR($A269={1,4,7,10,13,16,19,22,25,28,31,34}),"c","")</f>
        <v/>
      </c>
      <c r="R269" s="14" t="str">
        <f>IF(AND(OR($E268={"a/b","a/c","b/a","c/a"}),P268="w"),VLOOKUP(R268,$AA$2:$AB$17,2,FALSE),IF(AND(OR($E268={"a/b","a/c","b/a","c/a"}),P268="l"),VLOOKUP(R268,$AC$2:$AD$17,2,FALSE),IF(AND(OR($E268={"a/b","a/c","b/a","c/a"}),P267="w"),VLOOKUP(R267,$AA$2:$AB$17,2,FALSE),IF(AND(OR($E268={"a/b","a/c","b/a","c/a"}),P267="l"),VLOOKUP(R267,$AC$2:$AD$17,2,FALSE),IF(AND(OR($E268={"a/b","a/c","b/a","c/a"}),P266="w"),VLOOKUP(R266,$AA$2:$AB$17,2,FALSE),IF(AND(OR($E268={"a/b","a/c","b/a","c/a"}),P266="l"),VLOOKUP(R266,$AC$2:$AD$17,2,FALSE),IF(AND(OR($E268={"a/b","a/c","b/a","c/a"}),P265="w"),VLOOKUP(R265,$AA$2:$AB$17,2,FALSE),IF(AND(OR($E268={"a/b","a/c","b/a","c/a"}),P265="l"),VLOOKUP(R265,$AC$2:$AD$17,2,FALSE),IF(AND(OR($E268={"a/b","a/c","b/a","c/a"}),P264="w"),VLOOKUP(R264,$AA$2:$AB$17,2,FALSE),IF(AND(OR($E268={"a/b","a/c","b/a","c/a"}),P264="l"),VLOOKUP(R264,$AC$2:$AD$17,2,FALSE),IF(AND(OR($E268={"a/b","a/c","b/a","c/a"}),P263="w"),VLOOKUP(R263,$AA$2:$AB$17,2,FALSE),IF(AND(OR($E268={"a/b","a/c","b/a","c/a"}),P263="l"),VLOOKUP(R263,$AC$2:$AD$17,2,FALSE),IF(AND(OR($E268={"a/b","a/c","b/a","c/a"}),P262="w"),VLOOKUP(R262,$AA$2:$AB$17,2,FALSE),IF(AND(OR($E268={"a/b","a/c","b/a","c/a"}),P262="l"),VLOOKUP(R262,$AC$2:$AD$17,2,FALSE),IF(AND(OR($E268={"a/b","a/c","b/a","c/a"}),P261="w"),VLOOKUP(R261,$AA$2:$AB$17,2,FALSE),IF(AND(OR($E268={"a/b","a/c","b/a","c/a"}),P261="l"),VLOOKUP(R261,$AC$2:$AD$17,2,FALSE),IF(AND(OR($E268={"a/b","a/c","b/a","c/a"}),P260="w"),VLOOKUP(R260,$AA$2:$AB$17,2,FALSE),IF(AND(OR($E268={"a/b","a/c","b/a","c/a"}),P260="l"),VLOOKUP(R260,$AC$2:$AD$17,2,FALSE),IF(AND(OR($E268={"a/b","a/c","b/a","c/a"}),P259="w"),VLOOKUP(R259,$AA$2:$AB$17,2,FALSE),IF(AND(OR($E268={"a/b","a/c","b/a","c/a"}),P259="l"),VLOOKUP(R259,$AC$2:$AD$17,2,FALSE),IF(AND(OR($E268={"a/b","a/c","b/a","c/a"}),P258="w"),VLOOKUP(R258,$AA$2:$AB$17,2,FALSE),IF(AND(OR($E268={"a/b","a/c","b/a","c/a"}),P258="l"),VLOOKUP(R258,$AC$2:$AD$17,2,FALSE),IF(OR($E268={"a/b","a/c","b/a","c/a"}),1,"")))))))))))))))))))))))</f>
        <v>2a</v>
      </c>
      <c r="S269" s="13" t="str">
        <f>IF(AND(T269="c",$A269&gt;=1,OR(U269={1,"2a","2b",3,"5a","5b","10a","10b","20a","20b","40a","40b","80a","80b","160a","160b"})),"w",IF(AND(T269="",$A269&gt;=1,OR(U269={1,"2a","2b",3,"5a","5b","10a","10b","20a","20b","40a","40b","80a","80b","160a","160b"})),"l",""))</f>
        <v>l</v>
      </c>
      <c r="T269" s="7" t="str">
        <f>IF(OR($A269={2,5,8,11,14,17,20,23,26,29,32,35}),"c","")</f>
        <v/>
      </c>
      <c r="U269" s="14">
        <f>IF(AND(OR($E268={"a/b","b/c","b/a","c/b"}),S268="w"),VLOOKUP(U268,$AA$2:$AB$17,2,FALSE),IF(AND(OR($E268={"a/b","b/c","b/a","c/b"}),S268="l"),VLOOKUP(U268,$AC$2:$AD$17,2,FALSE),IF(AND(OR($E268={"a/b","b/c","b/a","c/b"}),S267="w"),VLOOKUP(U267,$AA$2:$AB$17,2,FALSE),IF(AND(OR($E268={"a/b","b/c","b/a","c/b"}),S267="l"),VLOOKUP(U267,$AC$2:$AD$17,2,FALSE),IF(AND(OR($E268={"a/b","b/c","b/a","c/b"}),S266="w"),VLOOKUP(U266,$AA$2:$AB$17,2,FALSE),IF(AND(OR($E268={"a/b","b/c","b/a","c/b"}),S266="l"),VLOOKUP(U266,$AC$2:$AD$17,2,FALSE),IF(AND(OR($E268={"a/b","b/c","b/a","c/b"}),S265="w"),VLOOKUP(U265,$AA$2:$AB$17,2,FALSE),IF(AND(OR($E268={"a/b","b/c","b/a","c/b"}),S265="l"),VLOOKUP(U265,$AC$2:$AD$17,2,FALSE),IF(AND(OR($E268={"a/b","b/c","b/a","c/b"}),S264="w"),VLOOKUP(U264,$AA$2:$AB$17,2,FALSE),IF(AND(OR($E268={"a/b","b/c","b/a","c/b"}),S264="l"),VLOOKUP(U264,$AC$2:$AD$17,2,FALSE),IF(AND(OR($E268={"a/b","b/c","b/a","c/b"}),S263="w"),VLOOKUP(U263,$AA$2:$AB$17,2,FALSE),IF(AND(OR($E268={"a/b","b/c","b/a","c/b"}),S263="l"),VLOOKUP(U263,$AC$2:$AD$17,2,FALSE),IF(AND(OR($E268={"a/b","b/c","b/a","c/b"}),S262="w"),VLOOKUP(U262,$AA$2:$AB$17,2,FALSE),IF(AND(OR($E268={"a/b","b/c","b/a","c/b"}),S262="l"),VLOOKUP(U262,$AC$2:$AD$17,2,FALSE),IF(AND(OR($E268={"a/b","b/c","b/a","c/b"}),S261="w"),VLOOKUP(U261,$AA$2:$AB$17,2,FALSE),IF(AND(OR($E268={"a/b","b/c","b/a","c/b"}),S261="l"),VLOOKUP(U261,$AC$2:$AD$17,2,FALSE),IF(AND(OR($E268={"a/b","b/c","b/a","c/b"}),S260="w"),VLOOKUP(U260,$AA$2:$AB$17,2,FALSE),IF(AND(OR($E268={"a/b","b/c","b/a","c/b"}),S260="l"),VLOOKUP(U260,$AC$2:$AD$17,2,FALSE),IF(AND(OR($E268={"a/b","b/c","b/a","c/b"}),S259="w"),VLOOKUP(U259,$AA$2:$AB$17,2,FALSE),IF(AND(OR($E268={"a/b","b/c","b/a","c/b"}),S259="l"),VLOOKUP(U259,$AC$2:$AD$17,2,FALSE),IF(AND(OR($E268={"a/b","b/c","b/a","c/b"}),S258="w"),VLOOKUP(U258,$AA$2:$AB$17,2,FALSE),IF(AND(OR($E268={"a/b","b/c","b/a","c/b"}),S258="l"),VLOOKUP(U258,$AC$2:$AD$17,2,FALSE),IF(OR($E268={"a/b","b/c","b/a","c/b"}),1,"")))))))))))))))))))))))</f>
        <v>3</v>
      </c>
      <c r="V269" s="13" t="str">
        <f>IF(AND(W269="c",$A269&gt;=1,OR(X269={1,"2a","2b",3,"5a","5b","10a","10b","20a","20b","40a","40b","80a","80b","160a","160b"})),"w",IF(AND(W269="",$A269&gt;=1,OR(X269={1,"2a","2b",3,"5a","5b","10a","10b","20a","20b","40a","40b","80a","80b","160a","160b"})),"l",""))</f>
        <v/>
      </c>
      <c r="W269" s="7" t="str">
        <f>IF(OR($A269={3,6,9,12,15,18,21,24,27,30,33,36}),"c","")</f>
        <v>c</v>
      </c>
      <c r="X269" s="14" t="str">
        <f>IF(AND(OR($E268={"a/c","b/c","c/a","c/b"}),V268="w"),VLOOKUP(X268,$AA$2:$AB$17,2,FALSE),IF(AND(OR($E268={"a/c","b/c","c/a","c/b"}),V268="l"),VLOOKUP(X268,$AC$2:$AD$17,2,FALSE),IF(AND(OR($E268={"a/c","b/c","c/a","c/b"}),V267="w"),VLOOKUP(X267,$AA$2:$AB$17,2,FALSE),IF(AND(OR($E268={"a/c","b/c","c/a","c/b"}),V267="l"),VLOOKUP(X267,$AC$2:$AD$17,2,FALSE),IF(AND(OR($E268={"a/c","b/c","c/a","c/b"}),V266="w"),VLOOKUP(X266,$AA$2:$AB$17,2,FALSE),IF(AND(OR($E268={"a/c","b/c","c/a","c/b"}),V266="l"),VLOOKUP(X266,$AC$2:$AD$17,2,FALSE),IF(AND(OR($E268={"a/c","b/c","c/a","c/b"}),V265="w"),VLOOKUP(X265,$AA$2:$AB$17,2,FALSE),IF(AND(OR($E268={"a/c","b/c","c/a","c/b"}),V265="l"),VLOOKUP(X265,$AC$2:$AD$17,2,FALSE),IF(AND(OR($E268={"a/c","b/c","c/a","c/b"}),V264="w"),VLOOKUP(X264,$AA$2:$AB$17,2,FALSE),IF(AND(OR($E268={"a/c","b/c","c/a","c/b"}),V264="l"),VLOOKUP(X264,$AC$2:$AD$17,2,FALSE),IF(AND(OR($E268={"a/c","b/c","c/a","c/b"}),V263="w"),VLOOKUP(X263,$AA$2:$AB$17,2,FALSE),IF(AND(OR($E268={"a/c","b/c","c/a","c/b"}),V263="l"),VLOOKUP(X263,$AC$2:$AD$17,2,FALSE),IF(AND(OR($E268={"a/c","b/c","c/a","c/b"}),V262="w"),VLOOKUP(X262,$AA$2:$AB$17,2,FALSE),IF(AND(OR($E268={"a/c","b/c","c/a","c/b"}),V262="l"),VLOOKUP(X262,$AC$2:$AD$17,2,FALSE),IF(AND(OR($E268={"a/c","b/c","c/a","c/b"}),V261="w"),VLOOKUP(X261,$AA$2:$AB$17,2,FALSE),IF(AND(OR($E268={"a/c","b/c","c/a","c/b"}),V261="l"),VLOOKUP(X261,$AC$2:$AD$17,2,FALSE),IF(AND(OR($E268={"a/c","b/c","c/a","c/b"}),V260="w"),VLOOKUP(X260,$AA$2:$AB$17,2,FALSE),IF(AND(OR($E268={"a/c","b/c","c/a","c/b"}),V260="l"),VLOOKUP(X260,$AC$2:$AD$17,2,FALSE),IF(AND(OR($E268={"a/c","b/c","c/a","c/b"}),V259="w"),VLOOKUP(X259,$AA$2:$AB$17,2,FALSE),IF(AND(OR($E268={"a/c","b/c","c/a","c/b"}),V259="l"),VLOOKUP(X259,$AC$2:$AD$17,2,FALSE),IF(AND(OR($E268={"a/c","b/c","c/a","c/b"}),V258="w"),VLOOKUP(X258,$AA$2:$AB$17,2,FALSE),IF(AND(OR($E268={"a/c","b/c","c/a","c/b"}),V258="l"),VLOOKUP(X258,$AC$2:$AD$17,2,FALSE),IF(OR($E268={"a/c","b/c","c/a","c/b"}),1,"")))))))))))))))))))))))</f>
        <v/>
      </c>
      <c r="Y269" s="12">
        <f t="shared" si="23"/>
        <v>-5</v>
      </c>
      <c r="Z269" s="27">
        <f t="shared" si="24"/>
        <v>-3</v>
      </c>
    </row>
    <row r="270" spans="1:26">
      <c r="A270" s="9">
        <v>17</v>
      </c>
      <c r="B270" s="9">
        <f>IF(OR($A270={1,2,3,4,5,6,7,8,9,10,11,12}),1,IF(OR($A270={13,14,15,16,17,18,19,20,21,22,23,24}),2,IF(OR($A270={25,26,27,28,29,30,31,32,33,34,35,36}),3,"")))</f>
        <v>2</v>
      </c>
      <c r="C270" s="9" t="str">
        <f>IF(OR($A270={1,4,7,10,13,16,19,22,25,28,31,34}),"A",IF(OR($A270={2,5,8,11,14,17,20,23,26,29,32,35}),"B",IF(OR($A270={3,6,9,12,15,18,21,24,27,30,33,36}),"C","")))</f>
        <v>B</v>
      </c>
      <c r="D270" t="str">
        <f t="shared" si="25"/>
        <v>3/2</v>
      </c>
      <c r="E270" t="str">
        <f t="shared" si="26"/>
        <v>C/B</v>
      </c>
      <c r="F270" s="13" t="str">
        <f>IF(AND(G270="d",$A270&gt;=1,OR(H270={1,"2a","2b",3,"5a","5b","10a","10b","20a","20b","40a","40b","80a","80b","160a","160b"})),"w",IF(AND(G270="",$A270&gt;=1,OR(H270={1,"2a","2b",3,"5a","5b","10a","10b","20a","20b","40a","40b","80a","80b","160a","160b"})),"l",""))</f>
        <v>l</v>
      </c>
      <c r="G270" s="7" t="str">
        <f>IF(OR($A270={1,2,3,4,5,6,7,8,9,10,11,12}),"d","")</f>
        <v/>
      </c>
      <c r="H270" s="14">
        <f>IF(AND(OR($D269={"1/2","1/3","2/1","3/1"}),F269="w"),VLOOKUP(H269,$AA$2:$AB$17,2,FALSE),IF(AND(OR($D269={"1/2","1/3","2/1","3/1"}),F269="l"),VLOOKUP(H269,$AC$2:$AD$17,2,FALSE),IF(AND(OR($D269={"1/2","1/3","2/1","3/1"}),F268="w"),VLOOKUP(H268,$AA$2:$AB$17,2,FALSE),IF(AND(OR($D269={"1/2","1/3","2/1","3/1"}),F268="l"),VLOOKUP(H268,$AC$2:$AD$17,2,FALSE),IF(AND(OR($D269={"1/2","1/3","2/1","3/1"}),F267="w"),VLOOKUP(H267,$AA$2:$AB$17,2,FALSE),IF(AND(OR($D269={"1/2","1/3","2/1","3/1"}),F267="l"),VLOOKUP(H267,$AC$2:$AD$17,2,FALSE),IF(AND(OR($D269={"1/2","1/3","2/1","3/1"}),F266="w"),VLOOKUP(H266,$AA$2:$AB$17,2,FALSE),IF(AND(OR($D269={"1/2","1/3","2/1","3/1"}),F266="l"),VLOOKUP(H266,$AC$2:$AD$17,2,FALSE),IF(AND(OR($D269={"1/2","1/3","2/1","3/1"}),F265="w"),VLOOKUP(H265,$AA$2:$AB$17,2,FALSE),IF(AND(OR($D269={"1/2","1/3","2/1","3/1"}),F265="l"),VLOOKUP(H265,$AC$2:$AD$17,2,FALSE),IF(AND(OR($D269={"1/2","1/3","2/1","3/1"}),F264="w"),VLOOKUP(H264,$AA$2:$AB$17,2,FALSE),IF(AND(OR($D269={"1/2","1/3","2/1","3/1"}),F264="l"),VLOOKUP(H264,$AC$2:$AD$17,2,FALSE),IF(AND(OR($D269={"1/2","1/3","2/1","3/1"}),F263="w"),VLOOKUP(H263,$AA$2:$AB$17,2,FALSE),IF(AND(OR($D269={"1/2","1/3","2/1","3/1"}),F263="l"),VLOOKUP(H263,$AC$2:$AD$17,2,FALSE),IF(AND(OR($D269={"1/2","1/3","2/1","3/1"}),F262="w"),VLOOKUP(H262,$AA$2:$AB$17,2,FALSE),IF(AND(OR($D269={"1/2","1/3","2/1","3/1"}),F262="l"),VLOOKUP(H262,$AC$2:$AD$17,2,FALSE),IF(AND(OR($D269={"1/2","1/3","2/1","3/1"}),F261="w"),VLOOKUP(H261,$AA$2:$AB$17,2,FALSE),IF(AND(OR($D269={"1/2","1/3","2/1","3/1"}),F261="l"),VLOOKUP(H261,$AC$2:$AD$17,2,FALSE),IF(AND(OR($D269={"1/2","1/3","2/1","3/1"}),F260="w"),VLOOKUP(H260,$AA$2:$AB$17,2,FALSE),IF(AND(OR($D269={"1/2","1/3","2/1","3/1"}),F260="l"),VLOOKUP(H260,$AC$2:$AD$17,2,FALSE),IF(AND(OR($D269={"1/2","1/3","2/1","3/1"}),F259="w"),VLOOKUP(H259,$AA$2:$AB$17,2,FALSE),IF(AND(OR($D269={"1/2","1/3","2/1","3/1"}),F259="l"),VLOOKUP(H259,$AC$2:$AD$17,2,FALSE),IF(OR($D269={"1/2","1/3","2/1","3/1"}),1,"")))))))))))))))))))))))</f>
        <v>3</v>
      </c>
      <c r="I270" s="13" t="str">
        <f>IF(AND(J270="d",$A270&gt;=1,OR(K270={1,"2a","2b",3,"5a","5b","10a","10b","20a","20b","40a","40b","80a","80b","160a","160b"})),"w",IF(AND(J270="",$A270&gt;=1,OR(K270={1,"2a","2b",3,"5a","5b","10a","10b","20a","20b","40a","40b","80a","80b","160a","160b"})),"l",""))</f>
        <v/>
      </c>
      <c r="J270" s="7" t="str">
        <f>IF(OR($A270={13,14,15,16,17,18,19,20,21,22,23,24}),"d","")</f>
        <v>d</v>
      </c>
      <c r="K270" s="14" t="str">
        <f>IF(AND(OR($D269={"1/2","2/3","2/1","3/2"}),I269="w"),VLOOKUP(K269,$AA$2:$AB$17,2,FALSE),IF(AND(OR($D269={"1/2","2/3","2/1","3/2"}),I269="l"),VLOOKUP(K269,$AC$2:$AD$17,2,FALSE),IF(AND(OR($D269={"1/2","2/3","2/1","3/2"}),I268="w"),VLOOKUP(K268,$AA$2:$AB$17,2,FALSE),IF(AND(OR($D269={"1/2","2/3","2/1","3/2"}),I268="l"),VLOOKUP(K268,$AC$2:$AD$17,2,FALSE),IF(AND(OR($D269={"1/2","2/3","2/1","3/2"}),I267="w"),VLOOKUP(K267,$AA$2:$AB$17,2,FALSE),IF(AND(OR($D269={"1/2","2/3","2/1","3/2"}),I267="l"),VLOOKUP(K267,$AC$2:$AD$17,2,FALSE),IF(AND(OR($D269={"1/2","2/3","2/1","3/2"}),I266="w"),VLOOKUP(K266,$AA$2:$AB$17,2,FALSE),IF(AND(OR($D269={"1/2","2/3","2/1","3/2"}),I266="l"),VLOOKUP(K266,$AC$2:$AD$17,2,FALSE),IF(AND(OR($D269={"1/2","2/3","2/1","3/2"}),I265="w"),VLOOKUP(K265,$AA$2:$AB$17,2,FALSE),IF(AND(OR($D269={"1/2","2/3","2/1","3/2"}),I265="l"),VLOOKUP(K265,$AC$2:$AD$17,2,FALSE),IF(AND(OR($D269={"1/2","2/3","2/1","3/2"}),I264="w"),VLOOKUP(K264,$AA$2:$AB$17,2,FALSE),IF(AND(OR($D269={"1/2","2/3","2/1","3/2"}),I264="l"),VLOOKUP(K264,$AC$2:$AD$17,2,FALSE),IF(AND(OR($D269={"1/2","2/3","2/1","3/2"}),I263="w"),VLOOKUP(K263,$AA$2:$AB$17,2,FALSE),IF(AND(OR($D269={"1/2","2/3","2/1","3/2"}),I263="l"),VLOOKUP(K263,$AC$2:$AD$17,2,FALSE),IF(AND(OR($D269={"1/2","2/3","2/1","3/2"}),I262="w"),VLOOKUP(K262,$AA$2:$AB$17,2,FALSE),IF(AND(OR($D269={"1/2","2/3","2/1","3/2"}),I262="l"),VLOOKUP(K262,$AC$2:$AD$17,2,FALSE),IF(AND(OR($D269={"1/2","2/3","2/1","3/2"}),I261="w"),VLOOKUP(K261,$AA$2:$AB$17,2,FALSE),IF(AND(OR($D269={"1/2","2/3","2/1","3/2"}),I261="l"),VLOOKUP(K261,$AC$2:$AD$17,2,FALSE),IF(AND(OR($D269={"1/2","2/3","2/1","3/2"}),I260="w"),VLOOKUP(K260,$AA$2:$AB$17,2,FALSE),IF(AND(OR($D269={"1/2","2/3","2/1","3/2"}),I260="l"),VLOOKUP(K260,$AC$2:$AD$17,2,FALSE),IF(AND(OR($D269={"1/2","2/3","2/1","3/2"}),I259="w"),VLOOKUP(K259,$AA$2:$AB$17,2,FALSE),IF(AND(OR($D269={"1/2","2/3","2/1","3/2"}),I259="l"),VLOOKUP(K259,$AC$2:$AD$17,2,FALSE),IF(OR($D269={"1/2","2/3","2/1","3/2"}),1,"")))))))))))))))))))))))</f>
        <v/>
      </c>
      <c r="L270" s="13" t="str">
        <f>IF(AND(M270="d",$A270&gt;=1,OR(N270={1,"2a","2b",3,"5a","5b","10a","10b","20a","20b","40a","40b","80a","80b","160a","160b"})),"w",IF(AND(M270="",$A270&gt;=1,OR(N270={1,"2a","2b",3,"5a","5b","10a","10b","20a","20b","40a","40b","80a","80b","160a","160b"})),"l",""))</f>
        <v>l</v>
      </c>
      <c r="M270" s="7" t="str">
        <f>IF(OR($A270={25,26,27,28,29,30,31,32,33,34,35,36}),"d","")</f>
        <v/>
      </c>
      <c r="N270" s="14">
        <f>IF(AND(OR($D269={"1/3","2/3","3/1","3/2"}),L269="w"),VLOOKUP(N269,$AA$2:$AB$17,2,FALSE),IF(AND(OR($D269={"1/3","2/3","3/1","3/2"}),L269="l"),VLOOKUP(N269,$AC$2:$AD$17,2,FALSE),IF(AND(OR($D269={"1/3","2/3","3/1","3/2"}),L268="w"),VLOOKUP(N268,$AA$2:$AB$17,2,FALSE),IF(AND(OR($D269={"1/3","2/3","3/1","3/2"}),L268="l"),VLOOKUP(N268,$AC$2:$AD$17,2,FALSE),IF(AND(OR($D269={"1/3","2/3","3/1","3/2"}),L267="w"),VLOOKUP(N267,$AA$2:$AB$17,2,FALSE),IF(AND(OR($D269={"1/3","2/3","3/1","3/2"}),L267="l"),VLOOKUP(N267,$AC$2:$AD$17,2,FALSE),IF(AND(OR($D269={"1/3","2/3","3/1","3/2"}),L266="w"),VLOOKUP(N266,$AA$2:$AB$17,2,FALSE),IF(AND(OR($D269={"1/3","2/3","3/1","3/2"}),L266="l"),VLOOKUP(N266,$AC$2:$AD$17,2,FALSE),IF(AND(OR($D269={"1/3","2/3","3/1","3/2"}),L265="w"),VLOOKUP(N265,$AA$2:$AB$17,2,FALSE),IF(AND(OR($D269={"1/3","2/3","3/1","3/2"}),L265="l"),VLOOKUP(N265,$AC$2:$AD$17,2,FALSE),IF(AND(OR($D269={"1/3","2/3","3/1","3/2"}),L264="w"),VLOOKUP(N264,$AA$2:$AB$17,2,FALSE),IF(AND(OR($D269={"1/3","2/3","3/1","3/2"}),L264="l"),VLOOKUP(N264,$AC$2:$AD$17,2,FALSE),IF(AND(OR($D269={"1/3","2/3","3/1","3/2"}),L263="w"),VLOOKUP(N263,$AA$2:$AB$17,2,FALSE),IF(AND(OR($D269={"1/3","2/3","3/1","3/2"}),L263="l"),VLOOKUP(N263,$AC$2:$AD$17,2,FALSE),IF(AND(OR($D269={"1/3","2/3","3/1","3/2"}),L262="w"),VLOOKUP(N262,$AA$2:$AB$17,2,FALSE),IF(AND(OR($D269={"1/3","2/3","3/1","3/2"}),L262="l"),VLOOKUP(N262,$AC$2:$AD$17,2,FALSE),IF(AND(OR($D269={"1/3","2/3","3/1","3/2"}),L261="w"),VLOOKUP(N261,$AA$2:$AB$17,2,FALSE),IF(AND(OR($D269={"1/3","2/3","3/1","3/2"}),L261="l"),VLOOKUP(N261,$AC$2:$AD$17,2,FALSE),IF(AND(OR($D269={"1/3","2/3","3/1","3/2"}),L260="w"),VLOOKUP(N260,$AA$2:$AB$17,2,FALSE),IF(AND(OR($D269={"1/3","2/3","3/1","3/2"}),L260="l"),VLOOKUP(N260,$AC$2:$AD$17,2,FALSE),IF(AND(OR($D269={"1/3","2/3","3/1","3/2"}),L259="w"),VLOOKUP(N259,$AA$2:$AB$17,2,FALSE),IF(AND(OR($D269={"1/3","2/3","3/1","3/2"}),L259="l"),VLOOKUP(N259,$AC$2:$AD$17,2,FALSE),IF(OR($D269={"1/3","2/3","3/1","3/2"}),1,"")))))))))))))))))))))))</f>
        <v>1</v>
      </c>
      <c r="O270" s="12">
        <f t="shared" si="22"/>
        <v>-4</v>
      </c>
      <c r="P270" s="13" t="str">
        <f>IF(AND(Q270="c",$A270&gt;=1,OR(R270={1,"2a","2b",3,"5a","5b","10a","10b","20a","20b","40a","40b","80a","80b","160a","160b"})),"w",IF(AND(Q270="",$A270&gt;=1,OR(R270={1,"2a","2b",3,"5a","5b","10a","10b","20a","20b","40a","40b","80a","80b","160a","160b"})),"l",""))</f>
        <v/>
      </c>
      <c r="Q270" s="7" t="str">
        <f>IF(OR($A270={1,4,7,10,13,16,19,22,25,28,31,34}),"c","")</f>
        <v/>
      </c>
      <c r="R270" s="14" t="str">
        <f>IF(AND(OR($E269={"a/b","a/c","b/a","c/a"}),P269="w"),VLOOKUP(R269,$AA$2:$AB$17,2,FALSE),IF(AND(OR($E269={"a/b","a/c","b/a","c/a"}),P269="l"),VLOOKUP(R269,$AC$2:$AD$17,2,FALSE),IF(AND(OR($E269={"a/b","a/c","b/a","c/a"}),P268="w"),VLOOKUP(R268,$AA$2:$AB$17,2,FALSE),IF(AND(OR($E269={"a/b","a/c","b/a","c/a"}),P268="l"),VLOOKUP(R268,$AC$2:$AD$17,2,FALSE),IF(AND(OR($E269={"a/b","a/c","b/a","c/a"}),P267="w"),VLOOKUP(R267,$AA$2:$AB$17,2,FALSE),IF(AND(OR($E269={"a/b","a/c","b/a","c/a"}),P267="l"),VLOOKUP(R267,$AC$2:$AD$17,2,FALSE),IF(AND(OR($E269={"a/b","a/c","b/a","c/a"}),P266="w"),VLOOKUP(R266,$AA$2:$AB$17,2,FALSE),IF(AND(OR($E269={"a/b","a/c","b/a","c/a"}),P266="l"),VLOOKUP(R266,$AC$2:$AD$17,2,FALSE),IF(AND(OR($E269={"a/b","a/c","b/a","c/a"}),P265="w"),VLOOKUP(R265,$AA$2:$AB$17,2,FALSE),IF(AND(OR($E269={"a/b","a/c","b/a","c/a"}),P265="l"),VLOOKUP(R265,$AC$2:$AD$17,2,FALSE),IF(AND(OR($E269={"a/b","a/c","b/a","c/a"}),P264="w"),VLOOKUP(R264,$AA$2:$AB$17,2,FALSE),IF(AND(OR($E269={"a/b","a/c","b/a","c/a"}),P264="l"),VLOOKUP(R264,$AC$2:$AD$17,2,FALSE),IF(AND(OR($E269={"a/b","a/c","b/a","c/a"}),P263="w"),VLOOKUP(R263,$AA$2:$AB$17,2,FALSE),IF(AND(OR($E269={"a/b","a/c","b/a","c/a"}),P263="l"),VLOOKUP(R263,$AC$2:$AD$17,2,FALSE),IF(AND(OR($E269={"a/b","a/c","b/a","c/a"}),P262="w"),VLOOKUP(R262,$AA$2:$AB$17,2,FALSE),IF(AND(OR($E269={"a/b","a/c","b/a","c/a"}),P262="l"),VLOOKUP(R262,$AC$2:$AD$17,2,FALSE),IF(AND(OR($E269={"a/b","a/c","b/a","c/a"}),P261="w"),VLOOKUP(R261,$AA$2:$AB$17,2,FALSE),IF(AND(OR($E269={"a/b","a/c","b/a","c/a"}),P261="l"),VLOOKUP(R261,$AC$2:$AD$17,2,FALSE),IF(AND(OR($E269={"a/b","a/c","b/a","c/a"}),P260="w"),VLOOKUP(R260,$AA$2:$AB$17,2,FALSE),IF(AND(OR($E269={"a/b","a/c","b/a","c/a"}),P260="l"),VLOOKUP(R260,$AC$2:$AD$17,2,FALSE),IF(AND(OR($E269={"a/b","a/c","b/a","c/a"}),P259="w"),VLOOKUP(R259,$AA$2:$AB$17,2,FALSE),IF(AND(OR($E269={"a/b","a/c","b/a","c/a"}),P259="l"),VLOOKUP(R259,$AC$2:$AD$17,2,FALSE),IF(OR($E269={"a/b","a/c","b/a","c/a"}),1,"")))))))))))))))))))))))</f>
        <v/>
      </c>
      <c r="S270" s="13" t="str">
        <f>IF(AND(T270="c",$A270&gt;=1,OR(U270={1,"2a","2b",3,"5a","5b","10a","10b","20a","20b","40a","40b","80a","80b","160a","160b"})),"w",IF(AND(T270="",$A270&gt;=1,OR(U270={1,"2a","2b",3,"5a","5b","10a","10b","20a","20b","40a","40b","80a","80b","160a","160b"})),"l",""))</f>
        <v>w</v>
      </c>
      <c r="T270" s="7" t="str">
        <f>IF(OR($A270={2,5,8,11,14,17,20,23,26,29,32,35}),"c","")</f>
        <v>c</v>
      </c>
      <c r="U270" s="14" t="str">
        <f>IF(AND(OR($E269={"a/b","b/c","b/a","c/b"}),S269="w"),VLOOKUP(U269,$AA$2:$AB$17,2,FALSE),IF(AND(OR($E269={"a/b","b/c","b/a","c/b"}),S269="l"),VLOOKUP(U269,$AC$2:$AD$17,2,FALSE),IF(AND(OR($E269={"a/b","b/c","b/a","c/b"}),S268="w"),VLOOKUP(U268,$AA$2:$AB$17,2,FALSE),IF(AND(OR($E269={"a/b","b/c","b/a","c/b"}),S268="l"),VLOOKUP(U268,$AC$2:$AD$17,2,FALSE),IF(AND(OR($E269={"a/b","b/c","b/a","c/b"}),S267="w"),VLOOKUP(U267,$AA$2:$AB$17,2,FALSE),IF(AND(OR($E269={"a/b","b/c","b/a","c/b"}),S267="l"),VLOOKUP(U267,$AC$2:$AD$17,2,FALSE),IF(AND(OR($E269={"a/b","b/c","b/a","c/b"}),S266="w"),VLOOKUP(U266,$AA$2:$AB$17,2,FALSE),IF(AND(OR($E269={"a/b","b/c","b/a","c/b"}),S266="l"),VLOOKUP(U266,$AC$2:$AD$17,2,FALSE),IF(AND(OR($E269={"a/b","b/c","b/a","c/b"}),S265="w"),VLOOKUP(U265,$AA$2:$AB$17,2,FALSE),IF(AND(OR($E269={"a/b","b/c","b/a","c/b"}),S265="l"),VLOOKUP(U265,$AC$2:$AD$17,2,FALSE),IF(AND(OR($E269={"a/b","b/c","b/a","c/b"}),S264="w"),VLOOKUP(U264,$AA$2:$AB$17,2,FALSE),IF(AND(OR($E269={"a/b","b/c","b/a","c/b"}),S264="l"),VLOOKUP(U264,$AC$2:$AD$17,2,FALSE),IF(AND(OR($E269={"a/b","b/c","b/a","c/b"}),S263="w"),VLOOKUP(U263,$AA$2:$AB$17,2,FALSE),IF(AND(OR($E269={"a/b","b/c","b/a","c/b"}),S263="l"),VLOOKUP(U263,$AC$2:$AD$17,2,FALSE),IF(AND(OR($E269={"a/b","b/c","b/a","c/b"}),S262="w"),VLOOKUP(U262,$AA$2:$AB$17,2,FALSE),IF(AND(OR($E269={"a/b","b/c","b/a","c/b"}),S262="l"),VLOOKUP(U262,$AC$2:$AD$17,2,FALSE),IF(AND(OR($E269={"a/b","b/c","b/a","c/b"}),S261="w"),VLOOKUP(U261,$AA$2:$AB$17,2,FALSE),IF(AND(OR($E269={"a/b","b/c","b/a","c/b"}),S261="l"),VLOOKUP(U261,$AC$2:$AD$17,2,FALSE),IF(AND(OR($E269={"a/b","b/c","b/a","c/b"}),S260="w"),VLOOKUP(U260,$AA$2:$AB$17,2,FALSE),IF(AND(OR($E269={"a/b","b/c","b/a","c/b"}),S260="l"),VLOOKUP(U260,$AC$2:$AD$17,2,FALSE),IF(AND(OR($E269={"a/b","b/c","b/a","c/b"}),S259="w"),VLOOKUP(U259,$AA$2:$AB$17,2,FALSE),IF(AND(OR($E269={"a/b","b/c","b/a","c/b"}),S259="l"),VLOOKUP(U259,$AC$2:$AD$17,2,FALSE),IF(OR($E269={"a/b","b/c","b/a","c/b"}),1,"")))))))))))))))))))))))</f>
        <v>5a</v>
      </c>
      <c r="V270" s="13" t="str">
        <f>IF(AND(W270="c",$A270&gt;=1,OR(X270={1,"2a","2b",3,"5a","5b","10a","10b","20a","20b","40a","40b","80a","80b","160a","160b"})),"w",IF(AND(W270="",$A270&gt;=1,OR(X270={1,"2a","2b",3,"5a","5b","10a","10b","20a","20b","40a","40b","80a","80b","160a","160b"})),"l",""))</f>
        <v>l</v>
      </c>
      <c r="W270" s="7" t="str">
        <f>IF(OR($A270={3,6,9,12,15,18,21,24,27,30,33,36}),"c","")</f>
        <v/>
      </c>
      <c r="X270" s="14" t="str">
        <f>IF(AND(OR($E269={"a/c","b/c","c/a","c/b"}),V269="w"),VLOOKUP(X269,$AA$2:$AB$17,2,FALSE),IF(AND(OR($E269={"a/c","b/c","c/a","c/b"}),V269="l"),VLOOKUP(X269,$AC$2:$AD$17,2,FALSE),IF(AND(OR($E269={"a/c","b/c","c/a","c/b"}),V268="w"),VLOOKUP(X268,$AA$2:$AB$17,2,FALSE),IF(AND(OR($E269={"a/c","b/c","c/a","c/b"}),V268="l"),VLOOKUP(X268,$AC$2:$AD$17,2,FALSE),IF(AND(OR($E269={"a/c","b/c","c/a","c/b"}),V267="w"),VLOOKUP(X267,$AA$2:$AB$17,2,FALSE),IF(AND(OR($E269={"a/c","b/c","c/a","c/b"}),V267="l"),VLOOKUP(X267,$AC$2:$AD$17,2,FALSE),IF(AND(OR($E269={"a/c","b/c","c/a","c/b"}),V266="w"),VLOOKUP(X266,$AA$2:$AB$17,2,FALSE),IF(AND(OR($E269={"a/c","b/c","c/a","c/b"}),V266="l"),VLOOKUP(X266,$AC$2:$AD$17,2,FALSE),IF(AND(OR($E269={"a/c","b/c","c/a","c/b"}),V265="w"),VLOOKUP(X265,$AA$2:$AB$17,2,FALSE),IF(AND(OR($E269={"a/c","b/c","c/a","c/b"}),V265="l"),VLOOKUP(X265,$AC$2:$AD$17,2,FALSE),IF(AND(OR($E269={"a/c","b/c","c/a","c/b"}),V264="w"),VLOOKUP(X264,$AA$2:$AB$17,2,FALSE),IF(AND(OR($E269={"a/c","b/c","c/a","c/b"}),V264="l"),VLOOKUP(X264,$AC$2:$AD$17,2,FALSE),IF(AND(OR($E269={"a/c","b/c","c/a","c/b"}),V263="w"),VLOOKUP(X263,$AA$2:$AB$17,2,FALSE),IF(AND(OR($E269={"a/c","b/c","c/a","c/b"}),V263="l"),VLOOKUP(X263,$AC$2:$AD$17,2,FALSE),IF(AND(OR($E269={"a/c","b/c","c/a","c/b"}),V262="w"),VLOOKUP(X262,$AA$2:$AB$17,2,FALSE),IF(AND(OR($E269={"a/c","b/c","c/a","c/b"}),V262="l"),VLOOKUP(X262,$AC$2:$AD$17,2,FALSE),IF(AND(OR($E269={"a/c","b/c","c/a","c/b"}),V261="w"),VLOOKUP(X261,$AA$2:$AB$17,2,FALSE),IF(AND(OR($E269={"a/c","b/c","c/a","c/b"}),V261="l"),VLOOKUP(X261,$AC$2:$AD$17,2,FALSE),IF(AND(OR($E269={"a/c","b/c","c/a","c/b"}),V260="w"),VLOOKUP(X260,$AA$2:$AB$17,2,FALSE),IF(AND(OR($E269={"a/c","b/c","c/a","c/b"}),V260="l"),VLOOKUP(X260,$AC$2:$AD$17,2,FALSE),IF(AND(OR($E269={"a/c","b/c","c/a","c/b"}),V259="w"),VLOOKUP(X259,$AA$2:$AB$17,2,FALSE),IF(AND(OR($E269={"a/c","b/c","c/a","c/b"}),V259="l"),VLOOKUP(X259,$AC$2:$AD$17,2,FALSE),IF(OR($E269={"a/c","b/c","c/a","c/b"}),1,"")))))))))))))))))))))))</f>
        <v>10a</v>
      </c>
      <c r="Y270" s="12">
        <f t="shared" si="23"/>
        <v>0</v>
      </c>
      <c r="Z270" s="27">
        <f t="shared" si="24"/>
        <v>-4</v>
      </c>
    </row>
    <row r="271" spans="1:26">
      <c r="A271" s="9">
        <v>24</v>
      </c>
      <c r="B271" s="9">
        <f>IF(OR($A271={1,2,3,4,5,6,7,8,9,10,11,12}),1,IF(OR($A271={13,14,15,16,17,18,19,20,21,22,23,24}),2,IF(OR($A271={25,26,27,28,29,30,31,32,33,34,35,36}),3,"")))</f>
        <v>2</v>
      </c>
      <c r="C271" s="9" t="str">
        <f>IF(OR($A271={1,4,7,10,13,16,19,22,25,28,31,34}),"A",IF(OR($A271={2,5,8,11,14,17,20,23,26,29,32,35}),"B",IF(OR($A271={3,6,9,12,15,18,21,24,27,30,33,36}),"C","")))</f>
        <v>C</v>
      </c>
      <c r="D271" t="str">
        <f t="shared" si="25"/>
        <v>3/2</v>
      </c>
      <c r="E271" t="str">
        <f t="shared" si="26"/>
        <v>B/C</v>
      </c>
      <c r="F271" s="13" t="str">
        <f>IF(AND(G271="d",$A271&gt;=1,OR(H271={1,"2a","2b",3,"5a","5b","10a","10b","20a","20b","40a","40b","80a","80b","160a","160b"})),"w",IF(AND(G271="",$A271&gt;=1,OR(H271={1,"2a","2b",3,"5a","5b","10a","10b","20a","20b","40a","40b","80a","80b","160a","160b"})),"l",""))</f>
        <v/>
      </c>
      <c r="G271" s="7" t="str">
        <f>IF(OR($A271={1,2,3,4,5,6,7,8,9,10,11,12}),"d","")</f>
        <v/>
      </c>
      <c r="H271" s="14" t="str">
        <f>IF(AND(OR($D270={"1/2","1/3","2/1","3/1"}),F270="w"),VLOOKUP(H270,$AA$2:$AB$17,2,FALSE),IF(AND(OR($D270={"1/2","1/3","2/1","3/1"}),F270="l"),VLOOKUP(H270,$AC$2:$AD$17,2,FALSE),IF(AND(OR($D270={"1/2","1/3","2/1","3/1"}),F269="w"),VLOOKUP(H269,$AA$2:$AB$17,2,FALSE),IF(AND(OR($D270={"1/2","1/3","2/1","3/1"}),F269="l"),VLOOKUP(H269,$AC$2:$AD$17,2,FALSE),IF(AND(OR($D270={"1/2","1/3","2/1","3/1"}),F268="w"),VLOOKUP(H268,$AA$2:$AB$17,2,FALSE),IF(AND(OR($D270={"1/2","1/3","2/1","3/1"}),F268="l"),VLOOKUP(H268,$AC$2:$AD$17,2,FALSE),IF(AND(OR($D270={"1/2","1/3","2/1","3/1"}),F267="w"),VLOOKUP(H267,$AA$2:$AB$17,2,FALSE),IF(AND(OR($D270={"1/2","1/3","2/1","3/1"}),F267="l"),VLOOKUP(H267,$AC$2:$AD$17,2,FALSE),IF(AND(OR($D270={"1/2","1/3","2/1","3/1"}),F266="w"),VLOOKUP(H266,$AA$2:$AB$17,2,FALSE),IF(AND(OR($D270={"1/2","1/3","2/1","3/1"}),F266="l"),VLOOKUP(H266,$AC$2:$AD$17,2,FALSE),IF(AND(OR($D270={"1/2","1/3","2/1","3/1"}),F265="w"),VLOOKUP(H265,$AA$2:$AB$17,2,FALSE),IF(AND(OR($D270={"1/2","1/3","2/1","3/1"}),F265="l"),VLOOKUP(H265,$AC$2:$AD$17,2,FALSE),IF(AND(OR($D270={"1/2","1/3","2/1","3/1"}),F264="w"),VLOOKUP(H264,$AA$2:$AB$17,2,FALSE),IF(AND(OR($D270={"1/2","1/3","2/1","3/1"}),F264="l"),VLOOKUP(H264,$AC$2:$AD$17,2,FALSE),IF(AND(OR($D270={"1/2","1/3","2/1","3/1"}),F263="w"),VLOOKUP(H263,$AA$2:$AB$17,2,FALSE),IF(AND(OR($D270={"1/2","1/3","2/1","3/1"}),F263="l"),VLOOKUP(H263,$AC$2:$AD$17,2,FALSE),IF(AND(OR($D270={"1/2","1/3","2/1","3/1"}),F262="w"),VLOOKUP(H262,$AA$2:$AB$17,2,FALSE),IF(AND(OR($D270={"1/2","1/3","2/1","3/1"}),F262="l"),VLOOKUP(H262,$AC$2:$AD$17,2,FALSE),IF(AND(OR($D270={"1/2","1/3","2/1","3/1"}),F261="w"),VLOOKUP(H261,$AA$2:$AB$17,2,FALSE),IF(AND(OR($D270={"1/2","1/3","2/1","3/1"}),F261="l"),VLOOKUP(H261,$AC$2:$AD$17,2,FALSE),IF(AND(OR($D270={"1/2","1/3","2/1","3/1"}),F260="w"),VLOOKUP(H260,$AA$2:$AB$17,2,FALSE),IF(AND(OR($D270={"1/2","1/3","2/1","3/1"}),F260="l"),VLOOKUP(H260,$AC$2:$AD$17,2,FALSE),IF(OR($D270={"1/2","1/3","2/1","3/1"}),1,"")))))))))))))))))))))))</f>
        <v/>
      </c>
      <c r="I271" s="13" t="str">
        <f>IF(AND(J271="d",$A271&gt;=1,OR(K271={1,"2a","2b",3,"5a","5b","10a","10b","20a","20b","40a","40b","80a","80b","160a","160b"})),"w",IF(AND(J271="",$A271&gt;=1,OR(K271={1,"2a","2b",3,"5a","5b","10a","10b","20a","20b","40a","40b","80a","80b","160a","160b"})),"l",""))</f>
        <v>w</v>
      </c>
      <c r="J271" s="7" t="str">
        <f>IF(OR($A271={13,14,15,16,17,18,19,20,21,22,23,24}),"d","")</f>
        <v>d</v>
      </c>
      <c r="K271" s="14" t="str">
        <f>IF(AND(OR($D270={"1/2","2/3","2/1","3/2"}),I270="w"),VLOOKUP(K270,$AA$2:$AB$17,2,FALSE),IF(AND(OR($D270={"1/2","2/3","2/1","3/2"}),I270="l"),VLOOKUP(K270,$AC$2:$AD$17,2,FALSE),IF(AND(OR($D270={"1/2","2/3","2/1","3/2"}),I269="w"),VLOOKUP(K269,$AA$2:$AB$17,2,FALSE),IF(AND(OR($D270={"1/2","2/3","2/1","3/2"}),I269="l"),VLOOKUP(K269,$AC$2:$AD$17,2,FALSE),IF(AND(OR($D270={"1/2","2/3","2/1","3/2"}),I268="w"),VLOOKUP(K268,$AA$2:$AB$17,2,FALSE),IF(AND(OR($D270={"1/2","2/3","2/1","3/2"}),I268="l"),VLOOKUP(K268,$AC$2:$AD$17,2,FALSE),IF(AND(OR($D270={"1/2","2/3","2/1","3/2"}),I267="w"),VLOOKUP(K267,$AA$2:$AB$17,2,FALSE),IF(AND(OR($D270={"1/2","2/3","2/1","3/2"}),I267="l"),VLOOKUP(K267,$AC$2:$AD$17,2,FALSE),IF(AND(OR($D270={"1/2","2/3","2/1","3/2"}),I266="w"),VLOOKUP(K266,$AA$2:$AB$17,2,FALSE),IF(AND(OR($D270={"1/2","2/3","2/1","3/2"}),I266="l"),VLOOKUP(K266,$AC$2:$AD$17,2,FALSE),IF(AND(OR($D270={"1/2","2/3","2/1","3/2"}),I265="w"),VLOOKUP(K265,$AA$2:$AB$17,2,FALSE),IF(AND(OR($D270={"1/2","2/3","2/1","3/2"}),I265="l"),VLOOKUP(K265,$AC$2:$AD$17,2,FALSE),IF(AND(OR($D270={"1/2","2/3","2/1","3/2"}),I264="w"),VLOOKUP(K264,$AA$2:$AB$17,2,FALSE),IF(AND(OR($D270={"1/2","2/3","2/1","3/2"}),I264="l"),VLOOKUP(K264,$AC$2:$AD$17,2,FALSE),IF(AND(OR($D270={"1/2","2/3","2/1","3/2"}),I263="w"),VLOOKUP(K263,$AA$2:$AB$17,2,FALSE),IF(AND(OR($D270={"1/2","2/3","2/1","3/2"}),I263="l"),VLOOKUP(K263,$AC$2:$AD$17,2,FALSE),IF(AND(OR($D270={"1/2","2/3","2/1","3/2"}),I262="w"),VLOOKUP(K262,$AA$2:$AB$17,2,FALSE),IF(AND(OR($D270={"1/2","2/3","2/1","3/2"}),I262="l"),VLOOKUP(K262,$AC$2:$AD$17,2,FALSE),IF(AND(OR($D270={"1/2","2/3","2/1","3/2"}),I261="w"),VLOOKUP(K261,$AA$2:$AB$17,2,FALSE),IF(AND(OR($D270={"1/2","2/3","2/1","3/2"}),I261="l"),VLOOKUP(K261,$AC$2:$AD$17,2,FALSE),IF(AND(OR($D270={"1/2","2/3","2/1","3/2"}),I260="w"),VLOOKUP(K260,$AA$2:$AB$17,2,FALSE),IF(AND(OR($D270={"1/2","2/3","2/1","3/2"}),I260="l"),VLOOKUP(K260,$AC$2:$AD$17,2,FALSE),IF(OR($D270={"1/2","2/3","2/1","3/2"}),1,"")))))))))))))))))))))))</f>
        <v>10a</v>
      </c>
      <c r="L271" s="13" t="str">
        <f>IF(AND(M271="d",$A271&gt;=1,OR(N271={1,"2a","2b",3,"5a","5b","10a","10b","20a","20b","40a","40b","80a","80b","160a","160b"})),"w",IF(AND(M271="",$A271&gt;=1,OR(N271={1,"2a","2b",3,"5a","5b","10a","10b","20a","20b","40a","40b","80a","80b","160a","160b"})),"l",""))</f>
        <v>l</v>
      </c>
      <c r="M271" s="7" t="str">
        <f>IF(OR($A271={25,26,27,28,29,30,31,32,33,34,35,36}),"d","")</f>
        <v/>
      </c>
      <c r="N271" s="14" t="str">
        <f>IF(AND(OR($D270={"1/3","2/3","3/1","3/2"}),L270="w"),VLOOKUP(N270,$AA$2:$AB$17,2,FALSE),IF(AND(OR($D270={"1/3","2/3","3/1","3/2"}),L270="l"),VLOOKUP(N270,$AC$2:$AD$17,2,FALSE),IF(AND(OR($D270={"1/3","2/3","3/1","3/2"}),L269="w"),VLOOKUP(N269,$AA$2:$AB$17,2,FALSE),IF(AND(OR($D270={"1/3","2/3","3/1","3/2"}),L269="l"),VLOOKUP(N269,$AC$2:$AD$17,2,FALSE),IF(AND(OR($D270={"1/3","2/3","3/1","3/2"}),L268="w"),VLOOKUP(N268,$AA$2:$AB$17,2,FALSE),IF(AND(OR($D270={"1/3","2/3","3/1","3/2"}),L268="l"),VLOOKUP(N268,$AC$2:$AD$17,2,FALSE),IF(AND(OR($D270={"1/3","2/3","3/1","3/2"}),L267="w"),VLOOKUP(N267,$AA$2:$AB$17,2,FALSE),IF(AND(OR($D270={"1/3","2/3","3/1","3/2"}),L267="l"),VLOOKUP(N267,$AC$2:$AD$17,2,FALSE),IF(AND(OR($D270={"1/3","2/3","3/1","3/2"}),L266="w"),VLOOKUP(N266,$AA$2:$AB$17,2,FALSE),IF(AND(OR($D270={"1/3","2/3","3/1","3/2"}),L266="l"),VLOOKUP(N266,$AC$2:$AD$17,2,FALSE),IF(AND(OR($D270={"1/3","2/3","3/1","3/2"}),L265="w"),VLOOKUP(N265,$AA$2:$AB$17,2,FALSE),IF(AND(OR($D270={"1/3","2/3","3/1","3/2"}),L265="l"),VLOOKUP(N265,$AC$2:$AD$17,2,FALSE),IF(AND(OR($D270={"1/3","2/3","3/1","3/2"}),L264="w"),VLOOKUP(N264,$AA$2:$AB$17,2,FALSE),IF(AND(OR($D270={"1/3","2/3","3/1","3/2"}),L264="l"),VLOOKUP(N264,$AC$2:$AD$17,2,FALSE),IF(AND(OR($D270={"1/3","2/3","3/1","3/2"}),L263="w"),VLOOKUP(N263,$AA$2:$AB$17,2,FALSE),IF(AND(OR($D270={"1/3","2/3","3/1","3/2"}),L263="l"),VLOOKUP(N263,$AC$2:$AD$17,2,FALSE),IF(AND(OR($D270={"1/3","2/3","3/1","3/2"}),L262="w"),VLOOKUP(N262,$AA$2:$AB$17,2,FALSE),IF(AND(OR($D270={"1/3","2/3","3/1","3/2"}),L262="l"),VLOOKUP(N262,$AC$2:$AD$17,2,FALSE),IF(AND(OR($D270={"1/3","2/3","3/1","3/2"}),L261="w"),VLOOKUP(N261,$AA$2:$AB$17,2,FALSE),IF(AND(OR($D270={"1/3","2/3","3/1","3/2"}),L261="l"),VLOOKUP(N261,$AC$2:$AD$17,2,FALSE),IF(AND(OR($D270={"1/3","2/3","3/1","3/2"}),L260="w"),VLOOKUP(N260,$AA$2:$AB$17,2,FALSE),IF(AND(OR($D270={"1/3","2/3","3/1","3/2"}),L260="l"),VLOOKUP(N260,$AC$2:$AD$17,2,FALSE),IF(OR($D270={"1/3","2/3","3/1","3/2"}),1,"")))))))))))))))))))))))</f>
        <v>2a</v>
      </c>
      <c r="O271" s="12">
        <f t="shared" si="22"/>
        <v>18</v>
      </c>
      <c r="P271" s="13" t="str">
        <f>IF(AND(Q271="c",$A271&gt;=1,OR(R271={1,"2a","2b",3,"5a","5b","10a","10b","20a","20b","40a","40b","80a","80b","160a","160b"})),"w",IF(AND(Q271="",$A271&gt;=1,OR(R271={1,"2a","2b",3,"5a","5b","10a","10b","20a","20b","40a","40b","80a","80b","160a","160b"})),"l",""))</f>
        <v/>
      </c>
      <c r="Q271" s="7" t="str">
        <f>IF(OR($A271={1,4,7,10,13,16,19,22,25,28,31,34}),"c","")</f>
        <v/>
      </c>
      <c r="R271" s="14" t="str">
        <f>IF(AND(OR($E270={"a/b","a/c","b/a","c/a"}),P270="w"),VLOOKUP(R270,$AA$2:$AB$17,2,FALSE),IF(AND(OR($E270={"a/b","a/c","b/a","c/a"}),P270="l"),VLOOKUP(R270,$AC$2:$AD$17,2,FALSE),IF(AND(OR($E270={"a/b","a/c","b/a","c/a"}),P269="w"),VLOOKUP(R269,$AA$2:$AB$17,2,FALSE),IF(AND(OR($E270={"a/b","a/c","b/a","c/a"}),P269="l"),VLOOKUP(R269,$AC$2:$AD$17,2,FALSE),IF(AND(OR($E270={"a/b","a/c","b/a","c/a"}),P268="w"),VLOOKUP(R268,$AA$2:$AB$17,2,FALSE),IF(AND(OR($E270={"a/b","a/c","b/a","c/a"}),P268="l"),VLOOKUP(R268,$AC$2:$AD$17,2,FALSE),IF(AND(OR($E270={"a/b","a/c","b/a","c/a"}),P267="w"),VLOOKUP(R267,$AA$2:$AB$17,2,FALSE),IF(AND(OR($E270={"a/b","a/c","b/a","c/a"}),P267="l"),VLOOKUP(R267,$AC$2:$AD$17,2,FALSE),IF(AND(OR($E270={"a/b","a/c","b/a","c/a"}),P266="w"),VLOOKUP(R266,$AA$2:$AB$17,2,FALSE),IF(AND(OR($E270={"a/b","a/c","b/a","c/a"}),P266="l"),VLOOKUP(R266,$AC$2:$AD$17,2,FALSE),IF(AND(OR($E270={"a/b","a/c","b/a","c/a"}),P265="w"),VLOOKUP(R265,$AA$2:$AB$17,2,FALSE),IF(AND(OR($E270={"a/b","a/c","b/a","c/a"}),P265="l"),VLOOKUP(R265,$AC$2:$AD$17,2,FALSE),IF(AND(OR($E270={"a/b","a/c","b/a","c/a"}),P264="w"),VLOOKUP(R264,$AA$2:$AB$17,2,FALSE),IF(AND(OR($E270={"a/b","a/c","b/a","c/a"}),P264="l"),VLOOKUP(R264,$AC$2:$AD$17,2,FALSE),IF(AND(OR($E270={"a/b","a/c","b/a","c/a"}),P263="w"),VLOOKUP(R263,$AA$2:$AB$17,2,FALSE),IF(AND(OR($E270={"a/b","a/c","b/a","c/a"}),P263="l"),VLOOKUP(R263,$AC$2:$AD$17,2,FALSE),IF(AND(OR($E270={"a/b","a/c","b/a","c/a"}),P262="w"),VLOOKUP(R262,$AA$2:$AB$17,2,FALSE),IF(AND(OR($E270={"a/b","a/c","b/a","c/a"}),P262="l"),VLOOKUP(R262,$AC$2:$AD$17,2,FALSE),IF(AND(OR($E270={"a/b","a/c","b/a","c/a"}),P261="w"),VLOOKUP(R261,$AA$2:$AB$17,2,FALSE),IF(AND(OR($E270={"a/b","a/c","b/a","c/a"}),P261="l"),VLOOKUP(R261,$AC$2:$AD$17,2,FALSE),IF(AND(OR($E270={"a/b","a/c","b/a","c/a"}),P260="w"),VLOOKUP(R260,$AA$2:$AB$17,2,FALSE),IF(AND(OR($E270={"a/b","a/c","b/a","c/a"}),P260="l"),VLOOKUP(R260,$AC$2:$AD$17,2,FALSE),IF(OR($E270={"a/b","a/c","b/a","c/a"}),1,"")))))))))))))))))))))))</f>
        <v/>
      </c>
      <c r="S271" s="13" t="str">
        <f>IF(AND(T271="c",$A271&gt;=1,OR(U271={1,"2a","2b",3,"5a","5b","10a","10b","20a","20b","40a","40b","80a","80b","160a","160b"})),"w",IF(AND(T271="",$A271&gt;=1,OR(U271={1,"2a","2b",3,"5a","5b","10a","10b","20a","20b","40a","40b","80a","80b","160a","160b"})),"l",""))</f>
        <v>l</v>
      </c>
      <c r="T271" s="7" t="str">
        <f>IF(OR($A271={2,5,8,11,14,17,20,23,26,29,32,35}),"c","")</f>
        <v/>
      </c>
      <c r="U271" s="14">
        <f>IF(AND(OR($E270={"a/b","b/c","b/a","c/b"}),S270="w"),VLOOKUP(U270,$AA$2:$AB$17,2,FALSE),IF(AND(OR($E270={"a/b","b/c","b/a","c/b"}),S270="l"),VLOOKUP(U270,$AC$2:$AD$17,2,FALSE),IF(AND(OR($E270={"a/b","b/c","b/a","c/b"}),S269="w"),VLOOKUP(U269,$AA$2:$AB$17,2,FALSE),IF(AND(OR($E270={"a/b","b/c","b/a","c/b"}),S269="l"),VLOOKUP(U269,$AC$2:$AD$17,2,FALSE),IF(AND(OR($E270={"a/b","b/c","b/a","c/b"}),S268="w"),VLOOKUP(U268,$AA$2:$AB$17,2,FALSE),IF(AND(OR($E270={"a/b","b/c","b/a","c/b"}),S268="l"),VLOOKUP(U268,$AC$2:$AD$17,2,FALSE),IF(AND(OR($E270={"a/b","b/c","b/a","c/b"}),S267="w"),VLOOKUP(U267,$AA$2:$AB$17,2,FALSE),IF(AND(OR($E270={"a/b","b/c","b/a","c/b"}),S267="l"),VLOOKUP(U267,$AC$2:$AD$17,2,FALSE),IF(AND(OR($E270={"a/b","b/c","b/a","c/b"}),S266="w"),VLOOKUP(U266,$AA$2:$AB$17,2,FALSE),IF(AND(OR($E270={"a/b","b/c","b/a","c/b"}),S266="l"),VLOOKUP(U266,$AC$2:$AD$17,2,FALSE),IF(AND(OR($E270={"a/b","b/c","b/a","c/b"}),S265="w"),VLOOKUP(U265,$AA$2:$AB$17,2,FALSE),IF(AND(OR($E270={"a/b","b/c","b/a","c/b"}),S265="l"),VLOOKUP(U265,$AC$2:$AD$17,2,FALSE),IF(AND(OR($E270={"a/b","b/c","b/a","c/b"}),S264="w"),VLOOKUP(U264,$AA$2:$AB$17,2,FALSE),IF(AND(OR($E270={"a/b","b/c","b/a","c/b"}),S264="l"),VLOOKUP(U264,$AC$2:$AD$17,2,FALSE),IF(AND(OR($E270={"a/b","b/c","b/a","c/b"}),S263="w"),VLOOKUP(U263,$AA$2:$AB$17,2,FALSE),IF(AND(OR($E270={"a/b","b/c","b/a","c/b"}),S263="l"),VLOOKUP(U263,$AC$2:$AD$17,2,FALSE),IF(AND(OR($E270={"a/b","b/c","b/a","c/b"}),S262="w"),VLOOKUP(U262,$AA$2:$AB$17,2,FALSE),IF(AND(OR($E270={"a/b","b/c","b/a","c/b"}),S262="l"),VLOOKUP(U262,$AC$2:$AD$17,2,FALSE),IF(AND(OR($E270={"a/b","b/c","b/a","c/b"}),S261="w"),VLOOKUP(U261,$AA$2:$AB$17,2,FALSE),IF(AND(OR($E270={"a/b","b/c","b/a","c/b"}),S261="l"),VLOOKUP(U261,$AC$2:$AD$17,2,FALSE),IF(AND(OR($E270={"a/b","b/c","b/a","c/b"}),S260="w"),VLOOKUP(U260,$AA$2:$AB$17,2,FALSE),IF(AND(OR($E270={"a/b","b/c","b/a","c/b"}),S260="l"),VLOOKUP(U260,$AC$2:$AD$17,2,FALSE),IF(OR($E270={"a/b","b/c","b/a","c/b"}),1,"")))))))))))))))))))))))</f>
        <v>1</v>
      </c>
      <c r="V271" s="13" t="str">
        <f>IF(AND(W271="c",$A271&gt;=1,OR(X271={1,"2a","2b",3,"5a","5b","10a","10b","20a","20b","40a","40b","80a","80b","160a","160b"})),"w",IF(AND(W271="",$A271&gt;=1,OR(X271={1,"2a","2b",3,"5a","5b","10a","10b","20a","20b","40a","40b","80a","80b","160a","160b"})),"l",""))</f>
        <v>w</v>
      </c>
      <c r="W271" s="7" t="str">
        <f>IF(OR($A271={3,6,9,12,15,18,21,24,27,30,33,36}),"c","")</f>
        <v>c</v>
      </c>
      <c r="X271" s="14" t="str">
        <f>IF(AND(OR($E270={"a/c","b/c","c/a","c/b"}),V270="w"),VLOOKUP(X270,$AA$2:$AB$17,2,FALSE),IF(AND(OR($E270={"a/c","b/c","c/a","c/b"}),V270="l"),VLOOKUP(X270,$AC$2:$AD$17,2,FALSE),IF(AND(OR($E270={"a/c","b/c","c/a","c/b"}),V269="w"),VLOOKUP(X269,$AA$2:$AB$17,2,FALSE),IF(AND(OR($E270={"a/c","b/c","c/a","c/b"}),V269="l"),VLOOKUP(X269,$AC$2:$AD$17,2,FALSE),IF(AND(OR($E270={"a/c","b/c","c/a","c/b"}),V268="w"),VLOOKUP(X268,$AA$2:$AB$17,2,FALSE),IF(AND(OR($E270={"a/c","b/c","c/a","c/b"}),V268="l"),VLOOKUP(X268,$AC$2:$AD$17,2,FALSE),IF(AND(OR($E270={"a/c","b/c","c/a","c/b"}),V267="w"),VLOOKUP(X267,$AA$2:$AB$17,2,FALSE),IF(AND(OR($E270={"a/c","b/c","c/a","c/b"}),V267="l"),VLOOKUP(X267,$AC$2:$AD$17,2,FALSE),IF(AND(OR($E270={"a/c","b/c","c/a","c/b"}),V266="w"),VLOOKUP(X266,$AA$2:$AB$17,2,FALSE),IF(AND(OR($E270={"a/c","b/c","c/a","c/b"}),V266="l"),VLOOKUP(X266,$AC$2:$AD$17,2,FALSE),IF(AND(OR($E270={"a/c","b/c","c/a","c/b"}),V265="w"),VLOOKUP(X265,$AA$2:$AB$17,2,FALSE),IF(AND(OR($E270={"a/c","b/c","c/a","c/b"}),V265="l"),VLOOKUP(X265,$AC$2:$AD$17,2,FALSE),IF(AND(OR($E270={"a/c","b/c","c/a","c/b"}),V264="w"),VLOOKUP(X264,$AA$2:$AB$17,2,FALSE),IF(AND(OR($E270={"a/c","b/c","c/a","c/b"}),V264="l"),VLOOKUP(X264,$AC$2:$AD$17,2,FALSE),IF(AND(OR($E270={"a/c","b/c","c/a","c/b"}),V263="w"),VLOOKUP(X263,$AA$2:$AB$17,2,FALSE),IF(AND(OR($E270={"a/c","b/c","c/a","c/b"}),V263="l"),VLOOKUP(X263,$AC$2:$AD$17,2,FALSE),IF(AND(OR($E270={"a/c","b/c","c/a","c/b"}),V262="w"),VLOOKUP(X262,$AA$2:$AB$17,2,FALSE),IF(AND(OR($E270={"a/c","b/c","c/a","c/b"}),V262="l"),VLOOKUP(X262,$AC$2:$AD$17,2,FALSE),IF(AND(OR($E270={"a/c","b/c","c/a","c/b"}),V261="w"),VLOOKUP(X261,$AA$2:$AB$17,2,FALSE),IF(AND(OR($E270={"a/c","b/c","c/a","c/b"}),V261="l"),VLOOKUP(X261,$AC$2:$AD$17,2,FALSE),IF(AND(OR($E270={"a/c","b/c","c/a","c/b"}),V260="w"),VLOOKUP(X260,$AA$2:$AB$17,2,FALSE),IF(AND(OR($E270={"a/c","b/c","c/a","c/b"}),V260="l"),VLOOKUP(X260,$AC$2:$AD$17,2,FALSE),IF(OR($E270={"a/c","b/c","c/a","c/b"}),1,"")))))))))))))))))))))))</f>
        <v>10b</v>
      </c>
      <c r="Y271" s="12">
        <f t="shared" si="23"/>
        <v>19</v>
      </c>
      <c r="Z271" s="27">
        <f t="shared" si="24"/>
        <v>37</v>
      </c>
    </row>
    <row r="272" spans="1:26">
      <c r="A272" s="9">
        <v>16</v>
      </c>
      <c r="B272" s="9">
        <f>IF(OR($A272={1,2,3,4,5,6,7,8,9,10,11,12}),1,IF(OR($A272={13,14,15,16,17,18,19,20,21,22,23,24}),2,IF(OR($A272={25,26,27,28,29,30,31,32,33,34,35,36}),3,"")))</f>
        <v>2</v>
      </c>
      <c r="C272" s="9" t="str">
        <f>IF(OR($A272={1,4,7,10,13,16,19,22,25,28,31,34}),"A",IF(OR($A272={2,5,8,11,14,17,20,23,26,29,32,35}),"B",IF(OR($A272={3,6,9,12,15,18,21,24,27,30,33,36}),"C","")))</f>
        <v>A</v>
      </c>
      <c r="D272" t="str">
        <f t="shared" si="25"/>
        <v>3/2</v>
      </c>
      <c r="E272" t="str">
        <f t="shared" si="26"/>
        <v>C/A</v>
      </c>
      <c r="F272" s="13" t="str">
        <f>IF(AND(G272="d",$A272&gt;=1,OR(H272={1,"2a","2b",3,"5a","5b","10a","10b","20a","20b","40a","40b","80a","80b","160a","160b"})),"w",IF(AND(G272="",$A272&gt;=1,OR(H272={1,"2a","2b",3,"5a","5b","10a","10b","20a","20b","40a","40b","80a","80b","160a","160b"})),"l",""))</f>
        <v/>
      </c>
      <c r="G272" s="7" t="str">
        <f>IF(OR($A272={1,2,3,4,5,6,7,8,9,10,11,12}),"d","")</f>
        <v/>
      </c>
      <c r="H272" s="14" t="str">
        <f>IF(AND(OR($D271={"1/2","1/3","2/1","3/1"}),F271="w"),VLOOKUP(H271,$AA$2:$AB$17,2,FALSE),IF(AND(OR($D271={"1/2","1/3","2/1","3/1"}),F271="l"),VLOOKUP(H271,$AC$2:$AD$17,2,FALSE),IF(AND(OR($D271={"1/2","1/3","2/1","3/1"}),F270="w"),VLOOKUP(H270,$AA$2:$AB$17,2,FALSE),IF(AND(OR($D271={"1/2","1/3","2/1","3/1"}),F270="l"),VLOOKUP(H270,$AC$2:$AD$17,2,FALSE),IF(AND(OR($D271={"1/2","1/3","2/1","3/1"}),F269="w"),VLOOKUP(H269,$AA$2:$AB$17,2,FALSE),IF(AND(OR($D271={"1/2","1/3","2/1","3/1"}),F269="l"),VLOOKUP(H269,$AC$2:$AD$17,2,FALSE),IF(AND(OR($D271={"1/2","1/3","2/1","3/1"}),F268="w"),VLOOKUP(H268,$AA$2:$AB$17,2,FALSE),IF(AND(OR($D271={"1/2","1/3","2/1","3/1"}),F268="l"),VLOOKUP(H268,$AC$2:$AD$17,2,FALSE),IF(AND(OR($D271={"1/2","1/3","2/1","3/1"}),F267="w"),VLOOKUP(H267,$AA$2:$AB$17,2,FALSE),IF(AND(OR($D271={"1/2","1/3","2/1","3/1"}),F267="l"),VLOOKUP(H267,$AC$2:$AD$17,2,FALSE),IF(AND(OR($D271={"1/2","1/3","2/1","3/1"}),F266="w"),VLOOKUP(H266,$AA$2:$AB$17,2,FALSE),IF(AND(OR($D271={"1/2","1/3","2/1","3/1"}),F266="l"),VLOOKUP(H266,$AC$2:$AD$17,2,FALSE),IF(AND(OR($D271={"1/2","1/3","2/1","3/1"}),F265="w"),VLOOKUP(H265,$AA$2:$AB$17,2,FALSE),IF(AND(OR($D271={"1/2","1/3","2/1","3/1"}),F265="l"),VLOOKUP(H265,$AC$2:$AD$17,2,FALSE),IF(AND(OR($D271={"1/2","1/3","2/1","3/1"}),F264="w"),VLOOKUP(H264,$AA$2:$AB$17,2,FALSE),IF(AND(OR($D271={"1/2","1/3","2/1","3/1"}),F264="l"),VLOOKUP(H264,$AC$2:$AD$17,2,FALSE),IF(AND(OR($D271={"1/2","1/3","2/1","3/1"}),F263="w"),VLOOKUP(H263,$AA$2:$AB$17,2,FALSE),IF(AND(OR($D271={"1/2","1/3","2/1","3/1"}),F263="l"),VLOOKUP(H263,$AC$2:$AD$17,2,FALSE),IF(AND(OR($D271={"1/2","1/3","2/1","3/1"}),F262="w"),VLOOKUP(H262,$AA$2:$AB$17,2,FALSE),IF(AND(OR($D271={"1/2","1/3","2/1","3/1"}),F262="l"),VLOOKUP(H262,$AC$2:$AD$17,2,FALSE),IF(AND(OR($D271={"1/2","1/3","2/1","3/1"}),F261="w"),VLOOKUP(H261,$AA$2:$AB$17,2,FALSE),IF(AND(OR($D271={"1/2","1/3","2/1","3/1"}),F261="l"),VLOOKUP(H261,$AC$2:$AD$17,2,FALSE),IF(OR($D271={"1/2","1/3","2/1","3/1"}),1,"")))))))))))))))))))))))</f>
        <v/>
      </c>
      <c r="I272" s="13" t="str">
        <f>IF(AND(J272="d",$A272&gt;=1,OR(K272={1,"2a","2b",3,"5a","5b","10a","10b","20a","20b","40a","40b","80a","80b","160a","160b"})),"w",IF(AND(J272="",$A272&gt;=1,OR(K272={1,"2a","2b",3,"5a","5b","10a","10b","20a","20b","40a","40b","80a","80b","160a","160b"})),"l",""))</f>
        <v>w</v>
      </c>
      <c r="J272" s="7" t="str">
        <f>IF(OR($A272={13,14,15,16,17,18,19,20,21,22,23,24}),"d","")</f>
        <v>d</v>
      </c>
      <c r="K272" s="14">
        <f>IF(AND(OR($D271={"1/2","2/3","2/1","3/2"}),I271="w"),VLOOKUP(K271,$AA$2:$AB$17,2,FALSE),IF(AND(OR($D271={"1/2","2/3","2/1","3/2"}),I271="l"),VLOOKUP(K271,$AC$2:$AD$17,2,FALSE),IF(AND(OR($D271={"1/2","2/3","2/1","3/2"}),I270="w"),VLOOKUP(K270,$AA$2:$AB$17,2,FALSE),IF(AND(OR($D271={"1/2","2/3","2/1","3/2"}),I270="l"),VLOOKUP(K270,$AC$2:$AD$17,2,FALSE),IF(AND(OR($D271={"1/2","2/3","2/1","3/2"}),I269="w"),VLOOKUP(K269,$AA$2:$AB$17,2,FALSE),IF(AND(OR($D271={"1/2","2/3","2/1","3/2"}),I269="l"),VLOOKUP(K269,$AC$2:$AD$17,2,FALSE),IF(AND(OR($D271={"1/2","2/3","2/1","3/2"}),I268="w"),VLOOKUP(K268,$AA$2:$AB$17,2,FALSE),IF(AND(OR($D271={"1/2","2/3","2/1","3/2"}),I268="l"),VLOOKUP(K268,$AC$2:$AD$17,2,FALSE),IF(AND(OR($D271={"1/2","2/3","2/1","3/2"}),I267="w"),VLOOKUP(K267,$AA$2:$AB$17,2,FALSE),IF(AND(OR($D271={"1/2","2/3","2/1","3/2"}),I267="l"),VLOOKUP(K267,$AC$2:$AD$17,2,FALSE),IF(AND(OR($D271={"1/2","2/3","2/1","3/2"}),I266="w"),VLOOKUP(K266,$AA$2:$AB$17,2,FALSE),IF(AND(OR($D271={"1/2","2/3","2/1","3/2"}),I266="l"),VLOOKUP(K266,$AC$2:$AD$17,2,FALSE),IF(AND(OR($D271={"1/2","2/3","2/1","3/2"}),I265="w"),VLOOKUP(K265,$AA$2:$AB$17,2,FALSE),IF(AND(OR($D271={"1/2","2/3","2/1","3/2"}),I265="l"),VLOOKUP(K265,$AC$2:$AD$17,2,FALSE),IF(AND(OR($D271={"1/2","2/3","2/1","3/2"}),I264="w"),VLOOKUP(K264,$AA$2:$AB$17,2,FALSE),IF(AND(OR($D271={"1/2","2/3","2/1","3/2"}),I264="l"),VLOOKUP(K264,$AC$2:$AD$17,2,FALSE),IF(AND(OR($D271={"1/2","2/3","2/1","3/2"}),I263="w"),VLOOKUP(K263,$AA$2:$AB$17,2,FALSE),IF(AND(OR($D271={"1/2","2/3","2/1","3/2"}),I263="l"),VLOOKUP(K263,$AC$2:$AD$17,2,FALSE),IF(AND(OR($D271={"1/2","2/3","2/1","3/2"}),I262="w"),VLOOKUP(K262,$AA$2:$AB$17,2,FALSE),IF(AND(OR($D271={"1/2","2/3","2/1","3/2"}),I262="l"),VLOOKUP(K262,$AC$2:$AD$17,2,FALSE),IF(AND(OR($D271={"1/2","2/3","2/1","3/2"}),I261="w"),VLOOKUP(K261,$AA$2:$AB$17,2,FALSE),IF(AND(OR($D271={"1/2","2/3","2/1","3/2"}),I261="l"),VLOOKUP(K261,$AC$2:$AD$17,2,FALSE),IF(OR($D271={"1/2","2/3","2/1","3/2"}),1,"")))))))))))))))))))))))</f>
        <v>1</v>
      </c>
      <c r="L272" s="13" t="str">
        <f>IF(AND(M272="d",$A272&gt;=1,OR(N272={1,"2a","2b",3,"5a","5b","10a","10b","20a","20b","40a","40b","80a","80b","160a","160b"})),"w",IF(AND(M272="",$A272&gt;=1,OR(N272={1,"2a","2b",3,"5a","5b","10a","10b","20a","20b","40a","40b","80a","80b","160a","160b"})),"l",""))</f>
        <v>l</v>
      </c>
      <c r="M272" s="7" t="str">
        <f>IF(OR($A272={25,26,27,28,29,30,31,32,33,34,35,36}),"d","")</f>
        <v/>
      </c>
      <c r="N272" s="14" t="str">
        <f>IF(AND(OR($D271={"1/3","2/3","3/1","3/2"}),L271="w"),VLOOKUP(N271,$AA$2:$AB$17,2,FALSE),IF(AND(OR($D271={"1/3","2/3","3/1","3/2"}),L271="l"),VLOOKUP(N271,$AC$2:$AD$17,2,FALSE),IF(AND(OR($D271={"1/3","2/3","3/1","3/2"}),L270="w"),VLOOKUP(N270,$AA$2:$AB$17,2,FALSE),IF(AND(OR($D271={"1/3","2/3","3/1","3/2"}),L270="l"),VLOOKUP(N270,$AC$2:$AD$17,2,FALSE),IF(AND(OR($D271={"1/3","2/3","3/1","3/2"}),L269="w"),VLOOKUP(N269,$AA$2:$AB$17,2,FALSE),IF(AND(OR($D271={"1/3","2/3","3/1","3/2"}),L269="l"),VLOOKUP(N269,$AC$2:$AD$17,2,FALSE),IF(AND(OR($D271={"1/3","2/3","3/1","3/2"}),L268="w"),VLOOKUP(N268,$AA$2:$AB$17,2,FALSE),IF(AND(OR($D271={"1/3","2/3","3/1","3/2"}),L268="l"),VLOOKUP(N268,$AC$2:$AD$17,2,FALSE),IF(AND(OR($D271={"1/3","2/3","3/1","3/2"}),L267="w"),VLOOKUP(N267,$AA$2:$AB$17,2,FALSE),IF(AND(OR($D271={"1/3","2/3","3/1","3/2"}),L267="l"),VLOOKUP(N267,$AC$2:$AD$17,2,FALSE),IF(AND(OR($D271={"1/3","2/3","3/1","3/2"}),L266="w"),VLOOKUP(N266,$AA$2:$AB$17,2,FALSE),IF(AND(OR($D271={"1/3","2/3","3/1","3/2"}),L266="l"),VLOOKUP(N266,$AC$2:$AD$17,2,FALSE),IF(AND(OR($D271={"1/3","2/3","3/1","3/2"}),L265="w"),VLOOKUP(N265,$AA$2:$AB$17,2,FALSE),IF(AND(OR($D271={"1/3","2/3","3/1","3/2"}),L265="l"),VLOOKUP(N265,$AC$2:$AD$17,2,FALSE),IF(AND(OR($D271={"1/3","2/3","3/1","3/2"}),L264="w"),VLOOKUP(N264,$AA$2:$AB$17,2,FALSE),IF(AND(OR($D271={"1/3","2/3","3/1","3/2"}),L264="l"),VLOOKUP(N264,$AC$2:$AD$17,2,FALSE),IF(AND(OR($D271={"1/3","2/3","3/1","3/2"}),L263="w"),VLOOKUP(N263,$AA$2:$AB$17,2,FALSE),IF(AND(OR($D271={"1/3","2/3","3/1","3/2"}),L263="l"),VLOOKUP(N263,$AC$2:$AD$17,2,FALSE),IF(AND(OR($D271={"1/3","2/3","3/1","3/2"}),L262="w"),VLOOKUP(N262,$AA$2:$AB$17,2,FALSE),IF(AND(OR($D271={"1/3","2/3","3/1","3/2"}),L262="l"),VLOOKUP(N262,$AC$2:$AD$17,2,FALSE),IF(AND(OR($D271={"1/3","2/3","3/1","3/2"}),L261="w"),VLOOKUP(N261,$AA$2:$AB$17,2,FALSE),IF(AND(OR($D271={"1/3","2/3","3/1","3/2"}),L261="l"),VLOOKUP(N261,$AC$2:$AD$17,2,FALSE),IF(OR($D271={"1/3","2/3","3/1","3/2"}),1,"")))))))))))))))))))))))</f>
        <v>2b</v>
      </c>
      <c r="O272" s="12">
        <f t="shared" si="22"/>
        <v>0</v>
      </c>
      <c r="P272" s="13" t="str">
        <f>IF(AND(Q272="c",$A272&gt;=1,OR(R272={1,"2a","2b",3,"5a","5b","10a","10b","20a","20b","40a","40b","80a","80b","160a","160b"})),"w",IF(AND(Q272="",$A272&gt;=1,OR(R272={1,"2a","2b",3,"5a","5b","10a","10b","20a","20b","40a","40b","80a","80b","160a","160b"})),"l",""))</f>
        <v/>
      </c>
      <c r="Q272" s="7" t="str">
        <f>IF(OR($A272={1,4,7,10,13,16,19,22,25,28,31,34}),"c","")</f>
        <v>c</v>
      </c>
      <c r="R272" s="14" t="str">
        <f>IF(AND(OR($E271={"a/b","a/c","b/a","c/a"}),P271="w"),VLOOKUP(R271,$AA$2:$AB$17,2,FALSE),IF(AND(OR($E271={"a/b","a/c","b/a","c/a"}),P271="l"),VLOOKUP(R271,$AC$2:$AD$17,2,FALSE),IF(AND(OR($E271={"a/b","a/c","b/a","c/a"}),P270="w"),VLOOKUP(R270,$AA$2:$AB$17,2,FALSE),IF(AND(OR($E271={"a/b","a/c","b/a","c/a"}),P270="l"),VLOOKUP(R270,$AC$2:$AD$17,2,FALSE),IF(AND(OR($E271={"a/b","a/c","b/a","c/a"}),P269="w"),VLOOKUP(R269,$AA$2:$AB$17,2,FALSE),IF(AND(OR($E271={"a/b","a/c","b/a","c/a"}),P269="l"),VLOOKUP(R269,$AC$2:$AD$17,2,FALSE),IF(AND(OR($E271={"a/b","a/c","b/a","c/a"}),P268="w"),VLOOKUP(R268,$AA$2:$AB$17,2,FALSE),IF(AND(OR($E271={"a/b","a/c","b/a","c/a"}),P268="l"),VLOOKUP(R268,$AC$2:$AD$17,2,FALSE),IF(AND(OR($E271={"a/b","a/c","b/a","c/a"}),P267="w"),VLOOKUP(R267,$AA$2:$AB$17,2,FALSE),IF(AND(OR($E271={"a/b","a/c","b/a","c/a"}),P267="l"),VLOOKUP(R267,$AC$2:$AD$17,2,FALSE),IF(AND(OR($E271={"a/b","a/c","b/a","c/a"}),P266="w"),VLOOKUP(R266,$AA$2:$AB$17,2,FALSE),IF(AND(OR($E271={"a/b","a/c","b/a","c/a"}),P266="l"),VLOOKUP(R266,$AC$2:$AD$17,2,FALSE),IF(AND(OR($E271={"a/b","a/c","b/a","c/a"}),P265="w"),VLOOKUP(R265,$AA$2:$AB$17,2,FALSE),IF(AND(OR($E271={"a/b","a/c","b/a","c/a"}),P265="l"),VLOOKUP(R265,$AC$2:$AD$17,2,FALSE),IF(AND(OR($E271={"a/b","a/c","b/a","c/a"}),P264="w"),VLOOKUP(R264,$AA$2:$AB$17,2,FALSE),IF(AND(OR($E271={"a/b","a/c","b/a","c/a"}),P264="l"),VLOOKUP(R264,$AC$2:$AD$17,2,FALSE),IF(AND(OR($E271={"a/b","a/c","b/a","c/a"}),P263="w"),VLOOKUP(R263,$AA$2:$AB$17,2,FALSE),IF(AND(OR($E271={"a/b","a/c","b/a","c/a"}),P263="l"),VLOOKUP(R263,$AC$2:$AD$17,2,FALSE),IF(AND(OR($E271={"a/b","a/c","b/a","c/a"}),P262="w"),VLOOKUP(R262,$AA$2:$AB$17,2,FALSE),IF(AND(OR($E271={"a/b","a/c","b/a","c/a"}),P262="l"),VLOOKUP(R262,$AC$2:$AD$17,2,FALSE),IF(AND(OR($E271={"a/b","a/c","b/a","c/a"}),P261="w"),VLOOKUP(R261,$AA$2:$AB$17,2,FALSE),IF(AND(OR($E271={"a/b","a/c","b/a","c/a"}),P261="l"),VLOOKUP(R261,$AC$2:$AD$17,2,FALSE),IF(OR($E271={"a/b","a/c","b/a","c/a"}),1,"")))))))))))))))))))))))</f>
        <v/>
      </c>
      <c r="S272" s="13" t="str">
        <f>IF(AND(T272="c",$A272&gt;=1,OR(U272={1,"2a","2b",3,"5a","5b","10a","10b","20a","20b","40a","40b","80a","80b","160a","160b"})),"w",IF(AND(T272="",$A272&gt;=1,OR(U272={1,"2a","2b",3,"5a","5b","10a","10b","20a","20b","40a","40b","80a","80b","160a","160b"})),"l",""))</f>
        <v>l</v>
      </c>
      <c r="T272" s="7" t="str">
        <f>IF(OR($A272={2,5,8,11,14,17,20,23,26,29,32,35}),"c","")</f>
        <v/>
      </c>
      <c r="U272" s="14" t="str">
        <f>IF(AND(OR($E271={"a/b","b/c","b/a","c/b"}),S271="w"),VLOOKUP(U271,$AA$2:$AB$17,2,FALSE),IF(AND(OR($E271={"a/b","b/c","b/a","c/b"}),S271="l"),VLOOKUP(U271,$AC$2:$AD$17,2,FALSE),IF(AND(OR($E271={"a/b","b/c","b/a","c/b"}),S270="w"),VLOOKUP(U270,$AA$2:$AB$17,2,FALSE),IF(AND(OR($E271={"a/b","b/c","b/a","c/b"}),S270="l"),VLOOKUP(U270,$AC$2:$AD$17,2,FALSE),IF(AND(OR($E271={"a/b","b/c","b/a","c/b"}),S269="w"),VLOOKUP(U269,$AA$2:$AB$17,2,FALSE),IF(AND(OR($E271={"a/b","b/c","b/a","c/b"}),S269="l"),VLOOKUP(U269,$AC$2:$AD$17,2,FALSE),IF(AND(OR($E271={"a/b","b/c","b/a","c/b"}),S268="w"),VLOOKUP(U268,$AA$2:$AB$17,2,FALSE),IF(AND(OR($E271={"a/b","b/c","b/a","c/b"}),S268="l"),VLOOKUP(U268,$AC$2:$AD$17,2,FALSE),IF(AND(OR($E271={"a/b","b/c","b/a","c/b"}),S267="w"),VLOOKUP(U267,$AA$2:$AB$17,2,FALSE),IF(AND(OR($E271={"a/b","b/c","b/a","c/b"}),S267="l"),VLOOKUP(U267,$AC$2:$AD$17,2,FALSE),IF(AND(OR($E271={"a/b","b/c","b/a","c/b"}),S266="w"),VLOOKUP(U266,$AA$2:$AB$17,2,FALSE),IF(AND(OR($E271={"a/b","b/c","b/a","c/b"}),S266="l"),VLOOKUP(U266,$AC$2:$AD$17,2,FALSE),IF(AND(OR($E271={"a/b","b/c","b/a","c/b"}),S265="w"),VLOOKUP(U265,$AA$2:$AB$17,2,FALSE),IF(AND(OR($E271={"a/b","b/c","b/a","c/b"}),S265="l"),VLOOKUP(U265,$AC$2:$AD$17,2,FALSE),IF(AND(OR($E271={"a/b","b/c","b/a","c/b"}),S264="w"),VLOOKUP(U264,$AA$2:$AB$17,2,FALSE),IF(AND(OR($E271={"a/b","b/c","b/a","c/b"}),S264="l"),VLOOKUP(U264,$AC$2:$AD$17,2,FALSE),IF(AND(OR($E271={"a/b","b/c","b/a","c/b"}),S263="w"),VLOOKUP(U263,$AA$2:$AB$17,2,FALSE),IF(AND(OR($E271={"a/b","b/c","b/a","c/b"}),S263="l"),VLOOKUP(U263,$AC$2:$AD$17,2,FALSE),IF(AND(OR($E271={"a/b","b/c","b/a","c/b"}),S262="w"),VLOOKUP(U262,$AA$2:$AB$17,2,FALSE),IF(AND(OR($E271={"a/b","b/c","b/a","c/b"}),S262="l"),VLOOKUP(U262,$AC$2:$AD$17,2,FALSE),IF(AND(OR($E271={"a/b","b/c","b/a","c/b"}),S261="w"),VLOOKUP(U261,$AA$2:$AB$17,2,FALSE),IF(AND(OR($E271={"a/b","b/c","b/a","c/b"}),S261="l"),VLOOKUP(U261,$AC$2:$AD$17,2,FALSE),IF(OR($E271={"a/b","b/c","b/a","c/b"}),1,"")))))))))))))))))))))))</f>
        <v>2a</v>
      </c>
      <c r="V272" s="13" t="str">
        <f>IF(AND(W272="c",$A272&gt;=1,OR(X272={1,"2a","2b",3,"5a","5b","10a","10b","20a","20b","40a","40b","80a","80b","160a","160b"})),"w",IF(AND(W272="",$A272&gt;=1,OR(X272={1,"2a","2b",3,"5a","5b","10a","10b","20a","20b","40a","40b","80a","80b","160a","160b"})),"l",""))</f>
        <v>l</v>
      </c>
      <c r="W272" s="7" t="str">
        <f>IF(OR($A272={3,6,9,12,15,18,21,24,27,30,33,36}),"c","")</f>
        <v/>
      </c>
      <c r="X272" s="14" t="str">
        <f>IF(AND(OR($E271={"a/c","b/c","c/a","c/b"}),V271="w"),VLOOKUP(X271,$AA$2:$AB$17,2,FALSE),IF(AND(OR($E271={"a/c","b/c","c/a","c/b"}),V271="l"),VLOOKUP(X271,$AC$2:$AD$17,2,FALSE),IF(AND(OR($E271={"a/c","b/c","c/a","c/b"}),V270="w"),VLOOKUP(X270,$AA$2:$AB$17,2,FALSE),IF(AND(OR($E271={"a/c","b/c","c/a","c/b"}),V270="l"),VLOOKUP(X270,$AC$2:$AD$17,2,FALSE),IF(AND(OR($E271={"a/c","b/c","c/a","c/b"}),V269="w"),VLOOKUP(X269,$AA$2:$AB$17,2,FALSE),IF(AND(OR($E271={"a/c","b/c","c/a","c/b"}),V269="l"),VLOOKUP(X269,$AC$2:$AD$17,2,FALSE),IF(AND(OR($E271={"a/c","b/c","c/a","c/b"}),V268="w"),VLOOKUP(X268,$AA$2:$AB$17,2,FALSE),IF(AND(OR($E271={"a/c","b/c","c/a","c/b"}),V268="l"),VLOOKUP(X268,$AC$2:$AD$17,2,FALSE),IF(AND(OR($E271={"a/c","b/c","c/a","c/b"}),V267="w"),VLOOKUP(X267,$AA$2:$AB$17,2,FALSE),IF(AND(OR($E271={"a/c","b/c","c/a","c/b"}),V267="l"),VLOOKUP(X267,$AC$2:$AD$17,2,FALSE),IF(AND(OR($E271={"a/c","b/c","c/a","c/b"}),V266="w"),VLOOKUP(X266,$AA$2:$AB$17,2,FALSE),IF(AND(OR($E271={"a/c","b/c","c/a","c/b"}),V266="l"),VLOOKUP(X266,$AC$2:$AD$17,2,FALSE),IF(AND(OR($E271={"a/c","b/c","c/a","c/b"}),V265="w"),VLOOKUP(X265,$AA$2:$AB$17,2,FALSE),IF(AND(OR($E271={"a/c","b/c","c/a","c/b"}),V265="l"),VLOOKUP(X265,$AC$2:$AD$17,2,FALSE),IF(AND(OR($E271={"a/c","b/c","c/a","c/b"}),V264="w"),VLOOKUP(X264,$AA$2:$AB$17,2,FALSE),IF(AND(OR($E271={"a/c","b/c","c/a","c/b"}),V264="l"),VLOOKUP(X264,$AC$2:$AD$17,2,FALSE),IF(AND(OR($E271={"a/c","b/c","c/a","c/b"}),V263="w"),VLOOKUP(X263,$AA$2:$AB$17,2,FALSE),IF(AND(OR($E271={"a/c","b/c","c/a","c/b"}),V263="l"),VLOOKUP(X263,$AC$2:$AD$17,2,FALSE),IF(AND(OR($E271={"a/c","b/c","c/a","c/b"}),V262="w"),VLOOKUP(X262,$AA$2:$AB$17,2,FALSE),IF(AND(OR($E271={"a/c","b/c","c/a","c/b"}),V262="l"),VLOOKUP(X262,$AC$2:$AD$17,2,FALSE),IF(AND(OR($E271={"a/c","b/c","c/a","c/b"}),V261="w"),VLOOKUP(X261,$AA$2:$AB$17,2,FALSE),IF(AND(OR($E271={"a/c","b/c","c/a","c/b"}),V261="l"),VLOOKUP(X261,$AC$2:$AD$17,2,FALSE),IF(OR($E271={"a/c","b/c","c/a","c/b"}),1,"")))))))))))))))))))))))</f>
        <v>5a</v>
      </c>
      <c r="Y272" s="12">
        <f t="shared" si="23"/>
        <v>-7</v>
      </c>
      <c r="Z272" s="27">
        <f t="shared" si="24"/>
        <v>-7</v>
      </c>
    </row>
    <row r="273" spans="1:26">
      <c r="A273" s="9">
        <v>33</v>
      </c>
      <c r="B273" s="9">
        <f>IF(OR($A273={1,2,3,4,5,6,7,8,9,10,11,12}),1,IF(OR($A273={13,14,15,16,17,18,19,20,21,22,23,24}),2,IF(OR($A273={25,26,27,28,29,30,31,32,33,34,35,36}),3,"")))</f>
        <v>3</v>
      </c>
      <c r="C273" s="9" t="str">
        <f>IF(OR($A273={1,4,7,10,13,16,19,22,25,28,31,34}),"A",IF(OR($A273={2,5,8,11,14,17,20,23,26,29,32,35}),"B",IF(OR($A273={3,6,9,12,15,18,21,24,27,30,33,36}),"C","")))</f>
        <v>C</v>
      </c>
      <c r="D273" t="str">
        <f t="shared" si="25"/>
        <v>2/3</v>
      </c>
      <c r="E273" t="str">
        <f t="shared" si="26"/>
        <v>A/C</v>
      </c>
      <c r="F273" s="13" t="str">
        <f>IF(AND(G273="d",$A273&gt;=1,OR(H273={1,"2a","2b",3,"5a","5b","10a","10b","20a","20b","40a","40b","80a","80b","160a","160b"})),"w",IF(AND(G273="",$A273&gt;=1,OR(H273={1,"2a","2b",3,"5a","5b","10a","10b","20a","20b","40a","40b","80a","80b","160a","160b"})),"l",""))</f>
        <v/>
      </c>
      <c r="G273" s="7" t="str">
        <f>IF(OR($A273={1,2,3,4,5,6,7,8,9,10,11,12}),"d","")</f>
        <v/>
      </c>
      <c r="H273" s="14" t="str">
        <f>IF(AND(OR($D272={"1/2","1/3","2/1","3/1"}),F272="w"),VLOOKUP(H272,$AA$2:$AB$17,2,FALSE),IF(AND(OR($D272={"1/2","1/3","2/1","3/1"}),F272="l"),VLOOKUP(H272,$AC$2:$AD$17,2,FALSE),IF(AND(OR($D272={"1/2","1/3","2/1","3/1"}),F271="w"),VLOOKUP(H271,$AA$2:$AB$17,2,FALSE),IF(AND(OR($D272={"1/2","1/3","2/1","3/1"}),F271="l"),VLOOKUP(H271,$AC$2:$AD$17,2,FALSE),IF(AND(OR($D272={"1/2","1/3","2/1","3/1"}),F270="w"),VLOOKUP(H270,$AA$2:$AB$17,2,FALSE),IF(AND(OR($D272={"1/2","1/3","2/1","3/1"}),F270="l"),VLOOKUP(H270,$AC$2:$AD$17,2,FALSE),IF(AND(OR($D272={"1/2","1/3","2/1","3/1"}),F269="w"),VLOOKUP(H269,$AA$2:$AB$17,2,FALSE),IF(AND(OR($D272={"1/2","1/3","2/1","3/1"}),F269="l"),VLOOKUP(H269,$AC$2:$AD$17,2,FALSE),IF(AND(OR($D272={"1/2","1/3","2/1","3/1"}),F268="w"),VLOOKUP(H268,$AA$2:$AB$17,2,FALSE),IF(AND(OR($D272={"1/2","1/3","2/1","3/1"}),F268="l"),VLOOKUP(H268,$AC$2:$AD$17,2,FALSE),IF(AND(OR($D272={"1/2","1/3","2/1","3/1"}),F267="w"),VLOOKUP(H267,$AA$2:$AB$17,2,FALSE),IF(AND(OR($D272={"1/2","1/3","2/1","3/1"}),F267="l"),VLOOKUP(H267,$AC$2:$AD$17,2,FALSE),IF(AND(OR($D272={"1/2","1/3","2/1","3/1"}),F266="w"),VLOOKUP(H266,$AA$2:$AB$17,2,FALSE),IF(AND(OR($D272={"1/2","1/3","2/1","3/1"}),F266="l"),VLOOKUP(H266,$AC$2:$AD$17,2,FALSE),IF(AND(OR($D272={"1/2","1/3","2/1","3/1"}),F265="w"),VLOOKUP(H265,$AA$2:$AB$17,2,FALSE),IF(AND(OR($D272={"1/2","1/3","2/1","3/1"}),F265="l"),VLOOKUP(H265,$AC$2:$AD$17,2,FALSE),IF(AND(OR($D272={"1/2","1/3","2/1","3/1"}),F264="w"),VLOOKUP(H264,$AA$2:$AB$17,2,FALSE),IF(AND(OR($D272={"1/2","1/3","2/1","3/1"}),F264="l"),VLOOKUP(H264,$AC$2:$AD$17,2,FALSE),IF(AND(OR($D272={"1/2","1/3","2/1","3/1"}),F263="w"),VLOOKUP(H263,$AA$2:$AB$17,2,FALSE),IF(AND(OR($D272={"1/2","1/3","2/1","3/1"}),F263="l"),VLOOKUP(H263,$AC$2:$AD$17,2,FALSE),IF(AND(OR($D272={"1/2","1/3","2/1","3/1"}),F262="w"),VLOOKUP(H262,$AA$2:$AB$17,2,FALSE),IF(AND(OR($D272={"1/2","1/3","2/1","3/1"}),F262="l"),VLOOKUP(H262,$AC$2:$AD$17,2,FALSE),IF(OR($D272={"1/2","1/3","2/1","3/1"}),1,"")))))))))))))))))))))))</f>
        <v/>
      </c>
      <c r="I273" s="13" t="str">
        <f>IF(AND(J273="d",$A273&gt;=1,OR(K273={1,"2a","2b",3,"5a","5b","10a","10b","20a","20b","40a","40b","80a","80b","160a","160b"})),"w",IF(AND(J273="",$A273&gt;=1,OR(K273={1,"2a","2b",3,"5a","5b","10a","10b","20a","20b","40a","40b","80a","80b","160a","160b"})),"l",""))</f>
        <v>l</v>
      </c>
      <c r="J273" s="7" t="str">
        <f>IF(OR($A273={13,14,15,16,17,18,19,20,21,22,23,24}),"d","")</f>
        <v/>
      </c>
      <c r="K273" s="14">
        <f>IF(AND(OR($D272={"1/2","2/3","2/1","3/2"}),I272="w"),VLOOKUP(K272,$AA$2:$AB$17,2,FALSE),IF(AND(OR($D272={"1/2","2/3","2/1","3/2"}),I272="l"),VLOOKUP(K272,$AC$2:$AD$17,2,FALSE),IF(AND(OR($D272={"1/2","2/3","2/1","3/2"}),I271="w"),VLOOKUP(K271,$AA$2:$AB$17,2,FALSE),IF(AND(OR($D272={"1/2","2/3","2/1","3/2"}),I271="l"),VLOOKUP(K271,$AC$2:$AD$17,2,FALSE),IF(AND(OR($D272={"1/2","2/3","2/1","3/2"}),I270="w"),VLOOKUP(K270,$AA$2:$AB$17,2,FALSE),IF(AND(OR($D272={"1/2","2/3","2/1","3/2"}),I270="l"),VLOOKUP(K270,$AC$2:$AD$17,2,FALSE),IF(AND(OR($D272={"1/2","2/3","2/1","3/2"}),I269="w"),VLOOKUP(K269,$AA$2:$AB$17,2,FALSE),IF(AND(OR($D272={"1/2","2/3","2/1","3/2"}),I269="l"),VLOOKUP(K269,$AC$2:$AD$17,2,FALSE),IF(AND(OR($D272={"1/2","2/3","2/1","3/2"}),I268="w"),VLOOKUP(K268,$AA$2:$AB$17,2,FALSE),IF(AND(OR($D272={"1/2","2/3","2/1","3/2"}),I268="l"),VLOOKUP(K268,$AC$2:$AD$17,2,FALSE),IF(AND(OR($D272={"1/2","2/3","2/1","3/2"}),I267="w"),VLOOKUP(K267,$AA$2:$AB$17,2,FALSE),IF(AND(OR($D272={"1/2","2/3","2/1","3/2"}),I267="l"),VLOOKUP(K267,$AC$2:$AD$17,2,FALSE),IF(AND(OR($D272={"1/2","2/3","2/1","3/2"}),I266="w"),VLOOKUP(K266,$AA$2:$AB$17,2,FALSE),IF(AND(OR($D272={"1/2","2/3","2/1","3/2"}),I266="l"),VLOOKUP(K266,$AC$2:$AD$17,2,FALSE),IF(AND(OR($D272={"1/2","2/3","2/1","3/2"}),I265="w"),VLOOKUP(K265,$AA$2:$AB$17,2,FALSE),IF(AND(OR($D272={"1/2","2/3","2/1","3/2"}),I265="l"),VLOOKUP(K265,$AC$2:$AD$17,2,FALSE),IF(AND(OR($D272={"1/2","2/3","2/1","3/2"}),I264="w"),VLOOKUP(K264,$AA$2:$AB$17,2,FALSE),IF(AND(OR($D272={"1/2","2/3","2/1","3/2"}),I264="l"),VLOOKUP(K264,$AC$2:$AD$17,2,FALSE),IF(AND(OR($D272={"1/2","2/3","2/1","3/2"}),I263="w"),VLOOKUP(K263,$AA$2:$AB$17,2,FALSE),IF(AND(OR($D272={"1/2","2/3","2/1","3/2"}),I263="l"),VLOOKUP(K263,$AC$2:$AD$17,2,FALSE),IF(AND(OR($D272={"1/2","2/3","2/1","3/2"}),I262="w"),VLOOKUP(K262,$AA$2:$AB$17,2,FALSE),IF(AND(OR($D272={"1/2","2/3","2/1","3/2"}),I262="l"),VLOOKUP(K262,$AC$2:$AD$17,2,FALSE),IF(OR($D272={"1/2","2/3","2/1","3/2"}),1,"")))))))))))))))))))))))</f>
        <v>1</v>
      </c>
      <c r="L273" s="13" t="str">
        <f>IF(AND(M273="d",$A273&gt;=1,OR(N273={1,"2a","2b",3,"5a","5b","10a","10b","20a","20b","40a","40b","80a","80b","160a","160b"})),"w",IF(AND(M273="",$A273&gt;=1,OR(N273={1,"2a","2b",3,"5a","5b","10a","10b","20a","20b","40a","40b","80a","80b","160a","160b"})),"l",""))</f>
        <v>w</v>
      </c>
      <c r="M273" s="7" t="str">
        <f>IF(OR($A273={25,26,27,28,29,30,31,32,33,34,35,36}),"d","")</f>
        <v>d</v>
      </c>
      <c r="N273" s="14">
        <f>IF(AND(OR($D272={"1/3","2/3","3/1","3/2"}),L272="w"),VLOOKUP(N272,$AA$2:$AB$17,2,FALSE),IF(AND(OR($D272={"1/3","2/3","3/1","3/2"}),L272="l"),VLOOKUP(N272,$AC$2:$AD$17,2,FALSE),IF(AND(OR($D272={"1/3","2/3","3/1","3/2"}),L271="w"),VLOOKUP(N271,$AA$2:$AB$17,2,FALSE),IF(AND(OR($D272={"1/3","2/3","3/1","3/2"}),L271="l"),VLOOKUP(N271,$AC$2:$AD$17,2,FALSE),IF(AND(OR($D272={"1/3","2/3","3/1","3/2"}),L270="w"),VLOOKUP(N270,$AA$2:$AB$17,2,FALSE),IF(AND(OR($D272={"1/3","2/3","3/1","3/2"}),L270="l"),VLOOKUP(N270,$AC$2:$AD$17,2,FALSE),IF(AND(OR($D272={"1/3","2/3","3/1","3/2"}),L269="w"),VLOOKUP(N269,$AA$2:$AB$17,2,FALSE),IF(AND(OR($D272={"1/3","2/3","3/1","3/2"}),L269="l"),VLOOKUP(N269,$AC$2:$AD$17,2,FALSE),IF(AND(OR($D272={"1/3","2/3","3/1","3/2"}),L268="w"),VLOOKUP(N268,$AA$2:$AB$17,2,FALSE),IF(AND(OR($D272={"1/3","2/3","3/1","3/2"}),L268="l"),VLOOKUP(N268,$AC$2:$AD$17,2,FALSE),IF(AND(OR($D272={"1/3","2/3","3/1","3/2"}),L267="w"),VLOOKUP(N267,$AA$2:$AB$17,2,FALSE),IF(AND(OR($D272={"1/3","2/3","3/1","3/2"}),L267="l"),VLOOKUP(N267,$AC$2:$AD$17,2,FALSE),IF(AND(OR($D272={"1/3","2/3","3/1","3/2"}),L266="w"),VLOOKUP(N266,$AA$2:$AB$17,2,FALSE),IF(AND(OR($D272={"1/3","2/3","3/1","3/2"}),L266="l"),VLOOKUP(N266,$AC$2:$AD$17,2,FALSE),IF(AND(OR($D272={"1/3","2/3","3/1","3/2"}),L265="w"),VLOOKUP(N265,$AA$2:$AB$17,2,FALSE),IF(AND(OR($D272={"1/3","2/3","3/1","3/2"}),L265="l"),VLOOKUP(N265,$AC$2:$AD$17,2,FALSE),IF(AND(OR($D272={"1/3","2/3","3/1","3/2"}),L264="w"),VLOOKUP(N264,$AA$2:$AB$17,2,FALSE),IF(AND(OR($D272={"1/3","2/3","3/1","3/2"}),L264="l"),VLOOKUP(N264,$AC$2:$AD$17,2,FALSE),IF(AND(OR($D272={"1/3","2/3","3/1","3/2"}),L263="w"),VLOOKUP(N263,$AA$2:$AB$17,2,FALSE),IF(AND(OR($D272={"1/3","2/3","3/1","3/2"}),L263="l"),VLOOKUP(N263,$AC$2:$AD$17,2,FALSE),IF(AND(OR($D272={"1/3","2/3","3/1","3/2"}),L262="w"),VLOOKUP(N262,$AA$2:$AB$17,2,FALSE),IF(AND(OR($D272={"1/3","2/3","3/1","3/2"}),L262="l"),VLOOKUP(N262,$AC$2:$AD$17,2,FALSE),IF(OR($D272={"1/3","2/3","3/1","3/2"}),1,"")))))))))))))))))))))))</f>
        <v>3</v>
      </c>
      <c r="O273" s="12">
        <f t="shared" si="22"/>
        <v>5</v>
      </c>
      <c r="P273" s="13" t="str">
        <f>IF(AND(Q273="c",$A273&gt;=1,OR(R273={1,"2a","2b",3,"5a","5b","10a","10b","20a","20b","40a","40b","80a","80b","160a","160b"})),"w",IF(AND(Q273="",$A273&gt;=1,OR(R273={1,"2a","2b",3,"5a","5b","10a","10b","20a","20b","40a","40b","80a","80b","160a","160b"})),"l",""))</f>
        <v>l</v>
      </c>
      <c r="Q273" s="7" t="str">
        <f>IF(OR($A273={1,4,7,10,13,16,19,22,25,28,31,34}),"c","")</f>
        <v/>
      </c>
      <c r="R273" s="14" t="str">
        <f>IF(AND(OR($E272={"a/b","a/c","b/a","c/a"}),P272="w"),VLOOKUP(R272,$AA$2:$AB$17,2,FALSE),IF(AND(OR($E272={"a/b","a/c","b/a","c/a"}),P272="l"),VLOOKUP(R272,$AC$2:$AD$17,2,FALSE),IF(AND(OR($E272={"a/b","a/c","b/a","c/a"}),P271="w"),VLOOKUP(R271,$AA$2:$AB$17,2,FALSE),IF(AND(OR($E272={"a/b","a/c","b/a","c/a"}),P271="l"),VLOOKUP(R271,$AC$2:$AD$17,2,FALSE),IF(AND(OR($E272={"a/b","a/c","b/a","c/a"}),P270="w"),VLOOKUP(R270,$AA$2:$AB$17,2,FALSE),IF(AND(OR($E272={"a/b","a/c","b/a","c/a"}),P270="l"),VLOOKUP(R270,$AC$2:$AD$17,2,FALSE),IF(AND(OR($E272={"a/b","a/c","b/a","c/a"}),P269="w"),VLOOKUP(R269,$AA$2:$AB$17,2,FALSE),IF(AND(OR($E272={"a/b","a/c","b/a","c/a"}),P269="l"),VLOOKUP(R269,$AC$2:$AD$17,2,FALSE),IF(AND(OR($E272={"a/b","a/c","b/a","c/a"}),P268="w"),VLOOKUP(R268,$AA$2:$AB$17,2,FALSE),IF(AND(OR($E272={"a/b","a/c","b/a","c/a"}),P268="l"),VLOOKUP(R268,$AC$2:$AD$17,2,FALSE),IF(AND(OR($E272={"a/b","a/c","b/a","c/a"}),P267="w"),VLOOKUP(R267,$AA$2:$AB$17,2,FALSE),IF(AND(OR($E272={"a/b","a/c","b/a","c/a"}),P267="l"),VLOOKUP(R267,$AC$2:$AD$17,2,FALSE),IF(AND(OR($E272={"a/b","a/c","b/a","c/a"}),P266="w"),VLOOKUP(R266,$AA$2:$AB$17,2,FALSE),IF(AND(OR($E272={"a/b","a/c","b/a","c/a"}),P266="l"),VLOOKUP(R266,$AC$2:$AD$17,2,FALSE),IF(AND(OR($E272={"a/b","a/c","b/a","c/a"}),P265="w"),VLOOKUP(R265,$AA$2:$AB$17,2,FALSE),IF(AND(OR($E272={"a/b","a/c","b/a","c/a"}),P265="l"),VLOOKUP(R265,$AC$2:$AD$17,2,FALSE),IF(AND(OR($E272={"a/b","a/c","b/a","c/a"}),P264="w"),VLOOKUP(R264,$AA$2:$AB$17,2,FALSE),IF(AND(OR($E272={"a/b","a/c","b/a","c/a"}),P264="l"),VLOOKUP(R264,$AC$2:$AD$17,2,FALSE),IF(AND(OR($E272={"a/b","a/c","b/a","c/a"}),P263="w"),VLOOKUP(R263,$AA$2:$AB$17,2,FALSE),IF(AND(OR($E272={"a/b","a/c","b/a","c/a"}),P263="l"),VLOOKUP(R263,$AC$2:$AD$17,2,FALSE),IF(AND(OR($E272={"a/b","a/c","b/a","c/a"}),P262="w"),VLOOKUP(R262,$AA$2:$AB$17,2,FALSE),IF(AND(OR($E272={"a/b","a/c","b/a","c/a"}),P262="l"),VLOOKUP(R262,$AC$2:$AD$17,2,FALSE),IF(OR($E272={"a/b","a/c","b/a","c/a"}),1,"")))))))))))))))))))))))</f>
        <v>2b</v>
      </c>
      <c r="S273" s="13" t="str">
        <f>IF(AND(T273="c",$A273&gt;=1,OR(U273={1,"2a","2b",3,"5a","5b","10a","10b","20a","20b","40a","40b","80a","80b","160a","160b"})),"w",IF(AND(T273="",$A273&gt;=1,OR(U273={1,"2a","2b",3,"5a","5b","10a","10b","20a","20b","40a","40b","80a","80b","160a","160b"})),"l",""))</f>
        <v/>
      </c>
      <c r="T273" s="7" t="str">
        <f>IF(OR($A273={2,5,8,11,14,17,20,23,26,29,32,35}),"c","")</f>
        <v/>
      </c>
      <c r="U273" s="14" t="str">
        <f>IF(AND(OR($E272={"a/b","b/c","b/a","c/b"}),S272="w"),VLOOKUP(U272,$AA$2:$AB$17,2,FALSE),IF(AND(OR($E272={"a/b","b/c","b/a","c/b"}),S272="l"),VLOOKUP(U272,$AC$2:$AD$17,2,FALSE),IF(AND(OR($E272={"a/b","b/c","b/a","c/b"}),S271="w"),VLOOKUP(U271,$AA$2:$AB$17,2,FALSE),IF(AND(OR($E272={"a/b","b/c","b/a","c/b"}),S271="l"),VLOOKUP(U271,$AC$2:$AD$17,2,FALSE),IF(AND(OR($E272={"a/b","b/c","b/a","c/b"}),S270="w"),VLOOKUP(U270,$AA$2:$AB$17,2,FALSE),IF(AND(OR($E272={"a/b","b/c","b/a","c/b"}),S270="l"),VLOOKUP(U270,$AC$2:$AD$17,2,FALSE),IF(AND(OR($E272={"a/b","b/c","b/a","c/b"}),S269="w"),VLOOKUP(U269,$AA$2:$AB$17,2,FALSE),IF(AND(OR($E272={"a/b","b/c","b/a","c/b"}),S269="l"),VLOOKUP(U269,$AC$2:$AD$17,2,FALSE),IF(AND(OR($E272={"a/b","b/c","b/a","c/b"}),S268="w"),VLOOKUP(U268,$AA$2:$AB$17,2,FALSE),IF(AND(OR($E272={"a/b","b/c","b/a","c/b"}),S268="l"),VLOOKUP(U268,$AC$2:$AD$17,2,FALSE),IF(AND(OR($E272={"a/b","b/c","b/a","c/b"}),S267="w"),VLOOKUP(U267,$AA$2:$AB$17,2,FALSE),IF(AND(OR($E272={"a/b","b/c","b/a","c/b"}),S267="l"),VLOOKUP(U267,$AC$2:$AD$17,2,FALSE),IF(AND(OR($E272={"a/b","b/c","b/a","c/b"}),S266="w"),VLOOKUP(U266,$AA$2:$AB$17,2,FALSE),IF(AND(OR($E272={"a/b","b/c","b/a","c/b"}),S266="l"),VLOOKUP(U266,$AC$2:$AD$17,2,FALSE),IF(AND(OR($E272={"a/b","b/c","b/a","c/b"}),S265="w"),VLOOKUP(U265,$AA$2:$AB$17,2,FALSE),IF(AND(OR($E272={"a/b","b/c","b/a","c/b"}),S265="l"),VLOOKUP(U265,$AC$2:$AD$17,2,FALSE),IF(AND(OR($E272={"a/b","b/c","b/a","c/b"}),S264="w"),VLOOKUP(U264,$AA$2:$AB$17,2,FALSE),IF(AND(OR($E272={"a/b","b/c","b/a","c/b"}),S264="l"),VLOOKUP(U264,$AC$2:$AD$17,2,FALSE),IF(AND(OR($E272={"a/b","b/c","b/a","c/b"}),S263="w"),VLOOKUP(U263,$AA$2:$AB$17,2,FALSE),IF(AND(OR($E272={"a/b","b/c","b/a","c/b"}),S263="l"),VLOOKUP(U263,$AC$2:$AD$17,2,FALSE),IF(AND(OR($E272={"a/b","b/c","b/a","c/b"}),S262="w"),VLOOKUP(U262,$AA$2:$AB$17,2,FALSE),IF(AND(OR($E272={"a/b","b/c","b/a","c/b"}),S262="l"),VLOOKUP(U262,$AC$2:$AD$17,2,FALSE),IF(OR($E272={"a/b","b/c","b/a","c/b"}),1,"")))))))))))))))))))))))</f>
        <v/>
      </c>
      <c r="V273" s="13" t="str">
        <f>IF(AND(W273="c",$A273&gt;=1,OR(X273={1,"2a","2b",3,"5a","5b","10a","10b","20a","20b","40a","40b","80a","80b","160a","160b"})),"w",IF(AND(W273="",$A273&gt;=1,OR(X273={1,"2a","2b",3,"5a","5b","10a","10b","20a","20b","40a","40b","80a","80b","160a","160b"})),"l",""))</f>
        <v>w</v>
      </c>
      <c r="W273" s="7" t="str">
        <f>IF(OR($A273={3,6,9,12,15,18,21,24,27,30,33,36}),"c","")</f>
        <v>c</v>
      </c>
      <c r="X273" s="14" t="str">
        <f>IF(AND(OR($E272={"a/c","b/c","c/a","c/b"}),V272="w"),VLOOKUP(X272,$AA$2:$AB$17,2,FALSE),IF(AND(OR($E272={"a/c","b/c","c/a","c/b"}),V272="l"),VLOOKUP(X272,$AC$2:$AD$17,2,FALSE),IF(AND(OR($E272={"a/c","b/c","c/a","c/b"}),V271="w"),VLOOKUP(X271,$AA$2:$AB$17,2,FALSE),IF(AND(OR($E272={"a/c","b/c","c/a","c/b"}),V271="l"),VLOOKUP(X271,$AC$2:$AD$17,2,FALSE),IF(AND(OR($E272={"a/c","b/c","c/a","c/b"}),V270="w"),VLOOKUP(X270,$AA$2:$AB$17,2,FALSE),IF(AND(OR($E272={"a/c","b/c","c/a","c/b"}),V270="l"),VLOOKUP(X270,$AC$2:$AD$17,2,FALSE),IF(AND(OR($E272={"a/c","b/c","c/a","c/b"}),V269="w"),VLOOKUP(X269,$AA$2:$AB$17,2,FALSE),IF(AND(OR($E272={"a/c","b/c","c/a","c/b"}),V269="l"),VLOOKUP(X269,$AC$2:$AD$17,2,FALSE),IF(AND(OR($E272={"a/c","b/c","c/a","c/b"}),V268="w"),VLOOKUP(X268,$AA$2:$AB$17,2,FALSE),IF(AND(OR($E272={"a/c","b/c","c/a","c/b"}),V268="l"),VLOOKUP(X268,$AC$2:$AD$17,2,FALSE),IF(AND(OR($E272={"a/c","b/c","c/a","c/b"}),V267="w"),VLOOKUP(X267,$AA$2:$AB$17,2,FALSE),IF(AND(OR($E272={"a/c","b/c","c/a","c/b"}),V267="l"),VLOOKUP(X267,$AC$2:$AD$17,2,FALSE),IF(AND(OR($E272={"a/c","b/c","c/a","c/b"}),V266="w"),VLOOKUP(X266,$AA$2:$AB$17,2,FALSE),IF(AND(OR($E272={"a/c","b/c","c/a","c/b"}),V266="l"),VLOOKUP(X266,$AC$2:$AD$17,2,FALSE),IF(AND(OR($E272={"a/c","b/c","c/a","c/b"}),V265="w"),VLOOKUP(X265,$AA$2:$AB$17,2,FALSE),IF(AND(OR($E272={"a/c","b/c","c/a","c/b"}),V265="l"),VLOOKUP(X265,$AC$2:$AD$17,2,FALSE),IF(AND(OR($E272={"a/c","b/c","c/a","c/b"}),V264="w"),VLOOKUP(X264,$AA$2:$AB$17,2,FALSE),IF(AND(OR($E272={"a/c","b/c","c/a","c/b"}),V264="l"),VLOOKUP(X264,$AC$2:$AD$17,2,FALSE),IF(AND(OR($E272={"a/c","b/c","c/a","c/b"}),V263="w"),VLOOKUP(X263,$AA$2:$AB$17,2,FALSE),IF(AND(OR($E272={"a/c","b/c","c/a","c/b"}),V263="l"),VLOOKUP(X263,$AC$2:$AD$17,2,FALSE),IF(AND(OR($E272={"a/c","b/c","c/a","c/b"}),V262="w"),VLOOKUP(X262,$AA$2:$AB$17,2,FALSE),IF(AND(OR($E272={"a/c","b/c","c/a","c/b"}),V262="l"),VLOOKUP(X262,$AC$2:$AD$17,2,FALSE),IF(OR($E272={"a/c","b/c","c/a","c/b"}),1,"")))))))))))))))))))))))</f>
        <v>5b</v>
      </c>
      <c r="Y273" s="12">
        <f t="shared" si="23"/>
        <v>8</v>
      </c>
      <c r="Z273" s="27">
        <f t="shared" si="24"/>
        <v>13</v>
      </c>
    </row>
    <row r="274" spans="1:26">
      <c r="A274" s="2">
        <v>12</v>
      </c>
      <c r="B274" s="9">
        <f>IF(OR($A274={1,2,3,4,5,6,7,8,9,10,11,12}),1,IF(OR($A274={13,14,15,16,17,18,19,20,21,22,23,24}),2,IF(OR($A274={25,26,27,28,29,30,31,32,33,34,35,36}),3,"")))</f>
        <v>1</v>
      </c>
      <c r="C274" s="9" t="str">
        <f>IF(OR($A274={1,4,7,10,13,16,19,22,25,28,31,34}),"A",IF(OR($A274={2,5,8,11,14,17,20,23,26,29,32,35}),"B",IF(OR($A274={3,6,9,12,15,18,21,24,27,30,33,36}),"C","")))</f>
        <v>C</v>
      </c>
      <c r="D274" t="str">
        <f t="shared" si="25"/>
        <v>3/1</v>
      </c>
      <c r="E274" t="str">
        <f t="shared" si="26"/>
        <v>A/C</v>
      </c>
      <c r="F274" s="13" t="str">
        <f>IF(AND(G274="d",$A274&gt;=1,OR(H274={1,"2a","2b",3,"5a","5b","10a","10b","20a","20b","40a","40b","80a","80b","160a","160b"})),"w",IF(AND(G274="",$A274&gt;=1,OR(H274={1,"2a","2b",3,"5a","5b","10a","10b","20a","20b","40a","40b","80a","80b","160a","160b"})),"l",""))</f>
        <v/>
      </c>
      <c r="G274" s="7" t="str">
        <f>IF(OR($A274={1,2,3,4,5,6,7,8,9,10,11,12}),"d","")</f>
        <v>d</v>
      </c>
      <c r="H274" s="14" t="str">
        <f>IF(AND(OR($D273={"1/2","1/3","2/1","3/1"}),F273="w"),VLOOKUP(H273,$AA$2:$AB$17,2,FALSE),IF(AND(OR($D273={"1/2","1/3","2/1","3/1"}),F273="l"),VLOOKUP(H273,$AC$2:$AD$17,2,FALSE),IF(AND(OR($D273={"1/2","1/3","2/1","3/1"}),F272="w"),VLOOKUP(H272,$AA$2:$AB$17,2,FALSE),IF(AND(OR($D273={"1/2","1/3","2/1","3/1"}),F272="l"),VLOOKUP(H272,$AC$2:$AD$17,2,FALSE),IF(AND(OR($D273={"1/2","1/3","2/1","3/1"}),F271="w"),VLOOKUP(H271,$AA$2:$AB$17,2,FALSE),IF(AND(OR($D273={"1/2","1/3","2/1","3/1"}),F271="l"),VLOOKUP(H271,$AC$2:$AD$17,2,FALSE),IF(AND(OR($D273={"1/2","1/3","2/1","3/1"}),F270="w"),VLOOKUP(H270,$AA$2:$AB$17,2,FALSE),IF(AND(OR($D273={"1/2","1/3","2/1","3/1"}),F270="l"),VLOOKUP(H270,$AC$2:$AD$17,2,FALSE),IF(AND(OR($D273={"1/2","1/3","2/1","3/1"}),F269="w"),VLOOKUP(H269,$AA$2:$AB$17,2,FALSE),IF(AND(OR($D273={"1/2","1/3","2/1","3/1"}),F269="l"),VLOOKUP(H269,$AC$2:$AD$17,2,FALSE),IF(AND(OR($D273={"1/2","1/3","2/1","3/1"}),F268="w"),VLOOKUP(H268,$AA$2:$AB$17,2,FALSE),IF(AND(OR($D273={"1/2","1/3","2/1","3/1"}),F268="l"),VLOOKUP(H268,$AC$2:$AD$17,2,FALSE),IF(AND(OR($D273={"1/2","1/3","2/1","3/1"}),F267="w"),VLOOKUP(H267,$AA$2:$AB$17,2,FALSE),IF(AND(OR($D273={"1/2","1/3","2/1","3/1"}),F267="l"),VLOOKUP(H267,$AC$2:$AD$17,2,FALSE),IF(AND(OR($D273={"1/2","1/3","2/1","3/1"}),F266="w"),VLOOKUP(H266,$AA$2:$AB$17,2,FALSE),IF(AND(OR($D273={"1/2","1/3","2/1","3/1"}),F266="l"),VLOOKUP(H266,$AC$2:$AD$17,2,FALSE),IF(AND(OR($D273={"1/2","1/3","2/1","3/1"}),F265="w"),VLOOKUP(H265,$AA$2:$AB$17,2,FALSE),IF(AND(OR($D273={"1/2","1/3","2/1","3/1"}),F265="l"),VLOOKUP(H265,$AC$2:$AD$17,2,FALSE),IF(AND(OR($D273={"1/2","1/3","2/1","3/1"}),F264="w"),VLOOKUP(H264,$AA$2:$AB$17,2,FALSE),IF(AND(OR($D273={"1/2","1/3","2/1","3/1"}),F264="l"),VLOOKUP(H264,$AC$2:$AD$17,2,FALSE),IF(AND(OR($D273={"1/2","1/3","2/1","3/1"}),F263="w"),VLOOKUP(H263,$AA$2:$AB$17,2,FALSE),IF(AND(OR($D273={"1/2","1/3","2/1","3/1"}),F263="l"),VLOOKUP(H263,$AC$2:$AD$17,2,FALSE),IF(OR($D273={"1/2","1/3","2/1","3/1"}),1,"")))))))))))))))))))))))</f>
        <v/>
      </c>
      <c r="I274" s="13" t="str">
        <f>IF(AND(J274="d",$A274&gt;=1,OR(K274={1,"2a","2b",3,"5a","5b","10a","10b","20a","20b","40a","40b","80a","80b","160a","160b"})),"w",IF(AND(J274="",$A274&gt;=1,OR(K274={1,"2a","2b",3,"5a","5b","10a","10b","20a","20b","40a","40b","80a","80b","160a","160b"})),"l",""))</f>
        <v>l</v>
      </c>
      <c r="J274" s="7" t="str">
        <f>IF(OR($A274={13,14,15,16,17,18,19,20,21,22,23,24}),"d","")</f>
        <v/>
      </c>
      <c r="K274" s="14" t="str">
        <f>IF(AND(OR($D273={"1/2","2/3","2/1","3/2"}),I273="w"),VLOOKUP(K273,$AA$2:$AB$17,2,FALSE),IF(AND(OR($D273={"1/2","2/3","2/1","3/2"}),I273="l"),VLOOKUP(K273,$AC$2:$AD$17,2,FALSE),IF(AND(OR($D273={"1/2","2/3","2/1","3/2"}),I272="w"),VLOOKUP(K272,$AA$2:$AB$17,2,FALSE),IF(AND(OR($D273={"1/2","2/3","2/1","3/2"}),I272="l"),VLOOKUP(K272,$AC$2:$AD$17,2,FALSE),IF(AND(OR($D273={"1/2","2/3","2/1","3/2"}),I271="w"),VLOOKUP(K271,$AA$2:$AB$17,2,FALSE),IF(AND(OR($D273={"1/2","2/3","2/1","3/2"}),I271="l"),VLOOKUP(K271,$AC$2:$AD$17,2,FALSE),IF(AND(OR($D273={"1/2","2/3","2/1","3/2"}),I270="w"),VLOOKUP(K270,$AA$2:$AB$17,2,FALSE),IF(AND(OR($D273={"1/2","2/3","2/1","3/2"}),I270="l"),VLOOKUP(K270,$AC$2:$AD$17,2,FALSE),IF(AND(OR($D273={"1/2","2/3","2/1","3/2"}),I269="w"),VLOOKUP(K269,$AA$2:$AB$17,2,FALSE),IF(AND(OR($D273={"1/2","2/3","2/1","3/2"}),I269="l"),VLOOKUP(K269,$AC$2:$AD$17,2,FALSE),IF(AND(OR($D273={"1/2","2/3","2/1","3/2"}),I268="w"),VLOOKUP(K268,$AA$2:$AB$17,2,FALSE),IF(AND(OR($D273={"1/2","2/3","2/1","3/2"}),I268="l"),VLOOKUP(K268,$AC$2:$AD$17,2,FALSE),IF(AND(OR($D273={"1/2","2/3","2/1","3/2"}),I267="w"),VLOOKUP(K267,$AA$2:$AB$17,2,FALSE),IF(AND(OR($D273={"1/2","2/3","2/1","3/2"}),I267="l"),VLOOKUP(K267,$AC$2:$AD$17,2,FALSE),IF(AND(OR($D273={"1/2","2/3","2/1","3/2"}),I266="w"),VLOOKUP(K266,$AA$2:$AB$17,2,FALSE),IF(AND(OR($D273={"1/2","2/3","2/1","3/2"}),I266="l"),VLOOKUP(K266,$AC$2:$AD$17,2,FALSE),IF(AND(OR($D273={"1/2","2/3","2/1","3/2"}),I265="w"),VLOOKUP(K265,$AA$2:$AB$17,2,FALSE),IF(AND(OR($D273={"1/2","2/3","2/1","3/2"}),I265="l"),VLOOKUP(K265,$AC$2:$AD$17,2,FALSE),IF(AND(OR($D273={"1/2","2/3","2/1","3/2"}),I264="w"),VLOOKUP(K264,$AA$2:$AB$17,2,FALSE),IF(AND(OR($D273={"1/2","2/3","2/1","3/2"}),I264="l"),VLOOKUP(K264,$AC$2:$AD$17,2,FALSE),IF(AND(OR($D273={"1/2","2/3","2/1","3/2"}),I263="w"),VLOOKUP(K263,$AA$2:$AB$17,2,FALSE),IF(AND(OR($D273={"1/2","2/3","2/1","3/2"}),I263="l"),VLOOKUP(K263,$AC$2:$AD$17,2,FALSE),IF(OR($D273={"1/2","2/3","2/1","3/2"}),1,"")))))))))))))))))))))))</f>
        <v>2a</v>
      </c>
      <c r="L274" s="13" t="str">
        <f>IF(AND(M274="d",$A274&gt;=1,OR(N274={1,"2a","2b",3,"5a","5b","10a","10b","20a","20b","40a","40b","80a","80b","160a","160b"})),"w",IF(AND(M274="",$A274&gt;=1,OR(N274={1,"2a","2b",3,"5a","5b","10a","10b","20a","20b","40a","40b","80a","80b","160a","160b"})),"l",""))</f>
        <v>l</v>
      </c>
      <c r="M274" s="7" t="str">
        <f>IF(OR($A274={25,26,27,28,29,30,31,32,33,34,35,36}),"d","")</f>
        <v/>
      </c>
      <c r="N274" s="14">
        <f>IF(AND(OR($D273={"1/3","2/3","3/1","3/2"}),L273="w"),VLOOKUP(N273,$AA$2:$AB$17,2,FALSE),IF(AND(OR($D273={"1/3","2/3","3/1","3/2"}),L273="l"),VLOOKUP(N273,$AC$2:$AD$17,2,FALSE),IF(AND(OR($D273={"1/3","2/3","3/1","3/2"}),L272="w"),VLOOKUP(N272,$AA$2:$AB$17,2,FALSE),IF(AND(OR($D273={"1/3","2/3","3/1","3/2"}),L272="l"),VLOOKUP(N272,$AC$2:$AD$17,2,FALSE),IF(AND(OR($D273={"1/3","2/3","3/1","3/2"}),L271="w"),VLOOKUP(N271,$AA$2:$AB$17,2,FALSE),IF(AND(OR($D273={"1/3","2/3","3/1","3/2"}),L271="l"),VLOOKUP(N271,$AC$2:$AD$17,2,FALSE),IF(AND(OR($D273={"1/3","2/3","3/1","3/2"}),L270="w"),VLOOKUP(N270,$AA$2:$AB$17,2,FALSE),IF(AND(OR($D273={"1/3","2/3","3/1","3/2"}),L270="l"),VLOOKUP(N270,$AC$2:$AD$17,2,FALSE),IF(AND(OR($D273={"1/3","2/3","3/1","3/2"}),L269="w"),VLOOKUP(N269,$AA$2:$AB$17,2,FALSE),IF(AND(OR($D273={"1/3","2/3","3/1","3/2"}),L269="l"),VLOOKUP(N269,$AC$2:$AD$17,2,FALSE),IF(AND(OR($D273={"1/3","2/3","3/1","3/2"}),L268="w"),VLOOKUP(N268,$AA$2:$AB$17,2,FALSE),IF(AND(OR($D273={"1/3","2/3","3/1","3/2"}),L268="l"),VLOOKUP(N268,$AC$2:$AD$17,2,FALSE),IF(AND(OR($D273={"1/3","2/3","3/1","3/2"}),L267="w"),VLOOKUP(N267,$AA$2:$AB$17,2,FALSE),IF(AND(OR($D273={"1/3","2/3","3/1","3/2"}),L267="l"),VLOOKUP(N267,$AC$2:$AD$17,2,FALSE),IF(AND(OR($D273={"1/3","2/3","3/1","3/2"}),L266="w"),VLOOKUP(N266,$AA$2:$AB$17,2,FALSE),IF(AND(OR($D273={"1/3","2/3","3/1","3/2"}),L266="l"),VLOOKUP(N266,$AC$2:$AD$17,2,FALSE),IF(AND(OR($D273={"1/3","2/3","3/1","3/2"}),L265="w"),VLOOKUP(N265,$AA$2:$AB$17,2,FALSE),IF(AND(OR($D273={"1/3","2/3","3/1","3/2"}),L265="l"),VLOOKUP(N265,$AC$2:$AD$17,2,FALSE),IF(AND(OR($D273={"1/3","2/3","3/1","3/2"}),L264="w"),VLOOKUP(N264,$AA$2:$AB$17,2,FALSE),IF(AND(OR($D273={"1/3","2/3","3/1","3/2"}),L264="l"),VLOOKUP(N264,$AC$2:$AD$17,2,FALSE),IF(AND(OR($D273={"1/3","2/3","3/1","3/2"}),L263="w"),VLOOKUP(N263,$AA$2:$AB$17,2,FALSE),IF(AND(OR($D273={"1/3","2/3","3/1","3/2"}),L263="l"),VLOOKUP(N263,$AC$2:$AD$17,2,FALSE),IF(OR($D273={"1/3","2/3","3/1","3/2"}),1,"")))))))))))))))))))))))</f>
        <v>1</v>
      </c>
      <c r="O274" s="12">
        <f t="shared" si="22"/>
        <v>-3</v>
      </c>
      <c r="P274" s="13" t="str">
        <f>IF(AND(Q274="c",$A274&gt;=1,OR(R274={1,"2a","2b",3,"5a","5b","10a","10b","20a","20b","40a","40b","80a","80b","160a","160b"})),"w",IF(AND(Q274="",$A274&gt;=1,OR(R274={1,"2a","2b",3,"5a","5b","10a","10b","20a","20b","40a","40b","80a","80b","160a","160b"})),"l",""))</f>
        <v>l</v>
      </c>
      <c r="Q274" s="7" t="str">
        <f>IF(OR($A274={1,4,7,10,13,16,19,22,25,28,31,34}),"c","")</f>
        <v/>
      </c>
      <c r="R274" s="14">
        <f>IF(AND(OR($E273={"a/b","a/c","b/a","c/a"}),P273="w"),VLOOKUP(R273,$AA$2:$AB$17,2,FALSE),IF(AND(OR($E273={"a/b","a/c","b/a","c/a"}),P273="l"),VLOOKUP(R273,$AC$2:$AD$17,2,FALSE),IF(AND(OR($E273={"a/b","a/c","b/a","c/a"}),P272="w"),VLOOKUP(R272,$AA$2:$AB$17,2,FALSE),IF(AND(OR($E273={"a/b","a/c","b/a","c/a"}),P272="l"),VLOOKUP(R272,$AC$2:$AD$17,2,FALSE),IF(AND(OR($E273={"a/b","a/c","b/a","c/a"}),P271="w"),VLOOKUP(R271,$AA$2:$AB$17,2,FALSE),IF(AND(OR($E273={"a/b","a/c","b/a","c/a"}),P271="l"),VLOOKUP(R271,$AC$2:$AD$17,2,FALSE),IF(AND(OR($E273={"a/b","a/c","b/a","c/a"}),P270="w"),VLOOKUP(R270,$AA$2:$AB$17,2,FALSE),IF(AND(OR($E273={"a/b","a/c","b/a","c/a"}),P270="l"),VLOOKUP(R270,$AC$2:$AD$17,2,FALSE),IF(AND(OR($E273={"a/b","a/c","b/a","c/a"}),P269="w"),VLOOKUP(R269,$AA$2:$AB$17,2,FALSE),IF(AND(OR($E273={"a/b","a/c","b/a","c/a"}),P269="l"),VLOOKUP(R269,$AC$2:$AD$17,2,FALSE),IF(AND(OR($E273={"a/b","a/c","b/a","c/a"}),P268="w"),VLOOKUP(R268,$AA$2:$AB$17,2,FALSE),IF(AND(OR($E273={"a/b","a/c","b/a","c/a"}),P268="l"),VLOOKUP(R268,$AC$2:$AD$17,2,FALSE),IF(AND(OR($E273={"a/b","a/c","b/a","c/a"}),P267="w"),VLOOKUP(R267,$AA$2:$AB$17,2,FALSE),IF(AND(OR($E273={"a/b","a/c","b/a","c/a"}),P267="l"),VLOOKUP(R267,$AC$2:$AD$17,2,FALSE),IF(AND(OR($E273={"a/b","a/c","b/a","c/a"}),P266="w"),VLOOKUP(R266,$AA$2:$AB$17,2,FALSE),IF(AND(OR($E273={"a/b","a/c","b/a","c/a"}),P266="l"),VLOOKUP(R266,$AC$2:$AD$17,2,FALSE),IF(AND(OR($E273={"a/b","a/c","b/a","c/a"}),P265="w"),VLOOKUP(R265,$AA$2:$AB$17,2,FALSE),IF(AND(OR($E273={"a/b","a/c","b/a","c/a"}),P265="l"),VLOOKUP(R265,$AC$2:$AD$17,2,FALSE),IF(AND(OR($E273={"a/b","a/c","b/a","c/a"}),P264="w"),VLOOKUP(R264,$AA$2:$AB$17,2,FALSE),IF(AND(OR($E273={"a/b","a/c","b/a","c/a"}),P264="l"),VLOOKUP(R264,$AC$2:$AD$17,2,FALSE),IF(AND(OR($E273={"a/b","a/c","b/a","c/a"}),P263="w"),VLOOKUP(R263,$AA$2:$AB$17,2,FALSE),IF(AND(OR($E273={"a/b","a/c","b/a","c/a"}),P263="l"),VLOOKUP(R263,$AC$2:$AD$17,2,FALSE),IF(OR($E273={"a/b","a/c","b/a","c/a"}),1,"")))))))))))))))))))))))</f>
        <v>3</v>
      </c>
      <c r="S274" s="13" t="str">
        <f>IF(AND(T274="c",$A274&gt;=1,OR(U274={1,"2a","2b",3,"5a","5b","10a","10b","20a","20b","40a","40b","80a","80b","160a","160b"})),"w",IF(AND(T274="",$A274&gt;=1,OR(U274={1,"2a","2b",3,"5a","5b","10a","10b","20a","20b","40a","40b","80a","80b","160a","160b"})),"l",""))</f>
        <v/>
      </c>
      <c r="T274" s="7" t="str">
        <f>IF(OR($A274={2,5,8,11,14,17,20,23,26,29,32,35}),"c","")</f>
        <v/>
      </c>
      <c r="U274" s="14" t="str">
        <f>IF(AND(OR($E273={"a/b","b/c","b/a","c/b"}),S273="w"),VLOOKUP(U273,$AA$2:$AB$17,2,FALSE),IF(AND(OR($E273={"a/b","b/c","b/a","c/b"}),S273="l"),VLOOKUP(U273,$AC$2:$AD$17,2,FALSE),IF(AND(OR($E273={"a/b","b/c","b/a","c/b"}),S272="w"),VLOOKUP(U272,$AA$2:$AB$17,2,FALSE),IF(AND(OR($E273={"a/b","b/c","b/a","c/b"}),S272="l"),VLOOKUP(U272,$AC$2:$AD$17,2,FALSE),IF(AND(OR($E273={"a/b","b/c","b/a","c/b"}),S271="w"),VLOOKUP(U271,$AA$2:$AB$17,2,FALSE),IF(AND(OR($E273={"a/b","b/c","b/a","c/b"}),S271="l"),VLOOKUP(U271,$AC$2:$AD$17,2,FALSE),IF(AND(OR($E273={"a/b","b/c","b/a","c/b"}),S270="w"),VLOOKUP(U270,$AA$2:$AB$17,2,FALSE),IF(AND(OR($E273={"a/b","b/c","b/a","c/b"}),S270="l"),VLOOKUP(U270,$AC$2:$AD$17,2,FALSE),IF(AND(OR($E273={"a/b","b/c","b/a","c/b"}),S269="w"),VLOOKUP(U269,$AA$2:$AB$17,2,FALSE),IF(AND(OR($E273={"a/b","b/c","b/a","c/b"}),S269="l"),VLOOKUP(U269,$AC$2:$AD$17,2,FALSE),IF(AND(OR($E273={"a/b","b/c","b/a","c/b"}),S268="w"),VLOOKUP(U268,$AA$2:$AB$17,2,FALSE),IF(AND(OR($E273={"a/b","b/c","b/a","c/b"}),S268="l"),VLOOKUP(U268,$AC$2:$AD$17,2,FALSE),IF(AND(OR($E273={"a/b","b/c","b/a","c/b"}),S267="w"),VLOOKUP(U267,$AA$2:$AB$17,2,FALSE),IF(AND(OR($E273={"a/b","b/c","b/a","c/b"}),S267="l"),VLOOKUP(U267,$AC$2:$AD$17,2,FALSE),IF(AND(OR($E273={"a/b","b/c","b/a","c/b"}),S266="w"),VLOOKUP(U266,$AA$2:$AB$17,2,FALSE),IF(AND(OR($E273={"a/b","b/c","b/a","c/b"}),S266="l"),VLOOKUP(U266,$AC$2:$AD$17,2,FALSE),IF(AND(OR($E273={"a/b","b/c","b/a","c/b"}),S265="w"),VLOOKUP(U265,$AA$2:$AB$17,2,FALSE),IF(AND(OR($E273={"a/b","b/c","b/a","c/b"}),S265="l"),VLOOKUP(U265,$AC$2:$AD$17,2,FALSE),IF(AND(OR($E273={"a/b","b/c","b/a","c/b"}),S264="w"),VLOOKUP(U264,$AA$2:$AB$17,2,FALSE),IF(AND(OR($E273={"a/b","b/c","b/a","c/b"}),S264="l"),VLOOKUP(U264,$AC$2:$AD$17,2,FALSE),IF(AND(OR($E273={"a/b","b/c","b/a","c/b"}),S263="w"),VLOOKUP(U263,$AA$2:$AB$17,2,FALSE),IF(AND(OR($E273={"a/b","b/c","b/a","c/b"}),S263="l"),VLOOKUP(U263,$AC$2:$AD$17,2,FALSE),IF(OR($E273={"a/b","b/c","b/a","c/b"}),1,"")))))))))))))))))))))))</f>
        <v/>
      </c>
      <c r="V274" s="13" t="str">
        <f>IF(AND(W274="c",$A274&gt;=1,OR(X274={1,"2a","2b",3,"5a","5b","10a","10b","20a","20b","40a","40b","80a","80b","160a","160b"})),"w",IF(AND(W274="",$A274&gt;=1,OR(X274={1,"2a","2b",3,"5a","5b","10a","10b","20a","20b","40a","40b","80a","80b","160a","160b"})),"l",""))</f>
        <v>w</v>
      </c>
      <c r="W274" s="7" t="str">
        <f>IF(OR($A274={3,6,9,12,15,18,21,24,27,30,33,36}),"c","")</f>
        <v>c</v>
      </c>
      <c r="X274" s="14" t="str">
        <f>IF(AND(OR($E273={"a/c","b/c","c/a","c/b"}),V273="w"),VLOOKUP(X273,$AA$2:$AB$17,2,FALSE),IF(AND(OR($E273={"a/c","b/c","c/a","c/b"}),V273="l"),VLOOKUP(X273,$AC$2:$AD$17,2,FALSE),IF(AND(OR($E273={"a/c","b/c","c/a","c/b"}),V272="w"),VLOOKUP(X272,$AA$2:$AB$17,2,FALSE),IF(AND(OR($E273={"a/c","b/c","c/a","c/b"}),V272="l"),VLOOKUP(X272,$AC$2:$AD$17,2,FALSE),IF(AND(OR($E273={"a/c","b/c","c/a","c/b"}),V271="w"),VLOOKUP(X271,$AA$2:$AB$17,2,FALSE),IF(AND(OR($E273={"a/c","b/c","c/a","c/b"}),V271="l"),VLOOKUP(X271,$AC$2:$AD$17,2,FALSE),IF(AND(OR($E273={"a/c","b/c","c/a","c/b"}),V270="w"),VLOOKUP(X270,$AA$2:$AB$17,2,FALSE),IF(AND(OR($E273={"a/c","b/c","c/a","c/b"}),V270="l"),VLOOKUP(X270,$AC$2:$AD$17,2,FALSE),IF(AND(OR($E273={"a/c","b/c","c/a","c/b"}),V269="w"),VLOOKUP(X269,$AA$2:$AB$17,2,FALSE),IF(AND(OR($E273={"a/c","b/c","c/a","c/b"}),V269="l"),VLOOKUP(X269,$AC$2:$AD$17,2,FALSE),IF(AND(OR($E273={"a/c","b/c","c/a","c/b"}),V268="w"),VLOOKUP(X268,$AA$2:$AB$17,2,FALSE),IF(AND(OR($E273={"a/c","b/c","c/a","c/b"}),V268="l"),VLOOKUP(X268,$AC$2:$AD$17,2,FALSE),IF(AND(OR($E273={"a/c","b/c","c/a","c/b"}),V267="w"),VLOOKUP(X267,$AA$2:$AB$17,2,FALSE),IF(AND(OR($E273={"a/c","b/c","c/a","c/b"}),V267="l"),VLOOKUP(X267,$AC$2:$AD$17,2,FALSE),IF(AND(OR($E273={"a/c","b/c","c/a","c/b"}),V266="w"),VLOOKUP(X266,$AA$2:$AB$17,2,FALSE),IF(AND(OR($E273={"a/c","b/c","c/a","c/b"}),V266="l"),VLOOKUP(X266,$AC$2:$AD$17,2,FALSE),IF(AND(OR($E273={"a/c","b/c","c/a","c/b"}),V265="w"),VLOOKUP(X265,$AA$2:$AB$17,2,FALSE),IF(AND(OR($E273={"a/c","b/c","c/a","c/b"}),V265="l"),VLOOKUP(X265,$AC$2:$AD$17,2,FALSE),IF(AND(OR($E273={"a/c","b/c","c/a","c/b"}),V264="w"),VLOOKUP(X264,$AA$2:$AB$17,2,FALSE),IF(AND(OR($E273={"a/c","b/c","c/a","c/b"}),V264="l"),VLOOKUP(X264,$AC$2:$AD$17,2,FALSE),IF(AND(OR($E273={"a/c","b/c","c/a","c/b"}),V263="w"),VLOOKUP(X263,$AA$2:$AB$17,2,FALSE),IF(AND(OR($E273={"a/c","b/c","c/a","c/b"}),V263="l"),VLOOKUP(X263,$AC$2:$AD$17,2,FALSE),IF(OR($E273={"a/c","b/c","c/a","c/b"}),1,"")))))))))))))))))))))))</f>
        <v>2b</v>
      </c>
      <c r="Y274" s="12">
        <f t="shared" si="23"/>
        <v>1</v>
      </c>
      <c r="Z274" s="27">
        <f t="shared" si="24"/>
        <v>-2</v>
      </c>
    </row>
    <row r="275" spans="1:26">
      <c r="A275" s="2">
        <v>1</v>
      </c>
      <c r="B275" s="9">
        <f>IF(OR($A275={1,2,3,4,5,6,7,8,9,10,11,12}),1,IF(OR($A275={13,14,15,16,17,18,19,20,21,22,23,24}),2,IF(OR($A275={25,26,27,28,29,30,31,32,33,34,35,36}),3,"")))</f>
        <v>1</v>
      </c>
      <c r="C275" s="9" t="str">
        <f>IF(OR($A275={1,4,7,10,13,16,19,22,25,28,31,34}),"A",IF(OR($A275={2,5,8,11,14,17,20,23,26,29,32,35}),"B",IF(OR($A275={3,6,9,12,15,18,21,24,27,30,33,36}),"C","")))</f>
        <v>A</v>
      </c>
      <c r="D275" t="str">
        <f t="shared" si="25"/>
        <v>3/1</v>
      </c>
      <c r="E275" t="str">
        <f t="shared" si="26"/>
        <v>C/A</v>
      </c>
      <c r="F275" s="13" t="str">
        <f>IF(AND(G275="d",$A275&gt;=1,OR(H275={1,"2a","2b",3,"5a","5b","10a","10b","20a","20b","40a","40b","80a","80b","160a","160b"})),"w",IF(AND(G275="",$A275&gt;=1,OR(H275={1,"2a","2b",3,"5a","5b","10a","10b","20a","20b","40a","40b","80a","80b","160a","160b"})),"l",""))</f>
        <v>w</v>
      </c>
      <c r="G275" s="7" t="str">
        <f>IF(OR($A275={1,2,3,4,5,6,7,8,9,10,11,12}),"d","")</f>
        <v>d</v>
      </c>
      <c r="H275" s="14" t="str">
        <f>IF(AND(OR($D274={"1/2","1/3","2/1","3/1"}),F274="w"),VLOOKUP(H274,$AA$2:$AB$17,2,FALSE),IF(AND(OR($D274={"1/2","1/3","2/1","3/1"}),F274="l"),VLOOKUP(H274,$AC$2:$AD$17,2,FALSE),IF(AND(OR($D274={"1/2","1/3","2/1","3/1"}),F273="w"),VLOOKUP(H273,$AA$2:$AB$17,2,FALSE),IF(AND(OR($D274={"1/2","1/3","2/1","3/1"}),F273="l"),VLOOKUP(H273,$AC$2:$AD$17,2,FALSE),IF(AND(OR($D274={"1/2","1/3","2/1","3/1"}),F272="w"),VLOOKUP(H272,$AA$2:$AB$17,2,FALSE),IF(AND(OR($D274={"1/2","1/3","2/1","3/1"}),F272="l"),VLOOKUP(H272,$AC$2:$AD$17,2,FALSE),IF(AND(OR($D274={"1/2","1/3","2/1","3/1"}),F271="w"),VLOOKUP(H271,$AA$2:$AB$17,2,FALSE),IF(AND(OR($D274={"1/2","1/3","2/1","3/1"}),F271="l"),VLOOKUP(H271,$AC$2:$AD$17,2,FALSE),IF(AND(OR($D274={"1/2","1/3","2/1","3/1"}),F270="w"),VLOOKUP(H270,$AA$2:$AB$17,2,FALSE),IF(AND(OR($D274={"1/2","1/3","2/1","3/1"}),F270="l"),VLOOKUP(H270,$AC$2:$AD$17,2,FALSE),IF(AND(OR($D274={"1/2","1/3","2/1","3/1"}),F269="w"),VLOOKUP(H269,$AA$2:$AB$17,2,FALSE),IF(AND(OR($D274={"1/2","1/3","2/1","3/1"}),F269="l"),VLOOKUP(H269,$AC$2:$AD$17,2,FALSE),IF(AND(OR($D274={"1/2","1/3","2/1","3/1"}),F268="w"),VLOOKUP(H268,$AA$2:$AB$17,2,FALSE),IF(AND(OR($D274={"1/2","1/3","2/1","3/1"}),F268="l"),VLOOKUP(H268,$AC$2:$AD$17,2,FALSE),IF(AND(OR($D274={"1/2","1/3","2/1","3/1"}),F267="w"),VLOOKUP(H267,$AA$2:$AB$17,2,FALSE),IF(AND(OR($D274={"1/2","1/3","2/1","3/1"}),F267="l"),VLOOKUP(H267,$AC$2:$AD$17,2,FALSE),IF(AND(OR($D274={"1/2","1/3","2/1","3/1"}),F266="w"),VLOOKUP(H266,$AA$2:$AB$17,2,FALSE),IF(AND(OR($D274={"1/2","1/3","2/1","3/1"}),F266="l"),VLOOKUP(H266,$AC$2:$AD$17,2,FALSE),IF(AND(OR($D274={"1/2","1/3","2/1","3/1"}),F265="w"),VLOOKUP(H265,$AA$2:$AB$17,2,FALSE),IF(AND(OR($D274={"1/2","1/3","2/1","3/1"}),F265="l"),VLOOKUP(H265,$AC$2:$AD$17,2,FALSE),IF(AND(OR($D274={"1/2","1/3","2/1","3/1"}),F264="w"),VLOOKUP(H264,$AA$2:$AB$17,2,FALSE),IF(AND(OR($D274={"1/2","1/3","2/1","3/1"}),F264="l"),VLOOKUP(H264,$AC$2:$AD$17,2,FALSE),IF(OR($D274={"1/2","1/3","2/1","3/1"}),1,"")))))))))))))))))))))))</f>
        <v>5a</v>
      </c>
      <c r="I275" s="13" t="str">
        <f>IF(AND(J275="d",$A275&gt;=1,OR(K275={1,"2a","2b",3,"5a","5b","10a","10b","20a","20b","40a","40b","80a","80b","160a","160b"})),"w",IF(AND(J275="",$A275&gt;=1,OR(K275={1,"2a","2b",3,"5a","5b","10a","10b","20a","20b","40a","40b","80a","80b","160a","160b"})),"l",""))</f>
        <v/>
      </c>
      <c r="J275" s="7" t="str">
        <f>IF(OR($A275={13,14,15,16,17,18,19,20,21,22,23,24}),"d","")</f>
        <v/>
      </c>
      <c r="K275" s="14" t="str">
        <f>IF(AND(OR($D274={"1/2","2/3","2/1","3/2"}),I274="w"),VLOOKUP(K274,$AA$2:$AB$17,2,FALSE),IF(AND(OR($D274={"1/2","2/3","2/1","3/2"}),I274="l"),VLOOKUP(K274,$AC$2:$AD$17,2,FALSE),IF(AND(OR($D274={"1/2","2/3","2/1","3/2"}),I273="w"),VLOOKUP(K273,$AA$2:$AB$17,2,FALSE),IF(AND(OR($D274={"1/2","2/3","2/1","3/2"}),I273="l"),VLOOKUP(K273,$AC$2:$AD$17,2,FALSE),IF(AND(OR($D274={"1/2","2/3","2/1","3/2"}),I272="w"),VLOOKUP(K272,$AA$2:$AB$17,2,FALSE),IF(AND(OR($D274={"1/2","2/3","2/1","3/2"}),I272="l"),VLOOKUP(K272,$AC$2:$AD$17,2,FALSE),IF(AND(OR($D274={"1/2","2/3","2/1","3/2"}),I271="w"),VLOOKUP(K271,$AA$2:$AB$17,2,FALSE),IF(AND(OR($D274={"1/2","2/3","2/1","3/2"}),I271="l"),VLOOKUP(K271,$AC$2:$AD$17,2,FALSE),IF(AND(OR($D274={"1/2","2/3","2/1","3/2"}),I270="w"),VLOOKUP(K270,$AA$2:$AB$17,2,FALSE),IF(AND(OR($D274={"1/2","2/3","2/1","3/2"}),I270="l"),VLOOKUP(K270,$AC$2:$AD$17,2,FALSE),IF(AND(OR($D274={"1/2","2/3","2/1","3/2"}),I269="w"),VLOOKUP(K269,$AA$2:$AB$17,2,FALSE),IF(AND(OR($D274={"1/2","2/3","2/1","3/2"}),I269="l"),VLOOKUP(K269,$AC$2:$AD$17,2,FALSE),IF(AND(OR($D274={"1/2","2/3","2/1","3/2"}),I268="w"),VLOOKUP(K268,$AA$2:$AB$17,2,FALSE),IF(AND(OR($D274={"1/2","2/3","2/1","3/2"}),I268="l"),VLOOKUP(K268,$AC$2:$AD$17,2,FALSE),IF(AND(OR($D274={"1/2","2/3","2/1","3/2"}),I267="w"),VLOOKUP(K267,$AA$2:$AB$17,2,FALSE),IF(AND(OR($D274={"1/2","2/3","2/1","3/2"}),I267="l"),VLOOKUP(K267,$AC$2:$AD$17,2,FALSE),IF(AND(OR($D274={"1/2","2/3","2/1","3/2"}),I266="w"),VLOOKUP(K266,$AA$2:$AB$17,2,FALSE),IF(AND(OR($D274={"1/2","2/3","2/1","3/2"}),I266="l"),VLOOKUP(K266,$AC$2:$AD$17,2,FALSE),IF(AND(OR($D274={"1/2","2/3","2/1","3/2"}),I265="w"),VLOOKUP(K265,$AA$2:$AB$17,2,FALSE),IF(AND(OR($D274={"1/2","2/3","2/1","3/2"}),I265="l"),VLOOKUP(K265,$AC$2:$AD$17,2,FALSE),IF(AND(OR($D274={"1/2","2/3","2/1","3/2"}),I264="w"),VLOOKUP(K264,$AA$2:$AB$17,2,FALSE),IF(AND(OR($D274={"1/2","2/3","2/1","3/2"}),I264="l"),VLOOKUP(K264,$AC$2:$AD$17,2,FALSE),IF(OR($D274={"1/2","2/3","2/1","3/2"}),1,"")))))))))))))))))))))))</f>
        <v/>
      </c>
      <c r="L275" s="13" t="str">
        <f>IF(AND(M275="d",$A275&gt;=1,OR(N275={1,"2a","2b",3,"5a","5b","10a","10b","20a","20b","40a","40b","80a","80b","160a","160b"})),"w",IF(AND(M275="",$A275&gt;=1,OR(N275={1,"2a","2b",3,"5a","5b","10a","10b","20a","20b","40a","40b","80a","80b","160a","160b"})),"l",""))</f>
        <v>l</v>
      </c>
      <c r="M275" s="7" t="str">
        <f>IF(OR($A275={25,26,27,28,29,30,31,32,33,34,35,36}),"d","")</f>
        <v/>
      </c>
      <c r="N275" s="14" t="str">
        <f>IF(AND(OR($D274={"1/3","2/3","3/1","3/2"}),L274="w"),VLOOKUP(N274,$AA$2:$AB$17,2,FALSE),IF(AND(OR($D274={"1/3","2/3","3/1","3/2"}),L274="l"),VLOOKUP(N274,$AC$2:$AD$17,2,FALSE),IF(AND(OR($D274={"1/3","2/3","3/1","3/2"}),L273="w"),VLOOKUP(N273,$AA$2:$AB$17,2,FALSE),IF(AND(OR($D274={"1/3","2/3","3/1","3/2"}),L273="l"),VLOOKUP(N273,$AC$2:$AD$17,2,FALSE),IF(AND(OR($D274={"1/3","2/3","3/1","3/2"}),L272="w"),VLOOKUP(N272,$AA$2:$AB$17,2,FALSE),IF(AND(OR($D274={"1/3","2/3","3/1","3/2"}),L272="l"),VLOOKUP(N272,$AC$2:$AD$17,2,FALSE),IF(AND(OR($D274={"1/3","2/3","3/1","3/2"}),L271="w"),VLOOKUP(N271,$AA$2:$AB$17,2,FALSE),IF(AND(OR($D274={"1/3","2/3","3/1","3/2"}),L271="l"),VLOOKUP(N271,$AC$2:$AD$17,2,FALSE),IF(AND(OR($D274={"1/3","2/3","3/1","3/2"}),L270="w"),VLOOKUP(N270,$AA$2:$AB$17,2,FALSE),IF(AND(OR($D274={"1/3","2/3","3/1","3/2"}),L270="l"),VLOOKUP(N270,$AC$2:$AD$17,2,FALSE),IF(AND(OR($D274={"1/3","2/3","3/1","3/2"}),L269="w"),VLOOKUP(N269,$AA$2:$AB$17,2,FALSE),IF(AND(OR($D274={"1/3","2/3","3/1","3/2"}),L269="l"),VLOOKUP(N269,$AC$2:$AD$17,2,FALSE),IF(AND(OR($D274={"1/3","2/3","3/1","3/2"}),L268="w"),VLOOKUP(N268,$AA$2:$AB$17,2,FALSE),IF(AND(OR($D274={"1/3","2/3","3/1","3/2"}),L268="l"),VLOOKUP(N268,$AC$2:$AD$17,2,FALSE),IF(AND(OR($D274={"1/3","2/3","3/1","3/2"}),L267="w"),VLOOKUP(N267,$AA$2:$AB$17,2,FALSE),IF(AND(OR($D274={"1/3","2/3","3/1","3/2"}),L267="l"),VLOOKUP(N267,$AC$2:$AD$17,2,FALSE),IF(AND(OR($D274={"1/3","2/3","3/1","3/2"}),L266="w"),VLOOKUP(N266,$AA$2:$AB$17,2,FALSE),IF(AND(OR($D274={"1/3","2/3","3/1","3/2"}),L266="l"),VLOOKUP(N266,$AC$2:$AD$17,2,FALSE),IF(AND(OR($D274={"1/3","2/3","3/1","3/2"}),L265="w"),VLOOKUP(N265,$AA$2:$AB$17,2,FALSE),IF(AND(OR($D274={"1/3","2/3","3/1","3/2"}),L265="l"),VLOOKUP(N265,$AC$2:$AD$17,2,FALSE),IF(AND(OR($D274={"1/3","2/3","3/1","3/2"}),L264="w"),VLOOKUP(N264,$AA$2:$AB$17,2,FALSE),IF(AND(OR($D274={"1/3","2/3","3/1","3/2"}),L264="l"),VLOOKUP(N264,$AC$2:$AD$17,2,FALSE),IF(OR($D274={"1/3","2/3","3/1","3/2"}),1,"")))))))))))))))))))))))</f>
        <v>2a</v>
      </c>
      <c r="O275" s="12">
        <f t="shared" si="22"/>
        <v>8</v>
      </c>
      <c r="P275" s="13" t="str">
        <f>IF(AND(Q275="c",$A275&gt;=1,OR(R275={1,"2a","2b",3,"5a","5b","10a","10b","20a","20b","40a","40b","80a","80b","160a","160b"})),"w",IF(AND(Q275="",$A275&gt;=1,OR(R275={1,"2a","2b",3,"5a","5b","10a","10b","20a","20b","40a","40b","80a","80b","160a","160b"})),"l",""))</f>
        <v>w</v>
      </c>
      <c r="Q275" s="7" t="str">
        <f>IF(OR($A275={1,4,7,10,13,16,19,22,25,28,31,34}),"c","")</f>
        <v>c</v>
      </c>
      <c r="R275" s="14" t="str">
        <f>IF(AND(OR($E274={"a/b","a/c","b/a","c/a"}),P274="w"),VLOOKUP(R274,$AA$2:$AB$17,2,FALSE),IF(AND(OR($E274={"a/b","a/c","b/a","c/a"}),P274="l"),VLOOKUP(R274,$AC$2:$AD$17,2,FALSE),IF(AND(OR($E274={"a/b","a/c","b/a","c/a"}),P273="w"),VLOOKUP(R273,$AA$2:$AB$17,2,FALSE),IF(AND(OR($E274={"a/b","a/c","b/a","c/a"}),P273="l"),VLOOKUP(R273,$AC$2:$AD$17,2,FALSE),IF(AND(OR($E274={"a/b","a/c","b/a","c/a"}),P272="w"),VLOOKUP(R272,$AA$2:$AB$17,2,FALSE),IF(AND(OR($E274={"a/b","a/c","b/a","c/a"}),P272="l"),VLOOKUP(R272,$AC$2:$AD$17,2,FALSE),IF(AND(OR($E274={"a/b","a/c","b/a","c/a"}),P271="w"),VLOOKUP(R271,$AA$2:$AB$17,2,FALSE),IF(AND(OR($E274={"a/b","a/c","b/a","c/a"}),P271="l"),VLOOKUP(R271,$AC$2:$AD$17,2,FALSE),IF(AND(OR($E274={"a/b","a/c","b/a","c/a"}),P270="w"),VLOOKUP(R270,$AA$2:$AB$17,2,FALSE),IF(AND(OR($E274={"a/b","a/c","b/a","c/a"}),P270="l"),VLOOKUP(R270,$AC$2:$AD$17,2,FALSE),IF(AND(OR($E274={"a/b","a/c","b/a","c/a"}),P269="w"),VLOOKUP(R269,$AA$2:$AB$17,2,FALSE),IF(AND(OR($E274={"a/b","a/c","b/a","c/a"}),P269="l"),VLOOKUP(R269,$AC$2:$AD$17,2,FALSE),IF(AND(OR($E274={"a/b","a/c","b/a","c/a"}),P268="w"),VLOOKUP(R268,$AA$2:$AB$17,2,FALSE),IF(AND(OR($E274={"a/b","a/c","b/a","c/a"}),P268="l"),VLOOKUP(R268,$AC$2:$AD$17,2,FALSE),IF(AND(OR($E274={"a/b","a/c","b/a","c/a"}),P267="w"),VLOOKUP(R267,$AA$2:$AB$17,2,FALSE),IF(AND(OR($E274={"a/b","a/c","b/a","c/a"}),P267="l"),VLOOKUP(R267,$AC$2:$AD$17,2,FALSE),IF(AND(OR($E274={"a/b","a/c","b/a","c/a"}),P266="w"),VLOOKUP(R266,$AA$2:$AB$17,2,FALSE),IF(AND(OR($E274={"a/b","a/c","b/a","c/a"}),P266="l"),VLOOKUP(R266,$AC$2:$AD$17,2,FALSE),IF(AND(OR($E274={"a/b","a/c","b/a","c/a"}),P265="w"),VLOOKUP(R265,$AA$2:$AB$17,2,FALSE),IF(AND(OR($E274={"a/b","a/c","b/a","c/a"}),P265="l"),VLOOKUP(R265,$AC$2:$AD$17,2,FALSE),IF(AND(OR($E274={"a/b","a/c","b/a","c/a"}),P264="w"),VLOOKUP(R264,$AA$2:$AB$17,2,FALSE),IF(AND(OR($E274={"a/b","a/c","b/a","c/a"}),P264="l"),VLOOKUP(R264,$AC$2:$AD$17,2,FALSE),IF(OR($E274={"a/b","a/c","b/a","c/a"}),1,"")))))))))))))))))))))))</f>
        <v>5a</v>
      </c>
      <c r="S275" s="13" t="str">
        <f>IF(AND(T275="c",$A275&gt;=1,OR(U275={1,"2a","2b",3,"5a","5b","10a","10b","20a","20b","40a","40b","80a","80b","160a","160b"})),"w",IF(AND(T275="",$A275&gt;=1,OR(U275={1,"2a","2b",3,"5a","5b","10a","10b","20a","20b","40a","40b","80a","80b","160a","160b"})),"l",""))</f>
        <v/>
      </c>
      <c r="T275" s="7" t="str">
        <f>IF(OR($A275={2,5,8,11,14,17,20,23,26,29,32,35}),"c","")</f>
        <v/>
      </c>
      <c r="U275" s="14" t="str">
        <f>IF(AND(OR($E274={"a/b","b/c","b/a","c/b"}),S274="w"),VLOOKUP(U274,$AA$2:$AB$17,2,FALSE),IF(AND(OR($E274={"a/b","b/c","b/a","c/b"}),S274="l"),VLOOKUP(U274,$AC$2:$AD$17,2,FALSE),IF(AND(OR($E274={"a/b","b/c","b/a","c/b"}),S273="w"),VLOOKUP(U273,$AA$2:$AB$17,2,FALSE),IF(AND(OR($E274={"a/b","b/c","b/a","c/b"}),S273="l"),VLOOKUP(U273,$AC$2:$AD$17,2,FALSE),IF(AND(OR($E274={"a/b","b/c","b/a","c/b"}),S272="w"),VLOOKUP(U272,$AA$2:$AB$17,2,FALSE),IF(AND(OR($E274={"a/b","b/c","b/a","c/b"}),S272="l"),VLOOKUP(U272,$AC$2:$AD$17,2,FALSE),IF(AND(OR($E274={"a/b","b/c","b/a","c/b"}),S271="w"),VLOOKUP(U271,$AA$2:$AB$17,2,FALSE),IF(AND(OR($E274={"a/b","b/c","b/a","c/b"}),S271="l"),VLOOKUP(U271,$AC$2:$AD$17,2,FALSE),IF(AND(OR($E274={"a/b","b/c","b/a","c/b"}),S270="w"),VLOOKUP(U270,$AA$2:$AB$17,2,FALSE),IF(AND(OR($E274={"a/b","b/c","b/a","c/b"}),S270="l"),VLOOKUP(U270,$AC$2:$AD$17,2,FALSE),IF(AND(OR($E274={"a/b","b/c","b/a","c/b"}),S269="w"),VLOOKUP(U269,$AA$2:$AB$17,2,FALSE),IF(AND(OR($E274={"a/b","b/c","b/a","c/b"}),S269="l"),VLOOKUP(U269,$AC$2:$AD$17,2,FALSE),IF(AND(OR($E274={"a/b","b/c","b/a","c/b"}),S268="w"),VLOOKUP(U268,$AA$2:$AB$17,2,FALSE),IF(AND(OR($E274={"a/b","b/c","b/a","c/b"}),S268="l"),VLOOKUP(U268,$AC$2:$AD$17,2,FALSE),IF(AND(OR($E274={"a/b","b/c","b/a","c/b"}),S267="w"),VLOOKUP(U267,$AA$2:$AB$17,2,FALSE),IF(AND(OR($E274={"a/b","b/c","b/a","c/b"}),S267="l"),VLOOKUP(U267,$AC$2:$AD$17,2,FALSE),IF(AND(OR($E274={"a/b","b/c","b/a","c/b"}),S266="w"),VLOOKUP(U266,$AA$2:$AB$17,2,FALSE),IF(AND(OR($E274={"a/b","b/c","b/a","c/b"}),S266="l"),VLOOKUP(U266,$AC$2:$AD$17,2,FALSE),IF(AND(OR($E274={"a/b","b/c","b/a","c/b"}),S265="w"),VLOOKUP(U265,$AA$2:$AB$17,2,FALSE),IF(AND(OR($E274={"a/b","b/c","b/a","c/b"}),S265="l"),VLOOKUP(U265,$AC$2:$AD$17,2,FALSE),IF(AND(OR($E274={"a/b","b/c","b/a","c/b"}),S264="w"),VLOOKUP(U264,$AA$2:$AB$17,2,FALSE),IF(AND(OR($E274={"a/b","b/c","b/a","c/b"}),S264="l"),VLOOKUP(U264,$AC$2:$AD$17,2,FALSE),IF(OR($E274={"a/b","b/c","b/a","c/b"}),1,"")))))))))))))))))))))))</f>
        <v/>
      </c>
      <c r="V275" s="13" t="str">
        <f>IF(AND(W275="c",$A275&gt;=1,OR(X275={1,"2a","2b",3,"5a","5b","10a","10b","20a","20b","40a","40b","80a","80b","160a","160b"})),"w",IF(AND(W275="",$A275&gt;=1,OR(X275={1,"2a","2b",3,"5a","5b","10a","10b","20a","20b","40a","40b","80a","80b","160a","160b"})),"l",""))</f>
        <v>l</v>
      </c>
      <c r="W275" s="7" t="str">
        <f>IF(OR($A275={3,6,9,12,15,18,21,24,27,30,33,36}),"c","")</f>
        <v/>
      </c>
      <c r="X275" s="14">
        <f>IF(AND(OR($E274={"a/c","b/c","c/a","c/b"}),V274="w"),VLOOKUP(X274,$AA$2:$AB$17,2,FALSE),IF(AND(OR($E274={"a/c","b/c","c/a","c/b"}),V274="l"),VLOOKUP(X274,$AC$2:$AD$17,2,FALSE),IF(AND(OR($E274={"a/c","b/c","c/a","c/b"}),V273="w"),VLOOKUP(X273,$AA$2:$AB$17,2,FALSE),IF(AND(OR($E274={"a/c","b/c","c/a","c/b"}),V273="l"),VLOOKUP(X273,$AC$2:$AD$17,2,FALSE),IF(AND(OR($E274={"a/c","b/c","c/a","c/b"}),V272="w"),VLOOKUP(X272,$AA$2:$AB$17,2,FALSE),IF(AND(OR($E274={"a/c","b/c","c/a","c/b"}),V272="l"),VLOOKUP(X272,$AC$2:$AD$17,2,FALSE),IF(AND(OR($E274={"a/c","b/c","c/a","c/b"}),V271="w"),VLOOKUP(X271,$AA$2:$AB$17,2,FALSE),IF(AND(OR($E274={"a/c","b/c","c/a","c/b"}),V271="l"),VLOOKUP(X271,$AC$2:$AD$17,2,FALSE),IF(AND(OR($E274={"a/c","b/c","c/a","c/b"}),V270="w"),VLOOKUP(X270,$AA$2:$AB$17,2,FALSE),IF(AND(OR($E274={"a/c","b/c","c/a","c/b"}),V270="l"),VLOOKUP(X270,$AC$2:$AD$17,2,FALSE),IF(AND(OR($E274={"a/c","b/c","c/a","c/b"}),V269="w"),VLOOKUP(X269,$AA$2:$AB$17,2,FALSE),IF(AND(OR($E274={"a/c","b/c","c/a","c/b"}),V269="l"),VLOOKUP(X269,$AC$2:$AD$17,2,FALSE),IF(AND(OR($E274={"a/c","b/c","c/a","c/b"}),V268="w"),VLOOKUP(X268,$AA$2:$AB$17,2,FALSE),IF(AND(OR($E274={"a/c","b/c","c/a","c/b"}),V268="l"),VLOOKUP(X268,$AC$2:$AD$17,2,FALSE),IF(AND(OR($E274={"a/c","b/c","c/a","c/b"}),V267="w"),VLOOKUP(X267,$AA$2:$AB$17,2,FALSE),IF(AND(OR($E274={"a/c","b/c","c/a","c/b"}),V267="l"),VLOOKUP(X267,$AC$2:$AD$17,2,FALSE),IF(AND(OR($E274={"a/c","b/c","c/a","c/b"}),V266="w"),VLOOKUP(X266,$AA$2:$AB$17,2,FALSE),IF(AND(OR($E274={"a/c","b/c","c/a","c/b"}),V266="l"),VLOOKUP(X266,$AC$2:$AD$17,2,FALSE),IF(AND(OR($E274={"a/c","b/c","c/a","c/b"}),V265="w"),VLOOKUP(X265,$AA$2:$AB$17,2,FALSE),IF(AND(OR($E274={"a/c","b/c","c/a","c/b"}),V265="l"),VLOOKUP(X265,$AC$2:$AD$17,2,FALSE),IF(AND(OR($E274={"a/c","b/c","c/a","c/b"}),V264="w"),VLOOKUP(X264,$AA$2:$AB$17,2,FALSE),IF(AND(OR($E274={"a/c","b/c","c/a","c/b"}),V264="l"),VLOOKUP(X264,$AC$2:$AD$17,2,FALSE),IF(OR($E274={"a/c","b/c","c/a","c/b"}),1,"")))))))))))))))))))))))</f>
        <v>1</v>
      </c>
      <c r="Y275" s="12">
        <f t="shared" si="23"/>
        <v>9</v>
      </c>
      <c r="Z275" s="27">
        <f t="shared" si="24"/>
        <v>17</v>
      </c>
    </row>
    <row r="276" spans="1:26">
      <c r="A276" s="2">
        <v>6</v>
      </c>
      <c r="B276" s="9">
        <f>IF(OR($A276={1,2,3,4,5,6,7,8,9,10,11,12}),1,IF(OR($A276={13,14,15,16,17,18,19,20,21,22,23,24}),2,IF(OR($A276={25,26,27,28,29,30,31,32,33,34,35,36}),3,"")))</f>
        <v>1</v>
      </c>
      <c r="C276" s="9" t="str">
        <f>IF(OR($A276={1,4,7,10,13,16,19,22,25,28,31,34}),"A",IF(OR($A276={2,5,8,11,14,17,20,23,26,29,32,35}),"B",IF(OR($A276={3,6,9,12,15,18,21,24,27,30,33,36}),"C","")))</f>
        <v>C</v>
      </c>
      <c r="D276" t="str">
        <f t="shared" si="25"/>
        <v>3/1</v>
      </c>
      <c r="E276" t="str">
        <f t="shared" si="26"/>
        <v>A/C</v>
      </c>
      <c r="F276" s="13" t="str">
        <f>IF(AND(G276="d",$A276&gt;=1,OR(H276={1,"2a","2b",3,"5a","5b","10a","10b","20a","20b","40a","40b","80a","80b","160a","160b"})),"w",IF(AND(G276="",$A276&gt;=1,OR(H276={1,"2a","2b",3,"5a","5b","10a","10b","20a","20b","40a","40b","80a","80b","160a","160b"})),"l",""))</f>
        <v>w</v>
      </c>
      <c r="G276" s="7" t="str">
        <f>IF(OR($A276={1,2,3,4,5,6,7,8,9,10,11,12}),"d","")</f>
        <v>d</v>
      </c>
      <c r="H276" s="14">
        <f>IF(AND(OR($D275={"1/2","1/3","2/1","3/1"}),F275="w"),VLOOKUP(H275,$AA$2:$AB$17,2,FALSE),IF(AND(OR($D275={"1/2","1/3","2/1","3/1"}),F275="l"),VLOOKUP(H275,$AC$2:$AD$17,2,FALSE),IF(AND(OR($D275={"1/2","1/3","2/1","3/1"}),F274="w"),VLOOKUP(H274,$AA$2:$AB$17,2,FALSE),IF(AND(OR($D275={"1/2","1/3","2/1","3/1"}),F274="l"),VLOOKUP(H274,$AC$2:$AD$17,2,FALSE),IF(AND(OR($D275={"1/2","1/3","2/1","3/1"}),F273="w"),VLOOKUP(H273,$AA$2:$AB$17,2,FALSE),IF(AND(OR($D275={"1/2","1/3","2/1","3/1"}),F273="l"),VLOOKUP(H273,$AC$2:$AD$17,2,FALSE),IF(AND(OR($D275={"1/2","1/3","2/1","3/1"}),F272="w"),VLOOKUP(H272,$AA$2:$AB$17,2,FALSE),IF(AND(OR($D275={"1/2","1/3","2/1","3/1"}),F272="l"),VLOOKUP(H272,$AC$2:$AD$17,2,FALSE),IF(AND(OR($D275={"1/2","1/3","2/1","3/1"}),F271="w"),VLOOKUP(H271,$AA$2:$AB$17,2,FALSE),IF(AND(OR($D275={"1/2","1/3","2/1","3/1"}),F271="l"),VLOOKUP(H271,$AC$2:$AD$17,2,FALSE),IF(AND(OR($D275={"1/2","1/3","2/1","3/1"}),F270="w"),VLOOKUP(H270,$AA$2:$AB$17,2,FALSE),IF(AND(OR($D275={"1/2","1/3","2/1","3/1"}),F270="l"),VLOOKUP(H270,$AC$2:$AD$17,2,FALSE),IF(AND(OR($D275={"1/2","1/3","2/1","3/1"}),F269="w"),VLOOKUP(H269,$AA$2:$AB$17,2,FALSE),IF(AND(OR($D275={"1/2","1/3","2/1","3/1"}),F269="l"),VLOOKUP(H269,$AC$2:$AD$17,2,FALSE),IF(AND(OR($D275={"1/2","1/3","2/1","3/1"}),F268="w"),VLOOKUP(H268,$AA$2:$AB$17,2,FALSE),IF(AND(OR($D275={"1/2","1/3","2/1","3/1"}),F268="l"),VLOOKUP(H268,$AC$2:$AD$17,2,FALSE),IF(AND(OR($D275={"1/2","1/3","2/1","3/1"}),F267="w"),VLOOKUP(H267,$AA$2:$AB$17,2,FALSE),IF(AND(OR($D275={"1/2","1/3","2/1","3/1"}),F267="l"),VLOOKUP(H267,$AC$2:$AD$17,2,FALSE),IF(AND(OR($D275={"1/2","1/3","2/1","3/1"}),F266="w"),VLOOKUP(H266,$AA$2:$AB$17,2,FALSE),IF(AND(OR($D275={"1/2","1/3","2/1","3/1"}),F266="l"),VLOOKUP(H266,$AC$2:$AD$17,2,FALSE),IF(AND(OR($D275={"1/2","1/3","2/1","3/1"}),F265="w"),VLOOKUP(H265,$AA$2:$AB$17,2,FALSE),IF(AND(OR($D275={"1/2","1/3","2/1","3/1"}),F265="l"),VLOOKUP(H265,$AC$2:$AD$17,2,FALSE),IF(OR($D275={"1/2","1/3","2/1","3/1"}),1,"")))))))))))))))))))))))</f>
        <v>1</v>
      </c>
      <c r="I276" s="13" t="str">
        <f>IF(AND(J276="d",$A276&gt;=1,OR(K276={1,"2a","2b",3,"5a","5b","10a","10b","20a","20b","40a","40b","80a","80b","160a","160b"})),"w",IF(AND(J276="",$A276&gt;=1,OR(K276={1,"2a","2b",3,"5a","5b","10a","10b","20a","20b","40a","40b","80a","80b","160a","160b"})),"l",""))</f>
        <v/>
      </c>
      <c r="J276" s="7" t="str">
        <f>IF(OR($A276={13,14,15,16,17,18,19,20,21,22,23,24}),"d","")</f>
        <v/>
      </c>
      <c r="K276" s="14" t="str">
        <f>IF(AND(OR($D275={"1/2","2/3","2/1","3/2"}),I275="w"),VLOOKUP(K275,$AA$2:$AB$17,2,FALSE),IF(AND(OR($D275={"1/2","2/3","2/1","3/2"}),I275="l"),VLOOKUP(K275,$AC$2:$AD$17,2,FALSE),IF(AND(OR($D275={"1/2","2/3","2/1","3/2"}),I274="w"),VLOOKUP(K274,$AA$2:$AB$17,2,FALSE),IF(AND(OR($D275={"1/2","2/3","2/1","3/2"}),I274="l"),VLOOKUP(K274,$AC$2:$AD$17,2,FALSE),IF(AND(OR($D275={"1/2","2/3","2/1","3/2"}),I273="w"),VLOOKUP(K273,$AA$2:$AB$17,2,FALSE),IF(AND(OR($D275={"1/2","2/3","2/1","3/2"}),I273="l"),VLOOKUP(K273,$AC$2:$AD$17,2,FALSE),IF(AND(OR($D275={"1/2","2/3","2/1","3/2"}),I272="w"),VLOOKUP(K272,$AA$2:$AB$17,2,FALSE),IF(AND(OR($D275={"1/2","2/3","2/1","3/2"}),I272="l"),VLOOKUP(K272,$AC$2:$AD$17,2,FALSE),IF(AND(OR($D275={"1/2","2/3","2/1","3/2"}),I271="w"),VLOOKUP(K271,$AA$2:$AB$17,2,FALSE),IF(AND(OR($D275={"1/2","2/3","2/1","3/2"}),I271="l"),VLOOKUP(K271,$AC$2:$AD$17,2,FALSE),IF(AND(OR($D275={"1/2","2/3","2/1","3/2"}),I270="w"),VLOOKUP(K270,$AA$2:$AB$17,2,FALSE),IF(AND(OR($D275={"1/2","2/3","2/1","3/2"}),I270="l"),VLOOKUP(K270,$AC$2:$AD$17,2,FALSE),IF(AND(OR($D275={"1/2","2/3","2/1","3/2"}),I269="w"),VLOOKUP(K269,$AA$2:$AB$17,2,FALSE),IF(AND(OR($D275={"1/2","2/3","2/1","3/2"}),I269="l"),VLOOKUP(K269,$AC$2:$AD$17,2,FALSE),IF(AND(OR($D275={"1/2","2/3","2/1","3/2"}),I268="w"),VLOOKUP(K268,$AA$2:$AB$17,2,FALSE),IF(AND(OR($D275={"1/2","2/3","2/1","3/2"}),I268="l"),VLOOKUP(K268,$AC$2:$AD$17,2,FALSE),IF(AND(OR($D275={"1/2","2/3","2/1","3/2"}),I267="w"),VLOOKUP(K267,$AA$2:$AB$17,2,FALSE),IF(AND(OR($D275={"1/2","2/3","2/1","3/2"}),I267="l"),VLOOKUP(K267,$AC$2:$AD$17,2,FALSE),IF(AND(OR($D275={"1/2","2/3","2/1","3/2"}),I266="w"),VLOOKUP(K266,$AA$2:$AB$17,2,FALSE),IF(AND(OR($D275={"1/2","2/3","2/1","3/2"}),I266="l"),VLOOKUP(K266,$AC$2:$AD$17,2,FALSE),IF(AND(OR($D275={"1/2","2/3","2/1","3/2"}),I265="w"),VLOOKUP(K265,$AA$2:$AB$17,2,FALSE),IF(AND(OR($D275={"1/2","2/3","2/1","3/2"}),I265="l"),VLOOKUP(K265,$AC$2:$AD$17,2,FALSE),IF(OR($D275={"1/2","2/3","2/1","3/2"}),1,"")))))))))))))))))))))))</f>
        <v/>
      </c>
      <c r="L276" s="13" t="str">
        <f>IF(AND(M276="d",$A276&gt;=1,OR(N276={1,"2a","2b",3,"5a","5b","10a","10b","20a","20b","40a","40b","80a","80b","160a","160b"})),"w",IF(AND(M276="",$A276&gt;=1,OR(N276={1,"2a","2b",3,"5a","5b","10a","10b","20a","20b","40a","40b","80a","80b","160a","160b"})),"l",""))</f>
        <v>l</v>
      </c>
      <c r="M276" s="7" t="str">
        <f>IF(OR($A276={25,26,27,28,29,30,31,32,33,34,35,36}),"d","")</f>
        <v/>
      </c>
      <c r="N276" s="14" t="str">
        <f>IF(AND(OR($D275={"1/3","2/3","3/1","3/2"}),L275="w"),VLOOKUP(N275,$AA$2:$AB$17,2,FALSE),IF(AND(OR($D275={"1/3","2/3","3/1","3/2"}),L275="l"),VLOOKUP(N275,$AC$2:$AD$17,2,FALSE),IF(AND(OR($D275={"1/3","2/3","3/1","3/2"}),L274="w"),VLOOKUP(N274,$AA$2:$AB$17,2,FALSE),IF(AND(OR($D275={"1/3","2/3","3/1","3/2"}),L274="l"),VLOOKUP(N274,$AC$2:$AD$17,2,FALSE),IF(AND(OR($D275={"1/3","2/3","3/1","3/2"}),L273="w"),VLOOKUP(N273,$AA$2:$AB$17,2,FALSE),IF(AND(OR($D275={"1/3","2/3","3/1","3/2"}),L273="l"),VLOOKUP(N273,$AC$2:$AD$17,2,FALSE),IF(AND(OR($D275={"1/3","2/3","3/1","3/2"}),L272="w"),VLOOKUP(N272,$AA$2:$AB$17,2,FALSE),IF(AND(OR($D275={"1/3","2/3","3/1","3/2"}),L272="l"),VLOOKUP(N272,$AC$2:$AD$17,2,FALSE),IF(AND(OR($D275={"1/3","2/3","3/1","3/2"}),L271="w"),VLOOKUP(N271,$AA$2:$AB$17,2,FALSE),IF(AND(OR($D275={"1/3","2/3","3/1","3/2"}),L271="l"),VLOOKUP(N271,$AC$2:$AD$17,2,FALSE),IF(AND(OR($D275={"1/3","2/3","3/1","3/2"}),L270="w"),VLOOKUP(N270,$AA$2:$AB$17,2,FALSE),IF(AND(OR($D275={"1/3","2/3","3/1","3/2"}),L270="l"),VLOOKUP(N270,$AC$2:$AD$17,2,FALSE),IF(AND(OR($D275={"1/3","2/3","3/1","3/2"}),L269="w"),VLOOKUP(N269,$AA$2:$AB$17,2,FALSE),IF(AND(OR($D275={"1/3","2/3","3/1","3/2"}),L269="l"),VLOOKUP(N269,$AC$2:$AD$17,2,FALSE),IF(AND(OR($D275={"1/3","2/3","3/1","3/2"}),L268="w"),VLOOKUP(N268,$AA$2:$AB$17,2,FALSE),IF(AND(OR($D275={"1/3","2/3","3/1","3/2"}),L268="l"),VLOOKUP(N268,$AC$2:$AD$17,2,FALSE),IF(AND(OR($D275={"1/3","2/3","3/1","3/2"}),L267="w"),VLOOKUP(N267,$AA$2:$AB$17,2,FALSE),IF(AND(OR($D275={"1/3","2/3","3/1","3/2"}),L267="l"),VLOOKUP(N267,$AC$2:$AD$17,2,FALSE),IF(AND(OR($D275={"1/3","2/3","3/1","3/2"}),L266="w"),VLOOKUP(N266,$AA$2:$AB$17,2,FALSE),IF(AND(OR($D275={"1/3","2/3","3/1","3/2"}),L266="l"),VLOOKUP(N266,$AC$2:$AD$17,2,FALSE),IF(AND(OR($D275={"1/3","2/3","3/1","3/2"}),L265="w"),VLOOKUP(N265,$AA$2:$AB$17,2,FALSE),IF(AND(OR($D275={"1/3","2/3","3/1","3/2"}),L265="l"),VLOOKUP(N265,$AC$2:$AD$17,2,FALSE),IF(OR($D275={"1/3","2/3","3/1","3/2"}),1,"")))))))))))))))))))))))</f>
        <v>2b</v>
      </c>
      <c r="O276" s="12">
        <f t="shared" si="22"/>
        <v>0</v>
      </c>
      <c r="P276" s="13" t="str">
        <f>IF(AND(Q276="c",$A276&gt;=1,OR(R276={1,"2a","2b",3,"5a","5b","10a","10b","20a","20b","40a","40b","80a","80b","160a","160b"})),"w",IF(AND(Q276="",$A276&gt;=1,OR(R276={1,"2a","2b",3,"5a","5b","10a","10b","20a","20b","40a","40b","80a","80b","160a","160b"})),"l",""))</f>
        <v>l</v>
      </c>
      <c r="Q276" s="7" t="str">
        <f>IF(OR($A276={1,4,7,10,13,16,19,22,25,28,31,34}),"c","")</f>
        <v/>
      </c>
      <c r="R276" s="14">
        <f>IF(AND(OR($E275={"a/b","a/c","b/a","c/a"}),P275="w"),VLOOKUP(R275,$AA$2:$AB$17,2,FALSE),IF(AND(OR($E275={"a/b","a/c","b/a","c/a"}),P275="l"),VLOOKUP(R275,$AC$2:$AD$17,2,FALSE),IF(AND(OR($E275={"a/b","a/c","b/a","c/a"}),P274="w"),VLOOKUP(R274,$AA$2:$AB$17,2,FALSE),IF(AND(OR($E275={"a/b","a/c","b/a","c/a"}),P274="l"),VLOOKUP(R274,$AC$2:$AD$17,2,FALSE),IF(AND(OR($E275={"a/b","a/c","b/a","c/a"}),P273="w"),VLOOKUP(R273,$AA$2:$AB$17,2,FALSE),IF(AND(OR($E275={"a/b","a/c","b/a","c/a"}),P273="l"),VLOOKUP(R273,$AC$2:$AD$17,2,FALSE),IF(AND(OR($E275={"a/b","a/c","b/a","c/a"}),P272="w"),VLOOKUP(R272,$AA$2:$AB$17,2,FALSE),IF(AND(OR($E275={"a/b","a/c","b/a","c/a"}),P272="l"),VLOOKUP(R272,$AC$2:$AD$17,2,FALSE),IF(AND(OR($E275={"a/b","a/c","b/a","c/a"}),P271="w"),VLOOKUP(R271,$AA$2:$AB$17,2,FALSE),IF(AND(OR($E275={"a/b","a/c","b/a","c/a"}),P271="l"),VLOOKUP(R271,$AC$2:$AD$17,2,FALSE),IF(AND(OR($E275={"a/b","a/c","b/a","c/a"}),P270="w"),VLOOKUP(R270,$AA$2:$AB$17,2,FALSE),IF(AND(OR($E275={"a/b","a/c","b/a","c/a"}),P270="l"),VLOOKUP(R270,$AC$2:$AD$17,2,FALSE),IF(AND(OR($E275={"a/b","a/c","b/a","c/a"}),P269="w"),VLOOKUP(R269,$AA$2:$AB$17,2,FALSE),IF(AND(OR($E275={"a/b","a/c","b/a","c/a"}),P269="l"),VLOOKUP(R269,$AC$2:$AD$17,2,FALSE),IF(AND(OR($E275={"a/b","a/c","b/a","c/a"}),P268="w"),VLOOKUP(R268,$AA$2:$AB$17,2,FALSE),IF(AND(OR($E275={"a/b","a/c","b/a","c/a"}),P268="l"),VLOOKUP(R268,$AC$2:$AD$17,2,FALSE),IF(AND(OR($E275={"a/b","a/c","b/a","c/a"}),P267="w"),VLOOKUP(R267,$AA$2:$AB$17,2,FALSE),IF(AND(OR($E275={"a/b","a/c","b/a","c/a"}),P267="l"),VLOOKUP(R267,$AC$2:$AD$17,2,FALSE),IF(AND(OR($E275={"a/b","a/c","b/a","c/a"}),P266="w"),VLOOKUP(R266,$AA$2:$AB$17,2,FALSE),IF(AND(OR($E275={"a/b","a/c","b/a","c/a"}),P266="l"),VLOOKUP(R266,$AC$2:$AD$17,2,FALSE),IF(AND(OR($E275={"a/b","a/c","b/a","c/a"}),P265="w"),VLOOKUP(R265,$AA$2:$AB$17,2,FALSE),IF(AND(OR($E275={"a/b","a/c","b/a","c/a"}),P265="l"),VLOOKUP(R265,$AC$2:$AD$17,2,FALSE),IF(OR($E275={"a/b","a/c","b/a","c/a"}),1,"")))))))))))))))))))))))</f>
        <v>1</v>
      </c>
      <c r="S276" s="13" t="str">
        <f>IF(AND(T276="c",$A276&gt;=1,OR(U276={1,"2a","2b",3,"5a","5b","10a","10b","20a","20b","40a","40b","80a","80b","160a","160b"})),"w",IF(AND(T276="",$A276&gt;=1,OR(U276={1,"2a","2b",3,"5a","5b","10a","10b","20a","20b","40a","40b","80a","80b","160a","160b"})),"l",""))</f>
        <v/>
      </c>
      <c r="T276" s="7" t="str">
        <f>IF(OR($A276={2,5,8,11,14,17,20,23,26,29,32,35}),"c","")</f>
        <v/>
      </c>
      <c r="U276" s="14" t="str">
        <f>IF(AND(OR($E275={"a/b","b/c","b/a","c/b"}),S275="w"),VLOOKUP(U275,$AA$2:$AB$17,2,FALSE),IF(AND(OR($E275={"a/b","b/c","b/a","c/b"}),S275="l"),VLOOKUP(U275,$AC$2:$AD$17,2,FALSE),IF(AND(OR($E275={"a/b","b/c","b/a","c/b"}),S274="w"),VLOOKUP(U274,$AA$2:$AB$17,2,FALSE),IF(AND(OR($E275={"a/b","b/c","b/a","c/b"}),S274="l"),VLOOKUP(U274,$AC$2:$AD$17,2,FALSE),IF(AND(OR($E275={"a/b","b/c","b/a","c/b"}),S273="w"),VLOOKUP(U273,$AA$2:$AB$17,2,FALSE),IF(AND(OR($E275={"a/b","b/c","b/a","c/b"}),S273="l"),VLOOKUP(U273,$AC$2:$AD$17,2,FALSE),IF(AND(OR($E275={"a/b","b/c","b/a","c/b"}),S272="w"),VLOOKUP(U272,$AA$2:$AB$17,2,FALSE),IF(AND(OR($E275={"a/b","b/c","b/a","c/b"}),S272="l"),VLOOKUP(U272,$AC$2:$AD$17,2,FALSE),IF(AND(OR($E275={"a/b","b/c","b/a","c/b"}),S271="w"),VLOOKUP(U271,$AA$2:$AB$17,2,FALSE),IF(AND(OR($E275={"a/b","b/c","b/a","c/b"}),S271="l"),VLOOKUP(U271,$AC$2:$AD$17,2,FALSE),IF(AND(OR($E275={"a/b","b/c","b/a","c/b"}),S270="w"),VLOOKUP(U270,$AA$2:$AB$17,2,FALSE),IF(AND(OR($E275={"a/b","b/c","b/a","c/b"}),S270="l"),VLOOKUP(U270,$AC$2:$AD$17,2,FALSE),IF(AND(OR($E275={"a/b","b/c","b/a","c/b"}),S269="w"),VLOOKUP(U269,$AA$2:$AB$17,2,FALSE),IF(AND(OR($E275={"a/b","b/c","b/a","c/b"}),S269="l"),VLOOKUP(U269,$AC$2:$AD$17,2,FALSE),IF(AND(OR($E275={"a/b","b/c","b/a","c/b"}),S268="w"),VLOOKUP(U268,$AA$2:$AB$17,2,FALSE),IF(AND(OR($E275={"a/b","b/c","b/a","c/b"}),S268="l"),VLOOKUP(U268,$AC$2:$AD$17,2,FALSE),IF(AND(OR($E275={"a/b","b/c","b/a","c/b"}),S267="w"),VLOOKUP(U267,$AA$2:$AB$17,2,FALSE),IF(AND(OR($E275={"a/b","b/c","b/a","c/b"}),S267="l"),VLOOKUP(U267,$AC$2:$AD$17,2,FALSE),IF(AND(OR($E275={"a/b","b/c","b/a","c/b"}),S266="w"),VLOOKUP(U266,$AA$2:$AB$17,2,FALSE),IF(AND(OR($E275={"a/b","b/c","b/a","c/b"}),S266="l"),VLOOKUP(U266,$AC$2:$AD$17,2,FALSE),IF(AND(OR($E275={"a/b","b/c","b/a","c/b"}),S265="w"),VLOOKUP(U265,$AA$2:$AB$17,2,FALSE),IF(AND(OR($E275={"a/b","b/c","b/a","c/b"}),S265="l"),VLOOKUP(U265,$AC$2:$AD$17,2,FALSE),IF(OR($E275={"a/b","b/c","b/a","c/b"}),1,"")))))))))))))))))))))))</f>
        <v/>
      </c>
      <c r="V276" s="13" t="str">
        <f>IF(AND(W276="c",$A276&gt;=1,OR(X276={1,"2a","2b",3,"5a","5b","10a","10b","20a","20b","40a","40b","80a","80b","160a","160b"})),"w",IF(AND(W276="",$A276&gt;=1,OR(X276={1,"2a","2b",3,"5a","5b","10a","10b","20a","20b","40a","40b","80a","80b","160a","160b"})),"l",""))</f>
        <v>w</v>
      </c>
      <c r="W276" s="7" t="str">
        <f>IF(OR($A276={3,6,9,12,15,18,21,24,27,30,33,36}),"c","")</f>
        <v>c</v>
      </c>
      <c r="X276" s="14" t="str">
        <f>IF(AND(OR($E275={"a/c","b/c","c/a","c/b"}),V275="w"),VLOOKUP(X275,$AA$2:$AB$17,2,FALSE),IF(AND(OR($E275={"a/c","b/c","c/a","c/b"}),V275="l"),VLOOKUP(X275,$AC$2:$AD$17,2,FALSE),IF(AND(OR($E275={"a/c","b/c","c/a","c/b"}),V274="w"),VLOOKUP(X274,$AA$2:$AB$17,2,FALSE),IF(AND(OR($E275={"a/c","b/c","c/a","c/b"}),V274="l"),VLOOKUP(X274,$AC$2:$AD$17,2,FALSE),IF(AND(OR($E275={"a/c","b/c","c/a","c/b"}),V273="w"),VLOOKUP(X273,$AA$2:$AB$17,2,FALSE),IF(AND(OR($E275={"a/c","b/c","c/a","c/b"}),V273="l"),VLOOKUP(X273,$AC$2:$AD$17,2,FALSE),IF(AND(OR($E275={"a/c","b/c","c/a","c/b"}),V272="w"),VLOOKUP(X272,$AA$2:$AB$17,2,FALSE),IF(AND(OR($E275={"a/c","b/c","c/a","c/b"}),V272="l"),VLOOKUP(X272,$AC$2:$AD$17,2,FALSE),IF(AND(OR($E275={"a/c","b/c","c/a","c/b"}),V271="w"),VLOOKUP(X271,$AA$2:$AB$17,2,FALSE),IF(AND(OR($E275={"a/c","b/c","c/a","c/b"}),V271="l"),VLOOKUP(X271,$AC$2:$AD$17,2,FALSE),IF(AND(OR($E275={"a/c","b/c","c/a","c/b"}),V270="w"),VLOOKUP(X270,$AA$2:$AB$17,2,FALSE),IF(AND(OR($E275={"a/c","b/c","c/a","c/b"}),V270="l"),VLOOKUP(X270,$AC$2:$AD$17,2,FALSE),IF(AND(OR($E275={"a/c","b/c","c/a","c/b"}),V269="w"),VLOOKUP(X269,$AA$2:$AB$17,2,FALSE),IF(AND(OR($E275={"a/c","b/c","c/a","c/b"}),V269="l"),VLOOKUP(X269,$AC$2:$AD$17,2,FALSE),IF(AND(OR($E275={"a/c","b/c","c/a","c/b"}),V268="w"),VLOOKUP(X268,$AA$2:$AB$17,2,FALSE),IF(AND(OR($E275={"a/c","b/c","c/a","c/b"}),V268="l"),VLOOKUP(X268,$AC$2:$AD$17,2,FALSE),IF(AND(OR($E275={"a/c","b/c","c/a","c/b"}),V267="w"),VLOOKUP(X267,$AA$2:$AB$17,2,FALSE),IF(AND(OR($E275={"a/c","b/c","c/a","c/b"}),V267="l"),VLOOKUP(X267,$AC$2:$AD$17,2,FALSE),IF(AND(OR($E275={"a/c","b/c","c/a","c/b"}),V266="w"),VLOOKUP(X266,$AA$2:$AB$17,2,FALSE),IF(AND(OR($E275={"a/c","b/c","c/a","c/b"}),V266="l"),VLOOKUP(X266,$AC$2:$AD$17,2,FALSE),IF(AND(OR($E275={"a/c","b/c","c/a","c/b"}),V265="w"),VLOOKUP(X265,$AA$2:$AB$17,2,FALSE),IF(AND(OR($E275={"a/c","b/c","c/a","c/b"}),V265="l"),VLOOKUP(X265,$AC$2:$AD$17,2,FALSE),IF(OR($E275={"a/c","b/c","c/a","c/b"}),1,"")))))))))))))))))))))))</f>
        <v>2a</v>
      </c>
      <c r="Y276" s="12">
        <f t="shared" si="23"/>
        <v>3</v>
      </c>
      <c r="Z276" s="27">
        <f t="shared" si="24"/>
        <v>3</v>
      </c>
    </row>
    <row r="277" spans="1:26">
      <c r="A277" s="2">
        <v>22</v>
      </c>
      <c r="B277" s="9">
        <f>IF(OR($A277={1,2,3,4,5,6,7,8,9,10,11,12}),1,IF(OR($A277={13,14,15,16,17,18,19,20,21,22,23,24}),2,IF(OR($A277={25,26,27,28,29,30,31,32,33,34,35,36}),3,"")))</f>
        <v>2</v>
      </c>
      <c r="C277" s="9" t="str">
        <f>IF(OR($A277={1,4,7,10,13,16,19,22,25,28,31,34}),"A",IF(OR($A277={2,5,8,11,14,17,20,23,26,29,32,35}),"B",IF(OR($A277={3,6,9,12,15,18,21,24,27,30,33,36}),"C","")))</f>
        <v>A</v>
      </c>
      <c r="D277" t="str">
        <f t="shared" si="25"/>
        <v>1/2</v>
      </c>
      <c r="E277" t="str">
        <f t="shared" si="26"/>
        <v>C/A</v>
      </c>
      <c r="F277" s="13" t="str">
        <f>IF(AND(G277="d",$A277&gt;=1,OR(H277={1,"2a","2b",3,"5a","5b","10a","10b","20a","20b","40a","40b","80a","80b","160a","160b"})),"w",IF(AND(G277="",$A277&gt;=1,OR(H277={1,"2a","2b",3,"5a","5b","10a","10b","20a","20b","40a","40b","80a","80b","160a","160b"})),"l",""))</f>
        <v>l</v>
      </c>
      <c r="G277" s="7" t="str">
        <f>IF(OR($A277={1,2,3,4,5,6,7,8,9,10,11,12}),"d","")</f>
        <v/>
      </c>
      <c r="H277" s="14">
        <f>IF(AND(OR($D276={"1/2","1/3","2/1","3/1"}),F276="w"),VLOOKUP(H276,$AA$2:$AB$17,2,FALSE),IF(AND(OR($D276={"1/2","1/3","2/1","3/1"}),F276="l"),VLOOKUP(H276,$AC$2:$AD$17,2,FALSE),IF(AND(OR($D276={"1/2","1/3","2/1","3/1"}),F275="w"),VLOOKUP(H275,$AA$2:$AB$17,2,FALSE),IF(AND(OR($D276={"1/2","1/3","2/1","3/1"}),F275="l"),VLOOKUP(H275,$AC$2:$AD$17,2,FALSE),IF(AND(OR($D276={"1/2","1/3","2/1","3/1"}),F274="w"),VLOOKUP(H274,$AA$2:$AB$17,2,FALSE),IF(AND(OR($D276={"1/2","1/3","2/1","3/1"}),F274="l"),VLOOKUP(H274,$AC$2:$AD$17,2,FALSE),IF(AND(OR($D276={"1/2","1/3","2/1","3/1"}),F273="w"),VLOOKUP(H273,$AA$2:$AB$17,2,FALSE),IF(AND(OR($D276={"1/2","1/3","2/1","3/1"}),F273="l"),VLOOKUP(H273,$AC$2:$AD$17,2,FALSE),IF(AND(OR($D276={"1/2","1/3","2/1","3/1"}),F272="w"),VLOOKUP(H272,$AA$2:$AB$17,2,FALSE),IF(AND(OR($D276={"1/2","1/3","2/1","3/1"}),F272="l"),VLOOKUP(H272,$AC$2:$AD$17,2,FALSE),IF(AND(OR($D276={"1/2","1/3","2/1","3/1"}),F271="w"),VLOOKUP(H271,$AA$2:$AB$17,2,FALSE),IF(AND(OR($D276={"1/2","1/3","2/1","3/1"}),F271="l"),VLOOKUP(H271,$AC$2:$AD$17,2,FALSE),IF(AND(OR($D276={"1/2","1/3","2/1","3/1"}),F270="w"),VLOOKUP(H270,$AA$2:$AB$17,2,FALSE),IF(AND(OR($D276={"1/2","1/3","2/1","3/1"}),F270="l"),VLOOKUP(H270,$AC$2:$AD$17,2,FALSE),IF(AND(OR($D276={"1/2","1/3","2/1","3/1"}),F269="w"),VLOOKUP(H269,$AA$2:$AB$17,2,FALSE),IF(AND(OR($D276={"1/2","1/3","2/1","3/1"}),F269="l"),VLOOKUP(H269,$AC$2:$AD$17,2,FALSE),IF(AND(OR($D276={"1/2","1/3","2/1","3/1"}),F268="w"),VLOOKUP(H268,$AA$2:$AB$17,2,FALSE),IF(AND(OR($D276={"1/2","1/3","2/1","3/1"}),F268="l"),VLOOKUP(H268,$AC$2:$AD$17,2,FALSE),IF(AND(OR($D276={"1/2","1/3","2/1","3/1"}),F267="w"),VLOOKUP(H267,$AA$2:$AB$17,2,FALSE),IF(AND(OR($D276={"1/2","1/3","2/1","3/1"}),F267="l"),VLOOKUP(H267,$AC$2:$AD$17,2,FALSE),IF(AND(OR($D276={"1/2","1/3","2/1","3/1"}),F266="w"),VLOOKUP(H266,$AA$2:$AB$17,2,FALSE),IF(AND(OR($D276={"1/2","1/3","2/1","3/1"}),F266="l"),VLOOKUP(H266,$AC$2:$AD$17,2,FALSE),IF(OR($D276={"1/2","1/3","2/1","3/1"}),1,"")))))))))))))))))))))))</f>
        <v>1</v>
      </c>
      <c r="I277" s="13" t="str">
        <f>IF(AND(J277="d",$A277&gt;=1,OR(K277={1,"2a","2b",3,"5a","5b","10a","10b","20a","20b","40a","40b","80a","80b","160a","160b"})),"w",IF(AND(J277="",$A277&gt;=1,OR(K277={1,"2a","2b",3,"5a","5b","10a","10b","20a","20b","40a","40b","80a","80b","160a","160b"})),"l",""))</f>
        <v/>
      </c>
      <c r="J277" s="7" t="str">
        <f>IF(OR($A277={13,14,15,16,17,18,19,20,21,22,23,24}),"d","")</f>
        <v>d</v>
      </c>
      <c r="K277" s="14" t="str">
        <f>IF(AND(OR($D276={"1/2","2/3","2/1","3/2"}),I276="w"),VLOOKUP(K276,$AA$2:$AB$17,2,FALSE),IF(AND(OR($D276={"1/2","2/3","2/1","3/2"}),I276="l"),VLOOKUP(K276,$AC$2:$AD$17,2,FALSE),IF(AND(OR($D276={"1/2","2/3","2/1","3/2"}),I275="w"),VLOOKUP(K275,$AA$2:$AB$17,2,FALSE),IF(AND(OR($D276={"1/2","2/3","2/1","3/2"}),I275="l"),VLOOKUP(K275,$AC$2:$AD$17,2,FALSE),IF(AND(OR($D276={"1/2","2/3","2/1","3/2"}),I274="w"),VLOOKUP(K274,$AA$2:$AB$17,2,FALSE),IF(AND(OR($D276={"1/2","2/3","2/1","3/2"}),I274="l"),VLOOKUP(K274,$AC$2:$AD$17,2,FALSE),IF(AND(OR($D276={"1/2","2/3","2/1","3/2"}),I273="w"),VLOOKUP(K273,$AA$2:$AB$17,2,FALSE),IF(AND(OR($D276={"1/2","2/3","2/1","3/2"}),I273="l"),VLOOKUP(K273,$AC$2:$AD$17,2,FALSE),IF(AND(OR($D276={"1/2","2/3","2/1","3/2"}),I272="w"),VLOOKUP(K272,$AA$2:$AB$17,2,FALSE),IF(AND(OR($D276={"1/2","2/3","2/1","3/2"}),I272="l"),VLOOKUP(K272,$AC$2:$AD$17,2,FALSE),IF(AND(OR($D276={"1/2","2/3","2/1","3/2"}),I271="w"),VLOOKUP(K271,$AA$2:$AB$17,2,FALSE),IF(AND(OR($D276={"1/2","2/3","2/1","3/2"}),I271="l"),VLOOKUP(K271,$AC$2:$AD$17,2,FALSE),IF(AND(OR($D276={"1/2","2/3","2/1","3/2"}),I270="w"),VLOOKUP(K270,$AA$2:$AB$17,2,FALSE),IF(AND(OR($D276={"1/2","2/3","2/1","3/2"}),I270="l"),VLOOKUP(K270,$AC$2:$AD$17,2,FALSE),IF(AND(OR($D276={"1/2","2/3","2/1","3/2"}),I269="w"),VLOOKUP(K269,$AA$2:$AB$17,2,FALSE),IF(AND(OR($D276={"1/2","2/3","2/1","3/2"}),I269="l"),VLOOKUP(K269,$AC$2:$AD$17,2,FALSE),IF(AND(OR($D276={"1/2","2/3","2/1","3/2"}),I268="w"),VLOOKUP(K268,$AA$2:$AB$17,2,FALSE),IF(AND(OR($D276={"1/2","2/3","2/1","3/2"}),I268="l"),VLOOKUP(K268,$AC$2:$AD$17,2,FALSE),IF(AND(OR($D276={"1/2","2/3","2/1","3/2"}),I267="w"),VLOOKUP(K267,$AA$2:$AB$17,2,FALSE),IF(AND(OR($D276={"1/2","2/3","2/1","3/2"}),I267="l"),VLOOKUP(K267,$AC$2:$AD$17,2,FALSE),IF(AND(OR($D276={"1/2","2/3","2/1","3/2"}),I266="w"),VLOOKUP(K266,$AA$2:$AB$17,2,FALSE),IF(AND(OR($D276={"1/2","2/3","2/1","3/2"}),I266="l"),VLOOKUP(K266,$AC$2:$AD$17,2,FALSE),IF(OR($D276={"1/2","2/3","2/1","3/2"}),1,"")))))))))))))))))))))))</f>
        <v/>
      </c>
      <c r="L277" s="13" t="str">
        <f>IF(AND(M277="d",$A277&gt;=1,OR(N277={1,"2a","2b",3,"5a","5b","10a","10b","20a","20b","40a","40b","80a","80b","160a","160b"})),"w",IF(AND(M277="",$A277&gt;=1,OR(N277={1,"2a","2b",3,"5a","5b","10a","10b","20a","20b","40a","40b","80a","80b","160a","160b"})),"l",""))</f>
        <v>l</v>
      </c>
      <c r="M277" s="7" t="str">
        <f>IF(OR($A277={25,26,27,28,29,30,31,32,33,34,35,36}),"d","")</f>
        <v/>
      </c>
      <c r="N277" s="14">
        <f>IF(AND(OR($D276={"1/3","2/3","3/1","3/2"}),L276="w"),VLOOKUP(N276,$AA$2:$AB$17,2,FALSE),IF(AND(OR($D276={"1/3","2/3","3/1","3/2"}),L276="l"),VLOOKUP(N276,$AC$2:$AD$17,2,FALSE),IF(AND(OR($D276={"1/3","2/3","3/1","3/2"}),L275="w"),VLOOKUP(N275,$AA$2:$AB$17,2,FALSE),IF(AND(OR($D276={"1/3","2/3","3/1","3/2"}),L275="l"),VLOOKUP(N275,$AC$2:$AD$17,2,FALSE),IF(AND(OR($D276={"1/3","2/3","3/1","3/2"}),L274="w"),VLOOKUP(N274,$AA$2:$AB$17,2,FALSE),IF(AND(OR($D276={"1/3","2/3","3/1","3/2"}),L274="l"),VLOOKUP(N274,$AC$2:$AD$17,2,FALSE),IF(AND(OR($D276={"1/3","2/3","3/1","3/2"}),L273="w"),VLOOKUP(N273,$AA$2:$AB$17,2,FALSE),IF(AND(OR($D276={"1/3","2/3","3/1","3/2"}),L273="l"),VLOOKUP(N273,$AC$2:$AD$17,2,FALSE),IF(AND(OR($D276={"1/3","2/3","3/1","3/2"}),L272="w"),VLOOKUP(N272,$AA$2:$AB$17,2,FALSE),IF(AND(OR($D276={"1/3","2/3","3/1","3/2"}),L272="l"),VLOOKUP(N272,$AC$2:$AD$17,2,FALSE),IF(AND(OR($D276={"1/3","2/3","3/1","3/2"}),L271="w"),VLOOKUP(N271,$AA$2:$AB$17,2,FALSE),IF(AND(OR($D276={"1/3","2/3","3/1","3/2"}),L271="l"),VLOOKUP(N271,$AC$2:$AD$17,2,FALSE),IF(AND(OR($D276={"1/3","2/3","3/1","3/2"}),L270="w"),VLOOKUP(N270,$AA$2:$AB$17,2,FALSE),IF(AND(OR($D276={"1/3","2/3","3/1","3/2"}),L270="l"),VLOOKUP(N270,$AC$2:$AD$17,2,FALSE),IF(AND(OR($D276={"1/3","2/3","3/1","3/2"}),L269="w"),VLOOKUP(N269,$AA$2:$AB$17,2,FALSE),IF(AND(OR($D276={"1/3","2/3","3/1","3/2"}),L269="l"),VLOOKUP(N269,$AC$2:$AD$17,2,FALSE),IF(AND(OR($D276={"1/3","2/3","3/1","3/2"}),L268="w"),VLOOKUP(N268,$AA$2:$AB$17,2,FALSE),IF(AND(OR($D276={"1/3","2/3","3/1","3/2"}),L268="l"),VLOOKUP(N268,$AC$2:$AD$17,2,FALSE),IF(AND(OR($D276={"1/3","2/3","3/1","3/2"}),L267="w"),VLOOKUP(N267,$AA$2:$AB$17,2,FALSE),IF(AND(OR($D276={"1/3","2/3","3/1","3/2"}),L267="l"),VLOOKUP(N267,$AC$2:$AD$17,2,FALSE),IF(AND(OR($D276={"1/3","2/3","3/1","3/2"}),L266="w"),VLOOKUP(N266,$AA$2:$AB$17,2,FALSE),IF(AND(OR($D276={"1/3","2/3","3/1","3/2"}),L266="l"),VLOOKUP(N266,$AC$2:$AD$17,2,FALSE),IF(OR($D276={"1/3","2/3","3/1","3/2"}),1,"")))))))))))))))))))))))</f>
        <v>3</v>
      </c>
      <c r="O277" s="12">
        <f t="shared" si="22"/>
        <v>-4</v>
      </c>
      <c r="P277" s="13" t="str">
        <f>IF(AND(Q277="c",$A277&gt;=1,OR(R277={1,"2a","2b",3,"5a","5b","10a","10b","20a","20b","40a","40b","80a","80b","160a","160b"})),"w",IF(AND(Q277="",$A277&gt;=1,OR(R277={1,"2a","2b",3,"5a","5b","10a","10b","20a","20b","40a","40b","80a","80b","160a","160b"})),"l",""))</f>
        <v>w</v>
      </c>
      <c r="Q277" s="7" t="str">
        <f>IF(OR($A277={1,4,7,10,13,16,19,22,25,28,31,34}),"c","")</f>
        <v>c</v>
      </c>
      <c r="R277" s="14" t="str">
        <f>IF(AND(OR($E276={"a/b","a/c","b/a","c/a"}),P276="w"),VLOOKUP(R276,$AA$2:$AB$17,2,FALSE),IF(AND(OR($E276={"a/b","a/c","b/a","c/a"}),P276="l"),VLOOKUP(R276,$AC$2:$AD$17,2,FALSE),IF(AND(OR($E276={"a/b","a/c","b/a","c/a"}),P275="w"),VLOOKUP(R275,$AA$2:$AB$17,2,FALSE),IF(AND(OR($E276={"a/b","a/c","b/a","c/a"}),P275="l"),VLOOKUP(R275,$AC$2:$AD$17,2,FALSE),IF(AND(OR($E276={"a/b","a/c","b/a","c/a"}),P274="w"),VLOOKUP(R274,$AA$2:$AB$17,2,FALSE),IF(AND(OR($E276={"a/b","a/c","b/a","c/a"}),P274="l"),VLOOKUP(R274,$AC$2:$AD$17,2,FALSE),IF(AND(OR($E276={"a/b","a/c","b/a","c/a"}),P273="w"),VLOOKUP(R273,$AA$2:$AB$17,2,FALSE),IF(AND(OR($E276={"a/b","a/c","b/a","c/a"}),P273="l"),VLOOKUP(R273,$AC$2:$AD$17,2,FALSE),IF(AND(OR($E276={"a/b","a/c","b/a","c/a"}),P272="w"),VLOOKUP(R272,$AA$2:$AB$17,2,FALSE),IF(AND(OR($E276={"a/b","a/c","b/a","c/a"}),P272="l"),VLOOKUP(R272,$AC$2:$AD$17,2,FALSE),IF(AND(OR($E276={"a/b","a/c","b/a","c/a"}),P271="w"),VLOOKUP(R271,$AA$2:$AB$17,2,FALSE),IF(AND(OR($E276={"a/b","a/c","b/a","c/a"}),P271="l"),VLOOKUP(R271,$AC$2:$AD$17,2,FALSE),IF(AND(OR($E276={"a/b","a/c","b/a","c/a"}),P270="w"),VLOOKUP(R270,$AA$2:$AB$17,2,FALSE),IF(AND(OR($E276={"a/b","a/c","b/a","c/a"}),P270="l"),VLOOKUP(R270,$AC$2:$AD$17,2,FALSE),IF(AND(OR($E276={"a/b","a/c","b/a","c/a"}),P269="w"),VLOOKUP(R269,$AA$2:$AB$17,2,FALSE),IF(AND(OR($E276={"a/b","a/c","b/a","c/a"}),P269="l"),VLOOKUP(R269,$AC$2:$AD$17,2,FALSE),IF(AND(OR($E276={"a/b","a/c","b/a","c/a"}),P268="w"),VLOOKUP(R268,$AA$2:$AB$17,2,FALSE),IF(AND(OR($E276={"a/b","a/c","b/a","c/a"}),P268="l"),VLOOKUP(R268,$AC$2:$AD$17,2,FALSE),IF(AND(OR($E276={"a/b","a/c","b/a","c/a"}),P267="w"),VLOOKUP(R267,$AA$2:$AB$17,2,FALSE),IF(AND(OR($E276={"a/b","a/c","b/a","c/a"}),P267="l"),VLOOKUP(R267,$AC$2:$AD$17,2,FALSE),IF(AND(OR($E276={"a/b","a/c","b/a","c/a"}),P266="w"),VLOOKUP(R266,$AA$2:$AB$17,2,FALSE),IF(AND(OR($E276={"a/b","a/c","b/a","c/a"}),P266="l"),VLOOKUP(R266,$AC$2:$AD$17,2,FALSE),IF(OR($E276={"a/b","a/c","b/a","c/a"}),1,"")))))))))))))))))))))))</f>
        <v>2a</v>
      </c>
      <c r="S277" s="13" t="str">
        <f>IF(AND(T277="c",$A277&gt;=1,OR(U277={1,"2a","2b",3,"5a","5b","10a","10b","20a","20b","40a","40b","80a","80b","160a","160b"})),"w",IF(AND(T277="",$A277&gt;=1,OR(U277={1,"2a","2b",3,"5a","5b","10a","10b","20a","20b","40a","40b","80a","80b","160a","160b"})),"l",""))</f>
        <v/>
      </c>
      <c r="T277" s="7" t="str">
        <f>IF(OR($A277={2,5,8,11,14,17,20,23,26,29,32,35}),"c","")</f>
        <v/>
      </c>
      <c r="U277" s="14" t="str">
        <f>IF(AND(OR($E276={"a/b","b/c","b/a","c/b"}),S276="w"),VLOOKUP(U276,$AA$2:$AB$17,2,FALSE),IF(AND(OR($E276={"a/b","b/c","b/a","c/b"}),S276="l"),VLOOKUP(U276,$AC$2:$AD$17,2,FALSE),IF(AND(OR($E276={"a/b","b/c","b/a","c/b"}),S275="w"),VLOOKUP(U275,$AA$2:$AB$17,2,FALSE),IF(AND(OR($E276={"a/b","b/c","b/a","c/b"}),S275="l"),VLOOKUP(U275,$AC$2:$AD$17,2,FALSE),IF(AND(OR($E276={"a/b","b/c","b/a","c/b"}),S274="w"),VLOOKUP(U274,$AA$2:$AB$17,2,FALSE),IF(AND(OR($E276={"a/b","b/c","b/a","c/b"}),S274="l"),VLOOKUP(U274,$AC$2:$AD$17,2,FALSE),IF(AND(OR($E276={"a/b","b/c","b/a","c/b"}),S273="w"),VLOOKUP(U273,$AA$2:$AB$17,2,FALSE),IF(AND(OR($E276={"a/b","b/c","b/a","c/b"}),S273="l"),VLOOKUP(U273,$AC$2:$AD$17,2,FALSE),IF(AND(OR($E276={"a/b","b/c","b/a","c/b"}),S272="w"),VLOOKUP(U272,$AA$2:$AB$17,2,FALSE),IF(AND(OR($E276={"a/b","b/c","b/a","c/b"}),S272="l"),VLOOKUP(U272,$AC$2:$AD$17,2,FALSE),IF(AND(OR($E276={"a/b","b/c","b/a","c/b"}),S271="w"),VLOOKUP(U271,$AA$2:$AB$17,2,FALSE),IF(AND(OR($E276={"a/b","b/c","b/a","c/b"}),S271="l"),VLOOKUP(U271,$AC$2:$AD$17,2,FALSE),IF(AND(OR($E276={"a/b","b/c","b/a","c/b"}),S270="w"),VLOOKUP(U270,$AA$2:$AB$17,2,FALSE),IF(AND(OR($E276={"a/b","b/c","b/a","c/b"}),S270="l"),VLOOKUP(U270,$AC$2:$AD$17,2,FALSE),IF(AND(OR($E276={"a/b","b/c","b/a","c/b"}),S269="w"),VLOOKUP(U269,$AA$2:$AB$17,2,FALSE),IF(AND(OR($E276={"a/b","b/c","b/a","c/b"}),S269="l"),VLOOKUP(U269,$AC$2:$AD$17,2,FALSE),IF(AND(OR($E276={"a/b","b/c","b/a","c/b"}),S268="w"),VLOOKUP(U268,$AA$2:$AB$17,2,FALSE),IF(AND(OR($E276={"a/b","b/c","b/a","c/b"}),S268="l"),VLOOKUP(U268,$AC$2:$AD$17,2,FALSE),IF(AND(OR($E276={"a/b","b/c","b/a","c/b"}),S267="w"),VLOOKUP(U267,$AA$2:$AB$17,2,FALSE),IF(AND(OR($E276={"a/b","b/c","b/a","c/b"}),S267="l"),VLOOKUP(U267,$AC$2:$AD$17,2,FALSE),IF(AND(OR($E276={"a/b","b/c","b/a","c/b"}),S266="w"),VLOOKUP(U266,$AA$2:$AB$17,2,FALSE),IF(AND(OR($E276={"a/b","b/c","b/a","c/b"}),S266="l"),VLOOKUP(U266,$AC$2:$AD$17,2,FALSE),IF(OR($E276={"a/b","b/c","b/a","c/b"}),1,"")))))))))))))))))))))))</f>
        <v/>
      </c>
      <c r="V277" s="13" t="str">
        <f>IF(AND(W277="c",$A277&gt;=1,OR(X277={1,"2a","2b",3,"5a","5b","10a","10b","20a","20b","40a","40b","80a","80b","160a","160b"})),"w",IF(AND(W277="",$A277&gt;=1,OR(X277={1,"2a","2b",3,"5a","5b","10a","10b","20a","20b","40a","40b","80a","80b","160a","160b"})),"l",""))</f>
        <v>l</v>
      </c>
      <c r="W277" s="7" t="str">
        <f>IF(OR($A277={3,6,9,12,15,18,21,24,27,30,33,36}),"c","")</f>
        <v/>
      </c>
      <c r="X277" s="14">
        <f>IF(AND(OR($E276={"a/c","b/c","c/a","c/b"}),V276="w"),VLOOKUP(X276,$AA$2:$AB$17,2,FALSE),IF(AND(OR($E276={"a/c","b/c","c/a","c/b"}),V276="l"),VLOOKUP(X276,$AC$2:$AD$17,2,FALSE),IF(AND(OR($E276={"a/c","b/c","c/a","c/b"}),V275="w"),VLOOKUP(X275,$AA$2:$AB$17,2,FALSE),IF(AND(OR($E276={"a/c","b/c","c/a","c/b"}),V275="l"),VLOOKUP(X275,$AC$2:$AD$17,2,FALSE),IF(AND(OR($E276={"a/c","b/c","c/a","c/b"}),V274="w"),VLOOKUP(X274,$AA$2:$AB$17,2,FALSE),IF(AND(OR($E276={"a/c","b/c","c/a","c/b"}),V274="l"),VLOOKUP(X274,$AC$2:$AD$17,2,FALSE),IF(AND(OR($E276={"a/c","b/c","c/a","c/b"}),V273="w"),VLOOKUP(X273,$AA$2:$AB$17,2,FALSE),IF(AND(OR($E276={"a/c","b/c","c/a","c/b"}),V273="l"),VLOOKUP(X273,$AC$2:$AD$17,2,FALSE),IF(AND(OR($E276={"a/c","b/c","c/a","c/b"}),V272="w"),VLOOKUP(X272,$AA$2:$AB$17,2,FALSE),IF(AND(OR($E276={"a/c","b/c","c/a","c/b"}),V272="l"),VLOOKUP(X272,$AC$2:$AD$17,2,FALSE),IF(AND(OR($E276={"a/c","b/c","c/a","c/b"}),V271="w"),VLOOKUP(X271,$AA$2:$AB$17,2,FALSE),IF(AND(OR($E276={"a/c","b/c","c/a","c/b"}),V271="l"),VLOOKUP(X271,$AC$2:$AD$17,2,FALSE),IF(AND(OR($E276={"a/c","b/c","c/a","c/b"}),V270="w"),VLOOKUP(X270,$AA$2:$AB$17,2,FALSE),IF(AND(OR($E276={"a/c","b/c","c/a","c/b"}),V270="l"),VLOOKUP(X270,$AC$2:$AD$17,2,FALSE),IF(AND(OR($E276={"a/c","b/c","c/a","c/b"}),V269="w"),VLOOKUP(X269,$AA$2:$AB$17,2,FALSE),IF(AND(OR($E276={"a/c","b/c","c/a","c/b"}),V269="l"),VLOOKUP(X269,$AC$2:$AD$17,2,FALSE),IF(AND(OR($E276={"a/c","b/c","c/a","c/b"}),V268="w"),VLOOKUP(X268,$AA$2:$AB$17,2,FALSE),IF(AND(OR($E276={"a/c","b/c","c/a","c/b"}),V268="l"),VLOOKUP(X268,$AC$2:$AD$17,2,FALSE),IF(AND(OR($E276={"a/c","b/c","c/a","c/b"}),V267="w"),VLOOKUP(X267,$AA$2:$AB$17,2,FALSE),IF(AND(OR($E276={"a/c","b/c","c/a","c/b"}),V267="l"),VLOOKUP(X267,$AC$2:$AD$17,2,FALSE),IF(AND(OR($E276={"a/c","b/c","c/a","c/b"}),V266="w"),VLOOKUP(X266,$AA$2:$AB$17,2,FALSE),IF(AND(OR($E276={"a/c","b/c","c/a","c/b"}),V266="l"),VLOOKUP(X266,$AC$2:$AD$17,2,FALSE),IF(OR($E276={"a/c","b/c","c/a","c/b"}),1,"")))))))))))))))))))))))</f>
        <v>1</v>
      </c>
      <c r="Y277" s="12">
        <f t="shared" si="23"/>
        <v>3</v>
      </c>
      <c r="Z277" s="27">
        <f t="shared" si="24"/>
        <v>-1</v>
      </c>
    </row>
    <row r="278" spans="1:26">
      <c r="A278" s="2">
        <v>23</v>
      </c>
      <c r="B278" s="9">
        <f>IF(OR($A278={1,2,3,4,5,6,7,8,9,10,11,12}),1,IF(OR($A278={13,14,15,16,17,18,19,20,21,22,23,24}),2,IF(OR($A278={25,26,27,28,29,30,31,32,33,34,35,36}),3,"")))</f>
        <v>2</v>
      </c>
      <c r="C278" s="9" t="str">
        <f>IF(OR($A278={1,4,7,10,13,16,19,22,25,28,31,34}),"A",IF(OR($A278={2,5,8,11,14,17,20,23,26,29,32,35}),"B",IF(OR($A278={3,6,9,12,15,18,21,24,27,30,33,36}),"C","")))</f>
        <v>B</v>
      </c>
      <c r="D278" t="str">
        <f t="shared" si="25"/>
        <v>1/2</v>
      </c>
      <c r="E278" t="str">
        <f t="shared" si="26"/>
        <v>A/B</v>
      </c>
      <c r="F278" s="13" t="str">
        <f>IF(AND(G278="d",$A278&gt;=1,OR(H278={1,"2a","2b",3,"5a","5b","10a","10b","20a","20b","40a","40b","80a","80b","160a","160b"})),"w",IF(AND(G278="",$A278&gt;=1,OR(H278={1,"2a","2b",3,"5a","5b","10a","10b","20a","20b","40a","40b","80a","80b","160a","160b"})),"l",""))</f>
        <v>l</v>
      </c>
      <c r="G278" s="7" t="str">
        <f>IF(OR($A278={1,2,3,4,5,6,7,8,9,10,11,12}),"d","")</f>
        <v/>
      </c>
      <c r="H278" s="14" t="str">
        <f>IF(AND(OR($D277={"1/2","1/3","2/1","3/1"}),F277="w"),VLOOKUP(H277,$AA$2:$AB$17,2,FALSE),IF(AND(OR($D277={"1/2","1/3","2/1","3/1"}),F277="l"),VLOOKUP(H277,$AC$2:$AD$17,2,FALSE),IF(AND(OR($D277={"1/2","1/3","2/1","3/1"}),F276="w"),VLOOKUP(H276,$AA$2:$AB$17,2,FALSE),IF(AND(OR($D277={"1/2","1/3","2/1","3/1"}),F276="l"),VLOOKUP(H276,$AC$2:$AD$17,2,FALSE),IF(AND(OR($D277={"1/2","1/3","2/1","3/1"}),F275="w"),VLOOKUP(H275,$AA$2:$AB$17,2,FALSE),IF(AND(OR($D277={"1/2","1/3","2/1","3/1"}),F275="l"),VLOOKUP(H275,$AC$2:$AD$17,2,FALSE),IF(AND(OR($D277={"1/2","1/3","2/1","3/1"}),F274="w"),VLOOKUP(H274,$AA$2:$AB$17,2,FALSE),IF(AND(OR($D277={"1/2","1/3","2/1","3/1"}),F274="l"),VLOOKUP(H274,$AC$2:$AD$17,2,FALSE),IF(AND(OR($D277={"1/2","1/3","2/1","3/1"}),F273="w"),VLOOKUP(H273,$AA$2:$AB$17,2,FALSE),IF(AND(OR($D277={"1/2","1/3","2/1","3/1"}),F273="l"),VLOOKUP(H273,$AC$2:$AD$17,2,FALSE),IF(AND(OR($D277={"1/2","1/3","2/1","3/1"}),F272="w"),VLOOKUP(H272,$AA$2:$AB$17,2,FALSE),IF(AND(OR($D277={"1/2","1/3","2/1","3/1"}),F272="l"),VLOOKUP(H272,$AC$2:$AD$17,2,FALSE),IF(AND(OR($D277={"1/2","1/3","2/1","3/1"}),F271="w"),VLOOKUP(H271,$AA$2:$AB$17,2,FALSE),IF(AND(OR($D277={"1/2","1/3","2/1","3/1"}),F271="l"),VLOOKUP(H271,$AC$2:$AD$17,2,FALSE),IF(AND(OR($D277={"1/2","1/3","2/1","3/1"}),F270="w"),VLOOKUP(H270,$AA$2:$AB$17,2,FALSE),IF(AND(OR($D277={"1/2","1/3","2/1","3/1"}),F270="l"),VLOOKUP(H270,$AC$2:$AD$17,2,FALSE),IF(AND(OR($D277={"1/2","1/3","2/1","3/1"}),F269="w"),VLOOKUP(H269,$AA$2:$AB$17,2,FALSE),IF(AND(OR($D277={"1/2","1/3","2/1","3/1"}),F269="l"),VLOOKUP(H269,$AC$2:$AD$17,2,FALSE),IF(AND(OR($D277={"1/2","1/3","2/1","3/1"}),F268="w"),VLOOKUP(H268,$AA$2:$AB$17,2,FALSE),IF(AND(OR($D277={"1/2","1/3","2/1","3/1"}),F268="l"),VLOOKUP(H268,$AC$2:$AD$17,2,FALSE),IF(AND(OR($D277={"1/2","1/3","2/1","3/1"}),F267="w"),VLOOKUP(H267,$AA$2:$AB$17,2,FALSE),IF(AND(OR($D277={"1/2","1/3","2/1","3/1"}),F267="l"),VLOOKUP(H267,$AC$2:$AD$17,2,FALSE),IF(OR($D277={"1/2","1/3","2/1","3/1"}),1,"")))))))))))))))))))))))</f>
        <v>2a</v>
      </c>
      <c r="I278" s="13" t="str">
        <f>IF(AND(J278="d",$A278&gt;=1,OR(K278={1,"2a","2b",3,"5a","5b","10a","10b","20a","20b","40a","40b","80a","80b","160a","160b"})),"w",IF(AND(J278="",$A278&gt;=1,OR(K278={1,"2a","2b",3,"5a","5b","10a","10b","20a","20b","40a","40b","80a","80b","160a","160b"})),"l",""))</f>
        <v>w</v>
      </c>
      <c r="J278" s="7" t="str">
        <f>IF(OR($A278={13,14,15,16,17,18,19,20,21,22,23,24}),"d","")</f>
        <v>d</v>
      </c>
      <c r="K278" s="14" t="str">
        <f>IF(AND(OR($D277={"1/2","2/3","2/1","3/2"}),I277="w"),VLOOKUP(K277,$AA$2:$AB$17,2,FALSE),IF(AND(OR($D277={"1/2","2/3","2/1","3/2"}),I277="l"),VLOOKUP(K277,$AC$2:$AD$17,2,FALSE),IF(AND(OR($D277={"1/2","2/3","2/1","3/2"}),I276="w"),VLOOKUP(K276,$AA$2:$AB$17,2,FALSE),IF(AND(OR($D277={"1/2","2/3","2/1","3/2"}),I276="l"),VLOOKUP(K276,$AC$2:$AD$17,2,FALSE),IF(AND(OR($D277={"1/2","2/3","2/1","3/2"}),I275="w"),VLOOKUP(K275,$AA$2:$AB$17,2,FALSE),IF(AND(OR($D277={"1/2","2/3","2/1","3/2"}),I275="l"),VLOOKUP(K275,$AC$2:$AD$17,2,FALSE),IF(AND(OR($D277={"1/2","2/3","2/1","3/2"}),I274="w"),VLOOKUP(K274,$AA$2:$AB$17,2,FALSE),IF(AND(OR($D277={"1/2","2/3","2/1","3/2"}),I274="l"),VLOOKUP(K274,$AC$2:$AD$17,2,FALSE),IF(AND(OR($D277={"1/2","2/3","2/1","3/2"}),I273="w"),VLOOKUP(K273,$AA$2:$AB$17,2,FALSE),IF(AND(OR($D277={"1/2","2/3","2/1","3/2"}),I273="l"),VLOOKUP(K273,$AC$2:$AD$17,2,FALSE),IF(AND(OR($D277={"1/2","2/3","2/1","3/2"}),I272="w"),VLOOKUP(K272,$AA$2:$AB$17,2,FALSE),IF(AND(OR($D277={"1/2","2/3","2/1","3/2"}),I272="l"),VLOOKUP(K272,$AC$2:$AD$17,2,FALSE),IF(AND(OR($D277={"1/2","2/3","2/1","3/2"}),I271="w"),VLOOKUP(K271,$AA$2:$AB$17,2,FALSE),IF(AND(OR($D277={"1/2","2/3","2/1","3/2"}),I271="l"),VLOOKUP(K271,$AC$2:$AD$17,2,FALSE),IF(AND(OR($D277={"1/2","2/3","2/1","3/2"}),I270="w"),VLOOKUP(K270,$AA$2:$AB$17,2,FALSE),IF(AND(OR($D277={"1/2","2/3","2/1","3/2"}),I270="l"),VLOOKUP(K270,$AC$2:$AD$17,2,FALSE),IF(AND(OR($D277={"1/2","2/3","2/1","3/2"}),I269="w"),VLOOKUP(K269,$AA$2:$AB$17,2,FALSE),IF(AND(OR($D277={"1/2","2/3","2/1","3/2"}),I269="l"),VLOOKUP(K269,$AC$2:$AD$17,2,FALSE),IF(AND(OR($D277={"1/2","2/3","2/1","3/2"}),I268="w"),VLOOKUP(K268,$AA$2:$AB$17,2,FALSE),IF(AND(OR($D277={"1/2","2/3","2/1","3/2"}),I268="l"),VLOOKUP(K268,$AC$2:$AD$17,2,FALSE),IF(AND(OR($D277={"1/2","2/3","2/1","3/2"}),I267="w"),VLOOKUP(K267,$AA$2:$AB$17,2,FALSE),IF(AND(OR($D277={"1/2","2/3","2/1","3/2"}),I267="l"),VLOOKUP(K267,$AC$2:$AD$17,2,FALSE),IF(OR($D277={"1/2","2/3","2/1","3/2"}),1,"")))))))))))))))))))))))</f>
        <v>2b</v>
      </c>
      <c r="L278" s="13" t="str">
        <f>IF(AND(M278="d",$A278&gt;=1,OR(N278={1,"2a","2b",3,"5a","5b","10a","10b","20a","20b","40a","40b","80a","80b","160a","160b"})),"w",IF(AND(M278="",$A278&gt;=1,OR(N278={1,"2a","2b",3,"5a","5b","10a","10b","20a","20b","40a","40b","80a","80b","160a","160b"})),"l",""))</f>
        <v/>
      </c>
      <c r="M278" s="7" t="str">
        <f>IF(OR($A278={25,26,27,28,29,30,31,32,33,34,35,36}),"d","")</f>
        <v/>
      </c>
      <c r="N278" s="14" t="str">
        <f>IF(AND(OR($D277={"1/3","2/3","3/1","3/2"}),L277="w"),VLOOKUP(N277,$AA$2:$AB$17,2,FALSE),IF(AND(OR($D277={"1/3","2/3","3/1","3/2"}),L277="l"),VLOOKUP(N277,$AC$2:$AD$17,2,FALSE),IF(AND(OR($D277={"1/3","2/3","3/1","3/2"}),L276="w"),VLOOKUP(N276,$AA$2:$AB$17,2,FALSE),IF(AND(OR($D277={"1/3","2/3","3/1","3/2"}),L276="l"),VLOOKUP(N276,$AC$2:$AD$17,2,FALSE),IF(AND(OR($D277={"1/3","2/3","3/1","3/2"}),L275="w"),VLOOKUP(N275,$AA$2:$AB$17,2,FALSE),IF(AND(OR($D277={"1/3","2/3","3/1","3/2"}),L275="l"),VLOOKUP(N275,$AC$2:$AD$17,2,FALSE),IF(AND(OR($D277={"1/3","2/3","3/1","3/2"}),L274="w"),VLOOKUP(N274,$AA$2:$AB$17,2,FALSE),IF(AND(OR($D277={"1/3","2/3","3/1","3/2"}),L274="l"),VLOOKUP(N274,$AC$2:$AD$17,2,FALSE),IF(AND(OR($D277={"1/3","2/3","3/1","3/2"}),L273="w"),VLOOKUP(N273,$AA$2:$AB$17,2,FALSE),IF(AND(OR($D277={"1/3","2/3","3/1","3/2"}),L273="l"),VLOOKUP(N273,$AC$2:$AD$17,2,FALSE),IF(AND(OR($D277={"1/3","2/3","3/1","3/2"}),L272="w"),VLOOKUP(N272,$AA$2:$AB$17,2,FALSE),IF(AND(OR($D277={"1/3","2/3","3/1","3/2"}),L272="l"),VLOOKUP(N272,$AC$2:$AD$17,2,FALSE),IF(AND(OR($D277={"1/3","2/3","3/1","3/2"}),L271="w"),VLOOKUP(N271,$AA$2:$AB$17,2,FALSE),IF(AND(OR($D277={"1/3","2/3","3/1","3/2"}),L271="l"),VLOOKUP(N271,$AC$2:$AD$17,2,FALSE),IF(AND(OR($D277={"1/3","2/3","3/1","3/2"}),L270="w"),VLOOKUP(N270,$AA$2:$AB$17,2,FALSE),IF(AND(OR($D277={"1/3","2/3","3/1","3/2"}),L270="l"),VLOOKUP(N270,$AC$2:$AD$17,2,FALSE),IF(AND(OR($D277={"1/3","2/3","3/1","3/2"}),L269="w"),VLOOKUP(N269,$AA$2:$AB$17,2,FALSE),IF(AND(OR($D277={"1/3","2/3","3/1","3/2"}),L269="l"),VLOOKUP(N269,$AC$2:$AD$17,2,FALSE),IF(AND(OR($D277={"1/3","2/3","3/1","3/2"}),L268="w"),VLOOKUP(N268,$AA$2:$AB$17,2,FALSE),IF(AND(OR($D277={"1/3","2/3","3/1","3/2"}),L268="l"),VLOOKUP(N268,$AC$2:$AD$17,2,FALSE),IF(AND(OR($D277={"1/3","2/3","3/1","3/2"}),L267="w"),VLOOKUP(N267,$AA$2:$AB$17,2,FALSE),IF(AND(OR($D277={"1/3","2/3","3/1","3/2"}),L267="l"),VLOOKUP(N267,$AC$2:$AD$17,2,FALSE),IF(OR($D277={"1/3","2/3","3/1","3/2"}),1,"")))))))))))))))))))))))</f>
        <v/>
      </c>
      <c r="O278" s="12">
        <f t="shared" si="22"/>
        <v>2</v>
      </c>
      <c r="P278" s="13" t="str">
        <f>IF(AND(Q278="c",$A278&gt;=1,OR(R278={1,"2a","2b",3,"5a","5b","10a","10b","20a","20b","40a","40b","80a","80b","160a","160b"})),"w",IF(AND(Q278="",$A278&gt;=1,OR(R278={1,"2a","2b",3,"5a","5b","10a","10b","20a","20b","40a","40b","80a","80b","160a","160b"})),"l",""))</f>
        <v>l</v>
      </c>
      <c r="Q278" s="7" t="str">
        <f>IF(OR($A278={1,4,7,10,13,16,19,22,25,28,31,34}),"c","")</f>
        <v/>
      </c>
      <c r="R278" s="14">
        <f>IF(AND(OR($E277={"a/b","a/c","b/a","c/a"}),P277="w"),VLOOKUP(R277,$AA$2:$AB$17,2,FALSE),IF(AND(OR($E277={"a/b","a/c","b/a","c/a"}),P277="l"),VLOOKUP(R277,$AC$2:$AD$17,2,FALSE),IF(AND(OR($E277={"a/b","a/c","b/a","c/a"}),P276="w"),VLOOKUP(R276,$AA$2:$AB$17,2,FALSE),IF(AND(OR($E277={"a/b","a/c","b/a","c/a"}),P276="l"),VLOOKUP(R276,$AC$2:$AD$17,2,FALSE),IF(AND(OR($E277={"a/b","a/c","b/a","c/a"}),P275="w"),VLOOKUP(R275,$AA$2:$AB$17,2,FALSE),IF(AND(OR($E277={"a/b","a/c","b/a","c/a"}),P275="l"),VLOOKUP(R275,$AC$2:$AD$17,2,FALSE),IF(AND(OR($E277={"a/b","a/c","b/a","c/a"}),P274="w"),VLOOKUP(R274,$AA$2:$AB$17,2,FALSE),IF(AND(OR($E277={"a/b","a/c","b/a","c/a"}),P274="l"),VLOOKUP(R274,$AC$2:$AD$17,2,FALSE),IF(AND(OR($E277={"a/b","a/c","b/a","c/a"}),P273="w"),VLOOKUP(R273,$AA$2:$AB$17,2,FALSE),IF(AND(OR($E277={"a/b","a/c","b/a","c/a"}),P273="l"),VLOOKUP(R273,$AC$2:$AD$17,2,FALSE),IF(AND(OR($E277={"a/b","a/c","b/a","c/a"}),P272="w"),VLOOKUP(R272,$AA$2:$AB$17,2,FALSE),IF(AND(OR($E277={"a/b","a/c","b/a","c/a"}),P272="l"),VLOOKUP(R272,$AC$2:$AD$17,2,FALSE),IF(AND(OR($E277={"a/b","a/c","b/a","c/a"}),P271="w"),VLOOKUP(R271,$AA$2:$AB$17,2,FALSE),IF(AND(OR($E277={"a/b","a/c","b/a","c/a"}),P271="l"),VLOOKUP(R271,$AC$2:$AD$17,2,FALSE),IF(AND(OR($E277={"a/b","a/c","b/a","c/a"}),P270="w"),VLOOKUP(R270,$AA$2:$AB$17,2,FALSE),IF(AND(OR($E277={"a/b","a/c","b/a","c/a"}),P270="l"),VLOOKUP(R270,$AC$2:$AD$17,2,FALSE),IF(AND(OR($E277={"a/b","a/c","b/a","c/a"}),P269="w"),VLOOKUP(R269,$AA$2:$AB$17,2,FALSE),IF(AND(OR($E277={"a/b","a/c","b/a","c/a"}),P269="l"),VLOOKUP(R269,$AC$2:$AD$17,2,FALSE),IF(AND(OR($E277={"a/b","a/c","b/a","c/a"}),P268="w"),VLOOKUP(R268,$AA$2:$AB$17,2,FALSE),IF(AND(OR($E277={"a/b","a/c","b/a","c/a"}),P268="l"),VLOOKUP(R268,$AC$2:$AD$17,2,FALSE),IF(AND(OR($E277={"a/b","a/c","b/a","c/a"}),P267="w"),VLOOKUP(R267,$AA$2:$AB$17,2,FALSE),IF(AND(OR($E277={"a/b","a/c","b/a","c/a"}),P267="l"),VLOOKUP(R267,$AC$2:$AD$17,2,FALSE),IF(OR($E277={"a/b","a/c","b/a","c/a"}),1,"")))))))))))))))))))))))</f>
        <v>1</v>
      </c>
      <c r="S278" s="13" t="str">
        <f>IF(AND(T278="c",$A278&gt;=1,OR(U278={1,"2a","2b",3,"5a","5b","10a","10b","20a","20b","40a","40b","80a","80b","160a","160b"})),"w",IF(AND(T278="",$A278&gt;=1,OR(U278={1,"2a","2b",3,"5a","5b","10a","10b","20a","20b","40a","40b","80a","80b","160a","160b"})),"l",""))</f>
        <v/>
      </c>
      <c r="T278" s="7" t="str">
        <f>IF(OR($A278={2,5,8,11,14,17,20,23,26,29,32,35}),"c","")</f>
        <v>c</v>
      </c>
      <c r="U278" s="14" t="str">
        <f>IF(AND(OR($E277={"a/b","b/c","b/a","c/b"}),S277="w"),VLOOKUP(U277,$AA$2:$AB$17,2,FALSE),IF(AND(OR($E277={"a/b","b/c","b/a","c/b"}),S277="l"),VLOOKUP(U277,$AC$2:$AD$17,2,FALSE),IF(AND(OR($E277={"a/b","b/c","b/a","c/b"}),S276="w"),VLOOKUP(U276,$AA$2:$AB$17,2,FALSE),IF(AND(OR($E277={"a/b","b/c","b/a","c/b"}),S276="l"),VLOOKUP(U276,$AC$2:$AD$17,2,FALSE),IF(AND(OR($E277={"a/b","b/c","b/a","c/b"}),S275="w"),VLOOKUP(U275,$AA$2:$AB$17,2,FALSE),IF(AND(OR($E277={"a/b","b/c","b/a","c/b"}),S275="l"),VLOOKUP(U275,$AC$2:$AD$17,2,FALSE),IF(AND(OR($E277={"a/b","b/c","b/a","c/b"}),S274="w"),VLOOKUP(U274,$AA$2:$AB$17,2,FALSE),IF(AND(OR($E277={"a/b","b/c","b/a","c/b"}),S274="l"),VLOOKUP(U274,$AC$2:$AD$17,2,FALSE),IF(AND(OR($E277={"a/b","b/c","b/a","c/b"}),S273="w"),VLOOKUP(U273,$AA$2:$AB$17,2,FALSE),IF(AND(OR($E277={"a/b","b/c","b/a","c/b"}),S273="l"),VLOOKUP(U273,$AC$2:$AD$17,2,FALSE),IF(AND(OR($E277={"a/b","b/c","b/a","c/b"}),S272="w"),VLOOKUP(U272,$AA$2:$AB$17,2,FALSE),IF(AND(OR($E277={"a/b","b/c","b/a","c/b"}),S272="l"),VLOOKUP(U272,$AC$2:$AD$17,2,FALSE),IF(AND(OR($E277={"a/b","b/c","b/a","c/b"}),S271="w"),VLOOKUP(U271,$AA$2:$AB$17,2,FALSE),IF(AND(OR($E277={"a/b","b/c","b/a","c/b"}),S271="l"),VLOOKUP(U271,$AC$2:$AD$17,2,FALSE),IF(AND(OR($E277={"a/b","b/c","b/a","c/b"}),S270="w"),VLOOKUP(U270,$AA$2:$AB$17,2,FALSE),IF(AND(OR($E277={"a/b","b/c","b/a","c/b"}),S270="l"),VLOOKUP(U270,$AC$2:$AD$17,2,FALSE),IF(AND(OR($E277={"a/b","b/c","b/a","c/b"}),S269="w"),VLOOKUP(U269,$AA$2:$AB$17,2,FALSE),IF(AND(OR($E277={"a/b","b/c","b/a","c/b"}),S269="l"),VLOOKUP(U269,$AC$2:$AD$17,2,FALSE),IF(AND(OR($E277={"a/b","b/c","b/a","c/b"}),S268="w"),VLOOKUP(U268,$AA$2:$AB$17,2,FALSE),IF(AND(OR($E277={"a/b","b/c","b/a","c/b"}),S268="l"),VLOOKUP(U268,$AC$2:$AD$17,2,FALSE),IF(AND(OR($E277={"a/b","b/c","b/a","c/b"}),S267="w"),VLOOKUP(U267,$AA$2:$AB$17,2,FALSE),IF(AND(OR($E277={"a/b","b/c","b/a","c/b"}),S267="l"),VLOOKUP(U267,$AC$2:$AD$17,2,FALSE),IF(OR($E277={"a/b","b/c","b/a","c/b"}),1,"")))))))))))))))))))))))</f>
        <v/>
      </c>
      <c r="V278" s="13" t="str">
        <f>IF(AND(W278="c",$A278&gt;=1,OR(X278={1,"2a","2b",3,"5a","5b","10a","10b","20a","20b","40a","40b","80a","80b","160a","160b"})),"w",IF(AND(W278="",$A278&gt;=1,OR(X278={1,"2a","2b",3,"5a","5b","10a","10b","20a","20b","40a","40b","80a","80b","160a","160b"})),"l",""))</f>
        <v>l</v>
      </c>
      <c r="W278" s="7" t="str">
        <f>IF(OR($A278={3,6,9,12,15,18,21,24,27,30,33,36}),"c","")</f>
        <v/>
      </c>
      <c r="X278" s="14" t="str">
        <f>IF(AND(OR($E277={"a/c","b/c","c/a","c/b"}),V277="w"),VLOOKUP(X277,$AA$2:$AB$17,2,FALSE),IF(AND(OR($E277={"a/c","b/c","c/a","c/b"}),V277="l"),VLOOKUP(X277,$AC$2:$AD$17,2,FALSE),IF(AND(OR($E277={"a/c","b/c","c/a","c/b"}),V276="w"),VLOOKUP(X276,$AA$2:$AB$17,2,FALSE),IF(AND(OR($E277={"a/c","b/c","c/a","c/b"}),V276="l"),VLOOKUP(X276,$AC$2:$AD$17,2,FALSE),IF(AND(OR($E277={"a/c","b/c","c/a","c/b"}),V275="w"),VLOOKUP(X275,$AA$2:$AB$17,2,FALSE),IF(AND(OR($E277={"a/c","b/c","c/a","c/b"}),V275="l"),VLOOKUP(X275,$AC$2:$AD$17,2,FALSE),IF(AND(OR($E277={"a/c","b/c","c/a","c/b"}),V274="w"),VLOOKUP(X274,$AA$2:$AB$17,2,FALSE),IF(AND(OR($E277={"a/c","b/c","c/a","c/b"}),V274="l"),VLOOKUP(X274,$AC$2:$AD$17,2,FALSE),IF(AND(OR($E277={"a/c","b/c","c/a","c/b"}),V273="w"),VLOOKUP(X273,$AA$2:$AB$17,2,FALSE),IF(AND(OR($E277={"a/c","b/c","c/a","c/b"}),V273="l"),VLOOKUP(X273,$AC$2:$AD$17,2,FALSE),IF(AND(OR($E277={"a/c","b/c","c/a","c/b"}),V272="w"),VLOOKUP(X272,$AA$2:$AB$17,2,FALSE),IF(AND(OR($E277={"a/c","b/c","c/a","c/b"}),V272="l"),VLOOKUP(X272,$AC$2:$AD$17,2,FALSE),IF(AND(OR($E277={"a/c","b/c","c/a","c/b"}),V271="w"),VLOOKUP(X271,$AA$2:$AB$17,2,FALSE),IF(AND(OR($E277={"a/c","b/c","c/a","c/b"}),V271="l"),VLOOKUP(X271,$AC$2:$AD$17,2,FALSE),IF(AND(OR($E277={"a/c","b/c","c/a","c/b"}),V270="w"),VLOOKUP(X270,$AA$2:$AB$17,2,FALSE),IF(AND(OR($E277={"a/c","b/c","c/a","c/b"}),V270="l"),VLOOKUP(X270,$AC$2:$AD$17,2,FALSE),IF(AND(OR($E277={"a/c","b/c","c/a","c/b"}),V269="w"),VLOOKUP(X269,$AA$2:$AB$17,2,FALSE),IF(AND(OR($E277={"a/c","b/c","c/a","c/b"}),V269="l"),VLOOKUP(X269,$AC$2:$AD$17,2,FALSE),IF(AND(OR($E277={"a/c","b/c","c/a","c/b"}),V268="w"),VLOOKUP(X268,$AA$2:$AB$17,2,FALSE),IF(AND(OR($E277={"a/c","b/c","c/a","c/b"}),V268="l"),VLOOKUP(X268,$AC$2:$AD$17,2,FALSE),IF(AND(OR($E277={"a/c","b/c","c/a","c/b"}),V267="w"),VLOOKUP(X267,$AA$2:$AB$17,2,FALSE),IF(AND(OR($E277={"a/c","b/c","c/a","c/b"}),V267="l"),VLOOKUP(X267,$AC$2:$AD$17,2,FALSE),IF(OR($E277={"a/c","b/c","c/a","c/b"}),1,"")))))))))))))))))))))))</f>
        <v>2a</v>
      </c>
      <c r="Y278" s="12">
        <f t="shared" si="23"/>
        <v>-3</v>
      </c>
      <c r="Z278" s="27">
        <f t="shared" si="24"/>
        <v>-1</v>
      </c>
    </row>
    <row r="279" spans="1:26">
      <c r="A279" s="2">
        <v>36</v>
      </c>
      <c r="B279" s="9">
        <f>IF(OR($A279={1,2,3,4,5,6,7,8,9,10,11,12}),1,IF(OR($A279={13,14,15,16,17,18,19,20,21,22,23,24}),2,IF(OR($A279={25,26,27,28,29,30,31,32,33,34,35,36}),3,"")))</f>
        <v>3</v>
      </c>
      <c r="C279" s="9" t="str">
        <f>IF(OR($A279={1,4,7,10,13,16,19,22,25,28,31,34}),"A",IF(OR($A279={2,5,8,11,14,17,20,23,26,29,32,35}),"B",IF(OR($A279={3,6,9,12,15,18,21,24,27,30,33,36}),"C","")))</f>
        <v>C</v>
      </c>
      <c r="D279" t="str">
        <f t="shared" si="25"/>
        <v>2/3</v>
      </c>
      <c r="E279" t="str">
        <f t="shared" si="26"/>
        <v>B/C</v>
      </c>
      <c r="F279" s="13" t="str">
        <f>IF(AND(G279="d",$A279&gt;=1,OR(H279={1,"2a","2b",3,"5a","5b","10a","10b","20a","20b","40a","40b","80a","80b","160a","160b"})),"w",IF(AND(G279="",$A279&gt;=1,OR(H279={1,"2a","2b",3,"5a","5b","10a","10b","20a","20b","40a","40b","80a","80b","160a","160b"})),"l",""))</f>
        <v>l</v>
      </c>
      <c r="G279" s="7" t="str">
        <f>IF(OR($A279={1,2,3,4,5,6,7,8,9,10,11,12}),"d","")</f>
        <v/>
      </c>
      <c r="H279" s="14" t="str">
        <f>IF(AND(OR($D278={"1/2","1/3","2/1","3/1"}),F278="w"),VLOOKUP(H278,$AA$2:$AB$17,2,FALSE),IF(AND(OR($D278={"1/2","1/3","2/1","3/1"}),F278="l"),VLOOKUP(H278,$AC$2:$AD$17,2,FALSE),IF(AND(OR($D278={"1/2","1/3","2/1","3/1"}),F277="w"),VLOOKUP(H277,$AA$2:$AB$17,2,FALSE),IF(AND(OR($D278={"1/2","1/3","2/1","3/1"}),F277="l"),VLOOKUP(H277,$AC$2:$AD$17,2,FALSE),IF(AND(OR($D278={"1/2","1/3","2/1","3/1"}),F276="w"),VLOOKUP(H276,$AA$2:$AB$17,2,FALSE),IF(AND(OR($D278={"1/2","1/3","2/1","3/1"}),F276="l"),VLOOKUP(H276,$AC$2:$AD$17,2,FALSE),IF(AND(OR($D278={"1/2","1/3","2/1","3/1"}),F275="w"),VLOOKUP(H275,$AA$2:$AB$17,2,FALSE),IF(AND(OR($D278={"1/2","1/3","2/1","3/1"}),F275="l"),VLOOKUP(H275,$AC$2:$AD$17,2,FALSE),IF(AND(OR($D278={"1/2","1/3","2/1","3/1"}),F274="w"),VLOOKUP(H274,$AA$2:$AB$17,2,FALSE),IF(AND(OR($D278={"1/2","1/3","2/1","3/1"}),F274="l"),VLOOKUP(H274,$AC$2:$AD$17,2,FALSE),IF(AND(OR($D278={"1/2","1/3","2/1","3/1"}),F273="w"),VLOOKUP(H273,$AA$2:$AB$17,2,FALSE),IF(AND(OR($D278={"1/2","1/3","2/1","3/1"}),F273="l"),VLOOKUP(H273,$AC$2:$AD$17,2,FALSE),IF(AND(OR($D278={"1/2","1/3","2/1","3/1"}),F272="w"),VLOOKUP(H272,$AA$2:$AB$17,2,FALSE),IF(AND(OR($D278={"1/2","1/3","2/1","3/1"}),F272="l"),VLOOKUP(H272,$AC$2:$AD$17,2,FALSE),IF(AND(OR($D278={"1/2","1/3","2/1","3/1"}),F271="w"),VLOOKUP(H271,$AA$2:$AB$17,2,FALSE),IF(AND(OR($D278={"1/2","1/3","2/1","3/1"}),F271="l"),VLOOKUP(H271,$AC$2:$AD$17,2,FALSE),IF(AND(OR($D278={"1/2","1/3","2/1","3/1"}),F270="w"),VLOOKUP(H270,$AA$2:$AB$17,2,FALSE),IF(AND(OR($D278={"1/2","1/3","2/1","3/1"}),F270="l"),VLOOKUP(H270,$AC$2:$AD$17,2,FALSE),IF(AND(OR($D278={"1/2","1/3","2/1","3/1"}),F269="w"),VLOOKUP(H269,$AA$2:$AB$17,2,FALSE),IF(AND(OR($D278={"1/2","1/3","2/1","3/1"}),F269="l"),VLOOKUP(H269,$AC$2:$AD$17,2,FALSE),IF(AND(OR($D278={"1/2","1/3","2/1","3/1"}),F268="w"),VLOOKUP(H268,$AA$2:$AB$17,2,FALSE),IF(AND(OR($D278={"1/2","1/3","2/1","3/1"}),F268="l"),VLOOKUP(H268,$AC$2:$AD$17,2,FALSE),IF(OR($D278={"1/2","1/3","2/1","3/1"}),1,"")))))))))))))))))))))))</f>
        <v>2b</v>
      </c>
      <c r="I279" s="13" t="str">
        <f>IF(AND(J279="d",$A279&gt;=1,OR(K279={1,"2a","2b",3,"5a","5b","10a","10b","20a","20b","40a","40b","80a","80b","160a","160b"})),"w",IF(AND(J279="",$A279&gt;=1,OR(K279={1,"2a","2b",3,"5a","5b","10a","10b","20a","20b","40a","40b","80a","80b","160a","160b"})),"l",""))</f>
        <v>l</v>
      </c>
      <c r="J279" s="7" t="str">
        <f>IF(OR($A279={13,14,15,16,17,18,19,20,21,22,23,24}),"d","")</f>
        <v/>
      </c>
      <c r="K279" s="14">
        <f>IF(AND(OR($D278={"1/2","2/3","2/1","3/2"}),I278="w"),VLOOKUP(K278,$AA$2:$AB$17,2,FALSE),IF(AND(OR($D278={"1/2","2/3","2/1","3/2"}),I278="l"),VLOOKUP(K278,$AC$2:$AD$17,2,FALSE),IF(AND(OR($D278={"1/2","2/3","2/1","3/2"}),I277="w"),VLOOKUP(K277,$AA$2:$AB$17,2,FALSE),IF(AND(OR($D278={"1/2","2/3","2/1","3/2"}),I277="l"),VLOOKUP(K277,$AC$2:$AD$17,2,FALSE),IF(AND(OR($D278={"1/2","2/3","2/1","3/2"}),I276="w"),VLOOKUP(K276,$AA$2:$AB$17,2,FALSE),IF(AND(OR($D278={"1/2","2/3","2/1","3/2"}),I276="l"),VLOOKUP(K276,$AC$2:$AD$17,2,FALSE),IF(AND(OR($D278={"1/2","2/3","2/1","3/2"}),I275="w"),VLOOKUP(K275,$AA$2:$AB$17,2,FALSE),IF(AND(OR($D278={"1/2","2/3","2/1","3/2"}),I275="l"),VLOOKUP(K275,$AC$2:$AD$17,2,FALSE),IF(AND(OR($D278={"1/2","2/3","2/1","3/2"}),I274="w"),VLOOKUP(K274,$AA$2:$AB$17,2,FALSE),IF(AND(OR($D278={"1/2","2/3","2/1","3/2"}),I274="l"),VLOOKUP(K274,$AC$2:$AD$17,2,FALSE),IF(AND(OR($D278={"1/2","2/3","2/1","3/2"}),I273="w"),VLOOKUP(K273,$AA$2:$AB$17,2,FALSE),IF(AND(OR($D278={"1/2","2/3","2/1","3/2"}),I273="l"),VLOOKUP(K273,$AC$2:$AD$17,2,FALSE),IF(AND(OR($D278={"1/2","2/3","2/1","3/2"}),I272="w"),VLOOKUP(K272,$AA$2:$AB$17,2,FALSE),IF(AND(OR($D278={"1/2","2/3","2/1","3/2"}),I272="l"),VLOOKUP(K272,$AC$2:$AD$17,2,FALSE),IF(AND(OR($D278={"1/2","2/3","2/1","3/2"}),I271="w"),VLOOKUP(K271,$AA$2:$AB$17,2,FALSE),IF(AND(OR($D278={"1/2","2/3","2/1","3/2"}),I271="l"),VLOOKUP(K271,$AC$2:$AD$17,2,FALSE),IF(AND(OR($D278={"1/2","2/3","2/1","3/2"}),I270="w"),VLOOKUP(K270,$AA$2:$AB$17,2,FALSE),IF(AND(OR($D278={"1/2","2/3","2/1","3/2"}),I270="l"),VLOOKUP(K270,$AC$2:$AD$17,2,FALSE),IF(AND(OR($D278={"1/2","2/3","2/1","3/2"}),I269="w"),VLOOKUP(K269,$AA$2:$AB$17,2,FALSE),IF(AND(OR($D278={"1/2","2/3","2/1","3/2"}),I269="l"),VLOOKUP(K269,$AC$2:$AD$17,2,FALSE),IF(AND(OR($D278={"1/2","2/3","2/1","3/2"}),I268="w"),VLOOKUP(K268,$AA$2:$AB$17,2,FALSE),IF(AND(OR($D278={"1/2","2/3","2/1","3/2"}),I268="l"),VLOOKUP(K268,$AC$2:$AD$17,2,FALSE),IF(OR($D278={"1/2","2/3","2/1","3/2"}),1,"")))))))))))))))))))))))</f>
        <v>1</v>
      </c>
      <c r="L279" s="13" t="str">
        <f>IF(AND(M279="d",$A279&gt;=1,OR(N279={1,"2a","2b",3,"5a","5b","10a","10b","20a","20b","40a","40b","80a","80b","160a","160b"})),"w",IF(AND(M279="",$A279&gt;=1,OR(N279={1,"2a","2b",3,"5a","5b","10a","10b","20a","20b","40a","40b","80a","80b","160a","160b"})),"l",""))</f>
        <v/>
      </c>
      <c r="M279" s="7" t="str">
        <f>IF(OR($A279={25,26,27,28,29,30,31,32,33,34,35,36}),"d","")</f>
        <v>d</v>
      </c>
      <c r="N279" s="14" t="str">
        <f>IF(AND(OR($D278={"1/3","2/3","3/1","3/2"}),L278="w"),VLOOKUP(N278,$AA$2:$AB$17,2,FALSE),IF(AND(OR($D278={"1/3","2/3","3/1","3/2"}),L278="l"),VLOOKUP(N278,$AC$2:$AD$17,2,FALSE),IF(AND(OR($D278={"1/3","2/3","3/1","3/2"}),L277="w"),VLOOKUP(N277,$AA$2:$AB$17,2,FALSE),IF(AND(OR($D278={"1/3","2/3","3/1","3/2"}),L277="l"),VLOOKUP(N277,$AC$2:$AD$17,2,FALSE),IF(AND(OR($D278={"1/3","2/3","3/1","3/2"}),L276="w"),VLOOKUP(N276,$AA$2:$AB$17,2,FALSE),IF(AND(OR($D278={"1/3","2/3","3/1","3/2"}),L276="l"),VLOOKUP(N276,$AC$2:$AD$17,2,FALSE),IF(AND(OR($D278={"1/3","2/3","3/1","3/2"}),L275="w"),VLOOKUP(N275,$AA$2:$AB$17,2,FALSE),IF(AND(OR($D278={"1/3","2/3","3/1","3/2"}),L275="l"),VLOOKUP(N275,$AC$2:$AD$17,2,FALSE),IF(AND(OR($D278={"1/3","2/3","3/1","3/2"}),L274="w"),VLOOKUP(N274,$AA$2:$AB$17,2,FALSE),IF(AND(OR($D278={"1/3","2/3","3/1","3/2"}),L274="l"),VLOOKUP(N274,$AC$2:$AD$17,2,FALSE),IF(AND(OR($D278={"1/3","2/3","3/1","3/2"}),L273="w"),VLOOKUP(N273,$AA$2:$AB$17,2,FALSE),IF(AND(OR($D278={"1/3","2/3","3/1","3/2"}),L273="l"),VLOOKUP(N273,$AC$2:$AD$17,2,FALSE),IF(AND(OR($D278={"1/3","2/3","3/1","3/2"}),L272="w"),VLOOKUP(N272,$AA$2:$AB$17,2,FALSE),IF(AND(OR($D278={"1/3","2/3","3/1","3/2"}),L272="l"),VLOOKUP(N272,$AC$2:$AD$17,2,FALSE),IF(AND(OR($D278={"1/3","2/3","3/1","3/2"}),L271="w"),VLOOKUP(N271,$AA$2:$AB$17,2,FALSE),IF(AND(OR($D278={"1/3","2/3","3/1","3/2"}),L271="l"),VLOOKUP(N271,$AC$2:$AD$17,2,FALSE),IF(AND(OR($D278={"1/3","2/3","3/1","3/2"}),L270="w"),VLOOKUP(N270,$AA$2:$AB$17,2,FALSE),IF(AND(OR($D278={"1/3","2/3","3/1","3/2"}),L270="l"),VLOOKUP(N270,$AC$2:$AD$17,2,FALSE),IF(AND(OR($D278={"1/3","2/3","3/1","3/2"}),L269="w"),VLOOKUP(N269,$AA$2:$AB$17,2,FALSE),IF(AND(OR($D278={"1/3","2/3","3/1","3/2"}),L269="l"),VLOOKUP(N269,$AC$2:$AD$17,2,FALSE),IF(AND(OR($D278={"1/3","2/3","3/1","3/2"}),L268="w"),VLOOKUP(N268,$AA$2:$AB$17,2,FALSE),IF(AND(OR($D278={"1/3","2/3","3/1","3/2"}),L268="l"),VLOOKUP(N268,$AC$2:$AD$17,2,FALSE),IF(OR($D278={"1/3","2/3","3/1","3/2"}),1,"")))))))))))))))))))))))</f>
        <v/>
      </c>
      <c r="O279" s="12">
        <f t="shared" si="22"/>
        <v>-3</v>
      </c>
      <c r="P279" s="13" t="str">
        <f>IF(AND(Q279="c",$A279&gt;=1,OR(R279={1,"2a","2b",3,"5a","5b","10a","10b","20a","20b","40a","40b","80a","80b","160a","160b"})),"w",IF(AND(Q279="",$A279&gt;=1,OR(R279={1,"2a","2b",3,"5a","5b","10a","10b","20a","20b","40a","40b","80a","80b","160a","160b"})),"l",""))</f>
        <v>l</v>
      </c>
      <c r="Q279" s="7" t="str">
        <f>IF(OR($A279={1,4,7,10,13,16,19,22,25,28,31,34}),"c","")</f>
        <v/>
      </c>
      <c r="R279" s="14" t="str">
        <f>IF(AND(OR($E278={"a/b","a/c","b/a","c/a"}),P278="w"),VLOOKUP(R278,$AA$2:$AB$17,2,FALSE),IF(AND(OR($E278={"a/b","a/c","b/a","c/a"}),P278="l"),VLOOKUP(R278,$AC$2:$AD$17,2,FALSE),IF(AND(OR($E278={"a/b","a/c","b/a","c/a"}),P277="w"),VLOOKUP(R277,$AA$2:$AB$17,2,FALSE),IF(AND(OR($E278={"a/b","a/c","b/a","c/a"}),P277="l"),VLOOKUP(R277,$AC$2:$AD$17,2,FALSE),IF(AND(OR($E278={"a/b","a/c","b/a","c/a"}),P276="w"),VLOOKUP(R276,$AA$2:$AB$17,2,FALSE),IF(AND(OR($E278={"a/b","a/c","b/a","c/a"}),P276="l"),VLOOKUP(R276,$AC$2:$AD$17,2,FALSE),IF(AND(OR($E278={"a/b","a/c","b/a","c/a"}),P275="w"),VLOOKUP(R275,$AA$2:$AB$17,2,FALSE),IF(AND(OR($E278={"a/b","a/c","b/a","c/a"}),P275="l"),VLOOKUP(R275,$AC$2:$AD$17,2,FALSE),IF(AND(OR($E278={"a/b","a/c","b/a","c/a"}),P274="w"),VLOOKUP(R274,$AA$2:$AB$17,2,FALSE),IF(AND(OR($E278={"a/b","a/c","b/a","c/a"}),P274="l"),VLOOKUP(R274,$AC$2:$AD$17,2,FALSE),IF(AND(OR($E278={"a/b","a/c","b/a","c/a"}),P273="w"),VLOOKUP(R273,$AA$2:$AB$17,2,FALSE),IF(AND(OR($E278={"a/b","a/c","b/a","c/a"}),P273="l"),VLOOKUP(R273,$AC$2:$AD$17,2,FALSE),IF(AND(OR($E278={"a/b","a/c","b/a","c/a"}),P272="w"),VLOOKUP(R272,$AA$2:$AB$17,2,FALSE),IF(AND(OR($E278={"a/b","a/c","b/a","c/a"}),P272="l"),VLOOKUP(R272,$AC$2:$AD$17,2,FALSE),IF(AND(OR($E278={"a/b","a/c","b/a","c/a"}),P271="w"),VLOOKUP(R271,$AA$2:$AB$17,2,FALSE),IF(AND(OR($E278={"a/b","a/c","b/a","c/a"}),P271="l"),VLOOKUP(R271,$AC$2:$AD$17,2,FALSE),IF(AND(OR($E278={"a/b","a/c","b/a","c/a"}),P270="w"),VLOOKUP(R270,$AA$2:$AB$17,2,FALSE),IF(AND(OR($E278={"a/b","a/c","b/a","c/a"}),P270="l"),VLOOKUP(R270,$AC$2:$AD$17,2,FALSE),IF(AND(OR($E278={"a/b","a/c","b/a","c/a"}),P269="w"),VLOOKUP(R269,$AA$2:$AB$17,2,FALSE),IF(AND(OR($E278={"a/b","a/c","b/a","c/a"}),P269="l"),VLOOKUP(R269,$AC$2:$AD$17,2,FALSE),IF(AND(OR($E278={"a/b","a/c","b/a","c/a"}),P268="w"),VLOOKUP(R268,$AA$2:$AB$17,2,FALSE),IF(AND(OR($E278={"a/b","a/c","b/a","c/a"}),P268="l"),VLOOKUP(R268,$AC$2:$AD$17,2,FALSE),IF(OR($E278={"a/b","a/c","b/a","c/a"}),1,"")))))))))))))))))))))))</f>
        <v>2a</v>
      </c>
      <c r="S279" s="13" t="str">
        <f>IF(AND(T279="c",$A279&gt;=1,OR(U279={1,"2a","2b",3,"5a","5b","10a","10b","20a","20b","40a","40b","80a","80b","160a","160b"})),"w",IF(AND(T279="",$A279&gt;=1,OR(U279={1,"2a","2b",3,"5a","5b","10a","10b","20a","20b","40a","40b","80a","80b","160a","160b"})),"l",""))</f>
        <v>l</v>
      </c>
      <c r="T279" s="7" t="str">
        <f>IF(OR($A279={2,5,8,11,14,17,20,23,26,29,32,35}),"c","")</f>
        <v/>
      </c>
      <c r="U279" s="14" t="str">
        <f>IF(AND(OR($E278={"a/b","b/c","b/a","c/b"}),S278="w"),VLOOKUP(U278,$AA$2:$AB$17,2,FALSE),IF(AND(OR($E278={"a/b","b/c","b/a","c/b"}),S278="l"),VLOOKUP(U278,$AC$2:$AD$17,2,FALSE),IF(AND(OR($E278={"a/b","b/c","b/a","c/b"}),S277="w"),VLOOKUP(U277,$AA$2:$AB$17,2,FALSE),IF(AND(OR($E278={"a/b","b/c","b/a","c/b"}),S277="l"),VLOOKUP(U277,$AC$2:$AD$17,2,FALSE),IF(AND(OR($E278={"a/b","b/c","b/a","c/b"}),S276="w"),VLOOKUP(U276,$AA$2:$AB$17,2,FALSE),IF(AND(OR($E278={"a/b","b/c","b/a","c/b"}),S276="l"),VLOOKUP(U276,$AC$2:$AD$17,2,FALSE),IF(AND(OR($E278={"a/b","b/c","b/a","c/b"}),S275="w"),VLOOKUP(U275,$AA$2:$AB$17,2,FALSE),IF(AND(OR($E278={"a/b","b/c","b/a","c/b"}),S275="l"),VLOOKUP(U275,$AC$2:$AD$17,2,FALSE),IF(AND(OR($E278={"a/b","b/c","b/a","c/b"}),S274="w"),VLOOKUP(U274,$AA$2:$AB$17,2,FALSE),IF(AND(OR($E278={"a/b","b/c","b/a","c/b"}),S274="l"),VLOOKUP(U274,$AC$2:$AD$17,2,FALSE),IF(AND(OR($E278={"a/b","b/c","b/a","c/b"}),S273="w"),VLOOKUP(U273,$AA$2:$AB$17,2,FALSE),IF(AND(OR($E278={"a/b","b/c","b/a","c/b"}),S273="l"),VLOOKUP(U273,$AC$2:$AD$17,2,FALSE),IF(AND(OR($E278={"a/b","b/c","b/a","c/b"}),S272="w"),VLOOKUP(U272,$AA$2:$AB$17,2,FALSE),IF(AND(OR($E278={"a/b","b/c","b/a","c/b"}),S272="l"),VLOOKUP(U272,$AC$2:$AD$17,2,FALSE),IF(AND(OR($E278={"a/b","b/c","b/a","c/b"}),S271="w"),VLOOKUP(U271,$AA$2:$AB$17,2,FALSE),IF(AND(OR($E278={"a/b","b/c","b/a","c/b"}),S271="l"),VLOOKUP(U271,$AC$2:$AD$17,2,FALSE),IF(AND(OR($E278={"a/b","b/c","b/a","c/b"}),S270="w"),VLOOKUP(U270,$AA$2:$AB$17,2,FALSE),IF(AND(OR($E278={"a/b","b/c","b/a","c/b"}),S270="l"),VLOOKUP(U270,$AC$2:$AD$17,2,FALSE),IF(AND(OR($E278={"a/b","b/c","b/a","c/b"}),S269="w"),VLOOKUP(U269,$AA$2:$AB$17,2,FALSE),IF(AND(OR($E278={"a/b","b/c","b/a","c/b"}),S269="l"),VLOOKUP(U269,$AC$2:$AD$17,2,FALSE),IF(AND(OR($E278={"a/b","b/c","b/a","c/b"}),S268="w"),VLOOKUP(U268,$AA$2:$AB$17,2,FALSE),IF(AND(OR($E278={"a/b","b/c","b/a","c/b"}),S268="l"),VLOOKUP(U268,$AC$2:$AD$17,2,FALSE),IF(OR($E278={"a/b","b/c","b/a","c/b"}),1,"")))))))))))))))))))))))</f>
        <v>2b</v>
      </c>
      <c r="V279" s="13" t="str">
        <f>IF(AND(W279="c",$A279&gt;=1,OR(X279={1,"2a","2b",3,"5a","5b","10a","10b","20a","20b","40a","40b","80a","80b","160a","160b"})),"w",IF(AND(W279="",$A279&gt;=1,OR(X279={1,"2a","2b",3,"5a","5b","10a","10b","20a","20b","40a","40b","80a","80b","160a","160b"})),"l",""))</f>
        <v/>
      </c>
      <c r="W279" s="7" t="str">
        <f>IF(OR($A279={3,6,9,12,15,18,21,24,27,30,33,36}),"c","")</f>
        <v>c</v>
      </c>
      <c r="X279" s="14" t="str">
        <f>IF(AND(OR($E278={"a/c","b/c","c/a","c/b"}),V278="w"),VLOOKUP(X278,$AA$2:$AB$17,2,FALSE),IF(AND(OR($E278={"a/c","b/c","c/a","c/b"}),V278="l"),VLOOKUP(X278,$AC$2:$AD$17,2,FALSE),IF(AND(OR($E278={"a/c","b/c","c/a","c/b"}),V277="w"),VLOOKUP(X277,$AA$2:$AB$17,2,FALSE),IF(AND(OR($E278={"a/c","b/c","c/a","c/b"}),V277="l"),VLOOKUP(X277,$AC$2:$AD$17,2,FALSE),IF(AND(OR($E278={"a/c","b/c","c/a","c/b"}),V276="w"),VLOOKUP(X276,$AA$2:$AB$17,2,FALSE),IF(AND(OR($E278={"a/c","b/c","c/a","c/b"}),V276="l"),VLOOKUP(X276,$AC$2:$AD$17,2,FALSE),IF(AND(OR($E278={"a/c","b/c","c/a","c/b"}),V275="w"),VLOOKUP(X275,$AA$2:$AB$17,2,FALSE),IF(AND(OR($E278={"a/c","b/c","c/a","c/b"}),V275="l"),VLOOKUP(X275,$AC$2:$AD$17,2,FALSE),IF(AND(OR($E278={"a/c","b/c","c/a","c/b"}),V274="w"),VLOOKUP(X274,$AA$2:$AB$17,2,FALSE),IF(AND(OR($E278={"a/c","b/c","c/a","c/b"}),V274="l"),VLOOKUP(X274,$AC$2:$AD$17,2,FALSE),IF(AND(OR($E278={"a/c","b/c","c/a","c/b"}),V273="w"),VLOOKUP(X273,$AA$2:$AB$17,2,FALSE),IF(AND(OR($E278={"a/c","b/c","c/a","c/b"}),V273="l"),VLOOKUP(X273,$AC$2:$AD$17,2,FALSE),IF(AND(OR($E278={"a/c","b/c","c/a","c/b"}),V272="w"),VLOOKUP(X272,$AA$2:$AB$17,2,FALSE),IF(AND(OR($E278={"a/c","b/c","c/a","c/b"}),V272="l"),VLOOKUP(X272,$AC$2:$AD$17,2,FALSE),IF(AND(OR($E278={"a/c","b/c","c/a","c/b"}),V271="w"),VLOOKUP(X271,$AA$2:$AB$17,2,FALSE),IF(AND(OR($E278={"a/c","b/c","c/a","c/b"}),V271="l"),VLOOKUP(X271,$AC$2:$AD$17,2,FALSE),IF(AND(OR($E278={"a/c","b/c","c/a","c/b"}),V270="w"),VLOOKUP(X270,$AA$2:$AB$17,2,FALSE),IF(AND(OR($E278={"a/c","b/c","c/a","c/b"}),V270="l"),VLOOKUP(X270,$AC$2:$AD$17,2,FALSE),IF(AND(OR($E278={"a/c","b/c","c/a","c/b"}),V269="w"),VLOOKUP(X269,$AA$2:$AB$17,2,FALSE),IF(AND(OR($E278={"a/c","b/c","c/a","c/b"}),V269="l"),VLOOKUP(X269,$AC$2:$AD$17,2,FALSE),IF(AND(OR($E278={"a/c","b/c","c/a","c/b"}),V268="w"),VLOOKUP(X268,$AA$2:$AB$17,2,FALSE),IF(AND(OR($E278={"a/c","b/c","c/a","c/b"}),V268="l"),VLOOKUP(X268,$AC$2:$AD$17,2,FALSE),IF(OR($E278={"a/c","b/c","c/a","c/b"}),1,"")))))))))))))))))))))))</f>
        <v/>
      </c>
      <c r="Y279" s="12">
        <f t="shared" si="23"/>
        <v>-4</v>
      </c>
      <c r="Z279" s="27">
        <f t="shared" si="24"/>
        <v>-7</v>
      </c>
    </row>
    <row r="280" spans="1:26">
      <c r="A280" s="2">
        <v>31</v>
      </c>
      <c r="B280" s="9">
        <f>IF(OR($A280={1,2,3,4,5,6,7,8,9,10,11,12}),1,IF(OR($A280={13,14,15,16,17,18,19,20,21,22,23,24}),2,IF(OR($A280={25,26,27,28,29,30,31,32,33,34,35,36}),3,"")))</f>
        <v>3</v>
      </c>
      <c r="C280" s="9" t="str">
        <f>IF(OR($A280={1,4,7,10,13,16,19,22,25,28,31,34}),"A",IF(OR($A280={2,5,8,11,14,17,20,23,26,29,32,35}),"B",IF(OR($A280={3,6,9,12,15,18,21,24,27,30,33,36}),"C","")))</f>
        <v>A</v>
      </c>
      <c r="D280" t="str">
        <f t="shared" si="25"/>
        <v>2/3</v>
      </c>
      <c r="E280" t="str">
        <f t="shared" si="26"/>
        <v>C/A</v>
      </c>
      <c r="F280" s="13" t="str">
        <f>IF(AND(G280="d",$A280&gt;=1,OR(H280={1,"2a","2b",3,"5a","5b","10a","10b","20a","20b","40a","40b","80a","80b","160a","160b"})),"w",IF(AND(G280="",$A280&gt;=1,OR(H280={1,"2a","2b",3,"5a","5b","10a","10b","20a","20b","40a","40b","80a","80b","160a","160b"})),"l",""))</f>
        <v/>
      </c>
      <c r="G280" s="7" t="str">
        <f>IF(OR($A280={1,2,3,4,5,6,7,8,9,10,11,12}),"d","")</f>
        <v/>
      </c>
      <c r="H280" s="14" t="str">
        <f>IF(AND(OR($D279={"1/2","1/3","2/1","3/1"}),F279="w"),VLOOKUP(H279,$AA$2:$AB$17,2,FALSE),IF(AND(OR($D279={"1/2","1/3","2/1","3/1"}),F279="l"),VLOOKUP(H279,$AC$2:$AD$17,2,FALSE),IF(AND(OR($D279={"1/2","1/3","2/1","3/1"}),F278="w"),VLOOKUP(H278,$AA$2:$AB$17,2,FALSE),IF(AND(OR($D279={"1/2","1/3","2/1","3/1"}),F278="l"),VLOOKUP(H278,$AC$2:$AD$17,2,FALSE),IF(AND(OR($D279={"1/2","1/3","2/1","3/1"}),F277="w"),VLOOKUP(H277,$AA$2:$AB$17,2,FALSE),IF(AND(OR($D279={"1/2","1/3","2/1","3/1"}),F277="l"),VLOOKUP(H277,$AC$2:$AD$17,2,FALSE),IF(AND(OR($D279={"1/2","1/3","2/1","3/1"}),F276="w"),VLOOKUP(H276,$AA$2:$AB$17,2,FALSE),IF(AND(OR($D279={"1/2","1/3","2/1","3/1"}),F276="l"),VLOOKUP(H276,$AC$2:$AD$17,2,FALSE),IF(AND(OR($D279={"1/2","1/3","2/1","3/1"}),F275="w"),VLOOKUP(H275,$AA$2:$AB$17,2,FALSE),IF(AND(OR($D279={"1/2","1/3","2/1","3/1"}),F275="l"),VLOOKUP(H275,$AC$2:$AD$17,2,FALSE),IF(AND(OR($D279={"1/2","1/3","2/1","3/1"}),F274="w"),VLOOKUP(H274,$AA$2:$AB$17,2,FALSE),IF(AND(OR($D279={"1/2","1/3","2/1","3/1"}),F274="l"),VLOOKUP(H274,$AC$2:$AD$17,2,FALSE),IF(AND(OR($D279={"1/2","1/3","2/1","3/1"}),F273="w"),VLOOKUP(H273,$AA$2:$AB$17,2,FALSE),IF(AND(OR($D279={"1/2","1/3","2/1","3/1"}),F273="l"),VLOOKUP(H273,$AC$2:$AD$17,2,FALSE),IF(AND(OR($D279={"1/2","1/3","2/1","3/1"}),F272="w"),VLOOKUP(H272,$AA$2:$AB$17,2,FALSE),IF(AND(OR($D279={"1/2","1/3","2/1","3/1"}),F272="l"),VLOOKUP(H272,$AC$2:$AD$17,2,FALSE),IF(AND(OR($D279={"1/2","1/3","2/1","3/1"}),F271="w"),VLOOKUP(H271,$AA$2:$AB$17,2,FALSE),IF(AND(OR($D279={"1/2","1/3","2/1","3/1"}),F271="l"),VLOOKUP(H271,$AC$2:$AD$17,2,FALSE),IF(AND(OR($D279={"1/2","1/3","2/1","3/1"}),F270="w"),VLOOKUP(H270,$AA$2:$AB$17,2,FALSE),IF(AND(OR($D279={"1/2","1/3","2/1","3/1"}),F270="l"),VLOOKUP(H270,$AC$2:$AD$17,2,FALSE),IF(AND(OR($D279={"1/2","1/3","2/1","3/1"}),F269="w"),VLOOKUP(H269,$AA$2:$AB$17,2,FALSE),IF(AND(OR($D279={"1/2","1/3","2/1","3/1"}),F269="l"),VLOOKUP(H269,$AC$2:$AD$17,2,FALSE),IF(OR($D279={"1/2","1/3","2/1","3/1"}),1,"")))))))))))))))))))))))</f>
        <v/>
      </c>
      <c r="I280" s="13" t="str">
        <f>IF(AND(J280="d",$A280&gt;=1,OR(K280={1,"2a","2b",3,"5a","5b","10a","10b","20a","20b","40a","40b","80a","80b","160a","160b"})),"w",IF(AND(J280="",$A280&gt;=1,OR(K280={1,"2a","2b",3,"5a","5b","10a","10b","20a","20b","40a","40b","80a","80b","160a","160b"})),"l",""))</f>
        <v>l</v>
      </c>
      <c r="J280" s="7" t="str">
        <f>IF(OR($A280={13,14,15,16,17,18,19,20,21,22,23,24}),"d","")</f>
        <v/>
      </c>
      <c r="K280" s="14" t="str">
        <f>IF(AND(OR($D279={"1/2","2/3","2/1","3/2"}),I279="w"),VLOOKUP(K279,$AA$2:$AB$17,2,FALSE),IF(AND(OR($D279={"1/2","2/3","2/1","3/2"}),I279="l"),VLOOKUP(K279,$AC$2:$AD$17,2,FALSE),IF(AND(OR($D279={"1/2","2/3","2/1","3/2"}),I278="w"),VLOOKUP(K278,$AA$2:$AB$17,2,FALSE),IF(AND(OR($D279={"1/2","2/3","2/1","3/2"}),I278="l"),VLOOKUP(K278,$AC$2:$AD$17,2,FALSE),IF(AND(OR($D279={"1/2","2/3","2/1","3/2"}),I277="w"),VLOOKUP(K277,$AA$2:$AB$17,2,FALSE),IF(AND(OR($D279={"1/2","2/3","2/1","3/2"}),I277="l"),VLOOKUP(K277,$AC$2:$AD$17,2,FALSE),IF(AND(OR($D279={"1/2","2/3","2/1","3/2"}),I276="w"),VLOOKUP(K276,$AA$2:$AB$17,2,FALSE),IF(AND(OR($D279={"1/2","2/3","2/1","3/2"}),I276="l"),VLOOKUP(K276,$AC$2:$AD$17,2,FALSE),IF(AND(OR($D279={"1/2","2/3","2/1","3/2"}),I275="w"),VLOOKUP(K275,$AA$2:$AB$17,2,FALSE),IF(AND(OR($D279={"1/2","2/3","2/1","3/2"}),I275="l"),VLOOKUP(K275,$AC$2:$AD$17,2,FALSE),IF(AND(OR($D279={"1/2","2/3","2/1","3/2"}),I274="w"),VLOOKUP(K274,$AA$2:$AB$17,2,FALSE),IF(AND(OR($D279={"1/2","2/3","2/1","3/2"}),I274="l"),VLOOKUP(K274,$AC$2:$AD$17,2,FALSE),IF(AND(OR($D279={"1/2","2/3","2/1","3/2"}),I273="w"),VLOOKUP(K273,$AA$2:$AB$17,2,FALSE),IF(AND(OR($D279={"1/2","2/3","2/1","3/2"}),I273="l"),VLOOKUP(K273,$AC$2:$AD$17,2,FALSE),IF(AND(OR($D279={"1/2","2/3","2/1","3/2"}),I272="w"),VLOOKUP(K272,$AA$2:$AB$17,2,FALSE),IF(AND(OR($D279={"1/2","2/3","2/1","3/2"}),I272="l"),VLOOKUP(K272,$AC$2:$AD$17,2,FALSE),IF(AND(OR($D279={"1/2","2/3","2/1","3/2"}),I271="w"),VLOOKUP(K271,$AA$2:$AB$17,2,FALSE),IF(AND(OR($D279={"1/2","2/3","2/1","3/2"}),I271="l"),VLOOKUP(K271,$AC$2:$AD$17,2,FALSE),IF(AND(OR($D279={"1/2","2/3","2/1","3/2"}),I270="w"),VLOOKUP(K270,$AA$2:$AB$17,2,FALSE),IF(AND(OR($D279={"1/2","2/3","2/1","3/2"}),I270="l"),VLOOKUP(K270,$AC$2:$AD$17,2,FALSE),IF(AND(OR($D279={"1/2","2/3","2/1","3/2"}),I269="w"),VLOOKUP(K269,$AA$2:$AB$17,2,FALSE),IF(AND(OR($D279={"1/2","2/3","2/1","3/2"}),I269="l"),VLOOKUP(K269,$AC$2:$AD$17,2,FALSE),IF(OR($D279={"1/2","2/3","2/1","3/2"}),1,"")))))))))))))))))))))))</f>
        <v>2a</v>
      </c>
      <c r="L280" s="13" t="str">
        <f>IF(AND(M280="d",$A280&gt;=1,OR(N280={1,"2a","2b",3,"5a","5b","10a","10b","20a","20b","40a","40b","80a","80b","160a","160b"})),"w",IF(AND(M280="",$A280&gt;=1,OR(N280={1,"2a","2b",3,"5a","5b","10a","10b","20a","20b","40a","40b","80a","80b","160a","160b"})),"l",""))</f>
        <v>w</v>
      </c>
      <c r="M280" s="7" t="str">
        <f>IF(OR($A280={25,26,27,28,29,30,31,32,33,34,35,36}),"d","")</f>
        <v>d</v>
      </c>
      <c r="N280" s="14" t="str">
        <f>IF(AND(OR($D279={"1/3","2/3","3/1","3/2"}),L279="w"),VLOOKUP(N279,$AA$2:$AB$17,2,FALSE),IF(AND(OR($D279={"1/3","2/3","3/1","3/2"}),L279="l"),VLOOKUP(N279,$AC$2:$AD$17,2,FALSE),IF(AND(OR($D279={"1/3","2/3","3/1","3/2"}),L278="w"),VLOOKUP(N278,$AA$2:$AB$17,2,FALSE),IF(AND(OR($D279={"1/3","2/3","3/1","3/2"}),L278="l"),VLOOKUP(N278,$AC$2:$AD$17,2,FALSE),IF(AND(OR($D279={"1/3","2/3","3/1","3/2"}),L277="w"),VLOOKUP(N277,$AA$2:$AB$17,2,FALSE),IF(AND(OR($D279={"1/3","2/3","3/1","3/2"}),L277="l"),VLOOKUP(N277,$AC$2:$AD$17,2,FALSE),IF(AND(OR($D279={"1/3","2/3","3/1","3/2"}),L276="w"),VLOOKUP(N276,$AA$2:$AB$17,2,FALSE),IF(AND(OR($D279={"1/3","2/3","3/1","3/2"}),L276="l"),VLOOKUP(N276,$AC$2:$AD$17,2,FALSE),IF(AND(OR($D279={"1/3","2/3","3/1","3/2"}),L275="w"),VLOOKUP(N275,$AA$2:$AB$17,2,FALSE),IF(AND(OR($D279={"1/3","2/3","3/1","3/2"}),L275="l"),VLOOKUP(N275,$AC$2:$AD$17,2,FALSE),IF(AND(OR($D279={"1/3","2/3","3/1","3/2"}),L274="w"),VLOOKUP(N274,$AA$2:$AB$17,2,FALSE),IF(AND(OR($D279={"1/3","2/3","3/1","3/2"}),L274="l"),VLOOKUP(N274,$AC$2:$AD$17,2,FALSE),IF(AND(OR($D279={"1/3","2/3","3/1","3/2"}),L273="w"),VLOOKUP(N273,$AA$2:$AB$17,2,FALSE),IF(AND(OR($D279={"1/3","2/3","3/1","3/2"}),L273="l"),VLOOKUP(N273,$AC$2:$AD$17,2,FALSE),IF(AND(OR($D279={"1/3","2/3","3/1","3/2"}),L272="w"),VLOOKUP(N272,$AA$2:$AB$17,2,FALSE),IF(AND(OR($D279={"1/3","2/3","3/1","3/2"}),L272="l"),VLOOKUP(N272,$AC$2:$AD$17,2,FALSE),IF(AND(OR($D279={"1/3","2/3","3/1","3/2"}),L271="w"),VLOOKUP(N271,$AA$2:$AB$17,2,FALSE),IF(AND(OR($D279={"1/3","2/3","3/1","3/2"}),L271="l"),VLOOKUP(N271,$AC$2:$AD$17,2,FALSE),IF(AND(OR($D279={"1/3","2/3","3/1","3/2"}),L270="w"),VLOOKUP(N270,$AA$2:$AB$17,2,FALSE),IF(AND(OR($D279={"1/3","2/3","3/1","3/2"}),L270="l"),VLOOKUP(N270,$AC$2:$AD$17,2,FALSE),IF(AND(OR($D279={"1/3","2/3","3/1","3/2"}),L269="w"),VLOOKUP(N269,$AA$2:$AB$17,2,FALSE),IF(AND(OR($D279={"1/3","2/3","3/1","3/2"}),L269="l"),VLOOKUP(N269,$AC$2:$AD$17,2,FALSE),IF(OR($D279={"1/3","2/3","3/1","3/2"}),1,"")))))))))))))))))))))))</f>
        <v>5a</v>
      </c>
      <c r="O280" s="12">
        <f t="shared" si="22"/>
        <v>8</v>
      </c>
      <c r="P280" s="13" t="str">
        <f>IF(AND(Q280="c",$A280&gt;=1,OR(R280={1,"2a","2b",3,"5a","5b","10a","10b","20a","20b","40a","40b","80a","80b","160a","160b"})),"w",IF(AND(Q280="",$A280&gt;=1,OR(R280={1,"2a","2b",3,"5a","5b","10a","10b","20a","20b","40a","40b","80a","80b","160a","160b"})),"l",""))</f>
        <v/>
      </c>
      <c r="Q280" s="7" t="str">
        <f>IF(OR($A280={1,4,7,10,13,16,19,22,25,28,31,34}),"c","")</f>
        <v>c</v>
      </c>
      <c r="R280" s="14" t="str">
        <f>IF(AND(OR($E279={"a/b","a/c","b/a","c/a"}),P279="w"),VLOOKUP(R279,$AA$2:$AB$17,2,FALSE),IF(AND(OR($E279={"a/b","a/c","b/a","c/a"}),P279="l"),VLOOKUP(R279,$AC$2:$AD$17,2,FALSE),IF(AND(OR($E279={"a/b","a/c","b/a","c/a"}),P278="w"),VLOOKUP(R278,$AA$2:$AB$17,2,FALSE),IF(AND(OR($E279={"a/b","a/c","b/a","c/a"}),P278="l"),VLOOKUP(R278,$AC$2:$AD$17,2,FALSE),IF(AND(OR($E279={"a/b","a/c","b/a","c/a"}),P277="w"),VLOOKUP(R277,$AA$2:$AB$17,2,FALSE),IF(AND(OR($E279={"a/b","a/c","b/a","c/a"}),P277="l"),VLOOKUP(R277,$AC$2:$AD$17,2,FALSE),IF(AND(OR($E279={"a/b","a/c","b/a","c/a"}),P276="w"),VLOOKUP(R276,$AA$2:$AB$17,2,FALSE),IF(AND(OR($E279={"a/b","a/c","b/a","c/a"}),P276="l"),VLOOKUP(R276,$AC$2:$AD$17,2,FALSE),IF(AND(OR($E279={"a/b","a/c","b/a","c/a"}),P275="w"),VLOOKUP(R275,$AA$2:$AB$17,2,FALSE),IF(AND(OR($E279={"a/b","a/c","b/a","c/a"}),P275="l"),VLOOKUP(R275,$AC$2:$AD$17,2,FALSE),IF(AND(OR($E279={"a/b","a/c","b/a","c/a"}),P274="w"),VLOOKUP(R274,$AA$2:$AB$17,2,FALSE),IF(AND(OR($E279={"a/b","a/c","b/a","c/a"}),P274="l"),VLOOKUP(R274,$AC$2:$AD$17,2,FALSE),IF(AND(OR($E279={"a/b","a/c","b/a","c/a"}),P273="w"),VLOOKUP(R273,$AA$2:$AB$17,2,FALSE),IF(AND(OR($E279={"a/b","a/c","b/a","c/a"}),P273="l"),VLOOKUP(R273,$AC$2:$AD$17,2,FALSE),IF(AND(OR($E279={"a/b","a/c","b/a","c/a"}),P272="w"),VLOOKUP(R272,$AA$2:$AB$17,2,FALSE),IF(AND(OR($E279={"a/b","a/c","b/a","c/a"}),P272="l"),VLOOKUP(R272,$AC$2:$AD$17,2,FALSE),IF(AND(OR($E279={"a/b","a/c","b/a","c/a"}),P271="w"),VLOOKUP(R271,$AA$2:$AB$17,2,FALSE),IF(AND(OR($E279={"a/b","a/c","b/a","c/a"}),P271="l"),VLOOKUP(R271,$AC$2:$AD$17,2,FALSE),IF(AND(OR($E279={"a/b","a/c","b/a","c/a"}),P270="w"),VLOOKUP(R270,$AA$2:$AB$17,2,FALSE),IF(AND(OR($E279={"a/b","a/c","b/a","c/a"}),P270="l"),VLOOKUP(R270,$AC$2:$AD$17,2,FALSE),IF(AND(OR($E279={"a/b","a/c","b/a","c/a"}),P269="w"),VLOOKUP(R269,$AA$2:$AB$17,2,FALSE),IF(AND(OR($E279={"a/b","a/c","b/a","c/a"}),P269="l"),VLOOKUP(R269,$AC$2:$AD$17,2,FALSE),IF(OR($E279={"a/b","a/c","b/a","c/a"}),1,"")))))))))))))))))))))))</f>
        <v/>
      </c>
      <c r="S280" s="13" t="str">
        <f>IF(AND(T280="c",$A280&gt;=1,OR(U280={1,"2a","2b",3,"5a","5b","10a","10b","20a","20b","40a","40b","80a","80b","160a","160b"})),"w",IF(AND(T280="",$A280&gt;=1,OR(U280={1,"2a","2b",3,"5a","5b","10a","10b","20a","20b","40a","40b","80a","80b","160a","160b"})),"l",""))</f>
        <v>l</v>
      </c>
      <c r="T280" s="7" t="str">
        <f>IF(OR($A280={2,5,8,11,14,17,20,23,26,29,32,35}),"c","")</f>
        <v/>
      </c>
      <c r="U280" s="14">
        <f>IF(AND(OR($E279={"a/b","b/c","b/a","c/b"}),S279="w"),VLOOKUP(U279,$AA$2:$AB$17,2,FALSE),IF(AND(OR($E279={"a/b","b/c","b/a","c/b"}),S279="l"),VLOOKUP(U279,$AC$2:$AD$17,2,FALSE),IF(AND(OR($E279={"a/b","b/c","b/a","c/b"}),S278="w"),VLOOKUP(U278,$AA$2:$AB$17,2,FALSE),IF(AND(OR($E279={"a/b","b/c","b/a","c/b"}),S278="l"),VLOOKUP(U278,$AC$2:$AD$17,2,FALSE),IF(AND(OR($E279={"a/b","b/c","b/a","c/b"}),S277="w"),VLOOKUP(U277,$AA$2:$AB$17,2,FALSE),IF(AND(OR($E279={"a/b","b/c","b/a","c/b"}),S277="l"),VLOOKUP(U277,$AC$2:$AD$17,2,FALSE),IF(AND(OR($E279={"a/b","b/c","b/a","c/b"}),S276="w"),VLOOKUP(U276,$AA$2:$AB$17,2,FALSE),IF(AND(OR($E279={"a/b","b/c","b/a","c/b"}),S276="l"),VLOOKUP(U276,$AC$2:$AD$17,2,FALSE),IF(AND(OR($E279={"a/b","b/c","b/a","c/b"}),S275="w"),VLOOKUP(U275,$AA$2:$AB$17,2,FALSE),IF(AND(OR($E279={"a/b","b/c","b/a","c/b"}),S275="l"),VLOOKUP(U275,$AC$2:$AD$17,2,FALSE),IF(AND(OR($E279={"a/b","b/c","b/a","c/b"}),S274="w"),VLOOKUP(U274,$AA$2:$AB$17,2,FALSE),IF(AND(OR($E279={"a/b","b/c","b/a","c/b"}),S274="l"),VLOOKUP(U274,$AC$2:$AD$17,2,FALSE),IF(AND(OR($E279={"a/b","b/c","b/a","c/b"}),S273="w"),VLOOKUP(U273,$AA$2:$AB$17,2,FALSE),IF(AND(OR($E279={"a/b","b/c","b/a","c/b"}),S273="l"),VLOOKUP(U273,$AC$2:$AD$17,2,FALSE),IF(AND(OR($E279={"a/b","b/c","b/a","c/b"}),S272="w"),VLOOKUP(U272,$AA$2:$AB$17,2,FALSE),IF(AND(OR($E279={"a/b","b/c","b/a","c/b"}),S272="l"),VLOOKUP(U272,$AC$2:$AD$17,2,FALSE),IF(AND(OR($E279={"a/b","b/c","b/a","c/b"}),S271="w"),VLOOKUP(U271,$AA$2:$AB$17,2,FALSE),IF(AND(OR($E279={"a/b","b/c","b/a","c/b"}),S271="l"),VLOOKUP(U271,$AC$2:$AD$17,2,FALSE),IF(AND(OR($E279={"a/b","b/c","b/a","c/b"}),S270="w"),VLOOKUP(U270,$AA$2:$AB$17,2,FALSE),IF(AND(OR($E279={"a/b","b/c","b/a","c/b"}),S270="l"),VLOOKUP(U270,$AC$2:$AD$17,2,FALSE),IF(AND(OR($E279={"a/b","b/c","b/a","c/b"}),S269="w"),VLOOKUP(U269,$AA$2:$AB$17,2,FALSE),IF(AND(OR($E279={"a/b","b/c","b/a","c/b"}),S269="l"),VLOOKUP(U269,$AC$2:$AD$17,2,FALSE),IF(OR($E279={"a/b","b/c","b/a","c/b"}),1,"")))))))))))))))))))))))</f>
        <v>3</v>
      </c>
      <c r="V280" s="13" t="str">
        <f>IF(AND(W280="c",$A280&gt;=1,OR(X280={1,"2a","2b",3,"5a","5b","10a","10b","20a","20b","40a","40b","80a","80b","160a","160b"})),"w",IF(AND(W280="",$A280&gt;=1,OR(X280={1,"2a","2b",3,"5a","5b","10a","10b","20a","20b","40a","40b","80a","80b","160a","160b"})),"l",""))</f>
        <v>l</v>
      </c>
      <c r="W280" s="7" t="str">
        <f>IF(OR($A280={3,6,9,12,15,18,21,24,27,30,33,36}),"c","")</f>
        <v/>
      </c>
      <c r="X280" s="14" t="str">
        <f>IF(AND(OR($E279={"a/c","b/c","c/a","c/b"}),V279="w"),VLOOKUP(X279,$AA$2:$AB$17,2,FALSE),IF(AND(OR($E279={"a/c","b/c","c/a","c/b"}),V279="l"),VLOOKUP(X279,$AC$2:$AD$17,2,FALSE),IF(AND(OR($E279={"a/c","b/c","c/a","c/b"}),V278="w"),VLOOKUP(X278,$AA$2:$AB$17,2,FALSE),IF(AND(OR($E279={"a/c","b/c","c/a","c/b"}),V278="l"),VLOOKUP(X278,$AC$2:$AD$17,2,FALSE),IF(AND(OR($E279={"a/c","b/c","c/a","c/b"}),V277="w"),VLOOKUP(X277,$AA$2:$AB$17,2,FALSE),IF(AND(OR($E279={"a/c","b/c","c/a","c/b"}),V277="l"),VLOOKUP(X277,$AC$2:$AD$17,2,FALSE),IF(AND(OR($E279={"a/c","b/c","c/a","c/b"}),V276="w"),VLOOKUP(X276,$AA$2:$AB$17,2,FALSE),IF(AND(OR($E279={"a/c","b/c","c/a","c/b"}),V276="l"),VLOOKUP(X276,$AC$2:$AD$17,2,FALSE),IF(AND(OR($E279={"a/c","b/c","c/a","c/b"}),V275="w"),VLOOKUP(X275,$AA$2:$AB$17,2,FALSE),IF(AND(OR($E279={"a/c","b/c","c/a","c/b"}),V275="l"),VLOOKUP(X275,$AC$2:$AD$17,2,FALSE),IF(AND(OR($E279={"a/c","b/c","c/a","c/b"}),V274="w"),VLOOKUP(X274,$AA$2:$AB$17,2,FALSE),IF(AND(OR($E279={"a/c","b/c","c/a","c/b"}),V274="l"),VLOOKUP(X274,$AC$2:$AD$17,2,FALSE),IF(AND(OR($E279={"a/c","b/c","c/a","c/b"}),V273="w"),VLOOKUP(X273,$AA$2:$AB$17,2,FALSE),IF(AND(OR($E279={"a/c","b/c","c/a","c/b"}),V273="l"),VLOOKUP(X273,$AC$2:$AD$17,2,FALSE),IF(AND(OR($E279={"a/c","b/c","c/a","c/b"}),V272="w"),VLOOKUP(X272,$AA$2:$AB$17,2,FALSE),IF(AND(OR($E279={"a/c","b/c","c/a","c/b"}),V272="l"),VLOOKUP(X272,$AC$2:$AD$17,2,FALSE),IF(AND(OR($E279={"a/c","b/c","c/a","c/b"}),V271="w"),VLOOKUP(X271,$AA$2:$AB$17,2,FALSE),IF(AND(OR($E279={"a/c","b/c","c/a","c/b"}),V271="l"),VLOOKUP(X271,$AC$2:$AD$17,2,FALSE),IF(AND(OR($E279={"a/c","b/c","c/a","c/b"}),V270="w"),VLOOKUP(X270,$AA$2:$AB$17,2,FALSE),IF(AND(OR($E279={"a/c","b/c","c/a","c/b"}),V270="l"),VLOOKUP(X270,$AC$2:$AD$17,2,FALSE),IF(AND(OR($E279={"a/c","b/c","c/a","c/b"}),V269="w"),VLOOKUP(X269,$AA$2:$AB$17,2,FALSE),IF(AND(OR($E279={"a/c","b/c","c/a","c/b"}),V269="l"),VLOOKUP(X269,$AC$2:$AD$17,2,FALSE),IF(OR($E279={"a/c","b/c","c/a","c/b"}),1,"")))))))))))))))))))))))</f>
        <v>2b</v>
      </c>
      <c r="Y280" s="12">
        <f t="shared" si="23"/>
        <v>-5</v>
      </c>
      <c r="Z280" s="27">
        <f t="shared" si="24"/>
        <v>3</v>
      </c>
    </row>
    <row r="281" spans="1:26">
      <c r="A281" s="2">
        <v>12</v>
      </c>
      <c r="B281" s="9">
        <f>IF(OR($A281={1,2,3,4,5,6,7,8,9,10,11,12}),1,IF(OR($A281={13,14,15,16,17,18,19,20,21,22,23,24}),2,IF(OR($A281={25,26,27,28,29,30,31,32,33,34,35,36}),3,"")))</f>
        <v>1</v>
      </c>
      <c r="C281" s="9" t="str">
        <f>IF(OR($A281={1,4,7,10,13,16,19,22,25,28,31,34}),"A",IF(OR($A281={2,5,8,11,14,17,20,23,26,29,32,35}),"B",IF(OR($A281={3,6,9,12,15,18,21,24,27,30,33,36}),"C","")))</f>
        <v>C</v>
      </c>
      <c r="D281" t="str">
        <f t="shared" si="25"/>
        <v>3/1</v>
      </c>
      <c r="E281" t="str">
        <f t="shared" si="26"/>
        <v>A/C</v>
      </c>
      <c r="F281" s="13" t="str">
        <f>IF(AND(G281="d",$A281&gt;=1,OR(H281={1,"2a","2b",3,"5a","5b","10a","10b","20a","20b","40a","40b","80a","80b","160a","160b"})),"w",IF(AND(G281="",$A281&gt;=1,OR(H281={1,"2a","2b",3,"5a","5b","10a","10b","20a","20b","40a","40b","80a","80b","160a","160b"})),"l",""))</f>
        <v/>
      </c>
      <c r="G281" s="7" t="str">
        <f>IF(OR($A281={1,2,3,4,5,6,7,8,9,10,11,12}),"d","")</f>
        <v>d</v>
      </c>
      <c r="H281" s="14" t="str">
        <f>IF(AND(OR($D280={"1/2","1/3","2/1","3/1"}),F280="w"),VLOOKUP(H280,$AA$2:$AB$17,2,FALSE),IF(AND(OR($D280={"1/2","1/3","2/1","3/1"}),F280="l"),VLOOKUP(H280,$AC$2:$AD$17,2,FALSE),IF(AND(OR($D280={"1/2","1/3","2/1","3/1"}),F279="w"),VLOOKUP(H279,$AA$2:$AB$17,2,FALSE),IF(AND(OR($D280={"1/2","1/3","2/1","3/1"}),F279="l"),VLOOKUP(H279,$AC$2:$AD$17,2,FALSE),IF(AND(OR($D280={"1/2","1/3","2/1","3/1"}),F278="w"),VLOOKUP(H278,$AA$2:$AB$17,2,FALSE),IF(AND(OR($D280={"1/2","1/3","2/1","3/1"}),F278="l"),VLOOKUP(H278,$AC$2:$AD$17,2,FALSE),IF(AND(OR($D280={"1/2","1/3","2/1","3/1"}),F277="w"),VLOOKUP(H277,$AA$2:$AB$17,2,FALSE),IF(AND(OR($D280={"1/2","1/3","2/1","3/1"}),F277="l"),VLOOKUP(H277,$AC$2:$AD$17,2,FALSE),IF(AND(OR($D280={"1/2","1/3","2/1","3/1"}),F276="w"),VLOOKUP(H276,$AA$2:$AB$17,2,FALSE),IF(AND(OR($D280={"1/2","1/3","2/1","3/1"}),F276="l"),VLOOKUP(H276,$AC$2:$AD$17,2,FALSE),IF(AND(OR($D280={"1/2","1/3","2/1","3/1"}),F275="w"),VLOOKUP(H275,$AA$2:$AB$17,2,FALSE),IF(AND(OR($D280={"1/2","1/3","2/1","3/1"}),F275="l"),VLOOKUP(H275,$AC$2:$AD$17,2,FALSE),IF(AND(OR($D280={"1/2","1/3","2/1","3/1"}),F274="w"),VLOOKUP(H274,$AA$2:$AB$17,2,FALSE),IF(AND(OR($D280={"1/2","1/3","2/1","3/1"}),F274="l"),VLOOKUP(H274,$AC$2:$AD$17,2,FALSE),IF(AND(OR($D280={"1/2","1/3","2/1","3/1"}),F273="w"),VLOOKUP(H273,$AA$2:$AB$17,2,FALSE),IF(AND(OR($D280={"1/2","1/3","2/1","3/1"}),F273="l"),VLOOKUP(H273,$AC$2:$AD$17,2,FALSE),IF(AND(OR($D280={"1/2","1/3","2/1","3/1"}),F272="w"),VLOOKUP(H272,$AA$2:$AB$17,2,FALSE),IF(AND(OR($D280={"1/2","1/3","2/1","3/1"}),F272="l"),VLOOKUP(H272,$AC$2:$AD$17,2,FALSE),IF(AND(OR($D280={"1/2","1/3","2/1","3/1"}),F271="w"),VLOOKUP(H271,$AA$2:$AB$17,2,FALSE),IF(AND(OR($D280={"1/2","1/3","2/1","3/1"}),F271="l"),VLOOKUP(H271,$AC$2:$AD$17,2,FALSE),IF(AND(OR($D280={"1/2","1/3","2/1","3/1"}),F270="w"),VLOOKUP(H270,$AA$2:$AB$17,2,FALSE),IF(AND(OR($D280={"1/2","1/3","2/1","3/1"}),F270="l"),VLOOKUP(H270,$AC$2:$AD$17,2,FALSE),IF(OR($D280={"1/2","1/3","2/1","3/1"}),1,"")))))))))))))))))))))))</f>
        <v/>
      </c>
      <c r="I281" s="13" t="str">
        <f>IF(AND(J281="d",$A281&gt;=1,OR(K281={1,"2a","2b",3,"5a","5b","10a","10b","20a","20b","40a","40b","80a","80b","160a","160b"})),"w",IF(AND(J281="",$A281&gt;=1,OR(K281={1,"2a","2b",3,"5a","5b","10a","10b","20a","20b","40a","40b","80a","80b","160a","160b"})),"l",""))</f>
        <v>l</v>
      </c>
      <c r="J281" s="7" t="str">
        <f>IF(OR($A281={13,14,15,16,17,18,19,20,21,22,23,24}),"d","")</f>
        <v/>
      </c>
      <c r="K281" s="14" t="str">
        <f>IF(AND(OR($D280={"1/2","2/3","2/1","3/2"}),I280="w"),VLOOKUP(K280,$AA$2:$AB$17,2,FALSE),IF(AND(OR($D280={"1/2","2/3","2/1","3/2"}),I280="l"),VLOOKUP(K280,$AC$2:$AD$17,2,FALSE),IF(AND(OR($D280={"1/2","2/3","2/1","3/2"}),I279="w"),VLOOKUP(K279,$AA$2:$AB$17,2,FALSE),IF(AND(OR($D280={"1/2","2/3","2/1","3/2"}),I279="l"),VLOOKUP(K279,$AC$2:$AD$17,2,FALSE),IF(AND(OR($D280={"1/2","2/3","2/1","3/2"}),I278="w"),VLOOKUP(K278,$AA$2:$AB$17,2,FALSE),IF(AND(OR($D280={"1/2","2/3","2/1","3/2"}),I278="l"),VLOOKUP(K278,$AC$2:$AD$17,2,FALSE),IF(AND(OR($D280={"1/2","2/3","2/1","3/2"}),I277="w"),VLOOKUP(K277,$AA$2:$AB$17,2,FALSE),IF(AND(OR($D280={"1/2","2/3","2/1","3/2"}),I277="l"),VLOOKUP(K277,$AC$2:$AD$17,2,FALSE),IF(AND(OR($D280={"1/2","2/3","2/1","3/2"}),I276="w"),VLOOKUP(K276,$AA$2:$AB$17,2,FALSE),IF(AND(OR($D280={"1/2","2/3","2/1","3/2"}),I276="l"),VLOOKUP(K276,$AC$2:$AD$17,2,FALSE),IF(AND(OR($D280={"1/2","2/3","2/1","3/2"}),I275="w"),VLOOKUP(K275,$AA$2:$AB$17,2,FALSE),IF(AND(OR($D280={"1/2","2/3","2/1","3/2"}),I275="l"),VLOOKUP(K275,$AC$2:$AD$17,2,FALSE),IF(AND(OR($D280={"1/2","2/3","2/1","3/2"}),I274="w"),VLOOKUP(K274,$AA$2:$AB$17,2,FALSE),IF(AND(OR($D280={"1/2","2/3","2/1","3/2"}),I274="l"),VLOOKUP(K274,$AC$2:$AD$17,2,FALSE),IF(AND(OR($D280={"1/2","2/3","2/1","3/2"}),I273="w"),VLOOKUP(K273,$AA$2:$AB$17,2,FALSE),IF(AND(OR($D280={"1/2","2/3","2/1","3/2"}),I273="l"),VLOOKUP(K273,$AC$2:$AD$17,2,FALSE),IF(AND(OR($D280={"1/2","2/3","2/1","3/2"}),I272="w"),VLOOKUP(K272,$AA$2:$AB$17,2,FALSE),IF(AND(OR($D280={"1/2","2/3","2/1","3/2"}),I272="l"),VLOOKUP(K272,$AC$2:$AD$17,2,FALSE),IF(AND(OR($D280={"1/2","2/3","2/1","3/2"}),I271="w"),VLOOKUP(K271,$AA$2:$AB$17,2,FALSE),IF(AND(OR($D280={"1/2","2/3","2/1","3/2"}),I271="l"),VLOOKUP(K271,$AC$2:$AD$17,2,FALSE),IF(AND(OR($D280={"1/2","2/3","2/1","3/2"}),I270="w"),VLOOKUP(K270,$AA$2:$AB$17,2,FALSE),IF(AND(OR($D280={"1/2","2/3","2/1","3/2"}),I270="l"),VLOOKUP(K270,$AC$2:$AD$17,2,FALSE),IF(OR($D280={"1/2","2/3","2/1","3/2"}),1,"")))))))))))))))))))))))</f>
        <v>2b</v>
      </c>
      <c r="L281" s="13" t="str">
        <f>IF(AND(M281="d",$A281&gt;=1,OR(N281={1,"2a","2b",3,"5a","5b","10a","10b","20a","20b","40a","40b","80a","80b","160a","160b"})),"w",IF(AND(M281="",$A281&gt;=1,OR(N281={1,"2a","2b",3,"5a","5b","10a","10b","20a","20b","40a","40b","80a","80b","160a","160b"})),"l",""))</f>
        <v>l</v>
      </c>
      <c r="M281" s="7" t="str">
        <f>IF(OR($A281={25,26,27,28,29,30,31,32,33,34,35,36}),"d","")</f>
        <v/>
      </c>
      <c r="N281" s="14">
        <f>IF(AND(OR($D280={"1/3","2/3","3/1","3/2"}),L280="w"),VLOOKUP(N280,$AA$2:$AB$17,2,FALSE),IF(AND(OR($D280={"1/3","2/3","3/1","3/2"}),L280="l"),VLOOKUP(N280,$AC$2:$AD$17,2,FALSE),IF(AND(OR($D280={"1/3","2/3","3/1","3/2"}),L279="w"),VLOOKUP(N279,$AA$2:$AB$17,2,FALSE),IF(AND(OR($D280={"1/3","2/3","3/1","3/2"}),L279="l"),VLOOKUP(N279,$AC$2:$AD$17,2,FALSE),IF(AND(OR($D280={"1/3","2/3","3/1","3/2"}),L278="w"),VLOOKUP(N278,$AA$2:$AB$17,2,FALSE),IF(AND(OR($D280={"1/3","2/3","3/1","3/2"}),L278="l"),VLOOKUP(N278,$AC$2:$AD$17,2,FALSE),IF(AND(OR($D280={"1/3","2/3","3/1","3/2"}),L277="w"),VLOOKUP(N277,$AA$2:$AB$17,2,FALSE),IF(AND(OR($D280={"1/3","2/3","3/1","3/2"}),L277="l"),VLOOKUP(N277,$AC$2:$AD$17,2,FALSE),IF(AND(OR($D280={"1/3","2/3","3/1","3/2"}),L276="w"),VLOOKUP(N276,$AA$2:$AB$17,2,FALSE),IF(AND(OR($D280={"1/3","2/3","3/1","3/2"}),L276="l"),VLOOKUP(N276,$AC$2:$AD$17,2,FALSE),IF(AND(OR($D280={"1/3","2/3","3/1","3/2"}),L275="w"),VLOOKUP(N275,$AA$2:$AB$17,2,FALSE),IF(AND(OR($D280={"1/3","2/3","3/1","3/2"}),L275="l"),VLOOKUP(N275,$AC$2:$AD$17,2,FALSE),IF(AND(OR($D280={"1/3","2/3","3/1","3/2"}),L274="w"),VLOOKUP(N274,$AA$2:$AB$17,2,FALSE),IF(AND(OR($D280={"1/3","2/3","3/1","3/2"}),L274="l"),VLOOKUP(N274,$AC$2:$AD$17,2,FALSE),IF(AND(OR($D280={"1/3","2/3","3/1","3/2"}),L273="w"),VLOOKUP(N273,$AA$2:$AB$17,2,FALSE),IF(AND(OR($D280={"1/3","2/3","3/1","3/2"}),L273="l"),VLOOKUP(N273,$AC$2:$AD$17,2,FALSE),IF(AND(OR($D280={"1/3","2/3","3/1","3/2"}),L272="w"),VLOOKUP(N272,$AA$2:$AB$17,2,FALSE),IF(AND(OR($D280={"1/3","2/3","3/1","3/2"}),L272="l"),VLOOKUP(N272,$AC$2:$AD$17,2,FALSE),IF(AND(OR($D280={"1/3","2/3","3/1","3/2"}),L271="w"),VLOOKUP(N271,$AA$2:$AB$17,2,FALSE),IF(AND(OR($D280={"1/3","2/3","3/1","3/2"}),L271="l"),VLOOKUP(N271,$AC$2:$AD$17,2,FALSE),IF(AND(OR($D280={"1/3","2/3","3/1","3/2"}),L270="w"),VLOOKUP(N270,$AA$2:$AB$17,2,FALSE),IF(AND(OR($D280={"1/3","2/3","3/1","3/2"}),L270="l"),VLOOKUP(N270,$AC$2:$AD$17,2,FALSE),IF(OR($D280={"1/3","2/3","3/1","3/2"}),1,"")))))))))))))))))))))))</f>
        <v>1</v>
      </c>
      <c r="O281" s="12">
        <f t="shared" si="22"/>
        <v>-3</v>
      </c>
      <c r="P281" s="13" t="str">
        <f>IF(AND(Q281="c",$A281&gt;=1,OR(R281={1,"2a","2b",3,"5a","5b","10a","10b","20a","20b","40a","40b","80a","80b","160a","160b"})),"w",IF(AND(Q281="",$A281&gt;=1,OR(R281={1,"2a","2b",3,"5a","5b","10a","10b","20a","20b","40a","40b","80a","80b","160a","160b"})),"l",""))</f>
        <v>l</v>
      </c>
      <c r="Q281" s="7" t="str">
        <f>IF(OR($A281={1,4,7,10,13,16,19,22,25,28,31,34}),"c","")</f>
        <v/>
      </c>
      <c r="R281" s="14" t="str">
        <f>IF(AND(OR($E280={"a/b","a/c","b/a","c/a"}),P280="w"),VLOOKUP(R280,$AA$2:$AB$17,2,FALSE),IF(AND(OR($E280={"a/b","a/c","b/a","c/a"}),P280="l"),VLOOKUP(R280,$AC$2:$AD$17,2,FALSE),IF(AND(OR($E280={"a/b","a/c","b/a","c/a"}),P279="w"),VLOOKUP(R279,$AA$2:$AB$17,2,FALSE),IF(AND(OR($E280={"a/b","a/c","b/a","c/a"}),P279="l"),VLOOKUP(R279,$AC$2:$AD$17,2,FALSE),IF(AND(OR($E280={"a/b","a/c","b/a","c/a"}),P278="w"),VLOOKUP(R278,$AA$2:$AB$17,2,FALSE),IF(AND(OR($E280={"a/b","a/c","b/a","c/a"}),P278="l"),VLOOKUP(R278,$AC$2:$AD$17,2,FALSE),IF(AND(OR($E280={"a/b","a/c","b/a","c/a"}),P277="w"),VLOOKUP(R277,$AA$2:$AB$17,2,FALSE),IF(AND(OR($E280={"a/b","a/c","b/a","c/a"}),P277="l"),VLOOKUP(R277,$AC$2:$AD$17,2,FALSE),IF(AND(OR($E280={"a/b","a/c","b/a","c/a"}),P276="w"),VLOOKUP(R276,$AA$2:$AB$17,2,FALSE),IF(AND(OR($E280={"a/b","a/c","b/a","c/a"}),P276="l"),VLOOKUP(R276,$AC$2:$AD$17,2,FALSE),IF(AND(OR($E280={"a/b","a/c","b/a","c/a"}),P275="w"),VLOOKUP(R275,$AA$2:$AB$17,2,FALSE),IF(AND(OR($E280={"a/b","a/c","b/a","c/a"}),P275="l"),VLOOKUP(R275,$AC$2:$AD$17,2,FALSE),IF(AND(OR($E280={"a/b","a/c","b/a","c/a"}),P274="w"),VLOOKUP(R274,$AA$2:$AB$17,2,FALSE),IF(AND(OR($E280={"a/b","a/c","b/a","c/a"}),P274="l"),VLOOKUP(R274,$AC$2:$AD$17,2,FALSE),IF(AND(OR($E280={"a/b","a/c","b/a","c/a"}),P273="w"),VLOOKUP(R273,$AA$2:$AB$17,2,FALSE),IF(AND(OR($E280={"a/b","a/c","b/a","c/a"}),P273="l"),VLOOKUP(R273,$AC$2:$AD$17,2,FALSE),IF(AND(OR($E280={"a/b","a/c","b/a","c/a"}),P272="w"),VLOOKUP(R272,$AA$2:$AB$17,2,FALSE),IF(AND(OR($E280={"a/b","a/c","b/a","c/a"}),P272="l"),VLOOKUP(R272,$AC$2:$AD$17,2,FALSE),IF(AND(OR($E280={"a/b","a/c","b/a","c/a"}),P271="w"),VLOOKUP(R271,$AA$2:$AB$17,2,FALSE),IF(AND(OR($E280={"a/b","a/c","b/a","c/a"}),P271="l"),VLOOKUP(R271,$AC$2:$AD$17,2,FALSE),IF(AND(OR($E280={"a/b","a/c","b/a","c/a"}),P270="w"),VLOOKUP(R270,$AA$2:$AB$17,2,FALSE),IF(AND(OR($E280={"a/b","a/c","b/a","c/a"}),P270="l"),VLOOKUP(R270,$AC$2:$AD$17,2,FALSE),IF(OR($E280={"a/b","a/c","b/a","c/a"}),1,"")))))))))))))))))))))))</f>
        <v>2b</v>
      </c>
      <c r="S281" s="13" t="str">
        <f>IF(AND(T281="c",$A281&gt;=1,OR(U281={1,"2a","2b",3,"5a","5b","10a","10b","20a","20b","40a","40b","80a","80b","160a","160b"})),"w",IF(AND(T281="",$A281&gt;=1,OR(U281={1,"2a","2b",3,"5a","5b","10a","10b","20a","20b","40a","40b","80a","80b","160a","160b"})),"l",""))</f>
        <v/>
      </c>
      <c r="T281" s="7" t="str">
        <f>IF(OR($A281={2,5,8,11,14,17,20,23,26,29,32,35}),"c","")</f>
        <v/>
      </c>
      <c r="U281" s="14" t="str">
        <f>IF(AND(OR($E280={"a/b","b/c","b/a","c/b"}),S280="w"),VLOOKUP(U280,$AA$2:$AB$17,2,FALSE),IF(AND(OR($E280={"a/b","b/c","b/a","c/b"}),S280="l"),VLOOKUP(U280,$AC$2:$AD$17,2,FALSE),IF(AND(OR($E280={"a/b","b/c","b/a","c/b"}),S279="w"),VLOOKUP(U279,$AA$2:$AB$17,2,FALSE),IF(AND(OR($E280={"a/b","b/c","b/a","c/b"}),S279="l"),VLOOKUP(U279,$AC$2:$AD$17,2,FALSE),IF(AND(OR($E280={"a/b","b/c","b/a","c/b"}),S278="w"),VLOOKUP(U278,$AA$2:$AB$17,2,FALSE),IF(AND(OR($E280={"a/b","b/c","b/a","c/b"}),S278="l"),VLOOKUP(U278,$AC$2:$AD$17,2,FALSE),IF(AND(OR($E280={"a/b","b/c","b/a","c/b"}),S277="w"),VLOOKUP(U277,$AA$2:$AB$17,2,FALSE),IF(AND(OR($E280={"a/b","b/c","b/a","c/b"}),S277="l"),VLOOKUP(U277,$AC$2:$AD$17,2,FALSE),IF(AND(OR($E280={"a/b","b/c","b/a","c/b"}),S276="w"),VLOOKUP(U276,$AA$2:$AB$17,2,FALSE),IF(AND(OR($E280={"a/b","b/c","b/a","c/b"}),S276="l"),VLOOKUP(U276,$AC$2:$AD$17,2,FALSE),IF(AND(OR($E280={"a/b","b/c","b/a","c/b"}),S275="w"),VLOOKUP(U275,$AA$2:$AB$17,2,FALSE),IF(AND(OR($E280={"a/b","b/c","b/a","c/b"}),S275="l"),VLOOKUP(U275,$AC$2:$AD$17,2,FALSE),IF(AND(OR($E280={"a/b","b/c","b/a","c/b"}),S274="w"),VLOOKUP(U274,$AA$2:$AB$17,2,FALSE),IF(AND(OR($E280={"a/b","b/c","b/a","c/b"}),S274="l"),VLOOKUP(U274,$AC$2:$AD$17,2,FALSE),IF(AND(OR($E280={"a/b","b/c","b/a","c/b"}),S273="w"),VLOOKUP(U273,$AA$2:$AB$17,2,FALSE),IF(AND(OR($E280={"a/b","b/c","b/a","c/b"}),S273="l"),VLOOKUP(U273,$AC$2:$AD$17,2,FALSE),IF(AND(OR($E280={"a/b","b/c","b/a","c/b"}),S272="w"),VLOOKUP(U272,$AA$2:$AB$17,2,FALSE),IF(AND(OR($E280={"a/b","b/c","b/a","c/b"}),S272="l"),VLOOKUP(U272,$AC$2:$AD$17,2,FALSE),IF(AND(OR($E280={"a/b","b/c","b/a","c/b"}),S271="w"),VLOOKUP(U271,$AA$2:$AB$17,2,FALSE),IF(AND(OR($E280={"a/b","b/c","b/a","c/b"}),S271="l"),VLOOKUP(U271,$AC$2:$AD$17,2,FALSE),IF(AND(OR($E280={"a/b","b/c","b/a","c/b"}),S270="w"),VLOOKUP(U270,$AA$2:$AB$17,2,FALSE),IF(AND(OR($E280={"a/b","b/c","b/a","c/b"}),S270="l"),VLOOKUP(U270,$AC$2:$AD$17,2,FALSE),IF(OR($E280={"a/b","b/c","b/a","c/b"}),1,"")))))))))))))))))))))))</f>
        <v/>
      </c>
      <c r="V281" s="13" t="str">
        <f>IF(AND(W281="c",$A281&gt;=1,OR(X281={1,"2a","2b",3,"5a","5b","10a","10b","20a","20b","40a","40b","80a","80b","160a","160b"})),"w",IF(AND(W281="",$A281&gt;=1,OR(X281={1,"2a","2b",3,"5a","5b","10a","10b","20a","20b","40a","40b","80a","80b","160a","160b"})),"l",""))</f>
        <v>w</v>
      </c>
      <c r="W281" s="7" t="str">
        <f>IF(OR($A281={3,6,9,12,15,18,21,24,27,30,33,36}),"c","")</f>
        <v>c</v>
      </c>
      <c r="X281" s="14">
        <f>IF(AND(OR($E280={"a/c","b/c","c/a","c/b"}),V280="w"),VLOOKUP(X280,$AA$2:$AB$17,2,FALSE),IF(AND(OR($E280={"a/c","b/c","c/a","c/b"}),V280="l"),VLOOKUP(X280,$AC$2:$AD$17,2,FALSE),IF(AND(OR($E280={"a/c","b/c","c/a","c/b"}),V279="w"),VLOOKUP(X279,$AA$2:$AB$17,2,FALSE),IF(AND(OR($E280={"a/c","b/c","c/a","c/b"}),V279="l"),VLOOKUP(X279,$AC$2:$AD$17,2,FALSE),IF(AND(OR($E280={"a/c","b/c","c/a","c/b"}),V278="w"),VLOOKUP(X278,$AA$2:$AB$17,2,FALSE),IF(AND(OR($E280={"a/c","b/c","c/a","c/b"}),V278="l"),VLOOKUP(X278,$AC$2:$AD$17,2,FALSE),IF(AND(OR($E280={"a/c","b/c","c/a","c/b"}),V277="w"),VLOOKUP(X277,$AA$2:$AB$17,2,FALSE),IF(AND(OR($E280={"a/c","b/c","c/a","c/b"}),V277="l"),VLOOKUP(X277,$AC$2:$AD$17,2,FALSE),IF(AND(OR($E280={"a/c","b/c","c/a","c/b"}),V276="w"),VLOOKUP(X276,$AA$2:$AB$17,2,FALSE),IF(AND(OR($E280={"a/c","b/c","c/a","c/b"}),V276="l"),VLOOKUP(X276,$AC$2:$AD$17,2,FALSE),IF(AND(OR($E280={"a/c","b/c","c/a","c/b"}),V275="w"),VLOOKUP(X275,$AA$2:$AB$17,2,FALSE),IF(AND(OR($E280={"a/c","b/c","c/a","c/b"}),V275="l"),VLOOKUP(X275,$AC$2:$AD$17,2,FALSE),IF(AND(OR($E280={"a/c","b/c","c/a","c/b"}),V274="w"),VLOOKUP(X274,$AA$2:$AB$17,2,FALSE),IF(AND(OR($E280={"a/c","b/c","c/a","c/b"}),V274="l"),VLOOKUP(X274,$AC$2:$AD$17,2,FALSE),IF(AND(OR($E280={"a/c","b/c","c/a","c/b"}),V273="w"),VLOOKUP(X273,$AA$2:$AB$17,2,FALSE),IF(AND(OR($E280={"a/c","b/c","c/a","c/b"}),V273="l"),VLOOKUP(X273,$AC$2:$AD$17,2,FALSE),IF(AND(OR($E280={"a/c","b/c","c/a","c/b"}),V272="w"),VLOOKUP(X272,$AA$2:$AB$17,2,FALSE),IF(AND(OR($E280={"a/c","b/c","c/a","c/b"}),V272="l"),VLOOKUP(X272,$AC$2:$AD$17,2,FALSE),IF(AND(OR($E280={"a/c","b/c","c/a","c/b"}),V271="w"),VLOOKUP(X271,$AA$2:$AB$17,2,FALSE),IF(AND(OR($E280={"a/c","b/c","c/a","c/b"}),V271="l"),VLOOKUP(X271,$AC$2:$AD$17,2,FALSE),IF(AND(OR($E280={"a/c","b/c","c/a","c/b"}),V270="w"),VLOOKUP(X270,$AA$2:$AB$17,2,FALSE),IF(AND(OR($E280={"a/c","b/c","c/a","c/b"}),V270="l"),VLOOKUP(X270,$AC$2:$AD$17,2,FALSE),IF(OR($E280={"a/c","b/c","c/a","c/b"}),1,"")))))))))))))))))))))))</f>
        <v>3</v>
      </c>
      <c r="Y281" s="12">
        <f t="shared" si="23"/>
        <v>4</v>
      </c>
      <c r="Z281" s="27">
        <f t="shared" si="24"/>
        <v>1</v>
      </c>
    </row>
    <row r="282" spans="1:26">
      <c r="A282" s="9" t="s">
        <v>33</v>
      </c>
      <c r="B282" s="9" t="str">
        <f>IF(OR($A282={1,2,3,4,5,6,7,8,9,10,11,12}),1,IF(OR($A282={13,14,15,16,17,18,19,20,21,22,23,24}),2,IF(OR($A282={25,26,27,28,29,30,31,32,33,34,35,36}),3,"")))</f>
        <v/>
      </c>
      <c r="C282" s="9" t="str">
        <f>IF(OR($A282={1,4,7,10,13,16,19,22,25,28,31,34}),"A",IF(OR($A282={2,5,8,11,14,17,20,23,26,29,32,35}),"B",IF(OR($A282={3,6,9,12,15,18,21,24,27,30,33,36}),"C","")))</f>
        <v/>
      </c>
      <c r="D282" t="str">
        <f t="shared" si="25"/>
        <v>3/1</v>
      </c>
      <c r="E282" t="str">
        <f t="shared" si="26"/>
        <v>A/C</v>
      </c>
      <c r="F282" s="13" t="str">
        <f>IF(AND(G282="d",$A282&gt;=1,OR(H282={1,"2a","2b",3,"5a","5b","10a","10b","20a","20b","40a","40b","80a","80b","160a","160b"})),"w",IF(AND(G282="",$A282&gt;=1,OR(H282={1,"2a","2b",3,"5a","5b","10a","10b","20a","20b","40a","40b","80a","80b","160a","160b"})),"l",""))</f>
        <v>l</v>
      </c>
      <c r="G282" s="7" t="str">
        <f>IF(OR($A282={1,2,3,4,5,6,7,8,9,10,11,12}),"d","")</f>
        <v/>
      </c>
      <c r="H282" s="14">
        <f>IF(AND(OR($D281={"1/2","1/3","2/1","3/1"}),F281="w"),VLOOKUP(H281,$AA$2:$AB$17,2,FALSE),IF(AND(OR($D281={"1/2","1/3","2/1","3/1"}),F281="l"),VLOOKUP(H281,$AC$2:$AD$17,2,FALSE),IF(AND(OR($D281={"1/2","1/3","2/1","3/1"}),F280="w"),VLOOKUP(H280,$AA$2:$AB$17,2,FALSE),IF(AND(OR($D281={"1/2","1/3","2/1","3/1"}),F280="l"),VLOOKUP(H280,$AC$2:$AD$17,2,FALSE),IF(AND(OR($D281={"1/2","1/3","2/1","3/1"}),F279="w"),VLOOKUP(H279,$AA$2:$AB$17,2,FALSE),IF(AND(OR($D281={"1/2","1/3","2/1","3/1"}),F279="l"),VLOOKUP(H279,$AC$2:$AD$17,2,FALSE),IF(AND(OR($D281={"1/2","1/3","2/1","3/1"}),F278="w"),VLOOKUP(H278,$AA$2:$AB$17,2,FALSE),IF(AND(OR($D281={"1/2","1/3","2/1","3/1"}),F278="l"),VLOOKUP(H278,$AC$2:$AD$17,2,FALSE),IF(AND(OR($D281={"1/2","1/3","2/1","3/1"}),F277="w"),VLOOKUP(H277,$AA$2:$AB$17,2,FALSE),IF(AND(OR($D281={"1/2","1/3","2/1","3/1"}),F277="l"),VLOOKUP(H277,$AC$2:$AD$17,2,FALSE),IF(AND(OR($D281={"1/2","1/3","2/1","3/1"}),F276="w"),VLOOKUP(H276,$AA$2:$AB$17,2,FALSE),IF(AND(OR($D281={"1/2","1/3","2/1","3/1"}),F276="l"),VLOOKUP(H276,$AC$2:$AD$17,2,FALSE),IF(AND(OR($D281={"1/2","1/3","2/1","3/1"}),F275="w"),VLOOKUP(H275,$AA$2:$AB$17,2,FALSE),IF(AND(OR($D281={"1/2","1/3","2/1","3/1"}),F275="l"),VLOOKUP(H275,$AC$2:$AD$17,2,FALSE),IF(AND(OR($D281={"1/2","1/3","2/1","3/1"}),F274="w"),VLOOKUP(H274,$AA$2:$AB$17,2,FALSE),IF(AND(OR($D281={"1/2","1/3","2/1","3/1"}),F274="l"),VLOOKUP(H274,$AC$2:$AD$17,2,FALSE),IF(AND(OR($D281={"1/2","1/3","2/1","3/1"}),F273="w"),VLOOKUP(H273,$AA$2:$AB$17,2,FALSE),IF(AND(OR($D281={"1/2","1/3","2/1","3/1"}),F273="l"),VLOOKUP(H273,$AC$2:$AD$17,2,FALSE),IF(AND(OR($D281={"1/2","1/3","2/1","3/1"}),F272="w"),VLOOKUP(H272,$AA$2:$AB$17,2,FALSE),IF(AND(OR($D281={"1/2","1/3","2/1","3/1"}),F272="l"),VLOOKUP(H272,$AC$2:$AD$17,2,FALSE),IF(AND(OR($D281={"1/2","1/3","2/1","3/1"}),F271="w"),VLOOKUP(H271,$AA$2:$AB$17,2,FALSE),IF(AND(OR($D281={"1/2","1/3","2/1","3/1"}),F271="l"),VLOOKUP(H271,$AC$2:$AD$17,2,FALSE),IF(OR($D281={"1/2","1/3","2/1","3/1"}),1,"")))))))))))))))))))))))</f>
        <v>3</v>
      </c>
      <c r="I282" s="13" t="str">
        <f>IF(AND(J282="d",$A282&gt;=1,OR(K282={1,"2a","2b",3,"5a","5b","10a","10b","20a","20b","40a","40b","80a","80b","160a","160b"})),"w",IF(AND(J282="",$A282&gt;=1,OR(K282={1,"2a","2b",3,"5a","5b","10a","10b","20a","20b","40a","40b","80a","80b","160a","160b"})),"l",""))</f>
        <v/>
      </c>
      <c r="J282" s="7" t="str">
        <f>IF(OR($A282={13,14,15,16,17,18,19,20,21,22,23,24}),"d","")</f>
        <v/>
      </c>
      <c r="K282" s="14" t="str">
        <f>IF(AND(OR($D281={"1/2","2/3","2/1","3/2"}),I281="w"),VLOOKUP(K281,$AA$2:$AB$17,2,FALSE),IF(AND(OR($D281={"1/2","2/3","2/1","3/2"}),I281="l"),VLOOKUP(K281,$AC$2:$AD$17,2,FALSE),IF(AND(OR($D281={"1/2","2/3","2/1","3/2"}),I280="w"),VLOOKUP(K280,$AA$2:$AB$17,2,FALSE),IF(AND(OR($D281={"1/2","2/3","2/1","3/2"}),I280="l"),VLOOKUP(K280,$AC$2:$AD$17,2,FALSE),IF(AND(OR($D281={"1/2","2/3","2/1","3/2"}),I279="w"),VLOOKUP(K279,$AA$2:$AB$17,2,FALSE),IF(AND(OR($D281={"1/2","2/3","2/1","3/2"}),I279="l"),VLOOKUP(K279,$AC$2:$AD$17,2,FALSE),IF(AND(OR($D281={"1/2","2/3","2/1","3/2"}),I278="w"),VLOOKUP(K278,$AA$2:$AB$17,2,FALSE),IF(AND(OR($D281={"1/2","2/3","2/1","3/2"}),I278="l"),VLOOKUP(K278,$AC$2:$AD$17,2,FALSE),IF(AND(OR($D281={"1/2","2/3","2/1","3/2"}),I277="w"),VLOOKUP(K277,$AA$2:$AB$17,2,FALSE),IF(AND(OR($D281={"1/2","2/3","2/1","3/2"}),I277="l"),VLOOKUP(K277,$AC$2:$AD$17,2,FALSE),IF(AND(OR($D281={"1/2","2/3","2/1","3/2"}),I276="w"),VLOOKUP(K276,$AA$2:$AB$17,2,FALSE),IF(AND(OR($D281={"1/2","2/3","2/1","3/2"}),I276="l"),VLOOKUP(K276,$AC$2:$AD$17,2,FALSE),IF(AND(OR($D281={"1/2","2/3","2/1","3/2"}),I275="w"),VLOOKUP(K275,$AA$2:$AB$17,2,FALSE),IF(AND(OR($D281={"1/2","2/3","2/1","3/2"}),I275="l"),VLOOKUP(K275,$AC$2:$AD$17,2,FALSE),IF(AND(OR($D281={"1/2","2/3","2/1","3/2"}),I274="w"),VLOOKUP(K274,$AA$2:$AB$17,2,FALSE),IF(AND(OR($D281={"1/2","2/3","2/1","3/2"}),I274="l"),VLOOKUP(K274,$AC$2:$AD$17,2,FALSE),IF(AND(OR($D281={"1/2","2/3","2/1","3/2"}),I273="w"),VLOOKUP(K273,$AA$2:$AB$17,2,FALSE),IF(AND(OR($D281={"1/2","2/3","2/1","3/2"}),I273="l"),VLOOKUP(K273,$AC$2:$AD$17,2,FALSE),IF(AND(OR($D281={"1/2","2/3","2/1","3/2"}),I272="w"),VLOOKUP(K272,$AA$2:$AB$17,2,FALSE),IF(AND(OR($D281={"1/2","2/3","2/1","3/2"}),I272="l"),VLOOKUP(K272,$AC$2:$AD$17,2,FALSE),IF(AND(OR($D281={"1/2","2/3","2/1","3/2"}),I271="w"),VLOOKUP(K271,$AA$2:$AB$17,2,FALSE),IF(AND(OR($D281={"1/2","2/3","2/1","3/2"}),I271="l"),VLOOKUP(K271,$AC$2:$AD$17,2,FALSE),IF(OR($D281={"1/2","2/3","2/1","3/2"}),1,"")))))))))))))))))))))))</f>
        <v/>
      </c>
      <c r="L282" s="13" t="str">
        <f>IF(AND(M282="d",$A282&gt;=1,OR(N282={1,"2a","2b",3,"5a","5b","10a","10b","20a","20b","40a","40b","80a","80b","160a","160b"})),"w",IF(AND(M282="",$A282&gt;=1,OR(N282={1,"2a","2b",3,"5a","5b","10a","10b","20a","20b","40a","40b","80a","80b","160a","160b"})),"l",""))</f>
        <v>l</v>
      </c>
      <c r="M282" s="7" t="str">
        <f>IF(OR($A282={25,26,27,28,29,30,31,32,33,34,35,36}),"d","")</f>
        <v/>
      </c>
      <c r="N282" s="14" t="str">
        <f>IF(AND(OR($D281={"1/3","2/3","3/1","3/2"}),L281="w"),VLOOKUP(N281,$AA$2:$AB$17,2,FALSE),IF(AND(OR($D281={"1/3","2/3","3/1","3/2"}),L281="l"),VLOOKUP(N281,$AC$2:$AD$17,2,FALSE),IF(AND(OR($D281={"1/3","2/3","3/1","3/2"}),L280="w"),VLOOKUP(N280,$AA$2:$AB$17,2,FALSE),IF(AND(OR($D281={"1/3","2/3","3/1","3/2"}),L280="l"),VLOOKUP(N280,$AC$2:$AD$17,2,FALSE),IF(AND(OR($D281={"1/3","2/3","3/1","3/2"}),L279="w"),VLOOKUP(N279,$AA$2:$AB$17,2,FALSE),IF(AND(OR($D281={"1/3","2/3","3/1","3/2"}),L279="l"),VLOOKUP(N279,$AC$2:$AD$17,2,FALSE),IF(AND(OR($D281={"1/3","2/3","3/1","3/2"}),L278="w"),VLOOKUP(N278,$AA$2:$AB$17,2,FALSE),IF(AND(OR($D281={"1/3","2/3","3/1","3/2"}),L278="l"),VLOOKUP(N278,$AC$2:$AD$17,2,FALSE),IF(AND(OR($D281={"1/3","2/3","3/1","3/2"}),L277="w"),VLOOKUP(N277,$AA$2:$AB$17,2,FALSE),IF(AND(OR($D281={"1/3","2/3","3/1","3/2"}),L277="l"),VLOOKUP(N277,$AC$2:$AD$17,2,FALSE),IF(AND(OR($D281={"1/3","2/3","3/1","3/2"}),L276="w"),VLOOKUP(N276,$AA$2:$AB$17,2,FALSE),IF(AND(OR($D281={"1/3","2/3","3/1","3/2"}),L276="l"),VLOOKUP(N276,$AC$2:$AD$17,2,FALSE),IF(AND(OR($D281={"1/3","2/3","3/1","3/2"}),L275="w"),VLOOKUP(N275,$AA$2:$AB$17,2,FALSE),IF(AND(OR($D281={"1/3","2/3","3/1","3/2"}),L275="l"),VLOOKUP(N275,$AC$2:$AD$17,2,FALSE),IF(AND(OR($D281={"1/3","2/3","3/1","3/2"}),L274="w"),VLOOKUP(N274,$AA$2:$AB$17,2,FALSE),IF(AND(OR($D281={"1/3","2/3","3/1","3/2"}),L274="l"),VLOOKUP(N274,$AC$2:$AD$17,2,FALSE),IF(AND(OR($D281={"1/3","2/3","3/1","3/2"}),L273="w"),VLOOKUP(N273,$AA$2:$AB$17,2,FALSE),IF(AND(OR($D281={"1/3","2/3","3/1","3/2"}),L273="l"),VLOOKUP(N273,$AC$2:$AD$17,2,FALSE),IF(AND(OR($D281={"1/3","2/3","3/1","3/2"}),L272="w"),VLOOKUP(N272,$AA$2:$AB$17,2,FALSE),IF(AND(OR($D281={"1/3","2/3","3/1","3/2"}),L272="l"),VLOOKUP(N272,$AC$2:$AD$17,2,FALSE),IF(AND(OR($D281={"1/3","2/3","3/1","3/2"}),L271="w"),VLOOKUP(N271,$AA$2:$AB$17,2,FALSE),IF(AND(OR($D281={"1/3","2/3","3/1","3/2"}),L271="l"),VLOOKUP(N271,$AC$2:$AD$17,2,FALSE),IF(OR($D281={"1/3","2/3","3/1","3/2"}),1,"")))))))))))))))))))))))</f>
        <v>2a</v>
      </c>
      <c r="O282" s="12">
        <f t="shared" ref="O282:O345" si="27">SUM(IF(F282="","0",IF(F282="w",VLOOKUP(H282,$AE$2:$AF$17,2,FALSE),IF(F282="l",VLOOKUP(H282,$AG$2:$AH$17,2,FALSE)))))+IF(I282="","0",IF(I282="w",VLOOKUP(K282,$AE$2:$AF$17,2,FALSE),IF(I282="l",VLOOKUP(K282,$AG$2:$AH$17,2,FALSE))))+IF(L282="","0",IF(L282="w",VLOOKUP(N282,$AE$2:$AF$17,2,FALSE),IF(L282="l",VLOOKUP(N282,$AG$2:$AH$17,2,FALSE))))</f>
        <v>-5</v>
      </c>
      <c r="P282" s="13" t="str">
        <f>IF(AND(Q282="c",$A282&gt;=1,OR(R282={1,"2a","2b",3,"5a","5b","10a","10b","20a","20b","40a","40b","80a","80b","160a","160b"})),"w",IF(AND(Q282="",$A282&gt;=1,OR(R282={1,"2a","2b",3,"5a","5b","10a","10b","20a","20b","40a","40b","80a","80b","160a","160b"})),"l",""))</f>
        <v>l</v>
      </c>
      <c r="Q282" s="7" t="str">
        <f>IF(OR($A282={1,4,7,10,13,16,19,22,25,28,31,34}),"c","")</f>
        <v/>
      </c>
      <c r="R282" s="14">
        <f>IF(AND(OR($E281={"a/b","a/c","b/a","c/a"}),P281="w"),VLOOKUP(R281,$AA$2:$AB$17,2,FALSE),IF(AND(OR($E281={"a/b","a/c","b/a","c/a"}),P281="l"),VLOOKUP(R281,$AC$2:$AD$17,2,FALSE),IF(AND(OR($E281={"a/b","a/c","b/a","c/a"}),P280="w"),VLOOKUP(R280,$AA$2:$AB$17,2,FALSE),IF(AND(OR($E281={"a/b","a/c","b/a","c/a"}),P280="l"),VLOOKUP(R280,$AC$2:$AD$17,2,FALSE),IF(AND(OR($E281={"a/b","a/c","b/a","c/a"}),P279="w"),VLOOKUP(R279,$AA$2:$AB$17,2,FALSE),IF(AND(OR($E281={"a/b","a/c","b/a","c/a"}),P279="l"),VLOOKUP(R279,$AC$2:$AD$17,2,FALSE),IF(AND(OR($E281={"a/b","a/c","b/a","c/a"}),P278="w"),VLOOKUP(R278,$AA$2:$AB$17,2,FALSE),IF(AND(OR($E281={"a/b","a/c","b/a","c/a"}),P278="l"),VLOOKUP(R278,$AC$2:$AD$17,2,FALSE),IF(AND(OR($E281={"a/b","a/c","b/a","c/a"}),P277="w"),VLOOKUP(R277,$AA$2:$AB$17,2,FALSE),IF(AND(OR($E281={"a/b","a/c","b/a","c/a"}),P277="l"),VLOOKUP(R277,$AC$2:$AD$17,2,FALSE),IF(AND(OR($E281={"a/b","a/c","b/a","c/a"}),P276="w"),VLOOKUP(R276,$AA$2:$AB$17,2,FALSE),IF(AND(OR($E281={"a/b","a/c","b/a","c/a"}),P276="l"),VLOOKUP(R276,$AC$2:$AD$17,2,FALSE),IF(AND(OR($E281={"a/b","a/c","b/a","c/a"}),P275="w"),VLOOKUP(R275,$AA$2:$AB$17,2,FALSE),IF(AND(OR($E281={"a/b","a/c","b/a","c/a"}),P275="l"),VLOOKUP(R275,$AC$2:$AD$17,2,FALSE),IF(AND(OR($E281={"a/b","a/c","b/a","c/a"}),P274="w"),VLOOKUP(R274,$AA$2:$AB$17,2,FALSE),IF(AND(OR($E281={"a/b","a/c","b/a","c/a"}),P274="l"),VLOOKUP(R274,$AC$2:$AD$17,2,FALSE),IF(AND(OR($E281={"a/b","a/c","b/a","c/a"}),P273="w"),VLOOKUP(R273,$AA$2:$AB$17,2,FALSE),IF(AND(OR($E281={"a/b","a/c","b/a","c/a"}),P273="l"),VLOOKUP(R273,$AC$2:$AD$17,2,FALSE),IF(AND(OR($E281={"a/b","a/c","b/a","c/a"}),P272="w"),VLOOKUP(R272,$AA$2:$AB$17,2,FALSE),IF(AND(OR($E281={"a/b","a/c","b/a","c/a"}),P272="l"),VLOOKUP(R272,$AC$2:$AD$17,2,FALSE),IF(AND(OR($E281={"a/b","a/c","b/a","c/a"}),P271="w"),VLOOKUP(R271,$AA$2:$AB$17,2,FALSE),IF(AND(OR($E281={"a/b","a/c","b/a","c/a"}),P271="l"),VLOOKUP(R271,$AC$2:$AD$17,2,FALSE),IF(OR($E281={"a/b","a/c","b/a","c/a"}),1,"")))))))))))))))))))))))</f>
        <v>3</v>
      </c>
      <c r="S282" s="13" t="str">
        <f>IF(AND(T282="c",$A282&gt;=1,OR(U282={1,"2a","2b",3,"5a","5b","10a","10b","20a","20b","40a","40b","80a","80b","160a","160b"})),"w",IF(AND(T282="",$A282&gt;=1,OR(U282={1,"2a","2b",3,"5a","5b","10a","10b","20a","20b","40a","40b","80a","80b","160a","160b"})),"l",""))</f>
        <v/>
      </c>
      <c r="T282" s="7" t="str">
        <f>IF(OR($A282={2,5,8,11,14,17,20,23,26,29,32,35}),"c","")</f>
        <v/>
      </c>
      <c r="U282" s="14" t="str">
        <f>IF(AND(OR($E281={"a/b","b/c","b/a","c/b"}),S281="w"),VLOOKUP(U281,$AA$2:$AB$17,2,FALSE),IF(AND(OR($E281={"a/b","b/c","b/a","c/b"}),S281="l"),VLOOKUP(U281,$AC$2:$AD$17,2,FALSE),IF(AND(OR($E281={"a/b","b/c","b/a","c/b"}),S280="w"),VLOOKUP(U280,$AA$2:$AB$17,2,FALSE),IF(AND(OR($E281={"a/b","b/c","b/a","c/b"}),S280="l"),VLOOKUP(U280,$AC$2:$AD$17,2,FALSE),IF(AND(OR($E281={"a/b","b/c","b/a","c/b"}),S279="w"),VLOOKUP(U279,$AA$2:$AB$17,2,FALSE),IF(AND(OR($E281={"a/b","b/c","b/a","c/b"}),S279="l"),VLOOKUP(U279,$AC$2:$AD$17,2,FALSE),IF(AND(OR($E281={"a/b","b/c","b/a","c/b"}),S278="w"),VLOOKUP(U278,$AA$2:$AB$17,2,FALSE),IF(AND(OR($E281={"a/b","b/c","b/a","c/b"}),S278="l"),VLOOKUP(U278,$AC$2:$AD$17,2,FALSE),IF(AND(OR($E281={"a/b","b/c","b/a","c/b"}),S277="w"),VLOOKUP(U277,$AA$2:$AB$17,2,FALSE),IF(AND(OR($E281={"a/b","b/c","b/a","c/b"}),S277="l"),VLOOKUP(U277,$AC$2:$AD$17,2,FALSE),IF(AND(OR($E281={"a/b","b/c","b/a","c/b"}),S276="w"),VLOOKUP(U276,$AA$2:$AB$17,2,FALSE),IF(AND(OR($E281={"a/b","b/c","b/a","c/b"}),S276="l"),VLOOKUP(U276,$AC$2:$AD$17,2,FALSE),IF(AND(OR($E281={"a/b","b/c","b/a","c/b"}),S275="w"),VLOOKUP(U275,$AA$2:$AB$17,2,FALSE),IF(AND(OR($E281={"a/b","b/c","b/a","c/b"}),S275="l"),VLOOKUP(U275,$AC$2:$AD$17,2,FALSE),IF(AND(OR($E281={"a/b","b/c","b/a","c/b"}),S274="w"),VLOOKUP(U274,$AA$2:$AB$17,2,FALSE),IF(AND(OR($E281={"a/b","b/c","b/a","c/b"}),S274="l"),VLOOKUP(U274,$AC$2:$AD$17,2,FALSE),IF(AND(OR($E281={"a/b","b/c","b/a","c/b"}),S273="w"),VLOOKUP(U273,$AA$2:$AB$17,2,FALSE),IF(AND(OR($E281={"a/b","b/c","b/a","c/b"}),S273="l"),VLOOKUP(U273,$AC$2:$AD$17,2,FALSE),IF(AND(OR($E281={"a/b","b/c","b/a","c/b"}),S272="w"),VLOOKUP(U272,$AA$2:$AB$17,2,FALSE),IF(AND(OR($E281={"a/b","b/c","b/a","c/b"}),S272="l"),VLOOKUP(U272,$AC$2:$AD$17,2,FALSE),IF(AND(OR($E281={"a/b","b/c","b/a","c/b"}),S271="w"),VLOOKUP(U271,$AA$2:$AB$17,2,FALSE),IF(AND(OR($E281={"a/b","b/c","b/a","c/b"}),S271="l"),VLOOKUP(U271,$AC$2:$AD$17,2,FALSE),IF(OR($E281={"a/b","b/c","b/a","c/b"}),1,"")))))))))))))))))))))))</f>
        <v/>
      </c>
      <c r="V282" s="13" t="str">
        <f>IF(AND(W282="c",$A282&gt;=1,OR(X282={1,"2a","2b",3,"5a","5b","10a","10b","20a","20b","40a","40b","80a","80b","160a","160b"})),"w",IF(AND(W282="",$A282&gt;=1,OR(X282={1,"2a","2b",3,"5a","5b","10a","10b","20a","20b","40a","40b","80a","80b","160a","160b"})),"l",""))</f>
        <v>l</v>
      </c>
      <c r="W282" s="7" t="str">
        <f>IF(OR($A282={3,6,9,12,15,18,21,24,27,30,33,36}),"c","")</f>
        <v/>
      </c>
      <c r="X282" s="14">
        <f>IF(AND(OR($E281={"a/c","b/c","c/a","c/b"}),V281="w"),VLOOKUP(X281,$AA$2:$AB$17,2,FALSE),IF(AND(OR($E281={"a/c","b/c","c/a","c/b"}),V281="l"),VLOOKUP(X281,$AC$2:$AD$17,2,FALSE),IF(AND(OR($E281={"a/c","b/c","c/a","c/b"}),V280="w"),VLOOKUP(X280,$AA$2:$AB$17,2,FALSE),IF(AND(OR($E281={"a/c","b/c","c/a","c/b"}),V280="l"),VLOOKUP(X280,$AC$2:$AD$17,2,FALSE),IF(AND(OR($E281={"a/c","b/c","c/a","c/b"}),V279="w"),VLOOKUP(X279,$AA$2:$AB$17,2,FALSE),IF(AND(OR($E281={"a/c","b/c","c/a","c/b"}),V279="l"),VLOOKUP(X279,$AC$2:$AD$17,2,FALSE),IF(AND(OR($E281={"a/c","b/c","c/a","c/b"}),V278="w"),VLOOKUP(X278,$AA$2:$AB$17,2,FALSE),IF(AND(OR($E281={"a/c","b/c","c/a","c/b"}),V278="l"),VLOOKUP(X278,$AC$2:$AD$17,2,FALSE),IF(AND(OR($E281={"a/c","b/c","c/a","c/b"}),V277="w"),VLOOKUP(X277,$AA$2:$AB$17,2,FALSE),IF(AND(OR($E281={"a/c","b/c","c/a","c/b"}),V277="l"),VLOOKUP(X277,$AC$2:$AD$17,2,FALSE),IF(AND(OR($E281={"a/c","b/c","c/a","c/b"}),V276="w"),VLOOKUP(X276,$AA$2:$AB$17,2,FALSE),IF(AND(OR($E281={"a/c","b/c","c/a","c/b"}),V276="l"),VLOOKUP(X276,$AC$2:$AD$17,2,FALSE),IF(AND(OR($E281={"a/c","b/c","c/a","c/b"}),V275="w"),VLOOKUP(X275,$AA$2:$AB$17,2,FALSE),IF(AND(OR($E281={"a/c","b/c","c/a","c/b"}),V275="l"),VLOOKUP(X275,$AC$2:$AD$17,2,FALSE),IF(AND(OR($E281={"a/c","b/c","c/a","c/b"}),V274="w"),VLOOKUP(X274,$AA$2:$AB$17,2,FALSE),IF(AND(OR($E281={"a/c","b/c","c/a","c/b"}),V274="l"),VLOOKUP(X274,$AC$2:$AD$17,2,FALSE),IF(AND(OR($E281={"a/c","b/c","c/a","c/b"}),V273="w"),VLOOKUP(X273,$AA$2:$AB$17,2,FALSE),IF(AND(OR($E281={"a/c","b/c","c/a","c/b"}),V273="l"),VLOOKUP(X273,$AC$2:$AD$17,2,FALSE),IF(AND(OR($E281={"a/c","b/c","c/a","c/b"}),V272="w"),VLOOKUP(X272,$AA$2:$AB$17,2,FALSE),IF(AND(OR($E281={"a/c","b/c","c/a","c/b"}),V272="l"),VLOOKUP(X272,$AC$2:$AD$17,2,FALSE),IF(AND(OR($E281={"a/c","b/c","c/a","c/b"}),V271="w"),VLOOKUP(X271,$AA$2:$AB$17,2,FALSE),IF(AND(OR($E281={"a/c","b/c","c/a","c/b"}),V271="l"),VLOOKUP(X271,$AC$2:$AD$17,2,FALSE),IF(OR($E281={"a/c","b/c","c/a","c/b"}),1,"")))))))))))))))))))))))</f>
        <v>1</v>
      </c>
      <c r="Y282" s="12">
        <f t="shared" ref="Y282:Y345" si="28">SUM(IF(P282="","0",IF(P282="w",VLOOKUP(R282,$AE$2:$AF$17,2,FALSE),IF(P282="l",VLOOKUP(R282,$AG$2:$AH$17,2,FALSE)))))+IF(S282="","0",IF(S282="w",VLOOKUP(U282,$AE$2:$AF$17,2,FALSE),IF(S282="l",VLOOKUP(U282,$AG$2:$AH$17,2,FALSE))))+IF(V282="","0",IF(V282="w",VLOOKUP(X282,$AE$2:$AF$17,2,FALSE),IF(V282="l",VLOOKUP(X282,$AG$2:$AH$17,2,FALSE))))</f>
        <v>-4</v>
      </c>
      <c r="Z282" s="27">
        <f t="shared" ref="Z282:Z345" si="29">SUM(O282,Y282)</f>
        <v>-9</v>
      </c>
    </row>
    <row r="283" spans="1:26">
      <c r="A283" s="2">
        <v>26</v>
      </c>
      <c r="B283" s="9">
        <f>IF(OR($A283={1,2,3,4,5,6,7,8,9,10,11,12}),1,IF(OR($A283={13,14,15,16,17,18,19,20,21,22,23,24}),2,IF(OR($A283={25,26,27,28,29,30,31,32,33,34,35,36}),3,"")))</f>
        <v>3</v>
      </c>
      <c r="C283" s="9" t="str">
        <f>IF(OR($A283={1,4,7,10,13,16,19,22,25,28,31,34}),"A",IF(OR($A283={2,5,8,11,14,17,20,23,26,29,32,35}),"B",IF(OR($A283={3,6,9,12,15,18,21,24,27,30,33,36}),"C","")))</f>
        <v>B</v>
      </c>
      <c r="D283" t="str">
        <f t="shared" si="25"/>
        <v>3/1</v>
      </c>
      <c r="E283" t="str">
        <f t="shared" si="26"/>
        <v>A/C</v>
      </c>
      <c r="F283" s="13" t="str">
        <f>IF(AND(G283="d",$A283&gt;=1,OR(H283={1,"2a","2b",3,"5a","5b","10a","10b","20a","20b","40a","40b","80a","80b","160a","160b"})),"w",IF(AND(G283="",$A283&gt;=1,OR(H283={1,"2a","2b",3,"5a","5b","10a","10b","20a","20b","40a","40b","80a","80b","160a","160b"})),"l",""))</f>
        <v>l</v>
      </c>
      <c r="G283" s="7" t="str">
        <f>IF(OR($A283={1,2,3,4,5,6,7,8,9,10,11,12}),"d","")</f>
        <v/>
      </c>
      <c r="H283" s="14" t="str">
        <f>IF(AND(OR($D282={"1/2","1/3","2/1","3/1"}),F282="w"),VLOOKUP(H282,$AA$2:$AB$17,2,FALSE),IF(AND(OR($D282={"1/2","1/3","2/1","3/1"}),F282="l"),VLOOKUP(H282,$AC$2:$AD$17,2,FALSE),IF(AND(OR($D282={"1/2","1/3","2/1","3/1"}),F281="w"),VLOOKUP(H281,$AA$2:$AB$17,2,FALSE),IF(AND(OR($D282={"1/2","1/3","2/1","3/1"}),F281="l"),VLOOKUP(H281,$AC$2:$AD$17,2,FALSE),IF(AND(OR($D282={"1/2","1/3","2/1","3/1"}),F280="w"),VLOOKUP(H280,$AA$2:$AB$17,2,FALSE),IF(AND(OR($D282={"1/2","1/3","2/1","3/1"}),F280="l"),VLOOKUP(H280,$AC$2:$AD$17,2,FALSE),IF(AND(OR($D282={"1/2","1/3","2/1","3/1"}),F279="w"),VLOOKUP(H279,$AA$2:$AB$17,2,FALSE),IF(AND(OR($D282={"1/2","1/3","2/1","3/1"}),F279="l"),VLOOKUP(H279,$AC$2:$AD$17,2,FALSE),IF(AND(OR($D282={"1/2","1/3","2/1","3/1"}),F278="w"),VLOOKUP(H278,$AA$2:$AB$17,2,FALSE),IF(AND(OR($D282={"1/2","1/3","2/1","3/1"}),F278="l"),VLOOKUP(H278,$AC$2:$AD$17,2,FALSE),IF(AND(OR($D282={"1/2","1/3","2/1","3/1"}),F277="w"),VLOOKUP(H277,$AA$2:$AB$17,2,FALSE),IF(AND(OR($D282={"1/2","1/3","2/1","3/1"}),F277="l"),VLOOKUP(H277,$AC$2:$AD$17,2,FALSE),IF(AND(OR($D282={"1/2","1/3","2/1","3/1"}),F276="w"),VLOOKUP(H276,$AA$2:$AB$17,2,FALSE),IF(AND(OR($D282={"1/2","1/3","2/1","3/1"}),F276="l"),VLOOKUP(H276,$AC$2:$AD$17,2,FALSE),IF(AND(OR($D282={"1/2","1/3","2/1","3/1"}),F275="w"),VLOOKUP(H275,$AA$2:$AB$17,2,FALSE),IF(AND(OR($D282={"1/2","1/3","2/1","3/1"}),F275="l"),VLOOKUP(H275,$AC$2:$AD$17,2,FALSE),IF(AND(OR($D282={"1/2","1/3","2/1","3/1"}),F274="w"),VLOOKUP(H274,$AA$2:$AB$17,2,FALSE),IF(AND(OR($D282={"1/2","1/3","2/1","3/1"}),F274="l"),VLOOKUP(H274,$AC$2:$AD$17,2,FALSE),IF(AND(OR($D282={"1/2","1/3","2/1","3/1"}),F273="w"),VLOOKUP(H273,$AA$2:$AB$17,2,FALSE),IF(AND(OR($D282={"1/2","1/3","2/1","3/1"}),F273="l"),VLOOKUP(H273,$AC$2:$AD$17,2,FALSE),IF(AND(OR($D282={"1/2","1/3","2/1","3/1"}),F272="w"),VLOOKUP(H272,$AA$2:$AB$17,2,FALSE),IF(AND(OR($D282={"1/2","1/3","2/1","3/1"}),F272="l"),VLOOKUP(H272,$AC$2:$AD$17,2,FALSE),IF(OR($D282={"1/2","1/3","2/1","3/1"}),1,"")))))))))))))))))))))))</f>
        <v>5a</v>
      </c>
      <c r="I283" s="13" t="str">
        <f>IF(AND(J283="d",$A283&gt;=1,OR(K283={1,"2a","2b",3,"5a","5b","10a","10b","20a","20b","40a","40b","80a","80b","160a","160b"})),"w",IF(AND(J283="",$A283&gt;=1,OR(K283={1,"2a","2b",3,"5a","5b","10a","10b","20a","20b","40a","40b","80a","80b","160a","160b"})),"l",""))</f>
        <v/>
      </c>
      <c r="J283" s="7" t="str">
        <f>IF(OR($A283={13,14,15,16,17,18,19,20,21,22,23,24}),"d","")</f>
        <v/>
      </c>
      <c r="K283" s="14" t="str">
        <f>IF(AND(OR($D282={"1/2","2/3","2/1","3/2"}),I282="w"),VLOOKUP(K282,$AA$2:$AB$17,2,FALSE),IF(AND(OR($D282={"1/2","2/3","2/1","3/2"}),I282="l"),VLOOKUP(K282,$AC$2:$AD$17,2,FALSE),IF(AND(OR($D282={"1/2","2/3","2/1","3/2"}),I281="w"),VLOOKUP(K281,$AA$2:$AB$17,2,FALSE),IF(AND(OR($D282={"1/2","2/3","2/1","3/2"}),I281="l"),VLOOKUP(K281,$AC$2:$AD$17,2,FALSE),IF(AND(OR($D282={"1/2","2/3","2/1","3/2"}),I280="w"),VLOOKUP(K280,$AA$2:$AB$17,2,FALSE),IF(AND(OR($D282={"1/2","2/3","2/1","3/2"}),I280="l"),VLOOKUP(K280,$AC$2:$AD$17,2,FALSE),IF(AND(OR($D282={"1/2","2/3","2/1","3/2"}),I279="w"),VLOOKUP(K279,$AA$2:$AB$17,2,FALSE),IF(AND(OR($D282={"1/2","2/3","2/1","3/2"}),I279="l"),VLOOKUP(K279,$AC$2:$AD$17,2,FALSE),IF(AND(OR($D282={"1/2","2/3","2/1","3/2"}),I278="w"),VLOOKUP(K278,$AA$2:$AB$17,2,FALSE),IF(AND(OR($D282={"1/2","2/3","2/1","3/2"}),I278="l"),VLOOKUP(K278,$AC$2:$AD$17,2,FALSE),IF(AND(OR($D282={"1/2","2/3","2/1","3/2"}),I277="w"),VLOOKUP(K277,$AA$2:$AB$17,2,FALSE),IF(AND(OR($D282={"1/2","2/3","2/1","3/2"}),I277="l"),VLOOKUP(K277,$AC$2:$AD$17,2,FALSE),IF(AND(OR($D282={"1/2","2/3","2/1","3/2"}),I276="w"),VLOOKUP(K276,$AA$2:$AB$17,2,FALSE),IF(AND(OR($D282={"1/2","2/3","2/1","3/2"}),I276="l"),VLOOKUP(K276,$AC$2:$AD$17,2,FALSE),IF(AND(OR($D282={"1/2","2/3","2/1","3/2"}),I275="w"),VLOOKUP(K275,$AA$2:$AB$17,2,FALSE),IF(AND(OR($D282={"1/2","2/3","2/1","3/2"}),I275="l"),VLOOKUP(K275,$AC$2:$AD$17,2,FALSE),IF(AND(OR($D282={"1/2","2/3","2/1","3/2"}),I274="w"),VLOOKUP(K274,$AA$2:$AB$17,2,FALSE),IF(AND(OR($D282={"1/2","2/3","2/1","3/2"}),I274="l"),VLOOKUP(K274,$AC$2:$AD$17,2,FALSE),IF(AND(OR($D282={"1/2","2/3","2/1","3/2"}),I273="w"),VLOOKUP(K273,$AA$2:$AB$17,2,FALSE),IF(AND(OR($D282={"1/2","2/3","2/1","3/2"}),I273="l"),VLOOKUP(K273,$AC$2:$AD$17,2,FALSE),IF(AND(OR($D282={"1/2","2/3","2/1","3/2"}),I272="w"),VLOOKUP(K272,$AA$2:$AB$17,2,FALSE),IF(AND(OR($D282={"1/2","2/3","2/1","3/2"}),I272="l"),VLOOKUP(K272,$AC$2:$AD$17,2,FALSE),IF(OR($D282={"1/2","2/3","2/1","3/2"}),1,"")))))))))))))))))))))))</f>
        <v/>
      </c>
      <c r="L283" s="13" t="str">
        <f>IF(AND(M283="d",$A283&gt;=1,OR(N283={1,"2a","2b",3,"5a","5b","10a","10b","20a","20b","40a","40b","80a","80b","160a","160b"})),"w",IF(AND(M283="",$A283&gt;=1,OR(N283={1,"2a","2b",3,"5a","5b","10a","10b","20a","20b","40a","40b","80a","80b","160a","160b"})),"l",""))</f>
        <v>w</v>
      </c>
      <c r="M283" s="7" t="str">
        <f>IF(OR($A283={25,26,27,28,29,30,31,32,33,34,35,36}),"d","")</f>
        <v>d</v>
      </c>
      <c r="N283" s="14" t="str">
        <f>IF(AND(OR($D282={"1/3","2/3","3/1","3/2"}),L282="w"),VLOOKUP(N282,$AA$2:$AB$17,2,FALSE),IF(AND(OR($D282={"1/3","2/3","3/1","3/2"}),L282="l"),VLOOKUP(N282,$AC$2:$AD$17,2,FALSE),IF(AND(OR($D282={"1/3","2/3","3/1","3/2"}),L281="w"),VLOOKUP(N281,$AA$2:$AB$17,2,FALSE),IF(AND(OR($D282={"1/3","2/3","3/1","3/2"}),L281="l"),VLOOKUP(N281,$AC$2:$AD$17,2,FALSE),IF(AND(OR($D282={"1/3","2/3","3/1","3/2"}),L280="w"),VLOOKUP(N280,$AA$2:$AB$17,2,FALSE),IF(AND(OR($D282={"1/3","2/3","3/1","3/2"}),L280="l"),VLOOKUP(N280,$AC$2:$AD$17,2,FALSE),IF(AND(OR($D282={"1/3","2/3","3/1","3/2"}),L279="w"),VLOOKUP(N279,$AA$2:$AB$17,2,FALSE),IF(AND(OR($D282={"1/3","2/3","3/1","3/2"}),L279="l"),VLOOKUP(N279,$AC$2:$AD$17,2,FALSE),IF(AND(OR($D282={"1/3","2/3","3/1","3/2"}),L278="w"),VLOOKUP(N278,$AA$2:$AB$17,2,FALSE),IF(AND(OR($D282={"1/3","2/3","3/1","3/2"}),L278="l"),VLOOKUP(N278,$AC$2:$AD$17,2,FALSE),IF(AND(OR($D282={"1/3","2/3","3/1","3/2"}),L277="w"),VLOOKUP(N277,$AA$2:$AB$17,2,FALSE),IF(AND(OR($D282={"1/3","2/3","3/1","3/2"}),L277="l"),VLOOKUP(N277,$AC$2:$AD$17,2,FALSE),IF(AND(OR($D282={"1/3","2/3","3/1","3/2"}),L276="w"),VLOOKUP(N276,$AA$2:$AB$17,2,FALSE),IF(AND(OR($D282={"1/3","2/3","3/1","3/2"}),L276="l"),VLOOKUP(N276,$AC$2:$AD$17,2,FALSE),IF(AND(OR($D282={"1/3","2/3","3/1","3/2"}),L275="w"),VLOOKUP(N275,$AA$2:$AB$17,2,FALSE),IF(AND(OR($D282={"1/3","2/3","3/1","3/2"}),L275="l"),VLOOKUP(N275,$AC$2:$AD$17,2,FALSE),IF(AND(OR($D282={"1/3","2/3","3/1","3/2"}),L274="w"),VLOOKUP(N274,$AA$2:$AB$17,2,FALSE),IF(AND(OR($D282={"1/3","2/3","3/1","3/2"}),L274="l"),VLOOKUP(N274,$AC$2:$AD$17,2,FALSE),IF(AND(OR($D282={"1/3","2/3","3/1","3/2"}),L273="w"),VLOOKUP(N273,$AA$2:$AB$17,2,FALSE),IF(AND(OR($D282={"1/3","2/3","3/1","3/2"}),L273="l"),VLOOKUP(N273,$AC$2:$AD$17,2,FALSE),IF(AND(OR($D282={"1/3","2/3","3/1","3/2"}),L272="w"),VLOOKUP(N272,$AA$2:$AB$17,2,FALSE),IF(AND(OR($D282={"1/3","2/3","3/1","3/2"}),L272="l"),VLOOKUP(N272,$AC$2:$AD$17,2,FALSE),IF(OR($D282={"1/3","2/3","3/1","3/2"}),1,"")))))))))))))))))))))))</f>
        <v>2b</v>
      </c>
      <c r="O283" s="12">
        <f t="shared" si="27"/>
        <v>-1</v>
      </c>
      <c r="P283" s="13" t="str">
        <f>IF(AND(Q283="c",$A283&gt;=1,OR(R283={1,"2a","2b",3,"5a","5b","10a","10b","20a","20b","40a","40b","80a","80b","160a","160b"})),"w",IF(AND(Q283="",$A283&gt;=1,OR(R283={1,"2a","2b",3,"5a","5b","10a","10b","20a","20b","40a","40b","80a","80b","160a","160b"})),"l",""))</f>
        <v>l</v>
      </c>
      <c r="Q283" s="7" t="str">
        <f>IF(OR($A283={1,4,7,10,13,16,19,22,25,28,31,34}),"c","")</f>
        <v/>
      </c>
      <c r="R283" s="14" t="str">
        <f>IF(AND(OR($E282={"a/b","a/c","b/a","c/a"}),P282="w"),VLOOKUP(R282,$AA$2:$AB$17,2,FALSE),IF(AND(OR($E282={"a/b","a/c","b/a","c/a"}),P282="l"),VLOOKUP(R282,$AC$2:$AD$17,2,FALSE),IF(AND(OR($E282={"a/b","a/c","b/a","c/a"}),P281="w"),VLOOKUP(R281,$AA$2:$AB$17,2,FALSE),IF(AND(OR($E282={"a/b","a/c","b/a","c/a"}),P281="l"),VLOOKUP(R281,$AC$2:$AD$17,2,FALSE),IF(AND(OR($E282={"a/b","a/c","b/a","c/a"}),P280="w"),VLOOKUP(R280,$AA$2:$AB$17,2,FALSE),IF(AND(OR($E282={"a/b","a/c","b/a","c/a"}),P280="l"),VLOOKUP(R280,$AC$2:$AD$17,2,FALSE),IF(AND(OR($E282={"a/b","a/c","b/a","c/a"}),P279="w"),VLOOKUP(R279,$AA$2:$AB$17,2,FALSE),IF(AND(OR($E282={"a/b","a/c","b/a","c/a"}),P279="l"),VLOOKUP(R279,$AC$2:$AD$17,2,FALSE),IF(AND(OR($E282={"a/b","a/c","b/a","c/a"}),P278="w"),VLOOKUP(R278,$AA$2:$AB$17,2,FALSE),IF(AND(OR($E282={"a/b","a/c","b/a","c/a"}),P278="l"),VLOOKUP(R278,$AC$2:$AD$17,2,FALSE),IF(AND(OR($E282={"a/b","a/c","b/a","c/a"}),P277="w"),VLOOKUP(R277,$AA$2:$AB$17,2,FALSE),IF(AND(OR($E282={"a/b","a/c","b/a","c/a"}),P277="l"),VLOOKUP(R277,$AC$2:$AD$17,2,FALSE),IF(AND(OR($E282={"a/b","a/c","b/a","c/a"}),P276="w"),VLOOKUP(R276,$AA$2:$AB$17,2,FALSE),IF(AND(OR($E282={"a/b","a/c","b/a","c/a"}),P276="l"),VLOOKUP(R276,$AC$2:$AD$17,2,FALSE),IF(AND(OR($E282={"a/b","a/c","b/a","c/a"}),P275="w"),VLOOKUP(R275,$AA$2:$AB$17,2,FALSE),IF(AND(OR($E282={"a/b","a/c","b/a","c/a"}),P275="l"),VLOOKUP(R275,$AC$2:$AD$17,2,FALSE),IF(AND(OR($E282={"a/b","a/c","b/a","c/a"}),P274="w"),VLOOKUP(R274,$AA$2:$AB$17,2,FALSE),IF(AND(OR($E282={"a/b","a/c","b/a","c/a"}),P274="l"),VLOOKUP(R274,$AC$2:$AD$17,2,FALSE),IF(AND(OR($E282={"a/b","a/c","b/a","c/a"}),P273="w"),VLOOKUP(R273,$AA$2:$AB$17,2,FALSE),IF(AND(OR($E282={"a/b","a/c","b/a","c/a"}),P273="l"),VLOOKUP(R273,$AC$2:$AD$17,2,FALSE),IF(AND(OR($E282={"a/b","a/c","b/a","c/a"}),P272="w"),VLOOKUP(R272,$AA$2:$AB$17,2,FALSE),IF(AND(OR($E282={"a/b","a/c","b/a","c/a"}),P272="l"),VLOOKUP(R272,$AC$2:$AD$17,2,FALSE),IF(OR($E282={"a/b","a/c","b/a","c/a"}),1,"")))))))))))))))))))))))</f>
        <v>5a</v>
      </c>
      <c r="S283" s="13" t="str">
        <f>IF(AND(T283="c",$A283&gt;=1,OR(U283={1,"2a","2b",3,"5a","5b","10a","10b","20a","20b","40a","40b","80a","80b","160a","160b"})),"w",IF(AND(T283="",$A283&gt;=1,OR(U283={1,"2a","2b",3,"5a","5b","10a","10b","20a","20b","40a","40b","80a","80b","160a","160b"})),"l",""))</f>
        <v/>
      </c>
      <c r="T283" s="7" t="str">
        <f>IF(OR($A283={2,5,8,11,14,17,20,23,26,29,32,35}),"c","")</f>
        <v>c</v>
      </c>
      <c r="U283" s="14" t="str">
        <f>IF(AND(OR($E282={"a/b","b/c","b/a","c/b"}),S282="w"),VLOOKUP(U282,$AA$2:$AB$17,2,FALSE),IF(AND(OR($E282={"a/b","b/c","b/a","c/b"}),S282="l"),VLOOKUP(U282,$AC$2:$AD$17,2,FALSE),IF(AND(OR($E282={"a/b","b/c","b/a","c/b"}),S281="w"),VLOOKUP(U281,$AA$2:$AB$17,2,FALSE),IF(AND(OR($E282={"a/b","b/c","b/a","c/b"}),S281="l"),VLOOKUP(U281,$AC$2:$AD$17,2,FALSE),IF(AND(OR($E282={"a/b","b/c","b/a","c/b"}),S280="w"),VLOOKUP(U280,$AA$2:$AB$17,2,FALSE),IF(AND(OR($E282={"a/b","b/c","b/a","c/b"}),S280="l"),VLOOKUP(U280,$AC$2:$AD$17,2,FALSE),IF(AND(OR($E282={"a/b","b/c","b/a","c/b"}),S279="w"),VLOOKUP(U279,$AA$2:$AB$17,2,FALSE),IF(AND(OR($E282={"a/b","b/c","b/a","c/b"}),S279="l"),VLOOKUP(U279,$AC$2:$AD$17,2,FALSE),IF(AND(OR($E282={"a/b","b/c","b/a","c/b"}),S278="w"),VLOOKUP(U278,$AA$2:$AB$17,2,FALSE),IF(AND(OR($E282={"a/b","b/c","b/a","c/b"}),S278="l"),VLOOKUP(U278,$AC$2:$AD$17,2,FALSE),IF(AND(OR($E282={"a/b","b/c","b/a","c/b"}),S277="w"),VLOOKUP(U277,$AA$2:$AB$17,2,FALSE),IF(AND(OR($E282={"a/b","b/c","b/a","c/b"}),S277="l"),VLOOKUP(U277,$AC$2:$AD$17,2,FALSE),IF(AND(OR($E282={"a/b","b/c","b/a","c/b"}),S276="w"),VLOOKUP(U276,$AA$2:$AB$17,2,FALSE),IF(AND(OR($E282={"a/b","b/c","b/a","c/b"}),S276="l"),VLOOKUP(U276,$AC$2:$AD$17,2,FALSE),IF(AND(OR($E282={"a/b","b/c","b/a","c/b"}),S275="w"),VLOOKUP(U275,$AA$2:$AB$17,2,FALSE),IF(AND(OR($E282={"a/b","b/c","b/a","c/b"}),S275="l"),VLOOKUP(U275,$AC$2:$AD$17,2,FALSE),IF(AND(OR($E282={"a/b","b/c","b/a","c/b"}),S274="w"),VLOOKUP(U274,$AA$2:$AB$17,2,FALSE),IF(AND(OR($E282={"a/b","b/c","b/a","c/b"}),S274="l"),VLOOKUP(U274,$AC$2:$AD$17,2,FALSE),IF(AND(OR($E282={"a/b","b/c","b/a","c/b"}),S273="w"),VLOOKUP(U273,$AA$2:$AB$17,2,FALSE),IF(AND(OR($E282={"a/b","b/c","b/a","c/b"}),S273="l"),VLOOKUP(U273,$AC$2:$AD$17,2,FALSE),IF(AND(OR($E282={"a/b","b/c","b/a","c/b"}),S272="w"),VLOOKUP(U272,$AA$2:$AB$17,2,FALSE),IF(AND(OR($E282={"a/b","b/c","b/a","c/b"}),S272="l"),VLOOKUP(U272,$AC$2:$AD$17,2,FALSE),IF(OR($E282={"a/b","b/c","b/a","c/b"}),1,"")))))))))))))))))))))))</f>
        <v/>
      </c>
      <c r="V283" s="13" t="str">
        <f>IF(AND(W283="c",$A283&gt;=1,OR(X283={1,"2a","2b",3,"5a","5b","10a","10b","20a","20b","40a","40b","80a","80b","160a","160b"})),"w",IF(AND(W283="",$A283&gt;=1,OR(X283={1,"2a","2b",3,"5a","5b","10a","10b","20a","20b","40a","40b","80a","80b","160a","160b"})),"l",""))</f>
        <v>l</v>
      </c>
      <c r="W283" s="7" t="str">
        <f>IF(OR($A283={3,6,9,12,15,18,21,24,27,30,33,36}),"c","")</f>
        <v/>
      </c>
      <c r="X283" s="14" t="str">
        <f>IF(AND(OR($E282={"a/c","b/c","c/a","c/b"}),V282="w"),VLOOKUP(X282,$AA$2:$AB$17,2,FALSE),IF(AND(OR($E282={"a/c","b/c","c/a","c/b"}),V282="l"),VLOOKUP(X282,$AC$2:$AD$17,2,FALSE),IF(AND(OR($E282={"a/c","b/c","c/a","c/b"}),V281="w"),VLOOKUP(X281,$AA$2:$AB$17,2,FALSE),IF(AND(OR($E282={"a/c","b/c","c/a","c/b"}),V281="l"),VLOOKUP(X281,$AC$2:$AD$17,2,FALSE),IF(AND(OR($E282={"a/c","b/c","c/a","c/b"}),V280="w"),VLOOKUP(X280,$AA$2:$AB$17,2,FALSE),IF(AND(OR($E282={"a/c","b/c","c/a","c/b"}),V280="l"),VLOOKUP(X280,$AC$2:$AD$17,2,FALSE),IF(AND(OR($E282={"a/c","b/c","c/a","c/b"}),V279="w"),VLOOKUP(X279,$AA$2:$AB$17,2,FALSE),IF(AND(OR($E282={"a/c","b/c","c/a","c/b"}),V279="l"),VLOOKUP(X279,$AC$2:$AD$17,2,FALSE),IF(AND(OR($E282={"a/c","b/c","c/a","c/b"}),V278="w"),VLOOKUP(X278,$AA$2:$AB$17,2,FALSE),IF(AND(OR($E282={"a/c","b/c","c/a","c/b"}),V278="l"),VLOOKUP(X278,$AC$2:$AD$17,2,FALSE),IF(AND(OR($E282={"a/c","b/c","c/a","c/b"}),V277="w"),VLOOKUP(X277,$AA$2:$AB$17,2,FALSE),IF(AND(OR($E282={"a/c","b/c","c/a","c/b"}),V277="l"),VLOOKUP(X277,$AC$2:$AD$17,2,FALSE),IF(AND(OR($E282={"a/c","b/c","c/a","c/b"}),V276="w"),VLOOKUP(X276,$AA$2:$AB$17,2,FALSE),IF(AND(OR($E282={"a/c","b/c","c/a","c/b"}),V276="l"),VLOOKUP(X276,$AC$2:$AD$17,2,FALSE),IF(AND(OR($E282={"a/c","b/c","c/a","c/b"}),V275="w"),VLOOKUP(X275,$AA$2:$AB$17,2,FALSE),IF(AND(OR($E282={"a/c","b/c","c/a","c/b"}),V275="l"),VLOOKUP(X275,$AC$2:$AD$17,2,FALSE),IF(AND(OR($E282={"a/c","b/c","c/a","c/b"}),V274="w"),VLOOKUP(X274,$AA$2:$AB$17,2,FALSE),IF(AND(OR($E282={"a/c","b/c","c/a","c/b"}),V274="l"),VLOOKUP(X274,$AC$2:$AD$17,2,FALSE),IF(AND(OR($E282={"a/c","b/c","c/a","c/b"}),V273="w"),VLOOKUP(X273,$AA$2:$AB$17,2,FALSE),IF(AND(OR($E282={"a/c","b/c","c/a","c/b"}),V273="l"),VLOOKUP(X273,$AC$2:$AD$17,2,FALSE),IF(AND(OR($E282={"a/c","b/c","c/a","c/b"}),V272="w"),VLOOKUP(X272,$AA$2:$AB$17,2,FALSE),IF(AND(OR($E282={"a/c","b/c","c/a","c/b"}),V272="l"),VLOOKUP(X272,$AC$2:$AD$17,2,FALSE),IF(OR($E282={"a/c","b/c","c/a","c/b"}),1,"")))))))))))))))))))))))</f>
        <v>2a</v>
      </c>
      <c r="Y283" s="12">
        <f t="shared" si="28"/>
        <v>-7</v>
      </c>
      <c r="Z283" s="27">
        <f t="shared" si="29"/>
        <v>-8</v>
      </c>
    </row>
    <row r="284" spans="1:26">
      <c r="A284" s="2">
        <v>33</v>
      </c>
      <c r="B284" s="9">
        <f>IF(OR($A284={1,2,3,4,5,6,7,8,9,10,11,12}),1,IF(OR($A284={13,14,15,16,17,18,19,20,21,22,23,24}),2,IF(OR($A284={25,26,27,28,29,30,31,32,33,34,35,36}),3,"")))</f>
        <v>3</v>
      </c>
      <c r="C284" s="9" t="str">
        <f>IF(OR($A284={1,4,7,10,13,16,19,22,25,28,31,34}),"A",IF(OR($A284={2,5,8,11,14,17,20,23,26,29,32,35}),"B",IF(OR($A284={3,6,9,12,15,18,21,24,27,30,33,36}),"C","")))</f>
        <v>C</v>
      </c>
      <c r="D284" t="str">
        <f t="shared" si="25"/>
        <v>3/1</v>
      </c>
      <c r="E284" t="str">
        <f t="shared" si="26"/>
        <v>B/C</v>
      </c>
      <c r="F284" s="13" t="str">
        <f>IF(AND(G284="d",$A284&gt;=1,OR(H284={1,"2a","2b",3,"5a","5b","10a","10b","20a","20b","40a","40b","80a","80b","160a","160b"})),"w",IF(AND(G284="",$A284&gt;=1,OR(H284={1,"2a","2b",3,"5a","5b","10a","10b","20a","20b","40a","40b","80a","80b","160a","160b"})),"l",""))</f>
        <v>l</v>
      </c>
      <c r="G284" s="7" t="str">
        <f>IF(OR($A284={1,2,3,4,5,6,7,8,9,10,11,12}),"d","")</f>
        <v/>
      </c>
      <c r="H284" s="14" t="str">
        <f>IF(AND(OR($D283={"1/2","1/3","2/1","3/1"}),F283="w"),VLOOKUP(H283,$AA$2:$AB$17,2,FALSE),IF(AND(OR($D283={"1/2","1/3","2/1","3/1"}),F283="l"),VLOOKUP(H283,$AC$2:$AD$17,2,FALSE),IF(AND(OR($D283={"1/2","1/3","2/1","3/1"}),F282="w"),VLOOKUP(H282,$AA$2:$AB$17,2,FALSE),IF(AND(OR($D283={"1/2","1/3","2/1","3/1"}),F282="l"),VLOOKUP(H282,$AC$2:$AD$17,2,FALSE),IF(AND(OR($D283={"1/2","1/3","2/1","3/1"}),F281="w"),VLOOKUP(H281,$AA$2:$AB$17,2,FALSE),IF(AND(OR($D283={"1/2","1/3","2/1","3/1"}),F281="l"),VLOOKUP(H281,$AC$2:$AD$17,2,FALSE),IF(AND(OR($D283={"1/2","1/3","2/1","3/1"}),F280="w"),VLOOKUP(H280,$AA$2:$AB$17,2,FALSE),IF(AND(OR($D283={"1/2","1/3","2/1","3/1"}),F280="l"),VLOOKUP(H280,$AC$2:$AD$17,2,FALSE),IF(AND(OR($D283={"1/2","1/3","2/1","3/1"}),F279="w"),VLOOKUP(H279,$AA$2:$AB$17,2,FALSE),IF(AND(OR($D283={"1/2","1/3","2/1","3/1"}),F279="l"),VLOOKUP(H279,$AC$2:$AD$17,2,FALSE),IF(AND(OR($D283={"1/2","1/3","2/1","3/1"}),F278="w"),VLOOKUP(H278,$AA$2:$AB$17,2,FALSE),IF(AND(OR($D283={"1/2","1/3","2/1","3/1"}),F278="l"),VLOOKUP(H278,$AC$2:$AD$17,2,FALSE),IF(AND(OR($D283={"1/2","1/3","2/1","3/1"}),F277="w"),VLOOKUP(H277,$AA$2:$AB$17,2,FALSE),IF(AND(OR($D283={"1/2","1/3","2/1","3/1"}),F277="l"),VLOOKUP(H277,$AC$2:$AD$17,2,FALSE),IF(AND(OR($D283={"1/2","1/3","2/1","3/1"}),F276="w"),VLOOKUP(H276,$AA$2:$AB$17,2,FALSE),IF(AND(OR($D283={"1/2","1/3","2/1","3/1"}),F276="l"),VLOOKUP(H276,$AC$2:$AD$17,2,FALSE),IF(AND(OR($D283={"1/2","1/3","2/1","3/1"}),F275="w"),VLOOKUP(H275,$AA$2:$AB$17,2,FALSE),IF(AND(OR($D283={"1/2","1/3","2/1","3/1"}),F275="l"),VLOOKUP(H275,$AC$2:$AD$17,2,FALSE),IF(AND(OR($D283={"1/2","1/3","2/1","3/1"}),F274="w"),VLOOKUP(H274,$AA$2:$AB$17,2,FALSE),IF(AND(OR($D283={"1/2","1/3","2/1","3/1"}),F274="l"),VLOOKUP(H274,$AC$2:$AD$17,2,FALSE),IF(AND(OR($D283={"1/2","1/3","2/1","3/1"}),F273="w"),VLOOKUP(H273,$AA$2:$AB$17,2,FALSE),IF(AND(OR($D283={"1/2","1/3","2/1","3/1"}),F273="l"),VLOOKUP(H273,$AC$2:$AD$17,2,FALSE),IF(OR($D283={"1/2","1/3","2/1","3/1"}),1,"")))))))))))))))))))))))</f>
        <v>5b</v>
      </c>
      <c r="I284" s="13" t="str">
        <f>IF(AND(J284="d",$A284&gt;=1,OR(K284={1,"2a","2b",3,"5a","5b","10a","10b","20a","20b","40a","40b","80a","80b","160a","160b"})),"w",IF(AND(J284="",$A284&gt;=1,OR(K284={1,"2a","2b",3,"5a","5b","10a","10b","20a","20b","40a","40b","80a","80b","160a","160b"})),"l",""))</f>
        <v/>
      </c>
      <c r="J284" s="7" t="str">
        <f>IF(OR($A284={13,14,15,16,17,18,19,20,21,22,23,24}),"d","")</f>
        <v/>
      </c>
      <c r="K284" s="14" t="str">
        <f>IF(AND(OR($D283={"1/2","2/3","2/1","3/2"}),I283="w"),VLOOKUP(K283,$AA$2:$AB$17,2,FALSE),IF(AND(OR($D283={"1/2","2/3","2/1","3/2"}),I283="l"),VLOOKUP(K283,$AC$2:$AD$17,2,FALSE),IF(AND(OR($D283={"1/2","2/3","2/1","3/2"}),I282="w"),VLOOKUP(K282,$AA$2:$AB$17,2,FALSE),IF(AND(OR($D283={"1/2","2/3","2/1","3/2"}),I282="l"),VLOOKUP(K282,$AC$2:$AD$17,2,FALSE),IF(AND(OR($D283={"1/2","2/3","2/1","3/2"}),I281="w"),VLOOKUP(K281,$AA$2:$AB$17,2,FALSE),IF(AND(OR($D283={"1/2","2/3","2/1","3/2"}),I281="l"),VLOOKUP(K281,$AC$2:$AD$17,2,FALSE),IF(AND(OR($D283={"1/2","2/3","2/1","3/2"}),I280="w"),VLOOKUP(K280,$AA$2:$AB$17,2,FALSE),IF(AND(OR($D283={"1/2","2/3","2/1","3/2"}),I280="l"),VLOOKUP(K280,$AC$2:$AD$17,2,FALSE),IF(AND(OR($D283={"1/2","2/3","2/1","3/2"}),I279="w"),VLOOKUP(K279,$AA$2:$AB$17,2,FALSE),IF(AND(OR($D283={"1/2","2/3","2/1","3/2"}),I279="l"),VLOOKUP(K279,$AC$2:$AD$17,2,FALSE),IF(AND(OR($D283={"1/2","2/3","2/1","3/2"}),I278="w"),VLOOKUP(K278,$AA$2:$AB$17,2,FALSE),IF(AND(OR($D283={"1/2","2/3","2/1","3/2"}),I278="l"),VLOOKUP(K278,$AC$2:$AD$17,2,FALSE),IF(AND(OR($D283={"1/2","2/3","2/1","3/2"}),I277="w"),VLOOKUP(K277,$AA$2:$AB$17,2,FALSE),IF(AND(OR($D283={"1/2","2/3","2/1","3/2"}),I277="l"),VLOOKUP(K277,$AC$2:$AD$17,2,FALSE),IF(AND(OR($D283={"1/2","2/3","2/1","3/2"}),I276="w"),VLOOKUP(K276,$AA$2:$AB$17,2,FALSE),IF(AND(OR($D283={"1/2","2/3","2/1","3/2"}),I276="l"),VLOOKUP(K276,$AC$2:$AD$17,2,FALSE),IF(AND(OR($D283={"1/2","2/3","2/1","3/2"}),I275="w"),VLOOKUP(K275,$AA$2:$AB$17,2,FALSE),IF(AND(OR($D283={"1/2","2/3","2/1","3/2"}),I275="l"),VLOOKUP(K275,$AC$2:$AD$17,2,FALSE),IF(AND(OR($D283={"1/2","2/3","2/1","3/2"}),I274="w"),VLOOKUP(K274,$AA$2:$AB$17,2,FALSE),IF(AND(OR($D283={"1/2","2/3","2/1","3/2"}),I274="l"),VLOOKUP(K274,$AC$2:$AD$17,2,FALSE),IF(AND(OR($D283={"1/2","2/3","2/1","3/2"}),I273="w"),VLOOKUP(K273,$AA$2:$AB$17,2,FALSE),IF(AND(OR($D283={"1/2","2/3","2/1","3/2"}),I273="l"),VLOOKUP(K273,$AC$2:$AD$17,2,FALSE),IF(OR($D283={"1/2","2/3","2/1","3/2"}),1,"")))))))))))))))))))))))</f>
        <v/>
      </c>
      <c r="L284" s="13" t="str">
        <f>IF(AND(M284="d",$A284&gt;=1,OR(N284={1,"2a","2b",3,"5a","5b","10a","10b","20a","20b","40a","40b","80a","80b","160a","160b"})),"w",IF(AND(M284="",$A284&gt;=1,OR(N284={1,"2a","2b",3,"5a","5b","10a","10b","20a","20b","40a","40b","80a","80b","160a","160b"})),"l",""))</f>
        <v>w</v>
      </c>
      <c r="M284" s="7" t="str">
        <f>IF(OR($A284={25,26,27,28,29,30,31,32,33,34,35,36}),"d","")</f>
        <v>d</v>
      </c>
      <c r="N284" s="14">
        <f>IF(AND(OR($D283={"1/3","2/3","3/1","3/2"}),L283="w"),VLOOKUP(N283,$AA$2:$AB$17,2,FALSE),IF(AND(OR($D283={"1/3","2/3","3/1","3/2"}),L283="l"),VLOOKUP(N283,$AC$2:$AD$17,2,FALSE),IF(AND(OR($D283={"1/3","2/3","3/1","3/2"}),L282="w"),VLOOKUP(N282,$AA$2:$AB$17,2,FALSE),IF(AND(OR($D283={"1/3","2/3","3/1","3/2"}),L282="l"),VLOOKUP(N282,$AC$2:$AD$17,2,FALSE),IF(AND(OR($D283={"1/3","2/3","3/1","3/2"}),L281="w"),VLOOKUP(N281,$AA$2:$AB$17,2,FALSE),IF(AND(OR($D283={"1/3","2/3","3/1","3/2"}),L281="l"),VLOOKUP(N281,$AC$2:$AD$17,2,FALSE),IF(AND(OR($D283={"1/3","2/3","3/1","3/2"}),L280="w"),VLOOKUP(N280,$AA$2:$AB$17,2,FALSE),IF(AND(OR($D283={"1/3","2/3","3/1","3/2"}),L280="l"),VLOOKUP(N280,$AC$2:$AD$17,2,FALSE),IF(AND(OR($D283={"1/3","2/3","3/1","3/2"}),L279="w"),VLOOKUP(N279,$AA$2:$AB$17,2,FALSE),IF(AND(OR($D283={"1/3","2/3","3/1","3/2"}),L279="l"),VLOOKUP(N279,$AC$2:$AD$17,2,FALSE),IF(AND(OR($D283={"1/3","2/3","3/1","3/2"}),L278="w"),VLOOKUP(N278,$AA$2:$AB$17,2,FALSE),IF(AND(OR($D283={"1/3","2/3","3/1","3/2"}),L278="l"),VLOOKUP(N278,$AC$2:$AD$17,2,FALSE),IF(AND(OR($D283={"1/3","2/3","3/1","3/2"}),L277="w"),VLOOKUP(N277,$AA$2:$AB$17,2,FALSE),IF(AND(OR($D283={"1/3","2/3","3/1","3/2"}),L277="l"),VLOOKUP(N277,$AC$2:$AD$17,2,FALSE),IF(AND(OR($D283={"1/3","2/3","3/1","3/2"}),L276="w"),VLOOKUP(N276,$AA$2:$AB$17,2,FALSE),IF(AND(OR($D283={"1/3","2/3","3/1","3/2"}),L276="l"),VLOOKUP(N276,$AC$2:$AD$17,2,FALSE),IF(AND(OR($D283={"1/3","2/3","3/1","3/2"}),L275="w"),VLOOKUP(N275,$AA$2:$AB$17,2,FALSE),IF(AND(OR($D283={"1/3","2/3","3/1","3/2"}),L275="l"),VLOOKUP(N275,$AC$2:$AD$17,2,FALSE),IF(AND(OR($D283={"1/3","2/3","3/1","3/2"}),L274="w"),VLOOKUP(N274,$AA$2:$AB$17,2,FALSE),IF(AND(OR($D283={"1/3","2/3","3/1","3/2"}),L274="l"),VLOOKUP(N274,$AC$2:$AD$17,2,FALSE),IF(AND(OR($D283={"1/3","2/3","3/1","3/2"}),L273="w"),VLOOKUP(N273,$AA$2:$AB$17,2,FALSE),IF(AND(OR($D283={"1/3","2/3","3/1","3/2"}),L273="l"),VLOOKUP(N273,$AC$2:$AD$17,2,FALSE),IF(OR($D283={"1/3","2/3","3/1","3/2"}),1,"")))))))))))))))))))))))</f>
        <v>1</v>
      </c>
      <c r="O284" s="12">
        <f t="shared" si="27"/>
        <v>-3</v>
      </c>
      <c r="P284" s="13" t="str">
        <f>IF(AND(Q284="c",$A284&gt;=1,OR(R284={1,"2a","2b",3,"5a","5b","10a","10b","20a","20b","40a","40b","80a","80b","160a","160b"})),"w",IF(AND(Q284="",$A284&gt;=1,OR(R284={1,"2a","2b",3,"5a","5b","10a","10b","20a","20b","40a","40b","80a","80b","160a","160b"})),"l",""))</f>
        <v>l</v>
      </c>
      <c r="Q284" s="7" t="str">
        <f>IF(OR($A284={1,4,7,10,13,16,19,22,25,28,31,34}),"c","")</f>
        <v/>
      </c>
      <c r="R284" s="14" t="str">
        <f>IF(AND(OR($E283={"a/b","a/c","b/a","c/a"}),P283="w"),VLOOKUP(R283,$AA$2:$AB$17,2,FALSE),IF(AND(OR($E283={"a/b","a/c","b/a","c/a"}),P283="l"),VLOOKUP(R283,$AC$2:$AD$17,2,FALSE),IF(AND(OR($E283={"a/b","a/c","b/a","c/a"}),P282="w"),VLOOKUP(R282,$AA$2:$AB$17,2,FALSE),IF(AND(OR($E283={"a/b","a/c","b/a","c/a"}),P282="l"),VLOOKUP(R282,$AC$2:$AD$17,2,FALSE),IF(AND(OR($E283={"a/b","a/c","b/a","c/a"}),P281="w"),VLOOKUP(R281,$AA$2:$AB$17,2,FALSE),IF(AND(OR($E283={"a/b","a/c","b/a","c/a"}),P281="l"),VLOOKUP(R281,$AC$2:$AD$17,2,FALSE),IF(AND(OR($E283={"a/b","a/c","b/a","c/a"}),P280="w"),VLOOKUP(R280,$AA$2:$AB$17,2,FALSE),IF(AND(OR($E283={"a/b","a/c","b/a","c/a"}),P280="l"),VLOOKUP(R280,$AC$2:$AD$17,2,FALSE),IF(AND(OR($E283={"a/b","a/c","b/a","c/a"}),P279="w"),VLOOKUP(R279,$AA$2:$AB$17,2,FALSE),IF(AND(OR($E283={"a/b","a/c","b/a","c/a"}),P279="l"),VLOOKUP(R279,$AC$2:$AD$17,2,FALSE),IF(AND(OR($E283={"a/b","a/c","b/a","c/a"}),P278="w"),VLOOKUP(R278,$AA$2:$AB$17,2,FALSE),IF(AND(OR($E283={"a/b","a/c","b/a","c/a"}),P278="l"),VLOOKUP(R278,$AC$2:$AD$17,2,FALSE),IF(AND(OR($E283={"a/b","a/c","b/a","c/a"}),P277="w"),VLOOKUP(R277,$AA$2:$AB$17,2,FALSE),IF(AND(OR($E283={"a/b","a/c","b/a","c/a"}),P277="l"),VLOOKUP(R277,$AC$2:$AD$17,2,FALSE),IF(AND(OR($E283={"a/b","a/c","b/a","c/a"}),P276="w"),VLOOKUP(R276,$AA$2:$AB$17,2,FALSE),IF(AND(OR($E283={"a/b","a/c","b/a","c/a"}),P276="l"),VLOOKUP(R276,$AC$2:$AD$17,2,FALSE),IF(AND(OR($E283={"a/b","a/c","b/a","c/a"}),P275="w"),VLOOKUP(R275,$AA$2:$AB$17,2,FALSE),IF(AND(OR($E283={"a/b","a/c","b/a","c/a"}),P275="l"),VLOOKUP(R275,$AC$2:$AD$17,2,FALSE),IF(AND(OR($E283={"a/b","a/c","b/a","c/a"}),P274="w"),VLOOKUP(R274,$AA$2:$AB$17,2,FALSE),IF(AND(OR($E283={"a/b","a/c","b/a","c/a"}),P274="l"),VLOOKUP(R274,$AC$2:$AD$17,2,FALSE),IF(AND(OR($E283={"a/b","a/c","b/a","c/a"}),P273="w"),VLOOKUP(R273,$AA$2:$AB$17,2,FALSE),IF(AND(OR($E283={"a/b","a/c","b/a","c/a"}),P273="l"),VLOOKUP(R273,$AC$2:$AD$17,2,FALSE),IF(OR($E283={"a/b","a/c","b/a","c/a"}),1,"")))))))))))))))))))))))</f>
        <v>5b</v>
      </c>
      <c r="S284" s="13" t="str">
        <f>IF(AND(T284="c",$A284&gt;=1,OR(U284={1,"2a","2b",3,"5a","5b","10a","10b","20a","20b","40a","40b","80a","80b","160a","160b"})),"w",IF(AND(T284="",$A284&gt;=1,OR(U284={1,"2a","2b",3,"5a","5b","10a","10b","20a","20b","40a","40b","80a","80b","160a","160b"})),"l",""))</f>
        <v/>
      </c>
      <c r="T284" s="7" t="str">
        <f>IF(OR($A284={2,5,8,11,14,17,20,23,26,29,32,35}),"c","")</f>
        <v/>
      </c>
      <c r="U284" s="14" t="str">
        <f>IF(AND(OR($E283={"a/b","b/c","b/a","c/b"}),S283="w"),VLOOKUP(U283,$AA$2:$AB$17,2,FALSE),IF(AND(OR($E283={"a/b","b/c","b/a","c/b"}),S283="l"),VLOOKUP(U283,$AC$2:$AD$17,2,FALSE),IF(AND(OR($E283={"a/b","b/c","b/a","c/b"}),S282="w"),VLOOKUP(U282,$AA$2:$AB$17,2,FALSE),IF(AND(OR($E283={"a/b","b/c","b/a","c/b"}),S282="l"),VLOOKUP(U282,$AC$2:$AD$17,2,FALSE),IF(AND(OR($E283={"a/b","b/c","b/a","c/b"}),S281="w"),VLOOKUP(U281,$AA$2:$AB$17,2,FALSE),IF(AND(OR($E283={"a/b","b/c","b/a","c/b"}),S281="l"),VLOOKUP(U281,$AC$2:$AD$17,2,FALSE),IF(AND(OR($E283={"a/b","b/c","b/a","c/b"}),S280="w"),VLOOKUP(U280,$AA$2:$AB$17,2,FALSE),IF(AND(OR($E283={"a/b","b/c","b/a","c/b"}),S280="l"),VLOOKUP(U280,$AC$2:$AD$17,2,FALSE),IF(AND(OR($E283={"a/b","b/c","b/a","c/b"}),S279="w"),VLOOKUP(U279,$AA$2:$AB$17,2,FALSE),IF(AND(OR($E283={"a/b","b/c","b/a","c/b"}),S279="l"),VLOOKUP(U279,$AC$2:$AD$17,2,FALSE),IF(AND(OR($E283={"a/b","b/c","b/a","c/b"}),S278="w"),VLOOKUP(U278,$AA$2:$AB$17,2,FALSE),IF(AND(OR($E283={"a/b","b/c","b/a","c/b"}),S278="l"),VLOOKUP(U278,$AC$2:$AD$17,2,FALSE),IF(AND(OR($E283={"a/b","b/c","b/a","c/b"}),S277="w"),VLOOKUP(U277,$AA$2:$AB$17,2,FALSE),IF(AND(OR($E283={"a/b","b/c","b/a","c/b"}),S277="l"),VLOOKUP(U277,$AC$2:$AD$17,2,FALSE),IF(AND(OR($E283={"a/b","b/c","b/a","c/b"}),S276="w"),VLOOKUP(U276,$AA$2:$AB$17,2,FALSE),IF(AND(OR($E283={"a/b","b/c","b/a","c/b"}),S276="l"),VLOOKUP(U276,$AC$2:$AD$17,2,FALSE),IF(AND(OR($E283={"a/b","b/c","b/a","c/b"}),S275="w"),VLOOKUP(U275,$AA$2:$AB$17,2,FALSE),IF(AND(OR($E283={"a/b","b/c","b/a","c/b"}),S275="l"),VLOOKUP(U275,$AC$2:$AD$17,2,FALSE),IF(AND(OR($E283={"a/b","b/c","b/a","c/b"}),S274="w"),VLOOKUP(U274,$AA$2:$AB$17,2,FALSE),IF(AND(OR($E283={"a/b","b/c","b/a","c/b"}),S274="l"),VLOOKUP(U274,$AC$2:$AD$17,2,FALSE),IF(AND(OR($E283={"a/b","b/c","b/a","c/b"}),S273="w"),VLOOKUP(U273,$AA$2:$AB$17,2,FALSE),IF(AND(OR($E283={"a/b","b/c","b/a","c/b"}),S273="l"),VLOOKUP(U273,$AC$2:$AD$17,2,FALSE),IF(OR($E283={"a/b","b/c","b/a","c/b"}),1,"")))))))))))))))))))))))</f>
        <v/>
      </c>
      <c r="V284" s="13" t="str">
        <f>IF(AND(W284="c",$A284&gt;=1,OR(X284={1,"2a","2b",3,"5a","5b","10a","10b","20a","20b","40a","40b","80a","80b","160a","160b"})),"w",IF(AND(W284="",$A284&gt;=1,OR(X284={1,"2a","2b",3,"5a","5b","10a","10b","20a","20b","40a","40b","80a","80b","160a","160b"})),"l",""))</f>
        <v>w</v>
      </c>
      <c r="W284" s="7" t="str">
        <f>IF(OR($A284={3,6,9,12,15,18,21,24,27,30,33,36}),"c","")</f>
        <v>c</v>
      </c>
      <c r="X284" s="14" t="str">
        <f>IF(AND(OR($E283={"a/c","b/c","c/a","c/b"}),V283="w"),VLOOKUP(X283,$AA$2:$AB$17,2,FALSE),IF(AND(OR($E283={"a/c","b/c","c/a","c/b"}),V283="l"),VLOOKUP(X283,$AC$2:$AD$17,2,FALSE),IF(AND(OR($E283={"a/c","b/c","c/a","c/b"}),V282="w"),VLOOKUP(X282,$AA$2:$AB$17,2,FALSE),IF(AND(OR($E283={"a/c","b/c","c/a","c/b"}),V282="l"),VLOOKUP(X282,$AC$2:$AD$17,2,FALSE),IF(AND(OR($E283={"a/c","b/c","c/a","c/b"}),V281="w"),VLOOKUP(X281,$AA$2:$AB$17,2,FALSE),IF(AND(OR($E283={"a/c","b/c","c/a","c/b"}),V281="l"),VLOOKUP(X281,$AC$2:$AD$17,2,FALSE),IF(AND(OR($E283={"a/c","b/c","c/a","c/b"}),V280="w"),VLOOKUP(X280,$AA$2:$AB$17,2,FALSE),IF(AND(OR($E283={"a/c","b/c","c/a","c/b"}),V280="l"),VLOOKUP(X280,$AC$2:$AD$17,2,FALSE),IF(AND(OR($E283={"a/c","b/c","c/a","c/b"}),V279="w"),VLOOKUP(X279,$AA$2:$AB$17,2,FALSE),IF(AND(OR($E283={"a/c","b/c","c/a","c/b"}),V279="l"),VLOOKUP(X279,$AC$2:$AD$17,2,FALSE),IF(AND(OR($E283={"a/c","b/c","c/a","c/b"}),V278="w"),VLOOKUP(X278,$AA$2:$AB$17,2,FALSE),IF(AND(OR($E283={"a/c","b/c","c/a","c/b"}),V278="l"),VLOOKUP(X278,$AC$2:$AD$17,2,FALSE),IF(AND(OR($E283={"a/c","b/c","c/a","c/b"}),V277="w"),VLOOKUP(X277,$AA$2:$AB$17,2,FALSE),IF(AND(OR($E283={"a/c","b/c","c/a","c/b"}),V277="l"),VLOOKUP(X277,$AC$2:$AD$17,2,FALSE),IF(AND(OR($E283={"a/c","b/c","c/a","c/b"}),V276="w"),VLOOKUP(X276,$AA$2:$AB$17,2,FALSE),IF(AND(OR($E283={"a/c","b/c","c/a","c/b"}),V276="l"),VLOOKUP(X276,$AC$2:$AD$17,2,FALSE),IF(AND(OR($E283={"a/c","b/c","c/a","c/b"}),V275="w"),VLOOKUP(X275,$AA$2:$AB$17,2,FALSE),IF(AND(OR($E283={"a/c","b/c","c/a","c/b"}),V275="l"),VLOOKUP(X275,$AC$2:$AD$17,2,FALSE),IF(AND(OR($E283={"a/c","b/c","c/a","c/b"}),V274="w"),VLOOKUP(X274,$AA$2:$AB$17,2,FALSE),IF(AND(OR($E283={"a/c","b/c","c/a","c/b"}),V274="l"),VLOOKUP(X274,$AC$2:$AD$17,2,FALSE),IF(AND(OR($E283={"a/c","b/c","c/a","c/b"}),V273="w"),VLOOKUP(X273,$AA$2:$AB$17,2,FALSE),IF(AND(OR($E283={"a/c","b/c","c/a","c/b"}),V273="l"),VLOOKUP(X273,$AC$2:$AD$17,2,FALSE),IF(OR($E283={"a/c","b/c","c/a","c/b"}),1,"")))))))))))))))))))))))</f>
        <v>2b</v>
      </c>
      <c r="Y284" s="12">
        <f t="shared" si="28"/>
        <v>-1</v>
      </c>
      <c r="Z284" s="27">
        <f t="shared" si="29"/>
        <v>-4</v>
      </c>
    </row>
    <row r="285" spans="1:26">
      <c r="A285" s="2">
        <v>14</v>
      </c>
      <c r="B285" s="9">
        <f>IF(OR($A285={1,2,3,4,5,6,7,8,9,10,11,12}),1,IF(OR($A285={13,14,15,16,17,18,19,20,21,22,23,24}),2,IF(OR($A285={25,26,27,28,29,30,31,32,33,34,35,36}),3,"")))</f>
        <v>2</v>
      </c>
      <c r="C285" s="9" t="str">
        <f>IF(OR($A285={1,4,7,10,13,16,19,22,25,28,31,34}),"A",IF(OR($A285={2,5,8,11,14,17,20,23,26,29,32,35}),"B",IF(OR($A285={3,6,9,12,15,18,21,24,27,30,33,36}),"C","")))</f>
        <v>B</v>
      </c>
      <c r="D285" t="str">
        <f t="shared" si="25"/>
        <v>3/2</v>
      </c>
      <c r="E285" t="str">
        <f t="shared" si="26"/>
        <v>C/B</v>
      </c>
      <c r="F285" s="13" t="str">
        <f>IF(AND(G285="d",$A285&gt;=1,OR(H285={1,"2a","2b",3,"5a","5b","10a","10b","20a","20b","40a","40b","80a","80b","160a","160b"})),"w",IF(AND(G285="",$A285&gt;=1,OR(H285={1,"2a","2b",3,"5a","5b","10a","10b","20a","20b","40a","40b","80a","80b","160a","160b"})),"l",""))</f>
        <v>l</v>
      </c>
      <c r="G285" s="7" t="str">
        <f>IF(OR($A285={1,2,3,4,5,6,7,8,9,10,11,12}),"d","")</f>
        <v/>
      </c>
      <c r="H285" s="14" t="str">
        <f>IF(AND(OR($D284={"1/2","1/3","2/1","3/1"}),F284="w"),VLOOKUP(H284,$AA$2:$AB$17,2,FALSE),IF(AND(OR($D284={"1/2","1/3","2/1","3/1"}),F284="l"),VLOOKUP(H284,$AC$2:$AD$17,2,FALSE),IF(AND(OR($D284={"1/2","1/3","2/1","3/1"}),F283="w"),VLOOKUP(H283,$AA$2:$AB$17,2,FALSE),IF(AND(OR($D284={"1/2","1/3","2/1","3/1"}),F283="l"),VLOOKUP(H283,$AC$2:$AD$17,2,FALSE),IF(AND(OR($D284={"1/2","1/3","2/1","3/1"}),F282="w"),VLOOKUP(H282,$AA$2:$AB$17,2,FALSE),IF(AND(OR($D284={"1/2","1/3","2/1","3/1"}),F282="l"),VLOOKUP(H282,$AC$2:$AD$17,2,FALSE),IF(AND(OR($D284={"1/2","1/3","2/1","3/1"}),F281="w"),VLOOKUP(H281,$AA$2:$AB$17,2,FALSE),IF(AND(OR($D284={"1/2","1/3","2/1","3/1"}),F281="l"),VLOOKUP(H281,$AC$2:$AD$17,2,FALSE),IF(AND(OR($D284={"1/2","1/3","2/1","3/1"}),F280="w"),VLOOKUP(H280,$AA$2:$AB$17,2,FALSE),IF(AND(OR($D284={"1/2","1/3","2/1","3/1"}),F280="l"),VLOOKUP(H280,$AC$2:$AD$17,2,FALSE),IF(AND(OR($D284={"1/2","1/3","2/1","3/1"}),F279="w"),VLOOKUP(H279,$AA$2:$AB$17,2,FALSE),IF(AND(OR($D284={"1/2","1/3","2/1","3/1"}),F279="l"),VLOOKUP(H279,$AC$2:$AD$17,2,FALSE),IF(AND(OR($D284={"1/2","1/3","2/1","3/1"}),F278="w"),VLOOKUP(H278,$AA$2:$AB$17,2,FALSE),IF(AND(OR($D284={"1/2","1/3","2/1","3/1"}),F278="l"),VLOOKUP(H278,$AC$2:$AD$17,2,FALSE),IF(AND(OR($D284={"1/2","1/3","2/1","3/1"}),F277="w"),VLOOKUP(H277,$AA$2:$AB$17,2,FALSE),IF(AND(OR($D284={"1/2","1/3","2/1","3/1"}),F277="l"),VLOOKUP(H277,$AC$2:$AD$17,2,FALSE),IF(AND(OR($D284={"1/2","1/3","2/1","3/1"}),F276="w"),VLOOKUP(H276,$AA$2:$AB$17,2,FALSE),IF(AND(OR($D284={"1/2","1/3","2/1","3/1"}),F276="l"),VLOOKUP(H276,$AC$2:$AD$17,2,FALSE),IF(AND(OR($D284={"1/2","1/3","2/1","3/1"}),F275="w"),VLOOKUP(H275,$AA$2:$AB$17,2,FALSE),IF(AND(OR($D284={"1/2","1/3","2/1","3/1"}),F275="l"),VLOOKUP(H275,$AC$2:$AD$17,2,FALSE),IF(AND(OR($D284={"1/2","1/3","2/1","3/1"}),F274="w"),VLOOKUP(H274,$AA$2:$AB$17,2,FALSE),IF(AND(OR($D284={"1/2","1/3","2/1","3/1"}),F274="l"),VLOOKUP(H274,$AC$2:$AD$17,2,FALSE),IF(OR($D284={"1/2","1/3","2/1","3/1"}),1,"")))))))))))))))))))))))</f>
        <v>10a</v>
      </c>
      <c r="I285" s="13" t="str">
        <f>IF(AND(J285="d",$A285&gt;=1,OR(K285={1,"2a","2b",3,"5a","5b","10a","10b","20a","20b","40a","40b","80a","80b","160a","160b"})),"w",IF(AND(J285="",$A285&gt;=1,OR(K285={1,"2a","2b",3,"5a","5b","10a","10b","20a","20b","40a","40b","80a","80b","160a","160b"})),"l",""))</f>
        <v/>
      </c>
      <c r="J285" s="7" t="str">
        <f>IF(OR($A285={13,14,15,16,17,18,19,20,21,22,23,24}),"d","")</f>
        <v>d</v>
      </c>
      <c r="K285" s="14" t="str">
        <f>IF(AND(OR($D284={"1/2","2/3","2/1","3/2"}),I284="w"),VLOOKUP(K284,$AA$2:$AB$17,2,FALSE),IF(AND(OR($D284={"1/2","2/3","2/1","3/2"}),I284="l"),VLOOKUP(K284,$AC$2:$AD$17,2,FALSE),IF(AND(OR($D284={"1/2","2/3","2/1","3/2"}),I283="w"),VLOOKUP(K283,$AA$2:$AB$17,2,FALSE),IF(AND(OR($D284={"1/2","2/3","2/1","3/2"}),I283="l"),VLOOKUP(K283,$AC$2:$AD$17,2,FALSE),IF(AND(OR($D284={"1/2","2/3","2/1","3/2"}),I282="w"),VLOOKUP(K282,$AA$2:$AB$17,2,FALSE),IF(AND(OR($D284={"1/2","2/3","2/1","3/2"}),I282="l"),VLOOKUP(K282,$AC$2:$AD$17,2,FALSE),IF(AND(OR($D284={"1/2","2/3","2/1","3/2"}),I281="w"),VLOOKUP(K281,$AA$2:$AB$17,2,FALSE),IF(AND(OR($D284={"1/2","2/3","2/1","3/2"}),I281="l"),VLOOKUP(K281,$AC$2:$AD$17,2,FALSE),IF(AND(OR($D284={"1/2","2/3","2/1","3/2"}),I280="w"),VLOOKUP(K280,$AA$2:$AB$17,2,FALSE),IF(AND(OR($D284={"1/2","2/3","2/1","3/2"}),I280="l"),VLOOKUP(K280,$AC$2:$AD$17,2,FALSE),IF(AND(OR($D284={"1/2","2/3","2/1","3/2"}),I279="w"),VLOOKUP(K279,$AA$2:$AB$17,2,FALSE),IF(AND(OR($D284={"1/2","2/3","2/1","3/2"}),I279="l"),VLOOKUP(K279,$AC$2:$AD$17,2,FALSE),IF(AND(OR($D284={"1/2","2/3","2/1","3/2"}),I278="w"),VLOOKUP(K278,$AA$2:$AB$17,2,FALSE),IF(AND(OR($D284={"1/2","2/3","2/1","3/2"}),I278="l"),VLOOKUP(K278,$AC$2:$AD$17,2,FALSE),IF(AND(OR($D284={"1/2","2/3","2/1","3/2"}),I277="w"),VLOOKUP(K277,$AA$2:$AB$17,2,FALSE),IF(AND(OR($D284={"1/2","2/3","2/1","3/2"}),I277="l"),VLOOKUP(K277,$AC$2:$AD$17,2,FALSE),IF(AND(OR($D284={"1/2","2/3","2/1","3/2"}),I276="w"),VLOOKUP(K276,$AA$2:$AB$17,2,FALSE),IF(AND(OR($D284={"1/2","2/3","2/1","3/2"}),I276="l"),VLOOKUP(K276,$AC$2:$AD$17,2,FALSE),IF(AND(OR($D284={"1/2","2/3","2/1","3/2"}),I275="w"),VLOOKUP(K275,$AA$2:$AB$17,2,FALSE),IF(AND(OR($D284={"1/2","2/3","2/1","3/2"}),I275="l"),VLOOKUP(K275,$AC$2:$AD$17,2,FALSE),IF(AND(OR($D284={"1/2","2/3","2/1","3/2"}),I274="w"),VLOOKUP(K274,$AA$2:$AB$17,2,FALSE),IF(AND(OR($D284={"1/2","2/3","2/1","3/2"}),I274="l"),VLOOKUP(K274,$AC$2:$AD$17,2,FALSE),IF(OR($D284={"1/2","2/3","2/1","3/2"}),1,"")))))))))))))))))))))))</f>
        <v/>
      </c>
      <c r="L285" s="13" t="str">
        <f>IF(AND(M285="d",$A285&gt;=1,OR(N285={1,"2a","2b",3,"5a","5b","10a","10b","20a","20b","40a","40b","80a","80b","160a","160b"})),"w",IF(AND(M285="",$A285&gt;=1,OR(N285={1,"2a","2b",3,"5a","5b","10a","10b","20a","20b","40a","40b","80a","80b","160a","160b"})),"l",""))</f>
        <v>l</v>
      </c>
      <c r="M285" s="7" t="str">
        <f>IF(OR($A285={25,26,27,28,29,30,31,32,33,34,35,36}),"d","")</f>
        <v/>
      </c>
      <c r="N285" s="14">
        <f>IF(AND(OR($D284={"1/3","2/3","3/1","3/2"}),L284="w"),VLOOKUP(N284,$AA$2:$AB$17,2,FALSE),IF(AND(OR($D284={"1/3","2/3","3/1","3/2"}),L284="l"),VLOOKUP(N284,$AC$2:$AD$17,2,FALSE),IF(AND(OR($D284={"1/3","2/3","3/1","3/2"}),L283="w"),VLOOKUP(N283,$AA$2:$AB$17,2,FALSE),IF(AND(OR($D284={"1/3","2/3","3/1","3/2"}),L283="l"),VLOOKUP(N283,$AC$2:$AD$17,2,FALSE),IF(AND(OR($D284={"1/3","2/3","3/1","3/2"}),L282="w"),VLOOKUP(N282,$AA$2:$AB$17,2,FALSE),IF(AND(OR($D284={"1/3","2/3","3/1","3/2"}),L282="l"),VLOOKUP(N282,$AC$2:$AD$17,2,FALSE),IF(AND(OR($D284={"1/3","2/3","3/1","3/2"}),L281="w"),VLOOKUP(N281,$AA$2:$AB$17,2,FALSE),IF(AND(OR($D284={"1/3","2/3","3/1","3/2"}),L281="l"),VLOOKUP(N281,$AC$2:$AD$17,2,FALSE),IF(AND(OR($D284={"1/3","2/3","3/1","3/2"}),L280="w"),VLOOKUP(N280,$AA$2:$AB$17,2,FALSE),IF(AND(OR($D284={"1/3","2/3","3/1","3/2"}),L280="l"),VLOOKUP(N280,$AC$2:$AD$17,2,FALSE),IF(AND(OR($D284={"1/3","2/3","3/1","3/2"}),L279="w"),VLOOKUP(N279,$AA$2:$AB$17,2,FALSE),IF(AND(OR($D284={"1/3","2/3","3/1","3/2"}),L279="l"),VLOOKUP(N279,$AC$2:$AD$17,2,FALSE),IF(AND(OR($D284={"1/3","2/3","3/1","3/2"}),L278="w"),VLOOKUP(N278,$AA$2:$AB$17,2,FALSE),IF(AND(OR($D284={"1/3","2/3","3/1","3/2"}),L278="l"),VLOOKUP(N278,$AC$2:$AD$17,2,FALSE),IF(AND(OR($D284={"1/3","2/3","3/1","3/2"}),L277="w"),VLOOKUP(N277,$AA$2:$AB$17,2,FALSE),IF(AND(OR($D284={"1/3","2/3","3/1","3/2"}),L277="l"),VLOOKUP(N277,$AC$2:$AD$17,2,FALSE),IF(AND(OR($D284={"1/3","2/3","3/1","3/2"}),L276="w"),VLOOKUP(N276,$AA$2:$AB$17,2,FALSE),IF(AND(OR($D284={"1/3","2/3","3/1","3/2"}),L276="l"),VLOOKUP(N276,$AC$2:$AD$17,2,FALSE),IF(AND(OR($D284={"1/3","2/3","3/1","3/2"}),L275="w"),VLOOKUP(N275,$AA$2:$AB$17,2,FALSE),IF(AND(OR($D284={"1/3","2/3","3/1","3/2"}),L275="l"),VLOOKUP(N275,$AC$2:$AD$17,2,FALSE),IF(AND(OR($D284={"1/3","2/3","3/1","3/2"}),L274="w"),VLOOKUP(N274,$AA$2:$AB$17,2,FALSE),IF(AND(OR($D284={"1/3","2/3","3/1","3/2"}),L274="l"),VLOOKUP(N274,$AC$2:$AD$17,2,FALSE),IF(OR($D284={"1/3","2/3","3/1","3/2"}),1,"")))))))))))))))))))))))</f>
        <v>1</v>
      </c>
      <c r="O285" s="12">
        <f t="shared" si="27"/>
        <v>-11</v>
      </c>
      <c r="P285" s="13" t="str">
        <f>IF(AND(Q285="c",$A285&gt;=1,OR(R285={1,"2a","2b",3,"5a","5b","10a","10b","20a","20b","40a","40b","80a","80b","160a","160b"})),"w",IF(AND(Q285="",$A285&gt;=1,OR(R285={1,"2a","2b",3,"5a","5b","10a","10b","20a","20b","40a","40b","80a","80b","160a","160b"})),"l",""))</f>
        <v/>
      </c>
      <c r="Q285" s="7" t="str">
        <f>IF(OR($A285={1,4,7,10,13,16,19,22,25,28,31,34}),"c","")</f>
        <v/>
      </c>
      <c r="R285" s="14" t="str">
        <f>IF(AND(OR($E284={"a/b","a/c","b/a","c/a"}),P284="w"),VLOOKUP(R284,$AA$2:$AB$17,2,FALSE),IF(AND(OR($E284={"a/b","a/c","b/a","c/a"}),P284="l"),VLOOKUP(R284,$AC$2:$AD$17,2,FALSE),IF(AND(OR($E284={"a/b","a/c","b/a","c/a"}),P283="w"),VLOOKUP(R283,$AA$2:$AB$17,2,FALSE),IF(AND(OR($E284={"a/b","a/c","b/a","c/a"}),P283="l"),VLOOKUP(R283,$AC$2:$AD$17,2,FALSE),IF(AND(OR($E284={"a/b","a/c","b/a","c/a"}),P282="w"),VLOOKUP(R282,$AA$2:$AB$17,2,FALSE),IF(AND(OR($E284={"a/b","a/c","b/a","c/a"}),P282="l"),VLOOKUP(R282,$AC$2:$AD$17,2,FALSE),IF(AND(OR($E284={"a/b","a/c","b/a","c/a"}),P281="w"),VLOOKUP(R281,$AA$2:$AB$17,2,FALSE),IF(AND(OR($E284={"a/b","a/c","b/a","c/a"}),P281="l"),VLOOKUP(R281,$AC$2:$AD$17,2,FALSE),IF(AND(OR($E284={"a/b","a/c","b/a","c/a"}),P280="w"),VLOOKUP(R280,$AA$2:$AB$17,2,FALSE),IF(AND(OR($E284={"a/b","a/c","b/a","c/a"}),P280="l"),VLOOKUP(R280,$AC$2:$AD$17,2,FALSE),IF(AND(OR($E284={"a/b","a/c","b/a","c/a"}),P279="w"),VLOOKUP(R279,$AA$2:$AB$17,2,FALSE),IF(AND(OR($E284={"a/b","a/c","b/a","c/a"}),P279="l"),VLOOKUP(R279,$AC$2:$AD$17,2,FALSE),IF(AND(OR($E284={"a/b","a/c","b/a","c/a"}),P278="w"),VLOOKUP(R278,$AA$2:$AB$17,2,FALSE),IF(AND(OR($E284={"a/b","a/c","b/a","c/a"}),P278="l"),VLOOKUP(R278,$AC$2:$AD$17,2,FALSE),IF(AND(OR($E284={"a/b","a/c","b/a","c/a"}),P277="w"),VLOOKUP(R277,$AA$2:$AB$17,2,FALSE),IF(AND(OR($E284={"a/b","a/c","b/a","c/a"}),P277="l"),VLOOKUP(R277,$AC$2:$AD$17,2,FALSE),IF(AND(OR($E284={"a/b","a/c","b/a","c/a"}),P276="w"),VLOOKUP(R276,$AA$2:$AB$17,2,FALSE),IF(AND(OR($E284={"a/b","a/c","b/a","c/a"}),P276="l"),VLOOKUP(R276,$AC$2:$AD$17,2,FALSE),IF(AND(OR($E284={"a/b","a/c","b/a","c/a"}),P275="w"),VLOOKUP(R275,$AA$2:$AB$17,2,FALSE),IF(AND(OR($E284={"a/b","a/c","b/a","c/a"}),P275="l"),VLOOKUP(R275,$AC$2:$AD$17,2,FALSE),IF(AND(OR($E284={"a/b","a/c","b/a","c/a"}),P274="w"),VLOOKUP(R274,$AA$2:$AB$17,2,FALSE),IF(AND(OR($E284={"a/b","a/c","b/a","c/a"}),P274="l"),VLOOKUP(R274,$AC$2:$AD$17,2,FALSE),IF(OR($E284={"a/b","a/c","b/a","c/a"}),1,"")))))))))))))))))))))))</f>
        <v/>
      </c>
      <c r="S285" s="13" t="str">
        <f>IF(AND(T285="c",$A285&gt;=1,OR(U285={1,"2a","2b",3,"5a","5b","10a","10b","20a","20b","40a","40b","80a","80b","160a","160b"})),"w",IF(AND(T285="",$A285&gt;=1,OR(U285={1,"2a","2b",3,"5a","5b","10a","10b","20a","20b","40a","40b","80a","80b","160a","160b"})),"l",""))</f>
        <v>w</v>
      </c>
      <c r="T285" s="7" t="str">
        <f>IF(OR($A285={2,5,8,11,14,17,20,23,26,29,32,35}),"c","")</f>
        <v>c</v>
      </c>
      <c r="U285" s="14" t="str">
        <f>IF(AND(OR($E284={"a/b","b/c","b/a","c/b"}),S284="w"),VLOOKUP(U284,$AA$2:$AB$17,2,FALSE),IF(AND(OR($E284={"a/b","b/c","b/a","c/b"}),S284="l"),VLOOKUP(U284,$AC$2:$AD$17,2,FALSE),IF(AND(OR($E284={"a/b","b/c","b/a","c/b"}),S283="w"),VLOOKUP(U283,$AA$2:$AB$17,2,FALSE),IF(AND(OR($E284={"a/b","b/c","b/a","c/b"}),S283="l"),VLOOKUP(U283,$AC$2:$AD$17,2,FALSE),IF(AND(OR($E284={"a/b","b/c","b/a","c/b"}),S282="w"),VLOOKUP(U282,$AA$2:$AB$17,2,FALSE),IF(AND(OR($E284={"a/b","b/c","b/a","c/b"}),S282="l"),VLOOKUP(U282,$AC$2:$AD$17,2,FALSE),IF(AND(OR($E284={"a/b","b/c","b/a","c/b"}),S281="w"),VLOOKUP(U281,$AA$2:$AB$17,2,FALSE),IF(AND(OR($E284={"a/b","b/c","b/a","c/b"}),S281="l"),VLOOKUP(U281,$AC$2:$AD$17,2,FALSE),IF(AND(OR($E284={"a/b","b/c","b/a","c/b"}),S280="w"),VLOOKUP(U280,$AA$2:$AB$17,2,FALSE),IF(AND(OR($E284={"a/b","b/c","b/a","c/b"}),S280="l"),VLOOKUP(U280,$AC$2:$AD$17,2,FALSE),IF(AND(OR($E284={"a/b","b/c","b/a","c/b"}),S279="w"),VLOOKUP(U279,$AA$2:$AB$17,2,FALSE),IF(AND(OR($E284={"a/b","b/c","b/a","c/b"}),S279="l"),VLOOKUP(U279,$AC$2:$AD$17,2,FALSE),IF(AND(OR($E284={"a/b","b/c","b/a","c/b"}),S278="w"),VLOOKUP(U278,$AA$2:$AB$17,2,FALSE),IF(AND(OR($E284={"a/b","b/c","b/a","c/b"}),S278="l"),VLOOKUP(U278,$AC$2:$AD$17,2,FALSE),IF(AND(OR($E284={"a/b","b/c","b/a","c/b"}),S277="w"),VLOOKUP(U277,$AA$2:$AB$17,2,FALSE),IF(AND(OR($E284={"a/b","b/c","b/a","c/b"}),S277="l"),VLOOKUP(U277,$AC$2:$AD$17,2,FALSE),IF(AND(OR($E284={"a/b","b/c","b/a","c/b"}),S276="w"),VLOOKUP(U276,$AA$2:$AB$17,2,FALSE),IF(AND(OR($E284={"a/b","b/c","b/a","c/b"}),S276="l"),VLOOKUP(U276,$AC$2:$AD$17,2,FALSE),IF(AND(OR($E284={"a/b","b/c","b/a","c/b"}),S275="w"),VLOOKUP(U275,$AA$2:$AB$17,2,FALSE),IF(AND(OR($E284={"a/b","b/c","b/a","c/b"}),S275="l"),VLOOKUP(U275,$AC$2:$AD$17,2,FALSE),IF(AND(OR($E284={"a/b","b/c","b/a","c/b"}),S274="w"),VLOOKUP(U274,$AA$2:$AB$17,2,FALSE),IF(AND(OR($E284={"a/b","b/c","b/a","c/b"}),S274="l"),VLOOKUP(U274,$AC$2:$AD$17,2,FALSE),IF(OR($E284={"a/b","b/c","b/a","c/b"}),1,"")))))))))))))))))))))))</f>
        <v>5a</v>
      </c>
      <c r="V285" s="13" t="str">
        <f>IF(AND(W285="c",$A285&gt;=1,OR(X285={1,"2a","2b",3,"5a","5b","10a","10b","20a","20b","40a","40b","80a","80b","160a","160b"})),"w",IF(AND(W285="",$A285&gt;=1,OR(X285={1,"2a","2b",3,"5a","5b","10a","10b","20a","20b","40a","40b","80a","80b","160a","160b"})),"l",""))</f>
        <v>l</v>
      </c>
      <c r="W285" s="7" t="str">
        <f>IF(OR($A285={3,6,9,12,15,18,21,24,27,30,33,36}),"c","")</f>
        <v/>
      </c>
      <c r="X285" s="14">
        <f>IF(AND(OR($E284={"a/c","b/c","c/a","c/b"}),V284="w"),VLOOKUP(X284,$AA$2:$AB$17,2,FALSE),IF(AND(OR($E284={"a/c","b/c","c/a","c/b"}),V284="l"),VLOOKUP(X284,$AC$2:$AD$17,2,FALSE),IF(AND(OR($E284={"a/c","b/c","c/a","c/b"}),V283="w"),VLOOKUP(X283,$AA$2:$AB$17,2,FALSE),IF(AND(OR($E284={"a/c","b/c","c/a","c/b"}),V283="l"),VLOOKUP(X283,$AC$2:$AD$17,2,FALSE),IF(AND(OR($E284={"a/c","b/c","c/a","c/b"}),V282="w"),VLOOKUP(X282,$AA$2:$AB$17,2,FALSE),IF(AND(OR($E284={"a/c","b/c","c/a","c/b"}),V282="l"),VLOOKUP(X282,$AC$2:$AD$17,2,FALSE),IF(AND(OR($E284={"a/c","b/c","c/a","c/b"}),V281="w"),VLOOKUP(X281,$AA$2:$AB$17,2,FALSE),IF(AND(OR($E284={"a/c","b/c","c/a","c/b"}),V281="l"),VLOOKUP(X281,$AC$2:$AD$17,2,FALSE),IF(AND(OR($E284={"a/c","b/c","c/a","c/b"}),V280="w"),VLOOKUP(X280,$AA$2:$AB$17,2,FALSE),IF(AND(OR($E284={"a/c","b/c","c/a","c/b"}),V280="l"),VLOOKUP(X280,$AC$2:$AD$17,2,FALSE),IF(AND(OR($E284={"a/c","b/c","c/a","c/b"}),V279="w"),VLOOKUP(X279,$AA$2:$AB$17,2,FALSE),IF(AND(OR($E284={"a/c","b/c","c/a","c/b"}),V279="l"),VLOOKUP(X279,$AC$2:$AD$17,2,FALSE),IF(AND(OR($E284={"a/c","b/c","c/a","c/b"}),V278="w"),VLOOKUP(X278,$AA$2:$AB$17,2,FALSE),IF(AND(OR($E284={"a/c","b/c","c/a","c/b"}),V278="l"),VLOOKUP(X278,$AC$2:$AD$17,2,FALSE),IF(AND(OR($E284={"a/c","b/c","c/a","c/b"}),V277="w"),VLOOKUP(X277,$AA$2:$AB$17,2,FALSE),IF(AND(OR($E284={"a/c","b/c","c/a","c/b"}),V277="l"),VLOOKUP(X277,$AC$2:$AD$17,2,FALSE),IF(AND(OR($E284={"a/c","b/c","c/a","c/b"}),V276="w"),VLOOKUP(X276,$AA$2:$AB$17,2,FALSE),IF(AND(OR($E284={"a/c","b/c","c/a","c/b"}),V276="l"),VLOOKUP(X276,$AC$2:$AD$17,2,FALSE),IF(AND(OR($E284={"a/c","b/c","c/a","c/b"}),V275="w"),VLOOKUP(X275,$AA$2:$AB$17,2,FALSE),IF(AND(OR($E284={"a/c","b/c","c/a","c/b"}),V275="l"),VLOOKUP(X275,$AC$2:$AD$17,2,FALSE),IF(AND(OR($E284={"a/c","b/c","c/a","c/b"}),V274="w"),VLOOKUP(X274,$AA$2:$AB$17,2,FALSE),IF(AND(OR($E284={"a/c","b/c","c/a","c/b"}),V274="l"),VLOOKUP(X274,$AC$2:$AD$17,2,FALSE),IF(OR($E284={"a/c","b/c","c/a","c/b"}),1,"")))))))))))))))))))))))</f>
        <v>1</v>
      </c>
      <c r="Y285" s="12">
        <f t="shared" si="28"/>
        <v>9</v>
      </c>
      <c r="Z285" s="27">
        <f t="shared" si="29"/>
        <v>-2</v>
      </c>
    </row>
    <row r="286" spans="1:26">
      <c r="A286" s="2">
        <v>34</v>
      </c>
      <c r="B286" s="9">
        <f>IF(OR($A286={1,2,3,4,5,6,7,8,9,10,11,12}),1,IF(OR($A286={13,14,15,16,17,18,19,20,21,22,23,24}),2,IF(OR($A286={25,26,27,28,29,30,31,32,33,34,35,36}),3,"")))</f>
        <v>3</v>
      </c>
      <c r="C286" s="9" t="str">
        <f>IF(OR($A286={1,4,7,10,13,16,19,22,25,28,31,34}),"A",IF(OR($A286={2,5,8,11,14,17,20,23,26,29,32,35}),"B",IF(OR($A286={3,6,9,12,15,18,21,24,27,30,33,36}),"C","")))</f>
        <v>A</v>
      </c>
      <c r="D286" t="str">
        <f t="shared" ref="D286:D349" si="30">IF($A286="","",IF($B285=$B286,$D285,IF(OR($A285="z",$A286="z"),$D285,CONCATENATE($B285,"/",$B286))))</f>
        <v>2/3</v>
      </c>
      <c r="E286" t="str">
        <f t="shared" ref="E286:E349" si="31">IF($A286="","",IF($C285=$C286,$E285,IF(OR($A285="z",$A286="z"),$E285,CONCATENATE($C285,"/",$C286))))</f>
        <v>B/A</v>
      </c>
      <c r="F286" s="13" t="str">
        <f>IF(AND(G286="d",$A286&gt;=1,OR(H286={1,"2a","2b",3,"5a","5b","10a","10b","20a","20b","40a","40b","80a","80b","160a","160b"})),"w",IF(AND(G286="",$A286&gt;=1,OR(H286={1,"2a","2b",3,"5a","5b","10a","10b","20a","20b","40a","40b","80a","80b","160a","160b"})),"l",""))</f>
        <v/>
      </c>
      <c r="G286" s="7" t="str">
        <f>IF(OR($A286={1,2,3,4,5,6,7,8,9,10,11,12}),"d","")</f>
        <v/>
      </c>
      <c r="H286" s="14" t="str">
        <f>IF(AND(OR($D285={"1/2","1/3","2/1","3/1"}),F285="w"),VLOOKUP(H285,$AA$2:$AB$17,2,FALSE),IF(AND(OR($D285={"1/2","1/3","2/1","3/1"}),F285="l"),VLOOKUP(H285,$AC$2:$AD$17,2,FALSE),IF(AND(OR($D285={"1/2","1/3","2/1","3/1"}),F284="w"),VLOOKUP(H284,$AA$2:$AB$17,2,FALSE),IF(AND(OR($D285={"1/2","1/3","2/1","3/1"}),F284="l"),VLOOKUP(H284,$AC$2:$AD$17,2,FALSE),IF(AND(OR($D285={"1/2","1/3","2/1","3/1"}),F283="w"),VLOOKUP(H283,$AA$2:$AB$17,2,FALSE),IF(AND(OR($D285={"1/2","1/3","2/1","3/1"}),F283="l"),VLOOKUP(H283,$AC$2:$AD$17,2,FALSE),IF(AND(OR($D285={"1/2","1/3","2/1","3/1"}),F282="w"),VLOOKUP(H282,$AA$2:$AB$17,2,FALSE),IF(AND(OR($D285={"1/2","1/3","2/1","3/1"}),F282="l"),VLOOKUP(H282,$AC$2:$AD$17,2,FALSE),IF(AND(OR($D285={"1/2","1/3","2/1","3/1"}),F281="w"),VLOOKUP(H281,$AA$2:$AB$17,2,FALSE),IF(AND(OR($D285={"1/2","1/3","2/1","3/1"}),F281="l"),VLOOKUP(H281,$AC$2:$AD$17,2,FALSE),IF(AND(OR($D285={"1/2","1/3","2/1","3/1"}),F280="w"),VLOOKUP(H280,$AA$2:$AB$17,2,FALSE),IF(AND(OR($D285={"1/2","1/3","2/1","3/1"}),F280="l"),VLOOKUP(H280,$AC$2:$AD$17,2,FALSE),IF(AND(OR($D285={"1/2","1/3","2/1","3/1"}),F279="w"),VLOOKUP(H279,$AA$2:$AB$17,2,FALSE),IF(AND(OR($D285={"1/2","1/3","2/1","3/1"}),F279="l"),VLOOKUP(H279,$AC$2:$AD$17,2,FALSE),IF(AND(OR($D285={"1/2","1/3","2/1","3/1"}),F278="w"),VLOOKUP(H278,$AA$2:$AB$17,2,FALSE),IF(AND(OR($D285={"1/2","1/3","2/1","3/1"}),F278="l"),VLOOKUP(H278,$AC$2:$AD$17,2,FALSE),IF(AND(OR($D285={"1/2","1/3","2/1","3/1"}),F277="w"),VLOOKUP(H277,$AA$2:$AB$17,2,FALSE),IF(AND(OR($D285={"1/2","1/3","2/1","3/1"}),F277="l"),VLOOKUP(H277,$AC$2:$AD$17,2,FALSE),IF(AND(OR($D285={"1/2","1/3","2/1","3/1"}),F276="w"),VLOOKUP(H276,$AA$2:$AB$17,2,FALSE),IF(AND(OR($D285={"1/2","1/3","2/1","3/1"}),F276="l"),VLOOKUP(H276,$AC$2:$AD$17,2,FALSE),IF(AND(OR($D285={"1/2","1/3","2/1","3/1"}),F275="w"),VLOOKUP(H275,$AA$2:$AB$17,2,FALSE),IF(AND(OR($D285={"1/2","1/3","2/1","3/1"}),F275="l"),VLOOKUP(H275,$AC$2:$AD$17,2,FALSE),IF(OR($D285={"1/2","1/3","2/1","3/1"}),1,"")))))))))))))))))))))))</f>
        <v/>
      </c>
      <c r="I286" s="13" t="str">
        <f>IF(AND(J286="d",$A286&gt;=1,OR(K286={1,"2a","2b",3,"5a","5b","10a","10b","20a","20b","40a","40b","80a","80b","160a","160b"})),"w",IF(AND(J286="",$A286&gt;=1,OR(K286={1,"2a","2b",3,"5a","5b","10a","10b","20a","20b","40a","40b","80a","80b","160a","160b"})),"l",""))</f>
        <v>l</v>
      </c>
      <c r="J286" s="7" t="str">
        <f>IF(OR($A286={13,14,15,16,17,18,19,20,21,22,23,24}),"d","")</f>
        <v/>
      </c>
      <c r="K286" s="14">
        <f>IF(AND(OR($D285={"1/2","2/3","2/1","3/2"}),I285="w"),VLOOKUP(K285,$AA$2:$AB$17,2,FALSE),IF(AND(OR($D285={"1/2","2/3","2/1","3/2"}),I285="l"),VLOOKUP(K285,$AC$2:$AD$17,2,FALSE),IF(AND(OR($D285={"1/2","2/3","2/1","3/2"}),I284="w"),VLOOKUP(K284,$AA$2:$AB$17,2,FALSE),IF(AND(OR($D285={"1/2","2/3","2/1","3/2"}),I284="l"),VLOOKUP(K284,$AC$2:$AD$17,2,FALSE),IF(AND(OR($D285={"1/2","2/3","2/1","3/2"}),I283="w"),VLOOKUP(K283,$AA$2:$AB$17,2,FALSE),IF(AND(OR($D285={"1/2","2/3","2/1","3/2"}),I283="l"),VLOOKUP(K283,$AC$2:$AD$17,2,FALSE),IF(AND(OR($D285={"1/2","2/3","2/1","3/2"}),I282="w"),VLOOKUP(K282,$AA$2:$AB$17,2,FALSE),IF(AND(OR($D285={"1/2","2/3","2/1","3/2"}),I282="l"),VLOOKUP(K282,$AC$2:$AD$17,2,FALSE),IF(AND(OR($D285={"1/2","2/3","2/1","3/2"}),I281="w"),VLOOKUP(K281,$AA$2:$AB$17,2,FALSE),IF(AND(OR($D285={"1/2","2/3","2/1","3/2"}),I281="l"),VLOOKUP(K281,$AC$2:$AD$17,2,FALSE),IF(AND(OR($D285={"1/2","2/3","2/1","3/2"}),I280="w"),VLOOKUP(K280,$AA$2:$AB$17,2,FALSE),IF(AND(OR($D285={"1/2","2/3","2/1","3/2"}),I280="l"),VLOOKUP(K280,$AC$2:$AD$17,2,FALSE),IF(AND(OR($D285={"1/2","2/3","2/1","3/2"}),I279="w"),VLOOKUP(K279,$AA$2:$AB$17,2,FALSE),IF(AND(OR($D285={"1/2","2/3","2/1","3/2"}),I279="l"),VLOOKUP(K279,$AC$2:$AD$17,2,FALSE),IF(AND(OR($D285={"1/2","2/3","2/1","3/2"}),I278="w"),VLOOKUP(K278,$AA$2:$AB$17,2,FALSE),IF(AND(OR($D285={"1/2","2/3","2/1","3/2"}),I278="l"),VLOOKUP(K278,$AC$2:$AD$17,2,FALSE),IF(AND(OR($D285={"1/2","2/3","2/1","3/2"}),I277="w"),VLOOKUP(K277,$AA$2:$AB$17,2,FALSE),IF(AND(OR($D285={"1/2","2/3","2/1","3/2"}),I277="l"),VLOOKUP(K277,$AC$2:$AD$17,2,FALSE),IF(AND(OR($D285={"1/2","2/3","2/1","3/2"}),I276="w"),VLOOKUP(K276,$AA$2:$AB$17,2,FALSE),IF(AND(OR($D285={"1/2","2/3","2/1","3/2"}),I276="l"),VLOOKUP(K276,$AC$2:$AD$17,2,FALSE),IF(AND(OR($D285={"1/2","2/3","2/1","3/2"}),I275="w"),VLOOKUP(K275,$AA$2:$AB$17,2,FALSE),IF(AND(OR($D285={"1/2","2/3","2/1","3/2"}),I275="l"),VLOOKUP(K275,$AC$2:$AD$17,2,FALSE),IF(OR($D285={"1/2","2/3","2/1","3/2"}),1,"")))))))))))))))))))))))</f>
        <v>3</v>
      </c>
      <c r="L286" s="13" t="str">
        <f>IF(AND(M286="d",$A286&gt;=1,OR(N286={1,"2a","2b",3,"5a","5b","10a","10b","20a","20b","40a","40b","80a","80b","160a","160b"})),"w",IF(AND(M286="",$A286&gt;=1,OR(N286={1,"2a","2b",3,"5a","5b","10a","10b","20a","20b","40a","40b","80a","80b","160a","160b"})),"l",""))</f>
        <v>w</v>
      </c>
      <c r="M286" s="7" t="str">
        <f>IF(OR($A286={25,26,27,28,29,30,31,32,33,34,35,36}),"d","")</f>
        <v>d</v>
      </c>
      <c r="N286" s="14" t="str">
        <f>IF(AND(OR($D285={"1/3","2/3","3/1","3/2"}),L285="w"),VLOOKUP(N285,$AA$2:$AB$17,2,FALSE),IF(AND(OR($D285={"1/3","2/3","3/1","3/2"}),L285="l"),VLOOKUP(N285,$AC$2:$AD$17,2,FALSE),IF(AND(OR($D285={"1/3","2/3","3/1","3/2"}),L284="w"),VLOOKUP(N284,$AA$2:$AB$17,2,FALSE),IF(AND(OR($D285={"1/3","2/3","3/1","3/2"}),L284="l"),VLOOKUP(N284,$AC$2:$AD$17,2,FALSE),IF(AND(OR($D285={"1/3","2/3","3/1","3/2"}),L283="w"),VLOOKUP(N283,$AA$2:$AB$17,2,FALSE),IF(AND(OR($D285={"1/3","2/3","3/1","3/2"}),L283="l"),VLOOKUP(N283,$AC$2:$AD$17,2,FALSE),IF(AND(OR($D285={"1/3","2/3","3/1","3/2"}),L282="w"),VLOOKUP(N282,$AA$2:$AB$17,2,FALSE),IF(AND(OR($D285={"1/3","2/3","3/1","3/2"}),L282="l"),VLOOKUP(N282,$AC$2:$AD$17,2,FALSE),IF(AND(OR($D285={"1/3","2/3","3/1","3/2"}),L281="w"),VLOOKUP(N281,$AA$2:$AB$17,2,FALSE),IF(AND(OR($D285={"1/3","2/3","3/1","3/2"}),L281="l"),VLOOKUP(N281,$AC$2:$AD$17,2,FALSE),IF(AND(OR($D285={"1/3","2/3","3/1","3/2"}),L280="w"),VLOOKUP(N280,$AA$2:$AB$17,2,FALSE),IF(AND(OR($D285={"1/3","2/3","3/1","3/2"}),L280="l"),VLOOKUP(N280,$AC$2:$AD$17,2,FALSE),IF(AND(OR($D285={"1/3","2/3","3/1","3/2"}),L279="w"),VLOOKUP(N279,$AA$2:$AB$17,2,FALSE),IF(AND(OR($D285={"1/3","2/3","3/1","3/2"}),L279="l"),VLOOKUP(N279,$AC$2:$AD$17,2,FALSE),IF(AND(OR($D285={"1/3","2/3","3/1","3/2"}),L278="w"),VLOOKUP(N278,$AA$2:$AB$17,2,FALSE),IF(AND(OR($D285={"1/3","2/3","3/1","3/2"}),L278="l"),VLOOKUP(N278,$AC$2:$AD$17,2,FALSE),IF(AND(OR($D285={"1/3","2/3","3/1","3/2"}),L277="w"),VLOOKUP(N277,$AA$2:$AB$17,2,FALSE),IF(AND(OR($D285={"1/3","2/3","3/1","3/2"}),L277="l"),VLOOKUP(N277,$AC$2:$AD$17,2,FALSE),IF(AND(OR($D285={"1/3","2/3","3/1","3/2"}),L276="w"),VLOOKUP(N276,$AA$2:$AB$17,2,FALSE),IF(AND(OR($D285={"1/3","2/3","3/1","3/2"}),L276="l"),VLOOKUP(N276,$AC$2:$AD$17,2,FALSE),IF(AND(OR($D285={"1/3","2/3","3/1","3/2"}),L275="w"),VLOOKUP(N275,$AA$2:$AB$17,2,FALSE),IF(AND(OR($D285={"1/3","2/3","3/1","3/2"}),L275="l"),VLOOKUP(N275,$AC$2:$AD$17,2,FALSE),IF(OR($D285={"1/3","2/3","3/1","3/2"}),1,"")))))))))))))))))))))))</f>
        <v>2a</v>
      </c>
      <c r="O286" s="12">
        <f t="shared" si="27"/>
        <v>1</v>
      </c>
      <c r="P286" s="13" t="str">
        <f>IF(AND(Q286="c",$A286&gt;=1,OR(R286={1,"2a","2b",3,"5a","5b","10a","10b","20a","20b","40a","40b","80a","80b","160a","160b"})),"w",IF(AND(Q286="",$A286&gt;=1,OR(R286={1,"2a","2b",3,"5a","5b","10a","10b","20a","20b","40a","40b","80a","80b","160a","160b"})),"l",""))</f>
        <v/>
      </c>
      <c r="Q286" s="7" t="str">
        <f>IF(OR($A286={1,4,7,10,13,16,19,22,25,28,31,34}),"c","")</f>
        <v>c</v>
      </c>
      <c r="R286" s="14" t="str">
        <f>IF(AND(OR($E285={"a/b","a/c","b/a","c/a"}),P285="w"),VLOOKUP(R285,$AA$2:$AB$17,2,FALSE),IF(AND(OR($E285={"a/b","a/c","b/a","c/a"}),P285="l"),VLOOKUP(R285,$AC$2:$AD$17,2,FALSE),IF(AND(OR($E285={"a/b","a/c","b/a","c/a"}),P284="w"),VLOOKUP(R284,$AA$2:$AB$17,2,FALSE),IF(AND(OR($E285={"a/b","a/c","b/a","c/a"}),P284="l"),VLOOKUP(R284,$AC$2:$AD$17,2,FALSE),IF(AND(OR($E285={"a/b","a/c","b/a","c/a"}),P283="w"),VLOOKUP(R283,$AA$2:$AB$17,2,FALSE),IF(AND(OR($E285={"a/b","a/c","b/a","c/a"}),P283="l"),VLOOKUP(R283,$AC$2:$AD$17,2,FALSE),IF(AND(OR($E285={"a/b","a/c","b/a","c/a"}),P282="w"),VLOOKUP(R282,$AA$2:$AB$17,2,FALSE),IF(AND(OR($E285={"a/b","a/c","b/a","c/a"}),P282="l"),VLOOKUP(R282,$AC$2:$AD$17,2,FALSE),IF(AND(OR($E285={"a/b","a/c","b/a","c/a"}),P281="w"),VLOOKUP(R281,$AA$2:$AB$17,2,FALSE),IF(AND(OR($E285={"a/b","a/c","b/a","c/a"}),P281="l"),VLOOKUP(R281,$AC$2:$AD$17,2,FALSE),IF(AND(OR($E285={"a/b","a/c","b/a","c/a"}),P280="w"),VLOOKUP(R280,$AA$2:$AB$17,2,FALSE),IF(AND(OR($E285={"a/b","a/c","b/a","c/a"}),P280="l"),VLOOKUP(R280,$AC$2:$AD$17,2,FALSE),IF(AND(OR($E285={"a/b","a/c","b/a","c/a"}),P279="w"),VLOOKUP(R279,$AA$2:$AB$17,2,FALSE),IF(AND(OR($E285={"a/b","a/c","b/a","c/a"}),P279="l"),VLOOKUP(R279,$AC$2:$AD$17,2,FALSE),IF(AND(OR($E285={"a/b","a/c","b/a","c/a"}),P278="w"),VLOOKUP(R278,$AA$2:$AB$17,2,FALSE),IF(AND(OR($E285={"a/b","a/c","b/a","c/a"}),P278="l"),VLOOKUP(R278,$AC$2:$AD$17,2,FALSE),IF(AND(OR($E285={"a/b","a/c","b/a","c/a"}),P277="w"),VLOOKUP(R277,$AA$2:$AB$17,2,FALSE),IF(AND(OR($E285={"a/b","a/c","b/a","c/a"}),P277="l"),VLOOKUP(R277,$AC$2:$AD$17,2,FALSE),IF(AND(OR($E285={"a/b","a/c","b/a","c/a"}),P276="w"),VLOOKUP(R276,$AA$2:$AB$17,2,FALSE),IF(AND(OR($E285={"a/b","a/c","b/a","c/a"}),P276="l"),VLOOKUP(R276,$AC$2:$AD$17,2,FALSE),IF(AND(OR($E285={"a/b","a/c","b/a","c/a"}),P275="w"),VLOOKUP(R275,$AA$2:$AB$17,2,FALSE),IF(AND(OR($E285={"a/b","a/c","b/a","c/a"}),P275="l"),VLOOKUP(R275,$AC$2:$AD$17,2,FALSE),IF(OR($E285={"a/b","a/c","b/a","c/a"}),1,"")))))))))))))))))))))))</f>
        <v/>
      </c>
      <c r="S286" s="13" t="str">
        <f>IF(AND(T286="c",$A286&gt;=1,OR(U286={1,"2a","2b",3,"5a","5b","10a","10b","20a","20b","40a","40b","80a","80b","160a","160b"})),"w",IF(AND(T286="",$A286&gt;=1,OR(U286={1,"2a","2b",3,"5a","5b","10a","10b","20a","20b","40a","40b","80a","80b","160a","160b"})),"l",""))</f>
        <v>l</v>
      </c>
      <c r="T286" s="7" t="str">
        <f>IF(OR($A286={2,5,8,11,14,17,20,23,26,29,32,35}),"c","")</f>
        <v/>
      </c>
      <c r="U286" s="14">
        <f>IF(AND(OR($E285={"a/b","b/c","b/a","c/b"}),S285="w"),VLOOKUP(U285,$AA$2:$AB$17,2,FALSE),IF(AND(OR($E285={"a/b","b/c","b/a","c/b"}),S285="l"),VLOOKUP(U285,$AC$2:$AD$17,2,FALSE),IF(AND(OR($E285={"a/b","b/c","b/a","c/b"}),S284="w"),VLOOKUP(U284,$AA$2:$AB$17,2,FALSE),IF(AND(OR($E285={"a/b","b/c","b/a","c/b"}),S284="l"),VLOOKUP(U284,$AC$2:$AD$17,2,FALSE),IF(AND(OR($E285={"a/b","b/c","b/a","c/b"}),S283="w"),VLOOKUP(U283,$AA$2:$AB$17,2,FALSE),IF(AND(OR($E285={"a/b","b/c","b/a","c/b"}),S283="l"),VLOOKUP(U283,$AC$2:$AD$17,2,FALSE),IF(AND(OR($E285={"a/b","b/c","b/a","c/b"}),S282="w"),VLOOKUP(U282,$AA$2:$AB$17,2,FALSE),IF(AND(OR($E285={"a/b","b/c","b/a","c/b"}),S282="l"),VLOOKUP(U282,$AC$2:$AD$17,2,FALSE),IF(AND(OR($E285={"a/b","b/c","b/a","c/b"}),S281="w"),VLOOKUP(U281,$AA$2:$AB$17,2,FALSE),IF(AND(OR($E285={"a/b","b/c","b/a","c/b"}),S281="l"),VLOOKUP(U281,$AC$2:$AD$17,2,FALSE),IF(AND(OR($E285={"a/b","b/c","b/a","c/b"}),S280="w"),VLOOKUP(U280,$AA$2:$AB$17,2,FALSE),IF(AND(OR($E285={"a/b","b/c","b/a","c/b"}),S280="l"),VLOOKUP(U280,$AC$2:$AD$17,2,FALSE),IF(AND(OR($E285={"a/b","b/c","b/a","c/b"}),S279="w"),VLOOKUP(U279,$AA$2:$AB$17,2,FALSE),IF(AND(OR($E285={"a/b","b/c","b/a","c/b"}),S279="l"),VLOOKUP(U279,$AC$2:$AD$17,2,FALSE),IF(AND(OR($E285={"a/b","b/c","b/a","c/b"}),S278="w"),VLOOKUP(U278,$AA$2:$AB$17,2,FALSE),IF(AND(OR($E285={"a/b","b/c","b/a","c/b"}),S278="l"),VLOOKUP(U278,$AC$2:$AD$17,2,FALSE),IF(AND(OR($E285={"a/b","b/c","b/a","c/b"}),S277="w"),VLOOKUP(U277,$AA$2:$AB$17,2,FALSE),IF(AND(OR($E285={"a/b","b/c","b/a","c/b"}),S277="l"),VLOOKUP(U277,$AC$2:$AD$17,2,FALSE),IF(AND(OR($E285={"a/b","b/c","b/a","c/b"}),S276="w"),VLOOKUP(U276,$AA$2:$AB$17,2,FALSE),IF(AND(OR($E285={"a/b","b/c","b/a","c/b"}),S276="l"),VLOOKUP(U276,$AC$2:$AD$17,2,FALSE),IF(AND(OR($E285={"a/b","b/c","b/a","c/b"}),S275="w"),VLOOKUP(U275,$AA$2:$AB$17,2,FALSE),IF(AND(OR($E285={"a/b","b/c","b/a","c/b"}),S275="l"),VLOOKUP(U275,$AC$2:$AD$17,2,FALSE),IF(OR($E285={"a/b","b/c","b/a","c/b"}),1,"")))))))))))))))))))))))</f>
        <v>1</v>
      </c>
      <c r="V286" s="13" t="str">
        <f>IF(AND(W286="c",$A286&gt;=1,OR(X286={1,"2a","2b",3,"5a","5b","10a","10b","20a","20b","40a","40b","80a","80b","160a","160b"})),"w",IF(AND(W286="",$A286&gt;=1,OR(X286={1,"2a","2b",3,"5a","5b","10a","10b","20a","20b","40a","40b","80a","80b","160a","160b"})),"l",""))</f>
        <v>l</v>
      </c>
      <c r="W286" s="7" t="str">
        <f>IF(OR($A286={3,6,9,12,15,18,21,24,27,30,33,36}),"c","")</f>
        <v/>
      </c>
      <c r="X286" s="14" t="str">
        <f>IF(AND(OR($E285={"a/c","b/c","c/a","c/b"}),V285="w"),VLOOKUP(X285,$AA$2:$AB$17,2,FALSE),IF(AND(OR($E285={"a/c","b/c","c/a","c/b"}),V285="l"),VLOOKUP(X285,$AC$2:$AD$17,2,FALSE),IF(AND(OR($E285={"a/c","b/c","c/a","c/b"}),V284="w"),VLOOKUP(X284,$AA$2:$AB$17,2,FALSE),IF(AND(OR($E285={"a/c","b/c","c/a","c/b"}),V284="l"),VLOOKUP(X284,$AC$2:$AD$17,2,FALSE),IF(AND(OR($E285={"a/c","b/c","c/a","c/b"}),V283="w"),VLOOKUP(X283,$AA$2:$AB$17,2,FALSE),IF(AND(OR($E285={"a/c","b/c","c/a","c/b"}),V283="l"),VLOOKUP(X283,$AC$2:$AD$17,2,FALSE),IF(AND(OR($E285={"a/c","b/c","c/a","c/b"}),V282="w"),VLOOKUP(X282,$AA$2:$AB$17,2,FALSE),IF(AND(OR($E285={"a/c","b/c","c/a","c/b"}),V282="l"),VLOOKUP(X282,$AC$2:$AD$17,2,FALSE),IF(AND(OR($E285={"a/c","b/c","c/a","c/b"}),V281="w"),VLOOKUP(X281,$AA$2:$AB$17,2,FALSE),IF(AND(OR($E285={"a/c","b/c","c/a","c/b"}),V281="l"),VLOOKUP(X281,$AC$2:$AD$17,2,FALSE),IF(AND(OR($E285={"a/c","b/c","c/a","c/b"}),V280="w"),VLOOKUP(X280,$AA$2:$AB$17,2,FALSE),IF(AND(OR($E285={"a/c","b/c","c/a","c/b"}),V280="l"),VLOOKUP(X280,$AC$2:$AD$17,2,FALSE),IF(AND(OR($E285={"a/c","b/c","c/a","c/b"}),V279="w"),VLOOKUP(X279,$AA$2:$AB$17,2,FALSE),IF(AND(OR($E285={"a/c","b/c","c/a","c/b"}),V279="l"),VLOOKUP(X279,$AC$2:$AD$17,2,FALSE),IF(AND(OR($E285={"a/c","b/c","c/a","c/b"}),V278="w"),VLOOKUP(X278,$AA$2:$AB$17,2,FALSE),IF(AND(OR($E285={"a/c","b/c","c/a","c/b"}),V278="l"),VLOOKUP(X278,$AC$2:$AD$17,2,FALSE),IF(AND(OR($E285={"a/c","b/c","c/a","c/b"}),V277="w"),VLOOKUP(X277,$AA$2:$AB$17,2,FALSE),IF(AND(OR($E285={"a/c","b/c","c/a","c/b"}),V277="l"),VLOOKUP(X277,$AC$2:$AD$17,2,FALSE),IF(AND(OR($E285={"a/c","b/c","c/a","c/b"}),V276="w"),VLOOKUP(X276,$AA$2:$AB$17,2,FALSE),IF(AND(OR($E285={"a/c","b/c","c/a","c/b"}),V276="l"),VLOOKUP(X276,$AC$2:$AD$17,2,FALSE),IF(AND(OR($E285={"a/c","b/c","c/a","c/b"}),V275="w"),VLOOKUP(X275,$AA$2:$AB$17,2,FALSE),IF(AND(OR($E285={"a/c","b/c","c/a","c/b"}),V275="l"),VLOOKUP(X275,$AC$2:$AD$17,2,FALSE),IF(OR($E285={"a/c","b/c","c/a","c/b"}),1,"")))))))))))))))))))))))</f>
        <v>2a</v>
      </c>
      <c r="Y286" s="12">
        <f t="shared" si="28"/>
        <v>-3</v>
      </c>
      <c r="Z286" s="27">
        <f t="shared" si="29"/>
        <v>-2</v>
      </c>
    </row>
    <row r="287" spans="1:26">
      <c r="A287" s="2">
        <v>12</v>
      </c>
      <c r="B287" s="9">
        <f>IF(OR($A287={1,2,3,4,5,6,7,8,9,10,11,12}),1,IF(OR($A287={13,14,15,16,17,18,19,20,21,22,23,24}),2,IF(OR($A287={25,26,27,28,29,30,31,32,33,34,35,36}),3,"")))</f>
        <v>1</v>
      </c>
      <c r="C287" s="9" t="str">
        <f>IF(OR($A287={1,4,7,10,13,16,19,22,25,28,31,34}),"A",IF(OR($A287={2,5,8,11,14,17,20,23,26,29,32,35}),"B",IF(OR($A287={3,6,9,12,15,18,21,24,27,30,33,36}),"C","")))</f>
        <v>C</v>
      </c>
      <c r="D287" t="str">
        <f t="shared" si="30"/>
        <v>3/1</v>
      </c>
      <c r="E287" t="str">
        <f t="shared" si="31"/>
        <v>A/C</v>
      </c>
      <c r="F287" s="13" t="str">
        <f>IF(AND(G287="d",$A287&gt;=1,OR(H287={1,"2a","2b",3,"5a","5b","10a","10b","20a","20b","40a","40b","80a","80b","160a","160b"})),"w",IF(AND(G287="",$A287&gt;=1,OR(H287={1,"2a","2b",3,"5a","5b","10a","10b","20a","20b","40a","40b","80a","80b","160a","160b"})),"l",""))</f>
        <v/>
      </c>
      <c r="G287" s="7" t="str">
        <f>IF(OR($A287={1,2,3,4,5,6,7,8,9,10,11,12}),"d","")</f>
        <v>d</v>
      </c>
      <c r="H287" s="14" t="str">
        <f>IF(AND(OR($D286={"1/2","1/3","2/1","3/1"}),F286="w"),VLOOKUP(H286,$AA$2:$AB$17,2,FALSE),IF(AND(OR($D286={"1/2","1/3","2/1","3/1"}),F286="l"),VLOOKUP(H286,$AC$2:$AD$17,2,FALSE),IF(AND(OR($D286={"1/2","1/3","2/1","3/1"}),F285="w"),VLOOKUP(H285,$AA$2:$AB$17,2,FALSE),IF(AND(OR($D286={"1/2","1/3","2/1","3/1"}),F285="l"),VLOOKUP(H285,$AC$2:$AD$17,2,FALSE),IF(AND(OR($D286={"1/2","1/3","2/1","3/1"}),F284="w"),VLOOKUP(H284,$AA$2:$AB$17,2,FALSE),IF(AND(OR($D286={"1/2","1/3","2/1","3/1"}),F284="l"),VLOOKUP(H284,$AC$2:$AD$17,2,FALSE),IF(AND(OR($D286={"1/2","1/3","2/1","3/1"}),F283="w"),VLOOKUP(H283,$AA$2:$AB$17,2,FALSE),IF(AND(OR($D286={"1/2","1/3","2/1","3/1"}),F283="l"),VLOOKUP(H283,$AC$2:$AD$17,2,FALSE),IF(AND(OR($D286={"1/2","1/3","2/1","3/1"}),F282="w"),VLOOKUP(H282,$AA$2:$AB$17,2,FALSE),IF(AND(OR($D286={"1/2","1/3","2/1","3/1"}),F282="l"),VLOOKUP(H282,$AC$2:$AD$17,2,FALSE),IF(AND(OR($D286={"1/2","1/3","2/1","3/1"}),F281="w"),VLOOKUP(H281,$AA$2:$AB$17,2,FALSE),IF(AND(OR($D286={"1/2","1/3","2/1","3/1"}),F281="l"),VLOOKUP(H281,$AC$2:$AD$17,2,FALSE),IF(AND(OR($D286={"1/2","1/3","2/1","3/1"}),F280="w"),VLOOKUP(H280,$AA$2:$AB$17,2,FALSE),IF(AND(OR($D286={"1/2","1/3","2/1","3/1"}),F280="l"),VLOOKUP(H280,$AC$2:$AD$17,2,FALSE),IF(AND(OR($D286={"1/2","1/3","2/1","3/1"}),F279="w"),VLOOKUP(H279,$AA$2:$AB$17,2,FALSE),IF(AND(OR($D286={"1/2","1/3","2/1","3/1"}),F279="l"),VLOOKUP(H279,$AC$2:$AD$17,2,FALSE),IF(AND(OR($D286={"1/2","1/3","2/1","3/1"}),F278="w"),VLOOKUP(H278,$AA$2:$AB$17,2,FALSE),IF(AND(OR($D286={"1/2","1/3","2/1","3/1"}),F278="l"),VLOOKUP(H278,$AC$2:$AD$17,2,FALSE),IF(AND(OR($D286={"1/2","1/3","2/1","3/1"}),F277="w"),VLOOKUP(H277,$AA$2:$AB$17,2,FALSE),IF(AND(OR($D286={"1/2","1/3","2/1","3/1"}),F277="l"),VLOOKUP(H277,$AC$2:$AD$17,2,FALSE),IF(AND(OR($D286={"1/2","1/3","2/1","3/1"}),F276="w"),VLOOKUP(H276,$AA$2:$AB$17,2,FALSE),IF(AND(OR($D286={"1/2","1/3","2/1","3/1"}),F276="l"),VLOOKUP(H276,$AC$2:$AD$17,2,FALSE),IF(OR($D286={"1/2","1/3","2/1","3/1"}),1,"")))))))))))))))))))))))</f>
        <v/>
      </c>
      <c r="I287" s="13" t="str">
        <f>IF(AND(J287="d",$A287&gt;=1,OR(K287={1,"2a","2b",3,"5a","5b","10a","10b","20a","20b","40a","40b","80a","80b","160a","160b"})),"w",IF(AND(J287="",$A287&gt;=1,OR(K287={1,"2a","2b",3,"5a","5b","10a","10b","20a","20b","40a","40b","80a","80b","160a","160b"})),"l",""))</f>
        <v>l</v>
      </c>
      <c r="J287" s="7" t="str">
        <f>IF(OR($A287={13,14,15,16,17,18,19,20,21,22,23,24}),"d","")</f>
        <v/>
      </c>
      <c r="K287" s="14" t="str">
        <f>IF(AND(OR($D286={"1/2","2/3","2/1","3/2"}),I286="w"),VLOOKUP(K286,$AA$2:$AB$17,2,FALSE),IF(AND(OR($D286={"1/2","2/3","2/1","3/2"}),I286="l"),VLOOKUP(K286,$AC$2:$AD$17,2,FALSE),IF(AND(OR($D286={"1/2","2/3","2/1","3/2"}),I285="w"),VLOOKUP(K285,$AA$2:$AB$17,2,FALSE),IF(AND(OR($D286={"1/2","2/3","2/1","3/2"}),I285="l"),VLOOKUP(K285,$AC$2:$AD$17,2,FALSE),IF(AND(OR($D286={"1/2","2/3","2/1","3/2"}),I284="w"),VLOOKUP(K284,$AA$2:$AB$17,2,FALSE),IF(AND(OR($D286={"1/2","2/3","2/1","3/2"}),I284="l"),VLOOKUP(K284,$AC$2:$AD$17,2,FALSE),IF(AND(OR($D286={"1/2","2/3","2/1","3/2"}),I283="w"),VLOOKUP(K283,$AA$2:$AB$17,2,FALSE),IF(AND(OR($D286={"1/2","2/3","2/1","3/2"}),I283="l"),VLOOKUP(K283,$AC$2:$AD$17,2,FALSE),IF(AND(OR($D286={"1/2","2/3","2/1","3/2"}),I282="w"),VLOOKUP(K282,$AA$2:$AB$17,2,FALSE),IF(AND(OR($D286={"1/2","2/3","2/1","3/2"}),I282="l"),VLOOKUP(K282,$AC$2:$AD$17,2,FALSE),IF(AND(OR($D286={"1/2","2/3","2/1","3/2"}),I281="w"),VLOOKUP(K281,$AA$2:$AB$17,2,FALSE),IF(AND(OR($D286={"1/2","2/3","2/1","3/2"}),I281="l"),VLOOKUP(K281,$AC$2:$AD$17,2,FALSE),IF(AND(OR($D286={"1/2","2/3","2/1","3/2"}),I280="w"),VLOOKUP(K280,$AA$2:$AB$17,2,FALSE),IF(AND(OR($D286={"1/2","2/3","2/1","3/2"}),I280="l"),VLOOKUP(K280,$AC$2:$AD$17,2,FALSE),IF(AND(OR($D286={"1/2","2/3","2/1","3/2"}),I279="w"),VLOOKUP(K279,$AA$2:$AB$17,2,FALSE),IF(AND(OR($D286={"1/2","2/3","2/1","3/2"}),I279="l"),VLOOKUP(K279,$AC$2:$AD$17,2,FALSE),IF(AND(OR($D286={"1/2","2/3","2/1","3/2"}),I278="w"),VLOOKUP(K278,$AA$2:$AB$17,2,FALSE),IF(AND(OR($D286={"1/2","2/3","2/1","3/2"}),I278="l"),VLOOKUP(K278,$AC$2:$AD$17,2,FALSE),IF(AND(OR($D286={"1/2","2/3","2/1","3/2"}),I277="w"),VLOOKUP(K277,$AA$2:$AB$17,2,FALSE),IF(AND(OR($D286={"1/2","2/3","2/1","3/2"}),I277="l"),VLOOKUP(K277,$AC$2:$AD$17,2,FALSE),IF(AND(OR($D286={"1/2","2/3","2/1","3/2"}),I276="w"),VLOOKUP(K276,$AA$2:$AB$17,2,FALSE),IF(AND(OR($D286={"1/2","2/3","2/1","3/2"}),I276="l"),VLOOKUP(K276,$AC$2:$AD$17,2,FALSE),IF(OR($D286={"1/2","2/3","2/1","3/2"}),1,"")))))))))))))))))))))))</f>
        <v>5a</v>
      </c>
      <c r="L287" s="13" t="str">
        <f>IF(AND(M287="d",$A287&gt;=1,OR(N287={1,"2a","2b",3,"5a","5b","10a","10b","20a","20b","40a","40b","80a","80b","160a","160b"})),"w",IF(AND(M287="",$A287&gt;=1,OR(N287={1,"2a","2b",3,"5a","5b","10a","10b","20a","20b","40a","40b","80a","80b","160a","160b"})),"l",""))</f>
        <v>l</v>
      </c>
      <c r="M287" s="7" t="str">
        <f>IF(OR($A287={25,26,27,28,29,30,31,32,33,34,35,36}),"d","")</f>
        <v/>
      </c>
      <c r="N287" s="14">
        <f>IF(AND(OR($D286={"1/3","2/3","3/1","3/2"}),L286="w"),VLOOKUP(N286,$AA$2:$AB$17,2,FALSE),IF(AND(OR($D286={"1/3","2/3","3/1","3/2"}),L286="l"),VLOOKUP(N286,$AC$2:$AD$17,2,FALSE),IF(AND(OR($D286={"1/3","2/3","3/1","3/2"}),L285="w"),VLOOKUP(N285,$AA$2:$AB$17,2,FALSE),IF(AND(OR($D286={"1/3","2/3","3/1","3/2"}),L285="l"),VLOOKUP(N285,$AC$2:$AD$17,2,FALSE),IF(AND(OR($D286={"1/3","2/3","3/1","3/2"}),L284="w"),VLOOKUP(N284,$AA$2:$AB$17,2,FALSE),IF(AND(OR($D286={"1/3","2/3","3/1","3/2"}),L284="l"),VLOOKUP(N284,$AC$2:$AD$17,2,FALSE),IF(AND(OR($D286={"1/3","2/3","3/1","3/2"}),L283="w"),VLOOKUP(N283,$AA$2:$AB$17,2,FALSE),IF(AND(OR($D286={"1/3","2/3","3/1","3/2"}),L283="l"),VLOOKUP(N283,$AC$2:$AD$17,2,FALSE),IF(AND(OR($D286={"1/3","2/3","3/1","3/2"}),L282="w"),VLOOKUP(N282,$AA$2:$AB$17,2,FALSE),IF(AND(OR($D286={"1/3","2/3","3/1","3/2"}),L282="l"),VLOOKUP(N282,$AC$2:$AD$17,2,FALSE),IF(AND(OR($D286={"1/3","2/3","3/1","3/2"}),L281="w"),VLOOKUP(N281,$AA$2:$AB$17,2,FALSE),IF(AND(OR($D286={"1/3","2/3","3/1","3/2"}),L281="l"),VLOOKUP(N281,$AC$2:$AD$17,2,FALSE),IF(AND(OR($D286={"1/3","2/3","3/1","3/2"}),L280="w"),VLOOKUP(N280,$AA$2:$AB$17,2,FALSE),IF(AND(OR($D286={"1/3","2/3","3/1","3/2"}),L280="l"),VLOOKUP(N280,$AC$2:$AD$17,2,FALSE),IF(AND(OR($D286={"1/3","2/3","3/1","3/2"}),L279="w"),VLOOKUP(N279,$AA$2:$AB$17,2,FALSE),IF(AND(OR($D286={"1/3","2/3","3/1","3/2"}),L279="l"),VLOOKUP(N279,$AC$2:$AD$17,2,FALSE),IF(AND(OR($D286={"1/3","2/3","3/1","3/2"}),L278="w"),VLOOKUP(N278,$AA$2:$AB$17,2,FALSE),IF(AND(OR($D286={"1/3","2/3","3/1","3/2"}),L278="l"),VLOOKUP(N278,$AC$2:$AD$17,2,FALSE),IF(AND(OR($D286={"1/3","2/3","3/1","3/2"}),L277="w"),VLOOKUP(N277,$AA$2:$AB$17,2,FALSE),IF(AND(OR($D286={"1/3","2/3","3/1","3/2"}),L277="l"),VLOOKUP(N277,$AC$2:$AD$17,2,FALSE),IF(AND(OR($D286={"1/3","2/3","3/1","3/2"}),L276="w"),VLOOKUP(N276,$AA$2:$AB$17,2,FALSE),IF(AND(OR($D286={"1/3","2/3","3/1","3/2"}),L276="l"),VLOOKUP(N276,$AC$2:$AD$17,2,FALSE),IF(OR($D286={"1/3","2/3","3/1","3/2"}),1,"")))))))))))))))))))))))</f>
        <v>1</v>
      </c>
      <c r="O287" s="12">
        <f t="shared" si="27"/>
        <v>-6</v>
      </c>
      <c r="P287" s="13" t="str">
        <f>IF(AND(Q287="c",$A287&gt;=1,OR(R287={1,"2a","2b",3,"5a","5b","10a","10b","20a","20b","40a","40b","80a","80b","160a","160b"})),"w",IF(AND(Q287="",$A287&gt;=1,OR(R287={1,"2a","2b",3,"5a","5b","10a","10b","20a","20b","40a","40b","80a","80b","160a","160b"})),"l",""))</f>
        <v>l</v>
      </c>
      <c r="Q287" s="7" t="str">
        <f>IF(OR($A287={1,4,7,10,13,16,19,22,25,28,31,34}),"c","")</f>
        <v/>
      </c>
      <c r="R287" s="14" t="str">
        <f>IF(AND(OR($E286={"a/b","a/c","b/a","c/a"}),P286="w"),VLOOKUP(R286,$AA$2:$AB$17,2,FALSE),IF(AND(OR($E286={"a/b","a/c","b/a","c/a"}),P286="l"),VLOOKUP(R286,$AC$2:$AD$17,2,FALSE),IF(AND(OR($E286={"a/b","a/c","b/a","c/a"}),P285="w"),VLOOKUP(R285,$AA$2:$AB$17,2,FALSE),IF(AND(OR($E286={"a/b","a/c","b/a","c/a"}),P285="l"),VLOOKUP(R285,$AC$2:$AD$17,2,FALSE),IF(AND(OR($E286={"a/b","a/c","b/a","c/a"}),P284="w"),VLOOKUP(R284,$AA$2:$AB$17,2,FALSE),IF(AND(OR($E286={"a/b","a/c","b/a","c/a"}),P284="l"),VLOOKUP(R284,$AC$2:$AD$17,2,FALSE),IF(AND(OR($E286={"a/b","a/c","b/a","c/a"}),P283="w"),VLOOKUP(R283,$AA$2:$AB$17,2,FALSE),IF(AND(OR($E286={"a/b","a/c","b/a","c/a"}),P283="l"),VLOOKUP(R283,$AC$2:$AD$17,2,FALSE),IF(AND(OR($E286={"a/b","a/c","b/a","c/a"}),P282="w"),VLOOKUP(R282,$AA$2:$AB$17,2,FALSE),IF(AND(OR($E286={"a/b","a/c","b/a","c/a"}),P282="l"),VLOOKUP(R282,$AC$2:$AD$17,2,FALSE),IF(AND(OR($E286={"a/b","a/c","b/a","c/a"}),P281="w"),VLOOKUP(R281,$AA$2:$AB$17,2,FALSE),IF(AND(OR($E286={"a/b","a/c","b/a","c/a"}),P281="l"),VLOOKUP(R281,$AC$2:$AD$17,2,FALSE),IF(AND(OR($E286={"a/b","a/c","b/a","c/a"}),P280="w"),VLOOKUP(R280,$AA$2:$AB$17,2,FALSE),IF(AND(OR($E286={"a/b","a/c","b/a","c/a"}),P280="l"),VLOOKUP(R280,$AC$2:$AD$17,2,FALSE),IF(AND(OR($E286={"a/b","a/c","b/a","c/a"}),P279="w"),VLOOKUP(R279,$AA$2:$AB$17,2,FALSE),IF(AND(OR($E286={"a/b","a/c","b/a","c/a"}),P279="l"),VLOOKUP(R279,$AC$2:$AD$17,2,FALSE),IF(AND(OR($E286={"a/b","a/c","b/a","c/a"}),P278="w"),VLOOKUP(R278,$AA$2:$AB$17,2,FALSE),IF(AND(OR($E286={"a/b","a/c","b/a","c/a"}),P278="l"),VLOOKUP(R278,$AC$2:$AD$17,2,FALSE),IF(AND(OR($E286={"a/b","a/c","b/a","c/a"}),P277="w"),VLOOKUP(R277,$AA$2:$AB$17,2,FALSE),IF(AND(OR($E286={"a/b","a/c","b/a","c/a"}),P277="l"),VLOOKUP(R277,$AC$2:$AD$17,2,FALSE),IF(AND(OR($E286={"a/b","a/c","b/a","c/a"}),P276="w"),VLOOKUP(R276,$AA$2:$AB$17,2,FALSE),IF(AND(OR($E286={"a/b","a/c","b/a","c/a"}),P276="l"),VLOOKUP(R276,$AC$2:$AD$17,2,FALSE),IF(OR($E286={"a/b","a/c","b/a","c/a"}),1,"")))))))))))))))))))))))</f>
        <v>10a</v>
      </c>
      <c r="S287" s="13" t="str">
        <f>IF(AND(T287="c",$A287&gt;=1,OR(U287={1,"2a","2b",3,"5a","5b","10a","10b","20a","20b","40a","40b","80a","80b","160a","160b"})),"w",IF(AND(T287="",$A287&gt;=1,OR(U287={1,"2a","2b",3,"5a","5b","10a","10b","20a","20b","40a","40b","80a","80b","160a","160b"})),"l",""))</f>
        <v>l</v>
      </c>
      <c r="T287" s="7" t="str">
        <f>IF(OR($A287={2,5,8,11,14,17,20,23,26,29,32,35}),"c","")</f>
        <v/>
      </c>
      <c r="U287" s="14" t="str">
        <f>IF(AND(OR($E286={"a/b","b/c","b/a","c/b"}),S286="w"),VLOOKUP(U286,$AA$2:$AB$17,2,FALSE),IF(AND(OR($E286={"a/b","b/c","b/a","c/b"}),S286="l"),VLOOKUP(U286,$AC$2:$AD$17,2,FALSE),IF(AND(OR($E286={"a/b","b/c","b/a","c/b"}),S285="w"),VLOOKUP(U285,$AA$2:$AB$17,2,FALSE),IF(AND(OR($E286={"a/b","b/c","b/a","c/b"}),S285="l"),VLOOKUP(U285,$AC$2:$AD$17,2,FALSE),IF(AND(OR($E286={"a/b","b/c","b/a","c/b"}),S284="w"),VLOOKUP(U284,$AA$2:$AB$17,2,FALSE),IF(AND(OR($E286={"a/b","b/c","b/a","c/b"}),S284="l"),VLOOKUP(U284,$AC$2:$AD$17,2,FALSE),IF(AND(OR($E286={"a/b","b/c","b/a","c/b"}),S283="w"),VLOOKUP(U283,$AA$2:$AB$17,2,FALSE),IF(AND(OR($E286={"a/b","b/c","b/a","c/b"}),S283="l"),VLOOKUP(U283,$AC$2:$AD$17,2,FALSE),IF(AND(OR($E286={"a/b","b/c","b/a","c/b"}),S282="w"),VLOOKUP(U282,$AA$2:$AB$17,2,FALSE),IF(AND(OR($E286={"a/b","b/c","b/a","c/b"}),S282="l"),VLOOKUP(U282,$AC$2:$AD$17,2,FALSE),IF(AND(OR($E286={"a/b","b/c","b/a","c/b"}),S281="w"),VLOOKUP(U281,$AA$2:$AB$17,2,FALSE),IF(AND(OR($E286={"a/b","b/c","b/a","c/b"}),S281="l"),VLOOKUP(U281,$AC$2:$AD$17,2,FALSE),IF(AND(OR($E286={"a/b","b/c","b/a","c/b"}),S280="w"),VLOOKUP(U280,$AA$2:$AB$17,2,FALSE),IF(AND(OR($E286={"a/b","b/c","b/a","c/b"}),S280="l"),VLOOKUP(U280,$AC$2:$AD$17,2,FALSE),IF(AND(OR($E286={"a/b","b/c","b/a","c/b"}),S279="w"),VLOOKUP(U279,$AA$2:$AB$17,2,FALSE),IF(AND(OR($E286={"a/b","b/c","b/a","c/b"}),S279="l"),VLOOKUP(U279,$AC$2:$AD$17,2,FALSE),IF(AND(OR($E286={"a/b","b/c","b/a","c/b"}),S278="w"),VLOOKUP(U278,$AA$2:$AB$17,2,FALSE),IF(AND(OR($E286={"a/b","b/c","b/a","c/b"}),S278="l"),VLOOKUP(U278,$AC$2:$AD$17,2,FALSE),IF(AND(OR($E286={"a/b","b/c","b/a","c/b"}),S277="w"),VLOOKUP(U277,$AA$2:$AB$17,2,FALSE),IF(AND(OR($E286={"a/b","b/c","b/a","c/b"}),S277="l"),VLOOKUP(U277,$AC$2:$AD$17,2,FALSE),IF(AND(OR($E286={"a/b","b/c","b/a","c/b"}),S276="w"),VLOOKUP(U276,$AA$2:$AB$17,2,FALSE),IF(AND(OR($E286={"a/b","b/c","b/a","c/b"}),S276="l"),VLOOKUP(U276,$AC$2:$AD$17,2,FALSE),IF(OR($E286={"a/b","b/c","b/a","c/b"}),1,"")))))))))))))))))))))))</f>
        <v>2a</v>
      </c>
      <c r="V287" s="13" t="str">
        <f>IF(AND(W287="c",$A287&gt;=1,OR(X287={1,"2a","2b",3,"5a","5b","10a","10b","20a","20b","40a","40b","80a","80b","160a","160b"})),"w",IF(AND(W287="",$A287&gt;=1,OR(X287={1,"2a","2b",3,"5a","5b","10a","10b","20a","20b","40a","40b","80a","80b","160a","160b"})),"l",""))</f>
        <v/>
      </c>
      <c r="W287" s="7" t="str">
        <f>IF(OR($A287={3,6,9,12,15,18,21,24,27,30,33,36}),"c","")</f>
        <v>c</v>
      </c>
      <c r="X287" s="14" t="str">
        <f>IF(AND(OR($E286={"a/c","b/c","c/a","c/b"}),V286="w"),VLOOKUP(X286,$AA$2:$AB$17,2,FALSE),IF(AND(OR($E286={"a/c","b/c","c/a","c/b"}),V286="l"),VLOOKUP(X286,$AC$2:$AD$17,2,FALSE),IF(AND(OR($E286={"a/c","b/c","c/a","c/b"}),V285="w"),VLOOKUP(X285,$AA$2:$AB$17,2,FALSE),IF(AND(OR($E286={"a/c","b/c","c/a","c/b"}),V285="l"),VLOOKUP(X285,$AC$2:$AD$17,2,FALSE),IF(AND(OR($E286={"a/c","b/c","c/a","c/b"}),V284="w"),VLOOKUP(X284,$AA$2:$AB$17,2,FALSE),IF(AND(OR($E286={"a/c","b/c","c/a","c/b"}),V284="l"),VLOOKUP(X284,$AC$2:$AD$17,2,FALSE),IF(AND(OR($E286={"a/c","b/c","c/a","c/b"}),V283="w"),VLOOKUP(X283,$AA$2:$AB$17,2,FALSE),IF(AND(OR($E286={"a/c","b/c","c/a","c/b"}),V283="l"),VLOOKUP(X283,$AC$2:$AD$17,2,FALSE),IF(AND(OR($E286={"a/c","b/c","c/a","c/b"}),V282="w"),VLOOKUP(X282,$AA$2:$AB$17,2,FALSE),IF(AND(OR($E286={"a/c","b/c","c/a","c/b"}),V282="l"),VLOOKUP(X282,$AC$2:$AD$17,2,FALSE),IF(AND(OR($E286={"a/c","b/c","c/a","c/b"}),V281="w"),VLOOKUP(X281,$AA$2:$AB$17,2,FALSE),IF(AND(OR($E286={"a/c","b/c","c/a","c/b"}),V281="l"),VLOOKUP(X281,$AC$2:$AD$17,2,FALSE),IF(AND(OR($E286={"a/c","b/c","c/a","c/b"}),V280="w"),VLOOKUP(X280,$AA$2:$AB$17,2,FALSE),IF(AND(OR($E286={"a/c","b/c","c/a","c/b"}),V280="l"),VLOOKUP(X280,$AC$2:$AD$17,2,FALSE),IF(AND(OR($E286={"a/c","b/c","c/a","c/b"}),V279="w"),VLOOKUP(X279,$AA$2:$AB$17,2,FALSE),IF(AND(OR($E286={"a/c","b/c","c/a","c/b"}),V279="l"),VLOOKUP(X279,$AC$2:$AD$17,2,FALSE),IF(AND(OR($E286={"a/c","b/c","c/a","c/b"}),V278="w"),VLOOKUP(X278,$AA$2:$AB$17,2,FALSE),IF(AND(OR($E286={"a/c","b/c","c/a","c/b"}),V278="l"),VLOOKUP(X278,$AC$2:$AD$17,2,FALSE),IF(AND(OR($E286={"a/c","b/c","c/a","c/b"}),V277="w"),VLOOKUP(X277,$AA$2:$AB$17,2,FALSE),IF(AND(OR($E286={"a/c","b/c","c/a","c/b"}),V277="l"),VLOOKUP(X277,$AC$2:$AD$17,2,FALSE),IF(AND(OR($E286={"a/c","b/c","c/a","c/b"}),V276="w"),VLOOKUP(X276,$AA$2:$AB$17,2,FALSE),IF(AND(OR($E286={"a/c","b/c","c/a","c/b"}),V276="l"),VLOOKUP(X276,$AC$2:$AD$17,2,FALSE),IF(OR($E286={"a/c","b/c","c/a","c/b"}),1,"")))))))))))))))))))))))</f>
        <v/>
      </c>
      <c r="Y287" s="12">
        <f t="shared" si="28"/>
        <v>-12</v>
      </c>
      <c r="Z287" s="27">
        <f t="shared" si="29"/>
        <v>-18</v>
      </c>
    </row>
    <row r="288" spans="1:26">
      <c r="A288" s="2">
        <v>12</v>
      </c>
      <c r="B288" s="9">
        <f>IF(OR($A288={1,2,3,4,5,6,7,8,9,10,11,12}),1,IF(OR($A288={13,14,15,16,17,18,19,20,21,22,23,24}),2,IF(OR($A288={25,26,27,28,29,30,31,32,33,34,35,36}),3,"")))</f>
        <v>1</v>
      </c>
      <c r="C288" s="9" t="str">
        <f>IF(OR($A288={1,4,7,10,13,16,19,22,25,28,31,34}),"A",IF(OR($A288={2,5,8,11,14,17,20,23,26,29,32,35}),"B",IF(OR($A288={3,6,9,12,15,18,21,24,27,30,33,36}),"C","")))</f>
        <v>C</v>
      </c>
      <c r="D288" t="str">
        <f t="shared" si="30"/>
        <v>3/1</v>
      </c>
      <c r="E288" t="str">
        <f t="shared" si="31"/>
        <v>A/C</v>
      </c>
      <c r="F288" s="13" t="str">
        <f>IF(AND(G288="d",$A288&gt;=1,OR(H288={1,"2a","2b",3,"5a","5b","10a","10b","20a","20b","40a","40b","80a","80b","160a","160b"})),"w",IF(AND(G288="",$A288&gt;=1,OR(H288={1,"2a","2b",3,"5a","5b","10a","10b","20a","20b","40a","40b","80a","80b","160a","160b"})),"l",""))</f>
        <v>w</v>
      </c>
      <c r="G288" s="7" t="str">
        <f>IF(OR($A288={1,2,3,4,5,6,7,8,9,10,11,12}),"d","")</f>
        <v>d</v>
      </c>
      <c r="H288" s="14" t="str">
        <f>IF(AND(OR($D287={"1/2","1/3","2/1","3/1"}),F287="w"),VLOOKUP(H287,$AA$2:$AB$17,2,FALSE),IF(AND(OR($D287={"1/2","1/3","2/1","3/1"}),F287="l"),VLOOKUP(H287,$AC$2:$AD$17,2,FALSE),IF(AND(OR($D287={"1/2","1/3","2/1","3/1"}),F286="w"),VLOOKUP(H286,$AA$2:$AB$17,2,FALSE),IF(AND(OR($D287={"1/2","1/3","2/1","3/1"}),F286="l"),VLOOKUP(H286,$AC$2:$AD$17,2,FALSE),IF(AND(OR($D287={"1/2","1/3","2/1","3/1"}),F285="w"),VLOOKUP(H285,$AA$2:$AB$17,2,FALSE),IF(AND(OR($D287={"1/2","1/3","2/1","3/1"}),F285="l"),VLOOKUP(H285,$AC$2:$AD$17,2,FALSE),IF(AND(OR($D287={"1/2","1/3","2/1","3/1"}),F284="w"),VLOOKUP(H284,$AA$2:$AB$17,2,FALSE),IF(AND(OR($D287={"1/2","1/3","2/1","3/1"}),F284="l"),VLOOKUP(H284,$AC$2:$AD$17,2,FALSE),IF(AND(OR($D287={"1/2","1/3","2/1","3/1"}),F283="w"),VLOOKUP(H283,$AA$2:$AB$17,2,FALSE),IF(AND(OR($D287={"1/2","1/3","2/1","3/1"}),F283="l"),VLOOKUP(H283,$AC$2:$AD$17,2,FALSE),IF(AND(OR($D287={"1/2","1/3","2/1","3/1"}),F282="w"),VLOOKUP(H282,$AA$2:$AB$17,2,FALSE),IF(AND(OR($D287={"1/2","1/3","2/1","3/1"}),F282="l"),VLOOKUP(H282,$AC$2:$AD$17,2,FALSE),IF(AND(OR($D287={"1/2","1/3","2/1","3/1"}),F281="w"),VLOOKUP(H281,$AA$2:$AB$17,2,FALSE),IF(AND(OR($D287={"1/2","1/3","2/1","3/1"}),F281="l"),VLOOKUP(H281,$AC$2:$AD$17,2,FALSE),IF(AND(OR($D287={"1/2","1/3","2/1","3/1"}),F280="w"),VLOOKUP(H280,$AA$2:$AB$17,2,FALSE),IF(AND(OR($D287={"1/2","1/3","2/1","3/1"}),F280="l"),VLOOKUP(H280,$AC$2:$AD$17,2,FALSE),IF(AND(OR($D287={"1/2","1/3","2/1","3/1"}),F279="w"),VLOOKUP(H279,$AA$2:$AB$17,2,FALSE),IF(AND(OR($D287={"1/2","1/3","2/1","3/1"}),F279="l"),VLOOKUP(H279,$AC$2:$AD$17,2,FALSE),IF(AND(OR($D287={"1/2","1/3","2/1","3/1"}),F278="w"),VLOOKUP(H278,$AA$2:$AB$17,2,FALSE),IF(AND(OR($D287={"1/2","1/3","2/1","3/1"}),F278="l"),VLOOKUP(H278,$AC$2:$AD$17,2,FALSE),IF(AND(OR($D287={"1/2","1/3","2/1","3/1"}),F277="w"),VLOOKUP(H277,$AA$2:$AB$17,2,FALSE),IF(AND(OR($D287={"1/2","1/3","2/1","3/1"}),F277="l"),VLOOKUP(H277,$AC$2:$AD$17,2,FALSE),IF(OR($D287={"1/2","1/3","2/1","3/1"}),1,"")))))))))))))))))))))))</f>
        <v>10b</v>
      </c>
      <c r="I288" s="13" t="str">
        <f>IF(AND(J288="d",$A288&gt;=1,OR(K288={1,"2a","2b",3,"5a","5b","10a","10b","20a","20b","40a","40b","80a","80b","160a","160b"})),"w",IF(AND(J288="",$A288&gt;=1,OR(K288={1,"2a","2b",3,"5a","5b","10a","10b","20a","20b","40a","40b","80a","80b","160a","160b"})),"l",""))</f>
        <v/>
      </c>
      <c r="J288" s="7" t="str">
        <f>IF(OR($A288={13,14,15,16,17,18,19,20,21,22,23,24}),"d","")</f>
        <v/>
      </c>
      <c r="K288" s="14" t="str">
        <f>IF(AND(OR($D287={"1/2","2/3","2/1","3/2"}),I287="w"),VLOOKUP(K287,$AA$2:$AB$17,2,FALSE),IF(AND(OR($D287={"1/2","2/3","2/1","3/2"}),I287="l"),VLOOKUP(K287,$AC$2:$AD$17,2,FALSE),IF(AND(OR($D287={"1/2","2/3","2/1","3/2"}),I286="w"),VLOOKUP(K286,$AA$2:$AB$17,2,FALSE),IF(AND(OR($D287={"1/2","2/3","2/1","3/2"}),I286="l"),VLOOKUP(K286,$AC$2:$AD$17,2,FALSE),IF(AND(OR($D287={"1/2","2/3","2/1","3/2"}),I285="w"),VLOOKUP(K285,$AA$2:$AB$17,2,FALSE),IF(AND(OR($D287={"1/2","2/3","2/1","3/2"}),I285="l"),VLOOKUP(K285,$AC$2:$AD$17,2,FALSE),IF(AND(OR($D287={"1/2","2/3","2/1","3/2"}),I284="w"),VLOOKUP(K284,$AA$2:$AB$17,2,FALSE),IF(AND(OR($D287={"1/2","2/3","2/1","3/2"}),I284="l"),VLOOKUP(K284,$AC$2:$AD$17,2,FALSE),IF(AND(OR($D287={"1/2","2/3","2/1","3/2"}),I283="w"),VLOOKUP(K283,$AA$2:$AB$17,2,FALSE),IF(AND(OR($D287={"1/2","2/3","2/1","3/2"}),I283="l"),VLOOKUP(K283,$AC$2:$AD$17,2,FALSE),IF(AND(OR($D287={"1/2","2/3","2/1","3/2"}),I282="w"),VLOOKUP(K282,$AA$2:$AB$17,2,FALSE),IF(AND(OR($D287={"1/2","2/3","2/1","3/2"}),I282="l"),VLOOKUP(K282,$AC$2:$AD$17,2,FALSE),IF(AND(OR($D287={"1/2","2/3","2/1","3/2"}),I281="w"),VLOOKUP(K281,$AA$2:$AB$17,2,FALSE),IF(AND(OR($D287={"1/2","2/3","2/1","3/2"}),I281="l"),VLOOKUP(K281,$AC$2:$AD$17,2,FALSE),IF(AND(OR($D287={"1/2","2/3","2/1","3/2"}),I280="w"),VLOOKUP(K280,$AA$2:$AB$17,2,FALSE),IF(AND(OR($D287={"1/2","2/3","2/1","3/2"}),I280="l"),VLOOKUP(K280,$AC$2:$AD$17,2,FALSE),IF(AND(OR($D287={"1/2","2/3","2/1","3/2"}),I279="w"),VLOOKUP(K279,$AA$2:$AB$17,2,FALSE),IF(AND(OR($D287={"1/2","2/3","2/1","3/2"}),I279="l"),VLOOKUP(K279,$AC$2:$AD$17,2,FALSE),IF(AND(OR($D287={"1/2","2/3","2/1","3/2"}),I278="w"),VLOOKUP(K278,$AA$2:$AB$17,2,FALSE),IF(AND(OR($D287={"1/2","2/3","2/1","3/2"}),I278="l"),VLOOKUP(K278,$AC$2:$AD$17,2,FALSE),IF(AND(OR($D287={"1/2","2/3","2/1","3/2"}),I277="w"),VLOOKUP(K277,$AA$2:$AB$17,2,FALSE),IF(AND(OR($D287={"1/2","2/3","2/1","3/2"}),I277="l"),VLOOKUP(K277,$AC$2:$AD$17,2,FALSE),IF(OR($D287={"1/2","2/3","2/1","3/2"}),1,"")))))))))))))))))))))))</f>
        <v/>
      </c>
      <c r="L288" s="13" t="str">
        <f>IF(AND(M288="d",$A288&gt;=1,OR(N288={1,"2a","2b",3,"5a","5b","10a","10b","20a","20b","40a","40b","80a","80b","160a","160b"})),"w",IF(AND(M288="",$A288&gt;=1,OR(N288={1,"2a","2b",3,"5a","5b","10a","10b","20a","20b","40a","40b","80a","80b","160a","160b"})),"l",""))</f>
        <v>l</v>
      </c>
      <c r="M288" s="7" t="str">
        <f>IF(OR($A288={25,26,27,28,29,30,31,32,33,34,35,36}),"d","")</f>
        <v/>
      </c>
      <c r="N288" s="14" t="str">
        <f>IF(AND(OR($D287={"1/3","2/3","3/1","3/2"}),L287="w"),VLOOKUP(N287,$AA$2:$AB$17,2,FALSE),IF(AND(OR($D287={"1/3","2/3","3/1","3/2"}),L287="l"),VLOOKUP(N287,$AC$2:$AD$17,2,FALSE),IF(AND(OR($D287={"1/3","2/3","3/1","3/2"}),L286="w"),VLOOKUP(N286,$AA$2:$AB$17,2,FALSE),IF(AND(OR($D287={"1/3","2/3","3/1","3/2"}),L286="l"),VLOOKUP(N286,$AC$2:$AD$17,2,FALSE),IF(AND(OR($D287={"1/3","2/3","3/1","3/2"}),L285="w"),VLOOKUP(N285,$AA$2:$AB$17,2,FALSE),IF(AND(OR($D287={"1/3","2/3","3/1","3/2"}),L285="l"),VLOOKUP(N285,$AC$2:$AD$17,2,FALSE),IF(AND(OR($D287={"1/3","2/3","3/1","3/2"}),L284="w"),VLOOKUP(N284,$AA$2:$AB$17,2,FALSE),IF(AND(OR($D287={"1/3","2/3","3/1","3/2"}),L284="l"),VLOOKUP(N284,$AC$2:$AD$17,2,FALSE),IF(AND(OR($D287={"1/3","2/3","3/1","3/2"}),L283="w"),VLOOKUP(N283,$AA$2:$AB$17,2,FALSE),IF(AND(OR($D287={"1/3","2/3","3/1","3/2"}),L283="l"),VLOOKUP(N283,$AC$2:$AD$17,2,FALSE),IF(AND(OR($D287={"1/3","2/3","3/1","3/2"}),L282="w"),VLOOKUP(N282,$AA$2:$AB$17,2,FALSE),IF(AND(OR($D287={"1/3","2/3","3/1","3/2"}),L282="l"),VLOOKUP(N282,$AC$2:$AD$17,2,FALSE),IF(AND(OR($D287={"1/3","2/3","3/1","3/2"}),L281="w"),VLOOKUP(N281,$AA$2:$AB$17,2,FALSE),IF(AND(OR($D287={"1/3","2/3","3/1","3/2"}),L281="l"),VLOOKUP(N281,$AC$2:$AD$17,2,FALSE),IF(AND(OR($D287={"1/3","2/3","3/1","3/2"}),L280="w"),VLOOKUP(N280,$AA$2:$AB$17,2,FALSE),IF(AND(OR($D287={"1/3","2/3","3/1","3/2"}),L280="l"),VLOOKUP(N280,$AC$2:$AD$17,2,FALSE),IF(AND(OR($D287={"1/3","2/3","3/1","3/2"}),L279="w"),VLOOKUP(N279,$AA$2:$AB$17,2,FALSE),IF(AND(OR($D287={"1/3","2/3","3/1","3/2"}),L279="l"),VLOOKUP(N279,$AC$2:$AD$17,2,FALSE),IF(AND(OR($D287={"1/3","2/3","3/1","3/2"}),L278="w"),VLOOKUP(N278,$AA$2:$AB$17,2,FALSE),IF(AND(OR($D287={"1/3","2/3","3/1","3/2"}),L278="l"),VLOOKUP(N278,$AC$2:$AD$17,2,FALSE),IF(AND(OR($D287={"1/3","2/3","3/1","3/2"}),L277="w"),VLOOKUP(N277,$AA$2:$AB$17,2,FALSE),IF(AND(OR($D287={"1/3","2/3","3/1","3/2"}),L277="l"),VLOOKUP(N277,$AC$2:$AD$17,2,FALSE),IF(OR($D287={"1/3","2/3","3/1","3/2"}),1,"")))))))))))))))))))))))</f>
        <v>2a</v>
      </c>
      <c r="O288" s="12">
        <f t="shared" si="27"/>
        <v>18</v>
      </c>
      <c r="P288" s="13" t="str">
        <f>IF(AND(Q288="c",$A288&gt;=1,OR(R288={1,"2a","2b",3,"5a","5b","10a","10b","20a","20b","40a","40b","80a","80b","160a","160b"})),"w",IF(AND(Q288="",$A288&gt;=1,OR(R288={1,"2a","2b",3,"5a","5b","10a","10b","20a","20b","40a","40b","80a","80b","160a","160b"})),"l",""))</f>
        <v>l</v>
      </c>
      <c r="Q288" s="7" t="str">
        <f>IF(OR($A288={1,4,7,10,13,16,19,22,25,28,31,34}),"c","")</f>
        <v/>
      </c>
      <c r="R288" s="14" t="str">
        <f>IF(AND(OR($E287={"a/b","a/c","b/a","c/a"}),P287="w"),VLOOKUP(R287,$AA$2:$AB$17,2,FALSE),IF(AND(OR($E287={"a/b","a/c","b/a","c/a"}),P287="l"),VLOOKUP(R287,$AC$2:$AD$17,2,FALSE),IF(AND(OR($E287={"a/b","a/c","b/a","c/a"}),P286="w"),VLOOKUP(R286,$AA$2:$AB$17,2,FALSE),IF(AND(OR($E287={"a/b","a/c","b/a","c/a"}),P286="l"),VLOOKUP(R286,$AC$2:$AD$17,2,FALSE),IF(AND(OR($E287={"a/b","a/c","b/a","c/a"}),P285="w"),VLOOKUP(R285,$AA$2:$AB$17,2,FALSE),IF(AND(OR($E287={"a/b","a/c","b/a","c/a"}),P285="l"),VLOOKUP(R285,$AC$2:$AD$17,2,FALSE),IF(AND(OR($E287={"a/b","a/c","b/a","c/a"}),P284="w"),VLOOKUP(R284,$AA$2:$AB$17,2,FALSE),IF(AND(OR($E287={"a/b","a/c","b/a","c/a"}),P284="l"),VLOOKUP(R284,$AC$2:$AD$17,2,FALSE),IF(AND(OR($E287={"a/b","a/c","b/a","c/a"}),P283="w"),VLOOKUP(R283,$AA$2:$AB$17,2,FALSE),IF(AND(OR($E287={"a/b","a/c","b/a","c/a"}),P283="l"),VLOOKUP(R283,$AC$2:$AD$17,2,FALSE),IF(AND(OR($E287={"a/b","a/c","b/a","c/a"}),P282="w"),VLOOKUP(R282,$AA$2:$AB$17,2,FALSE),IF(AND(OR($E287={"a/b","a/c","b/a","c/a"}),P282="l"),VLOOKUP(R282,$AC$2:$AD$17,2,FALSE),IF(AND(OR($E287={"a/b","a/c","b/a","c/a"}),P281="w"),VLOOKUP(R281,$AA$2:$AB$17,2,FALSE),IF(AND(OR($E287={"a/b","a/c","b/a","c/a"}),P281="l"),VLOOKUP(R281,$AC$2:$AD$17,2,FALSE),IF(AND(OR($E287={"a/b","a/c","b/a","c/a"}),P280="w"),VLOOKUP(R280,$AA$2:$AB$17,2,FALSE),IF(AND(OR($E287={"a/b","a/c","b/a","c/a"}),P280="l"),VLOOKUP(R280,$AC$2:$AD$17,2,FALSE),IF(AND(OR($E287={"a/b","a/c","b/a","c/a"}),P279="w"),VLOOKUP(R279,$AA$2:$AB$17,2,FALSE),IF(AND(OR($E287={"a/b","a/c","b/a","c/a"}),P279="l"),VLOOKUP(R279,$AC$2:$AD$17,2,FALSE),IF(AND(OR($E287={"a/b","a/c","b/a","c/a"}),P278="w"),VLOOKUP(R278,$AA$2:$AB$17,2,FALSE),IF(AND(OR($E287={"a/b","a/c","b/a","c/a"}),P278="l"),VLOOKUP(R278,$AC$2:$AD$17,2,FALSE),IF(AND(OR($E287={"a/b","a/c","b/a","c/a"}),P277="w"),VLOOKUP(R277,$AA$2:$AB$17,2,FALSE),IF(AND(OR($E287={"a/b","a/c","b/a","c/a"}),P277="l"),VLOOKUP(R277,$AC$2:$AD$17,2,FALSE),IF(OR($E287={"a/b","a/c","b/a","c/a"}),1,"")))))))))))))))))))))))</f>
        <v>10b</v>
      </c>
      <c r="S288" s="13" t="str">
        <f>IF(AND(T288="c",$A288&gt;=1,OR(U288={1,"2a","2b",3,"5a","5b","10a","10b","20a","20b","40a","40b","80a","80b","160a","160b"})),"w",IF(AND(T288="",$A288&gt;=1,OR(U288={1,"2a","2b",3,"5a","5b","10a","10b","20a","20b","40a","40b","80a","80b","160a","160b"})),"l",""))</f>
        <v/>
      </c>
      <c r="T288" s="7" t="str">
        <f>IF(OR($A288={2,5,8,11,14,17,20,23,26,29,32,35}),"c","")</f>
        <v/>
      </c>
      <c r="U288" s="14" t="str">
        <f>IF(AND(OR($E287={"a/b","b/c","b/a","c/b"}),S287="w"),VLOOKUP(U287,$AA$2:$AB$17,2,FALSE),IF(AND(OR($E287={"a/b","b/c","b/a","c/b"}),S287="l"),VLOOKUP(U287,$AC$2:$AD$17,2,FALSE),IF(AND(OR($E287={"a/b","b/c","b/a","c/b"}),S286="w"),VLOOKUP(U286,$AA$2:$AB$17,2,FALSE),IF(AND(OR($E287={"a/b","b/c","b/a","c/b"}),S286="l"),VLOOKUP(U286,$AC$2:$AD$17,2,FALSE),IF(AND(OR($E287={"a/b","b/c","b/a","c/b"}),S285="w"),VLOOKUP(U285,$AA$2:$AB$17,2,FALSE),IF(AND(OR($E287={"a/b","b/c","b/a","c/b"}),S285="l"),VLOOKUP(U285,$AC$2:$AD$17,2,FALSE),IF(AND(OR($E287={"a/b","b/c","b/a","c/b"}),S284="w"),VLOOKUP(U284,$AA$2:$AB$17,2,FALSE),IF(AND(OR($E287={"a/b","b/c","b/a","c/b"}),S284="l"),VLOOKUP(U284,$AC$2:$AD$17,2,FALSE),IF(AND(OR($E287={"a/b","b/c","b/a","c/b"}),S283="w"),VLOOKUP(U283,$AA$2:$AB$17,2,FALSE),IF(AND(OR($E287={"a/b","b/c","b/a","c/b"}),S283="l"),VLOOKUP(U283,$AC$2:$AD$17,2,FALSE),IF(AND(OR($E287={"a/b","b/c","b/a","c/b"}),S282="w"),VLOOKUP(U282,$AA$2:$AB$17,2,FALSE),IF(AND(OR($E287={"a/b","b/c","b/a","c/b"}),S282="l"),VLOOKUP(U282,$AC$2:$AD$17,2,FALSE),IF(AND(OR($E287={"a/b","b/c","b/a","c/b"}),S281="w"),VLOOKUP(U281,$AA$2:$AB$17,2,FALSE),IF(AND(OR($E287={"a/b","b/c","b/a","c/b"}),S281="l"),VLOOKUP(U281,$AC$2:$AD$17,2,FALSE),IF(AND(OR($E287={"a/b","b/c","b/a","c/b"}),S280="w"),VLOOKUP(U280,$AA$2:$AB$17,2,FALSE),IF(AND(OR($E287={"a/b","b/c","b/a","c/b"}),S280="l"),VLOOKUP(U280,$AC$2:$AD$17,2,FALSE),IF(AND(OR($E287={"a/b","b/c","b/a","c/b"}),S279="w"),VLOOKUP(U279,$AA$2:$AB$17,2,FALSE),IF(AND(OR($E287={"a/b","b/c","b/a","c/b"}),S279="l"),VLOOKUP(U279,$AC$2:$AD$17,2,FALSE),IF(AND(OR($E287={"a/b","b/c","b/a","c/b"}),S278="w"),VLOOKUP(U278,$AA$2:$AB$17,2,FALSE),IF(AND(OR($E287={"a/b","b/c","b/a","c/b"}),S278="l"),VLOOKUP(U278,$AC$2:$AD$17,2,FALSE),IF(AND(OR($E287={"a/b","b/c","b/a","c/b"}),S277="w"),VLOOKUP(U277,$AA$2:$AB$17,2,FALSE),IF(AND(OR($E287={"a/b","b/c","b/a","c/b"}),S277="l"),VLOOKUP(U277,$AC$2:$AD$17,2,FALSE),IF(OR($E287={"a/b","b/c","b/a","c/b"}),1,"")))))))))))))))))))))))</f>
        <v/>
      </c>
      <c r="V288" s="13" t="str">
        <f>IF(AND(W288="c",$A288&gt;=1,OR(X288={1,"2a","2b",3,"5a","5b","10a","10b","20a","20b","40a","40b","80a","80b","160a","160b"})),"w",IF(AND(W288="",$A288&gt;=1,OR(X288={1,"2a","2b",3,"5a","5b","10a","10b","20a","20b","40a","40b","80a","80b","160a","160b"})),"l",""))</f>
        <v>w</v>
      </c>
      <c r="W288" s="7" t="str">
        <f>IF(OR($A288={3,6,9,12,15,18,21,24,27,30,33,36}),"c","")</f>
        <v>c</v>
      </c>
      <c r="X288" s="14" t="str">
        <f>IF(AND(OR($E287={"a/c","b/c","c/a","c/b"}),V287="w"),VLOOKUP(X287,$AA$2:$AB$17,2,FALSE),IF(AND(OR($E287={"a/c","b/c","c/a","c/b"}),V287="l"),VLOOKUP(X287,$AC$2:$AD$17,2,FALSE),IF(AND(OR($E287={"a/c","b/c","c/a","c/b"}),V286="w"),VLOOKUP(X286,$AA$2:$AB$17,2,FALSE),IF(AND(OR($E287={"a/c","b/c","c/a","c/b"}),V286="l"),VLOOKUP(X286,$AC$2:$AD$17,2,FALSE),IF(AND(OR($E287={"a/c","b/c","c/a","c/b"}),V285="w"),VLOOKUP(X285,$AA$2:$AB$17,2,FALSE),IF(AND(OR($E287={"a/c","b/c","c/a","c/b"}),V285="l"),VLOOKUP(X285,$AC$2:$AD$17,2,FALSE),IF(AND(OR($E287={"a/c","b/c","c/a","c/b"}),V284="w"),VLOOKUP(X284,$AA$2:$AB$17,2,FALSE),IF(AND(OR($E287={"a/c","b/c","c/a","c/b"}),V284="l"),VLOOKUP(X284,$AC$2:$AD$17,2,FALSE),IF(AND(OR($E287={"a/c","b/c","c/a","c/b"}),V283="w"),VLOOKUP(X283,$AA$2:$AB$17,2,FALSE),IF(AND(OR($E287={"a/c","b/c","c/a","c/b"}),V283="l"),VLOOKUP(X283,$AC$2:$AD$17,2,FALSE),IF(AND(OR($E287={"a/c","b/c","c/a","c/b"}),V282="w"),VLOOKUP(X282,$AA$2:$AB$17,2,FALSE),IF(AND(OR($E287={"a/c","b/c","c/a","c/b"}),V282="l"),VLOOKUP(X282,$AC$2:$AD$17,2,FALSE),IF(AND(OR($E287={"a/c","b/c","c/a","c/b"}),V281="w"),VLOOKUP(X281,$AA$2:$AB$17,2,FALSE),IF(AND(OR($E287={"a/c","b/c","c/a","c/b"}),V281="l"),VLOOKUP(X281,$AC$2:$AD$17,2,FALSE),IF(AND(OR($E287={"a/c","b/c","c/a","c/b"}),V280="w"),VLOOKUP(X280,$AA$2:$AB$17,2,FALSE),IF(AND(OR($E287={"a/c","b/c","c/a","c/b"}),V280="l"),VLOOKUP(X280,$AC$2:$AD$17,2,FALSE),IF(AND(OR($E287={"a/c","b/c","c/a","c/b"}),V279="w"),VLOOKUP(X279,$AA$2:$AB$17,2,FALSE),IF(AND(OR($E287={"a/c","b/c","c/a","c/b"}),V279="l"),VLOOKUP(X279,$AC$2:$AD$17,2,FALSE),IF(AND(OR($E287={"a/c","b/c","c/a","c/b"}),V278="w"),VLOOKUP(X278,$AA$2:$AB$17,2,FALSE),IF(AND(OR($E287={"a/c","b/c","c/a","c/b"}),V278="l"),VLOOKUP(X278,$AC$2:$AD$17,2,FALSE),IF(AND(OR($E287={"a/c","b/c","c/a","c/b"}),V277="w"),VLOOKUP(X277,$AA$2:$AB$17,2,FALSE),IF(AND(OR($E287={"a/c","b/c","c/a","c/b"}),V277="l"),VLOOKUP(X277,$AC$2:$AD$17,2,FALSE),IF(OR($E287={"a/c","b/c","c/a","c/b"}),1,"")))))))))))))))))))))))</f>
        <v>2b</v>
      </c>
      <c r="Y288" s="12">
        <f t="shared" si="28"/>
        <v>-6</v>
      </c>
      <c r="Z288" s="27">
        <f t="shared" si="29"/>
        <v>12</v>
      </c>
    </row>
    <row r="289" spans="1:26">
      <c r="A289" s="2">
        <v>31</v>
      </c>
      <c r="B289" s="9">
        <f>IF(OR($A289={1,2,3,4,5,6,7,8,9,10,11,12}),1,IF(OR($A289={13,14,15,16,17,18,19,20,21,22,23,24}),2,IF(OR($A289={25,26,27,28,29,30,31,32,33,34,35,36}),3,"")))</f>
        <v>3</v>
      </c>
      <c r="C289" s="9" t="str">
        <f>IF(OR($A289={1,4,7,10,13,16,19,22,25,28,31,34}),"A",IF(OR($A289={2,5,8,11,14,17,20,23,26,29,32,35}),"B",IF(OR($A289={3,6,9,12,15,18,21,24,27,30,33,36}),"C","")))</f>
        <v>A</v>
      </c>
      <c r="D289" t="str">
        <f t="shared" si="30"/>
        <v>1/3</v>
      </c>
      <c r="E289" t="str">
        <f t="shared" si="31"/>
        <v>C/A</v>
      </c>
      <c r="F289" s="13" t="str">
        <f>IF(AND(G289="d",$A289&gt;=1,OR(H289={1,"2a","2b",3,"5a","5b","10a","10b","20a","20b","40a","40b","80a","80b","160a","160b"})),"w",IF(AND(G289="",$A289&gt;=1,OR(H289={1,"2a","2b",3,"5a","5b","10a","10b","20a","20b","40a","40b","80a","80b","160a","160b"})),"l",""))</f>
        <v>l</v>
      </c>
      <c r="G289" s="7" t="str">
        <f>IF(OR($A289={1,2,3,4,5,6,7,8,9,10,11,12}),"d","")</f>
        <v/>
      </c>
      <c r="H289" s="14" t="str">
        <f>IF(AND(OR($D288={"1/2","1/3","2/1","3/1"}),F288="w"),VLOOKUP(H288,$AA$2:$AB$17,2,FALSE),IF(AND(OR($D288={"1/2","1/3","2/1","3/1"}),F288="l"),VLOOKUP(H288,$AC$2:$AD$17,2,FALSE),IF(AND(OR($D288={"1/2","1/3","2/1","3/1"}),F287="w"),VLOOKUP(H287,$AA$2:$AB$17,2,FALSE),IF(AND(OR($D288={"1/2","1/3","2/1","3/1"}),F287="l"),VLOOKUP(H287,$AC$2:$AD$17,2,FALSE),IF(AND(OR($D288={"1/2","1/3","2/1","3/1"}),F286="w"),VLOOKUP(H286,$AA$2:$AB$17,2,FALSE),IF(AND(OR($D288={"1/2","1/3","2/1","3/1"}),F286="l"),VLOOKUP(H286,$AC$2:$AD$17,2,FALSE),IF(AND(OR($D288={"1/2","1/3","2/1","3/1"}),F285="w"),VLOOKUP(H285,$AA$2:$AB$17,2,FALSE),IF(AND(OR($D288={"1/2","1/3","2/1","3/1"}),F285="l"),VLOOKUP(H285,$AC$2:$AD$17,2,FALSE),IF(AND(OR($D288={"1/2","1/3","2/1","3/1"}),F284="w"),VLOOKUP(H284,$AA$2:$AB$17,2,FALSE),IF(AND(OR($D288={"1/2","1/3","2/1","3/1"}),F284="l"),VLOOKUP(H284,$AC$2:$AD$17,2,FALSE),IF(AND(OR($D288={"1/2","1/3","2/1","3/1"}),F283="w"),VLOOKUP(H283,$AA$2:$AB$17,2,FALSE),IF(AND(OR($D288={"1/2","1/3","2/1","3/1"}),F283="l"),VLOOKUP(H283,$AC$2:$AD$17,2,FALSE),IF(AND(OR($D288={"1/2","1/3","2/1","3/1"}),F282="w"),VLOOKUP(H282,$AA$2:$AB$17,2,FALSE),IF(AND(OR($D288={"1/2","1/3","2/1","3/1"}),F282="l"),VLOOKUP(H282,$AC$2:$AD$17,2,FALSE),IF(AND(OR($D288={"1/2","1/3","2/1","3/1"}),F281="w"),VLOOKUP(H281,$AA$2:$AB$17,2,FALSE),IF(AND(OR($D288={"1/2","1/3","2/1","3/1"}),F281="l"),VLOOKUP(H281,$AC$2:$AD$17,2,FALSE),IF(AND(OR($D288={"1/2","1/3","2/1","3/1"}),F280="w"),VLOOKUP(H280,$AA$2:$AB$17,2,FALSE),IF(AND(OR($D288={"1/2","1/3","2/1","3/1"}),F280="l"),VLOOKUP(H280,$AC$2:$AD$17,2,FALSE),IF(AND(OR($D288={"1/2","1/3","2/1","3/1"}),F279="w"),VLOOKUP(H279,$AA$2:$AB$17,2,FALSE),IF(AND(OR($D288={"1/2","1/3","2/1","3/1"}),F279="l"),VLOOKUP(H279,$AC$2:$AD$17,2,FALSE),IF(AND(OR($D288={"1/2","1/3","2/1","3/1"}),F278="w"),VLOOKUP(H278,$AA$2:$AB$17,2,FALSE),IF(AND(OR($D288={"1/2","1/3","2/1","3/1"}),F278="l"),VLOOKUP(H278,$AC$2:$AD$17,2,FALSE),IF(OR($D288={"1/2","1/3","2/1","3/1"}),1,"")))))))))))))))))))))))</f>
        <v>5a</v>
      </c>
      <c r="I289" s="13" t="str">
        <f>IF(AND(J289="d",$A289&gt;=1,OR(K289={1,"2a","2b",3,"5a","5b","10a","10b","20a","20b","40a","40b","80a","80b","160a","160b"})),"w",IF(AND(J289="",$A289&gt;=1,OR(K289={1,"2a","2b",3,"5a","5b","10a","10b","20a","20b","40a","40b","80a","80b","160a","160b"})),"l",""))</f>
        <v/>
      </c>
      <c r="J289" s="7" t="str">
        <f>IF(OR($A289={13,14,15,16,17,18,19,20,21,22,23,24}),"d","")</f>
        <v/>
      </c>
      <c r="K289" s="14" t="str">
        <f>IF(AND(OR($D288={"1/2","2/3","2/1","3/2"}),I288="w"),VLOOKUP(K288,$AA$2:$AB$17,2,FALSE),IF(AND(OR($D288={"1/2","2/3","2/1","3/2"}),I288="l"),VLOOKUP(K288,$AC$2:$AD$17,2,FALSE),IF(AND(OR($D288={"1/2","2/3","2/1","3/2"}),I287="w"),VLOOKUP(K287,$AA$2:$AB$17,2,FALSE),IF(AND(OR($D288={"1/2","2/3","2/1","3/2"}),I287="l"),VLOOKUP(K287,$AC$2:$AD$17,2,FALSE),IF(AND(OR($D288={"1/2","2/3","2/1","3/2"}),I286="w"),VLOOKUP(K286,$AA$2:$AB$17,2,FALSE),IF(AND(OR($D288={"1/2","2/3","2/1","3/2"}),I286="l"),VLOOKUP(K286,$AC$2:$AD$17,2,FALSE),IF(AND(OR($D288={"1/2","2/3","2/1","3/2"}),I285="w"),VLOOKUP(K285,$AA$2:$AB$17,2,FALSE),IF(AND(OR($D288={"1/2","2/3","2/1","3/2"}),I285="l"),VLOOKUP(K285,$AC$2:$AD$17,2,FALSE),IF(AND(OR($D288={"1/2","2/3","2/1","3/2"}),I284="w"),VLOOKUP(K284,$AA$2:$AB$17,2,FALSE),IF(AND(OR($D288={"1/2","2/3","2/1","3/2"}),I284="l"),VLOOKUP(K284,$AC$2:$AD$17,2,FALSE),IF(AND(OR($D288={"1/2","2/3","2/1","3/2"}),I283="w"),VLOOKUP(K283,$AA$2:$AB$17,2,FALSE),IF(AND(OR($D288={"1/2","2/3","2/1","3/2"}),I283="l"),VLOOKUP(K283,$AC$2:$AD$17,2,FALSE),IF(AND(OR($D288={"1/2","2/3","2/1","3/2"}),I282="w"),VLOOKUP(K282,$AA$2:$AB$17,2,FALSE),IF(AND(OR($D288={"1/2","2/3","2/1","3/2"}),I282="l"),VLOOKUP(K282,$AC$2:$AD$17,2,FALSE),IF(AND(OR($D288={"1/2","2/3","2/1","3/2"}),I281="w"),VLOOKUP(K281,$AA$2:$AB$17,2,FALSE),IF(AND(OR($D288={"1/2","2/3","2/1","3/2"}),I281="l"),VLOOKUP(K281,$AC$2:$AD$17,2,FALSE),IF(AND(OR($D288={"1/2","2/3","2/1","3/2"}),I280="w"),VLOOKUP(K280,$AA$2:$AB$17,2,FALSE),IF(AND(OR($D288={"1/2","2/3","2/1","3/2"}),I280="l"),VLOOKUP(K280,$AC$2:$AD$17,2,FALSE),IF(AND(OR($D288={"1/2","2/3","2/1","3/2"}),I279="w"),VLOOKUP(K279,$AA$2:$AB$17,2,FALSE),IF(AND(OR($D288={"1/2","2/3","2/1","3/2"}),I279="l"),VLOOKUP(K279,$AC$2:$AD$17,2,FALSE),IF(AND(OR($D288={"1/2","2/3","2/1","3/2"}),I278="w"),VLOOKUP(K278,$AA$2:$AB$17,2,FALSE),IF(AND(OR($D288={"1/2","2/3","2/1","3/2"}),I278="l"),VLOOKUP(K278,$AC$2:$AD$17,2,FALSE),IF(OR($D288={"1/2","2/3","2/1","3/2"}),1,"")))))))))))))))))))))))</f>
        <v/>
      </c>
      <c r="L289" s="13" t="str">
        <f>IF(AND(M289="d",$A289&gt;=1,OR(N289={1,"2a","2b",3,"5a","5b","10a","10b","20a","20b","40a","40b","80a","80b","160a","160b"})),"w",IF(AND(M289="",$A289&gt;=1,OR(N289={1,"2a","2b",3,"5a","5b","10a","10b","20a","20b","40a","40b","80a","80b","160a","160b"})),"l",""))</f>
        <v>w</v>
      </c>
      <c r="M289" s="7" t="str">
        <f>IF(OR($A289={25,26,27,28,29,30,31,32,33,34,35,36}),"d","")</f>
        <v>d</v>
      </c>
      <c r="N289" s="14" t="str">
        <f>IF(AND(OR($D288={"1/3","2/3","3/1","3/2"}),L288="w"),VLOOKUP(N288,$AA$2:$AB$17,2,FALSE),IF(AND(OR($D288={"1/3","2/3","3/1","3/2"}),L288="l"),VLOOKUP(N288,$AC$2:$AD$17,2,FALSE),IF(AND(OR($D288={"1/3","2/3","3/1","3/2"}),L287="w"),VLOOKUP(N287,$AA$2:$AB$17,2,FALSE),IF(AND(OR($D288={"1/3","2/3","3/1","3/2"}),L287="l"),VLOOKUP(N287,$AC$2:$AD$17,2,FALSE),IF(AND(OR($D288={"1/3","2/3","3/1","3/2"}),L286="w"),VLOOKUP(N286,$AA$2:$AB$17,2,FALSE),IF(AND(OR($D288={"1/3","2/3","3/1","3/2"}),L286="l"),VLOOKUP(N286,$AC$2:$AD$17,2,FALSE),IF(AND(OR($D288={"1/3","2/3","3/1","3/2"}),L285="w"),VLOOKUP(N285,$AA$2:$AB$17,2,FALSE),IF(AND(OR($D288={"1/3","2/3","3/1","3/2"}),L285="l"),VLOOKUP(N285,$AC$2:$AD$17,2,FALSE),IF(AND(OR($D288={"1/3","2/3","3/1","3/2"}),L284="w"),VLOOKUP(N284,$AA$2:$AB$17,2,FALSE),IF(AND(OR($D288={"1/3","2/3","3/1","3/2"}),L284="l"),VLOOKUP(N284,$AC$2:$AD$17,2,FALSE),IF(AND(OR($D288={"1/3","2/3","3/1","3/2"}),L283="w"),VLOOKUP(N283,$AA$2:$AB$17,2,FALSE),IF(AND(OR($D288={"1/3","2/3","3/1","3/2"}),L283="l"),VLOOKUP(N283,$AC$2:$AD$17,2,FALSE),IF(AND(OR($D288={"1/3","2/3","3/1","3/2"}),L282="w"),VLOOKUP(N282,$AA$2:$AB$17,2,FALSE),IF(AND(OR($D288={"1/3","2/3","3/1","3/2"}),L282="l"),VLOOKUP(N282,$AC$2:$AD$17,2,FALSE),IF(AND(OR($D288={"1/3","2/3","3/1","3/2"}),L281="w"),VLOOKUP(N281,$AA$2:$AB$17,2,FALSE),IF(AND(OR($D288={"1/3","2/3","3/1","3/2"}),L281="l"),VLOOKUP(N281,$AC$2:$AD$17,2,FALSE),IF(AND(OR($D288={"1/3","2/3","3/1","3/2"}),L280="w"),VLOOKUP(N280,$AA$2:$AB$17,2,FALSE),IF(AND(OR($D288={"1/3","2/3","3/1","3/2"}),L280="l"),VLOOKUP(N280,$AC$2:$AD$17,2,FALSE),IF(AND(OR($D288={"1/3","2/3","3/1","3/2"}),L279="w"),VLOOKUP(N279,$AA$2:$AB$17,2,FALSE),IF(AND(OR($D288={"1/3","2/3","3/1","3/2"}),L279="l"),VLOOKUP(N279,$AC$2:$AD$17,2,FALSE),IF(AND(OR($D288={"1/3","2/3","3/1","3/2"}),L278="w"),VLOOKUP(N278,$AA$2:$AB$17,2,FALSE),IF(AND(OR($D288={"1/3","2/3","3/1","3/2"}),L278="l"),VLOOKUP(N278,$AC$2:$AD$17,2,FALSE),IF(OR($D288={"1/3","2/3","3/1","3/2"}),1,"")))))))))))))))))))))))</f>
        <v>2b</v>
      </c>
      <c r="O289" s="12">
        <f t="shared" si="27"/>
        <v>-1</v>
      </c>
      <c r="P289" s="13" t="str">
        <f>IF(AND(Q289="c",$A289&gt;=1,OR(R289={1,"2a","2b",3,"5a","5b","10a","10b","20a","20b","40a","40b","80a","80b","160a","160b"})),"w",IF(AND(Q289="",$A289&gt;=1,OR(R289={1,"2a","2b",3,"5a","5b","10a","10b","20a","20b","40a","40b","80a","80b","160a","160b"})),"l",""))</f>
        <v>w</v>
      </c>
      <c r="Q289" s="7" t="str">
        <f>IF(OR($A289={1,4,7,10,13,16,19,22,25,28,31,34}),"c","")</f>
        <v>c</v>
      </c>
      <c r="R289" s="14" t="str">
        <f>IF(AND(OR($E288={"a/b","a/c","b/a","c/a"}),P288="w"),VLOOKUP(R288,$AA$2:$AB$17,2,FALSE),IF(AND(OR($E288={"a/b","a/c","b/a","c/a"}),P288="l"),VLOOKUP(R288,$AC$2:$AD$17,2,FALSE),IF(AND(OR($E288={"a/b","a/c","b/a","c/a"}),P287="w"),VLOOKUP(R287,$AA$2:$AB$17,2,FALSE),IF(AND(OR($E288={"a/b","a/c","b/a","c/a"}),P287="l"),VLOOKUP(R287,$AC$2:$AD$17,2,FALSE),IF(AND(OR($E288={"a/b","a/c","b/a","c/a"}),P286="w"),VLOOKUP(R286,$AA$2:$AB$17,2,FALSE),IF(AND(OR($E288={"a/b","a/c","b/a","c/a"}),P286="l"),VLOOKUP(R286,$AC$2:$AD$17,2,FALSE),IF(AND(OR($E288={"a/b","a/c","b/a","c/a"}),P285="w"),VLOOKUP(R285,$AA$2:$AB$17,2,FALSE),IF(AND(OR($E288={"a/b","a/c","b/a","c/a"}),P285="l"),VLOOKUP(R285,$AC$2:$AD$17,2,FALSE),IF(AND(OR($E288={"a/b","a/c","b/a","c/a"}),P284="w"),VLOOKUP(R284,$AA$2:$AB$17,2,FALSE),IF(AND(OR($E288={"a/b","a/c","b/a","c/a"}),P284="l"),VLOOKUP(R284,$AC$2:$AD$17,2,FALSE),IF(AND(OR($E288={"a/b","a/c","b/a","c/a"}),P283="w"),VLOOKUP(R283,$AA$2:$AB$17,2,FALSE),IF(AND(OR($E288={"a/b","a/c","b/a","c/a"}),P283="l"),VLOOKUP(R283,$AC$2:$AD$17,2,FALSE),IF(AND(OR($E288={"a/b","a/c","b/a","c/a"}),P282="w"),VLOOKUP(R282,$AA$2:$AB$17,2,FALSE),IF(AND(OR($E288={"a/b","a/c","b/a","c/a"}),P282="l"),VLOOKUP(R282,$AC$2:$AD$17,2,FALSE),IF(AND(OR($E288={"a/b","a/c","b/a","c/a"}),P281="w"),VLOOKUP(R281,$AA$2:$AB$17,2,FALSE),IF(AND(OR($E288={"a/b","a/c","b/a","c/a"}),P281="l"),VLOOKUP(R281,$AC$2:$AD$17,2,FALSE),IF(AND(OR($E288={"a/b","a/c","b/a","c/a"}),P280="w"),VLOOKUP(R280,$AA$2:$AB$17,2,FALSE),IF(AND(OR($E288={"a/b","a/c","b/a","c/a"}),P280="l"),VLOOKUP(R280,$AC$2:$AD$17,2,FALSE),IF(AND(OR($E288={"a/b","a/c","b/a","c/a"}),P279="w"),VLOOKUP(R279,$AA$2:$AB$17,2,FALSE),IF(AND(OR($E288={"a/b","a/c","b/a","c/a"}),P279="l"),VLOOKUP(R279,$AC$2:$AD$17,2,FALSE),IF(AND(OR($E288={"a/b","a/c","b/a","c/a"}),P278="w"),VLOOKUP(R278,$AA$2:$AB$17,2,FALSE),IF(AND(OR($E288={"a/b","a/c","b/a","c/a"}),P278="l"),VLOOKUP(R278,$AC$2:$AD$17,2,FALSE),IF(OR($E288={"a/b","a/c","b/a","c/a"}),1,"")))))))))))))))))))))))</f>
        <v>20a</v>
      </c>
      <c r="S289" s="13" t="str">
        <f>IF(AND(T289="c",$A289&gt;=1,OR(U289={1,"2a","2b",3,"5a","5b","10a","10b","20a","20b","40a","40b","80a","80b","160a","160b"})),"w",IF(AND(T289="",$A289&gt;=1,OR(U289={1,"2a","2b",3,"5a","5b","10a","10b","20a","20b","40a","40b","80a","80b","160a","160b"})),"l",""))</f>
        <v/>
      </c>
      <c r="T289" s="7" t="str">
        <f>IF(OR($A289={2,5,8,11,14,17,20,23,26,29,32,35}),"c","")</f>
        <v/>
      </c>
      <c r="U289" s="14" t="str">
        <f>IF(AND(OR($E288={"a/b","b/c","b/a","c/b"}),S288="w"),VLOOKUP(U288,$AA$2:$AB$17,2,FALSE),IF(AND(OR($E288={"a/b","b/c","b/a","c/b"}),S288="l"),VLOOKUP(U288,$AC$2:$AD$17,2,FALSE),IF(AND(OR($E288={"a/b","b/c","b/a","c/b"}),S287="w"),VLOOKUP(U287,$AA$2:$AB$17,2,FALSE),IF(AND(OR($E288={"a/b","b/c","b/a","c/b"}),S287="l"),VLOOKUP(U287,$AC$2:$AD$17,2,FALSE),IF(AND(OR($E288={"a/b","b/c","b/a","c/b"}),S286="w"),VLOOKUP(U286,$AA$2:$AB$17,2,FALSE),IF(AND(OR($E288={"a/b","b/c","b/a","c/b"}),S286="l"),VLOOKUP(U286,$AC$2:$AD$17,2,FALSE),IF(AND(OR($E288={"a/b","b/c","b/a","c/b"}),S285="w"),VLOOKUP(U285,$AA$2:$AB$17,2,FALSE),IF(AND(OR($E288={"a/b","b/c","b/a","c/b"}),S285="l"),VLOOKUP(U285,$AC$2:$AD$17,2,FALSE),IF(AND(OR($E288={"a/b","b/c","b/a","c/b"}),S284="w"),VLOOKUP(U284,$AA$2:$AB$17,2,FALSE),IF(AND(OR($E288={"a/b","b/c","b/a","c/b"}),S284="l"),VLOOKUP(U284,$AC$2:$AD$17,2,FALSE),IF(AND(OR($E288={"a/b","b/c","b/a","c/b"}),S283="w"),VLOOKUP(U283,$AA$2:$AB$17,2,FALSE),IF(AND(OR($E288={"a/b","b/c","b/a","c/b"}),S283="l"),VLOOKUP(U283,$AC$2:$AD$17,2,FALSE),IF(AND(OR($E288={"a/b","b/c","b/a","c/b"}),S282="w"),VLOOKUP(U282,$AA$2:$AB$17,2,FALSE),IF(AND(OR($E288={"a/b","b/c","b/a","c/b"}),S282="l"),VLOOKUP(U282,$AC$2:$AD$17,2,FALSE),IF(AND(OR($E288={"a/b","b/c","b/a","c/b"}),S281="w"),VLOOKUP(U281,$AA$2:$AB$17,2,FALSE),IF(AND(OR($E288={"a/b","b/c","b/a","c/b"}),S281="l"),VLOOKUP(U281,$AC$2:$AD$17,2,FALSE),IF(AND(OR($E288={"a/b","b/c","b/a","c/b"}),S280="w"),VLOOKUP(U280,$AA$2:$AB$17,2,FALSE),IF(AND(OR($E288={"a/b","b/c","b/a","c/b"}),S280="l"),VLOOKUP(U280,$AC$2:$AD$17,2,FALSE),IF(AND(OR($E288={"a/b","b/c","b/a","c/b"}),S279="w"),VLOOKUP(U279,$AA$2:$AB$17,2,FALSE),IF(AND(OR($E288={"a/b","b/c","b/a","c/b"}),S279="l"),VLOOKUP(U279,$AC$2:$AD$17,2,FALSE),IF(AND(OR($E288={"a/b","b/c","b/a","c/b"}),S278="w"),VLOOKUP(U278,$AA$2:$AB$17,2,FALSE),IF(AND(OR($E288={"a/b","b/c","b/a","c/b"}),S278="l"),VLOOKUP(U278,$AC$2:$AD$17,2,FALSE),IF(OR($E288={"a/b","b/c","b/a","c/b"}),1,"")))))))))))))))))))))))</f>
        <v/>
      </c>
      <c r="V289" s="13" t="str">
        <f>IF(AND(W289="c",$A289&gt;=1,OR(X289={1,"2a","2b",3,"5a","5b","10a","10b","20a","20b","40a","40b","80a","80b","160a","160b"})),"w",IF(AND(W289="",$A289&gt;=1,OR(X289={1,"2a","2b",3,"5a","5b","10a","10b","20a","20b","40a","40b","80a","80b","160a","160b"})),"l",""))</f>
        <v>l</v>
      </c>
      <c r="W289" s="7" t="str">
        <f>IF(OR($A289={3,6,9,12,15,18,21,24,27,30,33,36}),"c","")</f>
        <v/>
      </c>
      <c r="X289" s="14">
        <f>IF(AND(OR($E288={"a/c","b/c","c/a","c/b"}),V288="w"),VLOOKUP(X288,$AA$2:$AB$17,2,FALSE),IF(AND(OR($E288={"a/c","b/c","c/a","c/b"}),V288="l"),VLOOKUP(X288,$AC$2:$AD$17,2,FALSE),IF(AND(OR($E288={"a/c","b/c","c/a","c/b"}),V287="w"),VLOOKUP(X287,$AA$2:$AB$17,2,FALSE),IF(AND(OR($E288={"a/c","b/c","c/a","c/b"}),V287="l"),VLOOKUP(X287,$AC$2:$AD$17,2,FALSE),IF(AND(OR($E288={"a/c","b/c","c/a","c/b"}),V286="w"),VLOOKUP(X286,$AA$2:$AB$17,2,FALSE),IF(AND(OR($E288={"a/c","b/c","c/a","c/b"}),V286="l"),VLOOKUP(X286,$AC$2:$AD$17,2,FALSE),IF(AND(OR($E288={"a/c","b/c","c/a","c/b"}),V285="w"),VLOOKUP(X285,$AA$2:$AB$17,2,FALSE),IF(AND(OR($E288={"a/c","b/c","c/a","c/b"}),V285="l"),VLOOKUP(X285,$AC$2:$AD$17,2,FALSE),IF(AND(OR($E288={"a/c","b/c","c/a","c/b"}),V284="w"),VLOOKUP(X284,$AA$2:$AB$17,2,FALSE),IF(AND(OR($E288={"a/c","b/c","c/a","c/b"}),V284="l"),VLOOKUP(X284,$AC$2:$AD$17,2,FALSE),IF(AND(OR($E288={"a/c","b/c","c/a","c/b"}),V283="w"),VLOOKUP(X283,$AA$2:$AB$17,2,FALSE),IF(AND(OR($E288={"a/c","b/c","c/a","c/b"}),V283="l"),VLOOKUP(X283,$AC$2:$AD$17,2,FALSE),IF(AND(OR($E288={"a/c","b/c","c/a","c/b"}),V282="w"),VLOOKUP(X282,$AA$2:$AB$17,2,FALSE),IF(AND(OR($E288={"a/c","b/c","c/a","c/b"}),V282="l"),VLOOKUP(X282,$AC$2:$AD$17,2,FALSE),IF(AND(OR($E288={"a/c","b/c","c/a","c/b"}),V281="w"),VLOOKUP(X281,$AA$2:$AB$17,2,FALSE),IF(AND(OR($E288={"a/c","b/c","c/a","c/b"}),V281="l"),VLOOKUP(X281,$AC$2:$AD$17,2,FALSE),IF(AND(OR($E288={"a/c","b/c","c/a","c/b"}),V280="w"),VLOOKUP(X280,$AA$2:$AB$17,2,FALSE),IF(AND(OR($E288={"a/c","b/c","c/a","c/b"}),V280="l"),VLOOKUP(X280,$AC$2:$AD$17,2,FALSE),IF(AND(OR($E288={"a/c","b/c","c/a","c/b"}),V279="w"),VLOOKUP(X279,$AA$2:$AB$17,2,FALSE),IF(AND(OR($E288={"a/c","b/c","c/a","c/b"}),V279="l"),VLOOKUP(X279,$AC$2:$AD$17,2,FALSE),IF(AND(OR($E288={"a/c","b/c","c/a","c/b"}),V278="w"),VLOOKUP(X278,$AA$2:$AB$17,2,FALSE),IF(AND(OR($E288={"a/c","b/c","c/a","c/b"}),V278="l"),VLOOKUP(X278,$AC$2:$AD$17,2,FALSE),IF(OR($E288={"a/c","b/c","c/a","c/b"}),1,"")))))))))))))))))))))))</f>
        <v>1</v>
      </c>
      <c r="Y289" s="12">
        <f t="shared" si="28"/>
        <v>39</v>
      </c>
      <c r="Z289" s="27">
        <f t="shared" si="29"/>
        <v>38</v>
      </c>
    </row>
    <row r="290" spans="1:26">
      <c r="A290" s="2">
        <v>20</v>
      </c>
      <c r="B290" s="9">
        <f>IF(OR($A290={1,2,3,4,5,6,7,8,9,10,11,12}),1,IF(OR($A290={13,14,15,16,17,18,19,20,21,22,23,24}),2,IF(OR($A290={25,26,27,28,29,30,31,32,33,34,35,36}),3,"")))</f>
        <v>2</v>
      </c>
      <c r="C290" s="9" t="str">
        <f>IF(OR($A290={1,4,7,10,13,16,19,22,25,28,31,34}),"A",IF(OR($A290={2,5,8,11,14,17,20,23,26,29,32,35}),"B",IF(OR($A290={3,6,9,12,15,18,21,24,27,30,33,36}),"C","")))</f>
        <v>B</v>
      </c>
      <c r="D290" t="str">
        <f t="shared" si="30"/>
        <v>3/2</v>
      </c>
      <c r="E290" t="str">
        <f t="shared" si="31"/>
        <v>A/B</v>
      </c>
      <c r="F290" s="13" t="str">
        <f>IF(AND(G290="d",$A290&gt;=1,OR(H290={1,"2a","2b",3,"5a","5b","10a","10b","20a","20b","40a","40b","80a","80b","160a","160b"})),"w",IF(AND(G290="",$A290&gt;=1,OR(H290={1,"2a","2b",3,"5a","5b","10a","10b","20a","20b","40a","40b","80a","80b","160a","160b"})),"l",""))</f>
        <v>l</v>
      </c>
      <c r="G290" s="7" t="str">
        <f>IF(OR($A290={1,2,3,4,5,6,7,8,9,10,11,12}),"d","")</f>
        <v/>
      </c>
      <c r="H290" s="14" t="str">
        <f>IF(AND(OR($D289={"1/2","1/3","2/1","3/1"}),F289="w"),VLOOKUP(H289,$AA$2:$AB$17,2,FALSE),IF(AND(OR($D289={"1/2","1/3","2/1","3/1"}),F289="l"),VLOOKUP(H289,$AC$2:$AD$17,2,FALSE),IF(AND(OR($D289={"1/2","1/3","2/1","3/1"}),F288="w"),VLOOKUP(H288,$AA$2:$AB$17,2,FALSE),IF(AND(OR($D289={"1/2","1/3","2/1","3/1"}),F288="l"),VLOOKUP(H288,$AC$2:$AD$17,2,FALSE),IF(AND(OR($D289={"1/2","1/3","2/1","3/1"}),F287="w"),VLOOKUP(H287,$AA$2:$AB$17,2,FALSE),IF(AND(OR($D289={"1/2","1/3","2/1","3/1"}),F287="l"),VLOOKUP(H287,$AC$2:$AD$17,2,FALSE),IF(AND(OR($D289={"1/2","1/3","2/1","3/1"}),F286="w"),VLOOKUP(H286,$AA$2:$AB$17,2,FALSE),IF(AND(OR($D289={"1/2","1/3","2/1","3/1"}),F286="l"),VLOOKUP(H286,$AC$2:$AD$17,2,FALSE),IF(AND(OR($D289={"1/2","1/3","2/1","3/1"}),F285="w"),VLOOKUP(H285,$AA$2:$AB$17,2,FALSE),IF(AND(OR($D289={"1/2","1/3","2/1","3/1"}),F285="l"),VLOOKUP(H285,$AC$2:$AD$17,2,FALSE),IF(AND(OR($D289={"1/2","1/3","2/1","3/1"}),F284="w"),VLOOKUP(H284,$AA$2:$AB$17,2,FALSE),IF(AND(OR($D289={"1/2","1/3","2/1","3/1"}),F284="l"),VLOOKUP(H284,$AC$2:$AD$17,2,FALSE),IF(AND(OR($D289={"1/2","1/3","2/1","3/1"}),F283="w"),VLOOKUP(H283,$AA$2:$AB$17,2,FALSE),IF(AND(OR($D289={"1/2","1/3","2/1","3/1"}),F283="l"),VLOOKUP(H283,$AC$2:$AD$17,2,FALSE),IF(AND(OR($D289={"1/2","1/3","2/1","3/1"}),F282="w"),VLOOKUP(H282,$AA$2:$AB$17,2,FALSE),IF(AND(OR($D289={"1/2","1/3","2/1","3/1"}),F282="l"),VLOOKUP(H282,$AC$2:$AD$17,2,FALSE),IF(AND(OR($D289={"1/2","1/3","2/1","3/1"}),F281="w"),VLOOKUP(H281,$AA$2:$AB$17,2,FALSE),IF(AND(OR($D289={"1/2","1/3","2/1","3/1"}),F281="l"),VLOOKUP(H281,$AC$2:$AD$17,2,FALSE),IF(AND(OR($D289={"1/2","1/3","2/1","3/1"}),F280="w"),VLOOKUP(H280,$AA$2:$AB$17,2,FALSE),IF(AND(OR($D289={"1/2","1/3","2/1","3/1"}),F280="l"),VLOOKUP(H280,$AC$2:$AD$17,2,FALSE),IF(AND(OR($D289={"1/2","1/3","2/1","3/1"}),F279="w"),VLOOKUP(H279,$AA$2:$AB$17,2,FALSE),IF(AND(OR($D289={"1/2","1/3","2/1","3/1"}),F279="l"),VLOOKUP(H279,$AC$2:$AD$17,2,FALSE),IF(OR($D289={"1/2","1/3","2/1","3/1"}),1,"")))))))))))))))))))))))</f>
        <v>5b</v>
      </c>
      <c r="I290" s="13" t="str">
        <f>IF(AND(J290="d",$A290&gt;=1,OR(K290={1,"2a","2b",3,"5a","5b","10a","10b","20a","20b","40a","40b","80a","80b","160a","160b"})),"w",IF(AND(J290="",$A290&gt;=1,OR(K290={1,"2a","2b",3,"5a","5b","10a","10b","20a","20b","40a","40b","80a","80b","160a","160b"})),"l",""))</f>
        <v/>
      </c>
      <c r="J290" s="7" t="str">
        <f>IF(OR($A290={13,14,15,16,17,18,19,20,21,22,23,24}),"d","")</f>
        <v>d</v>
      </c>
      <c r="K290" s="14" t="str">
        <f>IF(AND(OR($D289={"1/2","2/3","2/1","3/2"}),I289="w"),VLOOKUP(K289,$AA$2:$AB$17,2,FALSE),IF(AND(OR($D289={"1/2","2/3","2/1","3/2"}),I289="l"),VLOOKUP(K289,$AC$2:$AD$17,2,FALSE),IF(AND(OR($D289={"1/2","2/3","2/1","3/2"}),I288="w"),VLOOKUP(K288,$AA$2:$AB$17,2,FALSE),IF(AND(OR($D289={"1/2","2/3","2/1","3/2"}),I288="l"),VLOOKUP(K288,$AC$2:$AD$17,2,FALSE),IF(AND(OR($D289={"1/2","2/3","2/1","3/2"}),I287="w"),VLOOKUP(K287,$AA$2:$AB$17,2,FALSE),IF(AND(OR($D289={"1/2","2/3","2/1","3/2"}),I287="l"),VLOOKUP(K287,$AC$2:$AD$17,2,FALSE),IF(AND(OR($D289={"1/2","2/3","2/1","3/2"}),I286="w"),VLOOKUP(K286,$AA$2:$AB$17,2,FALSE),IF(AND(OR($D289={"1/2","2/3","2/1","3/2"}),I286="l"),VLOOKUP(K286,$AC$2:$AD$17,2,FALSE),IF(AND(OR($D289={"1/2","2/3","2/1","3/2"}),I285="w"),VLOOKUP(K285,$AA$2:$AB$17,2,FALSE),IF(AND(OR($D289={"1/2","2/3","2/1","3/2"}),I285="l"),VLOOKUP(K285,$AC$2:$AD$17,2,FALSE),IF(AND(OR($D289={"1/2","2/3","2/1","3/2"}),I284="w"),VLOOKUP(K284,$AA$2:$AB$17,2,FALSE),IF(AND(OR($D289={"1/2","2/3","2/1","3/2"}),I284="l"),VLOOKUP(K284,$AC$2:$AD$17,2,FALSE),IF(AND(OR($D289={"1/2","2/3","2/1","3/2"}),I283="w"),VLOOKUP(K283,$AA$2:$AB$17,2,FALSE),IF(AND(OR($D289={"1/2","2/3","2/1","3/2"}),I283="l"),VLOOKUP(K283,$AC$2:$AD$17,2,FALSE),IF(AND(OR($D289={"1/2","2/3","2/1","3/2"}),I282="w"),VLOOKUP(K282,$AA$2:$AB$17,2,FALSE),IF(AND(OR($D289={"1/2","2/3","2/1","3/2"}),I282="l"),VLOOKUP(K282,$AC$2:$AD$17,2,FALSE),IF(AND(OR($D289={"1/2","2/3","2/1","3/2"}),I281="w"),VLOOKUP(K281,$AA$2:$AB$17,2,FALSE),IF(AND(OR($D289={"1/2","2/3","2/1","3/2"}),I281="l"),VLOOKUP(K281,$AC$2:$AD$17,2,FALSE),IF(AND(OR($D289={"1/2","2/3","2/1","3/2"}),I280="w"),VLOOKUP(K280,$AA$2:$AB$17,2,FALSE),IF(AND(OR($D289={"1/2","2/3","2/1","3/2"}),I280="l"),VLOOKUP(K280,$AC$2:$AD$17,2,FALSE),IF(AND(OR($D289={"1/2","2/3","2/1","3/2"}),I279="w"),VLOOKUP(K279,$AA$2:$AB$17,2,FALSE),IF(AND(OR($D289={"1/2","2/3","2/1","3/2"}),I279="l"),VLOOKUP(K279,$AC$2:$AD$17,2,FALSE),IF(OR($D289={"1/2","2/3","2/1","3/2"}),1,"")))))))))))))))))))))))</f>
        <v/>
      </c>
      <c r="L290" s="13" t="str">
        <f>IF(AND(M290="d",$A290&gt;=1,OR(N290={1,"2a","2b",3,"5a","5b","10a","10b","20a","20b","40a","40b","80a","80b","160a","160b"})),"w",IF(AND(M290="",$A290&gt;=1,OR(N290={1,"2a","2b",3,"5a","5b","10a","10b","20a","20b","40a","40b","80a","80b","160a","160b"})),"l",""))</f>
        <v>l</v>
      </c>
      <c r="M290" s="7" t="str">
        <f>IF(OR($A290={25,26,27,28,29,30,31,32,33,34,35,36}),"d","")</f>
        <v/>
      </c>
      <c r="N290" s="14">
        <f>IF(AND(OR($D289={"1/3","2/3","3/1","3/2"}),L289="w"),VLOOKUP(N289,$AA$2:$AB$17,2,FALSE),IF(AND(OR($D289={"1/3","2/3","3/1","3/2"}),L289="l"),VLOOKUP(N289,$AC$2:$AD$17,2,FALSE),IF(AND(OR($D289={"1/3","2/3","3/1","3/2"}),L288="w"),VLOOKUP(N288,$AA$2:$AB$17,2,FALSE),IF(AND(OR($D289={"1/3","2/3","3/1","3/2"}),L288="l"),VLOOKUP(N288,$AC$2:$AD$17,2,FALSE),IF(AND(OR($D289={"1/3","2/3","3/1","3/2"}),L287="w"),VLOOKUP(N287,$AA$2:$AB$17,2,FALSE),IF(AND(OR($D289={"1/3","2/3","3/1","3/2"}),L287="l"),VLOOKUP(N287,$AC$2:$AD$17,2,FALSE),IF(AND(OR($D289={"1/3","2/3","3/1","3/2"}),L286="w"),VLOOKUP(N286,$AA$2:$AB$17,2,FALSE),IF(AND(OR($D289={"1/3","2/3","3/1","3/2"}),L286="l"),VLOOKUP(N286,$AC$2:$AD$17,2,FALSE),IF(AND(OR($D289={"1/3","2/3","3/1","3/2"}),L285="w"),VLOOKUP(N285,$AA$2:$AB$17,2,FALSE),IF(AND(OR($D289={"1/3","2/3","3/1","3/2"}),L285="l"),VLOOKUP(N285,$AC$2:$AD$17,2,FALSE),IF(AND(OR($D289={"1/3","2/3","3/1","3/2"}),L284="w"),VLOOKUP(N284,$AA$2:$AB$17,2,FALSE),IF(AND(OR($D289={"1/3","2/3","3/1","3/2"}),L284="l"),VLOOKUP(N284,$AC$2:$AD$17,2,FALSE),IF(AND(OR($D289={"1/3","2/3","3/1","3/2"}),L283="w"),VLOOKUP(N283,$AA$2:$AB$17,2,FALSE),IF(AND(OR($D289={"1/3","2/3","3/1","3/2"}),L283="l"),VLOOKUP(N283,$AC$2:$AD$17,2,FALSE),IF(AND(OR($D289={"1/3","2/3","3/1","3/2"}),L282="w"),VLOOKUP(N282,$AA$2:$AB$17,2,FALSE),IF(AND(OR($D289={"1/3","2/3","3/1","3/2"}),L282="l"),VLOOKUP(N282,$AC$2:$AD$17,2,FALSE),IF(AND(OR($D289={"1/3","2/3","3/1","3/2"}),L281="w"),VLOOKUP(N281,$AA$2:$AB$17,2,FALSE),IF(AND(OR($D289={"1/3","2/3","3/1","3/2"}),L281="l"),VLOOKUP(N281,$AC$2:$AD$17,2,FALSE),IF(AND(OR($D289={"1/3","2/3","3/1","3/2"}),L280="w"),VLOOKUP(N280,$AA$2:$AB$17,2,FALSE),IF(AND(OR($D289={"1/3","2/3","3/1","3/2"}),L280="l"),VLOOKUP(N280,$AC$2:$AD$17,2,FALSE),IF(AND(OR($D289={"1/3","2/3","3/1","3/2"}),L279="w"),VLOOKUP(N279,$AA$2:$AB$17,2,FALSE),IF(AND(OR($D289={"1/3","2/3","3/1","3/2"}),L279="l"),VLOOKUP(N279,$AC$2:$AD$17,2,FALSE),IF(OR($D289={"1/3","2/3","3/1","3/2"}),1,"")))))))))))))))))))))))</f>
        <v>1</v>
      </c>
      <c r="O290" s="12">
        <f t="shared" si="27"/>
        <v>-6</v>
      </c>
      <c r="P290" s="13" t="str">
        <f>IF(AND(Q290="c",$A290&gt;=1,OR(R290={1,"2a","2b",3,"5a","5b","10a","10b","20a","20b","40a","40b","80a","80b","160a","160b"})),"w",IF(AND(Q290="",$A290&gt;=1,OR(R290={1,"2a","2b",3,"5a","5b","10a","10b","20a","20b","40a","40b","80a","80b","160a","160b"})),"l",""))</f>
        <v>l</v>
      </c>
      <c r="Q290" s="7" t="str">
        <f>IF(OR($A290={1,4,7,10,13,16,19,22,25,28,31,34}),"c","")</f>
        <v/>
      </c>
      <c r="R290" s="14">
        <f>IF(AND(OR($E289={"a/b","a/c","b/a","c/a"}),P289="w"),VLOOKUP(R289,$AA$2:$AB$17,2,FALSE),IF(AND(OR($E289={"a/b","a/c","b/a","c/a"}),P289="l"),VLOOKUP(R289,$AC$2:$AD$17,2,FALSE),IF(AND(OR($E289={"a/b","a/c","b/a","c/a"}),P288="w"),VLOOKUP(R288,$AA$2:$AB$17,2,FALSE),IF(AND(OR($E289={"a/b","a/c","b/a","c/a"}),P288="l"),VLOOKUP(R288,$AC$2:$AD$17,2,FALSE),IF(AND(OR($E289={"a/b","a/c","b/a","c/a"}),P287="w"),VLOOKUP(R287,$AA$2:$AB$17,2,FALSE),IF(AND(OR($E289={"a/b","a/c","b/a","c/a"}),P287="l"),VLOOKUP(R287,$AC$2:$AD$17,2,FALSE),IF(AND(OR($E289={"a/b","a/c","b/a","c/a"}),P286="w"),VLOOKUP(R286,$AA$2:$AB$17,2,FALSE),IF(AND(OR($E289={"a/b","a/c","b/a","c/a"}),P286="l"),VLOOKUP(R286,$AC$2:$AD$17,2,FALSE),IF(AND(OR($E289={"a/b","a/c","b/a","c/a"}),P285="w"),VLOOKUP(R285,$AA$2:$AB$17,2,FALSE),IF(AND(OR($E289={"a/b","a/c","b/a","c/a"}),P285="l"),VLOOKUP(R285,$AC$2:$AD$17,2,FALSE),IF(AND(OR($E289={"a/b","a/c","b/a","c/a"}),P284="w"),VLOOKUP(R284,$AA$2:$AB$17,2,FALSE),IF(AND(OR($E289={"a/b","a/c","b/a","c/a"}),P284="l"),VLOOKUP(R284,$AC$2:$AD$17,2,FALSE),IF(AND(OR($E289={"a/b","a/c","b/a","c/a"}),P283="w"),VLOOKUP(R283,$AA$2:$AB$17,2,FALSE),IF(AND(OR($E289={"a/b","a/c","b/a","c/a"}),P283="l"),VLOOKUP(R283,$AC$2:$AD$17,2,FALSE),IF(AND(OR($E289={"a/b","a/c","b/a","c/a"}),P282="w"),VLOOKUP(R282,$AA$2:$AB$17,2,FALSE),IF(AND(OR($E289={"a/b","a/c","b/a","c/a"}),P282="l"),VLOOKUP(R282,$AC$2:$AD$17,2,FALSE),IF(AND(OR($E289={"a/b","a/c","b/a","c/a"}),P281="w"),VLOOKUP(R281,$AA$2:$AB$17,2,FALSE),IF(AND(OR($E289={"a/b","a/c","b/a","c/a"}),P281="l"),VLOOKUP(R281,$AC$2:$AD$17,2,FALSE),IF(AND(OR($E289={"a/b","a/c","b/a","c/a"}),P280="w"),VLOOKUP(R280,$AA$2:$AB$17,2,FALSE),IF(AND(OR($E289={"a/b","a/c","b/a","c/a"}),P280="l"),VLOOKUP(R280,$AC$2:$AD$17,2,FALSE),IF(AND(OR($E289={"a/b","a/c","b/a","c/a"}),P279="w"),VLOOKUP(R279,$AA$2:$AB$17,2,FALSE),IF(AND(OR($E289={"a/b","a/c","b/a","c/a"}),P279="l"),VLOOKUP(R279,$AC$2:$AD$17,2,FALSE),IF(OR($E289={"a/b","a/c","b/a","c/a"}),1,"")))))))))))))))))))))))</f>
        <v>1</v>
      </c>
      <c r="S290" s="13" t="str">
        <f>IF(AND(T290="c",$A290&gt;=1,OR(U290={1,"2a","2b",3,"5a","5b","10a","10b","20a","20b","40a","40b","80a","80b","160a","160b"})),"w",IF(AND(T290="",$A290&gt;=1,OR(U290={1,"2a","2b",3,"5a","5b","10a","10b","20a","20b","40a","40b","80a","80b","160a","160b"})),"l",""))</f>
        <v/>
      </c>
      <c r="T290" s="7" t="str">
        <f>IF(OR($A290={2,5,8,11,14,17,20,23,26,29,32,35}),"c","")</f>
        <v>c</v>
      </c>
      <c r="U290" s="14" t="str">
        <f>IF(AND(OR($E289={"a/b","b/c","b/a","c/b"}),S289="w"),VLOOKUP(U289,$AA$2:$AB$17,2,FALSE),IF(AND(OR($E289={"a/b","b/c","b/a","c/b"}),S289="l"),VLOOKUP(U289,$AC$2:$AD$17,2,FALSE),IF(AND(OR($E289={"a/b","b/c","b/a","c/b"}),S288="w"),VLOOKUP(U288,$AA$2:$AB$17,2,FALSE),IF(AND(OR($E289={"a/b","b/c","b/a","c/b"}),S288="l"),VLOOKUP(U288,$AC$2:$AD$17,2,FALSE),IF(AND(OR($E289={"a/b","b/c","b/a","c/b"}),S287="w"),VLOOKUP(U287,$AA$2:$AB$17,2,FALSE),IF(AND(OR($E289={"a/b","b/c","b/a","c/b"}),S287="l"),VLOOKUP(U287,$AC$2:$AD$17,2,FALSE),IF(AND(OR($E289={"a/b","b/c","b/a","c/b"}),S286="w"),VLOOKUP(U286,$AA$2:$AB$17,2,FALSE),IF(AND(OR($E289={"a/b","b/c","b/a","c/b"}),S286="l"),VLOOKUP(U286,$AC$2:$AD$17,2,FALSE),IF(AND(OR($E289={"a/b","b/c","b/a","c/b"}),S285="w"),VLOOKUP(U285,$AA$2:$AB$17,2,FALSE),IF(AND(OR($E289={"a/b","b/c","b/a","c/b"}),S285="l"),VLOOKUP(U285,$AC$2:$AD$17,2,FALSE),IF(AND(OR($E289={"a/b","b/c","b/a","c/b"}),S284="w"),VLOOKUP(U284,$AA$2:$AB$17,2,FALSE),IF(AND(OR($E289={"a/b","b/c","b/a","c/b"}),S284="l"),VLOOKUP(U284,$AC$2:$AD$17,2,FALSE),IF(AND(OR($E289={"a/b","b/c","b/a","c/b"}),S283="w"),VLOOKUP(U283,$AA$2:$AB$17,2,FALSE),IF(AND(OR($E289={"a/b","b/c","b/a","c/b"}),S283="l"),VLOOKUP(U283,$AC$2:$AD$17,2,FALSE),IF(AND(OR($E289={"a/b","b/c","b/a","c/b"}),S282="w"),VLOOKUP(U282,$AA$2:$AB$17,2,FALSE),IF(AND(OR($E289={"a/b","b/c","b/a","c/b"}),S282="l"),VLOOKUP(U282,$AC$2:$AD$17,2,FALSE),IF(AND(OR($E289={"a/b","b/c","b/a","c/b"}),S281="w"),VLOOKUP(U281,$AA$2:$AB$17,2,FALSE),IF(AND(OR($E289={"a/b","b/c","b/a","c/b"}),S281="l"),VLOOKUP(U281,$AC$2:$AD$17,2,FALSE),IF(AND(OR($E289={"a/b","b/c","b/a","c/b"}),S280="w"),VLOOKUP(U280,$AA$2:$AB$17,2,FALSE),IF(AND(OR($E289={"a/b","b/c","b/a","c/b"}),S280="l"),VLOOKUP(U280,$AC$2:$AD$17,2,FALSE),IF(AND(OR($E289={"a/b","b/c","b/a","c/b"}),S279="w"),VLOOKUP(U279,$AA$2:$AB$17,2,FALSE),IF(AND(OR($E289={"a/b","b/c","b/a","c/b"}),S279="l"),VLOOKUP(U279,$AC$2:$AD$17,2,FALSE),IF(OR($E289={"a/b","b/c","b/a","c/b"}),1,"")))))))))))))))))))))))</f>
        <v/>
      </c>
      <c r="V290" s="13" t="str">
        <f>IF(AND(W290="c",$A290&gt;=1,OR(X290={1,"2a","2b",3,"5a","5b","10a","10b","20a","20b","40a","40b","80a","80b","160a","160b"})),"w",IF(AND(W290="",$A290&gt;=1,OR(X290={1,"2a","2b",3,"5a","5b","10a","10b","20a","20b","40a","40b","80a","80b","160a","160b"})),"l",""))</f>
        <v>l</v>
      </c>
      <c r="W290" s="7" t="str">
        <f>IF(OR($A290={3,6,9,12,15,18,21,24,27,30,33,36}),"c","")</f>
        <v/>
      </c>
      <c r="X290" s="14" t="str">
        <f>IF(AND(OR($E289={"a/c","b/c","c/a","c/b"}),V289="w"),VLOOKUP(X289,$AA$2:$AB$17,2,FALSE),IF(AND(OR($E289={"a/c","b/c","c/a","c/b"}),V289="l"),VLOOKUP(X289,$AC$2:$AD$17,2,FALSE),IF(AND(OR($E289={"a/c","b/c","c/a","c/b"}),V288="w"),VLOOKUP(X288,$AA$2:$AB$17,2,FALSE),IF(AND(OR($E289={"a/c","b/c","c/a","c/b"}),V288="l"),VLOOKUP(X288,$AC$2:$AD$17,2,FALSE),IF(AND(OR($E289={"a/c","b/c","c/a","c/b"}),V287="w"),VLOOKUP(X287,$AA$2:$AB$17,2,FALSE),IF(AND(OR($E289={"a/c","b/c","c/a","c/b"}),V287="l"),VLOOKUP(X287,$AC$2:$AD$17,2,FALSE),IF(AND(OR($E289={"a/c","b/c","c/a","c/b"}),V286="w"),VLOOKUP(X286,$AA$2:$AB$17,2,FALSE),IF(AND(OR($E289={"a/c","b/c","c/a","c/b"}),V286="l"),VLOOKUP(X286,$AC$2:$AD$17,2,FALSE),IF(AND(OR($E289={"a/c","b/c","c/a","c/b"}),V285="w"),VLOOKUP(X285,$AA$2:$AB$17,2,FALSE),IF(AND(OR($E289={"a/c","b/c","c/a","c/b"}),V285="l"),VLOOKUP(X285,$AC$2:$AD$17,2,FALSE),IF(AND(OR($E289={"a/c","b/c","c/a","c/b"}),V284="w"),VLOOKUP(X284,$AA$2:$AB$17,2,FALSE),IF(AND(OR($E289={"a/c","b/c","c/a","c/b"}),V284="l"),VLOOKUP(X284,$AC$2:$AD$17,2,FALSE),IF(AND(OR($E289={"a/c","b/c","c/a","c/b"}),V283="w"),VLOOKUP(X283,$AA$2:$AB$17,2,FALSE),IF(AND(OR($E289={"a/c","b/c","c/a","c/b"}),V283="l"),VLOOKUP(X283,$AC$2:$AD$17,2,FALSE),IF(AND(OR($E289={"a/c","b/c","c/a","c/b"}),V282="w"),VLOOKUP(X282,$AA$2:$AB$17,2,FALSE),IF(AND(OR($E289={"a/c","b/c","c/a","c/b"}),V282="l"),VLOOKUP(X282,$AC$2:$AD$17,2,FALSE),IF(AND(OR($E289={"a/c","b/c","c/a","c/b"}),V281="w"),VLOOKUP(X281,$AA$2:$AB$17,2,FALSE),IF(AND(OR($E289={"a/c","b/c","c/a","c/b"}),V281="l"),VLOOKUP(X281,$AC$2:$AD$17,2,FALSE),IF(AND(OR($E289={"a/c","b/c","c/a","c/b"}),V280="w"),VLOOKUP(X280,$AA$2:$AB$17,2,FALSE),IF(AND(OR($E289={"a/c","b/c","c/a","c/b"}),V280="l"),VLOOKUP(X280,$AC$2:$AD$17,2,FALSE),IF(AND(OR($E289={"a/c","b/c","c/a","c/b"}),V279="w"),VLOOKUP(X279,$AA$2:$AB$17,2,FALSE),IF(AND(OR($E289={"a/c","b/c","c/a","c/b"}),V279="l"),VLOOKUP(X279,$AC$2:$AD$17,2,FALSE),IF(OR($E289={"a/c","b/c","c/a","c/b"}),1,"")))))))))))))))))))))))</f>
        <v>2a</v>
      </c>
      <c r="Y290" s="12">
        <f t="shared" si="28"/>
        <v>-3</v>
      </c>
      <c r="Z290" s="27">
        <f t="shared" si="29"/>
        <v>-9</v>
      </c>
    </row>
    <row r="291" spans="1:26">
      <c r="A291" s="2">
        <v>10</v>
      </c>
      <c r="B291" s="9">
        <f>IF(OR($A291={1,2,3,4,5,6,7,8,9,10,11,12}),1,IF(OR($A291={13,14,15,16,17,18,19,20,21,22,23,24}),2,IF(OR($A291={25,26,27,28,29,30,31,32,33,34,35,36}),3,"")))</f>
        <v>1</v>
      </c>
      <c r="C291" s="9" t="str">
        <f>IF(OR($A291={1,4,7,10,13,16,19,22,25,28,31,34}),"A",IF(OR($A291={2,5,8,11,14,17,20,23,26,29,32,35}),"B",IF(OR($A291={3,6,9,12,15,18,21,24,27,30,33,36}),"C","")))</f>
        <v>A</v>
      </c>
      <c r="D291" t="str">
        <f t="shared" si="30"/>
        <v>2/1</v>
      </c>
      <c r="E291" t="str">
        <f t="shared" si="31"/>
        <v>B/A</v>
      </c>
      <c r="F291" s="13" t="str">
        <f>IF(AND(G291="d",$A291&gt;=1,OR(H291={1,"2a","2b",3,"5a","5b","10a","10b","20a","20b","40a","40b","80a","80b","160a","160b"})),"w",IF(AND(G291="",$A291&gt;=1,OR(H291={1,"2a","2b",3,"5a","5b","10a","10b","20a","20b","40a","40b","80a","80b","160a","160b"})),"l",""))</f>
        <v/>
      </c>
      <c r="G291" s="7" t="str">
        <f>IF(OR($A291={1,2,3,4,5,6,7,8,9,10,11,12}),"d","")</f>
        <v>d</v>
      </c>
      <c r="H291" s="14" t="str">
        <f>IF(AND(OR($D290={"1/2","1/3","2/1","3/1"}),F290="w"),VLOOKUP(H290,$AA$2:$AB$17,2,FALSE),IF(AND(OR($D290={"1/2","1/3","2/1","3/1"}),F290="l"),VLOOKUP(H290,$AC$2:$AD$17,2,FALSE),IF(AND(OR($D290={"1/2","1/3","2/1","3/1"}),F289="w"),VLOOKUP(H289,$AA$2:$AB$17,2,FALSE),IF(AND(OR($D290={"1/2","1/3","2/1","3/1"}),F289="l"),VLOOKUP(H289,$AC$2:$AD$17,2,FALSE),IF(AND(OR($D290={"1/2","1/3","2/1","3/1"}),F288="w"),VLOOKUP(H288,$AA$2:$AB$17,2,FALSE),IF(AND(OR($D290={"1/2","1/3","2/1","3/1"}),F288="l"),VLOOKUP(H288,$AC$2:$AD$17,2,FALSE),IF(AND(OR($D290={"1/2","1/3","2/1","3/1"}),F287="w"),VLOOKUP(H287,$AA$2:$AB$17,2,FALSE),IF(AND(OR($D290={"1/2","1/3","2/1","3/1"}),F287="l"),VLOOKUP(H287,$AC$2:$AD$17,2,FALSE),IF(AND(OR($D290={"1/2","1/3","2/1","3/1"}),F286="w"),VLOOKUP(H286,$AA$2:$AB$17,2,FALSE),IF(AND(OR($D290={"1/2","1/3","2/1","3/1"}),F286="l"),VLOOKUP(H286,$AC$2:$AD$17,2,FALSE),IF(AND(OR($D290={"1/2","1/3","2/1","3/1"}),F285="w"),VLOOKUP(H285,$AA$2:$AB$17,2,FALSE),IF(AND(OR($D290={"1/2","1/3","2/1","3/1"}),F285="l"),VLOOKUP(H285,$AC$2:$AD$17,2,FALSE),IF(AND(OR($D290={"1/2","1/3","2/1","3/1"}),F284="w"),VLOOKUP(H284,$AA$2:$AB$17,2,FALSE),IF(AND(OR($D290={"1/2","1/3","2/1","3/1"}),F284="l"),VLOOKUP(H284,$AC$2:$AD$17,2,FALSE),IF(AND(OR($D290={"1/2","1/3","2/1","3/1"}),F283="w"),VLOOKUP(H283,$AA$2:$AB$17,2,FALSE),IF(AND(OR($D290={"1/2","1/3","2/1","3/1"}),F283="l"),VLOOKUP(H283,$AC$2:$AD$17,2,FALSE),IF(AND(OR($D290={"1/2","1/3","2/1","3/1"}),F282="w"),VLOOKUP(H282,$AA$2:$AB$17,2,FALSE),IF(AND(OR($D290={"1/2","1/3","2/1","3/1"}),F282="l"),VLOOKUP(H282,$AC$2:$AD$17,2,FALSE),IF(AND(OR($D290={"1/2","1/3","2/1","3/1"}),F281="w"),VLOOKUP(H281,$AA$2:$AB$17,2,FALSE),IF(AND(OR($D290={"1/2","1/3","2/1","3/1"}),F281="l"),VLOOKUP(H281,$AC$2:$AD$17,2,FALSE),IF(AND(OR($D290={"1/2","1/3","2/1","3/1"}),F280="w"),VLOOKUP(H280,$AA$2:$AB$17,2,FALSE),IF(AND(OR($D290={"1/2","1/3","2/1","3/1"}),F280="l"),VLOOKUP(H280,$AC$2:$AD$17,2,FALSE),IF(OR($D290={"1/2","1/3","2/1","3/1"}),1,"")))))))))))))))))))))))</f>
        <v/>
      </c>
      <c r="I291" s="13" t="str">
        <f>IF(AND(J291="d",$A291&gt;=1,OR(K291={1,"2a","2b",3,"5a","5b","10a","10b","20a","20b","40a","40b","80a","80b","160a","160b"})),"w",IF(AND(J291="",$A291&gt;=1,OR(K291={1,"2a","2b",3,"5a","5b","10a","10b","20a","20b","40a","40b","80a","80b","160a","160b"})),"l",""))</f>
        <v>l</v>
      </c>
      <c r="J291" s="7" t="str">
        <f>IF(OR($A291={13,14,15,16,17,18,19,20,21,22,23,24}),"d","")</f>
        <v/>
      </c>
      <c r="K291" s="14" t="str">
        <f>IF(AND(OR($D290={"1/2","2/3","2/1","3/2"}),I290="w"),VLOOKUP(K290,$AA$2:$AB$17,2,FALSE),IF(AND(OR($D290={"1/2","2/3","2/1","3/2"}),I290="l"),VLOOKUP(K290,$AC$2:$AD$17,2,FALSE),IF(AND(OR($D290={"1/2","2/3","2/1","3/2"}),I289="w"),VLOOKUP(K289,$AA$2:$AB$17,2,FALSE),IF(AND(OR($D290={"1/2","2/3","2/1","3/2"}),I289="l"),VLOOKUP(K289,$AC$2:$AD$17,2,FALSE),IF(AND(OR($D290={"1/2","2/3","2/1","3/2"}),I288="w"),VLOOKUP(K288,$AA$2:$AB$17,2,FALSE),IF(AND(OR($D290={"1/2","2/3","2/1","3/2"}),I288="l"),VLOOKUP(K288,$AC$2:$AD$17,2,FALSE),IF(AND(OR($D290={"1/2","2/3","2/1","3/2"}),I287="w"),VLOOKUP(K287,$AA$2:$AB$17,2,FALSE),IF(AND(OR($D290={"1/2","2/3","2/1","3/2"}),I287="l"),VLOOKUP(K287,$AC$2:$AD$17,2,FALSE),IF(AND(OR($D290={"1/2","2/3","2/1","3/2"}),I286="w"),VLOOKUP(K286,$AA$2:$AB$17,2,FALSE),IF(AND(OR($D290={"1/2","2/3","2/1","3/2"}),I286="l"),VLOOKUP(K286,$AC$2:$AD$17,2,FALSE),IF(AND(OR($D290={"1/2","2/3","2/1","3/2"}),I285="w"),VLOOKUP(K285,$AA$2:$AB$17,2,FALSE),IF(AND(OR($D290={"1/2","2/3","2/1","3/2"}),I285="l"),VLOOKUP(K285,$AC$2:$AD$17,2,FALSE),IF(AND(OR($D290={"1/2","2/3","2/1","3/2"}),I284="w"),VLOOKUP(K284,$AA$2:$AB$17,2,FALSE),IF(AND(OR($D290={"1/2","2/3","2/1","3/2"}),I284="l"),VLOOKUP(K284,$AC$2:$AD$17,2,FALSE),IF(AND(OR($D290={"1/2","2/3","2/1","3/2"}),I283="w"),VLOOKUP(K283,$AA$2:$AB$17,2,FALSE),IF(AND(OR($D290={"1/2","2/3","2/1","3/2"}),I283="l"),VLOOKUP(K283,$AC$2:$AD$17,2,FALSE),IF(AND(OR($D290={"1/2","2/3","2/1","3/2"}),I282="w"),VLOOKUP(K282,$AA$2:$AB$17,2,FALSE),IF(AND(OR($D290={"1/2","2/3","2/1","3/2"}),I282="l"),VLOOKUP(K282,$AC$2:$AD$17,2,FALSE),IF(AND(OR($D290={"1/2","2/3","2/1","3/2"}),I281="w"),VLOOKUP(K281,$AA$2:$AB$17,2,FALSE),IF(AND(OR($D290={"1/2","2/3","2/1","3/2"}),I281="l"),VLOOKUP(K281,$AC$2:$AD$17,2,FALSE),IF(AND(OR($D290={"1/2","2/3","2/1","3/2"}),I280="w"),VLOOKUP(K280,$AA$2:$AB$17,2,FALSE),IF(AND(OR($D290={"1/2","2/3","2/1","3/2"}),I280="l"),VLOOKUP(K280,$AC$2:$AD$17,2,FALSE),IF(OR($D290={"1/2","2/3","2/1","3/2"}),1,"")))))))))))))))))))))))</f>
        <v>5b</v>
      </c>
      <c r="L291" s="13" t="str">
        <f>IF(AND(M291="d",$A291&gt;=1,OR(N291={1,"2a","2b",3,"5a","5b","10a","10b","20a","20b","40a","40b","80a","80b","160a","160b"})),"w",IF(AND(M291="",$A291&gt;=1,OR(N291={1,"2a","2b",3,"5a","5b","10a","10b","20a","20b","40a","40b","80a","80b","160a","160b"})),"l",""))</f>
        <v>l</v>
      </c>
      <c r="M291" s="7" t="str">
        <f>IF(OR($A291={25,26,27,28,29,30,31,32,33,34,35,36}),"d","")</f>
        <v/>
      </c>
      <c r="N291" s="14" t="str">
        <f>IF(AND(OR($D290={"1/3","2/3","3/1","3/2"}),L290="w"),VLOOKUP(N290,$AA$2:$AB$17,2,FALSE),IF(AND(OR($D290={"1/3","2/3","3/1","3/2"}),L290="l"),VLOOKUP(N290,$AC$2:$AD$17,2,FALSE),IF(AND(OR($D290={"1/3","2/3","3/1","3/2"}),L289="w"),VLOOKUP(N289,$AA$2:$AB$17,2,FALSE),IF(AND(OR($D290={"1/3","2/3","3/1","3/2"}),L289="l"),VLOOKUP(N289,$AC$2:$AD$17,2,FALSE),IF(AND(OR($D290={"1/3","2/3","3/1","3/2"}),L288="w"),VLOOKUP(N288,$AA$2:$AB$17,2,FALSE),IF(AND(OR($D290={"1/3","2/3","3/1","3/2"}),L288="l"),VLOOKUP(N288,$AC$2:$AD$17,2,FALSE),IF(AND(OR($D290={"1/3","2/3","3/1","3/2"}),L287="w"),VLOOKUP(N287,$AA$2:$AB$17,2,FALSE),IF(AND(OR($D290={"1/3","2/3","3/1","3/2"}),L287="l"),VLOOKUP(N287,$AC$2:$AD$17,2,FALSE),IF(AND(OR($D290={"1/3","2/3","3/1","3/2"}),L286="w"),VLOOKUP(N286,$AA$2:$AB$17,2,FALSE),IF(AND(OR($D290={"1/3","2/3","3/1","3/2"}),L286="l"),VLOOKUP(N286,$AC$2:$AD$17,2,FALSE),IF(AND(OR($D290={"1/3","2/3","3/1","3/2"}),L285="w"),VLOOKUP(N285,$AA$2:$AB$17,2,FALSE),IF(AND(OR($D290={"1/3","2/3","3/1","3/2"}),L285="l"),VLOOKUP(N285,$AC$2:$AD$17,2,FALSE),IF(AND(OR($D290={"1/3","2/3","3/1","3/2"}),L284="w"),VLOOKUP(N284,$AA$2:$AB$17,2,FALSE),IF(AND(OR($D290={"1/3","2/3","3/1","3/2"}),L284="l"),VLOOKUP(N284,$AC$2:$AD$17,2,FALSE),IF(AND(OR($D290={"1/3","2/3","3/1","3/2"}),L283="w"),VLOOKUP(N283,$AA$2:$AB$17,2,FALSE),IF(AND(OR($D290={"1/3","2/3","3/1","3/2"}),L283="l"),VLOOKUP(N283,$AC$2:$AD$17,2,FALSE),IF(AND(OR($D290={"1/3","2/3","3/1","3/2"}),L282="w"),VLOOKUP(N282,$AA$2:$AB$17,2,FALSE),IF(AND(OR($D290={"1/3","2/3","3/1","3/2"}),L282="l"),VLOOKUP(N282,$AC$2:$AD$17,2,FALSE),IF(AND(OR($D290={"1/3","2/3","3/1","3/2"}),L281="w"),VLOOKUP(N281,$AA$2:$AB$17,2,FALSE),IF(AND(OR($D290={"1/3","2/3","3/1","3/2"}),L281="l"),VLOOKUP(N281,$AC$2:$AD$17,2,FALSE),IF(AND(OR($D290={"1/3","2/3","3/1","3/2"}),L280="w"),VLOOKUP(N280,$AA$2:$AB$17,2,FALSE),IF(AND(OR($D290={"1/3","2/3","3/1","3/2"}),L280="l"),VLOOKUP(N280,$AC$2:$AD$17,2,FALSE),IF(OR($D290={"1/3","2/3","3/1","3/2"}),1,"")))))))))))))))))))))))</f>
        <v>2a</v>
      </c>
      <c r="O291" s="12">
        <f t="shared" si="27"/>
        <v>-7</v>
      </c>
      <c r="P291" s="13" t="str">
        <f>IF(AND(Q291="c",$A291&gt;=1,OR(R291={1,"2a","2b",3,"5a","5b","10a","10b","20a","20b","40a","40b","80a","80b","160a","160b"})),"w",IF(AND(Q291="",$A291&gt;=1,OR(R291={1,"2a","2b",3,"5a","5b","10a","10b","20a","20b","40a","40b","80a","80b","160a","160b"})),"l",""))</f>
        <v>w</v>
      </c>
      <c r="Q291" s="7" t="str">
        <f>IF(OR($A291={1,4,7,10,13,16,19,22,25,28,31,34}),"c","")</f>
        <v>c</v>
      </c>
      <c r="R291" s="14" t="str">
        <f>IF(AND(OR($E290={"a/b","a/c","b/a","c/a"}),P290="w"),VLOOKUP(R290,$AA$2:$AB$17,2,FALSE),IF(AND(OR($E290={"a/b","a/c","b/a","c/a"}),P290="l"),VLOOKUP(R290,$AC$2:$AD$17,2,FALSE),IF(AND(OR($E290={"a/b","a/c","b/a","c/a"}),P289="w"),VLOOKUP(R289,$AA$2:$AB$17,2,FALSE),IF(AND(OR($E290={"a/b","a/c","b/a","c/a"}),P289="l"),VLOOKUP(R289,$AC$2:$AD$17,2,FALSE),IF(AND(OR($E290={"a/b","a/c","b/a","c/a"}),P288="w"),VLOOKUP(R288,$AA$2:$AB$17,2,FALSE),IF(AND(OR($E290={"a/b","a/c","b/a","c/a"}),P288="l"),VLOOKUP(R288,$AC$2:$AD$17,2,FALSE),IF(AND(OR($E290={"a/b","a/c","b/a","c/a"}),P287="w"),VLOOKUP(R287,$AA$2:$AB$17,2,FALSE),IF(AND(OR($E290={"a/b","a/c","b/a","c/a"}),P287="l"),VLOOKUP(R287,$AC$2:$AD$17,2,FALSE),IF(AND(OR($E290={"a/b","a/c","b/a","c/a"}),P286="w"),VLOOKUP(R286,$AA$2:$AB$17,2,FALSE),IF(AND(OR($E290={"a/b","a/c","b/a","c/a"}),P286="l"),VLOOKUP(R286,$AC$2:$AD$17,2,FALSE),IF(AND(OR($E290={"a/b","a/c","b/a","c/a"}),P285="w"),VLOOKUP(R285,$AA$2:$AB$17,2,FALSE),IF(AND(OR($E290={"a/b","a/c","b/a","c/a"}),P285="l"),VLOOKUP(R285,$AC$2:$AD$17,2,FALSE),IF(AND(OR($E290={"a/b","a/c","b/a","c/a"}),P284="w"),VLOOKUP(R284,$AA$2:$AB$17,2,FALSE),IF(AND(OR($E290={"a/b","a/c","b/a","c/a"}),P284="l"),VLOOKUP(R284,$AC$2:$AD$17,2,FALSE),IF(AND(OR($E290={"a/b","a/c","b/a","c/a"}),P283="w"),VLOOKUP(R283,$AA$2:$AB$17,2,FALSE),IF(AND(OR($E290={"a/b","a/c","b/a","c/a"}),P283="l"),VLOOKUP(R283,$AC$2:$AD$17,2,FALSE),IF(AND(OR($E290={"a/b","a/c","b/a","c/a"}),P282="w"),VLOOKUP(R282,$AA$2:$AB$17,2,FALSE),IF(AND(OR($E290={"a/b","a/c","b/a","c/a"}),P282="l"),VLOOKUP(R282,$AC$2:$AD$17,2,FALSE),IF(AND(OR($E290={"a/b","a/c","b/a","c/a"}),P281="w"),VLOOKUP(R281,$AA$2:$AB$17,2,FALSE),IF(AND(OR($E290={"a/b","a/c","b/a","c/a"}),P281="l"),VLOOKUP(R281,$AC$2:$AD$17,2,FALSE),IF(AND(OR($E290={"a/b","a/c","b/a","c/a"}),P280="w"),VLOOKUP(R280,$AA$2:$AB$17,2,FALSE),IF(AND(OR($E290={"a/b","a/c","b/a","c/a"}),P280="l"),VLOOKUP(R280,$AC$2:$AD$17,2,FALSE),IF(OR($E290={"a/b","a/c","b/a","c/a"}),1,"")))))))))))))))))))))))</f>
        <v>2a</v>
      </c>
      <c r="S291" s="13" t="str">
        <f>IF(AND(T291="c",$A291&gt;=1,OR(U291={1,"2a","2b",3,"5a","5b","10a","10b","20a","20b","40a","40b","80a","80b","160a","160b"})),"w",IF(AND(T291="",$A291&gt;=1,OR(U291={1,"2a","2b",3,"5a","5b","10a","10b","20a","20b","40a","40b","80a","80b","160a","160b"})),"l",""))</f>
        <v>l</v>
      </c>
      <c r="T291" s="7" t="str">
        <f>IF(OR($A291={2,5,8,11,14,17,20,23,26,29,32,35}),"c","")</f>
        <v/>
      </c>
      <c r="U291" s="14" t="str">
        <f>IF(AND(OR($E290={"a/b","b/c","b/a","c/b"}),S290="w"),VLOOKUP(U290,$AA$2:$AB$17,2,FALSE),IF(AND(OR($E290={"a/b","b/c","b/a","c/b"}),S290="l"),VLOOKUP(U290,$AC$2:$AD$17,2,FALSE),IF(AND(OR($E290={"a/b","b/c","b/a","c/b"}),S289="w"),VLOOKUP(U289,$AA$2:$AB$17,2,FALSE),IF(AND(OR($E290={"a/b","b/c","b/a","c/b"}),S289="l"),VLOOKUP(U289,$AC$2:$AD$17,2,FALSE),IF(AND(OR($E290={"a/b","b/c","b/a","c/b"}),S288="w"),VLOOKUP(U288,$AA$2:$AB$17,2,FALSE),IF(AND(OR($E290={"a/b","b/c","b/a","c/b"}),S288="l"),VLOOKUP(U288,$AC$2:$AD$17,2,FALSE),IF(AND(OR($E290={"a/b","b/c","b/a","c/b"}),S287="w"),VLOOKUP(U287,$AA$2:$AB$17,2,FALSE),IF(AND(OR($E290={"a/b","b/c","b/a","c/b"}),S287="l"),VLOOKUP(U287,$AC$2:$AD$17,2,FALSE),IF(AND(OR($E290={"a/b","b/c","b/a","c/b"}),S286="w"),VLOOKUP(U286,$AA$2:$AB$17,2,FALSE),IF(AND(OR($E290={"a/b","b/c","b/a","c/b"}),S286="l"),VLOOKUP(U286,$AC$2:$AD$17,2,FALSE),IF(AND(OR($E290={"a/b","b/c","b/a","c/b"}),S285="w"),VLOOKUP(U285,$AA$2:$AB$17,2,FALSE),IF(AND(OR($E290={"a/b","b/c","b/a","c/b"}),S285="l"),VLOOKUP(U285,$AC$2:$AD$17,2,FALSE),IF(AND(OR($E290={"a/b","b/c","b/a","c/b"}),S284="w"),VLOOKUP(U284,$AA$2:$AB$17,2,FALSE),IF(AND(OR($E290={"a/b","b/c","b/a","c/b"}),S284="l"),VLOOKUP(U284,$AC$2:$AD$17,2,FALSE),IF(AND(OR($E290={"a/b","b/c","b/a","c/b"}),S283="w"),VLOOKUP(U283,$AA$2:$AB$17,2,FALSE),IF(AND(OR($E290={"a/b","b/c","b/a","c/b"}),S283="l"),VLOOKUP(U283,$AC$2:$AD$17,2,FALSE),IF(AND(OR($E290={"a/b","b/c","b/a","c/b"}),S282="w"),VLOOKUP(U282,$AA$2:$AB$17,2,FALSE),IF(AND(OR($E290={"a/b","b/c","b/a","c/b"}),S282="l"),VLOOKUP(U282,$AC$2:$AD$17,2,FALSE),IF(AND(OR($E290={"a/b","b/c","b/a","c/b"}),S281="w"),VLOOKUP(U281,$AA$2:$AB$17,2,FALSE),IF(AND(OR($E290={"a/b","b/c","b/a","c/b"}),S281="l"),VLOOKUP(U281,$AC$2:$AD$17,2,FALSE),IF(AND(OR($E290={"a/b","b/c","b/a","c/b"}),S280="w"),VLOOKUP(U280,$AA$2:$AB$17,2,FALSE),IF(AND(OR($E290={"a/b","b/c","b/a","c/b"}),S280="l"),VLOOKUP(U280,$AC$2:$AD$17,2,FALSE),IF(OR($E290={"a/b","b/c","b/a","c/b"}),1,"")))))))))))))))))))))))</f>
        <v>2b</v>
      </c>
      <c r="V291" s="13" t="str">
        <f>IF(AND(W291="c",$A291&gt;=1,OR(X291={1,"2a","2b",3,"5a","5b","10a","10b","20a","20b","40a","40b","80a","80b","160a","160b"})),"w",IF(AND(W291="",$A291&gt;=1,OR(X291={1,"2a","2b",3,"5a","5b","10a","10b","20a","20b","40a","40b","80a","80b","160a","160b"})),"l",""))</f>
        <v/>
      </c>
      <c r="W291" s="7" t="str">
        <f>IF(OR($A291={3,6,9,12,15,18,21,24,27,30,33,36}),"c","")</f>
        <v/>
      </c>
      <c r="X291" s="14" t="str">
        <f>IF(AND(OR($E290={"a/c","b/c","c/a","c/b"}),V290="w"),VLOOKUP(X290,$AA$2:$AB$17,2,FALSE),IF(AND(OR($E290={"a/c","b/c","c/a","c/b"}),V290="l"),VLOOKUP(X290,$AC$2:$AD$17,2,FALSE),IF(AND(OR($E290={"a/c","b/c","c/a","c/b"}),V289="w"),VLOOKUP(X289,$AA$2:$AB$17,2,FALSE),IF(AND(OR($E290={"a/c","b/c","c/a","c/b"}),V289="l"),VLOOKUP(X289,$AC$2:$AD$17,2,FALSE),IF(AND(OR($E290={"a/c","b/c","c/a","c/b"}),V288="w"),VLOOKUP(X288,$AA$2:$AB$17,2,FALSE),IF(AND(OR($E290={"a/c","b/c","c/a","c/b"}),V288="l"),VLOOKUP(X288,$AC$2:$AD$17,2,FALSE),IF(AND(OR($E290={"a/c","b/c","c/a","c/b"}),V287="w"),VLOOKUP(X287,$AA$2:$AB$17,2,FALSE),IF(AND(OR($E290={"a/c","b/c","c/a","c/b"}),V287="l"),VLOOKUP(X287,$AC$2:$AD$17,2,FALSE),IF(AND(OR($E290={"a/c","b/c","c/a","c/b"}),V286="w"),VLOOKUP(X286,$AA$2:$AB$17,2,FALSE),IF(AND(OR($E290={"a/c","b/c","c/a","c/b"}),V286="l"),VLOOKUP(X286,$AC$2:$AD$17,2,FALSE),IF(AND(OR($E290={"a/c","b/c","c/a","c/b"}),V285="w"),VLOOKUP(X285,$AA$2:$AB$17,2,FALSE),IF(AND(OR($E290={"a/c","b/c","c/a","c/b"}),V285="l"),VLOOKUP(X285,$AC$2:$AD$17,2,FALSE),IF(AND(OR($E290={"a/c","b/c","c/a","c/b"}),V284="w"),VLOOKUP(X284,$AA$2:$AB$17,2,FALSE),IF(AND(OR($E290={"a/c","b/c","c/a","c/b"}),V284="l"),VLOOKUP(X284,$AC$2:$AD$17,2,FALSE),IF(AND(OR($E290={"a/c","b/c","c/a","c/b"}),V283="w"),VLOOKUP(X283,$AA$2:$AB$17,2,FALSE),IF(AND(OR($E290={"a/c","b/c","c/a","c/b"}),V283="l"),VLOOKUP(X283,$AC$2:$AD$17,2,FALSE),IF(AND(OR($E290={"a/c","b/c","c/a","c/b"}),V282="w"),VLOOKUP(X282,$AA$2:$AB$17,2,FALSE),IF(AND(OR($E290={"a/c","b/c","c/a","c/b"}),V282="l"),VLOOKUP(X282,$AC$2:$AD$17,2,FALSE),IF(AND(OR($E290={"a/c","b/c","c/a","c/b"}),V281="w"),VLOOKUP(X281,$AA$2:$AB$17,2,FALSE),IF(AND(OR($E290={"a/c","b/c","c/a","c/b"}),V281="l"),VLOOKUP(X281,$AC$2:$AD$17,2,FALSE),IF(AND(OR($E290={"a/c","b/c","c/a","c/b"}),V280="w"),VLOOKUP(X280,$AA$2:$AB$17,2,FALSE),IF(AND(OR($E290={"a/c","b/c","c/a","c/b"}),V280="l"),VLOOKUP(X280,$AC$2:$AD$17,2,FALSE),IF(OR($E290={"a/c","b/c","c/a","c/b"}),1,"")))))))))))))))))))))))</f>
        <v/>
      </c>
      <c r="Y291" s="12">
        <f t="shared" si="28"/>
        <v>2</v>
      </c>
      <c r="Z291" s="27">
        <f t="shared" si="29"/>
        <v>-5</v>
      </c>
    </row>
    <row r="292" spans="1:26">
      <c r="A292" s="2">
        <v>4</v>
      </c>
      <c r="B292" s="9">
        <f>IF(OR($A292={1,2,3,4,5,6,7,8,9,10,11,12}),1,IF(OR($A292={13,14,15,16,17,18,19,20,21,22,23,24}),2,IF(OR($A292={25,26,27,28,29,30,31,32,33,34,35,36}),3,"")))</f>
        <v>1</v>
      </c>
      <c r="C292" s="9" t="str">
        <f>IF(OR($A292={1,4,7,10,13,16,19,22,25,28,31,34}),"A",IF(OR($A292={2,5,8,11,14,17,20,23,26,29,32,35}),"B",IF(OR($A292={3,6,9,12,15,18,21,24,27,30,33,36}),"C","")))</f>
        <v>A</v>
      </c>
      <c r="D292" t="str">
        <f t="shared" si="30"/>
        <v>2/1</v>
      </c>
      <c r="E292" t="str">
        <f t="shared" si="31"/>
        <v>B/A</v>
      </c>
      <c r="F292" s="13" t="str">
        <f>IF(AND(G292="d",$A292&gt;=1,OR(H292={1,"2a","2b",3,"5a","5b","10a","10b","20a","20b","40a","40b","80a","80b","160a","160b"})),"w",IF(AND(G292="",$A292&gt;=1,OR(H292={1,"2a","2b",3,"5a","5b","10a","10b","20a","20b","40a","40b","80a","80b","160a","160b"})),"l",""))</f>
        <v>w</v>
      </c>
      <c r="G292" s="7" t="str">
        <f>IF(OR($A292={1,2,3,4,5,6,7,8,9,10,11,12}),"d","")</f>
        <v>d</v>
      </c>
      <c r="H292" s="14" t="str">
        <f>IF(AND(OR($D291={"1/2","1/3","2/1","3/1"}),F291="w"),VLOOKUP(H291,$AA$2:$AB$17,2,FALSE),IF(AND(OR($D291={"1/2","1/3","2/1","3/1"}),F291="l"),VLOOKUP(H291,$AC$2:$AD$17,2,FALSE),IF(AND(OR($D291={"1/2","1/3","2/1","3/1"}),F290="w"),VLOOKUP(H290,$AA$2:$AB$17,2,FALSE),IF(AND(OR($D291={"1/2","1/3","2/1","3/1"}),F290="l"),VLOOKUP(H290,$AC$2:$AD$17,2,FALSE),IF(AND(OR($D291={"1/2","1/3","2/1","3/1"}),F289="w"),VLOOKUP(H289,$AA$2:$AB$17,2,FALSE),IF(AND(OR($D291={"1/2","1/3","2/1","3/1"}),F289="l"),VLOOKUP(H289,$AC$2:$AD$17,2,FALSE),IF(AND(OR($D291={"1/2","1/3","2/1","3/1"}),F288="w"),VLOOKUP(H288,$AA$2:$AB$17,2,FALSE),IF(AND(OR($D291={"1/2","1/3","2/1","3/1"}),F288="l"),VLOOKUP(H288,$AC$2:$AD$17,2,FALSE),IF(AND(OR($D291={"1/2","1/3","2/1","3/1"}),F287="w"),VLOOKUP(H287,$AA$2:$AB$17,2,FALSE),IF(AND(OR($D291={"1/2","1/3","2/1","3/1"}),F287="l"),VLOOKUP(H287,$AC$2:$AD$17,2,FALSE),IF(AND(OR($D291={"1/2","1/3","2/1","3/1"}),F286="w"),VLOOKUP(H286,$AA$2:$AB$17,2,FALSE),IF(AND(OR($D291={"1/2","1/3","2/1","3/1"}),F286="l"),VLOOKUP(H286,$AC$2:$AD$17,2,FALSE),IF(AND(OR($D291={"1/2","1/3","2/1","3/1"}),F285="w"),VLOOKUP(H285,$AA$2:$AB$17,2,FALSE),IF(AND(OR($D291={"1/2","1/3","2/1","3/1"}),F285="l"),VLOOKUP(H285,$AC$2:$AD$17,2,FALSE),IF(AND(OR($D291={"1/2","1/3","2/1","3/1"}),F284="w"),VLOOKUP(H284,$AA$2:$AB$17,2,FALSE),IF(AND(OR($D291={"1/2","1/3","2/1","3/1"}),F284="l"),VLOOKUP(H284,$AC$2:$AD$17,2,FALSE),IF(AND(OR($D291={"1/2","1/3","2/1","3/1"}),F283="w"),VLOOKUP(H283,$AA$2:$AB$17,2,FALSE),IF(AND(OR($D291={"1/2","1/3","2/1","3/1"}),F283="l"),VLOOKUP(H283,$AC$2:$AD$17,2,FALSE),IF(AND(OR($D291={"1/2","1/3","2/1","3/1"}),F282="w"),VLOOKUP(H282,$AA$2:$AB$17,2,FALSE),IF(AND(OR($D291={"1/2","1/3","2/1","3/1"}),F282="l"),VLOOKUP(H282,$AC$2:$AD$17,2,FALSE),IF(AND(OR($D291={"1/2","1/3","2/1","3/1"}),F281="w"),VLOOKUP(H281,$AA$2:$AB$17,2,FALSE),IF(AND(OR($D291={"1/2","1/3","2/1","3/1"}),F281="l"),VLOOKUP(H281,$AC$2:$AD$17,2,FALSE),IF(OR($D291={"1/2","1/3","2/1","3/1"}),1,"")))))))))))))))))))))))</f>
        <v>10a</v>
      </c>
      <c r="I292" s="13" t="str">
        <f>IF(AND(J292="d",$A292&gt;=1,OR(K292={1,"2a","2b",3,"5a","5b","10a","10b","20a","20b","40a","40b","80a","80b","160a","160b"})),"w",IF(AND(J292="",$A292&gt;=1,OR(K292={1,"2a","2b",3,"5a","5b","10a","10b","20a","20b","40a","40b","80a","80b","160a","160b"})),"l",""))</f>
        <v>l</v>
      </c>
      <c r="J292" s="7" t="str">
        <f>IF(OR($A292={13,14,15,16,17,18,19,20,21,22,23,24}),"d","")</f>
        <v/>
      </c>
      <c r="K292" s="14" t="str">
        <f>IF(AND(OR($D291={"1/2","2/3","2/1","3/2"}),I291="w"),VLOOKUP(K291,$AA$2:$AB$17,2,FALSE),IF(AND(OR($D291={"1/2","2/3","2/1","3/2"}),I291="l"),VLOOKUP(K291,$AC$2:$AD$17,2,FALSE),IF(AND(OR($D291={"1/2","2/3","2/1","3/2"}),I290="w"),VLOOKUP(K290,$AA$2:$AB$17,2,FALSE),IF(AND(OR($D291={"1/2","2/3","2/1","3/2"}),I290="l"),VLOOKUP(K290,$AC$2:$AD$17,2,FALSE),IF(AND(OR($D291={"1/2","2/3","2/1","3/2"}),I289="w"),VLOOKUP(K289,$AA$2:$AB$17,2,FALSE),IF(AND(OR($D291={"1/2","2/3","2/1","3/2"}),I289="l"),VLOOKUP(K289,$AC$2:$AD$17,2,FALSE),IF(AND(OR($D291={"1/2","2/3","2/1","3/2"}),I288="w"),VLOOKUP(K288,$AA$2:$AB$17,2,FALSE),IF(AND(OR($D291={"1/2","2/3","2/1","3/2"}),I288="l"),VLOOKUP(K288,$AC$2:$AD$17,2,FALSE),IF(AND(OR($D291={"1/2","2/3","2/1","3/2"}),I287="w"),VLOOKUP(K287,$AA$2:$AB$17,2,FALSE),IF(AND(OR($D291={"1/2","2/3","2/1","3/2"}),I287="l"),VLOOKUP(K287,$AC$2:$AD$17,2,FALSE),IF(AND(OR($D291={"1/2","2/3","2/1","3/2"}),I286="w"),VLOOKUP(K286,$AA$2:$AB$17,2,FALSE),IF(AND(OR($D291={"1/2","2/3","2/1","3/2"}),I286="l"),VLOOKUP(K286,$AC$2:$AD$17,2,FALSE),IF(AND(OR($D291={"1/2","2/3","2/1","3/2"}),I285="w"),VLOOKUP(K285,$AA$2:$AB$17,2,FALSE),IF(AND(OR($D291={"1/2","2/3","2/1","3/2"}),I285="l"),VLOOKUP(K285,$AC$2:$AD$17,2,FALSE),IF(AND(OR($D291={"1/2","2/3","2/1","3/2"}),I284="w"),VLOOKUP(K284,$AA$2:$AB$17,2,FALSE),IF(AND(OR($D291={"1/2","2/3","2/1","3/2"}),I284="l"),VLOOKUP(K284,$AC$2:$AD$17,2,FALSE),IF(AND(OR($D291={"1/2","2/3","2/1","3/2"}),I283="w"),VLOOKUP(K283,$AA$2:$AB$17,2,FALSE),IF(AND(OR($D291={"1/2","2/3","2/1","3/2"}),I283="l"),VLOOKUP(K283,$AC$2:$AD$17,2,FALSE),IF(AND(OR($D291={"1/2","2/3","2/1","3/2"}),I282="w"),VLOOKUP(K282,$AA$2:$AB$17,2,FALSE),IF(AND(OR($D291={"1/2","2/3","2/1","3/2"}),I282="l"),VLOOKUP(K282,$AC$2:$AD$17,2,FALSE),IF(AND(OR($D291={"1/2","2/3","2/1","3/2"}),I281="w"),VLOOKUP(K281,$AA$2:$AB$17,2,FALSE),IF(AND(OR($D291={"1/2","2/3","2/1","3/2"}),I281="l"),VLOOKUP(K281,$AC$2:$AD$17,2,FALSE),IF(OR($D291={"1/2","2/3","2/1","3/2"}),1,"")))))))))))))))))))))))</f>
        <v>10a</v>
      </c>
      <c r="L292" s="13" t="str">
        <f>IF(AND(M292="d",$A292&gt;=1,OR(N292={1,"2a","2b",3,"5a","5b","10a","10b","20a","20b","40a","40b","80a","80b","160a","160b"})),"w",IF(AND(M292="",$A292&gt;=1,OR(N292={1,"2a","2b",3,"5a","5b","10a","10b","20a","20b","40a","40b","80a","80b","160a","160b"})),"l",""))</f>
        <v/>
      </c>
      <c r="M292" s="7" t="str">
        <f>IF(OR($A292={25,26,27,28,29,30,31,32,33,34,35,36}),"d","")</f>
        <v/>
      </c>
      <c r="N292" s="14" t="str">
        <f>IF(AND(OR($D291={"1/3","2/3","3/1","3/2"}),L291="w"),VLOOKUP(N291,$AA$2:$AB$17,2,FALSE),IF(AND(OR($D291={"1/3","2/3","3/1","3/2"}),L291="l"),VLOOKUP(N291,$AC$2:$AD$17,2,FALSE),IF(AND(OR($D291={"1/3","2/3","3/1","3/2"}),L290="w"),VLOOKUP(N290,$AA$2:$AB$17,2,FALSE),IF(AND(OR($D291={"1/3","2/3","3/1","3/2"}),L290="l"),VLOOKUP(N290,$AC$2:$AD$17,2,FALSE),IF(AND(OR($D291={"1/3","2/3","3/1","3/2"}),L289="w"),VLOOKUP(N289,$AA$2:$AB$17,2,FALSE),IF(AND(OR($D291={"1/3","2/3","3/1","3/2"}),L289="l"),VLOOKUP(N289,$AC$2:$AD$17,2,FALSE),IF(AND(OR($D291={"1/3","2/3","3/1","3/2"}),L288="w"),VLOOKUP(N288,$AA$2:$AB$17,2,FALSE),IF(AND(OR($D291={"1/3","2/3","3/1","3/2"}),L288="l"),VLOOKUP(N288,$AC$2:$AD$17,2,FALSE),IF(AND(OR($D291={"1/3","2/3","3/1","3/2"}),L287="w"),VLOOKUP(N287,$AA$2:$AB$17,2,FALSE),IF(AND(OR($D291={"1/3","2/3","3/1","3/2"}),L287="l"),VLOOKUP(N287,$AC$2:$AD$17,2,FALSE),IF(AND(OR($D291={"1/3","2/3","3/1","3/2"}),L286="w"),VLOOKUP(N286,$AA$2:$AB$17,2,FALSE),IF(AND(OR($D291={"1/3","2/3","3/1","3/2"}),L286="l"),VLOOKUP(N286,$AC$2:$AD$17,2,FALSE),IF(AND(OR($D291={"1/3","2/3","3/1","3/2"}),L285="w"),VLOOKUP(N285,$AA$2:$AB$17,2,FALSE),IF(AND(OR($D291={"1/3","2/3","3/1","3/2"}),L285="l"),VLOOKUP(N285,$AC$2:$AD$17,2,FALSE),IF(AND(OR($D291={"1/3","2/3","3/1","3/2"}),L284="w"),VLOOKUP(N284,$AA$2:$AB$17,2,FALSE),IF(AND(OR($D291={"1/3","2/3","3/1","3/2"}),L284="l"),VLOOKUP(N284,$AC$2:$AD$17,2,FALSE),IF(AND(OR($D291={"1/3","2/3","3/1","3/2"}),L283="w"),VLOOKUP(N283,$AA$2:$AB$17,2,FALSE),IF(AND(OR($D291={"1/3","2/3","3/1","3/2"}),L283="l"),VLOOKUP(N283,$AC$2:$AD$17,2,FALSE),IF(AND(OR($D291={"1/3","2/3","3/1","3/2"}),L282="w"),VLOOKUP(N282,$AA$2:$AB$17,2,FALSE),IF(AND(OR($D291={"1/3","2/3","3/1","3/2"}),L282="l"),VLOOKUP(N282,$AC$2:$AD$17,2,FALSE),IF(AND(OR($D291={"1/3","2/3","3/1","3/2"}),L281="w"),VLOOKUP(N281,$AA$2:$AB$17,2,FALSE),IF(AND(OR($D291={"1/3","2/3","3/1","3/2"}),L281="l"),VLOOKUP(N281,$AC$2:$AD$17,2,FALSE),IF(OR($D291={"1/3","2/3","3/1","3/2"}),1,"")))))))))))))))))))))))</f>
        <v/>
      </c>
      <c r="O292" s="12">
        <f t="shared" si="27"/>
        <v>10</v>
      </c>
      <c r="P292" s="13" t="str">
        <f>IF(AND(Q292="c",$A292&gt;=1,OR(R292={1,"2a","2b",3,"5a","5b","10a","10b","20a","20b","40a","40b","80a","80b","160a","160b"})),"w",IF(AND(Q292="",$A292&gt;=1,OR(R292={1,"2a","2b",3,"5a","5b","10a","10b","20a","20b","40a","40b","80a","80b","160a","160b"})),"l",""))</f>
        <v>w</v>
      </c>
      <c r="Q292" s="7" t="str">
        <f>IF(OR($A292={1,4,7,10,13,16,19,22,25,28,31,34}),"c","")</f>
        <v>c</v>
      </c>
      <c r="R292" s="14">
        <f>IF(AND(OR($E291={"a/b","a/c","b/a","c/a"}),P291="w"),VLOOKUP(R291,$AA$2:$AB$17,2,FALSE),IF(AND(OR($E291={"a/b","a/c","b/a","c/a"}),P291="l"),VLOOKUP(R291,$AC$2:$AD$17,2,FALSE),IF(AND(OR($E291={"a/b","a/c","b/a","c/a"}),P290="w"),VLOOKUP(R290,$AA$2:$AB$17,2,FALSE),IF(AND(OR($E291={"a/b","a/c","b/a","c/a"}),P290="l"),VLOOKUP(R290,$AC$2:$AD$17,2,FALSE),IF(AND(OR($E291={"a/b","a/c","b/a","c/a"}),P289="w"),VLOOKUP(R289,$AA$2:$AB$17,2,FALSE),IF(AND(OR($E291={"a/b","a/c","b/a","c/a"}),P289="l"),VLOOKUP(R289,$AC$2:$AD$17,2,FALSE),IF(AND(OR($E291={"a/b","a/c","b/a","c/a"}),P288="w"),VLOOKUP(R288,$AA$2:$AB$17,2,FALSE),IF(AND(OR($E291={"a/b","a/c","b/a","c/a"}),P288="l"),VLOOKUP(R288,$AC$2:$AD$17,2,FALSE),IF(AND(OR($E291={"a/b","a/c","b/a","c/a"}),P287="w"),VLOOKUP(R287,$AA$2:$AB$17,2,FALSE),IF(AND(OR($E291={"a/b","a/c","b/a","c/a"}),P287="l"),VLOOKUP(R287,$AC$2:$AD$17,2,FALSE),IF(AND(OR($E291={"a/b","a/c","b/a","c/a"}),P286="w"),VLOOKUP(R286,$AA$2:$AB$17,2,FALSE),IF(AND(OR($E291={"a/b","a/c","b/a","c/a"}),P286="l"),VLOOKUP(R286,$AC$2:$AD$17,2,FALSE),IF(AND(OR($E291={"a/b","a/c","b/a","c/a"}),P285="w"),VLOOKUP(R285,$AA$2:$AB$17,2,FALSE),IF(AND(OR($E291={"a/b","a/c","b/a","c/a"}),P285="l"),VLOOKUP(R285,$AC$2:$AD$17,2,FALSE),IF(AND(OR($E291={"a/b","a/c","b/a","c/a"}),P284="w"),VLOOKUP(R284,$AA$2:$AB$17,2,FALSE),IF(AND(OR($E291={"a/b","a/c","b/a","c/a"}),P284="l"),VLOOKUP(R284,$AC$2:$AD$17,2,FALSE),IF(AND(OR($E291={"a/b","a/c","b/a","c/a"}),P283="w"),VLOOKUP(R283,$AA$2:$AB$17,2,FALSE),IF(AND(OR($E291={"a/b","a/c","b/a","c/a"}),P283="l"),VLOOKUP(R283,$AC$2:$AD$17,2,FALSE),IF(AND(OR($E291={"a/b","a/c","b/a","c/a"}),P282="w"),VLOOKUP(R282,$AA$2:$AB$17,2,FALSE),IF(AND(OR($E291={"a/b","a/c","b/a","c/a"}),P282="l"),VLOOKUP(R282,$AC$2:$AD$17,2,FALSE),IF(AND(OR($E291={"a/b","a/c","b/a","c/a"}),P281="w"),VLOOKUP(R281,$AA$2:$AB$17,2,FALSE),IF(AND(OR($E291={"a/b","a/c","b/a","c/a"}),P281="l"),VLOOKUP(R281,$AC$2:$AD$17,2,FALSE),IF(OR($E291={"a/b","a/c","b/a","c/a"}),1,"")))))))))))))))))))))))</f>
        <v>1</v>
      </c>
      <c r="S292" s="13" t="str">
        <f>IF(AND(T292="c",$A292&gt;=1,OR(U292={1,"2a","2b",3,"5a","5b","10a","10b","20a","20b","40a","40b","80a","80b","160a","160b"})),"w",IF(AND(T292="",$A292&gt;=1,OR(U292={1,"2a","2b",3,"5a","5b","10a","10b","20a","20b","40a","40b","80a","80b","160a","160b"})),"l",""))</f>
        <v>l</v>
      </c>
      <c r="T292" s="7" t="str">
        <f>IF(OR($A292={2,5,8,11,14,17,20,23,26,29,32,35}),"c","")</f>
        <v/>
      </c>
      <c r="U292" s="14">
        <f>IF(AND(OR($E291={"a/b","b/c","b/a","c/b"}),S291="w"),VLOOKUP(U291,$AA$2:$AB$17,2,FALSE),IF(AND(OR($E291={"a/b","b/c","b/a","c/b"}),S291="l"),VLOOKUP(U291,$AC$2:$AD$17,2,FALSE),IF(AND(OR($E291={"a/b","b/c","b/a","c/b"}),S290="w"),VLOOKUP(U290,$AA$2:$AB$17,2,FALSE),IF(AND(OR($E291={"a/b","b/c","b/a","c/b"}),S290="l"),VLOOKUP(U290,$AC$2:$AD$17,2,FALSE),IF(AND(OR($E291={"a/b","b/c","b/a","c/b"}),S289="w"),VLOOKUP(U289,$AA$2:$AB$17,2,FALSE),IF(AND(OR($E291={"a/b","b/c","b/a","c/b"}),S289="l"),VLOOKUP(U289,$AC$2:$AD$17,2,FALSE),IF(AND(OR($E291={"a/b","b/c","b/a","c/b"}),S288="w"),VLOOKUP(U288,$AA$2:$AB$17,2,FALSE),IF(AND(OR($E291={"a/b","b/c","b/a","c/b"}),S288="l"),VLOOKUP(U288,$AC$2:$AD$17,2,FALSE),IF(AND(OR($E291={"a/b","b/c","b/a","c/b"}),S287="w"),VLOOKUP(U287,$AA$2:$AB$17,2,FALSE),IF(AND(OR($E291={"a/b","b/c","b/a","c/b"}),S287="l"),VLOOKUP(U287,$AC$2:$AD$17,2,FALSE),IF(AND(OR($E291={"a/b","b/c","b/a","c/b"}),S286="w"),VLOOKUP(U286,$AA$2:$AB$17,2,FALSE),IF(AND(OR($E291={"a/b","b/c","b/a","c/b"}),S286="l"),VLOOKUP(U286,$AC$2:$AD$17,2,FALSE),IF(AND(OR($E291={"a/b","b/c","b/a","c/b"}),S285="w"),VLOOKUP(U285,$AA$2:$AB$17,2,FALSE),IF(AND(OR($E291={"a/b","b/c","b/a","c/b"}),S285="l"),VLOOKUP(U285,$AC$2:$AD$17,2,FALSE),IF(AND(OR($E291={"a/b","b/c","b/a","c/b"}),S284="w"),VLOOKUP(U284,$AA$2:$AB$17,2,FALSE),IF(AND(OR($E291={"a/b","b/c","b/a","c/b"}),S284="l"),VLOOKUP(U284,$AC$2:$AD$17,2,FALSE),IF(AND(OR($E291={"a/b","b/c","b/a","c/b"}),S283="w"),VLOOKUP(U283,$AA$2:$AB$17,2,FALSE),IF(AND(OR($E291={"a/b","b/c","b/a","c/b"}),S283="l"),VLOOKUP(U283,$AC$2:$AD$17,2,FALSE),IF(AND(OR($E291={"a/b","b/c","b/a","c/b"}),S282="w"),VLOOKUP(U282,$AA$2:$AB$17,2,FALSE),IF(AND(OR($E291={"a/b","b/c","b/a","c/b"}),S282="l"),VLOOKUP(U282,$AC$2:$AD$17,2,FALSE),IF(AND(OR($E291={"a/b","b/c","b/a","c/b"}),S281="w"),VLOOKUP(U281,$AA$2:$AB$17,2,FALSE),IF(AND(OR($E291={"a/b","b/c","b/a","c/b"}),S281="l"),VLOOKUP(U281,$AC$2:$AD$17,2,FALSE),IF(OR($E291={"a/b","b/c","b/a","c/b"}),1,"")))))))))))))))))))))))</f>
        <v>3</v>
      </c>
      <c r="V292" s="13" t="str">
        <f>IF(AND(W292="c",$A292&gt;=1,OR(X292={1,"2a","2b",3,"5a","5b","10a","10b","20a","20b","40a","40b","80a","80b","160a","160b"})),"w",IF(AND(W292="",$A292&gt;=1,OR(X292={1,"2a","2b",3,"5a","5b","10a","10b","20a","20b","40a","40b","80a","80b","160a","160b"})),"l",""))</f>
        <v/>
      </c>
      <c r="W292" s="7" t="str">
        <f>IF(OR($A292={3,6,9,12,15,18,21,24,27,30,33,36}),"c","")</f>
        <v/>
      </c>
      <c r="X292" s="14" t="str">
        <f>IF(AND(OR($E291={"a/c","b/c","c/a","c/b"}),V291="w"),VLOOKUP(X291,$AA$2:$AB$17,2,FALSE),IF(AND(OR($E291={"a/c","b/c","c/a","c/b"}),V291="l"),VLOOKUP(X291,$AC$2:$AD$17,2,FALSE),IF(AND(OR($E291={"a/c","b/c","c/a","c/b"}),V290="w"),VLOOKUP(X290,$AA$2:$AB$17,2,FALSE),IF(AND(OR($E291={"a/c","b/c","c/a","c/b"}),V290="l"),VLOOKUP(X290,$AC$2:$AD$17,2,FALSE),IF(AND(OR($E291={"a/c","b/c","c/a","c/b"}),V289="w"),VLOOKUP(X289,$AA$2:$AB$17,2,FALSE),IF(AND(OR($E291={"a/c","b/c","c/a","c/b"}),V289="l"),VLOOKUP(X289,$AC$2:$AD$17,2,FALSE),IF(AND(OR($E291={"a/c","b/c","c/a","c/b"}),V288="w"),VLOOKUP(X288,$AA$2:$AB$17,2,FALSE),IF(AND(OR($E291={"a/c","b/c","c/a","c/b"}),V288="l"),VLOOKUP(X288,$AC$2:$AD$17,2,FALSE),IF(AND(OR($E291={"a/c","b/c","c/a","c/b"}),V287="w"),VLOOKUP(X287,$AA$2:$AB$17,2,FALSE),IF(AND(OR($E291={"a/c","b/c","c/a","c/b"}),V287="l"),VLOOKUP(X287,$AC$2:$AD$17,2,FALSE),IF(AND(OR($E291={"a/c","b/c","c/a","c/b"}),V286="w"),VLOOKUP(X286,$AA$2:$AB$17,2,FALSE),IF(AND(OR($E291={"a/c","b/c","c/a","c/b"}),V286="l"),VLOOKUP(X286,$AC$2:$AD$17,2,FALSE),IF(AND(OR($E291={"a/c","b/c","c/a","c/b"}),V285="w"),VLOOKUP(X285,$AA$2:$AB$17,2,FALSE),IF(AND(OR($E291={"a/c","b/c","c/a","c/b"}),V285="l"),VLOOKUP(X285,$AC$2:$AD$17,2,FALSE),IF(AND(OR($E291={"a/c","b/c","c/a","c/b"}),V284="w"),VLOOKUP(X284,$AA$2:$AB$17,2,FALSE),IF(AND(OR($E291={"a/c","b/c","c/a","c/b"}),V284="l"),VLOOKUP(X284,$AC$2:$AD$17,2,FALSE),IF(AND(OR($E291={"a/c","b/c","c/a","c/b"}),V283="w"),VLOOKUP(X283,$AA$2:$AB$17,2,FALSE),IF(AND(OR($E291={"a/c","b/c","c/a","c/b"}),V283="l"),VLOOKUP(X283,$AC$2:$AD$17,2,FALSE),IF(AND(OR($E291={"a/c","b/c","c/a","c/b"}),V282="w"),VLOOKUP(X282,$AA$2:$AB$17,2,FALSE),IF(AND(OR($E291={"a/c","b/c","c/a","c/b"}),V282="l"),VLOOKUP(X282,$AC$2:$AD$17,2,FALSE),IF(AND(OR($E291={"a/c","b/c","c/a","c/b"}),V281="w"),VLOOKUP(X281,$AA$2:$AB$17,2,FALSE),IF(AND(OR($E291={"a/c","b/c","c/a","c/b"}),V281="l"),VLOOKUP(X281,$AC$2:$AD$17,2,FALSE),IF(OR($E291={"a/c","b/c","c/a","c/b"}),1,"")))))))))))))))))))))))</f>
        <v/>
      </c>
      <c r="Y292" s="12">
        <f t="shared" si="28"/>
        <v>-1</v>
      </c>
      <c r="Z292" s="27">
        <f t="shared" si="29"/>
        <v>9</v>
      </c>
    </row>
    <row r="293" spans="1:26">
      <c r="A293" s="2">
        <v>18</v>
      </c>
      <c r="B293" s="9">
        <f>IF(OR($A293={1,2,3,4,5,6,7,8,9,10,11,12}),1,IF(OR($A293={13,14,15,16,17,18,19,20,21,22,23,24}),2,IF(OR($A293={25,26,27,28,29,30,31,32,33,34,35,36}),3,"")))</f>
        <v>2</v>
      </c>
      <c r="C293" s="9" t="str">
        <f>IF(OR($A293={1,4,7,10,13,16,19,22,25,28,31,34}),"A",IF(OR($A293={2,5,8,11,14,17,20,23,26,29,32,35}),"B",IF(OR($A293={3,6,9,12,15,18,21,24,27,30,33,36}),"C","")))</f>
        <v>C</v>
      </c>
      <c r="D293" t="str">
        <f t="shared" si="30"/>
        <v>1/2</v>
      </c>
      <c r="E293" t="str">
        <f t="shared" si="31"/>
        <v>A/C</v>
      </c>
      <c r="F293" s="13" t="str">
        <f>IF(AND(G293="d",$A293&gt;=1,OR(H293={1,"2a","2b",3,"5a","5b","10a","10b","20a","20b","40a","40b","80a","80b","160a","160b"})),"w",IF(AND(G293="",$A293&gt;=1,OR(H293={1,"2a","2b",3,"5a","5b","10a","10b","20a","20b","40a","40b","80a","80b","160a","160b"})),"l",""))</f>
        <v>l</v>
      </c>
      <c r="G293" s="7" t="str">
        <f>IF(OR($A293={1,2,3,4,5,6,7,8,9,10,11,12}),"d","")</f>
        <v/>
      </c>
      <c r="H293" s="14">
        <f>IF(AND(OR($D292={"1/2","1/3","2/1","3/1"}),F292="w"),VLOOKUP(H292,$AA$2:$AB$17,2,FALSE),IF(AND(OR($D292={"1/2","1/3","2/1","3/1"}),F292="l"),VLOOKUP(H292,$AC$2:$AD$17,2,FALSE),IF(AND(OR($D292={"1/2","1/3","2/1","3/1"}),F291="w"),VLOOKUP(H291,$AA$2:$AB$17,2,FALSE),IF(AND(OR($D292={"1/2","1/3","2/1","3/1"}),F291="l"),VLOOKUP(H291,$AC$2:$AD$17,2,FALSE),IF(AND(OR($D292={"1/2","1/3","2/1","3/1"}),F290="w"),VLOOKUP(H290,$AA$2:$AB$17,2,FALSE),IF(AND(OR($D292={"1/2","1/3","2/1","3/1"}),F290="l"),VLOOKUP(H290,$AC$2:$AD$17,2,FALSE),IF(AND(OR($D292={"1/2","1/3","2/1","3/1"}),F289="w"),VLOOKUP(H289,$AA$2:$AB$17,2,FALSE),IF(AND(OR($D292={"1/2","1/3","2/1","3/1"}),F289="l"),VLOOKUP(H289,$AC$2:$AD$17,2,FALSE),IF(AND(OR($D292={"1/2","1/3","2/1","3/1"}),F288="w"),VLOOKUP(H288,$AA$2:$AB$17,2,FALSE),IF(AND(OR($D292={"1/2","1/3","2/1","3/1"}),F288="l"),VLOOKUP(H288,$AC$2:$AD$17,2,FALSE),IF(AND(OR($D292={"1/2","1/3","2/1","3/1"}),F287="w"),VLOOKUP(H287,$AA$2:$AB$17,2,FALSE),IF(AND(OR($D292={"1/2","1/3","2/1","3/1"}),F287="l"),VLOOKUP(H287,$AC$2:$AD$17,2,FALSE),IF(AND(OR($D292={"1/2","1/3","2/1","3/1"}),F286="w"),VLOOKUP(H286,$AA$2:$AB$17,2,FALSE),IF(AND(OR($D292={"1/2","1/3","2/1","3/1"}),F286="l"),VLOOKUP(H286,$AC$2:$AD$17,2,FALSE),IF(AND(OR($D292={"1/2","1/3","2/1","3/1"}),F285="w"),VLOOKUP(H285,$AA$2:$AB$17,2,FALSE),IF(AND(OR($D292={"1/2","1/3","2/1","3/1"}),F285="l"),VLOOKUP(H285,$AC$2:$AD$17,2,FALSE),IF(AND(OR($D292={"1/2","1/3","2/1","3/1"}),F284="w"),VLOOKUP(H284,$AA$2:$AB$17,2,FALSE),IF(AND(OR($D292={"1/2","1/3","2/1","3/1"}),F284="l"),VLOOKUP(H284,$AC$2:$AD$17,2,FALSE),IF(AND(OR($D292={"1/2","1/3","2/1","3/1"}),F283="w"),VLOOKUP(H283,$AA$2:$AB$17,2,FALSE),IF(AND(OR($D292={"1/2","1/3","2/1","3/1"}),F283="l"),VLOOKUP(H283,$AC$2:$AD$17,2,FALSE),IF(AND(OR($D292={"1/2","1/3","2/1","3/1"}),F282="w"),VLOOKUP(H282,$AA$2:$AB$17,2,FALSE),IF(AND(OR($D292={"1/2","1/3","2/1","3/1"}),F282="l"),VLOOKUP(H282,$AC$2:$AD$17,2,FALSE),IF(OR($D292={"1/2","1/3","2/1","3/1"}),1,"")))))))))))))))))))))))</f>
        <v>1</v>
      </c>
      <c r="I293" s="13" t="str">
        <f>IF(AND(J293="d",$A293&gt;=1,OR(K293={1,"2a","2b",3,"5a","5b","10a","10b","20a","20b","40a","40b","80a","80b","160a","160b"})),"w",IF(AND(J293="",$A293&gt;=1,OR(K293={1,"2a","2b",3,"5a","5b","10a","10b","20a","20b","40a","40b","80a","80b","160a","160b"})),"l",""))</f>
        <v>w</v>
      </c>
      <c r="J293" s="7" t="str">
        <f>IF(OR($A293={13,14,15,16,17,18,19,20,21,22,23,24}),"d","")</f>
        <v>d</v>
      </c>
      <c r="K293" s="14" t="str">
        <f>IF(AND(OR($D292={"1/2","2/3","2/1","3/2"}),I292="w"),VLOOKUP(K292,$AA$2:$AB$17,2,FALSE),IF(AND(OR($D292={"1/2","2/3","2/1","3/2"}),I292="l"),VLOOKUP(K292,$AC$2:$AD$17,2,FALSE),IF(AND(OR($D292={"1/2","2/3","2/1","3/2"}),I291="w"),VLOOKUP(K291,$AA$2:$AB$17,2,FALSE),IF(AND(OR($D292={"1/2","2/3","2/1","3/2"}),I291="l"),VLOOKUP(K291,$AC$2:$AD$17,2,FALSE),IF(AND(OR($D292={"1/2","2/3","2/1","3/2"}),I290="w"),VLOOKUP(K290,$AA$2:$AB$17,2,FALSE),IF(AND(OR($D292={"1/2","2/3","2/1","3/2"}),I290="l"),VLOOKUP(K290,$AC$2:$AD$17,2,FALSE),IF(AND(OR($D292={"1/2","2/3","2/1","3/2"}),I289="w"),VLOOKUP(K289,$AA$2:$AB$17,2,FALSE),IF(AND(OR($D292={"1/2","2/3","2/1","3/2"}),I289="l"),VLOOKUP(K289,$AC$2:$AD$17,2,FALSE),IF(AND(OR($D292={"1/2","2/3","2/1","3/2"}),I288="w"),VLOOKUP(K288,$AA$2:$AB$17,2,FALSE),IF(AND(OR($D292={"1/2","2/3","2/1","3/2"}),I288="l"),VLOOKUP(K288,$AC$2:$AD$17,2,FALSE),IF(AND(OR($D292={"1/2","2/3","2/1","3/2"}),I287="w"),VLOOKUP(K287,$AA$2:$AB$17,2,FALSE),IF(AND(OR($D292={"1/2","2/3","2/1","3/2"}),I287="l"),VLOOKUP(K287,$AC$2:$AD$17,2,FALSE),IF(AND(OR($D292={"1/2","2/3","2/1","3/2"}),I286="w"),VLOOKUP(K286,$AA$2:$AB$17,2,FALSE),IF(AND(OR($D292={"1/2","2/3","2/1","3/2"}),I286="l"),VLOOKUP(K286,$AC$2:$AD$17,2,FALSE),IF(AND(OR($D292={"1/2","2/3","2/1","3/2"}),I285="w"),VLOOKUP(K285,$AA$2:$AB$17,2,FALSE),IF(AND(OR($D292={"1/2","2/3","2/1","3/2"}),I285="l"),VLOOKUP(K285,$AC$2:$AD$17,2,FALSE),IF(AND(OR($D292={"1/2","2/3","2/1","3/2"}),I284="w"),VLOOKUP(K284,$AA$2:$AB$17,2,FALSE),IF(AND(OR($D292={"1/2","2/3","2/1","3/2"}),I284="l"),VLOOKUP(K284,$AC$2:$AD$17,2,FALSE),IF(AND(OR($D292={"1/2","2/3","2/1","3/2"}),I283="w"),VLOOKUP(K283,$AA$2:$AB$17,2,FALSE),IF(AND(OR($D292={"1/2","2/3","2/1","3/2"}),I283="l"),VLOOKUP(K283,$AC$2:$AD$17,2,FALSE),IF(AND(OR($D292={"1/2","2/3","2/1","3/2"}),I282="w"),VLOOKUP(K282,$AA$2:$AB$17,2,FALSE),IF(AND(OR($D292={"1/2","2/3","2/1","3/2"}),I282="l"),VLOOKUP(K282,$AC$2:$AD$17,2,FALSE),IF(OR($D292={"1/2","2/3","2/1","3/2"}),1,"")))))))))))))))))))))))</f>
        <v>10b</v>
      </c>
      <c r="L293" s="13" t="str">
        <f>IF(AND(M293="d",$A293&gt;=1,OR(N293={1,"2a","2b",3,"5a","5b","10a","10b","20a","20b","40a","40b","80a","80b","160a","160b"})),"w",IF(AND(M293="",$A293&gt;=1,OR(N293={1,"2a","2b",3,"5a","5b","10a","10b","20a","20b","40a","40b","80a","80b","160a","160b"})),"l",""))</f>
        <v/>
      </c>
      <c r="M293" s="7" t="str">
        <f>IF(OR($A293={25,26,27,28,29,30,31,32,33,34,35,36}),"d","")</f>
        <v/>
      </c>
      <c r="N293" s="14" t="str">
        <f>IF(AND(OR($D292={"1/3","2/3","3/1","3/2"}),L292="w"),VLOOKUP(N292,$AA$2:$AB$17,2,FALSE),IF(AND(OR($D292={"1/3","2/3","3/1","3/2"}),L292="l"),VLOOKUP(N292,$AC$2:$AD$17,2,FALSE),IF(AND(OR($D292={"1/3","2/3","3/1","3/2"}),L291="w"),VLOOKUP(N291,$AA$2:$AB$17,2,FALSE),IF(AND(OR($D292={"1/3","2/3","3/1","3/2"}),L291="l"),VLOOKUP(N291,$AC$2:$AD$17,2,FALSE),IF(AND(OR($D292={"1/3","2/3","3/1","3/2"}),L290="w"),VLOOKUP(N290,$AA$2:$AB$17,2,FALSE),IF(AND(OR($D292={"1/3","2/3","3/1","3/2"}),L290="l"),VLOOKUP(N290,$AC$2:$AD$17,2,FALSE),IF(AND(OR($D292={"1/3","2/3","3/1","3/2"}),L289="w"),VLOOKUP(N289,$AA$2:$AB$17,2,FALSE),IF(AND(OR($D292={"1/3","2/3","3/1","3/2"}),L289="l"),VLOOKUP(N289,$AC$2:$AD$17,2,FALSE),IF(AND(OR($D292={"1/3","2/3","3/1","3/2"}),L288="w"),VLOOKUP(N288,$AA$2:$AB$17,2,FALSE),IF(AND(OR($D292={"1/3","2/3","3/1","3/2"}),L288="l"),VLOOKUP(N288,$AC$2:$AD$17,2,FALSE),IF(AND(OR($D292={"1/3","2/3","3/1","3/2"}),L287="w"),VLOOKUP(N287,$AA$2:$AB$17,2,FALSE),IF(AND(OR($D292={"1/3","2/3","3/1","3/2"}),L287="l"),VLOOKUP(N287,$AC$2:$AD$17,2,FALSE),IF(AND(OR($D292={"1/3","2/3","3/1","3/2"}),L286="w"),VLOOKUP(N286,$AA$2:$AB$17,2,FALSE),IF(AND(OR($D292={"1/3","2/3","3/1","3/2"}),L286="l"),VLOOKUP(N286,$AC$2:$AD$17,2,FALSE),IF(AND(OR($D292={"1/3","2/3","3/1","3/2"}),L285="w"),VLOOKUP(N285,$AA$2:$AB$17,2,FALSE),IF(AND(OR($D292={"1/3","2/3","3/1","3/2"}),L285="l"),VLOOKUP(N285,$AC$2:$AD$17,2,FALSE),IF(AND(OR($D292={"1/3","2/3","3/1","3/2"}),L284="w"),VLOOKUP(N284,$AA$2:$AB$17,2,FALSE),IF(AND(OR($D292={"1/3","2/3","3/1","3/2"}),L284="l"),VLOOKUP(N284,$AC$2:$AD$17,2,FALSE),IF(AND(OR($D292={"1/3","2/3","3/1","3/2"}),L283="w"),VLOOKUP(N283,$AA$2:$AB$17,2,FALSE),IF(AND(OR($D292={"1/3","2/3","3/1","3/2"}),L283="l"),VLOOKUP(N283,$AC$2:$AD$17,2,FALSE),IF(AND(OR($D292={"1/3","2/3","3/1","3/2"}),L282="w"),VLOOKUP(N282,$AA$2:$AB$17,2,FALSE),IF(AND(OR($D292={"1/3","2/3","3/1","3/2"}),L282="l"),VLOOKUP(N282,$AC$2:$AD$17,2,FALSE),IF(OR($D292={"1/3","2/3","3/1","3/2"}),1,"")))))))))))))))))))))))</f>
        <v/>
      </c>
      <c r="O293" s="12">
        <f t="shared" si="27"/>
        <v>19</v>
      </c>
      <c r="P293" s="13" t="str">
        <f>IF(AND(Q293="c",$A293&gt;=1,OR(R293={1,"2a","2b",3,"5a","5b","10a","10b","20a","20b","40a","40b","80a","80b","160a","160b"})),"w",IF(AND(Q293="",$A293&gt;=1,OR(R293={1,"2a","2b",3,"5a","5b","10a","10b","20a","20b","40a","40b","80a","80b","160a","160b"})),"l",""))</f>
        <v>l</v>
      </c>
      <c r="Q293" s="7" t="str">
        <f>IF(OR($A293={1,4,7,10,13,16,19,22,25,28,31,34}),"c","")</f>
        <v/>
      </c>
      <c r="R293" s="14">
        <f>IF(AND(OR($E292={"a/b","a/c","b/a","c/a"}),P292="w"),VLOOKUP(R292,$AA$2:$AB$17,2,FALSE),IF(AND(OR($E292={"a/b","a/c","b/a","c/a"}),P292="l"),VLOOKUP(R292,$AC$2:$AD$17,2,FALSE),IF(AND(OR($E292={"a/b","a/c","b/a","c/a"}),P291="w"),VLOOKUP(R291,$AA$2:$AB$17,2,FALSE),IF(AND(OR($E292={"a/b","a/c","b/a","c/a"}),P291="l"),VLOOKUP(R291,$AC$2:$AD$17,2,FALSE),IF(AND(OR($E292={"a/b","a/c","b/a","c/a"}),P290="w"),VLOOKUP(R290,$AA$2:$AB$17,2,FALSE),IF(AND(OR($E292={"a/b","a/c","b/a","c/a"}),P290="l"),VLOOKUP(R290,$AC$2:$AD$17,2,FALSE),IF(AND(OR($E292={"a/b","a/c","b/a","c/a"}),P289="w"),VLOOKUP(R289,$AA$2:$AB$17,2,FALSE),IF(AND(OR($E292={"a/b","a/c","b/a","c/a"}),P289="l"),VLOOKUP(R289,$AC$2:$AD$17,2,FALSE),IF(AND(OR($E292={"a/b","a/c","b/a","c/a"}),P288="w"),VLOOKUP(R288,$AA$2:$AB$17,2,FALSE),IF(AND(OR($E292={"a/b","a/c","b/a","c/a"}),P288="l"),VLOOKUP(R288,$AC$2:$AD$17,2,FALSE),IF(AND(OR($E292={"a/b","a/c","b/a","c/a"}),P287="w"),VLOOKUP(R287,$AA$2:$AB$17,2,FALSE),IF(AND(OR($E292={"a/b","a/c","b/a","c/a"}),P287="l"),VLOOKUP(R287,$AC$2:$AD$17,2,FALSE),IF(AND(OR($E292={"a/b","a/c","b/a","c/a"}),P286="w"),VLOOKUP(R286,$AA$2:$AB$17,2,FALSE),IF(AND(OR($E292={"a/b","a/c","b/a","c/a"}),P286="l"),VLOOKUP(R286,$AC$2:$AD$17,2,FALSE),IF(AND(OR($E292={"a/b","a/c","b/a","c/a"}),P285="w"),VLOOKUP(R285,$AA$2:$AB$17,2,FALSE),IF(AND(OR($E292={"a/b","a/c","b/a","c/a"}),P285="l"),VLOOKUP(R285,$AC$2:$AD$17,2,FALSE),IF(AND(OR($E292={"a/b","a/c","b/a","c/a"}),P284="w"),VLOOKUP(R284,$AA$2:$AB$17,2,FALSE),IF(AND(OR($E292={"a/b","a/c","b/a","c/a"}),P284="l"),VLOOKUP(R284,$AC$2:$AD$17,2,FALSE),IF(AND(OR($E292={"a/b","a/c","b/a","c/a"}),P283="w"),VLOOKUP(R283,$AA$2:$AB$17,2,FALSE),IF(AND(OR($E292={"a/b","a/c","b/a","c/a"}),P283="l"),VLOOKUP(R283,$AC$2:$AD$17,2,FALSE),IF(AND(OR($E292={"a/b","a/c","b/a","c/a"}),P282="w"),VLOOKUP(R282,$AA$2:$AB$17,2,FALSE),IF(AND(OR($E292={"a/b","a/c","b/a","c/a"}),P282="l"),VLOOKUP(R282,$AC$2:$AD$17,2,FALSE),IF(OR($E292={"a/b","a/c","b/a","c/a"}),1,"")))))))))))))))))))))))</f>
        <v>1</v>
      </c>
      <c r="S293" s="13" t="str">
        <f>IF(AND(T293="c",$A293&gt;=1,OR(U293={1,"2a","2b",3,"5a","5b","10a","10b","20a","20b","40a","40b","80a","80b","160a","160b"})),"w",IF(AND(T293="",$A293&gt;=1,OR(U293={1,"2a","2b",3,"5a","5b","10a","10b","20a","20b","40a","40b","80a","80b","160a","160b"})),"l",""))</f>
        <v>l</v>
      </c>
      <c r="T293" s="7" t="str">
        <f>IF(OR($A293={2,5,8,11,14,17,20,23,26,29,32,35}),"c","")</f>
        <v/>
      </c>
      <c r="U293" s="14" t="str">
        <f>IF(AND(OR($E292={"a/b","b/c","b/a","c/b"}),S292="w"),VLOOKUP(U292,$AA$2:$AB$17,2,FALSE),IF(AND(OR($E292={"a/b","b/c","b/a","c/b"}),S292="l"),VLOOKUP(U292,$AC$2:$AD$17,2,FALSE),IF(AND(OR($E292={"a/b","b/c","b/a","c/b"}),S291="w"),VLOOKUP(U291,$AA$2:$AB$17,2,FALSE),IF(AND(OR($E292={"a/b","b/c","b/a","c/b"}),S291="l"),VLOOKUP(U291,$AC$2:$AD$17,2,FALSE),IF(AND(OR($E292={"a/b","b/c","b/a","c/b"}),S290="w"),VLOOKUP(U290,$AA$2:$AB$17,2,FALSE),IF(AND(OR($E292={"a/b","b/c","b/a","c/b"}),S290="l"),VLOOKUP(U290,$AC$2:$AD$17,2,FALSE),IF(AND(OR($E292={"a/b","b/c","b/a","c/b"}),S289="w"),VLOOKUP(U289,$AA$2:$AB$17,2,FALSE),IF(AND(OR($E292={"a/b","b/c","b/a","c/b"}),S289="l"),VLOOKUP(U289,$AC$2:$AD$17,2,FALSE),IF(AND(OR($E292={"a/b","b/c","b/a","c/b"}),S288="w"),VLOOKUP(U288,$AA$2:$AB$17,2,FALSE),IF(AND(OR($E292={"a/b","b/c","b/a","c/b"}),S288="l"),VLOOKUP(U288,$AC$2:$AD$17,2,FALSE),IF(AND(OR($E292={"a/b","b/c","b/a","c/b"}),S287="w"),VLOOKUP(U287,$AA$2:$AB$17,2,FALSE),IF(AND(OR($E292={"a/b","b/c","b/a","c/b"}),S287="l"),VLOOKUP(U287,$AC$2:$AD$17,2,FALSE),IF(AND(OR($E292={"a/b","b/c","b/a","c/b"}),S286="w"),VLOOKUP(U286,$AA$2:$AB$17,2,FALSE),IF(AND(OR($E292={"a/b","b/c","b/a","c/b"}),S286="l"),VLOOKUP(U286,$AC$2:$AD$17,2,FALSE),IF(AND(OR($E292={"a/b","b/c","b/a","c/b"}),S285="w"),VLOOKUP(U285,$AA$2:$AB$17,2,FALSE),IF(AND(OR($E292={"a/b","b/c","b/a","c/b"}),S285="l"),VLOOKUP(U285,$AC$2:$AD$17,2,FALSE),IF(AND(OR($E292={"a/b","b/c","b/a","c/b"}),S284="w"),VLOOKUP(U284,$AA$2:$AB$17,2,FALSE),IF(AND(OR($E292={"a/b","b/c","b/a","c/b"}),S284="l"),VLOOKUP(U284,$AC$2:$AD$17,2,FALSE),IF(AND(OR($E292={"a/b","b/c","b/a","c/b"}),S283="w"),VLOOKUP(U283,$AA$2:$AB$17,2,FALSE),IF(AND(OR($E292={"a/b","b/c","b/a","c/b"}),S283="l"),VLOOKUP(U283,$AC$2:$AD$17,2,FALSE),IF(AND(OR($E292={"a/b","b/c","b/a","c/b"}),S282="w"),VLOOKUP(U282,$AA$2:$AB$17,2,FALSE),IF(AND(OR($E292={"a/b","b/c","b/a","c/b"}),S282="l"),VLOOKUP(U282,$AC$2:$AD$17,2,FALSE),IF(OR($E292={"a/b","b/c","b/a","c/b"}),1,"")))))))))))))))))))))))</f>
        <v>5a</v>
      </c>
      <c r="V293" s="13" t="str">
        <f>IF(AND(W293="c",$A293&gt;=1,OR(X293={1,"2a","2b",3,"5a","5b","10a","10b","20a","20b","40a","40b","80a","80b","160a","160b"})),"w",IF(AND(W293="",$A293&gt;=1,OR(X293={1,"2a","2b",3,"5a","5b","10a","10b","20a","20b","40a","40b","80a","80b","160a","160b"})),"l",""))</f>
        <v/>
      </c>
      <c r="W293" s="7" t="str">
        <f>IF(OR($A293={3,6,9,12,15,18,21,24,27,30,33,36}),"c","")</f>
        <v>c</v>
      </c>
      <c r="X293" s="14" t="str">
        <f>IF(AND(OR($E292={"a/c","b/c","c/a","c/b"}),V292="w"),VLOOKUP(X292,$AA$2:$AB$17,2,FALSE),IF(AND(OR($E292={"a/c","b/c","c/a","c/b"}),V292="l"),VLOOKUP(X292,$AC$2:$AD$17,2,FALSE),IF(AND(OR($E292={"a/c","b/c","c/a","c/b"}),V291="w"),VLOOKUP(X291,$AA$2:$AB$17,2,FALSE),IF(AND(OR($E292={"a/c","b/c","c/a","c/b"}),V291="l"),VLOOKUP(X291,$AC$2:$AD$17,2,FALSE),IF(AND(OR($E292={"a/c","b/c","c/a","c/b"}),V290="w"),VLOOKUP(X290,$AA$2:$AB$17,2,FALSE),IF(AND(OR($E292={"a/c","b/c","c/a","c/b"}),V290="l"),VLOOKUP(X290,$AC$2:$AD$17,2,FALSE),IF(AND(OR($E292={"a/c","b/c","c/a","c/b"}),V289="w"),VLOOKUP(X289,$AA$2:$AB$17,2,FALSE),IF(AND(OR($E292={"a/c","b/c","c/a","c/b"}),V289="l"),VLOOKUP(X289,$AC$2:$AD$17,2,FALSE),IF(AND(OR($E292={"a/c","b/c","c/a","c/b"}),V288="w"),VLOOKUP(X288,$AA$2:$AB$17,2,FALSE),IF(AND(OR($E292={"a/c","b/c","c/a","c/b"}),V288="l"),VLOOKUP(X288,$AC$2:$AD$17,2,FALSE),IF(AND(OR($E292={"a/c","b/c","c/a","c/b"}),V287="w"),VLOOKUP(X287,$AA$2:$AB$17,2,FALSE),IF(AND(OR($E292={"a/c","b/c","c/a","c/b"}),V287="l"),VLOOKUP(X287,$AC$2:$AD$17,2,FALSE),IF(AND(OR($E292={"a/c","b/c","c/a","c/b"}),V286="w"),VLOOKUP(X286,$AA$2:$AB$17,2,FALSE),IF(AND(OR($E292={"a/c","b/c","c/a","c/b"}),V286="l"),VLOOKUP(X286,$AC$2:$AD$17,2,FALSE),IF(AND(OR($E292={"a/c","b/c","c/a","c/b"}),V285="w"),VLOOKUP(X285,$AA$2:$AB$17,2,FALSE),IF(AND(OR($E292={"a/c","b/c","c/a","c/b"}),V285="l"),VLOOKUP(X285,$AC$2:$AD$17,2,FALSE),IF(AND(OR($E292={"a/c","b/c","c/a","c/b"}),V284="w"),VLOOKUP(X284,$AA$2:$AB$17,2,FALSE),IF(AND(OR($E292={"a/c","b/c","c/a","c/b"}),V284="l"),VLOOKUP(X284,$AC$2:$AD$17,2,FALSE),IF(AND(OR($E292={"a/c","b/c","c/a","c/b"}),V283="w"),VLOOKUP(X283,$AA$2:$AB$17,2,FALSE),IF(AND(OR($E292={"a/c","b/c","c/a","c/b"}),V283="l"),VLOOKUP(X283,$AC$2:$AD$17,2,FALSE),IF(AND(OR($E292={"a/c","b/c","c/a","c/b"}),V282="w"),VLOOKUP(X282,$AA$2:$AB$17,2,FALSE),IF(AND(OR($E292={"a/c","b/c","c/a","c/b"}),V282="l"),VLOOKUP(X282,$AC$2:$AD$17,2,FALSE),IF(OR($E292={"a/c","b/c","c/a","c/b"}),1,"")))))))))))))))))))))))</f>
        <v/>
      </c>
      <c r="Y293" s="12">
        <f t="shared" si="28"/>
        <v>-6</v>
      </c>
      <c r="Z293" s="27">
        <f t="shared" si="29"/>
        <v>13</v>
      </c>
    </row>
    <row r="294" spans="1:26">
      <c r="A294" s="2">
        <v>28</v>
      </c>
      <c r="B294" s="9">
        <f>IF(OR($A294={1,2,3,4,5,6,7,8,9,10,11,12}),1,IF(OR($A294={13,14,15,16,17,18,19,20,21,22,23,24}),2,IF(OR($A294={25,26,27,28,29,30,31,32,33,34,35,36}),3,"")))</f>
        <v>3</v>
      </c>
      <c r="C294" s="9" t="str">
        <f>IF(OR($A294={1,4,7,10,13,16,19,22,25,28,31,34}),"A",IF(OR($A294={2,5,8,11,14,17,20,23,26,29,32,35}),"B",IF(OR($A294={3,6,9,12,15,18,21,24,27,30,33,36}),"C","")))</f>
        <v>A</v>
      </c>
      <c r="D294" t="str">
        <f t="shared" si="30"/>
        <v>2/3</v>
      </c>
      <c r="E294" t="str">
        <f t="shared" si="31"/>
        <v>C/A</v>
      </c>
      <c r="F294" s="13" t="str">
        <f>IF(AND(G294="d",$A294&gt;=1,OR(H294={1,"2a","2b",3,"5a","5b","10a","10b","20a","20b","40a","40b","80a","80b","160a","160b"})),"w",IF(AND(G294="",$A294&gt;=1,OR(H294={1,"2a","2b",3,"5a","5b","10a","10b","20a","20b","40a","40b","80a","80b","160a","160b"})),"l",""))</f>
        <v>l</v>
      </c>
      <c r="G294" s="7" t="str">
        <f>IF(OR($A294={1,2,3,4,5,6,7,8,9,10,11,12}),"d","")</f>
        <v/>
      </c>
      <c r="H294" s="14" t="str">
        <f>IF(AND(OR($D293={"1/2","1/3","2/1","3/1"}),F293="w"),VLOOKUP(H293,$AA$2:$AB$17,2,FALSE),IF(AND(OR($D293={"1/2","1/3","2/1","3/1"}),F293="l"),VLOOKUP(H293,$AC$2:$AD$17,2,FALSE),IF(AND(OR($D293={"1/2","1/3","2/1","3/1"}),F292="w"),VLOOKUP(H292,$AA$2:$AB$17,2,FALSE),IF(AND(OR($D293={"1/2","1/3","2/1","3/1"}),F292="l"),VLOOKUP(H292,$AC$2:$AD$17,2,FALSE),IF(AND(OR($D293={"1/2","1/3","2/1","3/1"}),F291="w"),VLOOKUP(H291,$AA$2:$AB$17,2,FALSE),IF(AND(OR($D293={"1/2","1/3","2/1","3/1"}),F291="l"),VLOOKUP(H291,$AC$2:$AD$17,2,FALSE),IF(AND(OR($D293={"1/2","1/3","2/1","3/1"}),F290="w"),VLOOKUP(H290,$AA$2:$AB$17,2,FALSE),IF(AND(OR($D293={"1/2","1/3","2/1","3/1"}),F290="l"),VLOOKUP(H290,$AC$2:$AD$17,2,FALSE),IF(AND(OR($D293={"1/2","1/3","2/1","3/1"}),F289="w"),VLOOKUP(H289,$AA$2:$AB$17,2,FALSE),IF(AND(OR($D293={"1/2","1/3","2/1","3/1"}),F289="l"),VLOOKUP(H289,$AC$2:$AD$17,2,FALSE),IF(AND(OR($D293={"1/2","1/3","2/1","3/1"}),F288="w"),VLOOKUP(H288,$AA$2:$AB$17,2,FALSE),IF(AND(OR($D293={"1/2","1/3","2/1","3/1"}),F288="l"),VLOOKUP(H288,$AC$2:$AD$17,2,FALSE),IF(AND(OR($D293={"1/2","1/3","2/1","3/1"}),F287="w"),VLOOKUP(H287,$AA$2:$AB$17,2,FALSE),IF(AND(OR($D293={"1/2","1/3","2/1","3/1"}),F287="l"),VLOOKUP(H287,$AC$2:$AD$17,2,FALSE),IF(AND(OR($D293={"1/2","1/3","2/1","3/1"}),F286="w"),VLOOKUP(H286,$AA$2:$AB$17,2,FALSE),IF(AND(OR($D293={"1/2","1/3","2/1","3/1"}),F286="l"),VLOOKUP(H286,$AC$2:$AD$17,2,FALSE),IF(AND(OR($D293={"1/2","1/3","2/1","3/1"}),F285="w"),VLOOKUP(H285,$AA$2:$AB$17,2,FALSE),IF(AND(OR($D293={"1/2","1/3","2/1","3/1"}),F285="l"),VLOOKUP(H285,$AC$2:$AD$17,2,FALSE),IF(AND(OR($D293={"1/2","1/3","2/1","3/1"}),F284="w"),VLOOKUP(H284,$AA$2:$AB$17,2,FALSE),IF(AND(OR($D293={"1/2","1/3","2/1","3/1"}),F284="l"),VLOOKUP(H284,$AC$2:$AD$17,2,FALSE),IF(AND(OR($D293={"1/2","1/3","2/1","3/1"}),F283="w"),VLOOKUP(H283,$AA$2:$AB$17,2,FALSE),IF(AND(OR($D293={"1/2","1/3","2/1","3/1"}),F283="l"),VLOOKUP(H283,$AC$2:$AD$17,2,FALSE),IF(OR($D293={"1/2","1/3","2/1","3/1"}),1,"")))))))))))))))))))))))</f>
        <v>2a</v>
      </c>
      <c r="I294" s="13" t="str">
        <f>IF(AND(J294="d",$A294&gt;=1,OR(K294={1,"2a","2b",3,"5a","5b","10a","10b","20a","20b","40a","40b","80a","80b","160a","160b"})),"w",IF(AND(J294="",$A294&gt;=1,OR(K294={1,"2a","2b",3,"5a","5b","10a","10b","20a","20b","40a","40b","80a","80b","160a","160b"})),"l",""))</f>
        <v>l</v>
      </c>
      <c r="J294" s="7" t="str">
        <f>IF(OR($A294={13,14,15,16,17,18,19,20,21,22,23,24}),"d","")</f>
        <v/>
      </c>
      <c r="K294" s="14" t="str">
        <f>IF(AND(OR($D293={"1/2","2/3","2/1","3/2"}),I293="w"),VLOOKUP(K293,$AA$2:$AB$17,2,FALSE),IF(AND(OR($D293={"1/2","2/3","2/1","3/2"}),I293="l"),VLOOKUP(K293,$AC$2:$AD$17,2,FALSE),IF(AND(OR($D293={"1/2","2/3","2/1","3/2"}),I292="w"),VLOOKUP(K292,$AA$2:$AB$17,2,FALSE),IF(AND(OR($D293={"1/2","2/3","2/1","3/2"}),I292="l"),VLOOKUP(K292,$AC$2:$AD$17,2,FALSE),IF(AND(OR($D293={"1/2","2/3","2/1","3/2"}),I291="w"),VLOOKUP(K291,$AA$2:$AB$17,2,FALSE),IF(AND(OR($D293={"1/2","2/3","2/1","3/2"}),I291="l"),VLOOKUP(K291,$AC$2:$AD$17,2,FALSE),IF(AND(OR($D293={"1/2","2/3","2/1","3/2"}),I290="w"),VLOOKUP(K290,$AA$2:$AB$17,2,FALSE),IF(AND(OR($D293={"1/2","2/3","2/1","3/2"}),I290="l"),VLOOKUP(K290,$AC$2:$AD$17,2,FALSE),IF(AND(OR($D293={"1/2","2/3","2/1","3/2"}),I289="w"),VLOOKUP(K289,$AA$2:$AB$17,2,FALSE),IF(AND(OR($D293={"1/2","2/3","2/1","3/2"}),I289="l"),VLOOKUP(K289,$AC$2:$AD$17,2,FALSE),IF(AND(OR($D293={"1/2","2/3","2/1","3/2"}),I288="w"),VLOOKUP(K288,$AA$2:$AB$17,2,FALSE),IF(AND(OR($D293={"1/2","2/3","2/1","3/2"}),I288="l"),VLOOKUP(K288,$AC$2:$AD$17,2,FALSE),IF(AND(OR($D293={"1/2","2/3","2/1","3/2"}),I287="w"),VLOOKUP(K287,$AA$2:$AB$17,2,FALSE),IF(AND(OR($D293={"1/2","2/3","2/1","3/2"}),I287="l"),VLOOKUP(K287,$AC$2:$AD$17,2,FALSE),IF(AND(OR($D293={"1/2","2/3","2/1","3/2"}),I286="w"),VLOOKUP(K286,$AA$2:$AB$17,2,FALSE),IF(AND(OR($D293={"1/2","2/3","2/1","3/2"}),I286="l"),VLOOKUP(K286,$AC$2:$AD$17,2,FALSE),IF(AND(OR($D293={"1/2","2/3","2/1","3/2"}),I285="w"),VLOOKUP(K285,$AA$2:$AB$17,2,FALSE),IF(AND(OR($D293={"1/2","2/3","2/1","3/2"}),I285="l"),VLOOKUP(K285,$AC$2:$AD$17,2,FALSE),IF(AND(OR($D293={"1/2","2/3","2/1","3/2"}),I284="w"),VLOOKUP(K284,$AA$2:$AB$17,2,FALSE),IF(AND(OR($D293={"1/2","2/3","2/1","3/2"}),I284="l"),VLOOKUP(K284,$AC$2:$AD$17,2,FALSE),IF(AND(OR($D293={"1/2","2/3","2/1","3/2"}),I283="w"),VLOOKUP(K283,$AA$2:$AB$17,2,FALSE),IF(AND(OR($D293={"1/2","2/3","2/1","3/2"}),I283="l"),VLOOKUP(K283,$AC$2:$AD$17,2,FALSE),IF(OR($D293={"1/2","2/3","2/1","3/2"}),1,"")))))))))))))))))))))))</f>
        <v>5a</v>
      </c>
      <c r="L294" s="13" t="str">
        <f>IF(AND(M294="d",$A294&gt;=1,OR(N294={1,"2a","2b",3,"5a","5b","10a","10b","20a","20b","40a","40b","80a","80b","160a","160b"})),"w",IF(AND(M294="",$A294&gt;=1,OR(N294={1,"2a","2b",3,"5a","5b","10a","10b","20a","20b","40a","40b","80a","80b","160a","160b"})),"l",""))</f>
        <v/>
      </c>
      <c r="M294" s="7" t="str">
        <f>IF(OR($A294={25,26,27,28,29,30,31,32,33,34,35,36}),"d","")</f>
        <v>d</v>
      </c>
      <c r="N294" s="14" t="str">
        <f>IF(AND(OR($D293={"1/3","2/3","3/1","3/2"}),L293="w"),VLOOKUP(N293,$AA$2:$AB$17,2,FALSE),IF(AND(OR($D293={"1/3","2/3","3/1","3/2"}),L293="l"),VLOOKUP(N293,$AC$2:$AD$17,2,FALSE),IF(AND(OR($D293={"1/3","2/3","3/1","3/2"}),L292="w"),VLOOKUP(N292,$AA$2:$AB$17,2,FALSE),IF(AND(OR($D293={"1/3","2/3","3/1","3/2"}),L292="l"),VLOOKUP(N292,$AC$2:$AD$17,2,FALSE),IF(AND(OR($D293={"1/3","2/3","3/1","3/2"}),L291="w"),VLOOKUP(N291,$AA$2:$AB$17,2,FALSE),IF(AND(OR($D293={"1/3","2/3","3/1","3/2"}),L291="l"),VLOOKUP(N291,$AC$2:$AD$17,2,FALSE),IF(AND(OR($D293={"1/3","2/3","3/1","3/2"}),L290="w"),VLOOKUP(N290,$AA$2:$AB$17,2,FALSE),IF(AND(OR($D293={"1/3","2/3","3/1","3/2"}),L290="l"),VLOOKUP(N290,$AC$2:$AD$17,2,FALSE),IF(AND(OR($D293={"1/3","2/3","3/1","3/2"}),L289="w"),VLOOKUP(N289,$AA$2:$AB$17,2,FALSE),IF(AND(OR($D293={"1/3","2/3","3/1","3/2"}),L289="l"),VLOOKUP(N289,$AC$2:$AD$17,2,FALSE),IF(AND(OR($D293={"1/3","2/3","3/1","3/2"}),L288="w"),VLOOKUP(N288,$AA$2:$AB$17,2,FALSE),IF(AND(OR($D293={"1/3","2/3","3/1","3/2"}),L288="l"),VLOOKUP(N288,$AC$2:$AD$17,2,FALSE),IF(AND(OR($D293={"1/3","2/3","3/1","3/2"}),L287="w"),VLOOKUP(N287,$AA$2:$AB$17,2,FALSE),IF(AND(OR($D293={"1/3","2/3","3/1","3/2"}),L287="l"),VLOOKUP(N287,$AC$2:$AD$17,2,FALSE),IF(AND(OR($D293={"1/3","2/3","3/1","3/2"}),L286="w"),VLOOKUP(N286,$AA$2:$AB$17,2,FALSE),IF(AND(OR($D293={"1/3","2/3","3/1","3/2"}),L286="l"),VLOOKUP(N286,$AC$2:$AD$17,2,FALSE),IF(AND(OR($D293={"1/3","2/3","3/1","3/2"}),L285="w"),VLOOKUP(N285,$AA$2:$AB$17,2,FALSE),IF(AND(OR($D293={"1/3","2/3","3/1","3/2"}),L285="l"),VLOOKUP(N285,$AC$2:$AD$17,2,FALSE),IF(AND(OR($D293={"1/3","2/3","3/1","3/2"}),L284="w"),VLOOKUP(N284,$AA$2:$AB$17,2,FALSE),IF(AND(OR($D293={"1/3","2/3","3/1","3/2"}),L284="l"),VLOOKUP(N284,$AC$2:$AD$17,2,FALSE),IF(AND(OR($D293={"1/3","2/3","3/1","3/2"}),L283="w"),VLOOKUP(N283,$AA$2:$AB$17,2,FALSE),IF(AND(OR($D293={"1/3","2/3","3/1","3/2"}),L283="l"),VLOOKUP(N283,$AC$2:$AD$17,2,FALSE),IF(OR($D293={"1/3","2/3","3/1","3/2"}),1,"")))))))))))))))))))))))</f>
        <v/>
      </c>
      <c r="O294" s="12">
        <f t="shared" si="27"/>
        <v>-7</v>
      </c>
      <c r="P294" s="13" t="str">
        <f>IF(AND(Q294="c",$A294&gt;=1,OR(R294={1,"2a","2b",3,"5a","5b","10a","10b","20a","20b","40a","40b","80a","80b","160a","160b"})),"w",IF(AND(Q294="",$A294&gt;=1,OR(R294={1,"2a","2b",3,"5a","5b","10a","10b","20a","20b","40a","40b","80a","80b","160a","160b"})),"l",""))</f>
        <v>w</v>
      </c>
      <c r="Q294" s="7" t="str">
        <f>IF(OR($A294={1,4,7,10,13,16,19,22,25,28,31,34}),"c","")</f>
        <v>c</v>
      </c>
      <c r="R294" s="14" t="str">
        <f>IF(AND(OR($E293={"a/b","a/c","b/a","c/a"}),P293="w"),VLOOKUP(R293,$AA$2:$AB$17,2,FALSE),IF(AND(OR($E293={"a/b","a/c","b/a","c/a"}),P293="l"),VLOOKUP(R293,$AC$2:$AD$17,2,FALSE),IF(AND(OR($E293={"a/b","a/c","b/a","c/a"}),P292="w"),VLOOKUP(R292,$AA$2:$AB$17,2,FALSE),IF(AND(OR($E293={"a/b","a/c","b/a","c/a"}),P292="l"),VLOOKUP(R292,$AC$2:$AD$17,2,FALSE),IF(AND(OR($E293={"a/b","a/c","b/a","c/a"}),P291="w"),VLOOKUP(R291,$AA$2:$AB$17,2,FALSE),IF(AND(OR($E293={"a/b","a/c","b/a","c/a"}),P291="l"),VLOOKUP(R291,$AC$2:$AD$17,2,FALSE),IF(AND(OR($E293={"a/b","a/c","b/a","c/a"}),P290="w"),VLOOKUP(R290,$AA$2:$AB$17,2,FALSE),IF(AND(OR($E293={"a/b","a/c","b/a","c/a"}),P290="l"),VLOOKUP(R290,$AC$2:$AD$17,2,FALSE),IF(AND(OR($E293={"a/b","a/c","b/a","c/a"}),P289="w"),VLOOKUP(R289,$AA$2:$AB$17,2,FALSE),IF(AND(OR($E293={"a/b","a/c","b/a","c/a"}),P289="l"),VLOOKUP(R289,$AC$2:$AD$17,2,FALSE),IF(AND(OR($E293={"a/b","a/c","b/a","c/a"}),P288="w"),VLOOKUP(R288,$AA$2:$AB$17,2,FALSE),IF(AND(OR($E293={"a/b","a/c","b/a","c/a"}),P288="l"),VLOOKUP(R288,$AC$2:$AD$17,2,FALSE),IF(AND(OR($E293={"a/b","a/c","b/a","c/a"}),P287="w"),VLOOKUP(R287,$AA$2:$AB$17,2,FALSE),IF(AND(OR($E293={"a/b","a/c","b/a","c/a"}),P287="l"),VLOOKUP(R287,$AC$2:$AD$17,2,FALSE),IF(AND(OR($E293={"a/b","a/c","b/a","c/a"}),P286="w"),VLOOKUP(R286,$AA$2:$AB$17,2,FALSE),IF(AND(OR($E293={"a/b","a/c","b/a","c/a"}),P286="l"),VLOOKUP(R286,$AC$2:$AD$17,2,FALSE),IF(AND(OR($E293={"a/b","a/c","b/a","c/a"}),P285="w"),VLOOKUP(R285,$AA$2:$AB$17,2,FALSE),IF(AND(OR($E293={"a/b","a/c","b/a","c/a"}),P285="l"),VLOOKUP(R285,$AC$2:$AD$17,2,FALSE),IF(AND(OR($E293={"a/b","a/c","b/a","c/a"}),P284="w"),VLOOKUP(R284,$AA$2:$AB$17,2,FALSE),IF(AND(OR($E293={"a/b","a/c","b/a","c/a"}),P284="l"),VLOOKUP(R284,$AC$2:$AD$17,2,FALSE),IF(AND(OR($E293={"a/b","a/c","b/a","c/a"}),P283="w"),VLOOKUP(R283,$AA$2:$AB$17,2,FALSE),IF(AND(OR($E293={"a/b","a/c","b/a","c/a"}),P283="l"),VLOOKUP(R283,$AC$2:$AD$17,2,FALSE),IF(OR($E293={"a/b","a/c","b/a","c/a"}),1,"")))))))))))))))))))))))</f>
        <v>2a</v>
      </c>
      <c r="S294" s="13" t="str">
        <f>IF(AND(T294="c",$A294&gt;=1,OR(U294={1,"2a","2b",3,"5a","5b","10a","10b","20a","20b","40a","40b","80a","80b","160a","160b"})),"w",IF(AND(T294="",$A294&gt;=1,OR(U294={1,"2a","2b",3,"5a","5b","10a","10b","20a","20b","40a","40b","80a","80b","160a","160b"})),"l",""))</f>
        <v/>
      </c>
      <c r="T294" s="7" t="str">
        <f>IF(OR($A294={2,5,8,11,14,17,20,23,26,29,32,35}),"c","")</f>
        <v/>
      </c>
      <c r="U294" s="14" t="str">
        <f>IF(AND(OR($E293={"a/b","b/c","b/a","c/b"}),S293="w"),VLOOKUP(U293,$AA$2:$AB$17,2,FALSE),IF(AND(OR($E293={"a/b","b/c","b/a","c/b"}),S293="l"),VLOOKUP(U293,$AC$2:$AD$17,2,FALSE),IF(AND(OR($E293={"a/b","b/c","b/a","c/b"}),S292="w"),VLOOKUP(U292,$AA$2:$AB$17,2,FALSE),IF(AND(OR($E293={"a/b","b/c","b/a","c/b"}),S292="l"),VLOOKUP(U292,$AC$2:$AD$17,2,FALSE),IF(AND(OR($E293={"a/b","b/c","b/a","c/b"}),S291="w"),VLOOKUP(U291,$AA$2:$AB$17,2,FALSE),IF(AND(OR($E293={"a/b","b/c","b/a","c/b"}),S291="l"),VLOOKUP(U291,$AC$2:$AD$17,2,FALSE),IF(AND(OR($E293={"a/b","b/c","b/a","c/b"}),S290="w"),VLOOKUP(U290,$AA$2:$AB$17,2,FALSE),IF(AND(OR($E293={"a/b","b/c","b/a","c/b"}),S290="l"),VLOOKUP(U290,$AC$2:$AD$17,2,FALSE),IF(AND(OR($E293={"a/b","b/c","b/a","c/b"}),S289="w"),VLOOKUP(U289,$AA$2:$AB$17,2,FALSE),IF(AND(OR($E293={"a/b","b/c","b/a","c/b"}),S289="l"),VLOOKUP(U289,$AC$2:$AD$17,2,FALSE),IF(AND(OR($E293={"a/b","b/c","b/a","c/b"}),S288="w"),VLOOKUP(U288,$AA$2:$AB$17,2,FALSE),IF(AND(OR($E293={"a/b","b/c","b/a","c/b"}),S288="l"),VLOOKUP(U288,$AC$2:$AD$17,2,FALSE),IF(AND(OR($E293={"a/b","b/c","b/a","c/b"}),S287="w"),VLOOKUP(U287,$AA$2:$AB$17,2,FALSE),IF(AND(OR($E293={"a/b","b/c","b/a","c/b"}),S287="l"),VLOOKUP(U287,$AC$2:$AD$17,2,FALSE),IF(AND(OR($E293={"a/b","b/c","b/a","c/b"}),S286="w"),VLOOKUP(U286,$AA$2:$AB$17,2,FALSE),IF(AND(OR($E293={"a/b","b/c","b/a","c/b"}),S286="l"),VLOOKUP(U286,$AC$2:$AD$17,2,FALSE),IF(AND(OR($E293={"a/b","b/c","b/a","c/b"}),S285="w"),VLOOKUP(U285,$AA$2:$AB$17,2,FALSE),IF(AND(OR($E293={"a/b","b/c","b/a","c/b"}),S285="l"),VLOOKUP(U285,$AC$2:$AD$17,2,FALSE),IF(AND(OR($E293={"a/b","b/c","b/a","c/b"}),S284="w"),VLOOKUP(U284,$AA$2:$AB$17,2,FALSE),IF(AND(OR($E293={"a/b","b/c","b/a","c/b"}),S284="l"),VLOOKUP(U284,$AC$2:$AD$17,2,FALSE),IF(AND(OR($E293={"a/b","b/c","b/a","c/b"}),S283="w"),VLOOKUP(U283,$AA$2:$AB$17,2,FALSE),IF(AND(OR($E293={"a/b","b/c","b/a","c/b"}),S283="l"),VLOOKUP(U283,$AC$2:$AD$17,2,FALSE),IF(OR($E293={"a/b","b/c","b/a","c/b"}),1,"")))))))))))))))))))))))</f>
        <v/>
      </c>
      <c r="V294" s="13" t="str">
        <f>IF(AND(W294="c",$A294&gt;=1,OR(X294={1,"2a","2b",3,"5a","5b","10a","10b","20a","20b","40a","40b","80a","80b","160a","160b"})),"w",IF(AND(W294="",$A294&gt;=1,OR(X294={1,"2a","2b",3,"5a","5b","10a","10b","20a","20b","40a","40b","80a","80b","160a","160b"})),"l",""))</f>
        <v>l</v>
      </c>
      <c r="W294" s="7" t="str">
        <f>IF(OR($A294={3,6,9,12,15,18,21,24,27,30,33,36}),"c","")</f>
        <v/>
      </c>
      <c r="X294" s="14" t="str">
        <f>IF(AND(OR($E293={"a/c","b/c","c/a","c/b"}),V293="w"),VLOOKUP(X293,$AA$2:$AB$17,2,FALSE),IF(AND(OR($E293={"a/c","b/c","c/a","c/b"}),V293="l"),VLOOKUP(X293,$AC$2:$AD$17,2,FALSE),IF(AND(OR($E293={"a/c","b/c","c/a","c/b"}),V292="w"),VLOOKUP(X292,$AA$2:$AB$17,2,FALSE),IF(AND(OR($E293={"a/c","b/c","c/a","c/b"}),V292="l"),VLOOKUP(X292,$AC$2:$AD$17,2,FALSE),IF(AND(OR($E293={"a/c","b/c","c/a","c/b"}),V291="w"),VLOOKUP(X291,$AA$2:$AB$17,2,FALSE),IF(AND(OR($E293={"a/c","b/c","c/a","c/b"}),V291="l"),VLOOKUP(X291,$AC$2:$AD$17,2,FALSE),IF(AND(OR($E293={"a/c","b/c","c/a","c/b"}),V290="w"),VLOOKUP(X290,$AA$2:$AB$17,2,FALSE),IF(AND(OR($E293={"a/c","b/c","c/a","c/b"}),V290="l"),VLOOKUP(X290,$AC$2:$AD$17,2,FALSE),IF(AND(OR($E293={"a/c","b/c","c/a","c/b"}),V289="w"),VLOOKUP(X289,$AA$2:$AB$17,2,FALSE),IF(AND(OR($E293={"a/c","b/c","c/a","c/b"}),V289="l"),VLOOKUP(X289,$AC$2:$AD$17,2,FALSE),IF(AND(OR($E293={"a/c","b/c","c/a","c/b"}),V288="w"),VLOOKUP(X288,$AA$2:$AB$17,2,FALSE),IF(AND(OR($E293={"a/c","b/c","c/a","c/b"}),V288="l"),VLOOKUP(X288,$AC$2:$AD$17,2,FALSE),IF(AND(OR($E293={"a/c","b/c","c/a","c/b"}),V287="w"),VLOOKUP(X287,$AA$2:$AB$17,2,FALSE),IF(AND(OR($E293={"a/c","b/c","c/a","c/b"}),V287="l"),VLOOKUP(X287,$AC$2:$AD$17,2,FALSE),IF(AND(OR($E293={"a/c","b/c","c/a","c/b"}),V286="w"),VLOOKUP(X286,$AA$2:$AB$17,2,FALSE),IF(AND(OR($E293={"a/c","b/c","c/a","c/b"}),V286="l"),VLOOKUP(X286,$AC$2:$AD$17,2,FALSE),IF(AND(OR($E293={"a/c","b/c","c/a","c/b"}),V285="w"),VLOOKUP(X285,$AA$2:$AB$17,2,FALSE),IF(AND(OR($E293={"a/c","b/c","c/a","c/b"}),V285="l"),VLOOKUP(X285,$AC$2:$AD$17,2,FALSE),IF(AND(OR($E293={"a/c","b/c","c/a","c/b"}),V284="w"),VLOOKUP(X284,$AA$2:$AB$17,2,FALSE),IF(AND(OR($E293={"a/c","b/c","c/a","c/b"}),V284="l"),VLOOKUP(X284,$AC$2:$AD$17,2,FALSE),IF(AND(OR($E293={"a/c","b/c","c/a","c/b"}),V283="w"),VLOOKUP(X283,$AA$2:$AB$17,2,FALSE),IF(AND(OR($E293={"a/c","b/c","c/a","c/b"}),V283="l"),VLOOKUP(X283,$AC$2:$AD$17,2,FALSE),IF(OR($E293={"a/c","b/c","c/a","c/b"}),1,"")))))))))))))))))))))))</f>
        <v>2b</v>
      </c>
      <c r="Y294" s="12">
        <f t="shared" si="28"/>
        <v>2</v>
      </c>
      <c r="Z294" s="27">
        <f t="shared" si="29"/>
        <v>-5</v>
      </c>
    </row>
    <row r="295" spans="1:26">
      <c r="A295" s="2">
        <v>22</v>
      </c>
      <c r="B295" s="9">
        <f>IF(OR($A295={1,2,3,4,5,6,7,8,9,10,11,12}),1,IF(OR($A295={13,14,15,16,17,18,19,20,21,22,23,24}),2,IF(OR($A295={25,26,27,28,29,30,31,32,33,34,35,36}),3,"")))</f>
        <v>2</v>
      </c>
      <c r="C295" s="9" t="str">
        <f>IF(OR($A295={1,4,7,10,13,16,19,22,25,28,31,34}),"A",IF(OR($A295={2,5,8,11,14,17,20,23,26,29,32,35}),"B",IF(OR($A295={3,6,9,12,15,18,21,24,27,30,33,36}),"C","")))</f>
        <v>A</v>
      </c>
      <c r="D295" t="str">
        <f t="shared" si="30"/>
        <v>3/2</v>
      </c>
      <c r="E295" t="str">
        <f t="shared" si="31"/>
        <v>C/A</v>
      </c>
      <c r="F295" s="13" t="str">
        <f>IF(AND(G295="d",$A295&gt;=1,OR(H295={1,"2a","2b",3,"5a","5b","10a","10b","20a","20b","40a","40b","80a","80b","160a","160b"})),"w",IF(AND(G295="",$A295&gt;=1,OR(H295={1,"2a","2b",3,"5a","5b","10a","10b","20a","20b","40a","40b","80a","80b","160a","160b"})),"l",""))</f>
        <v/>
      </c>
      <c r="G295" s="7" t="str">
        <f>IF(OR($A295={1,2,3,4,5,6,7,8,9,10,11,12}),"d","")</f>
        <v/>
      </c>
      <c r="H295" s="14" t="str">
        <f>IF(AND(OR($D294={"1/2","1/3","2/1","3/1"}),F294="w"),VLOOKUP(H294,$AA$2:$AB$17,2,FALSE),IF(AND(OR($D294={"1/2","1/3","2/1","3/1"}),F294="l"),VLOOKUP(H294,$AC$2:$AD$17,2,FALSE),IF(AND(OR($D294={"1/2","1/3","2/1","3/1"}),F293="w"),VLOOKUP(H293,$AA$2:$AB$17,2,FALSE),IF(AND(OR($D294={"1/2","1/3","2/1","3/1"}),F293="l"),VLOOKUP(H293,$AC$2:$AD$17,2,FALSE),IF(AND(OR($D294={"1/2","1/3","2/1","3/1"}),F292="w"),VLOOKUP(H292,$AA$2:$AB$17,2,FALSE),IF(AND(OR($D294={"1/2","1/3","2/1","3/1"}),F292="l"),VLOOKUP(H292,$AC$2:$AD$17,2,FALSE),IF(AND(OR($D294={"1/2","1/3","2/1","3/1"}),F291="w"),VLOOKUP(H291,$AA$2:$AB$17,2,FALSE),IF(AND(OR($D294={"1/2","1/3","2/1","3/1"}),F291="l"),VLOOKUP(H291,$AC$2:$AD$17,2,FALSE),IF(AND(OR($D294={"1/2","1/3","2/1","3/1"}),F290="w"),VLOOKUP(H290,$AA$2:$AB$17,2,FALSE),IF(AND(OR($D294={"1/2","1/3","2/1","3/1"}),F290="l"),VLOOKUP(H290,$AC$2:$AD$17,2,FALSE),IF(AND(OR($D294={"1/2","1/3","2/1","3/1"}),F289="w"),VLOOKUP(H289,$AA$2:$AB$17,2,FALSE),IF(AND(OR($D294={"1/2","1/3","2/1","3/1"}),F289="l"),VLOOKUP(H289,$AC$2:$AD$17,2,FALSE),IF(AND(OR($D294={"1/2","1/3","2/1","3/1"}),F288="w"),VLOOKUP(H288,$AA$2:$AB$17,2,FALSE),IF(AND(OR($D294={"1/2","1/3","2/1","3/1"}),F288="l"),VLOOKUP(H288,$AC$2:$AD$17,2,FALSE),IF(AND(OR($D294={"1/2","1/3","2/1","3/1"}),F287="w"),VLOOKUP(H287,$AA$2:$AB$17,2,FALSE),IF(AND(OR($D294={"1/2","1/3","2/1","3/1"}),F287="l"),VLOOKUP(H287,$AC$2:$AD$17,2,FALSE),IF(AND(OR($D294={"1/2","1/3","2/1","3/1"}),F286="w"),VLOOKUP(H286,$AA$2:$AB$17,2,FALSE),IF(AND(OR($D294={"1/2","1/3","2/1","3/1"}),F286="l"),VLOOKUP(H286,$AC$2:$AD$17,2,FALSE),IF(AND(OR($D294={"1/2","1/3","2/1","3/1"}),F285="w"),VLOOKUP(H285,$AA$2:$AB$17,2,FALSE),IF(AND(OR($D294={"1/2","1/3","2/1","3/1"}),F285="l"),VLOOKUP(H285,$AC$2:$AD$17,2,FALSE),IF(AND(OR($D294={"1/2","1/3","2/1","3/1"}),F284="w"),VLOOKUP(H284,$AA$2:$AB$17,2,FALSE),IF(AND(OR($D294={"1/2","1/3","2/1","3/1"}),F284="l"),VLOOKUP(H284,$AC$2:$AD$17,2,FALSE),IF(OR($D294={"1/2","1/3","2/1","3/1"}),1,"")))))))))))))))))))))))</f>
        <v/>
      </c>
      <c r="I295" s="13" t="str">
        <f>IF(AND(J295="d",$A295&gt;=1,OR(K295={1,"2a","2b",3,"5a","5b","10a","10b","20a","20b","40a","40b","80a","80b","160a","160b"})),"w",IF(AND(J295="",$A295&gt;=1,OR(K295={1,"2a","2b",3,"5a","5b","10a","10b","20a","20b","40a","40b","80a","80b","160a","160b"})),"l",""))</f>
        <v>w</v>
      </c>
      <c r="J295" s="7" t="str">
        <f>IF(OR($A295={13,14,15,16,17,18,19,20,21,22,23,24}),"d","")</f>
        <v>d</v>
      </c>
      <c r="K295" s="14" t="str">
        <f>IF(AND(OR($D294={"1/2","2/3","2/1","3/2"}),I294="w"),VLOOKUP(K294,$AA$2:$AB$17,2,FALSE),IF(AND(OR($D294={"1/2","2/3","2/1","3/2"}),I294="l"),VLOOKUP(K294,$AC$2:$AD$17,2,FALSE),IF(AND(OR($D294={"1/2","2/3","2/1","3/2"}),I293="w"),VLOOKUP(K293,$AA$2:$AB$17,2,FALSE),IF(AND(OR($D294={"1/2","2/3","2/1","3/2"}),I293="l"),VLOOKUP(K293,$AC$2:$AD$17,2,FALSE),IF(AND(OR($D294={"1/2","2/3","2/1","3/2"}),I292="w"),VLOOKUP(K292,$AA$2:$AB$17,2,FALSE),IF(AND(OR($D294={"1/2","2/3","2/1","3/2"}),I292="l"),VLOOKUP(K292,$AC$2:$AD$17,2,FALSE),IF(AND(OR($D294={"1/2","2/3","2/1","3/2"}),I291="w"),VLOOKUP(K291,$AA$2:$AB$17,2,FALSE),IF(AND(OR($D294={"1/2","2/3","2/1","3/2"}),I291="l"),VLOOKUP(K291,$AC$2:$AD$17,2,FALSE),IF(AND(OR($D294={"1/2","2/3","2/1","3/2"}),I290="w"),VLOOKUP(K290,$AA$2:$AB$17,2,FALSE),IF(AND(OR($D294={"1/2","2/3","2/1","3/2"}),I290="l"),VLOOKUP(K290,$AC$2:$AD$17,2,FALSE),IF(AND(OR($D294={"1/2","2/3","2/1","3/2"}),I289="w"),VLOOKUP(K289,$AA$2:$AB$17,2,FALSE),IF(AND(OR($D294={"1/2","2/3","2/1","3/2"}),I289="l"),VLOOKUP(K289,$AC$2:$AD$17,2,FALSE),IF(AND(OR($D294={"1/2","2/3","2/1","3/2"}),I288="w"),VLOOKUP(K288,$AA$2:$AB$17,2,FALSE),IF(AND(OR($D294={"1/2","2/3","2/1","3/2"}),I288="l"),VLOOKUP(K288,$AC$2:$AD$17,2,FALSE),IF(AND(OR($D294={"1/2","2/3","2/1","3/2"}),I287="w"),VLOOKUP(K287,$AA$2:$AB$17,2,FALSE),IF(AND(OR($D294={"1/2","2/3","2/1","3/2"}),I287="l"),VLOOKUP(K287,$AC$2:$AD$17,2,FALSE),IF(AND(OR($D294={"1/2","2/3","2/1","3/2"}),I286="w"),VLOOKUP(K286,$AA$2:$AB$17,2,FALSE),IF(AND(OR($D294={"1/2","2/3","2/1","3/2"}),I286="l"),VLOOKUP(K286,$AC$2:$AD$17,2,FALSE),IF(AND(OR($D294={"1/2","2/3","2/1","3/2"}),I285="w"),VLOOKUP(K285,$AA$2:$AB$17,2,FALSE),IF(AND(OR($D294={"1/2","2/3","2/1","3/2"}),I285="l"),VLOOKUP(K285,$AC$2:$AD$17,2,FALSE),IF(AND(OR($D294={"1/2","2/3","2/1","3/2"}),I284="w"),VLOOKUP(K284,$AA$2:$AB$17,2,FALSE),IF(AND(OR($D294={"1/2","2/3","2/1","3/2"}),I284="l"),VLOOKUP(K284,$AC$2:$AD$17,2,FALSE),IF(OR($D294={"1/2","2/3","2/1","3/2"}),1,"")))))))))))))))))))))))</f>
        <v>5b</v>
      </c>
      <c r="L295" s="13" t="str">
        <f>IF(AND(M295="d",$A295&gt;=1,OR(N295={1,"2a","2b",3,"5a","5b","10a","10b","20a","20b","40a","40b","80a","80b","160a","160b"})),"w",IF(AND(M295="",$A295&gt;=1,OR(N295={1,"2a","2b",3,"5a","5b","10a","10b","20a","20b","40a","40b","80a","80b","160a","160b"})),"l",""))</f>
        <v>l</v>
      </c>
      <c r="M295" s="7" t="str">
        <f>IF(OR($A295={25,26,27,28,29,30,31,32,33,34,35,36}),"d","")</f>
        <v/>
      </c>
      <c r="N295" s="14" t="str">
        <f>IF(AND(OR($D294={"1/3","2/3","3/1","3/2"}),L294="w"),VLOOKUP(N294,$AA$2:$AB$17,2,FALSE),IF(AND(OR($D294={"1/3","2/3","3/1","3/2"}),L294="l"),VLOOKUP(N294,$AC$2:$AD$17,2,FALSE),IF(AND(OR($D294={"1/3","2/3","3/1","3/2"}),L293="w"),VLOOKUP(N293,$AA$2:$AB$17,2,FALSE),IF(AND(OR($D294={"1/3","2/3","3/1","3/2"}),L293="l"),VLOOKUP(N293,$AC$2:$AD$17,2,FALSE),IF(AND(OR($D294={"1/3","2/3","3/1","3/2"}),L292="w"),VLOOKUP(N292,$AA$2:$AB$17,2,FALSE),IF(AND(OR($D294={"1/3","2/3","3/1","3/2"}),L292="l"),VLOOKUP(N292,$AC$2:$AD$17,2,FALSE),IF(AND(OR($D294={"1/3","2/3","3/1","3/2"}),L291="w"),VLOOKUP(N291,$AA$2:$AB$17,2,FALSE),IF(AND(OR($D294={"1/3","2/3","3/1","3/2"}),L291="l"),VLOOKUP(N291,$AC$2:$AD$17,2,FALSE),IF(AND(OR($D294={"1/3","2/3","3/1","3/2"}),L290="w"),VLOOKUP(N290,$AA$2:$AB$17,2,FALSE),IF(AND(OR($D294={"1/3","2/3","3/1","3/2"}),L290="l"),VLOOKUP(N290,$AC$2:$AD$17,2,FALSE),IF(AND(OR($D294={"1/3","2/3","3/1","3/2"}),L289="w"),VLOOKUP(N289,$AA$2:$AB$17,2,FALSE),IF(AND(OR($D294={"1/3","2/3","3/1","3/2"}),L289="l"),VLOOKUP(N289,$AC$2:$AD$17,2,FALSE),IF(AND(OR($D294={"1/3","2/3","3/1","3/2"}),L288="w"),VLOOKUP(N288,$AA$2:$AB$17,2,FALSE),IF(AND(OR($D294={"1/3","2/3","3/1","3/2"}),L288="l"),VLOOKUP(N288,$AC$2:$AD$17,2,FALSE),IF(AND(OR($D294={"1/3","2/3","3/1","3/2"}),L287="w"),VLOOKUP(N287,$AA$2:$AB$17,2,FALSE),IF(AND(OR($D294={"1/3","2/3","3/1","3/2"}),L287="l"),VLOOKUP(N287,$AC$2:$AD$17,2,FALSE),IF(AND(OR($D294={"1/3","2/3","3/1","3/2"}),L286="w"),VLOOKUP(N286,$AA$2:$AB$17,2,FALSE),IF(AND(OR($D294={"1/3","2/3","3/1","3/2"}),L286="l"),VLOOKUP(N286,$AC$2:$AD$17,2,FALSE),IF(AND(OR($D294={"1/3","2/3","3/1","3/2"}),L285="w"),VLOOKUP(N285,$AA$2:$AB$17,2,FALSE),IF(AND(OR($D294={"1/3","2/3","3/1","3/2"}),L285="l"),VLOOKUP(N285,$AC$2:$AD$17,2,FALSE),IF(AND(OR($D294={"1/3","2/3","3/1","3/2"}),L284="w"),VLOOKUP(N284,$AA$2:$AB$17,2,FALSE),IF(AND(OR($D294={"1/3","2/3","3/1","3/2"}),L284="l"),VLOOKUP(N284,$AC$2:$AD$17,2,FALSE),IF(OR($D294={"1/3","2/3","3/1","3/2"}),1,"")))))))))))))))))))))))</f>
        <v>2b</v>
      </c>
      <c r="O295" s="12">
        <f t="shared" si="27"/>
        <v>8</v>
      </c>
      <c r="P295" s="13" t="str">
        <f>IF(AND(Q295="c",$A295&gt;=1,OR(R295={1,"2a","2b",3,"5a","5b","10a","10b","20a","20b","40a","40b","80a","80b","160a","160b"})),"w",IF(AND(Q295="",$A295&gt;=1,OR(R295={1,"2a","2b",3,"5a","5b","10a","10b","20a","20b","40a","40b","80a","80b","160a","160b"})),"l",""))</f>
        <v>w</v>
      </c>
      <c r="Q295" s="7" t="str">
        <f>IF(OR($A295={1,4,7,10,13,16,19,22,25,28,31,34}),"c","")</f>
        <v>c</v>
      </c>
      <c r="R295" s="14">
        <f>IF(AND(OR($E294={"a/b","a/c","b/a","c/a"}),P294="w"),VLOOKUP(R294,$AA$2:$AB$17,2,FALSE),IF(AND(OR($E294={"a/b","a/c","b/a","c/a"}),P294="l"),VLOOKUP(R294,$AC$2:$AD$17,2,FALSE),IF(AND(OR($E294={"a/b","a/c","b/a","c/a"}),P293="w"),VLOOKUP(R293,$AA$2:$AB$17,2,FALSE),IF(AND(OR($E294={"a/b","a/c","b/a","c/a"}),P293="l"),VLOOKUP(R293,$AC$2:$AD$17,2,FALSE),IF(AND(OR($E294={"a/b","a/c","b/a","c/a"}),P292="w"),VLOOKUP(R292,$AA$2:$AB$17,2,FALSE),IF(AND(OR($E294={"a/b","a/c","b/a","c/a"}),P292="l"),VLOOKUP(R292,$AC$2:$AD$17,2,FALSE),IF(AND(OR($E294={"a/b","a/c","b/a","c/a"}),P291="w"),VLOOKUP(R291,$AA$2:$AB$17,2,FALSE),IF(AND(OR($E294={"a/b","a/c","b/a","c/a"}),P291="l"),VLOOKUP(R291,$AC$2:$AD$17,2,FALSE),IF(AND(OR($E294={"a/b","a/c","b/a","c/a"}),P290="w"),VLOOKUP(R290,$AA$2:$AB$17,2,FALSE),IF(AND(OR($E294={"a/b","a/c","b/a","c/a"}),P290="l"),VLOOKUP(R290,$AC$2:$AD$17,2,FALSE),IF(AND(OR($E294={"a/b","a/c","b/a","c/a"}),P289="w"),VLOOKUP(R289,$AA$2:$AB$17,2,FALSE),IF(AND(OR($E294={"a/b","a/c","b/a","c/a"}),P289="l"),VLOOKUP(R289,$AC$2:$AD$17,2,FALSE),IF(AND(OR($E294={"a/b","a/c","b/a","c/a"}),P288="w"),VLOOKUP(R288,$AA$2:$AB$17,2,FALSE),IF(AND(OR($E294={"a/b","a/c","b/a","c/a"}),P288="l"),VLOOKUP(R288,$AC$2:$AD$17,2,FALSE),IF(AND(OR($E294={"a/b","a/c","b/a","c/a"}),P287="w"),VLOOKUP(R287,$AA$2:$AB$17,2,FALSE),IF(AND(OR($E294={"a/b","a/c","b/a","c/a"}),P287="l"),VLOOKUP(R287,$AC$2:$AD$17,2,FALSE),IF(AND(OR($E294={"a/b","a/c","b/a","c/a"}),P286="w"),VLOOKUP(R286,$AA$2:$AB$17,2,FALSE),IF(AND(OR($E294={"a/b","a/c","b/a","c/a"}),P286="l"),VLOOKUP(R286,$AC$2:$AD$17,2,FALSE),IF(AND(OR($E294={"a/b","a/c","b/a","c/a"}),P285="w"),VLOOKUP(R285,$AA$2:$AB$17,2,FALSE),IF(AND(OR($E294={"a/b","a/c","b/a","c/a"}),P285="l"),VLOOKUP(R285,$AC$2:$AD$17,2,FALSE),IF(AND(OR($E294={"a/b","a/c","b/a","c/a"}),P284="w"),VLOOKUP(R284,$AA$2:$AB$17,2,FALSE),IF(AND(OR($E294={"a/b","a/c","b/a","c/a"}),P284="l"),VLOOKUP(R284,$AC$2:$AD$17,2,FALSE),IF(OR($E294={"a/b","a/c","b/a","c/a"}),1,"")))))))))))))))))))))))</f>
        <v>1</v>
      </c>
      <c r="S295" s="13" t="str">
        <f>IF(AND(T295="c",$A295&gt;=1,OR(U295={1,"2a","2b",3,"5a","5b","10a","10b","20a","20b","40a","40b","80a","80b","160a","160b"})),"w",IF(AND(T295="",$A295&gt;=1,OR(U295={1,"2a","2b",3,"5a","5b","10a","10b","20a","20b","40a","40b","80a","80b","160a","160b"})),"l",""))</f>
        <v/>
      </c>
      <c r="T295" s="7" t="str">
        <f>IF(OR($A295={2,5,8,11,14,17,20,23,26,29,32,35}),"c","")</f>
        <v/>
      </c>
      <c r="U295" s="14" t="str">
        <f>IF(AND(OR($E294={"a/b","b/c","b/a","c/b"}),S294="w"),VLOOKUP(U294,$AA$2:$AB$17,2,FALSE),IF(AND(OR($E294={"a/b","b/c","b/a","c/b"}),S294="l"),VLOOKUP(U294,$AC$2:$AD$17,2,FALSE),IF(AND(OR($E294={"a/b","b/c","b/a","c/b"}),S293="w"),VLOOKUP(U293,$AA$2:$AB$17,2,FALSE),IF(AND(OR($E294={"a/b","b/c","b/a","c/b"}),S293="l"),VLOOKUP(U293,$AC$2:$AD$17,2,FALSE),IF(AND(OR($E294={"a/b","b/c","b/a","c/b"}),S292="w"),VLOOKUP(U292,$AA$2:$AB$17,2,FALSE),IF(AND(OR($E294={"a/b","b/c","b/a","c/b"}),S292="l"),VLOOKUP(U292,$AC$2:$AD$17,2,FALSE),IF(AND(OR($E294={"a/b","b/c","b/a","c/b"}),S291="w"),VLOOKUP(U291,$AA$2:$AB$17,2,FALSE),IF(AND(OR($E294={"a/b","b/c","b/a","c/b"}),S291="l"),VLOOKUP(U291,$AC$2:$AD$17,2,FALSE),IF(AND(OR($E294={"a/b","b/c","b/a","c/b"}),S290="w"),VLOOKUP(U290,$AA$2:$AB$17,2,FALSE),IF(AND(OR($E294={"a/b","b/c","b/a","c/b"}),S290="l"),VLOOKUP(U290,$AC$2:$AD$17,2,FALSE),IF(AND(OR($E294={"a/b","b/c","b/a","c/b"}),S289="w"),VLOOKUP(U289,$AA$2:$AB$17,2,FALSE),IF(AND(OR($E294={"a/b","b/c","b/a","c/b"}),S289="l"),VLOOKUP(U289,$AC$2:$AD$17,2,FALSE),IF(AND(OR($E294={"a/b","b/c","b/a","c/b"}),S288="w"),VLOOKUP(U288,$AA$2:$AB$17,2,FALSE),IF(AND(OR($E294={"a/b","b/c","b/a","c/b"}),S288="l"),VLOOKUP(U288,$AC$2:$AD$17,2,FALSE),IF(AND(OR($E294={"a/b","b/c","b/a","c/b"}),S287="w"),VLOOKUP(U287,$AA$2:$AB$17,2,FALSE),IF(AND(OR($E294={"a/b","b/c","b/a","c/b"}),S287="l"),VLOOKUP(U287,$AC$2:$AD$17,2,FALSE),IF(AND(OR($E294={"a/b","b/c","b/a","c/b"}),S286="w"),VLOOKUP(U286,$AA$2:$AB$17,2,FALSE),IF(AND(OR($E294={"a/b","b/c","b/a","c/b"}),S286="l"),VLOOKUP(U286,$AC$2:$AD$17,2,FALSE),IF(AND(OR($E294={"a/b","b/c","b/a","c/b"}),S285="w"),VLOOKUP(U285,$AA$2:$AB$17,2,FALSE),IF(AND(OR($E294={"a/b","b/c","b/a","c/b"}),S285="l"),VLOOKUP(U285,$AC$2:$AD$17,2,FALSE),IF(AND(OR($E294={"a/b","b/c","b/a","c/b"}),S284="w"),VLOOKUP(U284,$AA$2:$AB$17,2,FALSE),IF(AND(OR($E294={"a/b","b/c","b/a","c/b"}),S284="l"),VLOOKUP(U284,$AC$2:$AD$17,2,FALSE),IF(OR($E294={"a/b","b/c","b/a","c/b"}),1,"")))))))))))))))))))))))</f>
        <v/>
      </c>
      <c r="V295" s="13" t="str">
        <f>IF(AND(W295="c",$A295&gt;=1,OR(X295={1,"2a","2b",3,"5a","5b","10a","10b","20a","20b","40a","40b","80a","80b","160a","160b"})),"w",IF(AND(W295="",$A295&gt;=1,OR(X295={1,"2a","2b",3,"5a","5b","10a","10b","20a","20b","40a","40b","80a","80b","160a","160b"})),"l",""))</f>
        <v>l</v>
      </c>
      <c r="W295" s="7" t="str">
        <f>IF(OR($A295={3,6,9,12,15,18,21,24,27,30,33,36}),"c","")</f>
        <v/>
      </c>
      <c r="X295" s="14">
        <f>IF(AND(OR($E294={"a/c","b/c","c/a","c/b"}),V294="w"),VLOOKUP(X294,$AA$2:$AB$17,2,FALSE),IF(AND(OR($E294={"a/c","b/c","c/a","c/b"}),V294="l"),VLOOKUP(X294,$AC$2:$AD$17,2,FALSE),IF(AND(OR($E294={"a/c","b/c","c/a","c/b"}),V293="w"),VLOOKUP(X293,$AA$2:$AB$17,2,FALSE),IF(AND(OR($E294={"a/c","b/c","c/a","c/b"}),V293="l"),VLOOKUP(X293,$AC$2:$AD$17,2,FALSE),IF(AND(OR($E294={"a/c","b/c","c/a","c/b"}),V292="w"),VLOOKUP(X292,$AA$2:$AB$17,2,FALSE),IF(AND(OR($E294={"a/c","b/c","c/a","c/b"}),V292="l"),VLOOKUP(X292,$AC$2:$AD$17,2,FALSE),IF(AND(OR($E294={"a/c","b/c","c/a","c/b"}),V291="w"),VLOOKUP(X291,$AA$2:$AB$17,2,FALSE),IF(AND(OR($E294={"a/c","b/c","c/a","c/b"}),V291="l"),VLOOKUP(X291,$AC$2:$AD$17,2,FALSE),IF(AND(OR($E294={"a/c","b/c","c/a","c/b"}),V290="w"),VLOOKUP(X290,$AA$2:$AB$17,2,FALSE),IF(AND(OR($E294={"a/c","b/c","c/a","c/b"}),V290="l"),VLOOKUP(X290,$AC$2:$AD$17,2,FALSE),IF(AND(OR($E294={"a/c","b/c","c/a","c/b"}),V289="w"),VLOOKUP(X289,$AA$2:$AB$17,2,FALSE),IF(AND(OR($E294={"a/c","b/c","c/a","c/b"}),V289="l"),VLOOKUP(X289,$AC$2:$AD$17,2,FALSE),IF(AND(OR($E294={"a/c","b/c","c/a","c/b"}),V288="w"),VLOOKUP(X288,$AA$2:$AB$17,2,FALSE),IF(AND(OR($E294={"a/c","b/c","c/a","c/b"}),V288="l"),VLOOKUP(X288,$AC$2:$AD$17,2,FALSE),IF(AND(OR($E294={"a/c","b/c","c/a","c/b"}),V287="w"),VLOOKUP(X287,$AA$2:$AB$17,2,FALSE),IF(AND(OR($E294={"a/c","b/c","c/a","c/b"}),V287="l"),VLOOKUP(X287,$AC$2:$AD$17,2,FALSE),IF(AND(OR($E294={"a/c","b/c","c/a","c/b"}),V286="w"),VLOOKUP(X286,$AA$2:$AB$17,2,FALSE),IF(AND(OR($E294={"a/c","b/c","c/a","c/b"}),V286="l"),VLOOKUP(X286,$AC$2:$AD$17,2,FALSE),IF(AND(OR($E294={"a/c","b/c","c/a","c/b"}),V285="w"),VLOOKUP(X285,$AA$2:$AB$17,2,FALSE),IF(AND(OR($E294={"a/c","b/c","c/a","c/b"}),V285="l"),VLOOKUP(X285,$AC$2:$AD$17,2,FALSE),IF(AND(OR($E294={"a/c","b/c","c/a","c/b"}),V284="w"),VLOOKUP(X284,$AA$2:$AB$17,2,FALSE),IF(AND(OR($E294={"a/c","b/c","c/a","c/b"}),V284="l"),VLOOKUP(X284,$AC$2:$AD$17,2,FALSE),IF(OR($E294={"a/c","b/c","c/a","c/b"}),1,"")))))))))))))))))))))))</f>
        <v>3</v>
      </c>
      <c r="Y295" s="12">
        <f t="shared" si="28"/>
        <v>-1</v>
      </c>
      <c r="Z295" s="27">
        <f t="shared" si="29"/>
        <v>7</v>
      </c>
    </row>
    <row r="296" spans="1:26">
      <c r="A296" s="2">
        <v>2</v>
      </c>
      <c r="B296" s="9">
        <f>IF(OR($A296={1,2,3,4,5,6,7,8,9,10,11,12}),1,IF(OR($A296={13,14,15,16,17,18,19,20,21,22,23,24}),2,IF(OR($A296={25,26,27,28,29,30,31,32,33,34,35,36}),3,"")))</f>
        <v>1</v>
      </c>
      <c r="C296" s="9" t="str">
        <f>IF(OR($A296={1,4,7,10,13,16,19,22,25,28,31,34}),"A",IF(OR($A296={2,5,8,11,14,17,20,23,26,29,32,35}),"B",IF(OR($A296={3,6,9,12,15,18,21,24,27,30,33,36}),"C","")))</f>
        <v>B</v>
      </c>
      <c r="D296" t="str">
        <f t="shared" si="30"/>
        <v>2/1</v>
      </c>
      <c r="E296" t="str">
        <f t="shared" si="31"/>
        <v>A/B</v>
      </c>
      <c r="F296" s="13" t="str">
        <f>IF(AND(G296="d",$A296&gt;=1,OR(H296={1,"2a","2b",3,"5a","5b","10a","10b","20a","20b","40a","40b","80a","80b","160a","160b"})),"w",IF(AND(G296="",$A296&gt;=1,OR(H296={1,"2a","2b",3,"5a","5b","10a","10b","20a","20b","40a","40b","80a","80b","160a","160b"})),"l",""))</f>
        <v/>
      </c>
      <c r="G296" s="7" t="str">
        <f>IF(OR($A296={1,2,3,4,5,6,7,8,9,10,11,12}),"d","")</f>
        <v>d</v>
      </c>
      <c r="H296" s="14" t="str">
        <f>IF(AND(OR($D295={"1/2","1/3","2/1","3/1"}),F295="w"),VLOOKUP(H295,$AA$2:$AB$17,2,FALSE),IF(AND(OR($D295={"1/2","1/3","2/1","3/1"}),F295="l"),VLOOKUP(H295,$AC$2:$AD$17,2,FALSE),IF(AND(OR($D295={"1/2","1/3","2/1","3/1"}),F294="w"),VLOOKUP(H294,$AA$2:$AB$17,2,FALSE),IF(AND(OR($D295={"1/2","1/3","2/1","3/1"}),F294="l"),VLOOKUP(H294,$AC$2:$AD$17,2,FALSE),IF(AND(OR($D295={"1/2","1/3","2/1","3/1"}),F293="w"),VLOOKUP(H293,$AA$2:$AB$17,2,FALSE),IF(AND(OR($D295={"1/2","1/3","2/1","3/1"}),F293="l"),VLOOKUP(H293,$AC$2:$AD$17,2,FALSE),IF(AND(OR($D295={"1/2","1/3","2/1","3/1"}),F292="w"),VLOOKUP(H292,$AA$2:$AB$17,2,FALSE),IF(AND(OR($D295={"1/2","1/3","2/1","3/1"}),F292="l"),VLOOKUP(H292,$AC$2:$AD$17,2,FALSE),IF(AND(OR($D295={"1/2","1/3","2/1","3/1"}),F291="w"),VLOOKUP(H291,$AA$2:$AB$17,2,FALSE),IF(AND(OR($D295={"1/2","1/3","2/1","3/1"}),F291="l"),VLOOKUP(H291,$AC$2:$AD$17,2,FALSE),IF(AND(OR($D295={"1/2","1/3","2/1","3/1"}),F290="w"),VLOOKUP(H290,$AA$2:$AB$17,2,FALSE),IF(AND(OR($D295={"1/2","1/3","2/1","3/1"}),F290="l"),VLOOKUP(H290,$AC$2:$AD$17,2,FALSE),IF(AND(OR($D295={"1/2","1/3","2/1","3/1"}),F289="w"),VLOOKUP(H289,$AA$2:$AB$17,2,FALSE),IF(AND(OR($D295={"1/2","1/3","2/1","3/1"}),F289="l"),VLOOKUP(H289,$AC$2:$AD$17,2,FALSE),IF(AND(OR($D295={"1/2","1/3","2/1","3/1"}),F288="w"),VLOOKUP(H288,$AA$2:$AB$17,2,FALSE),IF(AND(OR($D295={"1/2","1/3","2/1","3/1"}),F288="l"),VLOOKUP(H288,$AC$2:$AD$17,2,FALSE),IF(AND(OR($D295={"1/2","1/3","2/1","3/1"}),F287="w"),VLOOKUP(H287,$AA$2:$AB$17,2,FALSE),IF(AND(OR($D295={"1/2","1/3","2/1","3/1"}),F287="l"),VLOOKUP(H287,$AC$2:$AD$17,2,FALSE),IF(AND(OR($D295={"1/2","1/3","2/1","3/1"}),F286="w"),VLOOKUP(H286,$AA$2:$AB$17,2,FALSE),IF(AND(OR($D295={"1/2","1/3","2/1","3/1"}),F286="l"),VLOOKUP(H286,$AC$2:$AD$17,2,FALSE),IF(AND(OR($D295={"1/2","1/3","2/1","3/1"}),F285="w"),VLOOKUP(H285,$AA$2:$AB$17,2,FALSE),IF(AND(OR($D295={"1/2","1/3","2/1","3/1"}),F285="l"),VLOOKUP(H285,$AC$2:$AD$17,2,FALSE),IF(OR($D295={"1/2","1/3","2/1","3/1"}),1,"")))))))))))))))))))))))</f>
        <v/>
      </c>
      <c r="I296" s="13" t="str">
        <f>IF(AND(J296="d",$A296&gt;=1,OR(K296={1,"2a","2b",3,"5a","5b","10a","10b","20a","20b","40a","40b","80a","80b","160a","160b"})),"w",IF(AND(J296="",$A296&gt;=1,OR(K296={1,"2a","2b",3,"5a","5b","10a","10b","20a","20b","40a","40b","80a","80b","160a","160b"})),"l",""))</f>
        <v>l</v>
      </c>
      <c r="J296" s="7" t="str">
        <f>IF(OR($A296={13,14,15,16,17,18,19,20,21,22,23,24}),"d","")</f>
        <v/>
      </c>
      <c r="K296" s="14" t="str">
        <f>IF(AND(OR($D295={"1/2","2/3","2/1","3/2"}),I295="w"),VLOOKUP(K295,$AA$2:$AB$17,2,FALSE),IF(AND(OR($D295={"1/2","2/3","2/1","3/2"}),I295="l"),VLOOKUP(K295,$AC$2:$AD$17,2,FALSE),IF(AND(OR($D295={"1/2","2/3","2/1","3/2"}),I294="w"),VLOOKUP(K294,$AA$2:$AB$17,2,FALSE),IF(AND(OR($D295={"1/2","2/3","2/1","3/2"}),I294="l"),VLOOKUP(K294,$AC$2:$AD$17,2,FALSE),IF(AND(OR($D295={"1/2","2/3","2/1","3/2"}),I293="w"),VLOOKUP(K293,$AA$2:$AB$17,2,FALSE),IF(AND(OR($D295={"1/2","2/3","2/1","3/2"}),I293="l"),VLOOKUP(K293,$AC$2:$AD$17,2,FALSE),IF(AND(OR($D295={"1/2","2/3","2/1","3/2"}),I292="w"),VLOOKUP(K292,$AA$2:$AB$17,2,FALSE),IF(AND(OR($D295={"1/2","2/3","2/1","3/2"}),I292="l"),VLOOKUP(K292,$AC$2:$AD$17,2,FALSE),IF(AND(OR($D295={"1/2","2/3","2/1","3/2"}),I291="w"),VLOOKUP(K291,$AA$2:$AB$17,2,FALSE),IF(AND(OR($D295={"1/2","2/3","2/1","3/2"}),I291="l"),VLOOKUP(K291,$AC$2:$AD$17,2,FALSE),IF(AND(OR($D295={"1/2","2/3","2/1","3/2"}),I290="w"),VLOOKUP(K290,$AA$2:$AB$17,2,FALSE),IF(AND(OR($D295={"1/2","2/3","2/1","3/2"}),I290="l"),VLOOKUP(K290,$AC$2:$AD$17,2,FALSE),IF(AND(OR($D295={"1/2","2/3","2/1","3/2"}),I289="w"),VLOOKUP(K289,$AA$2:$AB$17,2,FALSE),IF(AND(OR($D295={"1/2","2/3","2/1","3/2"}),I289="l"),VLOOKUP(K289,$AC$2:$AD$17,2,FALSE),IF(AND(OR($D295={"1/2","2/3","2/1","3/2"}),I288="w"),VLOOKUP(K288,$AA$2:$AB$17,2,FALSE),IF(AND(OR($D295={"1/2","2/3","2/1","3/2"}),I288="l"),VLOOKUP(K288,$AC$2:$AD$17,2,FALSE),IF(AND(OR($D295={"1/2","2/3","2/1","3/2"}),I287="w"),VLOOKUP(K287,$AA$2:$AB$17,2,FALSE),IF(AND(OR($D295={"1/2","2/3","2/1","3/2"}),I287="l"),VLOOKUP(K287,$AC$2:$AD$17,2,FALSE),IF(AND(OR($D295={"1/2","2/3","2/1","3/2"}),I286="w"),VLOOKUP(K286,$AA$2:$AB$17,2,FALSE),IF(AND(OR($D295={"1/2","2/3","2/1","3/2"}),I286="l"),VLOOKUP(K286,$AC$2:$AD$17,2,FALSE),IF(AND(OR($D295={"1/2","2/3","2/1","3/2"}),I285="w"),VLOOKUP(K285,$AA$2:$AB$17,2,FALSE),IF(AND(OR($D295={"1/2","2/3","2/1","3/2"}),I285="l"),VLOOKUP(K285,$AC$2:$AD$17,2,FALSE),IF(OR($D295={"1/2","2/3","2/1","3/2"}),1,"")))))))))))))))))))))))</f>
        <v>2b</v>
      </c>
      <c r="L296" s="13" t="str">
        <f>IF(AND(M296="d",$A296&gt;=1,OR(N296={1,"2a","2b",3,"5a","5b","10a","10b","20a","20b","40a","40b","80a","80b","160a","160b"})),"w",IF(AND(M296="",$A296&gt;=1,OR(N296={1,"2a","2b",3,"5a","5b","10a","10b","20a","20b","40a","40b","80a","80b","160a","160b"})),"l",""))</f>
        <v>l</v>
      </c>
      <c r="M296" s="7" t="str">
        <f>IF(OR($A296={25,26,27,28,29,30,31,32,33,34,35,36}),"d","")</f>
        <v/>
      </c>
      <c r="N296" s="14">
        <f>IF(AND(OR($D295={"1/3","2/3","3/1","3/2"}),L295="w"),VLOOKUP(N295,$AA$2:$AB$17,2,FALSE),IF(AND(OR($D295={"1/3","2/3","3/1","3/2"}),L295="l"),VLOOKUP(N295,$AC$2:$AD$17,2,FALSE),IF(AND(OR($D295={"1/3","2/3","3/1","3/2"}),L294="w"),VLOOKUP(N294,$AA$2:$AB$17,2,FALSE),IF(AND(OR($D295={"1/3","2/3","3/1","3/2"}),L294="l"),VLOOKUP(N294,$AC$2:$AD$17,2,FALSE),IF(AND(OR($D295={"1/3","2/3","3/1","3/2"}),L293="w"),VLOOKUP(N293,$AA$2:$AB$17,2,FALSE),IF(AND(OR($D295={"1/3","2/3","3/1","3/2"}),L293="l"),VLOOKUP(N293,$AC$2:$AD$17,2,FALSE),IF(AND(OR($D295={"1/3","2/3","3/1","3/2"}),L292="w"),VLOOKUP(N292,$AA$2:$AB$17,2,FALSE),IF(AND(OR($D295={"1/3","2/3","3/1","3/2"}),L292="l"),VLOOKUP(N292,$AC$2:$AD$17,2,FALSE),IF(AND(OR($D295={"1/3","2/3","3/1","3/2"}),L291="w"),VLOOKUP(N291,$AA$2:$AB$17,2,FALSE),IF(AND(OR($D295={"1/3","2/3","3/1","3/2"}),L291="l"),VLOOKUP(N291,$AC$2:$AD$17,2,FALSE),IF(AND(OR($D295={"1/3","2/3","3/1","3/2"}),L290="w"),VLOOKUP(N290,$AA$2:$AB$17,2,FALSE),IF(AND(OR($D295={"1/3","2/3","3/1","3/2"}),L290="l"),VLOOKUP(N290,$AC$2:$AD$17,2,FALSE),IF(AND(OR($D295={"1/3","2/3","3/1","3/2"}),L289="w"),VLOOKUP(N289,$AA$2:$AB$17,2,FALSE),IF(AND(OR($D295={"1/3","2/3","3/1","3/2"}),L289="l"),VLOOKUP(N289,$AC$2:$AD$17,2,FALSE),IF(AND(OR($D295={"1/3","2/3","3/1","3/2"}),L288="w"),VLOOKUP(N288,$AA$2:$AB$17,2,FALSE),IF(AND(OR($D295={"1/3","2/3","3/1","3/2"}),L288="l"),VLOOKUP(N288,$AC$2:$AD$17,2,FALSE),IF(AND(OR($D295={"1/3","2/3","3/1","3/2"}),L287="w"),VLOOKUP(N287,$AA$2:$AB$17,2,FALSE),IF(AND(OR($D295={"1/3","2/3","3/1","3/2"}),L287="l"),VLOOKUP(N287,$AC$2:$AD$17,2,FALSE),IF(AND(OR($D295={"1/3","2/3","3/1","3/2"}),L286="w"),VLOOKUP(N286,$AA$2:$AB$17,2,FALSE),IF(AND(OR($D295={"1/3","2/3","3/1","3/2"}),L286="l"),VLOOKUP(N286,$AC$2:$AD$17,2,FALSE),IF(AND(OR($D295={"1/3","2/3","3/1","3/2"}),L285="w"),VLOOKUP(N285,$AA$2:$AB$17,2,FALSE),IF(AND(OR($D295={"1/3","2/3","3/1","3/2"}),L285="l"),VLOOKUP(N285,$AC$2:$AD$17,2,FALSE),IF(OR($D295={"1/3","2/3","3/1","3/2"}),1,"")))))))))))))))))))))))</f>
        <v>3</v>
      </c>
      <c r="O296" s="12">
        <f t="shared" si="27"/>
        <v>-5</v>
      </c>
      <c r="P296" s="13" t="str">
        <f>IF(AND(Q296="c",$A296&gt;=1,OR(R296={1,"2a","2b",3,"5a","5b","10a","10b","20a","20b","40a","40b","80a","80b","160a","160b"})),"w",IF(AND(Q296="",$A296&gt;=1,OR(R296={1,"2a","2b",3,"5a","5b","10a","10b","20a","20b","40a","40b","80a","80b","160a","160b"})),"l",""))</f>
        <v>l</v>
      </c>
      <c r="Q296" s="7" t="str">
        <f>IF(OR($A296={1,4,7,10,13,16,19,22,25,28,31,34}),"c","")</f>
        <v/>
      </c>
      <c r="R296" s="14">
        <f>IF(AND(OR($E295={"a/b","a/c","b/a","c/a"}),P295="w"),VLOOKUP(R295,$AA$2:$AB$17,2,FALSE),IF(AND(OR($E295={"a/b","a/c","b/a","c/a"}),P295="l"),VLOOKUP(R295,$AC$2:$AD$17,2,FALSE),IF(AND(OR($E295={"a/b","a/c","b/a","c/a"}),P294="w"),VLOOKUP(R294,$AA$2:$AB$17,2,FALSE),IF(AND(OR($E295={"a/b","a/c","b/a","c/a"}),P294="l"),VLOOKUP(R294,$AC$2:$AD$17,2,FALSE),IF(AND(OR($E295={"a/b","a/c","b/a","c/a"}),P293="w"),VLOOKUP(R293,$AA$2:$AB$17,2,FALSE),IF(AND(OR($E295={"a/b","a/c","b/a","c/a"}),P293="l"),VLOOKUP(R293,$AC$2:$AD$17,2,FALSE),IF(AND(OR($E295={"a/b","a/c","b/a","c/a"}),P292="w"),VLOOKUP(R292,$AA$2:$AB$17,2,FALSE),IF(AND(OR($E295={"a/b","a/c","b/a","c/a"}),P292="l"),VLOOKUP(R292,$AC$2:$AD$17,2,FALSE),IF(AND(OR($E295={"a/b","a/c","b/a","c/a"}),P291="w"),VLOOKUP(R291,$AA$2:$AB$17,2,FALSE),IF(AND(OR($E295={"a/b","a/c","b/a","c/a"}),P291="l"),VLOOKUP(R291,$AC$2:$AD$17,2,FALSE),IF(AND(OR($E295={"a/b","a/c","b/a","c/a"}),P290="w"),VLOOKUP(R290,$AA$2:$AB$17,2,FALSE),IF(AND(OR($E295={"a/b","a/c","b/a","c/a"}),P290="l"),VLOOKUP(R290,$AC$2:$AD$17,2,FALSE),IF(AND(OR($E295={"a/b","a/c","b/a","c/a"}),P289="w"),VLOOKUP(R289,$AA$2:$AB$17,2,FALSE),IF(AND(OR($E295={"a/b","a/c","b/a","c/a"}),P289="l"),VLOOKUP(R289,$AC$2:$AD$17,2,FALSE),IF(AND(OR($E295={"a/b","a/c","b/a","c/a"}),P288="w"),VLOOKUP(R288,$AA$2:$AB$17,2,FALSE),IF(AND(OR($E295={"a/b","a/c","b/a","c/a"}),P288="l"),VLOOKUP(R288,$AC$2:$AD$17,2,FALSE),IF(AND(OR($E295={"a/b","a/c","b/a","c/a"}),P287="w"),VLOOKUP(R287,$AA$2:$AB$17,2,FALSE),IF(AND(OR($E295={"a/b","a/c","b/a","c/a"}),P287="l"),VLOOKUP(R287,$AC$2:$AD$17,2,FALSE),IF(AND(OR($E295={"a/b","a/c","b/a","c/a"}),P286="w"),VLOOKUP(R286,$AA$2:$AB$17,2,FALSE),IF(AND(OR($E295={"a/b","a/c","b/a","c/a"}),P286="l"),VLOOKUP(R286,$AC$2:$AD$17,2,FALSE),IF(AND(OR($E295={"a/b","a/c","b/a","c/a"}),P285="w"),VLOOKUP(R285,$AA$2:$AB$17,2,FALSE),IF(AND(OR($E295={"a/b","a/c","b/a","c/a"}),P285="l"),VLOOKUP(R285,$AC$2:$AD$17,2,FALSE),IF(OR($E295={"a/b","a/c","b/a","c/a"}),1,"")))))))))))))))))))))))</f>
        <v>1</v>
      </c>
      <c r="S296" s="13" t="str">
        <f>IF(AND(T296="c",$A296&gt;=1,OR(U296={1,"2a","2b",3,"5a","5b","10a","10b","20a","20b","40a","40b","80a","80b","160a","160b"})),"w",IF(AND(T296="",$A296&gt;=1,OR(U296={1,"2a","2b",3,"5a","5b","10a","10b","20a","20b","40a","40b","80a","80b","160a","160b"})),"l",""))</f>
        <v/>
      </c>
      <c r="T296" s="7" t="str">
        <f>IF(OR($A296={2,5,8,11,14,17,20,23,26,29,32,35}),"c","")</f>
        <v>c</v>
      </c>
      <c r="U296" s="14" t="str">
        <f>IF(AND(OR($E295={"a/b","b/c","b/a","c/b"}),S295="w"),VLOOKUP(U295,$AA$2:$AB$17,2,FALSE),IF(AND(OR($E295={"a/b","b/c","b/a","c/b"}),S295="l"),VLOOKUP(U295,$AC$2:$AD$17,2,FALSE),IF(AND(OR($E295={"a/b","b/c","b/a","c/b"}),S294="w"),VLOOKUP(U294,$AA$2:$AB$17,2,FALSE),IF(AND(OR($E295={"a/b","b/c","b/a","c/b"}),S294="l"),VLOOKUP(U294,$AC$2:$AD$17,2,FALSE),IF(AND(OR($E295={"a/b","b/c","b/a","c/b"}),S293="w"),VLOOKUP(U293,$AA$2:$AB$17,2,FALSE),IF(AND(OR($E295={"a/b","b/c","b/a","c/b"}),S293="l"),VLOOKUP(U293,$AC$2:$AD$17,2,FALSE),IF(AND(OR($E295={"a/b","b/c","b/a","c/b"}),S292="w"),VLOOKUP(U292,$AA$2:$AB$17,2,FALSE),IF(AND(OR($E295={"a/b","b/c","b/a","c/b"}),S292="l"),VLOOKUP(U292,$AC$2:$AD$17,2,FALSE),IF(AND(OR($E295={"a/b","b/c","b/a","c/b"}),S291="w"),VLOOKUP(U291,$AA$2:$AB$17,2,FALSE),IF(AND(OR($E295={"a/b","b/c","b/a","c/b"}),S291="l"),VLOOKUP(U291,$AC$2:$AD$17,2,FALSE),IF(AND(OR($E295={"a/b","b/c","b/a","c/b"}),S290="w"),VLOOKUP(U290,$AA$2:$AB$17,2,FALSE),IF(AND(OR($E295={"a/b","b/c","b/a","c/b"}),S290="l"),VLOOKUP(U290,$AC$2:$AD$17,2,FALSE),IF(AND(OR($E295={"a/b","b/c","b/a","c/b"}),S289="w"),VLOOKUP(U289,$AA$2:$AB$17,2,FALSE),IF(AND(OR($E295={"a/b","b/c","b/a","c/b"}),S289="l"),VLOOKUP(U289,$AC$2:$AD$17,2,FALSE),IF(AND(OR($E295={"a/b","b/c","b/a","c/b"}),S288="w"),VLOOKUP(U288,$AA$2:$AB$17,2,FALSE),IF(AND(OR($E295={"a/b","b/c","b/a","c/b"}),S288="l"),VLOOKUP(U288,$AC$2:$AD$17,2,FALSE),IF(AND(OR($E295={"a/b","b/c","b/a","c/b"}),S287="w"),VLOOKUP(U287,$AA$2:$AB$17,2,FALSE),IF(AND(OR($E295={"a/b","b/c","b/a","c/b"}),S287="l"),VLOOKUP(U287,$AC$2:$AD$17,2,FALSE),IF(AND(OR($E295={"a/b","b/c","b/a","c/b"}),S286="w"),VLOOKUP(U286,$AA$2:$AB$17,2,FALSE),IF(AND(OR($E295={"a/b","b/c","b/a","c/b"}),S286="l"),VLOOKUP(U286,$AC$2:$AD$17,2,FALSE),IF(AND(OR($E295={"a/b","b/c","b/a","c/b"}),S285="w"),VLOOKUP(U285,$AA$2:$AB$17,2,FALSE),IF(AND(OR($E295={"a/b","b/c","b/a","c/b"}),S285="l"),VLOOKUP(U285,$AC$2:$AD$17,2,FALSE),IF(OR($E295={"a/b","b/c","b/a","c/b"}),1,"")))))))))))))))))))))))</f>
        <v/>
      </c>
      <c r="V296" s="13" t="str">
        <f>IF(AND(W296="c",$A296&gt;=1,OR(X296={1,"2a","2b",3,"5a","5b","10a","10b","20a","20b","40a","40b","80a","80b","160a","160b"})),"w",IF(AND(W296="",$A296&gt;=1,OR(X296={1,"2a","2b",3,"5a","5b","10a","10b","20a","20b","40a","40b","80a","80b","160a","160b"})),"l",""))</f>
        <v>l</v>
      </c>
      <c r="W296" s="7" t="str">
        <f>IF(OR($A296={3,6,9,12,15,18,21,24,27,30,33,36}),"c","")</f>
        <v/>
      </c>
      <c r="X296" s="14" t="str">
        <f>IF(AND(OR($E295={"a/c","b/c","c/a","c/b"}),V295="w"),VLOOKUP(X295,$AA$2:$AB$17,2,FALSE),IF(AND(OR($E295={"a/c","b/c","c/a","c/b"}),V295="l"),VLOOKUP(X295,$AC$2:$AD$17,2,FALSE),IF(AND(OR($E295={"a/c","b/c","c/a","c/b"}),V294="w"),VLOOKUP(X294,$AA$2:$AB$17,2,FALSE),IF(AND(OR($E295={"a/c","b/c","c/a","c/b"}),V294="l"),VLOOKUP(X294,$AC$2:$AD$17,2,FALSE),IF(AND(OR($E295={"a/c","b/c","c/a","c/b"}),V293="w"),VLOOKUP(X293,$AA$2:$AB$17,2,FALSE),IF(AND(OR($E295={"a/c","b/c","c/a","c/b"}),V293="l"),VLOOKUP(X293,$AC$2:$AD$17,2,FALSE),IF(AND(OR($E295={"a/c","b/c","c/a","c/b"}),V292="w"),VLOOKUP(X292,$AA$2:$AB$17,2,FALSE),IF(AND(OR($E295={"a/c","b/c","c/a","c/b"}),V292="l"),VLOOKUP(X292,$AC$2:$AD$17,2,FALSE),IF(AND(OR($E295={"a/c","b/c","c/a","c/b"}),V291="w"),VLOOKUP(X291,$AA$2:$AB$17,2,FALSE),IF(AND(OR($E295={"a/c","b/c","c/a","c/b"}),V291="l"),VLOOKUP(X291,$AC$2:$AD$17,2,FALSE),IF(AND(OR($E295={"a/c","b/c","c/a","c/b"}),V290="w"),VLOOKUP(X290,$AA$2:$AB$17,2,FALSE),IF(AND(OR($E295={"a/c","b/c","c/a","c/b"}),V290="l"),VLOOKUP(X290,$AC$2:$AD$17,2,FALSE),IF(AND(OR($E295={"a/c","b/c","c/a","c/b"}),V289="w"),VLOOKUP(X289,$AA$2:$AB$17,2,FALSE),IF(AND(OR($E295={"a/c","b/c","c/a","c/b"}),V289="l"),VLOOKUP(X289,$AC$2:$AD$17,2,FALSE),IF(AND(OR($E295={"a/c","b/c","c/a","c/b"}),V288="w"),VLOOKUP(X288,$AA$2:$AB$17,2,FALSE),IF(AND(OR($E295={"a/c","b/c","c/a","c/b"}),V288="l"),VLOOKUP(X288,$AC$2:$AD$17,2,FALSE),IF(AND(OR($E295={"a/c","b/c","c/a","c/b"}),V287="w"),VLOOKUP(X287,$AA$2:$AB$17,2,FALSE),IF(AND(OR($E295={"a/c","b/c","c/a","c/b"}),V287="l"),VLOOKUP(X287,$AC$2:$AD$17,2,FALSE),IF(AND(OR($E295={"a/c","b/c","c/a","c/b"}),V286="w"),VLOOKUP(X286,$AA$2:$AB$17,2,FALSE),IF(AND(OR($E295={"a/c","b/c","c/a","c/b"}),V286="l"),VLOOKUP(X286,$AC$2:$AD$17,2,FALSE),IF(AND(OR($E295={"a/c","b/c","c/a","c/b"}),V285="w"),VLOOKUP(X285,$AA$2:$AB$17,2,FALSE),IF(AND(OR($E295={"a/c","b/c","c/a","c/b"}),V285="l"),VLOOKUP(X285,$AC$2:$AD$17,2,FALSE),IF(OR($E295={"a/c","b/c","c/a","c/b"}),1,"")))))))))))))))))))))))</f>
        <v>5a</v>
      </c>
      <c r="Y296" s="12">
        <f t="shared" si="28"/>
        <v>-6</v>
      </c>
      <c r="Z296" s="27">
        <f t="shared" si="29"/>
        <v>-11</v>
      </c>
    </row>
    <row r="297" spans="1:26">
      <c r="A297" s="2">
        <v>21</v>
      </c>
      <c r="B297" s="9">
        <f>IF(OR($A297={1,2,3,4,5,6,7,8,9,10,11,12}),1,IF(OR($A297={13,14,15,16,17,18,19,20,21,22,23,24}),2,IF(OR($A297={25,26,27,28,29,30,31,32,33,34,35,36}),3,"")))</f>
        <v>2</v>
      </c>
      <c r="C297" s="9" t="str">
        <f>IF(OR($A297={1,4,7,10,13,16,19,22,25,28,31,34}),"A",IF(OR($A297={2,5,8,11,14,17,20,23,26,29,32,35}),"B",IF(OR($A297={3,6,9,12,15,18,21,24,27,30,33,36}),"C","")))</f>
        <v>C</v>
      </c>
      <c r="D297" t="str">
        <f t="shared" si="30"/>
        <v>1/2</v>
      </c>
      <c r="E297" t="str">
        <f t="shared" si="31"/>
        <v>B/C</v>
      </c>
      <c r="F297" s="13" t="str">
        <f>IF(AND(G297="d",$A297&gt;=1,OR(H297={1,"2a","2b",3,"5a","5b","10a","10b","20a","20b","40a","40b","80a","80b","160a","160b"})),"w",IF(AND(G297="",$A297&gt;=1,OR(H297={1,"2a","2b",3,"5a","5b","10a","10b","20a","20b","40a","40b","80a","80b","160a","160b"})),"l",""))</f>
        <v>l</v>
      </c>
      <c r="G297" s="7" t="str">
        <f>IF(OR($A297={1,2,3,4,5,6,7,8,9,10,11,12}),"d","")</f>
        <v/>
      </c>
      <c r="H297" s="14" t="str">
        <f>IF(AND(OR($D296={"1/2","1/3","2/1","3/1"}),F296="w"),VLOOKUP(H296,$AA$2:$AB$17,2,FALSE),IF(AND(OR($D296={"1/2","1/3","2/1","3/1"}),F296="l"),VLOOKUP(H296,$AC$2:$AD$17,2,FALSE),IF(AND(OR($D296={"1/2","1/3","2/1","3/1"}),F295="w"),VLOOKUP(H295,$AA$2:$AB$17,2,FALSE),IF(AND(OR($D296={"1/2","1/3","2/1","3/1"}),F295="l"),VLOOKUP(H295,$AC$2:$AD$17,2,FALSE),IF(AND(OR($D296={"1/2","1/3","2/1","3/1"}),F294="w"),VLOOKUP(H294,$AA$2:$AB$17,2,FALSE),IF(AND(OR($D296={"1/2","1/3","2/1","3/1"}),F294="l"),VLOOKUP(H294,$AC$2:$AD$17,2,FALSE),IF(AND(OR($D296={"1/2","1/3","2/1","3/1"}),F293="w"),VLOOKUP(H293,$AA$2:$AB$17,2,FALSE),IF(AND(OR($D296={"1/2","1/3","2/1","3/1"}),F293="l"),VLOOKUP(H293,$AC$2:$AD$17,2,FALSE),IF(AND(OR($D296={"1/2","1/3","2/1","3/1"}),F292="w"),VLOOKUP(H292,$AA$2:$AB$17,2,FALSE),IF(AND(OR($D296={"1/2","1/3","2/1","3/1"}),F292="l"),VLOOKUP(H292,$AC$2:$AD$17,2,FALSE),IF(AND(OR($D296={"1/2","1/3","2/1","3/1"}),F291="w"),VLOOKUP(H291,$AA$2:$AB$17,2,FALSE),IF(AND(OR($D296={"1/2","1/3","2/1","3/1"}),F291="l"),VLOOKUP(H291,$AC$2:$AD$17,2,FALSE),IF(AND(OR($D296={"1/2","1/3","2/1","3/1"}),F290="w"),VLOOKUP(H290,$AA$2:$AB$17,2,FALSE),IF(AND(OR($D296={"1/2","1/3","2/1","3/1"}),F290="l"),VLOOKUP(H290,$AC$2:$AD$17,2,FALSE),IF(AND(OR($D296={"1/2","1/3","2/1","3/1"}),F289="w"),VLOOKUP(H289,$AA$2:$AB$17,2,FALSE),IF(AND(OR($D296={"1/2","1/3","2/1","3/1"}),F289="l"),VLOOKUP(H289,$AC$2:$AD$17,2,FALSE),IF(AND(OR($D296={"1/2","1/3","2/1","3/1"}),F288="w"),VLOOKUP(H288,$AA$2:$AB$17,2,FALSE),IF(AND(OR($D296={"1/2","1/3","2/1","3/1"}),F288="l"),VLOOKUP(H288,$AC$2:$AD$17,2,FALSE),IF(AND(OR($D296={"1/2","1/3","2/1","3/1"}),F287="w"),VLOOKUP(H287,$AA$2:$AB$17,2,FALSE),IF(AND(OR($D296={"1/2","1/3","2/1","3/1"}),F287="l"),VLOOKUP(H287,$AC$2:$AD$17,2,FALSE),IF(AND(OR($D296={"1/2","1/3","2/1","3/1"}),F286="w"),VLOOKUP(H286,$AA$2:$AB$17,2,FALSE),IF(AND(OR($D296={"1/2","1/3","2/1","3/1"}),F286="l"),VLOOKUP(H286,$AC$2:$AD$17,2,FALSE),IF(OR($D296={"1/2","1/3","2/1","3/1"}),1,"")))))))))))))))))))))))</f>
        <v>2b</v>
      </c>
      <c r="I297" s="13" t="str">
        <f>IF(AND(J297="d",$A297&gt;=1,OR(K297={1,"2a","2b",3,"5a","5b","10a","10b","20a","20b","40a","40b","80a","80b","160a","160b"})),"w",IF(AND(J297="",$A297&gt;=1,OR(K297={1,"2a","2b",3,"5a","5b","10a","10b","20a","20b","40a","40b","80a","80b","160a","160b"})),"l",""))</f>
        <v>w</v>
      </c>
      <c r="J297" s="7" t="str">
        <f>IF(OR($A297={13,14,15,16,17,18,19,20,21,22,23,24}),"d","")</f>
        <v>d</v>
      </c>
      <c r="K297" s="14">
        <f>IF(AND(OR($D296={"1/2","2/3","2/1","3/2"}),I296="w"),VLOOKUP(K296,$AA$2:$AB$17,2,FALSE),IF(AND(OR($D296={"1/2","2/3","2/1","3/2"}),I296="l"),VLOOKUP(K296,$AC$2:$AD$17,2,FALSE),IF(AND(OR($D296={"1/2","2/3","2/1","3/2"}),I295="w"),VLOOKUP(K295,$AA$2:$AB$17,2,FALSE),IF(AND(OR($D296={"1/2","2/3","2/1","3/2"}),I295="l"),VLOOKUP(K295,$AC$2:$AD$17,2,FALSE),IF(AND(OR($D296={"1/2","2/3","2/1","3/2"}),I294="w"),VLOOKUP(K294,$AA$2:$AB$17,2,FALSE),IF(AND(OR($D296={"1/2","2/3","2/1","3/2"}),I294="l"),VLOOKUP(K294,$AC$2:$AD$17,2,FALSE),IF(AND(OR($D296={"1/2","2/3","2/1","3/2"}),I293="w"),VLOOKUP(K293,$AA$2:$AB$17,2,FALSE),IF(AND(OR($D296={"1/2","2/3","2/1","3/2"}),I293="l"),VLOOKUP(K293,$AC$2:$AD$17,2,FALSE),IF(AND(OR($D296={"1/2","2/3","2/1","3/2"}),I292="w"),VLOOKUP(K292,$AA$2:$AB$17,2,FALSE),IF(AND(OR($D296={"1/2","2/3","2/1","3/2"}),I292="l"),VLOOKUP(K292,$AC$2:$AD$17,2,FALSE),IF(AND(OR($D296={"1/2","2/3","2/1","3/2"}),I291="w"),VLOOKUP(K291,$AA$2:$AB$17,2,FALSE),IF(AND(OR($D296={"1/2","2/3","2/1","3/2"}),I291="l"),VLOOKUP(K291,$AC$2:$AD$17,2,FALSE),IF(AND(OR($D296={"1/2","2/3","2/1","3/2"}),I290="w"),VLOOKUP(K290,$AA$2:$AB$17,2,FALSE),IF(AND(OR($D296={"1/2","2/3","2/1","3/2"}),I290="l"),VLOOKUP(K290,$AC$2:$AD$17,2,FALSE),IF(AND(OR($D296={"1/2","2/3","2/1","3/2"}),I289="w"),VLOOKUP(K289,$AA$2:$AB$17,2,FALSE),IF(AND(OR($D296={"1/2","2/3","2/1","3/2"}),I289="l"),VLOOKUP(K289,$AC$2:$AD$17,2,FALSE),IF(AND(OR($D296={"1/2","2/3","2/1","3/2"}),I288="w"),VLOOKUP(K288,$AA$2:$AB$17,2,FALSE),IF(AND(OR($D296={"1/2","2/3","2/1","3/2"}),I288="l"),VLOOKUP(K288,$AC$2:$AD$17,2,FALSE),IF(AND(OR($D296={"1/2","2/3","2/1","3/2"}),I287="w"),VLOOKUP(K287,$AA$2:$AB$17,2,FALSE),IF(AND(OR($D296={"1/2","2/3","2/1","3/2"}),I287="l"),VLOOKUP(K287,$AC$2:$AD$17,2,FALSE),IF(AND(OR($D296={"1/2","2/3","2/1","3/2"}),I286="w"),VLOOKUP(K286,$AA$2:$AB$17,2,FALSE),IF(AND(OR($D296={"1/2","2/3","2/1","3/2"}),I286="l"),VLOOKUP(K286,$AC$2:$AD$17,2,FALSE),IF(OR($D296={"1/2","2/3","2/1","3/2"}),1,"")))))))))))))))))))))))</f>
        <v>3</v>
      </c>
      <c r="L297" s="13" t="str">
        <f>IF(AND(M297="d",$A297&gt;=1,OR(N297={1,"2a","2b",3,"5a","5b","10a","10b","20a","20b","40a","40b","80a","80b","160a","160b"})),"w",IF(AND(M297="",$A297&gt;=1,OR(N297={1,"2a","2b",3,"5a","5b","10a","10b","20a","20b","40a","40b","80a","80b","160a","160b"})),"l",""))</f>
        <v/>
      </c>
      <c r="M297" s="7" t="str">
        <f>IF(OR($A297={25,26,27,28,29,30,31,32,33,34,35,36}),"d","")</f>
        <v/>
      </c>
      <c r="N297" s="14" t="str">
        <f>IF(AND(OR($D296={"1/3","2/3","3/1","3/2"}),L296="w"),VLOOKUP(N296,$AA$2:$AB$17,2,FALSE),IF(AND(OR($D296={"1/3","2/3","3/1","3/2"}),L296="l"),VLOOKUP(N296,$AC$2:$AD$17,2,FALSE),IF(AND(OR($D296={"1/3","2/3","3/1","3/2"}),L295="w"),VLOOKUP(N295,$AA$2:$AB$17,2,FALSE),IF(AND(OR($D296={"1/3","2/3","3/1","3/2"}),L295="l"),VLOOKUP(N295,$AC$2:$AD$17,2,FALSE),IF(AND(OR($D296={"1/3","2/3","3/1","3/2"}),L294="w"),VLOOKUP(N294,$AA$2:$AB$17,2,FALSE),IF(AND(OR($D296={"1/3","2/3","3/1","3/2"}),L294="l"),VLOOKUP(N294,$AC$2:$AD$17,2,FALSE),IF(AND(OR($D296={"1/3","2/3","3/1","3/2"}),L293="w"),VLOOKUP(N293,$AA$2:$AB$17,2,FALSE),IF(AND(OR($D296={"1/3","2/3","3/1","3/2"}),L293="l"),VLOOKUP(N293,$AC$2:$AD$17,2,FALSE),IF(AND(OR($D296={"1/3","2/3","3/1","3/2"}),L292="w"),VLOOKUP(N292,$AA$2:$AB$17,2,FALSE),IF(AND(OR($D296={"1/3","2/3","3/1","3/2"}),L292="l"),VLOOKUP(N292,$AC$2:$AD$17,2,FALSE),IF(AND(OR($D296={"1/3","2/3","3/1","3/2"}),L291="w"),VLOOKUP(N291,$AA$2:$AB$17,2,FALSE),IF(AND(OR($D296={"1/3","2/3","3/1","3/2"}),L291="l"),VLOOKUP(N291,$AC$2:$AD$17,2,FALSE),IF(AND(OR($D296={"1/3","2/3","3/1","3/2"}),L290="w"),VLOOKUP(N290,$AA$2:$AB$17,2,FALSE),IF(AND(OR($D296={"1/3","2/3","3/1","3/2"}),L290="l"),VLOOKUP(N290,$AC$2:$AD$17,2,FALSE),IF(AND(OR($D296={"1/3","2/3","3/1","3/2"}),L289="w"),VLOOKUP(N289,$AA$2:$AB$17,2,FALSE),IF(AND(OR($D296={"1/3","2/3","3/1","3/2"}),L289="l"),VLOOKUP(N289,$AC$2:$AD$17,2,FALSE),IF(AND(OR($D296={"1/3","2/3","3/1","3/2"}),L288="w"),VLOOKUP(N288,$AA$2:$AB$17,2,FALSE),IF(AND(OR($D296={"1/3","2/3","3/1","3/2"}),L288="l"),VLOOKUP(N288,$AC$2:$AD$17,2,FALSE),IF(AND(OR($D296={"1/3","2/3","3/1","3/2"}),L287="w"),VLOOKUP(N287,$AA$2:$AB$17,2,FALSE),IF(AND(OR($D296={"1/3","2/3","3/1","3/2"}),L287="l"),VLOOKUP(N287,$AC$2:$AD$17,2,FALSE),IF(AND(OR($D296={"1/3","2/3","3/1","3/2"}),L286="w"),VLOOKUP(N286,$AA$2:$AB$17,2,FALSE),IF(AND(OR($D296={"1/3","2/3","3/1","3/2"}),L286="l"),VLOOKUP(N286,$AC$2:$AD$17,2,FALSE),IF(OR($D296={"1/3","2/3","3/1","3/2"}),1,"")))))))))))))))))))))))</f>
        <v/>
      </c>
      <c r="O297" s="12">
        <f t="shared" si="27"/>
        <v>4</v>
      </c>
      <c r="P297" s="13" t="str">
        <f>IF(AND(Q297="c",$A297&gt;=1,OR(R297={1,"2a","2b",3,"5a","5b","10a","10b","20a","20b","40a","40b","80a","80b","160a","160b"})),"w",IF(AND(Q297="",$A297&gt;=1,OR(R297={1,"2a","2b",3,"5a","5b","10a","10b","20a","20b","40a","40b","80a","80b","160a","160b"})),"l",""))</f>
        <v>l</v>
      </c>
      <c r="Q297" s="7" t="str">
        <f>IF(OR($A297={1,4,7,10,13,16,19,22,25,28,31,34}),"c","")</f>
        <v/>
      </c>
      <c r="R297" s="14" t="str">
        <f>IF(AND(OR($E296={"a/b","a/c","b/a","c/a"}),P296="w"),VLOOKUP(R296,$AA$2:$AB$17,2,FALSE),IF(AND(OR($E296={"a/b","a/c","b/a","c/a"}),P296="l"),VLOOKUP(R296,$AC$2:$AD$17,2,FALSE),IF(AND(OR($E296={"a/b","a/c","b/a","c/a"}),P295="w"),VLOOKUP(R295,$AA$2:$AB$17,2,FALSE),IF(AND(OR($E296={"a/b","a/c","b/a","c/a"}),P295="l"),VLOOKUP(R295,$AC$2:$AD$17,2,FALSE),IF(AND(OR($E296={"a/b","a/c","b/a","c/a"}),P294="w"),VLOOKUP(R294,$AA$2:$AB$17,2,FALSE),IF(AND(OR($E296={"a/b","a/c","b/a","c/a"}),P294="l"),VLOOKUP(R294,$AC$2:$AD$17,2,FALSE),IF(AND(OR($E296={"a/b","a/c","b/a","c/a"}),P293="w"),VLOOKUP(R293,$AA$2:$AB$17,2,FALSE),IF(AND(OR($E296={"a/b","a/c","b/a","c/a"}),P293="l"),VLOOKUP(R293,$AC$2:$AD$17,2,FALSE),IF(AND(OR($E296={"a/b","a/c","b/a","c/a"}),P292="w"),VLOOKUP(R292,$AA$2:$AB$17,2,FALSE),IF(AND(OR($E296={"a/b","a/c","b/a","c/a"}),P292="l"),VLOOKUP(R292,$AC$2:$AD$17,2,FALSE),IF(AND(OR($E296={"a/b","a/c","b/a","c/a"}),P291="w"),VLOOKUP(R291,$AA$2:$AB$17,2,FALSE),IF(AND(OR($E296={"a/b","a/c","b/a","c/a"}),P291="l"),VLOOKUP(R291,$AC$2:$AD$17,2,FALSE),IF(AND(OR($E296={"a/b","a/c","b/a","c/a"}),P290="w"),VLOOKUP(R290,$AA$2:$AB$17,2,FALSE),IF(AND(OR($E296={"a/b","a/c","b/a","c/a"}),P290="l"),VLOOKUP(R290,$AC$2:$AD$17,2,FALSE),IF(AND(OR($E296={"a/b","a/c","b/a","c/a"}),P289="w"),VLOOKUP(R289,$AA$2:$AB$17,2,FALSE),IF(AND(OR($E296={"a/b","a/c","b/a","c/a"}),P289="l"),VLOOKUP(R289,$AC$2:$AD$17,2,FALSE),IF(AND(OR($E296={"a/b","a/c","b/a","c/a"}),P288="w"),VLOOKUP(R288,$AA$2:$AB$17,2,FALSE),IF(AND(OR($E296={"a/b","a/c","b/a","c/a"}),P288="l"),VLOOKUP(R288,$AC$2:$AD$17,2,FALSE),IF(AND(OR($E296={"a/b","a/c","b/a","c/a"}),P287="w"),VLOOKUP(R287,$AA$2:$AB$17,2,FALSE),IF(AND(OR($E296={"a/b","a/c","b/a","c/a"}),P287="l"),VLOOKUP(R287,$AC$2:$AD$17,2,FALSE),IF(AND(OR($E296={"a/b","a/c","b/a","c/a"}),P286="w"),VLOOKUP(R286,$AA$2:$AB$17,2,FALSE),IF(AND(OR($E296={"a/b","a/c","b/a","c/a"}),P286="l"),VLOOKUP(R286,$AC$2:$AD$17,2,FALSE),IF(OR($E296={"a/b","a/c","b/a","c/a"}),1,"")))))))))))))))))))))))</f>
        <v>2a</v>
      </c>
      <c r="S297" s="13" t="str">
        <f>IF(AND(T297="c",$A297&gt;=1,OR(U297={1,"2a","2b",3,"5a","5b","10a","10b","20a","20b","40a","40b","80a","80b","160a","160b"})),"w",IF(AND(T297="",$A297&gt;=1,OR(U297={1,"2a","2b",3,"5a","5b","10a","10b","20a","20b","40a","40b","80a","80b","160a","160b"})),"l",""))</f>
        <v>l</v>
      </c>
      <c r="T297" s="7" t="str">
        <f>IF(OR($A297={2,5,8,11,14,17,20,23,26,29,32,35}),"c","")</f>
        <v/>
      </c>
      <c r="U297" s="14" t="str">
        <f>IF(AND(OR($E296={"a/b","b/c","b/a","c/b"}),S296="w"),VLOOKUP(U296,$AA$2:$AB$17,2,FALSE),IF(AND(OR($E296={"a/b","b/c","b/a","c/b"}),S296="l"),VLOOKUP(U296,$AC$2:$AD$17,2,FALSE),IF(AND(OR($E296={"a/b","b/c","b/a","c/b"}),S295="w"),VLOOKUP(U295,$AA$2:$AB$17,2,FALSE),IF(AND(OR($E296={"a/b","b/c","b/a","c/b"}),S295="l"),VLOOKUP(U295,$AC$2:$AD$17,2,FALSE),IF(AND(OR($E296={"a/b","b/c","b/a","c/b"}),S294="w"),VLOOKUP(U294,$AA$2:$AB$17,2,FALSE),IF(AND(OR($E296={"a/b","b/c","b/a","c/b"}),S294="l"),VLOOKUP(U294,$AC$2:$AD$17,2,FALSE),IF(AND(OR($E296={"a/b","b/c","b/a","c/b"}),S293="w"),VLOOKUP(U293,$AA$2:$AB$17,2,FALSE),IF(AND(OR($E296={"a/b","b/c","b/a","c/b"}),S293="l"),VLOOKUP(U293,$AC$2:$AD$17,2,FALSE),IF(AND(OR($E296={"a/b","b/c","b/a","c/b"}),S292="w"),VLOOKUP(U292,$AA$2:$AB$17,2,FALSE),IF(AND(OR($E296={"a/b","b/c","b/a","c/b"}),S292="l"),VLOOKUP(U292,$AC$2:$AD$17,2,FALSE),IF(AND(OR($E296={"a/b","b/c","b/a","c/b"}),S291="w"),VLOOKUP(U291,$AA$2:$AB$17,2,FALSE),IF(AND(OR($E296={"a/b","b/c","b/a","c/b"}),S291="l"),VLOOKUP(U291,$AC$2:$AD$17,2,FALSE),IF(AND(OR($E296={"a/b","b/c","b/a","c/b"}),S290="w"),VLOOKUP(U290,$AA$2:$AB$17,2,FALSE),IF(AND(OR($E296={"a/b","b/c","b/a","c/b"}),S290="l"),VLOOKUP(U290,$AC$2:$AD$17,2,FALSE),IF(AND(OR($E296={"a/b","b/c","b/a","c/b"}),S289="w"),VLOOKUP(U289,$AA$2:$AB$17,2,FALSE),IF(AND(OR($E296={"a/b","b/c","b/a","c/b"}),S289="l"),VLOOKUP(U289,$AC$2:$AD$17,2,FALSE),IF(AND(OR($E296={"a/b","b/c","b/a","c/b"}),S288="w"),VLOOKUP(U288,$AA$2:$AB$17,2,FALSE),IF(AND(OR($E296={"a/b","b/c","b/a","c/b"}),S288="l"),VLOOKUP(U288,$AC$2:$AD$17,2,FALSE),IF(AND(OR($E296={"a/b","b/c","b/a","c/b"}),S287="w"),VLOOKUP(U287,$AA$2:$AB$17,2,FALSE),IF(AND(OR($E296={"a/b","b/c","b/a","c/b"}),S287="l"),VLOOKUP(U287,$AC$2:$AD$17,2,FALSE),IF(AND(OR($E296={"a/b","b/c","b/a","c/b"}),S286="w"),VLOOKUP(U286,$AA$2:$AB$17,2,FALSE),IF(AND(OR($E296={"a/b","b/c","b/a","c/b"}),S286="l"),VLOOKUP(U286,$AC$2:$AD$17,2,FALSE),IF(OR($E296={"a/b","b/c","b/a","c/b"}),1,"")))))))))))))))))))))))</f>
        <v>5b</v>
      </c>
      <c r="V297" s="13" t="str">
        <f>IF(AND(W297="c",$A297&gt;=1,OR(X297={1,"2a","2b",3,"5a","5b","10a","10b","20a","20b","40a","40b","80a","80b","160a","160b"})),"w",IF(AND(W297="",$A297&gt;=1,OR(X297={1,"2a","2b",3,"5a","5b","10a","10b","20a","20b","40a","40b","80a","80b","160a","160b"})),"l",""))</f>
        <v/>
      </c>
      <c r="W297" s="7" t="str">
        <f>IF(OR($A297={3,6,9,12,15,18,21,24,27,30,33,36}),"c","")</f>
        <v>c</v>
      </c>
      <c r="X297" s="14" t="str">
        <f>IF(AND(OR($E296={"a/c","b/c","c/a","c/b"}),V296="w"),VLOOKUP(X296,$AA$2:$AB$17,2,FALSE),IF(AND(OR($E296={"a/c","b/c","c/a","c/b"}),V296="l"),VLOOKUP(X296,$AC$2:$AD$17,2,FALSE),IF(AND(OR($E296={"a/c","b/c","c/a","c/b"}),V295="w"),VLOOKUP(X295,$AA$2:$AB$17,2,FALSE),IF(AND(OR($E296={"a/c","b/c","c/a","c/b"}),V295="l"),VLOOKUP(X295,$AC$2:$AD$17,2,FALSE),IF(AND(OR($E296={"a/c","b/c","c/a","c/b"}),V294="w"),VLOOKUP(X294,$AA$2:$AB$17,2,FALSE),IF(AND(OR($E296={"a/c","b/c","c/a","c/b"}),V294="l"),VLOOKUP(X294,$AC$2:$AD$17,2,FALSE),IF(AND(OR($E296={"a/c","b/c","c/a","c/b"}),V293="w"),VLOOKUP(X293,$AA$2:$AB$17,2,FALSE),IF(AND(OR($E296={"a/c","b/c","c/a","c/b"}),V293="l"),VLOOKUP(X293,$AC$2:$AD$17,2,FALSE),IF(AND(OR($E296={"a/c","b/c","c/a","c/b"}),V292="w"),VLOOKUP(X292,$AA$2:$AB$17,2,FALSE),IF(AND(OR($E296={"a/c","b/c","c/a","c/b"}),V292="l"),VLOOKUP(X292,$AC$2:$AD$17,2,FALSE),IF(AND(OR($E296={"a/c","b/c","c/a","c/b"}),V291="w"),VLOOKUP(X291,$AA$2:$AB$17,2,FALSE),IF(AND(OR($E296={"a/c","b/c","c/a","c/b"}),V291="l"),VLOOKUP(X291,$AC$2:$AD$17,2,FALSE),IF(AND(OR($E296={"a/c","b/c","c/a","c/b"}),V290="w"),VLOOKUP(X290,$AA$2:$AB$17,2,FALSE),IF(AND(OR($E296={"a/c","b/c","c/a","c/b"}),V290="l"),VLOOKUP(X290,$AC$2:$AD$17,2,FALSE),IF(AND(OR($E296={"a/c","b/c","c/a","c/b"}),V289="w"),VLOOKUP(X289,$AA$2:$AB$17,2,FALSE),IF(AND(OR($E296={"a/c","b/c","c/a","c/b"}),V289="l"),VLOOKUP(X289,$AC$2:$AD$17,2,FALSE),IF(AND(OR($E296={"a/c","b/c","c/a","c/b"}),V288="w"),VLOOKUP(X288,$AA$2:$AB$17,2,FALSE),IF(AND(OR($E296={"a/c","b/c","c/a","c/b"}),V288="l"),VLOOKUP(X288,$AC$2:$AD$17,2,FALSE),IF(AND(OR($E296={"a/c","b/c","c/a","c/b"}),V287="w"),VLOOKUP(X287,$AA$2:$AB$17,2,FALSE),IF(AND(OR($E296={"a/c","b/c","c/a","c/b"}),V287="l"),VLOOKUP(X287,$AC$2:$AD$17,2,FALSE),IF(AND(OR($E296={"a/c","b/c","c/a","c/b"}),V286="w"),VLOOKUP(X286,$AA$2:$AB$17,2,FALSE),IF(AND(OR($E296={"a/c","b/c","c/a","c/b"}),V286="l"),VLOOKUP(X286,$AC$2:$AD$17,2,FALSE),IF(OR($E296={"a/c","b/c","c/a","c/b"}),1,"")))))))))))))))))))))))</f>
        <v/>
      </c>
      <c r="Y297" s="12">
        <f t="shared" si="28"/>
        <v>-7</v>
      </c>
      <c r="Z297" s="27">
        <f t="shared" si="29"/>
        <v>-3</v>
      </c>
    </row>
    <row r="298" spans="1:26">
      <c r="A298" s="2">
        <v>19</v>
      </c>
      <c r="B298" s="9">
        <f>IF(OR($A298={1,2,3,4,5,6,7,8,9,10,11,12}),1,IF(OR($A298={13,14,15,16,17,18,19,20,21,22,23,24}),2,IF(OR($A298={25,26,27,28,29,30,31,32,33,34,35,36}),3,"")))</f>
        <v>2</v>
      </c>
      <c r="C298" s="9" t="str">
        <f>IF(OR($A298={1,4,7,10,13,16,19,22,25,28,31,34}),"A",IF(OR($A298={2,5,8,11,14,17,20,23,26,29,32,35}),"B",IF(OR($A298={3,6,9,12,15,18,21,24,27,30,33,36}),"C","")))</f>
        <v>A</v>
      </c>
      <c r="D298" t="str">
        <f t="shared" si="30"/>
        <v>1/2</v>
      </c>
      <c r="E298" t="str">
        <f t="shared" si="31"/>
        <v>C/A</v>
      </c>
      <c r="F298" s="13" t="str">
        <f>IF(AND(G298="d",$A298&gt;=1,OR(H298={1,"2a","2b",3,"5a","5b","10a","10b","20a","20b","40a","40b","80a","80b","160a","160b"})),"w",IF(AND(G298="",$A298&gt;=1,OR(H298={1,"2a","2b",3,"5a","5b","10a","10b","20a","20b","40a","40b","80a","80b","160a","160b"})),"l",""))</f>
        <v>l</v>
      </c>
      <c r="G298" s="7" t="str">
        <f>IF(OR($A298={1,2,3,4,5,6,7,8,9,10,11,12}),"d","")</f>
        <v/>
      </c>
      <c r="H298" s="14">
        <f>IF(AND(OR($D297={"1/2","1/3","2/1","3/1"}),F297="w"),VLOOKUP(H297,$AA$2:$AB$17,2,FALSE),IF(AND(OR($D297={"1/2","1/3","2/1","3/1"}),F297="l"),VLOOKUP(H297,$AC$2:$AD$17,2,FALSE),IF(AND(OR($D297={"1/2","1/3","2/1","3/1"}),F296="w"),VLOOKUP(H296,$AA$2:$AB$17,2,FALSE),IF(AND(OR($D297={"1/2","1/3","2/1","3/1"}),F296="l"),VLOOKUP(H296,$AC$2:$AD$17,2,FALSE),IF(AND(OR($D297={"1/2","1/3","2/1","3/1"}),F295="w"),VLOOKUP(H295,$AA$2:$AB$17,2,FALSE),IF(AND(OR($D297={"1/2","1/3","2/1","3/1"}),F295="l"),VLOOKUP(H295,$AC$2:$AD$17,2,FALSE),IF(AND(OR($D297={"1/2","1/3","2/1","3/1"}),F294="w"),VLOOKUP(H294,$AA$2:$AB$17,2,FALSE),IF(AND(OR($D297={"1/2","1/3","2/1","3/1"}),F294="l"),VLOOKUP(H294,$AC$2:$AD$17,2,FALSE),IF(AND(OR($D297={"1/2","1/3","2/1","3/1"}),F293="w"),VLOOKUP(H293,$AA$2:$AB$17,2,FALSE),IF(AND(OR($D297={"1/2","1/3","2/1","3/1"}),F293="l"),VLOOKUP(H293,$AC$2:$AD$17,2,FALSE),IF(AND(OR($D297={"1/2","1/3","2/1","3/1"}),F292="w"),VLOOKUP(H292,$AA$2:$AB$17,2,FALSE),IF(AND(OR($D297={"1/2","1/3","2/1","3/1"}),F292="l"),VLOOKUP(H292,$AC$2:$AD$17,2,FALSE),IF(AND(OR($D297={"1/2","1/3","2/1","3/1"}),F291="w"),VLOOKUP(H291,$AA$2:$AB$17,2,FALSE),IF(AND(OR($D297={"1/2","1/3","2/1","3/1"}),F291="l"),VLOOKUP(H291,$AC$2:$AD$17,2,FALSE),IF(AND(OR($D297={"1/2","1/3","2/1","3/1"}),F290="w"),VLOOKUP(H290,$AA$2:$AB$17,2,FALSE),IF(AND(OR($D297={"1/2","1/3","2/1","3/1"}),F290="l"),VLOOKUP(H290,$AC$2:$AD$17,2,FALSE),IF(AND(OR($D297={"1/2","1/3","2/1","3/1"}),F289="w"),VLOOKUP(H289,$AA$2:$AB$17,2,FALSE),IF(AND(OR($D297={"1/2","1/3","2/1","3/1"}),F289="l"),VLOOKUP(H289,$AC$2:$AD$17,2,FALSE),IF(AND(OR($D297={"1/2","1/3","2/1","3/1"}),F288="w"),VLOOKUP(H288,$AA$2:$AB$17,2,FALSE),IF(AND(OR($D297={"1/2","1/3","2/1","3/1"}),F288="l"),VLOOKUP(H288,$AC$2:$AD$17,2,FALSE),IF(AND(OR($D297={"1/2","1/3","2/1","3/1"}),F287="w"),VLOOKUP(H287,$AA$2:$AB$17,2,FALSE),IF(AND(OR($D297={"1/2","1/3","2/1","3/1"}),F287="l"),VLOOKUP(H287,$AC$2:$AD$17,2,FALSE),IF(OR($D297={"1/2","1/3","2/1","3/1"}),1,"")))))))))))))))))))))))</f>
        <v>3</v>
      </c>
      <c r="I298" s="13" t="str">
        <f>IF(AND(J298="d",$A298&gt;=1,OR(K298={1,"2a","2b",3,"5a","5b","10a","10b","20a","20b","40a","40b","80a","80b","160a","160b"})),"w",IF(AND(J298="",$A298&gt;=1,OR(K298={1,"2a","2b",3,"5a","5b","10a","10b","20a","20b","40a","40b","80a","80b","160a","160b"})),"l",""))</f>
        <v>w</v>
      </c>
      <c r="J298" s="7" t="str">
        <f>IF(OR($A298={13,14,15,16,17,18,19,20,21,22,23,24}),"d","")</f>
        <v>d</v>
      </c>
      <c r="K298" s="14">
        <f>IF(AND(OR($D297={"1/2","2/3","2/1","3/2"}),I297="w"),VLOOKUP(K297,$AA$2:$AB$17,2,FALSE),IF(AND(OR($D297={"1/2","2/3","2/1","3/2"}),I297="l"),VLOOKUP(K297,$AC$2:$AD$17,2,FALSE),IF(AND(OR($D297={"1/2","2/3","2/1","3/2"}),I296="w"),VLOOKUP(K296,$AA$2:$AB$17,2,FALSE),IF(AND(OR($D297={"1/2","2/3","2/1","3/2"}),I296="l"),VLOOKUP(K296,$AC$2:$AD$17,2,FALSE),IF(AND(OR($D297={"1/2","2/3","2/1","3/2"}),I295="w"),VLOOKUP(K295,$AA$2:$AB$17,2,FALSE),IF(AND(OR($D297={"1/2","2/3","2/1","3/2"}),I295="l"),VLOOKUP(K295,$AC$2:$AD$17,2,FALSE),IF(AND(OR($D297={"1/2","2/3","2/1","3/2"}),I294="w"),VLOOKUP(K294,$AA$2:$AB$17,2,FALSE),IF(AND(OR($D297={"1/2","2/3","2/1","3/2"}),I294="l"),VLOOKUP(K294,$AC$2:$AD$17,2,FALSE),IF(AND(OR($D297={"1/2","2/3","2/1","3/2"}),I293="w"),VLOOKUP(K293,$AA$2:$AB$17,2,FALSE),IF(AND(OR($D297={"1/2","2/3","2/1","3/2"}),I293="l"),VLOOKUP(K293,$AC$2:$AD$17,2,FALSE),IF(AND(OR($D297={"1/2","2/3","2/1","3/2"}),I292="w"),VLOOKUP(K292,$AA$2:$AB$17,2,FALSE),IF(AND(OR($D297={"1/2","2/3","2/1","3/2"}),I292="l"),VLOOKUP(K292,$AC$2:$AD$17,2,FALSE),IF(AND(OR($D297={"1/2","2/3","2/1","3/2"}),I291="w"),VLOOKUP(K291,$AA$2:$AB$17,2,FALSE),IF(AND(OR($D297={"1/2","2/3","2/1","3/2"}),I291="l"),VLOOKUP(K291,$AC$2:$AD$17,2,FALSE),IF(AND(OR($D297={"1/2","2/3","2/1","3/2"}),I290="w"),VLOOKUP(K290,$AA$2:$AB$17,2,FALSE),IF(AND(OR($D297={"1/2","2/3","2/1","3/2"}),I290="l"),VLOOKUP(K290,$AC$2:$AD$17,2,FALSE),IF(AND(OR($D297={"1/2","2/3","2/1","3/2"}),I289="w"),VLOOKUP(K289,$AA$2:$AB$17,2,FALSE),IF(AND(OR($D297={"1/2","2/3","2/1","3/2"}),I289="l"),VLOOKUP(K289,$AC$2:$AD$17,2,FALSE),IF(AND(OR($D297={"1/2","2/3","2/1","3/2"}),I288="w"),VLOOKUP(K288,$AA$2:$AB$17,2,FALSE),IF(AND(OR($D297={"1/2","2/3","2/1","3/2"}),I288="l"),VLOOKUP(K288,$AC$2:$AD$17,2,FALSE),IF(AND(OR($D297={"1/2","2/3","2/1","3/2"}),I287="w"),VLOOKUP(K287,$AA$2:$AB$17,2,FALSE),IF(AND(OR($D297={"1/2","2/3","2/1","3/2"}),I287="l"),VLOOKUP(K287,$AC$2:$AD$17,2,FALSE),IF(OR($D297={"1/2","2/3","2/1","3/2"}),1,"")))))))))))))))))))))))</f>
        <v>1</v>
      </c>
      <c r="L298" s="13" t="str">
        <f>IF(AND(M298="d",$A298&gt;=1,OR(N298={1,"2a","2b",3,"5a","5b","10a","10b","20a","20b","40a","40b","80a","80b","160a","160b"})),"w",IF(AND(M298="",$A298&gt;=1,OR(N298={1,"2a","2b",3,"5a","5b","10a","10b","20a","20b","40a","40b","80a","80b","160a","160b"})),"l",""))</f>
        <v/>
      </c>
      <c r="M298" s="7" t="str">
        <f>IF(OR($A298={25,26,27,28,29,30,31,32,33,34,35,36}),"d","")</f>
        <v/>
      </c>
      <c r="N298" s="14" t="str">
        <f>IF(AND(OR($D297={"1/3","2/3","3/1","3/2"}),L297="w"),VLOOKUP(N297,$AA$2:$AB$17,2,FALSE),IF(AND(OR($D297={"1/3","2/3","3/1","3/2"}),L297="l"),VLOOKUP(N297,$AC$2:$AD$17,2,FALSE),IF(AND(OR($D297={"1/3","2/3","3/1","3/2"}),L296="w"),VLOOKUP(N296,$AA$2:$AB$17,2,FALSE),IF(AND(OR($D297={"1/3","2/3","3/1","3/2"}),L296="l"),VLOOKUP(N296,$AC$2:$AD$17,2,FALSE),IF(AND(OR($D297={"1/3","2/3","3/1","3/2"}),L295="w"),VLOOKUP(N295,$AA$2:$AB$17,2,FALSE),IF(AND(OR($D297={"1/3","2/3","3/1","3/2"}),L295="l"),VLOOKUP(N295,$AC$2:$AD$17,2,FALSE),IF(AND(OR($D297={"1/3","2/3","3/1","3/2"}),L294="w"),VLOOKUP(N294,$AA$2:$AB$17,2,FALSE),IF(AND(OR($D297={"1/3","2/3","3/1","3/2"}),L294="l"),VLOOKUP(N294,$AC$2:$AD$17,2,FALSE),IF(AND(OR($D297={"1/3","2/3","3/1","3/2"}),L293="w"),VLOOKUP(N293,$AA$2:$AB$17,2,FALSE),IF(AND(OR($D297={"1/3","2/3","3/1","3/2"}),L293="l"),VLOOKUP(N293,$AC$2:$AD$17,2,FALSE),IF(AND(OR($D297={"1/3","2/3","3/1","3/2"}),L292="w"),VLOOKUP(N292,$AA$2:$AB$17,2,FALSE),IF(AND(OR($D297={"1/3","2/3","3/1","3/2"}),L292="l"),VLOOKUP(N292,$AC$2:$AD$17,2,FALSE),IF(AND(OR($D297={"1/3","2/3","3/1","3/2"}),L291="w"),VLOOKUP(N291,$AA$2:$AB$17,2,FALSE),IF(AND(OR($D297={"1/3","2/3","3/1","3/2"}),L291="l"),VLOOKUP(N291,$AC$2:$AD$17,2,FALSE),IF(AND(OR($D297={"1/3","2/3","3/1","3/2"}),L290="w"),VLOOKUP(N290,$AA$2:$AB$17,2,FALSE),IF(AND(OR($D297={"1/3","2/3","3/1","3/2"}),L290="l"),VLOOKUP(N290,$AC$2:$AD$17,2,FALSE),IF(AND(OR($D297={"1/3","2/3","3/1","3/2"}),L289="w"),VLOOKUP(N289,$AA$2:$AB$17,2,FALSE),IF(AND(OR($D297={"1/3","2/3","3/1","3/2"}),L289="l"),VLOOKUP(N289,$AC$2:$AD$17,2,FALSE),IF(AND(OR($D297={"1/3","2/3","3/1","3/2"}),L288="w"),VLOOKUP(N288,$AA$2:$AB$17,2,FALSE),IF(AND(OR($D297={"1/3","2/3","3/1","3/2"}),L288="l"),VLOOKUP(N288,$AC$2:$AD$17,2,FALSE),IF(AND(OR($D297={"1/3","2/3","3/1","3/2"}),L287="w"),VLOOKUP(N287,$AA$2:$AB$17,2,FALSE),IF(AND(OR($D297={"1/3","2/3","3/1","3/2"}),L287="l"),VLOOKUP(N287,$AC$2:$AD$17,2,FALSE),IF(OR($D297={"1/3","2/3","3/1","3/2"}),1,"")))))))))))))))))))))))</f>
        <v/>
      </c>
      <c r="O298" s="12">
        <f t="shared" si="27"/>
        <v>-1</v>
      </c>
      <c r="P298" s="13" t="str">
        <f>IF(AND(Q298="c",$A298&gt;=1,OR(R298={1,"2a","2b",3,"5a","5b","10a","10b","20a","20b","40a","40b","80a","80b","160a","160b"})),"w",IF(AND(Q298="",$A298&gt;=1,OR(R298={1,"2a","2b",3,"5a","5b","10a","10b","20a","20b","40a","40b","80a","80b","160a","160b"})),"l",""))</f>
        <v/>
      </c>
      <c r="Q298" s="7" t="str">
        <f>IF(OR($A298={1,4,7,10,13,16,19,22,25,28,31,34}),"c","")</f>
        <v>c</v>
      </c>
      <c r="R298" s="14" t="str">
        <f>IF(AND(OR($E297={"a/b","a/c","b/a","c/a"}),P297="w"),VLOOKUP(R297,$AA$2:$AB$17,2,FALSE),IF(AND(OR($E297={"a/b","a/c","b/a","c/a"}),P297="l"),VLOOKUP(R297,$AC$2:$AD$17,2,FALSE),IF(AND(OR($E297={"a/b","a/c","b/a","c/a"}),P296="w"),VLOOKUP(R296,$AA$2:$AB$17,2,FALSE),IF(AND(OR($E297={"a/b","a/c","b/a","c/a"}),P296="l"),VLOOKUP(R296,$AC$2:$AD$17,2,FALSE),IF(AND(OR($E297={"a/b","a/c","b/a","c/a"}),P295="w"),VLOOKUP(R295,$AA$2:$AB$17,2,FALSE),IF(AND(OR($E297={"a/b","a/c","b/a","c/a"}),P295="l"),VLOOKUP(R295,$AC$2:$AD$17,2,FALSE),IF(AND(OR($E297={"a/b","a/c","b/a","c/a"}),P294="w"),VLOOKUP(R294,$AA$2:$AB$17,2,FALSE),IF(AND(OR($E297={"a/b","a/c","b/a","c/a"}),P294="l"),VLOOKUP(R294,$AC$2:$AD$17,2,FALSE),IF(AND(OR($E297={"a/b","a/c","b/a","c/a"}),P293="w"),VLOOKUP(R293,$AA$2:$AB$17,2,FALSE),IF(AND(OR($E297={"a/b","a/c","b/a","c/a"}),P293="l"),VLOOKUP(R293,$AC$2:$AD$17,2,FALSE),IF(AND(OR($E297={"a/b","a/c","b/a","c/a"}),P292="w"),VLOOKUP(R292,$AA$2:$AB$17,2,FALSE),IF(AND(OR($E297={"a/b","a/c","b/a","c/a"}),P292="l"),VLOOKUP(R292,$AC$2:$AD$17,2,FALSE),IF(AND(OR($E297={"a/b","a/c","b/a","c/a"}),P291="w"),VLOOKUP(R291,$AA$2:$AB$17,2,FALSE),IF(AND(OR($E297={"a/b","a/c","b/a","c/a"}),P291="l"),VLOOKUP(R291,$AC$2:$AD$17,2,FALSE),IF(AND(OR($E297={"a/b","a/c","b/a","c/a"}),P290="w"),VLOOKUP(R290,$AA$2:$AB$17,2,FALSE),IF(AND(OR($E297={"a/b","a/c","b/a","c/a"}),P290="l"),VLOOKUP(R290,$AC$2:$AD$17,2,FALSE),IF(AND(OR($E297={"a/b","a/c","b/a","c/a"}),P289="w"),VLOOKUP(R289,$AA$2:$AB$17,2,FALSE),IF(AND(OR($E297={"a/b","a/c","b/a","c/a"}),P289="l"),VLOOKUP(R289,$AC$2:$AD$17,2,FALSE),IF(AND(OR($E297={"a/b","a/c","b/a","c/a"}),P288="w"),VLOOKUP(R288,$AA$2:$AB$17,2,FALSE),IF(AND(OR($E297={"a/b","a/c","b/a","c/a"}),P288="l"),VLOOKUP(R288,$AC$2:$AD$17,2,FALSE),IF(AND(OR($E297={"a/b","a/c","b/a","c/a"}),P287="w"),VLOOKUP(R287,$AA$2:$AB$17,2,FALSE),IF(AND(OR($E297={"a/b","a/c","b/a","c/a"}),P287="l"),VLOOKUP(R287,$AC$2:$AD$17,2,FALSE),IF(OR($E297={"a/b","a/c","b/a","c/a"}),1,"")))))))))))))))))))))))</f>
        <v/>
      </c>
      <c r="S298" s="13" t="str">
        <f>IF(AND(T298="c",$A298&gt;=1,OR(U298={1,"2a","2b",3,"5a","5b","10a","10b","20a","20b","40a","40b","80a","80b","160a","160b"})),"w",IF(AND(T298="",$A298&gt;=1,OR(U298={1,"2a","2b",3,"5a","5b","10a","10b","20a","20b","40a","40b","80a","80b","160a","160b"})),"l",""))</f>
        <v>l</v>
      </c>
      <c r="T298" s="7" t="str">
        <f>IF(OR($A298={2,5,8,11,14,17,20,23,26,29,32,35}),"c","")</f>
        <v/>
      </c>
      <c r="U298" s="14" t="str">
        <f>IF(AND(OR($E297={"a/b","b/c","b/a","c/b"}),S297="w"),VLOOKUP(U297,$AA$2:$AB$17,2,FALSE),IF(AND(OR($E297={"a/b","b/c","b/a","c/b"}),S297="l"),VLOOKUP(U297,$AC$2:$AD$17,2,FALSE),IF(AND(OR($E297={"a/b","b/c","b/a","c/b"}),S296="w"),VLOOKUP(U296,$AA$2:$AB$17,2,FALSE),IF(AND(OR($E297={"a/b","b/c","b/a","c/b"}),S296="l"),VLOOKUP(U296,$AC$2:$AD$17,2,FALSE),IF(AND(OR($E297={"a/b","b/c","b/a","c/b"}),S295="w"),VLOOKUP(U295,$AA$2:$AB$17,2,FALSE),IF(AND(OR($E297={"a/b","b/c","b/a","c/b"}),S295="l"),VLOOKUP(U295,$AC$2:$AD$17,2,FALSE),IF(AND(OR($E297={"a/b","b/c","b/a","c/b"}),S294="w"),VLOOKUP(U294,$AA$2:$AB$17,2,FALSE),IF(AND(OR($E297={"a/b","b/c","b/a","c/b"}),S294="l"),VLOOKUP(U294,$AC$2:$AD$17,2,FALSE),IF(AND(OR($E297={"a/b","b/c","b/a","c/b"}),S293="w"),VLOOKUP(U293,$AA$2:$AB$17,2,FALSE),IF(AND(OR($E297={"a/b","b/c","b/a","c/b"}),S293="l"),VLOOKUP(U293,$AC$2:$AD$17,2,FALSE),IF(AND(OR($E297={"a/b","b/c","b/a","c/b"}),S292="w"),VLOOKUP(U292,$AA$2:$AB$17,2,FALSE),IF(AND(OR($E297={"a/b","b/c","b/a","c/b"}),S292="l"),VLOOKUP(U292,$AC$2:$AD$17,2,FALSE),IF(AND(OR($E297={"a/b","b/c","b/a","c/b"}),S291="w"),VLOOKUP(U291,$AA$2:$AB$17,2,FALSE),IF(AND(OR($E297={"a/b","b/c","b/a","c/b"}),S291="l"),VLOOKUP(U291,$AC$2:$AD$17,2,FALSE),IF(AND(OR($E297={"a/b","b/c","b/a","c/b"}),S290="w"),VLOOKUP(U290,$AA$2:$AB$17,2,FALSE),IF(AND(OR($E297={"a/b","b/c","b/a","c/b"}),S290="l"),VLOOKUP(U290,$AC$2:$AD$17,2,FALSE),IF(AND(OR($E297={"a/b","b/c","b/a","c/b"}),S289="w"),VLOOKUP(U289,$AA$2:$AB$17,2,FALSE),IF(AND(OR($E297={"a/b","b/c","b/a","c/b"}),S289="l"),VLOOKUP(U289,$AC$2:$AD$17,2,FALSE),IF(AND(OR($E297={"a/b","b/c","b/a","c/b"}),S288="w"),VLOOKUP(U288,$AA$2:$AB$17,2,FALSE),IF(AND(OR($E297={"a/b","b/c","b/a","c/b"}),S288="l"),VLOOKUP(U288,$AC$2:$AD$17,2,FALSE),IF(AND(OR($E297={"a/b","b/c","b/a","c/b"}),S287="w"),VLOOKUP(U287,$AA$2:$AB$17,2,FALSE),IF(AND(OR($E297={"a/b","b/c","b/a","c/b"}),S287="l"),VLOOKUP(U287,$AC$2:$AD$17,2,FALSE),IF(OR($E297={"a/b","b/c","b/a","c/b"}),1,"")))))))))))))))))))))))</f>
        <v>10a</v>
      </c>
      <c r="V298" s="13" t="str">
        <f>IF(AND(W298="c",$A298&gt;=1,OR(X298={1,"2a","2b",3,"5a","5b","10a","10b","20a","20b","40a","40b","80a","80b","160a","160b"})),"w",IF(AND(W298="",$A298&gt;=1,OR(X298={1,"2a","2b",3,"5a","5b","10a","10b","20a","20b","40a","40b","80a","80b","160a","160b"})),"l",""))</f>
        <v>l</v>
      </c>
      <c r="W298" s="7" t="str">
        <f>IF(OR($A298={3,6,9,12,15,18,21,24,27,30,33,36}),"c","")</f>
        <v/>
      </c>
      <c r="X298" s="14" t="str">
        <f>IF(AND(OR($E297={"a/c","b/c","c/a","c/b"}),V297="w"),VLOOKUP(X297,$AA$2:$AB$17,2,FALSE),IF(AND(OR($E297={"a/c","b/c","c/a","c/b"}),V297="l"),VLOOKUP(X297,$AC$2:$AD$17,2,FALSE),IF(AND(OR($E297={"a/c","b/c","c/a","c/b"}),V296="w"),VLOOKUP(X296,$AA$2:$AB$17,2,FALSE),IF(AND(OR($E297={"a/c","b/c","c/a","c/b"}),V296="l"),VLOOKUP(X296,$AC$2:$AD$17,2,FALSE),IF(AND(OR($E297={"a/c","b/c","c/a","c/b"}),V295="w"),VLOOKUP(X295,$AA$2:$AB$17,2,FALSE),IF(AND(OR($E297={"a/c","b/c","c/a","c/b"}),V295="l"),VLOOKUP(X295,$AC$2:$AD$17,2,FALSE),IF(AND(OR($E297={"a/c","b/c","c/a","c/b"}),V294="w"),VLOOKUP(X294,$AA$2:$AB$17,2,FALSE),IF(AND(OR($E297={"a/c","b/c","c/a","c/b"}),V294="l"),VLOOKUP(X294,$AC$2:$AD$17,2,FALSE),IF(AND(OR($E297={"a/c","b/c","c/a","c/b"}),V293="w"),VLOOKUP(X293,$AA$2:$AB$17,2,FALSE),IF(AND(OR($E297={"a/c","b/c","c/a","c/b"}),V293="l"),VLOOKUP(X293,$AC$2:$AD$17,2,FALSE),IF(AND(OR($E297={"a/c","b/c","c/a","c/b"}),V292="w"),VLOOKUP(X292,$AA$2:$AB$17,2,FALSE),IF(AND(OR($E297={"a/c","b/c","c/a","c/b"}),V292="l"),VLOOKUP(X292,$AC$2:$AD$17,2,FALSE),IF(AND(OR($E297={"a/c","b/c","c/a","c/b"}),V291="w"),VLOOKUP(X291,$AA$2:$AB$17,2,FALSE),IF(AND(OR($E297={"a/c","b/c","c/a","c/b"}),V291="l"),VLOOKUP(X291,$AC$2:$AD$17,2,FALSE),IF(AND(OR($E297={"a/c","b/c","c/a","c/b"}),V290="w"),VLOOKUP(X290,$AA$2:$AB$17,2,FALSE),IF(AND(OR($E297={"a/c","b/c","c/a","c/b"}),V290="l"),VLOOKUP(X290,$AC$2:$AD$17,2,FALSE),IF(AND(OR($E297={"a/c","b/c","c/a","c/b"}),V289="w"),VLOOKUP(X289,$AA$2:$AB$17,2,FALSE),IF(AND(OR($E297={"a/c","b/c","c/a","c/b"}),V289="l"),VLOOKUP(X289,$AC$2:$AD$17,2,FALSE),IF(AND(OR($E297={"a/c","b/c","c/a","c/b"}),V288="w"),VLOOKUP(X288,$AA$2:$AB$17,2,FALSE),IF(AND(OR($E297={"a/c","b/c","c/a","c/b"}),V288="l"),VLOOKUP(X288,$AC$2:$AD$17,2,FALSE),IF(AND(OR($E297={"a/c","b/c","c/a","c/b"}),V287="w"),VLOOKUP(X287,$AA$2:$AB$17,2,FALSE),IF(AND(OR($E297={"a/c","b/c","c/a","c/b"}),V287="l"),VLOOKUP(X287,$AC$2:$AD$17,2,FALSE),IF(OR($E297={"a/c","b/c","c/a","c/b"}),1,"")))))))))))))))))))))))</f>
        <v>5b</v>
      </c>
      <c r="Y298" s="12">
        <f t="shared" si="28"/>
        <v>-15</v>
      </c>
      <c r="Z298" s="27">
        <f t="shared" si="29"/>
        <v>-16</v>
      </c>
    </row>
    <row r="299" spans="1:26">
      <c r="A299" s="2">
        <v>25</v>
      </c>
      <c r="B299" s="9">
        <f>IF(OR($A299={1,2,3,4,5,6,7,8,9,10,11,12}),1,IF(OR($A299={13,14,15,16,17,18,19,20,21,22,23,24}),2,IF(OR($A299={25,26,27,28,29,30,31,32,33,34,35,36}),3,"")))</f>
        <v>3</v>
      </c>
      <c r="C299" s="9" t="str">
        <f>IF(OR($A299={1,4,7,10,13,16,19,22,25,28,31,34}),"A",IF(OR($A299={2,5,8,11,14,17,20,23,26,29,32,35}),"B",IF(OR($A299={3,6,9,12,15,18,21,24,27,30,33,36}),"C","")))</f>
        <v>A</v>
      </c>
      <c r="D299" t="str">
        <f t="shared" si="30"/>
        <v>2/3</v>
      </c>
      <c r="E299" t="str">
        <f t="shared" si="31"/>
        <v>C/A</v>
      </c>
      <c r="F299" s="13" t="str">
        <f>IF(AND(G299="d",$A299&gt;=1,OR(H299={1,"2a","2b",3,"5a","5b","10a","10b","20a","20b","40a","40b","80a","80b","160a","160b"})),"w",IF(AND(G299="",$A299&gt;=1,OR(H299={1,"2a","2b",3,"5a","5b","10a","10b","20a","20b","40a","40b","80a","80b","160a","160b"})),"l",""))</f>
        <v>l</v>
      </c>
      <c r="G299" s="7" t="str">
        <f>IF(OR($A299={1,2,3,4,5,6,7,8,9,10,11,12}),"d","")</f>
        <v/>
      </c>
      <c r="H299" s="14" t="str">
        <f>IF(AND(OR($D298={"1/2","1/3","2/1","3/1"}),F298="w"),VLOOKUP(H298,$AA$2:$AB$17,2,FALSE),IF(AND(OR($D298={"1/2","1/3","2/1","3/1"}),F298="l"),VLOOKUP(H298,$AC$2:$AD$17,2,FALSE),IF(AND(OR($D298={"1/2","1/3","2/1","3/1"}),F297="w"),VLOOKUP(H297,$AA$2:$AB$17,2,FALSE),IF(AND(OR($D298={"1/2","1/3","2/1","3/1"}),F297="l"),VLOOKUP(H297,$AC$2:$AD$17,2,FALSE),IF(AND(OR($D298={"1/2","1/3","2/1","3/1"}),F296="w"),VLOOKUP(H296,$AA$2:$AB$17,2,FALSE),IF(AND(OR($D298={"1/2","1/3","2/1","3/1"}),F296="l"),VLOOKUP(H296,$AC$2:$AD$17,2,FALSE),IF(AND(OR($D298={"1/2","1/3","2/1","3/1"}),F295="w"),VLOOKUP(H295,$AA$2:$AB$17,2,FALSE),IF(AND(OR($D298={"1/2","1/3","2/1","3/1"}),F295="l"),VLOOKUP(H295,$AC$2:$AD$17,2,FALSE),IF(AND(OR($D298={"1/2","1/3","2/1","3/1"}),F294="w"),VLOOKUP(H294,$AA$2:$AB$17,2,FALSE),IF(AND(OR($D298={"1/2","1/3","2/1","3/1"}),F294="l"),VLOOKUP(H294,$AC$2:$AD$17,2,FALSE),IF(AND(OR($D298={"1/2","1/3","2/1","3/1"}),F293="w"),VLOOKUP(H293,$AA$2:$AB$17,2,FALSE),IF(AND(OR($D298={"1/2","1/3","2/1","3/1"}),F293="l"),VLOOKUP(H293,$AC$2:$AD$17,2,FALSE),IF(AND(OR($D298={"1/2","1/3","2/1","3/1"}),F292="w"),VLOOKUP(H292,$AA$2:$AB$17,2,FALSE),IF(AND(OR($D298={"1/2","1/3","2/1","3/1"}),F292="l"),VLOOKUP(H292,$AC$2:$AD$17,2,FALSE),IF(AND(OR($D298={"1/2","1/3","2/1","3/1"}),F291="w"),VLOOKUP(H291,$AA$2:$AB$17,2,FALSE),IF(AND(OR($D298={"1/2","1/3","2/1","3/1"}),F291="l"),VLOOKUP(H291,$AC$2:$AD$17,2,FALSE),IF(AND(OR($D298={"1/2","1/3","2/1","3/1"}),F290="w"),VLOOKUP(H290,$AA$2:$AB$17,2,FALSE),IF(AND(OR($D298={"1/2","1/3","2/1","3/1"}),F290="l"),VLOOKUP(H290,$AC$2:$AD$17,2,FALSE),IF(AND(OR($D298={"1/2","1/3","2/1","3/1"}),F289="w"),VLOOKUP(H289,$AA$2:$AB$17,2,FALSE),IF(AND(OR($D298={"1/2","1/3","2/1","3/1"}),F289="l"),VLOOKUP(H289,$AC$2:$AD$17,2,FALSE),IF(AND(OR($D298={"1/2","1/3","2/1","3/1"}),F288="w"),VLOOKUP(H288,$AA$2:$AB$17,2,FALSE),IF(AND(OR($D298={"1/2","1/3","2/1","3/1"}),F288="l"),VLOOKUP(H288,$AC$2:$AD$17,2,FALSE),IF(OR($D298={"1/2","1/3","2/1","3/1"}),1,"")))))))))))))))))))))))</f>
        <v>5a</v>
      </c>
      <c r="I299" s="13" t="str">
        <f>IF(AND(J299="d",$A299&gt;=1,OR(K299={1,"2a","2b",3,"5a","5b","10a","10b","20a","20b","40a","40b","80a","80b","160a","160b"})),"w",IF(AND(J299="",$A299&gt;=1,OR(K299={1,"2a","2b",3,"5a","5b","10a","10b","20a","20b","40a","40b","80a","80b","160a","160b"})),"l",""))</f>
        <v>l</v>
      </c>
      <c r="J299" s="7" t="str">
        <f>IF(OR($A299={13,14,15,16,17,18,19,20,21,22,23,24}),"d","")</f>
        <v/>
      </c>
      <c r="K299" s="14">
        <f>IF(AND(OR($D298={"1/2","2/3","2/1","3/2"}),I298="w"),VLOOKUP(K298,$AA$2:$AB$17,2,FALSE),IF(AND(OR($D298={"1/2","2/3","2/1","3/2"}),I298="l"),VLOOKUP(K298,$AC$2:$AD$17,2,FALSE),IF(AND(OR($D298={"1/2","2/3","2/1","3/2"}),I297="w"),VLOOKUP(K297,$AA$2:$AB$17,2,FALSE),IF(AND(OR($D298={"1/2","2/3","2/1","3/2"}),I297="l"),VLOOKUP(K297,$AC$2:$AD$17,2,FALSE),IF(AND(OR($D298={"1/2","2/3","2/1","3/2"}),I296="w"),VLOOKUP(K296,$AA$2:$AB$17,2,FALSE),IF(AND(OR($D298={"1/2","2/3","2/1","3/2"}),I296="l"),VLOOKUP(K296,$AC$2:$AD$17,2,FALSE),IF(AND(OR($D298={"1/2","2/3","2/1","3/2"}),I295="w"),VLOOKUP(K295,$AA$2:$AB$17,2,FALSE),IF(AND(OR($D298={"1/2","2/3","2/1","3/2"}),I295="l"),VLOOKUP(K295,$AC$2:$AD$17,2,FALSE),IF(AND(OR($D298={"1/2","2/3","2/1","3/2"}),I294="w"),VLOOKUP(K294,$AA$2:$AB$17,2,FALSE),IF(AND(OR($D298={"1/2","2/3","2/1","3/2"}),I294="l"),VLOOKUP(K294,$AC$2:$AD$17,2,FALSE),IF(AND(OR($D298={"1/2","2/3","2/1","3/2"}),I293="w"),VLOOKUP(K293,$AA$2:$AB$17,2,FALSE),IF(AND(OR($D298={"1/2","2/3","2/1","3/2"}),I293="l"),VLOOKUP(K293,$AC$2:$AD$17,2,FALSE),IF(AND(OR($D298={"1/2","2/3","2/1","3/2"}),I292="w"),VLOOKUP(K292,$AA$2:$AB$17,2,FALSE),IF(AND(OR($D298={"1/2","2/3","2/1","3/2"}),I292="l"),VLOOKUP(K292,$AC$2:$AD$17,2,FALSE),IF(AND(OR($D298={"1/2","2/3","2/1","3/2"}),I291="w"),VLOOKUP(K291,$AA$2:$AB$17,2,FALSE),IF(AND(OR($D298={"1/2","2/3","2/1","3/2"}),I291="l"),VLOOKUP(K291,$AC$2:$AD$17,2,FALSE),IF(AND(OR($D298={"1/2","2/3","2/1","3/2"}),I290="w"),VLOOKUP(K290,$AA$2:$AB$17,2,FALSE),IF(AND(OR($D298={"1/2","2/3","2/1","3/2"}),I290="l"),VLOOKUP(K290,$AC$2:$AD$17,2,FALSE),IF(AND(OR($D298={"1/2","2/3","2/1","3/2"}),I289="w"),VLOOKUP(K289,$AA$2:$AB$17,2,FALSE),IF(AND(OR($D298={"1/2","2/3","2/1","3/2"}),I289="l"),VLOOKUP(K289,$AC$2:$AD$17,2,FALSE),IF(AND(OR($D298={"1/2","2/3","2/1","3/2"}),I288="w"),VLOOKUP(K288,$AA$2:$AB$17,2,FALSE),IF(AND(OR($D298={"1/2","2/3","2/1","3/2"}),I288="l"),VLOOKUP(K288,$AC$2:$AD$17,2,FALSE),IF(OR($D298={"1/2","2/3","2/1","3/2"}),1,"")))))))))))))))))))))))</f>
        <v>1</v>
      </c>
      <c r="L299" s="13" t="str">
        <f>IF(AND(M299="d",$A299&gt;=1,OR(N299={1,"2a","2b",3,"5a","5b","10a","10b","20a","20b","40a","40b","80a","80b","160a","160b"})),"w",IF(AND(M299="",$A299&gt;=1,OR(N299={1,"2a","2b",3,"5a","5b","10a","10b","20a","20b","40a","40b","80a","80b","160a","160b"})),"l",""))</f>
        <v/>
      </c>
      <c r="M299" s="7" t="str">
        <f>IF(OR($A299={25,26,27,28,29,30,31,32,33,34,35,36}),"d","")</f>
        <v>d</v>
      </c>
      <c r="N299" s="14" t="str">
        <f>IF(AND(OR($D298={"1/3","2/3","3/1","3/2"}),L298="w"),VLOOKUP(N298,$AA$2:$AB$17,2,FALSE),IF(AND(OR($D298={"1/3","2/3","3/1","3/2"}),L298="l"),VLOOKUP(N298,$AC$2:$AD$17,2,FALSE),IF(AND(OR($D298={"1/3","2/3","3/1","3/2"}),L297="w"),VLOOKUP(N297,$AA$2:$AB$17,2,FALSE),IF(AND(OR($D298={"1/3","2/3","3/1","3/2"}),L297="l"),VLOOKUP(N297,$AC$2:$AD$17,2,FALSE),IF(AND(OR($D298={"1/3","2/3","3/1","3/2"}),L296="w"),VLOOKUP(N296,$AA$2:$AB$17,2,FALSE),IF(AND(OR($D298={"1/3","2/3","3/1","3/2"}),L296="l"),VLOOKUP(N296,$AC$2:$AD$17,2,FALSE),IF(AND(OR($D298={"1/3","2/3","3/1","3/2"}),L295="w"),VLOOKUP(N295,$AA$2:$AB$17,2,FALSE),IF(AND(OR($D298={"1/3","2/3","3/1","3/2"}),L295="l"),VLOOKUP(N295,$AC$2:$AD$17,2,FALSE),IF(AND(OR($D298={"1/3","2/3","3/1","3/2"}),L294="w"),VLOOKUP(N294,$AA$2:$AB$17,2,FALSE),IF(AND(OR($D298={"1/3","2/3","3/1","3/2"}),L294="l"),VLOOKUP(N294,$AC$2:$AD$17,2,FALSE),IF(AND(OR($D298={"1/3","2/3","3/1","3/2"}),L293="w"),VLOOKUP(N293,$AA$2:$AB$17,2,FALSE),IF(AND(OR($D298={"1/3","2/3","3/1","3/2"}),L293="l"),VLOOKUP(N293,$AC$2:$AD$17,2,FALSE),IF(AND(OR($D298={"1/3","2/3","3/1","3/2"}),L292="w"),VLOOKUP(N292,$AA$2:$AB$17,2,FALSE),IF(AND(OR($D298={"1/3","2/3","3/1","3/2"}),L292="l"),VLOOKUP(N292,$AC$2:$AD$17,2,FALSE),IF(AND(OR($D298={"1/3","2/3","3/1","3/2"}),L291="w"),VLOOKUP(N291,$AA$2:$AB$17,2,FALSE),IF(AND(OR($D298={"1/3","2/3","3/1","3/2"}),L291="l"),VLOOKUP(N291,$AC$2:$AD$17,2,FALSE),IF(AND(OR($D298={"1/3","2/3","3/1","3/2"}),L290="w"),VLOOKUP(N290,$AA$2:$AB$17,2,FALSE),IF(AND(OR($D298={"1/3","2/3","3/1","3/2"}),L290="l"),VLOOKUP(N290,$AC$2:$AD$17,2,FALSE),IF(AND(OR($D298={"1/3","2/3","3/1","3/2"}),L289="w"),VLOOKUP(N289,$AA$2:$AB$17,2,FALSE),IF(AND(OR($D298={"1/3","2/3","3/1","3/2"}),L289="l"),VLOOKUP(N289,$AC$2:$AD$17,2,FALSE),IF(AND(OR($D298={"1/3","2/3","3/1","3/2"}),L288="w"),VLOOKUP(N288,$AA$2:$AB$17,2,FALSE),IF(AND(OR($D298={"1/3","2/3","3/1","3/2"}),L288="l"),VLOOKUP(N288,$AC$2:$AD$17,2,FALSE),IF(OR($D298={"1/3","2/3","3/1","3/2"}),1,"")))))))))))))))))))))))</f>
        <v/>
      </c>
      <c r="O299" s="12">
        <f t="shared" si="27"/>
        <v>-6</v>
      </c>
      <c r="P299" s="13" t="str">
        <f>IF(AND(Q299="c",$A299&gt;=1,OR(R299={1,"2a","2b",3,"5a","5b","10a","10b","20a","20b","40a","40b","80a","80b","160a","160b"})),"w",IF(AND(Q299="",$A299&gt;=1,OR(R299={1,"2a","2b",3,"5a","5b","10a","10b","20a","20b","40a","40b","80a","80b","160a","160b"})),"l",""))</f>
        <v>w</v>
      </c>
      <c r="Q299" s="7" t="str">
        <f>IF(OR($A299={1,4,7,10,13,16,19,22,25,28,31,34}),"c","")</f>
        <v>c</v>
      </c>
      <c r="R299" s="14" t="str">
        <f>IF(AND(OR($E298={"a/b","a/c","b/a","c/a"}),P298="w"),VLOOKUP(R298,$AA$2:$AB$17,2,FALSE),IF(AND(OR($E298={"a/b","a/c","b/a","c/a"}),P298="l"),VLOOKUP(R298,$AC$2:$AD$17,2,FALSE),IF(AND(OR($E298={"a/b","a/c","b/a","c/a"}),P297="w"),VLOOKUP(R297,$AA$2:$AB$17,2,FALSE),IF(AND(OR($E298={"a/b","a/c","b/a","c/a"}),P297="l"),VLOOKUP(R297,$AC$2:$AD$17,2,FALSE),IF(AND(OR($E298={"a/b","a/c","b/a","c/a"}),P296="w"),VLOOKUP(R296,$AA$2:$AB$17,2,FALSE),IF(AND(OR($E298={"a/b","a/c","b/a","c/a"}),P296="l"),VLOOKUP(R296,$AC$2:$AD$17,2,FALSE),IF(AND(OR($E298={"a/b","a/c","b/a","c/a"}),P295="w"),VLOOKUP(R295,$AA$2:$AB$17,2,FALSE),IF(AND(OR($E298={"a/b","a/c","b/a","c/a"}),P295="l"),VLOOKUP(R295,$AC$2:$AD$17,2,FALSE),IF(AND(OR($E298={"a/b","a/c","b/a","c/a"}),P294="w"),VLOOKUP(R294,$AA$2:$AB$17,2,FALSE),IF(AND(OR($E298={"a/b","a/c","b/a","c/a"}),P294="l"),VLOOKUP(R294,$AC$2:$AD$17,2,FALSE),IF(AND(OR($E298={"a/b","a/c","b/a","c/a"}),P293="w"),VLOOKUP(R293,$AA$2:$AB$17,2,FALSE),IF(AND(OR($E298={"a/b","a/c","b/a","c/a"}),P293="l"),VLOOKUP(R293,$AC$2:$AD$17,2,FALSE),IF(AND(OR($E298={"a/b","a/c","b/a","c/a"}),P292="w"),VLOOKUP(R292,$AA$2:$AB$17,2,FALSE),IF(AND(OR($E298={"a/b","a/c","b/a","c/a"}),P292="l"),VLOOKUP(R292,$AC$2:$AD$17,2,FALSE),IF(AND(OR($E298={"a/b","a/c","b/a","c/a"}),P291="w"),VLOOKUP(R291,$AA$2:$AB$17,2,FALSE),IF(AND(OR($E298={"a/b","a/c","b/a","c/a"}),P291="l"),VLOOKUP(R291,$AC$2:$AD$17,2,FALSE),IF(AND(OR($E298={"a/b","a/c","b/a","c/a"}),P290="w"),VLOOKUP(R290,$AA$2:$AB$17,2,FALSE),IF(AND(OR($E298={"a/b","a/c","b/a","c/a"}),P290="l"),VLOOKUP(R290,$AC$2:$AD$17,2,FALSE),IF(AND(OR($E298={"a/b","a/c","b/a","c/a"}),P289="w"),VLOOKUP(R289,$AA$2:$AB$17,2,FALSE),IF(AND(OR($E298={"a/b","a/c","b/a","c/a"}),P289="l"),VLOOKUP(R289,$AC$2:$AD$17,2,FALSE),IF(AND(OR($E298={"a/b","a/c","b/a","c/a"}),P288="w"),VLOOKUP(R288,$AA$2:$AB$17,2,FALSE),IF(AND(OR($E298={"a/b","a/c","b/a","c/a"}),P288="l"),VLOOKUP(R288,$AC$2:$AD$17,2,FALSE),IF(OR($E298={"a/b","a/c","b/a","c/a"}),1,"")))))))))))))))))))))))</f>
        <v>2b</v>
      </c>
      <c r="S299" s="13" t="str">
        <f>IF(AND(T299="c",$A299&gt;=1,OR(U299={1,"2a","2b",3,"5a","5b","10a","10b","20a","20b","40a","40b","80a","80b","160a","160b"})),"w",IF(AND(T299="",$A299&gt;=1,OR(U299={1,"2a","2b",3,"5a","5b","10a","10b","20a","20b","40a","40b","80a","80b","160a","160b"})),"l",""))</f>
        <v/>
      </c>
      <c r="T299" s="7" t="str">
        <f>IF(OR($A299={2,5,8,11,14,17,20,23,26,29,32,35}),"c","")</f>
        <v/>
      </c>
      <c r="U299" s="14" t="str">
        <f>IF(AND(OR($E298={"a/b","b/c","b/a","c/b"}),S298="w"),VLOOKUP(U298,$AA$2:$AB$17,2,FALSE),IF(AND(OR($E298={"a/b","b/c","b/a","c/b"}),S298="l"),VLOOKUP(U298,$AC$2:$AD$17,2,FALSE),IF(AND(OR($E298={"a/b","b/c","b/a","c/b"}),S297="w"),VLOOKUP(U297,$AA$2:$AB$17,2,FALSE),IF(AND(OR($E298={"a/b","b/c","b/a","c/b"}),S297="l"),VLOOKUP(U297,$AC$2:$AD$17,2,FALSE),IF(AND(OR($E298={"a/b","b/c","b/a","c/b"}),S296="w"),VLOOKUP(U296,$AA$2:$AB$17,2,FALSE),IF(AND(OR($E298={"a/b","b/c","b/a","c/b"}),S296="l"),VLOOKUP(U296,$AC$2:$AD$17,2,FALSE),IF(AND(OR($E298={"a/b","b/c","b/a","c/b"}),S295="w"),VLOOKUP(U295,$AA$2:$AB$17,2,FALSE),IF(AND(OR($E298={"a/b","b/c","b/a","c/b"}),S295="l"),VLOOKUP(U295,$AC$2:$AD$17,2,FALSE),IF(AND(OR($E298={"a/b","b/c","b/a","c/b"}),S294="w"),VLOOKUP(U294,$AA$2:$AB$17,2,FALSE),IF(AND(OR($E298={"a/b","b/c","b/a","c/b"}),S294="l"),VLOOKUP(U294,$AC$2:$AD$17,2,FALSE),IF(AND(OR($E298={"a/b","b/c","b/a","c/b"}),S293="w"),VLOOKUP(U293,$AA$2:$AB$17,2,FALSE),IF(AND(OR($E298={"a/b","b/c","b/a","c/b"}),S293="l"),VLOOKUP(U293,$AC$2:$AD$17,2,FALSE),IF(AND(OR($E298={"a/b","b/c","b/a","c/b"}),S292="w"),VLOOKUP(U292,$AA$2:$AB$17,2,FALSE),IF(AND(OR($E298={"a/b","b/c","b/a","c/b"}),S292="l"),VLOOKUP(U292,$AC$2:$AD$17,2,FALSE),IF(AND(OR($E298={"a/b","b/c","b/a","c/b"}),S291="w"),VLOOKUP(U291,$AA$2:$AB$17,2,FALSE),IF(AND(OR($E298={"a/b","b/c","b/a","c/b"}),S291="l"),VLOOKUP(U291,$AC$2:$AD$17,2,FALSE),IF(AND(OR($E298={"a/b","b/c","b/a","c/b"}),S290="w"),VLOOKUP(U290,$AA$2:$AB$17,2,FALSE),IF(AND(OR($E298={"a/b","b/c","b/a","c/b"}),S290="l"),VLOOKUP(U290,$AC$2:$AD$17,2,FALSE),IF(AND(OR($E298={"a/b","b/c","b/a","c/b"}),S289="w"),VLOOKUP(U289,$AA$2:$AB$17,2,FALSE),IF(AND(OR($E298={"a/b","b/c","b/a","c/b"}),S289="l"),VLOOKUP(U289,$AC$2:$AD$17,2,FALSE),IF(AND(OR($E298={"a/b","b/c","b/a","c/b"}),S288="w"),VLOOKUP(U288,$AA$2:$AB$17,2,FALSE),IF(AND(OR($E298={"a/b","b/c","b/a","c/b"}),S288="l"),VLOOKUP(U288,$AC$2:$AD$17,2,FALSE),IF(OR($E298={"a/b","b/c","b/a","c/b"}),1,"")))))))))))))))))))))))</f>
        <v/>
      </c>
      <c r="V299" s="13" t="str">
        <f>IF(AND(W299="c",$A299&gt;=1,OR(X299={1,"2a","2b",3,"5a","5b","10a","10b","20a","20b","40a","40b","80a","80b","160a","160b"})),"w",IF(AND(W299="",$A299&gt;=1,OR(X299={1,"2a","2b",3,"5a","5b","10a","10b","20a","20b","40a","40b","80a","80b","160a","160b"})),"l",""))</f>
        <v>l</v>
      </c>
      <c r="W299" s="7" t="str">
        <f>IF(OR($A299={3,6,9,12,15,18,21,24,27,30,33,36}),"c","")</f>
        <v/>
      </c>
      <c r="X299" s="14" t="str">
        <f>IF(AND(OR($E298={"a/c","b/c","c/a","c/b"}),V298="w"),VLOOKUP(X298,$AA$2:$AB$17,2,FALSE),IF(AND(OR($E298={"a/c","b/c","c/a","c/b"}),V298="l"),VLOOKUP(X298,$AC$2:$AD$17,2,FALSE),IF(AND(OR($E298={"a/c","b/c","c/a","c/b"}),V297="w"),VLOOKUP(X297,$AA$2:$AB$17,2,FALSE),IF(AND(OR($E298={"a/c","b/c","c/a","c/b"}),V297="l"),VLOOKUP(X297,$AC$2:$AD$17,2,FALSE),IF(AND(OR($E298={"a/c","b/c","c/a","c/b"}),V296="w"),VLOOKUP(X296,$AA$2:$AB$17,2,FALSE),IF(AND(OR($E298={"a/c","b/c","c/a","c/b"}),V296="l"),VLOOKUP(X296,$AC$2:$AD$17,2,FALSE),IF(AND(OR($E298={"a/c","b/c","c/a","c/b"}),V295="w"),VLOOKUP(X295,$AA$2:$AB$17,2,FALSE),IF(AND(OR($E298={"a/c","b/c","c/a","c/b"}),V295="l"),VLOOKUP(X295,$AC$2:$AD$17,2,FALSE),IF(AND(OR($E298={"a/c","b/c","c/a","c/b"}),V294="w"),VLOOKUP(X294,$AA$2:$AB$17,2,FALSE),IF(AND(OR($E298={"a/c","b/c","c/a","c/b"}),V294="l"),VLOOKUP(X294,$AC$2:$AD$17,2,FALSE),IF(AND(OR($E298={"a/c","b/c","c/a","c/b"}),V293="w"),VLOOKUP(X293,$AA$2:$AB$17,2,FALSE),IF(AND(OR($E298={"a/c","b/c","c/a","c/b"}),V293="l"),VLOOKUP(X293,$AC$2:$AD$17,2,FALSE),IF(AND(OR($E298={"a/c","b/c","c/a","c/b"}),V292="w"),VLOOKUP(X292,$AA$2:$AB$17,2,FALSE),IF(AND(OR($E298={"a/c","b/c","c/a","c/b"}),V292="l"),VLOOKUP(X292,$AC$2:$AD$17,2,FALSE),IF(AND(OR($E298={"a/c","b/c","c/a","c/b"}),V291="w"),VLOOKUP(X291,$AA$2:$AB$17,2,FALSE),IF(AND(OR($E298={"a/c","b/c","c/a","c/b"}),V291="l"),VLOOKUP(X291,$AC$2:$AD$17,2,FALSE),IF(AND(OR($E298={"a/c","b/c","c/a","c/b"}),V290="w"),VLOOKUP(X290,$AA$2:$AB$17,2,FALSE),IF(AND(OR($E298={"a/c","b/c","c/a","c/b"}),V290="l"),VLOOKUP(X290,$AC$2:$AD$17,2,FALSE),IF(AND(OR($E298={"a/c","b/c","c/a","c/b"}),V289="w"),VLOOKUP(X289,$AA$2:$AB$17,2,FALSE),IF(AND(OR($E298={"a/c","b/c","c/a","c/b"}),V289="l"),VLOOKUP(X289,$AC$2:$AD$17,2,FALSE),IF(AND(OR($E298={"a/c","b/c","c/a","c/b"}),V288="w"),VLOOKUP(X288,$AA$2:$AB$17,2,FALSE),IF(AND(OR($E298={"a/c","b/c","c/a","c/b"}),V288="l"),VLOOKUP(X288,$AC$2:$AD$17,2,FALSE),IF(OR($E298={"a/c","b/c","c/a","c/b"}),1,"")))))))))))))))))))))))</f>
        <v>10a</v>
      </c>
      <c r="Y299" s="12">
        <f t="shared" si="28"/>
        <v>-6</v>
      </c>
      <c r="Z299" s="27">
        <f t="shared" si="29"/>
        <v>-12</v>
      </c>
    </row>
    <row r="300" spans="1:26">
      <c r="A300" s="2">
        <v>7</v>
      </c>
      <c r="B300" s="9">
        <f>IF(OR($A300={1,2,3,4,5,6,7,8,9,10,11,12}),1,IF(OR($A300={13,14,15,16,17,18,19,20,21,22,23,24}),2,IF(OR($A300={25,26,27,28,29,30,31,32,33,34,35,36}),3,"")))</f>
        <v>1</v>
      </c>
      <c r="C300" s="9" t="str">
        <f>IF(OR($A300={1,4,7,10,13,16,19,22,25,28,31,34}),"A",IF(OR($A300={2,5,8,11,14,17,20,23,26,29,32,35}),"B",IF(OR($A300={3,6,9,12,15,18,21,24,27,30,33,36}),"C","")))</f>
        <v>A</v>
      </c>
      <c r="D300" t="str">
        <f t="shared" si="30"/>
        <v>3/1</v>
      </c>
      <c r="E300" t="str">
        <f t="shared" si="31"/>
        <v>C/A</v>
      </c>
      <c r="F300" s="13" t="str">
        <f>IF(AND(G300="d",$A300&gt;=1,OR(H300={1,"2a","2b",3,"5a","5b","10a","10b","20a","20b","40a","40b","80a","80b","160a","160b"})),"w",IF(AND(G300="",$A300&gt;=1,OR(H300={1,"2a","2b",3,"5a","5b","10a","10b","20a","20b","40a","40b","80a","80b","160a","160b"})),"l",""))</f>
        <v/>
      </c>
      <c r="G300" s="7" t="str">
        <f>IF(OR($A300={1,2,3,4,5,6,7,8,9,10,11,12}),"d","")</f>
        <v>d</v>
      </c>
      <c r="H300" s="14" t="str">
        <f>IF(AND(OR($D299={"1/2","1/3","2/1","3/1"}),F299="w"),VLOOKUP(H299,$AA$2:$AB$17,2,FALSE),IF(AND(OR($D299={"1/2","1/3","2/1","3/1"}),F299="l"),VLOOKUP(H299,$AC$2:$AD$17,2,FALSE),IF(AND(OR($D299={"1/2","1/3","2/1","3/1"}),F298="w"),VLOOKUP(H298,$AA$2:$AB$17,2,FALSE),IF(AND(OR($D299={"1/2","1/3","2/1","3/1"}),F298="l"),VLOOKUP(H298,$AC$2:$AD$17,2,FALSE),IF(AND(OR($D299={"1/2","1/3","2/1","3/1"}),F297="w"),VLOOKUP(H297,$AA$2:$AB$17,2,FALSE),IF(AND(OR($D299={"1/2","1/3","2/1","3/1"}),F297="l"),VLOOKUP(H297,$AC$2:$AD$17,2,FALSE),IF(AND(OR($D299={"1/2","1/3","2/1","3/1"}),F296="w"),VLOOKUP(H296,$AA$2:$AB$17,2,FALSE),IF(AND(OR($D299={"1/2","1/3","2/1","3/1"}),F296="l"),VLOOKUP(H296,$AC$2:$AD$17,2,FALSE),IF(AND(OR($D299={"1/2","1/3","2/1","3/1"}),F295="w"),VLOOKUP(H295,$AA$2:$AB$17,2,FALSE),IF(AND(OR($D299={"1/2","1/3","2/1","3/1"}),F295="l"),VLOOKUP(H295,$AC$2:$AD$17,2,FALSE),IF(AND(OR($D299={"1/2","1/3","2/1","3/1"}),F294="w"),VLOOKUP(H294,$AA$2:$AB$17,2,FALSE),IF(AND(OR($D299={"1/2","1/3","2/1","3/1"}),F294="l"),VLOOKUP(H294,$AC$2:$AD$17,2,FALSE),IF(AND(OR($D299={"1/2","1/3","2/1","3/1"}),F293="w"),VLOOKUP(H293,$AA$2:$AB$17,2,FALSE),IF(AND(OR($D299={"1/2","1/3","2/1","3/1"}),F293="l"),VLOOKUP(H293,$AC$2:$AD$17,2,FALSE),IF(AND(OR($D299={"1/2","1/3","2/1","3/1"}),F292="w"),VLOOKUP(H292,$AA$2:$AB$17,2,FALSE),IF(AND(OR($D299={"1/2","1/3","2/1","3/1"}),F292="l"),VLOOKUP(H292,$AC$2:$AD$17,2,FALSE),IF(AND(OR($D299={"1/2","1/3","2/1","3/1"}),F291="w"),VLOOKUP(H291,$AA$2:$AB$17,2,FALSE),IF(AND(OR($D299={"1/2","1/3","2/1","3/1"}),F291="l"),VLOOKUP(H291,$AC$2:$AD$17,2,FALSE),IF(AND(OR($D299={"1/2","1/3","2/1","3/1"}),F290="w"),VLOOKUP(H290,$AA$2:$AB$17,2,FALSE),IF(AND(OR($D299={"1/2","1/3","2/1","3/1"}),F290="l"),VLOOKUP(H290,$AC$2:$AD$17,2,FALSE),IF(AND(OR($D299={"1/2","1/3","2/1","3/1"}),F289="w"),VLOOKUP(H289,$AA$2:$AB$17,2,FALSE),IF(AND(OR($D299={"1/2","1/3","2/1","3/1"}),F289="l"),VLOOKUP(H289,$AC$2:$AD$17,2,FALSE),IF(OR($D299={"1/2","1/3","2/1","3/1"}),1,"")))))))))))))))))))))))</f>
        <v/>
      </c>
      <c r="I300" s="13" t="str">
        <f>IF(AND(J300="d",$A300&gt;=1,OR(K300={1,"2a","2b",3,"5a","5b","10a","10b","20a","20b","40a","40b","80a","80b","160a","160b"})),"w",IF(AND(J300="",$A300&gt;=1,OR(K300={1,"2a","2b",3,"5a","5b","10a","10b","20a","20b","40a","40b","80a","80b","160a","160b"})),"l",""))</f>
        <v>l</v>
      </c>
      <c r="J300" s="7" t="str">
        <f>IF(OR($A300={13,14,15,16,17,18,19,20,21,22,23,24}),"d","")</f>
        <v/>
      </c>
      <c r="K300" s="14" t="str">
        <f>IF(AND(OR($D299={"1/2","2/3","2/1","3/2"}),I299="w"),VLOOKUP(K299,$AA$2:$AB$17,2,FALSE),IF(AND(OR($D299={"1/2","2/3","2/1","3/2"}),I299="l"),VLOOKUP(K299,$AC$2:$AD$17,2,FALSE),IF(AND(OR($D299={"1/2","2/3","2/1","3/2"}),I298="w"),VLOOKUP(K298,$AA$2:$AB$17,2,FALSE),IF(AND(OR($D299={"1/2","2/3","2/1","3/2"}),I298="l"),VLOOKUP(K298,$AC$2:$AD$17,2,FALSE),IF(AND(OR($D299={"1/2","2/3","2/1","3/2"}),I297="w"),VLOOKUP(K297,$AA$2:$AB$17,2,FALSE),IF(AND(OR($D299={"1/2","2/3","2/1","3/2"}),I297="l"),VLOOKUP(K297,$AC$2:$AD$17,2,FALSE),IF(AND(OR($D299={"1/2","2/3","2/1","3/2"}),I296="w"),VLOOKUP(K296,$AA$2:$AB$17,2,FALSE),IF(AND(OR($D299={"1/2","2/3","2/1","3/2"}),I296="l"),VLOOKUP(K296,$AC$2:$AD$17,2,FALSE),IF(AND(OR($D299={"1/2","2/3","2/1","3/2"}),I295="w"),VLOOKUP(K295,$AA$2:$AB$17,2,FALSE),IF(AND(OR($D299={"1/2","2/3","2/1","3/2"}),I295="l"),VLOOKUP(K295,$AC$2:$AD$17,2,FALSE),IF(AND(OR($D299={"1/2","2/3","2/1","3/2"}),I294="w"),VLOOKUP(K294,$AA$2:$AB$17,2,FALSE),IF(AND(OR($D299={"1/2","2/3","2/1","3/2"}),I294="l"),VLOOKUP(K294,$AC$2:$AD$17,2,FALSE),IF(AND(OR($D299={"1/2","2/3","2/1","3/2"}),I293="w"),VLOOKUP(K293,$AA$2:$AB$17,2,FALSE),IF(AND(OR($D299={"1/2","2/3","2/1","3/2"}),I293="l"),VLOOKUP(K293,$AC$2:$AD$17,2,FALSE),IF(AND(OR($D299={"1/2","2/3","2/1","3/2"}),I292="w"),VLOOKUP(K292,$AA$2:$AB$17,2,FALSE),IF(AND(OR($D299={"1/2","2/3","2/1","3/2"}),I292="l"),VLOOKUP(K292,$AC$2:$AD$17,2,FALSE),IF(AND(OR($D299={"1/2","2/3","2/1","3/2"}),I291="w"),VLOOKUP(K291,$AA$2:$AB$17,2,FALSE),IF(AND(OR($D299={"1/2","2/3","2/1","3/2"}),I291="l"),VLOOKUP(K291,$AC$2:$AD$17,2,FALSE),IF(AND(OR($D299={"1/2","2/3","2/1","3/2"}),I290="w"),VLOOKUP(K290,$AA$2:$AB$17,2,FALSE),IF(AND(OR($D299={"1/2","2/3","2/1","3/2"}),I290="l"),VLOOKUP(K290,$AC$2:$AD$17,2,FALSE),IF(AND(OR($D299={"1/2","2/3","2/1","3/2"}),I289="w"),VLOOKUP(K289,$AA$2:$AB$17,2,FALSE),IF(AND(OR($D299={"1/2","2/3","2/1","3/2"}),I289="l"),VLOOKUP(K289,$AC$2:$AD$17,2,FALSE),IF(OR($D299={"1/2","2/3","2/1","3/2"}),1,"")))))))))))))))))))))))</f>
        <v>2a</v>
      </c>
      <c r="L300" s="13" t="str">
        <f>IF(AND(M300="d",$A300&gt;=1,OR(N300={1,"2a","2b",3,"5a","5b","10a","10b","20a","20b","40a","40b","80a","80b","160a","160b"})),"w",IF(AND(M300="",$A300&gt;=1,OR(N300={1,"2a","2b",3,"5a","5b","10a","10b","20a","20b","40a","40b","80a","80b","160a","160b"})),"l",""))</f>
        <v>l</v>
      </c>
      <c r="M300" s="7" t="str">
        <f>IF(OR($A300={25,26,27,28,29,30,31,32,33,34,35,36}),"d","")</f>
        <v/>
      </c>
      <c r="N300" s="14" t="str">
        <f>IF(AND(OR($D299={"1/3","2/3","3/1","3/2"}),L299="w"),VLOOKUP(N299,$AA$2:$AB$17,2,FALSE),IF(AND(OR($D299={"1/3","2/3","3/1","3/2"}),L299="l"),VLOOKUP(N299,$AC$2:$AD$17,2,FALSE),IF(AND(OR($D299={"1/3","2/3","3/1","3/2"}),L298="w"),VLOOKUP(N298,$AA$2:$AB$17,2,FALSE),IF(AND(OR($D299={"1/3","2/3","3/1","3/2"}),L298="l"),VLOOKUP(N298,$AC$2:$AD$17,2,FALSE),IF(AND(OR($D299={"1/3","2/3","3/1","3/2"}),L297="w"),VLOOKUP(N297,$AA$2:$AB$17,2,FALSE),IF(AND(OR($D299={"1/3","2/3","3/1","3/2"}),L297="l"),VLOOKUP(N297,$AC$2:$AD$17,2,FALSE),IF(AND(OR($D299={"1/3","2/3","3/1","3/2"}),L296="w"),VLOOKUP(N296,$AA$2:$AB$17,2,FALSE),IF(AND(OR($D299={"1/3","2/3","3/1","3/2"}),L296="l"),VLOOKUP(N296,$AC$2:$AD$17,2,FALSE),IF(AND(OR($D299={"1/3","2/3","3/1","3/2"}),L295="w"),VLOOKUP(N295,$AA$2:$AB$17,2,FALSE),IF(AND(OR($D299={"1/3","2/3","3/1","3/2"}),L295="l"),VLOOKUP(N295,$AC$2:$AD$17,2,FALSE),IF(AND(OR($D299={"1/3","2/3","3/1","3/2"}),L294="w"),VLOOKUP(N294,$AA$2:$AB$17,2,FALSE),IF(AND(OR($D299={"1/3","2/3","3/1","3/2"}),L294="l"),VLOOKUP(N294,$AC$2:$AD$17,2,FALSE),IF(AND(OR($D299={"1/3","2/3","3/1","3/2"}),L293="w"),VLOOKUP(N293,$AA$2:$AB$17,2,FALSE),IF(AND(OR($D299={"1/3","2/3","3/1","3/2"}),L293="l"),VLOOKUP(N293,$AC$2:$AD$17,2,FALSE),IF(AND(OR($D299={"1/3","2/3","3/1","3/2"}),L292="w"),VLOOKUP(N292,$AA$2:$AB$17,2,FALSE),IF(AND(OR($D299={"1/3","2/3","3/1","3/2"}),L292="l"),VLOOKUP(N292,$AC$2:$AD$17,2,FALSE),IF(AND(OR($D299={"1/3","2/3","3/1","3/2"}),L291="w"),VLOOKUP(N291,$AA$2:$AB$17,2,FALSE),IF(AND(OR($D299={"1/3","2/3","3/1","3/2"}),L291="l"),VLOOKUP(N291,$AC$2:$AD$17,2,FALSE),IF(AND(OR($D299={"1/3","2/3","3/1","3/2"}),L290="w"),VLOOKUP(N290,$AA$2:$AB$17,2,FALSE),IF(AND(OR($D299={"1/3","2/3","3/1","3/2"}),L290="l"),VLOOKUP(N290,$AC$2:$AD$17,2,FALSE),IF(AND(OR($D299={"1/3","2/3","3/1","3/2"}),L289="w"),VLOOKUP(N289,$AA$2:$AB$17,2,FALSE),IF(AND(OR($D299={"1/3","2/3","3/1","3/2"}),L289="l"),VLOOKUP(N289,$AC$2:$AD$17,2,FALSE),IF(OR($D299={"1/3","2/3","3/1","3/2"}),1,"")))))))))))))))))))))))</f>
        <v>5a</v>
      </c>
      <c r="O300" s="12">
        <f t="shared" si="27"/>
        <v>-7</v>
      </c>
      <c r="P300" s="13" t="str">
        <f>IF(AND(Q300="c",$A300&gt;=1,OR(R300={1,"2a","2b",3,"5a","5b","10a","10b","20a","20b","40a","40b","80a","80b","160a","160b"})),"w",IF(AND(Q300="",$A300&gt;=1,OR(R300={1,"2a","2b",3,"5a","5b","10a","10b","20a","20b","40a","40b","80a","80b","160a","160b"})),"l",""))</f>
        <v>w</v>
      </c>
      <c r="Q300" s="7" t="str">
        <f>IF(OR($A300={1,4,7,10,13,16,19,22,25,28,31,34}),"c","")</f>
        <v>c</v>
      </c>
      <c r="R300" s="14">
        <f>IF(AND(OR($E299={"a/b","a/c","b/a","c/a"}),P299="w"),VLOOKUP(R299,$AA$2:$AB$17,2,FALSE),IF(AND(OR($E299={"a/b","a/c","b/a","c/a"}),P299="l"),VLOOKUP(R299,$AC$2:$AD$17,2,FALSE),IF(AND(OR($E299={"a/b","a/c","b/a","c/a"}),P298="w"),VLOOKUP(R298,$AA$2:$AB$17,2,FALSE),IF(AND(OR($E299={"a/b","a/c","b/a","c/a"}),P298="l"),VLOOKUP(R298,$AC$2:$AD$17,2,FALSE),IF(AND(OR($E299={"a/b","a/c","b/a","c/a"}),P297="w"),VLOOKUP(R297,$AA$2:$AB$17,2,FALSE),IF(AND(OR($E299={"a/b","a/c","b/a","c/a"}),P297="l"),VLOOKUP(R297,$AC$2:$AD$17,2,FALSE),IF(AND(OR($E299={"a/b","a/c","b/a","c/a"}),P296="w"),VLOOKUP(R296,$AA$2:$AB$17,2,FALSE),IF(AND(OR($E299={"a/b","a/c","b/a","c/a"}),P296="l"),VLOOKUP(R296,$AC$2:$AD$17,2,FALSE),IF(AND(OR($E299={"a/b","a/c","b/a","c/a"}),P295="w"),VLOOKUP(R295,$AA$2:$AB$17,2,FALSE),IF(AND(OR($E299={"a/b","a/c","b/a","c/a"}),P295="l"),VLOOKUP(R295,$AC$2:$AD$17,2,FALSE),IF(AND(OR($E299={"a/b","a/c","b/a","c/a"}),P294="w"),VLOOKUP(R294,$AA$2:$AB$17,2,FALSE),IF(AND(OR($E299={"a/b","a/c","b/a","c/a"}),P294="l"),VLOOKUP(R294,$AC$2:$AD$17,2,FALSE),IF(AND(OR($E299={"a/b","a/c","b/a","c/a"}),P293="w"),VLOOKUP(R293,$AA$2:$AB$17,2,FALSE),IF(AND(OR($E299={"a/b","a/c","b/a","c/a"}),P293="l"),VLOOKUP(R293,$AC$2:$AD$17,2,FALSE),IF(AND(OR($E299={"a/b","a/c","b/a","c/a"}),P292="w"),VLOOKUP(R292,$AA$2:$AB$17,2,FALSE),IF(AND(OR($E299={"a/b","a/c","b/a","c/a"}),P292="l"),VLOOKUP(R292,$AC$2:$AD$17,2,FALSE),IF(AND(OR($E299={"a/b","a/c","b/a","c/a"}),P291="w"),VLOOKUP(R291,$AA$2:$AB$17,2,FALSE),IF(AND(OR($E299={"a/b","a/c","b/a","c/a"}),P291="l"),VLOOKUP(R291,$AC$2:$AD$17,2,FALSE),IF(AND(OR($E299={"a/b","a/c","b/a","c/a"}),P290="w"),VLOOKUP(R290,$AA$2:$AB$17,2,FALSE),IF(AND(OR($E299={"a/b","a/c","b/a","c/a"}),P290="l"),VLOOKUP(R290,$AC$2:$AD$17,2,FALSE),IF(AND(OR($E299={"a/b","a/c","b/a","c/a"}),P289="w"),VLOOKUP(R289,$AA$2:$AB$17,2,FALSE),IF(AND(OR($E299={"a/b","a/c","b/a","c/a"}),P289="l"),VLOOKUP(R289,$AC$2:$AD$17,2,FALSE),IF(OR($E299={"a/b","a/c","b/a","c/a"}),1,"")))))))))))))))))))))))</f>
        <v>1</v>
      </c>
      <c r="S300" s="13" t="str">
        <f>IF(AND(T300="c",$A300&gt;=1,OR(U300={1,"2a","2b",3,"5a","5b","10a","10b","20a","20b","40a","40b","80a","80b","160a","160b"})),"w",IF(AND(T300="",$A300&gt;=1,OR(U300={1,"2a","2b",3,"5a","5b","10a","10b","20a","20b","40a","40b","80a","80b","160a","160b"})),"l",""))</f>
        <v/>
      </c>
      <c r="T300" s="7" t="str">
        <f>IF(OR($A300={2,5,8,11,14,17,20,23,26,29,32,35}),"c","")</f>
        <v/>
      </c>
      <c r="U300" s="14" t="str">
        <f>IF(AND(OR($E299={"a/b","b/c","b/a","c/b"}),S299="w"),VLOOKUP(U299,$AA$2:$AB$17,2,FALSE),IF(AND(OR($E299={"a/b","b/c","b/a","c/b"}),S299="l"),VLOOKUP(U299,$AC$2:$AD$17,2,FALSE),IF(AND(OR($E299={"a/b","b/c","b/a","c/b"}),S298="w"),VLOOKUP(U298,$AA$2:$AB$17,2,FALSE),IF(AND(OR($E299={"a/b","b/c","b/a","c/b"}),S298="l"),VLOOKUP(U298,$AC$2:$AD$17,2,FALSE),IF(AND(OR($E299={"a/b","b/c","b/a","c/b"}),S297="w"),VLOOKUP(U297,$AA$2:$AB$17,2,FALSE),IF(AND(OR($E299={"a/b","b/c","b/a","c/b"}),S297="l"),VLOOKUP(U297,$AC$2:$AD$17,2,FALSE),IF(AND(OR($E299={"a/b","b/c","b/a","c/b"}),S296="w"),VLOOKUP(U296,$AA$2:$AB$17,2,FALSE),IF(AND(OR($E299={"a/b","b/c","b/a","c/b"}),S296="l"),VLOOKUP(U296,$AC$2:$AD$17,2,FALSE),IF(AND(OR($E299={"a/b","b/c","b/a","c/b"}),S295="w"),VLOOKUP(U295,$AA$2:$AB$17,2,FALSE),IF(AND(OR($E299={"a/b","b/c","b/a","c/b"}),S295="l"),VLOOKUP(U295,$AC$2:$AD$17,2,FALSE),IF(AND(OR($E299={"a/b","b/c","b/a","c/b"}),S294="w"),VLOOKUP(U294,$AA$2:$AB$17,2,FALSE),IF(AND(OR($E299={"a/b","b/c","b/a","c/b"}),S294="l"),VLOOKUP(U294,$AC$2:$AD$17,2,FALSE),IF(AND(OR($E299={"a/b","b/c","b/a","c/b"}),S293="w"),VLOOKUP(U293,$AA$2:$AB$17,2,FALSE),IF(AND(OR($E299={"a/b","b/c","b/a","c/b"}),S293="l"),VLOOKUP(U293,$AC$2:$AD$17,2,FALSE),IF(AND(OR($E299={"a/b","b/c","b/a","c/b"}),S292="w"),VLOOKUP(U292,$AA$2:$AB$17,2,FALSE),IF(AND(OR($E299={"a/b","b/c","b/a","c/b"}),S292="l"),VLOOKUP(U292,$AC$2:$AD$17,2,FALSE),IF(AND(OR($E299={"a/b","b/c","b/a","c/b"}),S291="w"),VLOOKUP(U291,$AA$2:$AB$17,2,FALSE),IF(AND(OR($E299={"a/b","b/c","b/a","c/b"}),S291="l"),VLOOKUP(U291,$AC$2:$AD$17,2,FALSE),IF(AND(OR($E299={"a/b","b/c","b/a","c/b"}),S290="w"),VLOOKUP(U290,$AA$2:$AB$17,2,FALSE),IF(AND(OR($E299={"a/b","b/c","b/a","c/b"}),S290="l"),VLOOKUP(U290,$AC$2:$AD$17,2,FALSE),IF(AND(OR($E299={"a/b","b/c","b/a","c/b"}),S289="w"),VLOOKUP(U289,$AA$2:$AB$17,2,FALSE),IF(AND(OR($E299={"a/b","b/c","b/a","c/b"}),S289="l"),VLOOKUP(U289,$AC$2:$AD$17,2,FALSE),IF(OR($E299={"a/b","b/c","b/a","c/b"}),1,"")))))))))))))))))))))))</f>
        <v/>
      </c>
      <c r="V300" s="13" t="str">
        <f>IF(AND(W300="c",$A300&gt;=1,OR(X300={1,"2a","2b",3,"5a","5b","10a","10b","20a","20b","40a","40b","80a","80b","160a","160b"})),"w",IF(AND(W300="",$A300&gt;=1,OR(X300={1,"2a","2b",3,"5a","5b","10a","10b","20a","20b","40a","40b","80a","80b","160a","160b"})),"l",""))</f>
        <v>l</v>
      </c>
      <c r="W300" s="7" t="str">
        <f>IF(OR($A300={3,6,9,12,15,18,21,24,27,30,33,36}),"c","")</f>
        <v/>
      </c>
      <c r="X300" s="14" t="str">
        <f>IF(AND(OR($E299={"a/c","b/c","c/a","c/b"}),V299="w"),VLOOKUP(X299,$AA$2:$AB$17,2,FALSE),IF(AND(OR($E299={"a/c","b/c","c/a","c/b"}),V299="l"),VLOOKUP(X299,$AC$2:$AD$17,2,FALSE),IF(AND(OR($E299={"a/c","b/c","c/a","c/b"}),V298="w"),VLOOKUP(X298,$AA$2:$AB$17,2,FALSE),IF(AND(OR($E299={"a/c","b/c","c/a","c/b"}),V298="l"),VLOOKUP(X298,$AC$2:$AD$17,2,FALSE),IF(AND(OR($E299={"a/c","b/c","c/a","c/b"}),V297="w"),VLOOKUP(X297,$AA$2:$AB$17,2,FALSE),IF(AND(OR($E299={"a/c","b/c","c/a","c/b"}),V297="l"),VLOOKUP(X297,$AC$2:$AD$17,2,FALSE),IF(AND(OR($E299={"a/c","b/c","c/a","c/b"}),V296="w"),VLOOKUP(X296,$AA$2:$AB$17,2,FALSE),IF(AND(OR($E299={"a/c","b/c","c/a","c/b"}),V296="l"),VLOOKUP(X296,$AC$2:$AD$17,2,FALSE),IF(AND(OR($E299={"a/c","b/c","c/a","c/b"}),V295="w"),VLOOKUP(X295,$AA$2:$AB$17,2,FALSE),IF(AND(OR($E299={"a/c","b/c","c/a","c/b"}),V295="l"),VLOOKUP(X295,$AC$2:$AD$17,2,FALSE),IF(AND(OR($E299={"a/c","b/c","c/a","c/b"}),V294="w"),VLOOKUP(X294,$AA$2:$AB$17,2,FALSE),IF(AND(OR($E299={"a/c","b/c","c/a","c/b"}),V294="l"),VLOOKUP(X294,$AC$2:$AD$17,2,FALSE),IF(AND(OR($E299={"a/c","b/c","c/a","c/b"}),V293="w"),VLOOKUP(X293,$AA$2:$AB$17,2,FALSE),IF(AND(OR($E299={"a/c","b/c","c/a","c/b"}),V293="l"),VLOOKUP(X293,$AC$2:$AD$17,2,FALSE),IF(AND(OR($E299={"a/c","b/c","c/a","c/b"}),V292="w"),VLOOKUP(X292,$AA$2:$AB$17,2,FALSE),IF(AND(OR($E299={"a/c","b/c","c/a","c/b"}),V292="l"),VLOOKUP(X292,$AC$2:$AD$17,2,FALSE),IF(AND(OR($E299={"a/c","b/c","c/a","c/b"}),V291="w"),VLOOKUP(X291,$AA$2:$AB$17,2,FALSE),IF(AND(OR($E299={"a/c","b/c","c/a","c/b"}),V291="l"),VLOOKUP(X291,$AC$2:$AD$17,2,FALSE),IF(AND(OR($E299={"a/c","b/c","c/a","c/b"}),V290="w"),VLOOKUP(X290,$AA$2:$AB$17,2,FALSE),IF(AND(OR($E299={"a/c","b/c","c/a","c/b"}),V290="l"),VLOOKUP(X290,$AC$2:$AD$17,2,FALSE),IF(AND(OR($E299={"a/c","b/c","c/a","c/b"}),V289="w"),VLOOKUP(X289,$AA$2:$AB$17,2,FALSE),IF(AND(OR($E299={"a/c","b/c","c/a","c/b"}),V289="l"),VLOOKUP(X289,$AC$2:$AD$17,2,FALSE),IF(OR($E299={"a/c","b/c","c/a","c/b"}),1,"")))))))))))))))))))))))</f>
        <v>10b</v>
      </c>
      <c r="Y300" s="12">
        <f t="shared" si="28"/>
        <v>-8</v>
      </c>
      <c r="Z300" s="27">
        <f t="shared" si="29"/>
        <v>-15</v>
      </c>
    </row>
    <row r="301" spans="1:26">
      <c r="A301" s="2">
        <v>18</v>
      </c>
      <c r="B301" s="9">
        <f>IF(OR($A301={1,2,3,4,5,6,7,8,9,10,11,12}),1,IF(OR($A301={13,14,15,16,17,18,19,20,21,22,23,24}),2,IF(OR($A301={25,26,27,28,29,30,31,32,33,34,35,36}),3,"")))</f>
        <v>2</v>
      </c>
      <c r="C301" s="9" t="str">
        <f>IF(OR($A301={1,4,7,10,13,16,19,22,25,28,31,34}),"A",IF(OR($A301={2,5,8,11,14,17,20,23,26,29,32,35}),"B",IF(OR($A301={3,6,9,12,15,18,21,24,27,30,33,36}),"C","")))</f>
        <v>C</v>
      </c>
      <c r="D301" t="str">
        <f t="shared" si="30"/>
        <v>1/2</v>
      </c>
      <c r="E301" t="str">
        <f t="shared" si="31"/>
        <v>A/C</v>
      </c>
      <c r="F301" s="13" t="str">
        <f>IF(AND(G301="d",$A301&gt;=1,OR(H301={1,"2a","2b",3,"5a","5b","10a","10b","20a","20b","40a","40b","80a","80b","160a","160b"})),"w",IF(AND(G301="",$A301&gt;=1,OR(H301={1,"2a","2b",3,"5a","5b","10a","10b","20a","20b","40a","40b","80a","80b","160a","160b"})),"l",""))</f>
        <v>l</v>
      </c>
      <c r="G301" s="7" t="str">
        <f>IF(OR($A301={1,2,3,4,5,6,7,8,9,10,11,12}),"d","")</f>
        <v/>
      </c>
      <c r="H301" s="14" t="str">
        <f>IF(AND(OR($D300={"1/2","1/3","2/1","3/1"}),F300="w"),VLOOKUP(H300,$AA$2:$AB$17,2,FALSE),IF(AND(OR($D300={"1/2","1/3","2/1","3/1"}),F300="l"),VLOOKUP(H300,$AC$2:$AD$17,2,FALSE),IF(AND(OR($D300={"1/2","1/3","2/1","3/1"}),F299="w"),VLOOKUP(H299,$AA$2:$AB$17,2,FALSE),IF(AND(OR($D300={"1/2","1/3","2/1","3/1"}),F299="l"),VLOOKUP(H299,$AC$2:$AD$17,2,FALSE),IF(AND(OR($D300={"1/2","1/3","2/1","3/1"}),F298="w"),VLOOKUP(H298,$AA$2:$AB$17,2,FALSE),IF(AND(OR($D300={"1/2","1/3","2/1","3/1"}),F298="l"),VLOOKUP(H298,$AC$2:$AD$17,2,FALSE),IF(AND(OR($D300={"1/2","1/3","2/1","3/1"}),F297="w"),VLOOKUP(H297,$AA$2:$AB$17,2,FALSE),IF(AND(OR($D300={"1/2","1/3","2/1","3/1"}),F297="l"),VLOOKUP(H297,$AC$2:$AD$17,2,FALSE),IF(AND(OR($D300={"1/2","1/3","2/1","3/1"}),F296="w"),VLOOKUP(H296,$AA$2:$AB$17,2,FALSE),IF(AND(OR($D300={"1/2","1/3","2/1","3/1"}),F296="l"),VLOOKUP(H296,$AC$2:$AD$17,2,FALSE),IF(AND(OR($D300={"1/2","1/3","2/1","3/1"}),F295="w"),VLOOKUP(H295,$AA$2:$AB$17,2,FALSE),IF(AND(OR($D300={"1/2","1/3","2/1","3/1"}),F295="l"),VLOOKUP(H295,$AC$2:$AD$17,2,FALSE),IF(AND(OR($D300={"1/2","1/3","2/1","3/1"}),F294="w"),VLOOKUP(H294,$AA$2:$AB$17,2,FALSE),IF(AND(OR($D300={"1/2","1/3","2/1","3/1"}),F294="l"),VLOOKUP(H294,$AC$2:$AD$17,2,FALSE),IF(AND(OR($D300={"1/2","1/3","2/1","3/1"}),F293="w"),VLOOKUP(H293,$AA$2:$AB$17,2,FALSE),IF(AND(OR($D300={"1/2","1/3","2/1","3/1"}),F293="l"),VLOOKUP(H293,$AC$2:$AD$17,2,FALSE),IF(AND(OR($D300={"1/2","1/3","2/1","3/1"}),F292="w"),VLOOKUP(H292,$AA$2:$AB$17,2,FALSE),IF(AND(OR($D300={"1/2","1/3","2/1","3/1"}),F292="l"),VLOOKUP(H292,$AC$2:$AD$17,2,FALSE),IF(AND(OR($D300={"1/2","1/3","2/1","3/1"}),F291="w"),VLOOKUP(H291,$AA$2:$AB$17,2,FALSE),IF(AND(OR($D300={"1/2","1/3","2/1","3/1"}),F291="l"),VLOOKUP(H291,$AC$2:$AD$17,2,FALSE),IF(AND(OR($D300={"1/2","1/3","2/1","3/1"}),F290="w"),VLOOKUP(H290,$AA$2:$AB$17,2,FALSE),IF(AND(OR($D300={"1/2","1/3","2/1","3/1"}),F290="l"),VLOOKUP(H290,$AC$2:$AD$17,2,FALSE),IF(OR($D300={"1/2","1/3","2/1","3/1"}),1,"")))))))))))))))))))))))</f>
        <v>5b</v>
      </c>
      <c r="I301" s="13" t="str">
        <f>IF(AND(J301="d",$A301&gt;=1,OR(K301={1,"2a","2b",3,"5a","5b","10a","10b","20a","20b","40a","40b","80a","80b","160a","160b"})),"w",IF(AND(J301="",$A301&gt;=1,OR(K301={1,"2a","2b",3,"5a","5b","10a","10b","20a","20b","40a","40b","80a","80b","160a","160b"})),"l",""))</f>
        <v/>
      </c>
      <c r="J301" s="7" t="str">
        <f>IF(OR($A301={13,14,15,16,17,18,19,20,21,22,23,24}),"d","")</f>
        <v>d</v>
      </c>
      <c r="K301" s="14" t="str">
        <f>IF(AND(OR($D300={"1/2","2/3","2/1","3/2"}),I300="w"),VLOOKUP(K300,$AA$2:$AB$17,2,FALSE),IF(AND(OR($D300={"1/2","2/3","2/1","3/2"}),I300="l"),VLOOKUP(K300,$AC$2:$AD$17,2,FALSE),IF(AND(OR($D300={"1/2","2/3","2/1","3/2"}),I299="w"),VLOOKUP(K299,$AA$2:$AB$17,2,FALSE),IF(AND(OR($D300={"1/2","2/3","2/1","3/2"}),I299="l"),VLOOKUP(K299,$AC$2:$AD$17,2,FALSE),IF(AND(OR($D300={"1/2","2/3","2/1","3/2"}),I298="w"),VLOOKUP(K298,$AA$2:$AB$17,2,FALSE),IF(AND(OR($D300={"1/2","2/3","2/1","3/2"}),I298="l"),VLOOKUP(K298,$AC$2:$AD$17,2,FALSE),IF(AND(OR($D300={"1/2","2/3","2/1","3/2"}),I297="w"),VLOOKUP(K297,$AA$2:$AB$17,2,FALSE),IF(AND(OR($D300={"1/2","2/3","2/1","3/2"}),I297="l"),VLOOKUP(K297,$AC$2:$AD$17,2,FALSE),IF(AND(OR($D300={"1/2","2/3","2/1","3/2"}),I296="w"),VLOOKUP(K296,$AA$2:$AB$17,2,FALSE),IF(AND(OR($D300={"1/2","2/3","2/1","3/2"}),I296="l"),VLOOKUP(K296,$AC$2:$AD$17,2,FALSE),IF(AND(OR($D300={"1/2","2/3","2/1","3/2"}),I295="w"),VLOOKUP(K295,$AA$2:$AB$17,2,FALSE),IF(AND(OR($D300={"1/2","2/3","2/1","3/2"}),I295="l"),VLOOKUP(K295,$AC$2:$AD$17,2,FALSE),IF(AND(OR($D300={"1/2","2/3","2/1","3/2"}),I294="w"),VLOOKUP(K294,$AA$2:$AB$17,2,FALSE),IF(AND(OR($D300={"1/2","2/3","2/1","3/2"}),I294="l"),VLOOKUP(K294,$AC$2:$AD$17,2,FALSE),IF(AND(OR($D300={"1/2","2/3","2/1","3/2"}),I293="w"),VLOOKUP(K293,$AA$2:$AB$17,2,FALSE),IF(AND(OR($D300={"1/2","2/3","2/1","3/2"}),I293="l"),VLOOKUP(K293,$AC$2:$AD$17,2,FALSE),IF(AND(OR($D300={"1/2","2/3","2/1","3/2"}),I292="w"),VLOOKUP(K292,$AA$2:$AB$17,2,FALSE),IF(AND(OR($D300={"1/2","2/3","2/1","3/2"}),I292="l"),VLOOKUP(K292,$AC$2:$AD$17,2,FALSE),IF(AND(OR($D300={"1/2","2/3","2/1","3/2"}),I291="w"),VLOOKUP(K291,$AA$2:$AB$17,2,FALSE),IF(AND(OR($D300={"1/2","2/3","2/1","3/2"}),I291="l"),VLOOKUP(K291,$AC$2:$AD$17,2,FALSE),IF(AND(OR($D300={"1/2","2/3","2/1","3/2"}),I290="w"),VLOOKUP(K290,$AA$2:$AB$17,2,FALSE),IF(AND(OR($D300={"1/2","2/3","2/1","3/2"}),I290="l"),VLOOKUP(K290,$AC$2:$AD$17,2,FALSE),IF(OR($D300={"1/2","2/3","2/1","3/2"}),1,"")))))))))))))))))))))))</f>
        <v/>
      </c>
      <c r="L301" s="13" t="str">
        <f>IF(AND(M301="d",$A301&gt;=1,OR(N301={1,"2a","2b",3,"5a","5b","10a","10b","20a","20b","40a","40b","80a","80b","160a","160b"})),"w",IF(AND(M301="",$A301&gt;=1,OR(N301={1,"2a","2b",3,"5a","5b","10a","10b","20a","20b","40a","40b","80a","80b","160a","160b"})),"l",""))</f>
        <v>l</v>
      </c>
      <c r="M301" s="7" t="str">
        <f>IF(OR($A301={25,26,27,28,29,30,31,32,33,34,35,36}),"d","")</f>
        <v/>
      </c>
      <c r="N301" s="14" t="str">
        <f>IF(AND(OR($D300={"1/3","2/3","3/1","3/2"}),L300="w"),VLOOKUP(N300,$AA$2:$AB$17,2,FALSE),IF(AND(OR($D300={"1/3","2/3","3/1","3/2"}),L300="l"),VLOOKUP(N300,$AC$2:$AD$17,2,FALSE),IF(AND(OR($D300={"1/3","2/3","3/1","3/2"}),L299="w"),VLOOKUP(N299,$AA$2:$AB$17,2,FALSE),IF(AND(OR($D300={"1/3","2/3","3/1","3/2"}),L299="l"),VLOOKUP(N299,$AC$2:$AD$17,2,FALSE),IF(AND(OR($D300={"1/3","2/3","3/1","3/2"}),L298="w"),VLOOKUP(N298,$AA$2:$AB$17,2,FALSE),IF(AND(OR($D300={"1/3","2/3","3/1","3/2"}),L298="l"),VLOOKUP(N298,$AC$2:$AD$17,2,FALSE),IF(AND(OR($D300={"1/3","2/3","3/1","3/2"}),L297="w"),VLOOKUP(N297,$AA$2:$AB$17,2,FALSE),IF(AND(OR($D300={"1/3","2/3","3/1","3/2"}),L297="l"),VLOOKUP(N297,$AC$2:$AD$17,2,FALSE),IF(AND(OR($D300={"1/3","2/3","3/1","3/2"}),L296="w"),VLOOKUP(N296,$AA$2:$AB$17,2,FALSE),IF(AND(OR($D300={"1/3","2/3","3/1","3/2"}),L296="l"),VLOOKUP(N296,$AC$2:$AD$17,2,FALSE),IF(AND(OR($D300={"1/3","2/3","3/1","3/2"}),L295="w"),VLOOKUP(N295,$AA$2:$AB$17,2,FALSE),IF(AND(OR($D300={"1/3","2/3","3/1","3/2"}),L295="l"),VLOOKUP(N295,$AC$2:$AD$17,2,FALSE),IF(AND(OR($D300={"1/3","2/3","3/1","3/2"}),L294="w"),VLOOKUP(N294,$AA$2:$AB$17,2,FALSE),IF(AND(OR($D300={"1/3","2/3","3/1","3/2"}),L294="l"),VLOOKUP(N294,$AC$2:$AD$17,2,FALSE),IF(AND(OR($D300={"1/3","2/3","3/1","3/2"}),L293="w"),VLOOKUP(N293,$AA$2:$AB$17,2,FALSE),IF(AND(OR($D300={"1/3","2/3","3/1","3/2"}),L293="l"),VLOOKUP(N293,$AC$2:$AD$17,2,FALSE),IF(AND(OR($D300={"1/3","2/3","3/1","3/2"}),L292="w"),VLOOKUP(N292,$AA$2:$AB$17,2,FALSE),IF(AND(OR($D300={"1/3","2/3","3/1","3/2"}),L292="l"),VLOOKUP(N292,$AC$2:$AD$17,2,FALSE),IF(AND(OR($D300={"1/3","2/3","3/1","3/2"}),L291="w"),VLOOKUP(N291,$AA$2:$AB$17,2,FALSE),IF(AND(OR($D300={"1/3","2/3","3/1","3/2"}),L291="l"),VLOOKUP(N291,$AC$2:$AD$17,2,FALSE),IF(AND(OR($D300={"1/3","2/3","3/1","3/2"}),L290="w"),VLOOKUP(N290,$AA$2:$AB$17,2,FALSE),IF(AND(OR($D300={"1/3","2/3","3/1","3/2"}),L290="l"),VLOOKUP(N290,$AC$2:$AD$17,2,FALSE),IF(OR($D300={"1/3","2/3","3/1","3/2"}),1,"")))))))))))))))))))))))</f>
        <v>5b</v>
      </c>
      <c r="O301" s="12">
        <f t="shared" si="27"/>
        <v>-10</v>
      </c>
      <c r="P301" s="13" t="str">
        <f>IF(AND(Q301="c",$A301&gt;=1,OR(R301={1,"2a","2b",3,"5a","5b","10a","10b","20a","20b","40a","40b","80a","80b","160a","160b"})),"w",IF(AND(Q301="",$A301&gt;=1,OR(R301={1,"2a","2b",3,"5a","5b","10a","10b","20a","20b","40a","40b","80a","80b","160a","160b"})),"l",""))</f>
        <v>l</v>
      </c>
      <c r="Q301" s="7" t="str">
        <f>IF(OR($A301={1,4,7,10,13,16,19,22,25,28,31,34}),"c","")</f>
        <v/>
      </c>
      <c r="R301" s="14">
        <f>IF(AND(OR($E300={"a/b","a/c","b/a","c/a"}),P300="w"),VLOOKUP(R300,$AA$2:$AB$17,2,FALSE),IF(AND(OR($E300={"a/b","a/c","b/a","c/a"}),P300="l"),VLOOKUP(R300,$AC$2:$AD$17,2,FALSE),IF(AND(OR($E300={"a/b","a/c","b/a","c/a"}),P299="w"),VLOOKUP(R299,$AA$2:$AB$17,2,FALSE),IF(AND(OR($E300={"a/b","a/c","b/a","c/a"}),P299="l"),VLOOKUP(R299,$AC$2:$AD$17,2,FALSE),IF(AND(OR($E300={"a/b","a/c","b/a","c/a"}),P298="w"),VLOOKUP(R298,$AA$2:$AB$17,2,FALSE),IF(AND(OR($E300={"a/b","a/c","b/a","c/a"}),P298="l"),VLOOKUP(R298,$AC$2:$AD$17,2,FALSE),IF(AND(OR($E300={"a/b","a/c","b/a","c/a"}),P297="w"),VLOOKUP(R297,$AA$2:$AB$17,2,FALSE),IF(AND(OR($E300={"a/b","a/c","b/a","c/a"}),P297="l"),VLOOKUP(R297,$AC$2:$AD$17,2,FALSE),IF(AND(OR($E300={"a/b","a/c","b/a","c/a"}),P296="w"),VLOOKUP(R296,$AA$2:$AB$17,2,FALSE),IF(AND(OR($E300={"a/b","a/c","b/a","c/a"}),P296="l"),VLOOKUP(R296,$AC$2:$AD$17,2,FALSE),IF(AND(OR($E300={"a/b","a/c","b/a","c/a"}),P295="w"),VLOOKUP(R295,$AA$2:$AB$17,2,FALSE),IF(AND(OR($E300={"a/b","a/c","b/a","c/a"}),P295="l"),VLOOKUP(R295,$AC$2:$AD$17,2,FALSE),IF(AND(OR($E300={"a/b","a/c","b/a","c/a"}),P294="w"),VLOOKUP(R294,$AA$2:$AB$17,2,FALSE),IF(AND(OR($E300={"a/b","a/c","b/a","c/a"}),P294="l"),VLOOKUP(R294,$AC$2:$AD$17,2,FALSE),IF(AND(OR($E300={"a/b","a/c","b/a","c/a"}),P293="w"),VLOOKUP(R293,$AA$2:$AB$17,2,FALSE),IF(AND(OR($E300={"a/b","a/c","b/a","c/a"}),P293="l"),VLOOKUP(R293,$AC$2:$AD$17,2,FALSE),IF(AND(OR($E300={"a/b","a/c","b/a","c/a"}),P292="w"),VLOOKUP(R292,$AA$2:$AB$17,2,FALSE),IF(AND(OR($E300={"a/b","a/c","b/a","c/a"}),P292="l"),VLOOKUP(R292,$AC$2:$AD$17,2,FALSE),IF(AND(OR($E300={"a/b","a/c","b/a","c/a"}),P291="w"),VLOOKUP(R291,$AA$2:$AB$17,2,FALSE),IF(AND(OR($E300={"a/b","a/c","b/a","c/a"}),P291="l"),VLOOKUP(R291,$AC$2:$AD$17,2,FALSE),IF(AND(OR($E300={"a/b","a/c","b/a","c/a"}),P290="w"),VLOOKUP(R290,$AA$2:$AB$17,2,FALSE),IF(AND(OR($E300={"a/b","a/c","b/a","c/a"}),P290="l"),VLOOKUP(R290,$AC$2:$AD$17,2,FALSE),IF(OR($E300={"a/b","a/c","b/a","c/a"}),1,"")))))))))))))))))))))))</f>
        <v>1</v>
      </c>
      <c r="S301" s="13" t="str">
        <f>IF(AND(T301="c",$A301&gt;=1,OR(U301={1,"2a","2b",3,"5a","5b","10a","10b","20a","20b","40a","40b","80a","80b","160a","160b"})),"w",IF(AND(T301="",$A301&gt;=1,OR(U301={1,"2a","2b",3,"5a","5b","10a","10b","20a","20b","40a","40b","80a","80b","160a","160b"})),"l",""))</f>
        <v/>
      </c>
      <c r="T301" s="7" t="str">
        <f>IF(OR($A301={2,5,8,11,14,17,20,23,26,29,32,35}),"c","")</f>
        <v/>
      </c>
      <c r="U301" s="14" t="str">
        <f>IF(AND(OR($E300={"a/b","b/c","b/a","c/b"}),S300="w"),VLOOKUP(U300,$AA$2:$AB$17,2,FALSE),IF(AND(OR($E300={"a/b","b/c","b/a","c/b"}),S300="l"),VLOOKUP(U300,$AC$2:$AD$17,2,FALSE),IF(AND(OR($E300={"a/b","b/c","b/a","c/b"}),S299="w"),VLOOKUP(U299,$AA$2:$AB$17,2,FALSE),IF(AND(OR($E300={"a/b","b/c","b/a","c/b"}),S299="l"),VLOOKUP(U299,$AC$2:$AD$17,2,FALSE),IF(AND(OR($E300={"a/b","b/c","b/a","c/b"}),S298="w"),VLOOKUP(U298,$AA$2:$AB$17,2,FALSE),IF(AND(OR($E300={"a/b","b/c","b/a","c/b"}),S298="l"),VLOOKUP(U298,$AC$2:$AD$17,2,FALSE),IF(AND(OR($E300={"a/b","b/c","b/a","c/b"}),S297="w"),VLOOKUP(U297,$AA$2:$AB$17,2,FALSE),IF(AND(OR($E300={"a/b","b/c","b/a","c/b"}),S297="l"),VLOOKUP(U297,$AC$2:$AD$17,2,FALSE),IF(AND(OR($E300={"a/b","b/c","b/a","c/b"}),S296="w"),VLOOKUP(U296,$AA$2:$AB$17,2,FALSE),IF(AND(OR($E300={"a/b","b/c","b/a","c/b"}),S296="l"),VLOOKUP(U296,$AC$2:$AD$17,2,FALSE),IF(AND(OR($E300={"a/b","b/c","b/a","c/b"}),S295="w"),VLOOKUP(U295,$AA$2:$AB$17,2,FALSE),IF(AND(OR($E300={"a/b","b/c","b/a","c/b"}),S295="l"),VLOOKUP(U295,$AC$2:$AD$17,2,FALSE),IF(AND(OR($E300={"a/b","b/c","b/a","c/b"}),S294="w"),VLOOKUP(U294,$AA$2:$AB$17,2,FALSE),IF(AND(OR($E300={"a/b","b/c","b/a","c/b"}),S294="l"),VLOOKUP(U294,$AC$2:$AD$17,2,FALSE),IF(AND(OR($E300={"a/b","b/c","b/a","c/b"}),S293="w"),VLOOKUP(U293,$AA$2:$AB$17,2,FALSE),IF(AND(OR($E300={"a/b","b/c","b/a","c/b"}),S293="l"),VLOOKUP(U293,$AC$2:$AD$17,2,FALSE),IF(AND(OR($E300={"a/b","b/c","b/a","c/b"}),S292="w"),VLOOKUP(U292,$AA$2:$AB$17,2,FALSE),IF(AND(OR($E300={"a/b","b/c","b/a","c/b"}),S292="l"),VLOOKUP(U292,$AC$2:$AD$17,2,FALSE),IF(AND(OR($E300={"a/b","b/c","b/a","c/b"}),S291="w"),VLOOKUP(U291,$AA$2:$AB$17,2,FALSE),IF(AND(OR($E300={"a/b","b/c","b/a","c/b"}),S291="l"),VLOOKUP(U291,$AC$2:$AD$17,2,FALSE),IF(AND(OR($E300={"a/b","b/c","b/a","c/b"}),S290="w"),VLOOKUP(U290,$AA$2:$AB$17,2,FALSE),IF(AND(OR($E300={"a/b","b/c","b/a","c/b"}),S290="l"),VLOOKUP(U290,$AC$2:$AD$17,2,FALSE),IF(OR($E300={"a/b","b/c","b/a","c/b"}),1,"")))))))))))))))))))))))</f>
        <v/>
      </c>
      <c r="V301" s="13" t="str">
        <f>IF(AND(W301="c",$A301&gt;=1,OR(X301={1,"2a","2b",3,"5a","5b","10a","10b","20a","20b","40a","40b","80a","80b","160a","160b"})),"w",IF(AND(W301="",$A301&gt;=1,OR(X301={1,"2a","2b",3,"5a","5b","10a","10b","20a","20b","40a","40b","80a","80b","160a","160b"})),"l",""))</f>
        <v>w</v>
      </c>
      <c r="W301" s="7" t="str">
        <f>IF(OR($A301={3,6,9,12,15,18,21,24,27,30,33,36}),"c","")</f>
        <v>c</v>
      </c>
      <c r="X301" s="14" t="str">
        <f>IF(AND(OR($E300={"a/c","b/c","c/a","c/b"}),V300="w"),VLOOKUP(X300,$AA$2:$AB$17,2,FALSE),IF(AND(OR($E300={"a/c","b/c","c/a","c/b"}),V300="l"),VLOOKUP(X300,$AC$2:$AD$17,2,FALSE),IF(AND(OR($E300={"a/c","b/c","c/a","c/b"}),V299="w"),VLOOKUP(X299,$AA$2:$AB$17,2,FALSE),IF(AND(OR($E300={"a/c","b/c","c/a","c/b"}),V299="l"),VLOOKUP(X299,$AC$2:$AD$17,2,FALSE),IF(AND(OR($E300={"a/c","b/c","c/a","c/b"}),V298="w"),VLOOKUP(X298,$AA$2:$AB$17,2,FALSE),IF(AND(OR($E300={"a/c","b/c","c/a","c/b"}),V298="l"),VLOOKUP(X298,$AC$2:$AD$17,2,FALSE),IF(AND(OR($E300={"a/c","b/c","c/a","c/b"}),V297="w"),VLOOKUP(X297,$AA$2:$AB$17,2,FALSE),IF(AND(OR($E300={"a/c","b/c","c/a","c/b"}),V297="l"),VLOOKUP(X297,$AC$2:$AD$17,2,FALSE),IF(AND(OR($E300={"a/c","b/c","c/a","c/b"}),V296="w"),VLOOKUP(X296,$AA$2:$AB$17,2,FALSE),IF(AND(OR($E300={"a/c","b/c","c/a","c/b"}),V296="l"),VLOOKUP(X296,$AC$2:$AD$17,2,FALSE),IF(AND(OR($E300={"a/c","b/c","c/a","c/b"}),V295="w"),VLOOKUP(X295,$AA$2:$AB$17,2,FALSE),IF(AND(OR($E300={"a/c","b/c","c/a","c/b"}),V295="l"),VLOOKUP(X295,$AC$2:$AD$17,2,FALSE),IF(AND(OR($E300={"a/c","b/c","c/a","c/b"}),V294="w"),VLOOKUP(X294,$AA$2:$AB$17,2,FALSE),IF(AND(OR($E300={"a/c","b/c","c/a","c/b"}),V294="l"),VLOOKUP(X294,$AC$2:$AD$17,2,FALSE),IF(AND(OR($E300={"a/c","b/c","c/a","c/b"}),V293="w"),VLOOKUP(X293,$AA$2:$AB$17,2,FALSE),IF(AND(OR($E300={"a/c","b/c","c/a","c/b"}),V293="l"),VLOOKUP(X293,$AC$2:$AD$17,2,FALSE),IF(AND(OR($E300={"a/c","b/c","c/a","c/b"}),V292="w"),VLOOKUP(X292,$AA$2:$AB$17,2,FALSE),IF(AND(OR($E300={"a/c","b/c","c/a","c/b"}),V292="l"),VLOOKUP(X292,$AC$2:$AD$17,2,FALSE),IF(AND(OR($E300={"a/c","b/c","c/a","c/b"}),V291="w"),VLOOKUP(X291,$AA$2:$AB$17,2,FALSE),IF(AND(OR($E300={"a/c","b/c","c/a","c/b"}),V291="l"),VLOOKUP(X291,$AC$2:$AD$17,2,FALSE),IF(AND(OR($E300={"a/c","b/c","c/a","c/b"}),V290="w"),VLOOKUP(X290,$AA$2:$AB$17,2,FALSE),IF(AND(OR($E300={"a/c","b/c","c/a","c/b"}),V290="l"),VLOOKUP(X290,$AC$2:$AD$17,2,FALSE),IF(OR($E300={"a/c","b/c","c/a","c/b"}),1,"")))))))))))))))))))))))</f>
        <v>20a</v>
      </c>
      <c r="Y301" s="12">
        <f t="shared" si="28"/>
        <v>39</v>
      </c>
      <c r="Z301" s="27">
        <f t="shared" si="29"/>
        <v>29</v>
      </c>
    </row>
    <row r="302" spans="1:26">
      <c r="A302" s="2">
        <v>36</v>
      </c>
      <c r="B302" s="9">
        <f>IF(OR($A302={1,2,3,4,5,6,7,8,9,10,11,12}),1,IF(OR($A302={13,14,15,16,17,18,19,20,21,22,23,24}),2,IF(OR($A302={25,26,27,28,29,30,31,32,33,34,35,36}),3,"")))</f>
        <v>3</v>
      </c>
      <c r="C302" s="9" t="str">
        <f>IF(OR($A302={1,4,7,10,13,16,19,22,25,28,31,34}),"A",IF(OR($A302={2,5,8,11,14,17,20,23,26,29,32,35}),"B",IF(OR($A302={3,6,9,12,15,18,21,24,27,30,33,36}),"C","")))</f>
        <v>C</v>
      </c>
      <c r="D302" t="str">
        <f t="shared" si="30"/>
        <v>2/3</v>
      </c>
      <c r="E302" t="str">
        <f t="shared" si="31"/>
        <v>A/C</v>
      </c>
      <c r="F302" s="13" t="str">
        <f>IF(AND(G302="d",$A302&gt;=1,OR(H302={1,"2a","2b",3,"5a","5b","10a","10b","20a","20b","40a","40b","80a","80b","160a","160b"})),"w",IF(AND(G302="",$A302&gt;=1,OR(H302={1,"2a","2b",3,"5a","5b","10a","10b","20a","20b","40a","40b","80a","80b","160a","160b"})),"l",""))</f>
        <v>l</v>
      </c>
      <c r="G302" s="7" t="str">
        <f>IF(OR($A302={1,2,3,4,5,6,7,8,9,10,11,12}),"d","")</f>
        <v/>
      </c>
      <c r="H302" s="14" t="str">
        <f>IF(AND(OR($D301={"1/2","1/3","2/1","3/1"}),F301="w"),VLOOKUP(H301,$AA$2:$AB$17,2,FALSE),IF(AND(OR($D301={"1/2","1/3","2/1","3/1"}),F301="l"),VLOOKUP(H301,$AC$2:$AD$17,2,FALSE),IF(AND(OR($D301={"1/2","1/3","2/1","3/1"}),F300="w"),VLOOKUP(H300,$AA$2:$AB$17,2,FALSE),IF(AND(OR($D301={"1/2","1/3","2/1","3/1"}),F300="l"),VLOOKUP(H300,$AC$2:$AD$17,2,FALSE),IF(AND(OR($D301={"1/2","1/3","2/1","3/1"}),F299="w"),VLOOKUP(H299,$AA$2:$AB$17,2,FALSE),IF(AND(OR($D301={"1/2","1/3","2/1","3/1"}),F299="l"),VLOOKUP(H299,$AC$2:$AD$17,2,FALSE),IF(AND(OR($D301={"1/2","1/3","2/1","3/1"}),F298="w"),VLOOKUP(H298,$AA$2:$AB$17,2,FALSE),IF(AND(OR($D301={"1/2","1/3","2/1","3/1"}),F298="l"),VLOOKUP(H298,$AC$2:$AD$17,2,FALSE),IF(AND(OR($D301={"1/2","1/3","2/1","3/1"}),F297="w"),VLOOKUP(H297,$AA$2:$AB$17,2,FALSE),IF(AND(OR($D301={"1/2","1/3","2/1","3/1"}),F297="l"),VLOOKUP(H297,$AC$2:$AD$17,2,FALSE),IF(AND(OR($D301={"1/2","1/3","2/1","3/1"}),F296="w"),VLOOKUP(H296,$AA$2:$AB$17,2,FALSE),IF(AND(OR($D301={"1/2","1/3","2/1","3/1"}),F296="l"),VLOOKUP(H296,$AC$2:$AD$17,2,FALSE),IF(AND(OR($D301={"1/2","1/3","2/1","3/1"}),F295="w"),VLOOKUP(H295,$AA$2:$AB$17,2,FALSE),IF(AND(OR($D301={"1/2","1/3","2/1","3/1"}),F295="l"),VLOOKUP(H295,$AC$2:$AD$17,2,FALSE),IF(AND(OR($D301={"1/2","1/3","2/1","3/1"}),F294="w"),VLOOKUP(H294,$AA$2:$AB$17,2,FALSE),IF(AND(OR($D301={"1/2","1/3","2/1","3/1"}),F294="l"),VLOOKUP(H294,$AC$2:$AD$17,2,FALSE),IF(AND(OR($D301={"1/2","1/3","2/1","3/1"}),F293="w"),VLOOKUP(H293,$AA$2:$AB$17,2,FALSE),IF(AND(OR($D301={"1/2","1/3","2/1","3/1"}),F293="l"),VLOOKUP(H293,$AC$2:$AD$17,2,FALSE),IF(AND(OR($D301={"1/2","1/3","2/1","3/1"}),F292="w"),VLOOKUP(H292,$AA$2:$AB$17,2,FALSE),IF(AND(OR($D301={"1/2","1/3","2/1","3/1"}),F292="l"),VLOOKUP(H292,$AC$2:$AD$17,2,FALSE),IF(AND(OR($D301={"1/2","1/3","2/1","3/1"}),F291="w"),VLOOKUP(H291,$AA$2:$AB$17,2,FALSE),IF(AND(OR($D301={"1/2","1/3","2/1","3/1"}),F291="l"),VLOOKUP(H291,$AC$2:$AD$17,2,FALSE),IF(OR($D301={"1/2","1/3","2/1","3/1"}),1,"")))))))))))))))))))))))</f>
        <v>10a</v>
      </c>
      <c r="I302" s="13" t="str">
        <f>IF(AND(J302="d",$A302&gt;=1,OR(K302={1,"2a","2b",3,"5a","5b","10a","10b","20a","20b","40a","40b","80a","80b","160a","160b"})),"w",IF(AND(J302="",$A302&gt;=1,OR(K302={1,"2a","2b",3,"5a","5b","10a","10b","20a","20b","40a","40b","80a","80b","160a","160b"})),"l",""))</f>
        <v>l</v>
      </c>
      <c r="J302" s="7" t="str">
        <f>IF(OR($A302={13,14,15,16,17,18,19,20,21,22,23,24}),"d","")</f>
        <v/>
      </c>
      <c r="K302" s="14" t="str">
        <f>IF(AND(OR($D301={"1/2","2/3","2/1","3/2"}),I301="w"),VLOOKUP(K301,$AA$2:$AB$17,2,FALSE),IF(AND(OR($D301={"1/2","2/3","2/1","3/2"}),I301="l"),VLOOKUP(K301,$AC$2:$AD$17,2,FALSE),IF(AND(OR($D301={"1/2","2/3","2/1","3/2"}),I300="w"),VLOOKUP(K300,$AA$2:$AB$17,2,FALSE),IF(AND(OR($D301={"1/2","2/3","2/1","3/2"}),I300="l"),VLOOKUP(K300,$AC$2:$AD$17,2,FALSE),IF(AND(OR($D301={"1/2","2/3","2/1","3/2"}),I299="w"),VLOOKUP(K299,$AA$2:$AB$17,2,FALSE),IF(AND(OR($D301={"1/2","2/3","2/1","3/2"}),I299="l"),VLOOKUP(K299,$AC$2:$AD$17,2,FALSE),IF(AND(OR($D301={"1/2","2/3","2/1","3/2"}),I298="w"),VLOOKUP(K298,$AA$2:$AB$17,2,FALSE),IF(AND(OR($D301={"1/2","2/3","2/1","3/2"}),I298="l"),VLOOKUP(K298,$AC$2:$AD$17,2,FALSE),IF(AND(OR($D301={"1/2","2/3","2/1","3/2"}),I297="w"),VLOOKUP(K297,$AA$2:$AB$17,2,FALSE),IF(AND(OR($D301={"1/2","2/3","2/1","3/2"}),I297="l"),VLOOKUP(K297,$AC$2:$AD$17,2,FALSE),IF(AND(OR($D301={"1/2","2/3","2/1","3/2"}),I296="w"),VLOOKUP(K296,$AA$2:$AB$17,2,FALSE),IF(AND(OR($D301={"1/2","2/3","2/1","3/2"}),I296="l"),VLOOKUP(K296,$AC$2:$AD$17,2,FALSE),IF(AND(OR($D301={"1/2","2/3","2/1","3/2"}),I295="w"),VLOOKUP(K295,$AA$2:$AB$17,2,FALSE),IF(AND(OR($D301={"1/2","2/3","2/1","3/2"}),I295="l"),VLOOKUP(K295,$AC$2:$AD$17,2,FALSE),IF(AND(OR($D301={"1/2","2/3","2/1","3/2"}),I294="w"),VLOOKUP(K294,$AA$2:$AB$17,2,FALSE),IF(AND(OR($D301={"1/2","2/3","2/1","3/2"}),I294="l"),VLOOKUP(K294,$AC$2:$AD$17,2,FALSE),IF(AND(OR($D301={"1/2","2/3","2/1","3/2"}),I293="w"),VLOOKUP(K293,$AA$2:$AB$17,2,FALSE),IF(AND(OR($D301={"1/2","2/3","2/1","3/2"}),I293="l"),VLOOKUP(K293,$AC$2:$AD$17,2,FALSE),IF(AND(OR($D301={"1/2","2/3","2/1","3/2"}),I292="w"),VLOOKUP(K292,$AA$2:$AB$17,2,FALSE),IF(AND(OR($D301={"1/2","2/3","2/1","3/2"}),I292="l"),VLOOKUP(K292,$AC$2:$AD$17,2,FALSE),IF(AND(OR($D301={"1/2","2/3","2/1","3/2"}),I291="w"),VLOOKUP(K291,$AA$2:$AB$17,2,FALSE),IF(AND(OR($D301={"1/2","2/3","2/1","3/2"}),I291="l"),VLOOKUP(K291,$AC$2:$AD$17,2,FALSE),IF(OR($D301={"1/2","2/3","2/1","3/2"}),1,"")))))))))))))))))))))))</f>
        <v>2b</v>
      </c>
      <c r="L302" s="13" t="str">
        <f>IF(AND(M302="d",$A302&gt;=1,OR(N302={1,"2a","2b",3,"5a","5b","10a","10b","20a","20b","40a","40b","80a","80b","160a","160b"})),"w",IF(AND(M302="",$A302&gt;=1,OR(N302={1,"2a","2b",3,"5a","5b","10a","10b","20a","20b","40a","40b","80a","80b","160a","160b"})),"l",""))</f>
        <v/>
      </c>
      <c r="M302" s="7" t="str">
        <f>IF(OR($A302={25,26,27,28,29,30,31,32,33,34,35,36}),"d","")</f>
        <v>d</v>
      </c>
      <c r="N302" s="14" t="str">
        <f>IF(AND(OR($D301={"1/3","2/3","3/1","3/2"}),L301="w"),VLOOKUP(N301,$AA$2:$AB$17,2,FALSE),IF(AND(OR($D301={"1/3","2/3","3/1","3/2"}),L301="l"),VLOOKUP(N301,$AC$2:$AD$17,2,FALSE),IF(AND(OR($D301={"1/3","2/3","3/1","3/2"}),L300="w"),VLOOKUP(N300,$AA$2:$AB$17,2,FALSE),IF(AND(OR($D301={"1/3","2/3","3/1","3/2"}),L300="l"),VLOOKUP(N300,$AC$2:$AD$17,2,FALSE),IF(AND(OR($D301={"1/3","2/3","3/1","3/2"}),L299="w"),VLOOKUP(N299,$AA$2:$AB$17,2,FALSE),IF(AND(OR($D301={"1/3","2/3","3/1","3/2"}),L299="l"),VLOOKUP(N299,$AC$2:$AD$17,2,FALSE),IF(AND(OR($D301={"1/3","2/3","3/1","3/2"}),L298="w"),VLOOKUP(N298,$AA$2:$AB$17,2,FALSE),IF(AND(OR($D301={"1/3","2/3","3/1","3/2"}),L298="l"),VLOOKUP(N298,$AC$2:$AD$17,2,FALSE),IF(AND(OR($D301={"1/3","2/3","3/1","3/2"}),L297="w"),VLOOKUP(N297,$AA$2:$AB$17,2,FALSE),IF(AND(OR($D301={"1/3","2/3","3/1","3/2"}),L297="l"),VLOOKUP(N297,$AC$2:$AD$17,2,FALSE),IF(AND(OR($D301={"1/3","2/3","3/1","3/2"}),L296="w"),VLOOKUP(N296,$AA$2:$AB$17,2,FALSE),IF(AND(OR($D301={"1/3","2/3","3/1","3/2"}),L296="l"),VLOOKUP(N296,$AC$2:$AD$17,2,FALSE),IF(AND(OR($D301={"1/3","2/3","3/1","3/2"}),L295="w"),VLOOKUP(N295,$AA$2:$AB$17,2,FALSE),IF(AND(OR($D301={"1/3","2/3","3/1","3/2"}),L295="l"),VLOOKUP(N295,$AC$2:$AD$17,2,FALSE),IF(AND(OR($D301={"1/3","2/3","3/1","3/2"}),L294="w"),VLOOKUP(N294,$AA$2:$AB$17,2,FALSE),IF(AND(OR($D301={"1/3","2/3","3/1","3/2"}),L294="l"),VLOOKUP(N294,$AC$2:$AD$17,2,FALSE),IF(AND(OR($D301={"1/3","2/3","3/1","3/2"}),L293="w"),VLOOKUP(N293,$AA$2:$AB$17,2,FALSE),IF(AND(OR($D301={"1/3","2/3","3/1","3/2"}),L293="l"),VLOOKUP(N293,$AC$2:$AD$17,2,FALSE),IF(AND(OR($D301={"1/3","2/3","3/1","3/2"}),L292="w"),VLOOKUP(N292,$AA$2:$AB$17,2,FALSE),IF(AND(OR($D301={"1/3","2/3","3/1","3/2"}),L292="l"),VLOOKUP(N292,$AC$2:$AD$17,2,FALSE),IF(AND(OR($D301={"1/3","2/3","3/1","3/2"}),L291="w"),VLOOKUP(N291,$AA$2:$AB$17,2,FALSE),IF(AND(OR($D301={"1/3","2/3","3/1","3/2"}),L291="l"),VLOOKUP(N291,$AC$2:$AD$17,2,FALSE),IF(OR($D301={"1/3","2/3","3/1","3/2"}),1,"")))))))))))))))))))))))</f>
        <v/>
      </c>
      <c r="O302" s="12">
        <f t="shared" si="27"/>
        <v>-12</v>
      </c>
      <c r="P302" s="13" t="str">
        <f>IF(AND(Q302="c",$A302&gt;=1,OR(R302={1,"2a","2b",3,"5a","5b","10a","10b","20a","20b","40a","40b","80a","80b","160a","160b"})),"w",IF(AND(Q302="",$A302&gt;=1,OR(R302={1,"2a","2b",3,"5a","5b","10a","10b","20a","20b","40a","40b","80a","80b","160a","160b"})),"l",""))</f>
        <v>l</v>
      </c>
      <c r="Q302" s="7" t="str">
        <f>IF(OR($A302={1,4,7,10,13,16,19,22,25,28,31,34}),"c","")</f>
        <v/>
      </c>
      <c r="R302" s="14" t="str">
        <f>IF(AND(OR($E301={"a/b","a/c","b/a","c/a"}),P301="w"),VLOOKUP(R301,$AA$2:$AB$17,2,FALSE),IF(AND(OR($E301={"a/b","a/c","b/a","c/a"}),P301="l"),VLOOKUP(R301,$AC$2:$AD$17,2,FALSE),IF(AND(OR($E301={"a/b","a/c","b/a","c/a"}),P300="w"),VLOOKUP(R300,$AA$2:$AB$17,2,FALSE),IF(AND(OR($E301={"a/b","a/c","b/a","c/a"}),P300="l"),VLOOKUP(R300,$AC$2:$AD$17,2,FALSE),IF(AND(OR($E301={"a/b","a/c","b/a","c/a"}),P299="w"),VLOOKUP(R299,$AA$2:$AB$17,2,FALSE),IF(AND(OR($E301={"a/b","a/c","b/a","c/a"}),P299="l"),VLOOKUP(R299,$AC$2:$AD$17,2,FALSE),IF(AND(OR($E301={"a/b","a/c","b/a","c/a"}),P298="w"),VLOOKUP(R298,$AA$2:$AB$17,2,FALSE),IF(AND(OR($E301={"a/b","a/c","b/a","c/a"}),P298="l"),VLOOKUP(R298,$AC$2:$AD$17,2,FALSE),IF(AND(OR($E301={"a/b","a/c","b/a","c/a"}),P297="w"),VLOOKUP(R297,$AA$2:$AB$17,2,FALSE),IF(AND(OR($E301={"a/b","a/c","b/a","c/a"}),P297="l"),VLOOKUP(R297,$AC$2:$AD$17,2,FALSE),IF(AND(OR($E301={"a/b","a/c","b/a","c/a"}),P296="w"),VLOOKUP(R296,$AA$2:$AB$17,2,FALSE),IF(AND(OR($E301={"a/b","a/c","b/a","c/a"}),P296="l"),VLOOKUP(R296,$AC$2:$AD$17,2,FALSE),IF(AND(OR($E301={"a/b","a/c","b/a","c/a"}),P295="w"),VLOOKUP(R295,$AA$2:$AB$17,2,FALSE),IF(AND(OR($E301={"a/b","a/c","b/a","c/a"}),P295="l"),VLOOKUP(R295,$AC$2:$AD$17,2,FALSE),IF(AND(OR($E301={"a/b","a/c","b/a","c/a"}),P294="w"),VLOOKUP(R294,$AA$2:$AB$17,2,FALSE),IF(AND(OR($E301={"a/b","a/c","b/a","c/a"}),P294="l"),VLOOKUP(R294,$AC$2:$AD$17,2,FALSE),IF(AND(OR($E301={"a/b","a/c","b/a","c/a"}),P293="w"),VLOOKUP(R293,$AA$2:$AB$17,2,FALSE),IF(AND(OR($E301={"a/b","a/c","b/a","c/a"}),P293="l"),VLOOKUP(R293,$AC$2:$AD$17,2,FALSE),IF(AND(OR($E301={"a/b","a/c","b/a","c/a"}),P292="w"),VLOOKUP(R292,$AA$2:$AB$17,2,FALSE),IF(AND(OR($E301={"a/b","a/c","b/a","c/a"}),P292="l"),VLOOKUP(R292,$AC$2:$AD$17,2,FALSE),IF(AND(OR($E301={"a/b","a/c","b/a","c/a"}),P291="w"),VLOOKUP(R291,$AA$2:$AB$17,2,FALSE),IF(AND(OR($E301={"a/b","a/c","b/a","c/a"}),P291="l"),VLOOKUP(R291,$AC$2:$AD$17,2,FALSE),IF(OR($E301={"a/b","a/c","b/a","c/a"}),1,"")))))))))))))))))))))))</f>
        <v>2a</v>
      </c>
      <c r="S302" s="13" t="str">
        <f>IF(AND(T302="c",$A302&gt;=1,OR(U302={1,"2a","2b",3,"5a","5b","10a","10b","20a","20b","40a","40b","80a","80b","160a","160b"})),"w",IF(AND(T302="",$A302&gt;=1,OR(U302={1,"2a","2b",3,"5a","5b","10a","10b","20a","20b","40a","40b","80a","80b","160a","160b"})),"l",""))</f>
        <v/>
      </c>
      <c r="T302" s="7" t="str">
        <f>IF(OR($A302={2,5,8,11,14,17,20,23,26,29,32,35}),"c","")</f>
        <v/>
      </c>
      <c r="U302" s="14" t="str">
        <f>IF(AND(OR($E301={"a/b","b/c","b/a","c/b"}),S301="w"),VLOOKUP(U301,$AA$2:$AB$17,2,FALSE),IF(AND(OR($E301={"a/b","b/c","b/a","c/b"}),S301="l"),VLOOKUP(U301,$AC$2:$AD$17,2,FALSE),IF(AND(OR($E301={"a/b","b/c","b/a","c/b"}),S300="w"),VLOOKUP(U300,$AA$2:$AB$17,2,FALSE),IF(AND(OR($E301={"a/b","b/c","b/a","c/b"}),S300="l"),VLOOKUP(U300,$AC$2:$AD$17,2,FALSE),IF(AND(OR($E301={"a/b","b/c","b/a","c/b"}),S299="w"),VLOOKUP(U299,$AA$2:$AB$17,2,FALSE),IF(AND(OR($E301={"a/b","b/c","b/a","c/b"}),S299="l"),VLOOKUP(U299,$AC$2:$AD$17,2,FALSE),IF(AND(OR($E301={"a/b","b/c","b/a","c/b"}),S298="w"),VLOOKUP(U298,$AA$2:$AB$17,2,FALSE),IF(AND(OR($E301={"a/b","b/c","b/a","c/b"}),S298="l"),VLOOKUP(U298,$AC$2:$AD$17,2,FALSE),IF(AND(OR($E301={"a/b","b/c","b/a","c/b"}),S297="w"),VLOOKUP(U297,$AA$2:$AB$17,2,FALSE),IF(AND(OR($E301={"a/b","b/c","b/a","c/b"}),S297="l"),VLOOKUP(U297,$AC$2:$AD$17,2,FALSE),IF(AND(OR($E301={"a/b","b/c","b/a","c/b"}),S296="w"),VLOOKUP(U296,$AA$2:$AB$17,2,FALSE),IF(AND(OR($E301={"a/b","b/c","b/a","c/b"}),S296="l"),VLOOKUP(U296,$AC$2:$AD$17,2,FALSE),IF(AND(OR($E301={"a/b","b/c","b/a","c/b"}),S295="w"),VLOOKUP(U295,$AA$2:$AB$17,2,FALSE),IF(AND(OR($E301={"a/b","b/c","b/a","c/b"}),S295="l"),VLOOKUP(U295,$AC$2:$AD$17,2,FALSE),IF(AND(OR($E301={"a/b","b/c","b/a","c/b"}),S294="w"),VLOOKUP(U294,$AA$2:$AB$17,2,FALSE),IF(AND(OR($E301={"a/b","b/c","b/a","c/b"}),S294="l"),VLOOKUP(U294,$AC$2:$AD$17,2,FALSE),IF(AND(OR($E301={"a/b","b/c","b/a","c/b"}),S293="w"),VLOOKUP(U293,$AA$2:$AB$17,2,FALSE),IF(AND(OR($E301={"a/b","b/c","b/a","c/b"}),S293="l"),VLOOKUP(U293,$AC$2:$AD$17,2,FALSE),IF(AND(OR($E301={"a/b","b/c","b/a","c/b"}),S292="w"),VLOOKUP(U292,$AA$2:$AB$17,2,FALSE),IF(AND(OR($E301={"a/b","b/c","b/a","c/b"}),S292="l"),VLOOKUP(U292,$AC$2:$AD$17,2,FALSE),IF(AND(OR($E301={"a/b","b/c","b/a","c/b"}),S291="w"),VLOOKUP(U291,$AA$2:$AB$17,2,FALSE),IF(AND(OR($E301={"a/b","b/c","b/a","c/b"}),S291="l"),VLOOKUP(U291,$AC$2:$AD$17,2,FALSE),IF(OR($E301={"a/b","b/c","b/a","c/b"}),1,"")))))))))))))))))))))))</f>
        <v/>
      </c>
      <c r="V302" s="13" t="str">
        <f>IF(AND(W302="c",$A302&gt;=1,OR(X302={1,"2a","2b",3,"5a","5b","10a","10b","20a","20b","40a","40b","80a","80b","160a","160b"})),"w",IF(AND(W302="",$A302&gt;=1,OR(X302={1,"2a","2b",3,"5a","5b","10a","10b","20a","20b","40a","40b","80a","80b","160a","160b"})),"l",""))</f>
        <v>w</v>
      </c>
      <c r="W302" s="7" t="str">
        <f>IF(OR($A302={3,6,9,12,15,18,21,24,27,30,33,36}),"c","")</f>
        <v>c</v>
      </c>
      <c r="X302" s="14">
        <f>IF(AND(OR($E301={"a/c","b/c","c/a","c/b"}),V301="w"),VLOOKUP(X301,$AA$2:$AB$17,2,FALSE),IF(AND(OR($E301={"a/c","b/c","c/a","c/b"}),V301="l"),VLOOKUP(X301,$AC$2:$AD$17,2,FALSE),IF(AND(OR($E301={"a/c","b/c","c/a","c/b"}),V300="w"),VLOOKUP(X300,$AA$2:$AB$17,2,FALSE),IF(AND(OR($E301={"a/c","b/c","c/a","c/b"}),V300="l"),VLOOKUP(X300,$AC$2:$AD$17,2,FALSE),IF(AND(OR($E301={"a/c","b/c","c/a","c/b"}),V299="w"),VLOOKUP(X299,$AA$2:$AB$17,2,FALSE),IF(AND(OR($E301={"a/c","b/c","c/a","c/b"}),V299="l"),VLOOKUP(X299,$AC$2:$AD$17,2,FALSE),IF(AND(OR($E301={"a/c","b/c","c/a","c/b"}),V298="w"),VLOOKUP(X298,$AA$2:$AB$17,2,FALSE),IF(AND(OR($E301={"a/c","b/c","c/a","c/b"}),V298="l"),VLOOKUP(X298,$AC$2:$AD$17,2,FALSE),IF(AND(OR($E301={"a/c","b/c","c/a","c/b"}),V297="w"),VLOOKUP(X297,$AA$2:$AB$17,2,FALSE),IF(AND(OR($E301={"a/c","b/c","c/a","c/b"}),V297="l"),VLOOKUP(X297,$AC$2:$AD$17,2,FALSE),IF(AND(OR($E301={"a/c","b/c","c/a","c/b"}),V296="w"),VLOOKUP(X296,$AA$2:$AB$17,2,FALSE),IF(AND(OR($E301={"a/c","b/c","c/a","c/b"}),V296="l"),VLOOKUP(X296,$AC$2:$AD$17,2,FALSE),IF(AND(OR($E301={"a/c","b/c","c/a","c/b"}),V295="w"),VLOOKUP(X295,$AA$2:$AB$17,2,FALSE),IF(AND(OR($E301={"a/c","b/c","c/a","c/b"}),V295="l"),VLOOKUP(X295,$AC$2:$AD$17,2,FALSE),IF(AND(OR($E301={"a/c","b/c","c/a","c/b"}),V294="w"),VLOOKUP(X294,$AA$2:$AB$17,2,FALSE),IF(AND(OR($E301={"a/c","b/c","c/a","c/b"}),V294="l"),VLOOKUP(X294,$AC$2:$AD$17,2,FALSE),IF(AND(OR($E301={"a/c","b/c","c/a","c/b"}),V293="w"),VLOOKUP(X293,$AA$2:$AB$17,2,FALSE),IF(AND(OR($E301={"a/c","b/c","c/a","c/b"}),V293="l"),VLOOKUP(X293,$AC$2:$AD$17,2,FALSE),IF(AND(OR($E301={"a/c","b/c","c/a","c/b"}),V292="w"),VLOOKUP(X292,$AA$2:$AB$17,2,FALSE),IF(AND(OR($E301={"a/c","b/c","c/a","c/b"}),V292="l"),VLOOKUP(X292,$AC$2:$AD$17,2,FALSE),IF(AND(OR($E301={"a/c","b/c","c/a","c/b"}),V291="w"),VLOOKUP(X291,$AA$2:$AB$17,2,FALSE),IF(AND(OR($E301={"a/c","b/c","c/a","c/b"}),V291="l"),VLOOKUP(X291,$AC$2:$AD$17,2,FALSE),IF(OR($E301={"a/c","b/c","c/a","c/b"}),1,"")))))))))))))))))))))))</f>
        <v>1</v>
      </c>
      <c r="Y302" s="12">
        <f t="shared" si="28"/>
        <v>0</v>
      </c>
      <c r="Z302" s="27">
        <f t="shared" si="29"/>
        <v>-12</v>
      </c>
    </row>
    <row r="303" spans="1:26">
      <c r="A303" s="2">
        <v>23</v>
      </c>
      <c r="B303" s="9">
        <f>IF(OR($A303={1,2,3,4,5,6,7,8,9,10,11,12}),1,IF(OR($A303={13,14,15,16,17,18,19,20,21,22,23,24}),2,IF(OR($A303={25,26,27,28,29,30,31,32,33,34,35,36}),3,"")))</f>
        <v>2</v>
      </c>
      <c r="C303" s="9" t="str">
        <f>IF(OR($A303={1,4,7,10,13,16,19,22,25,28,31,34}),"A",IF(OR($A303={2,5,8,11,14,17,20,23,26,29,32,35}),"B",IF(OR($A303={3,6,9,12,15,18,21,24,27,30,33,36}),"C","")))</f>
        <v>B</v>
      </c>
      <c r="D303" t="str">
        <f t="shared" si="30"/>
        <v>3/2</v>
      </c>
      <c r="E303" t="str">
        <f t="shared" si="31"/>
        <v>C/B</v>
      </c>
      <c r="F303" s="13" t="str">
        <f>IF(AND(G303="d",$A303&gt;=1,OR(H303={1,"2a","2b",3,"5a","5b","10a","10b","20a","20b","40a","40b","80a","80b","160a","160b"})),"w",IF(AND(G303="",$A303&gt;=1,OR(H303={1,"2a","2b",3,"5a","5b","10a","10b","20a","20b","40a","40b","80a","80b","160a","160b"})),"l",""))</f>
        <v/>
      </c>
      <c r="G303" s="7" t="str">
        <f>IF(OR($A303={1,2,3,4,5,6,7,8,9,10,11,12}),"d","")</f>
        <v/>
      </c>
      <c r="H303" s="14" t="str">
        <f>IF(AND(OR($D302={"1/2","1/3","2/1","3/1"}),F302="w"),VLOOKUP(H302,$AA$2:$AB$17,2,FALSE),IF(AND(OR($D302={"1/2","1/3","2/1","3/1"}),F302="l"),VLOOKUP(H302,$AC$2:$AD$17,2,FALSE),IF(AND(OR($D302={"1/2","1/3","2/1","3/1"}),F301="w"),VLOOKUP(H301,$AA$2:$AB$17,2,FALSE),IF(AND(OR($D302={"1/2","1/3","2/1","3/1"}),F301="l"),VLOOKUP(H301,$AC$2:$AD$17,2,FALSE),IF(AND(OR($D302={"1/2","1/3","2/1","3/1"}),F300="w"),VLOOKUP(H300,$AA$2:$AB$17,2,FALSE),IF(AND(OR($D302={"1/2","1/3","2/1","3/1"}),F300="l"),VLOOKUP(H300,$AC$2:$AD$17,2,FALSE),IF(AND(OR($D302={"1/2","1/3","2/1","3/1"}),F299="w"),VLOOKUP(H299,$AA$2:$AB$17,2,FALSE),IF(AND(OR($D302={"1/2","1/3","2/1","3/1"}),F299="l"),VLOOKUP(H299,$AC$2:$AD$17,2,FALSE),IF(AND(OR($D302={"1/2","1/3","2/1","3/1"}),F298="w"),VLOOKUP(H298,$AA$2:$AB$17,2,FALSE),IF(AND(OR($D302={"1/2","1/3","2/1","3/1"}),F298="l"),VLOOKUP(H298,$AC$2:$AD$17,2,FALSE),IF(AND(OR($D302={"1/2","1/3","2/1","3/1"}),F297="w"),VLOOKUP(H297,$AA$2:$AB$17,2,FALSE),IF(AND(OR($D302={"1/2","1/3","2/1","3/1"}),F297="l"),VLOOKUP(H297,$AC$2:$AD$17,2,FALSE),IF(AND(OR($D302={"1/2","1/3","2/1","3/1"}),F296="w"),VLOOKUP(H296,$AA$2:$AB$17,2,FALSE),IF(AND(OR($D302={"1/2","1/3","2/1","3/1"}),F296="l"),VLOOKUP(H296,$AC$2:$AD$17,2,FALSE),IF(AND(OR($D302={"1/2","1/3","2/1","3/1"}),F295="w"),VLOOKUP(H295,$AA$2:$AB$17,2,FALSE),IF(AND(OR($D302={"1/2","1/3","2/1","3/1"}),F295="l"),VLOOKUP(H295,$AC$2:$AD$17,2,FALSE),IF(AND(OR($D302={"1/2","1/3","2/1","3/1"}),F294="w"),VLOOKUP(H294,$AA$2:$AB$17,2,FALSE),IF(AND(OR($D302={"1/2","1/3","2/1","3/1"}),F294="l"),VLOOKUP(H294,$AC$2:$AD$17,2,FALSE),IF(AND(OR($D302={"1/2","1/3","2/1","3/1"}),F293="w"),VLOOKUP(H293,$AA$2:$AB$17,2,FALSE),IF(AND(OR($D302={"1/2","1/3","2/1","3/1"}),F293="l"),VLOOKUP(H293,$AC$2:$AD$17,2,FALSE),IF(AND(OR($D302={"1/2","1/3","2/1","3/1"}),F292="w"),VLOOKUP(H292,$AA$2:$AB$17,2,FALSE),IF(AND(OR($D302={"1/2","1/3","2/1","3/1"}),F292="l"),VLOOKUP(H292,$AC$2:$AD$17,2,FALSE),IF(OR($D302={"1/2","1/3","2/1","3/1"}),1,"")))))))))))))))))))))))</f>
        <v/>
      </c>
      <c r="I303" s="13" t="str">
        <f>IF(AND(J303="d",$A303&gt;=1,OR(K303={1,"2a","2b",3,"5a","5b","10a","10b","20a","20b","40a","40b","80a","80b","160a","160b"})),"w",IF(AND(J303="",$A303&gt;=1,OR(K303={1,"2a","2b",3,"5a","5b","10a","10b","20a","20b","40a","40b","80a","80b","160a","160b"})),"l",""))</f>
        <v>w</v>
      </c>
      <c r="J303" s="7" t="str">
        <f>IF(OR($A303={13,14,15,16,17,18,19,20,21,22,23,24}),"d","")</f>
        <v>d</v>
      </c>
      <c r="K303" s="14">
        <f>IF(AND(OR($D302={"1/2","2/3","2/1","3/2"}),I302="w"),VLOOKUP(K302,$AA$2:$AB$17,2,FALSE),IF(AND(OR($D302={"1/2","2/3","2/1","3/2"}),I302="l"),VLOOKUP(K302,$AC$2:$AD$17,2,FALSE),IF(AND(OR($D302={"1/2","2/3","2/1","3/2"}),I301="w"),VLOOKUP(K301,$AA$2:$AB$17,2,FALSE),IF(AND(OR($D302={"1/2","2/3","2/1","3/2"}),I301="l"),VLOOKUP(K301,$AC$2:$AD$17,2,FALSE),IF(AND(OR($D302={"1/2","2/3","2/1","3/2"}),I300="w"),VLOOKUP(K300,$AA$2:$AB$17,2,FALSE),IF(AND(OR($D302={"1/2","2/3","2/1","3/2"}),I300="l"),VLOOKUP(K300,$AC$2:$AD$17,2,FALSE),IF(AND(OR($D302={"1/2","2/3","2/1","3/2"}),I299="w"),VLOOKUP(K299,$AA$2:$AB$17,2,FALSE),IF(AND(OR($D302={"1/2","2/3","2/1","3/2"}),I299="l"),VLOOKUP(K299,$AC$2:$AD$17,2,FALSE),IF(AND(OR($D302={"1/2","2/3","2/1","3/2"}),I298="w"),VLOOKUP(K298,$AA$2:$AB$17,2,FALSE),IF(AND(OR($D302={"1/2","2/3","2/1","3/2"}),I298="l"),VLOOKUP(K298,$AC$2:$AD$17,2,FALSE),IF(AND(OR($D302={"1/2","2/3","2/1","3/2"}),I297="w"),VLOOKUP(K297,$AA$2:$AB$17,2,FALSE),IF(AND(OR($D302={"1/2","2/3","2/1","3/2"}),I297="l"),VLOOKUP(K297,$AC$2:$AD$17,2,FALSE),IF(AND(OR($D302={"1/2","2/3","2/1","3/2"}),I296="w"),VLOOKUP(K296,$AA$2:$AB$17,2,FALSE),IF(AND(OR($D302={"1/2","2/3","2/1","3/2"}),I296="l"),VLOOKUP(K296,$AC$2:$AD$17,2,FALSE),IF(AND(OR($D302={"1/2","2/3","2/1","3/2"}),I295="w"),VLOOKUP(K295,$AA$2:$AB$17,2,FALSE),IF(AND(OR($D302={"1/2","2/3","2/1","3/2"}),I295="l"),VLOOKUP(K295,$AC$2:$AD$17,2,FALSE),IF(AND(OR($D302={"1/2","2/3","2/1","3/2"}),I294="w"),VLOOKUP(K294,$AA$2:$AB$17,2,FALSE),IF(AND(OR($D302={"1/2","2/3","2/1","3/2"}),I294="l"),VLOOKUP(K294,$AC$2:$AD$17,2,FALSE),IF(AND(OR($D302={"1/2","2/3","2/1","3/2"}),I293="w"),VLOOKUP(K293,$AA$2:$AB$17,2,FALSE),IF(AND(OR($D302={"1/2","2/3","2/1","3/2"}),I293="l"),VLOOKUP(K293,$AC$2:$AD$17,2,FALSE),IF(AND(OR($D302={"1/2","2/3","2/1","3/2"}),I292="w"),VLOOKUP(K292,$AA$2:$AB$17,2,FALSE),IF(AND(OR($D302={"1/2","2/3","2/1","3/2"}),I292="l"),VLOOKUP(K292,$AC$2:$AD$17,2,FALSE),IF(OR($D302={"1/2","2/3","2/1","3/2"}),1,"")))))))))))))))))))))))</f>
        <v>3</v>
      </c>
      <c r="L303" s="13" t="str">
        <f>IF(AND(M303="d",$A303&gt;=1,OR(N303={1,"2a","2b",3,"5a","5b","10a","10b","20a","20b","40a","40b","80a","80b","160a","160b"})),"w",IF(AND(M303="",$A303&gt;=1,OR(N303={1,"2a","2b",3,"5a","5b","10a","10b","20a","20b","40a","40b","80a","80b","160a","160b"})),"l",""))</f>
        <v>l</v>
      </c>
      <c r="M303" s="7" t="str">
        <f>IF(OR($A303={25,26,27,28,29,30,31,32,33,34,35,36}),"d","")</f>
        <v/>
      </c>
      <c r="N303" s="14" t="str">
        <f>IF(AND(OR($D302={"1/3","2/3","3/1","3/2"}),L302="w"),VLOOKUP(N302,$AA$2:$AB$17,2,FALSE),IF(AND(OR($D302={"1/3","2/3","3/1","3/2"}),L302="l"),VLOOKUP(N302,$AC$2:$AD$17,2,FALSE),IF(AND(OR($D302={"1/3","2/3","3/1","3/2"}),L301="w"),VLOOKUP(N301,$AA$2:$AB$17,2,FALSE),IF(AND(OR($D302={"1/3","2/3","3/1","3/2"}),L301="l"),VLOOKUP(N301,$AC$2:$AD$17,2,FALSE),IF(AND(OR($D302={"1/3","2/3","3/1","3/2"}),L300="w"),VLOOKUP(N300,$AA$2:$AB$17,2,FALSE),IF(AND(OR($D302={"1/3","2/3","3/1","3/2"}),L300="l"),VLOOKUP(N300,$AC$2:$AD$17,2,FALSE),IF(AND(OR($D302={"1/3","2/3","3/1","3/2"}),L299="w"),VLOOKUP(N299,$AA$2:$AB$17,2,FALSE),IF(AND(OR($D302={"1/3","2/3","3/1","3/2"}),L299="l"),VLOOKUP(N299,$AC$2:$AD$17,2,FALSE),IF(AND(OR($D302={"1/3","2/3","3/1","3/2"}),L298="w"),VLOOKUP(N298,$AA$2:$AB$17,2,FALSE),IF(AND(OR($D302={"1/3","2/3","3/1","3/2"}),L298="l"),VLOOKUP(N298,$AC$2:$AD$17,2,FALSE),IF(AND(OR($D302={"1/3","2/3","3/1","3/2"}),L297="w"),VLOOKUP(N297,$AA$2:$AB$17,2,FALSE),IF(AND(OR($D302={"1/3","2/3","3/1","3/2"}),L297="l"),VLOOKUP(N297,$AC$2:$AD$17,2,FALSE),IF(AND(OR($D302={"1/3","2/3","3/1","3/2"}),L296="w"),VLOOKUP(N296,$AA$2:$AB$17,2,FALSE),IF(AND(OR($D302={"1/3","2/3","3/1","3/2"}),L296="l"),VLOOKUP(N296,$AC$2:$AD$17,2,FALSE),IF(AND(OR($D302={"1/3","2/3","3/1","3/2"}),L295="w"),VLOOKUP(N295,$AA$2:$AB$17,2,FALSE),IF(AND(OR($D302={"1/3","2/3","3/1","3/2"}),L295="l"),VLOOKUP(N295,$AC$2:$AD$17,2,FALSE),IF(AND(OR($D302={"1/3","2/3","3/1","3/2"}),L294="w"),VLOOKUP(N294,$AA$2:$AB$17,2,FALSE),IF(AND(OR($D302={"1/3","2/3","3/1","3/2"}),L294="l"),VLOOKUP(N294,$AC$2:$AD$17,2,FALSE),IF(AND(OR($D302={"1/3","2/3","3/1","3/2"}),L293="w"),VLOOKUP(N293,$AA$2:$AB$17,2,FALSE),IF(AND(OR($D302={"1/3","2/3","3/1","3/2"}),L293="l"),VLOOKUP(N293,$AC$2:$AD$17,2,FALSE),IF(AND(OR($D302={"1/3","2/3","3/1","3/2"}),L292="w"),VLOOKUP(N292,$AA$2:$AB$17,2,FALSE),IF(AND(OR($D302={"1/3","2/3","3/1","3/2"}),L292="l"),VLOOKUP(N292,$AC$2:$AD$17,2,FALSE),IF(OR($D302={"1/3","2/3","3/1","3/2"}),1,"")))))))))))))))))))))))</f>
        <v>10a</v>
      </c>
      <c r="O303" s="12">
        <f t="shared" si="27"/>
        <v>-4</v>
      </c>
      <c r="P303" s="13" t="str">
        <f>IF(AND(Q303="c",$A303&gt;=1,OR(R303={1,"2a","2b",3,"5a","5b","10a","10b","20a","20b","40a","40b","80a","80b","160a","160b"})),"w",IF(AND(Q303="",$A303&gt;=1,OR(R303={1,"2a","2b",3,"5a","5b","10a","10b","20a","20b","40a","40b","80a","80b","160a","160b"})),"l",""))</f>
        <v>l</v>
      </c>
      <c r="Q303" s="7" t="str">
        <f>IF(OR($A303={1,4,7,10,13,16,19,22,25,28,31,34}),"c","")</f>
        <v/>
      </c>
      <c r="R303" s="14" t="str">
        <f>IF(AND(OR($E302={"a/b","a/c","b/a","c/a"}),P302="w"),VLOOKUP(R302,$AA$2:$AB$17,2,FALSE),IF(AND(OR($E302={"a/b","a/c","b/a","c/a"}),P302="l"),VLOOKUP(R302,$AC$2:$AD$17,2,FALSE),IF(AND(OR($E302={"a/b","a/c","b/a","c/a"}),P301="w"),VLOOKUP(R301,$AA$2:$AB$17,2,FALSE),IF(AND(OR($E302={"a/b","a/c","b/a","c/a"}),P301="l"),VLOOKUP(R301,$AC$2:$AD$17,2,FALSE),IF(AND(OR($E302={"a/b","a/c","b/a","c/a"}),P300="w"),VLOOKUP(R300,$AA$2:$AB$17,2,FALSE),IF(AND(OR($E302={"a/b","a/c","b/a","c/a"}),P300="l"),VLOOKUP(R300,$AC$2:$AD$17,2,FALSE),IF(AND(OR($E302={"a/b","a/c","b/a","c/a"}),P299="w"),VLOOKUP(R299,$AA$2:$AB$17,2,FALSE),IF(AND(OR($E302={"a/b","a/c","b/a","c/a"}),P299="l"),VLOOKUP(R299,$AC$2:$AD$17,2,FALSE),IF(AND(OR($E302={"a/b","a/c","b/a","c/a"}),P298="w"),VLOOKUP(R298,$AA$2:$AB$17,2,FALSE),IF(AND(OR($E302={"a/b","a/c","b/a","c/a"}),P298="l"),VLOOKUP(R298,$AC$2:$AD$17,2,FALSE),IF(AND(OR($E302={"a/b","a/c","b/a","c/a"}),P297="w"),VLOOKUP(R297,$AA$2:$AB$17,2,FALSE),IF(AND(OR($E302={"a/b","a/c","b/a","c/a"}),P297="l"),VLOOKUP(R297,$AC$2:$AD$17,2,FALSE),IF(AND(OR($E302={"a/b","a/c","b/a","c/a"}),P296="w"),VLOOKUP(R296,$AA$2:$AB$17,2,FALSE),IF(AND(OR($E302={"a/b","a/c","b/a","c/a"}),P296="l"),VLOOKUP(R296,$AC$2:$AD$17,2,FALSE),IF(AND(OR($E302={"a/b","a/c","b/a","c/a"}),P295="w"),VLOOKUP(R295,$AA$2:$AB$17,2,FALSE),IF(AND(OR($E302={"a/b","a/c","b/a","c/a"}),P295="l"),VLOOKUP(R295,$AC$2:$AD$17,2,FALSE),IF(AND(OR($E302={"a/b","a/c","b/a","c/a"}),P294="w"),VLOOKUP(R294,$AA$2:$AB$17,2,FALSE),IF(AND(OR($E302={"a/b","a/c","b/a","c/a"}),P294="l"),VLOOKUP(R294,$AC$2:$AD$17,2,FALSE),IF(AND(OR($E302={"a/b","a/c","b/a","c/a"}),P293="w"),VLOOKUP(R293,$AA$2:$AB$17,2,FALSE),IF(AND(OR($E302={"a/b","a/c","b/a","c/a"}),P293="l"),VLOOKUP(R293,$AC$2:$AD$17,2,FALSE),IF(AND(OR($E302={"a/b","a/c","b/a","c/a"}),P292="w"),VLOOKUP(R292,$AA$2:$AB$17,2,FALSE),IF(AND(OR($E302={"a/b","a/c","b/a","c/a"}),P292="l"),VLOOKUP(R292,$AC$2:$AD$17,2,FALSE),IF(OR($E302={"a/b","a/c","b/a","c/a"}),1,"")))))))))))))))))))))))</f>
        <v>2b</v>
      </c>
      <c r="S303" s="13" t="str">
        <f>IF(AND(T303="c",$A303&gt;=1,OR(U303={1,"2a","2b",3,"5a","5b","10a","10b","20a","20b","40a","40b","80a","80b","160a","160b"})),"w",IF(AND(T303="",$A303&gt;=1,OR(U303={1,"2a","2b",3,"5a","5b","10a","10b","20a","20b","40a","40b","80a","80b","160a","160b"})),"l",""))</f>
        <v/>
      </c>
      <c r="T303" s="7" t="str">
        <f>IF(OR($A303={2,5,8,11,14,17,20,23,26,29,32,35}),"c","")</f>
        <v>c</v>
      </c>
      <c r="U303" s="14" t="str">
        <f>IF(AND(OR($E302={"a/b","b/c","b/a","c/b"}),S302="w"),VLOOKUP(U302,$AA$2:$AB$17,2,FALSE),IF(AND(OR($E302={"a/b","b/c","b/a","c/b"}),S302="l"),VLOOKUP(U302,$AC$2:$AD$17,2,FALSE),IF(AND(OR($E302={"a/b","b/c","b/a","c/b"}),S301="w"),VLOOKUP(U301,$AA$2:$AB$17,2,FALSE),IF(AND(OR($E302={"a/b","b/c","b/a","c/b"}),S301="l"),VLOOKUP(U301,$AC$2:$AD$17,2,FALSE),IF(AND(OR($E302={"a/b","b/c","b/a","c/b"}),S300="w"),VLOOKUP(U300,$AA$2:$AB$17,2,FALSE),IF(AND(OR($E302={"a/b","b/c","b/a","c/b"}),S300="l"),VLOOKUP(U300,$AC$2:$AD$17,2,FALSE),IF(AND(OR($E302={"a/b","b/c","b/a","c/b"}),S299="w"),VLOOKUP(U299,$AA$2:$AB$17,2,FALSE),IF(AND(OR($E302={"a/b","b/c","b/a","c/b"}),S299="l"),VLOOKUP(U299,$AC$2:$AD$17,2,FALSE),IF(AND(OR($E302={"a/b","b/c","b/a","c/b"}),S298="w"),VLOOKUP(U298,$AA$2:$AB$17,2,FALSE),IF(AND(OR($E302={"a/b","b/c","b/a","c/b"}),S298="l"),VLOOKUP(U298,$AC$2:$AD$17,2,FALSE),IF(AND(OR($E302={"a/b","b/c","b/a","c/b"}),S297="w"),VLOOKUP(U297,$AA$2:$AB$17,2,FALSE),IF(AND(OR($E302={"a/b","b/c","b/a","c/b"}),S297="l"),VLOOKUP(U297,$AC$2:$AD$17,2,FALSE),IF(AND(OR($E302={"a/b","b/c","b/a","c/b"}),S296="w"),VLOOKUP(U296,$AA$2:$AB$17,2,FALSE),IF(AND(OR($E302={"a/b","b/c","b/a","c/b"}),S296="l"),VLOOKUP(U296,$AC$2:$AD$17,2,FALSE),IF(AND(OR($E302={"a/b","b/c","b/a","c/b"}),S295="w"),VLOOKUP(U295,$AA$2:$AB$17,2,FALSE),IF(AND(OR($E302={"a/b","b/c","b/a","c/b"}),S295="l"),VLOOKUP(U295,$AC$2:$AD$17,2,FALSE),IF(AND(OR($E302={"a/b","b/c","b/a","c/b"}),S294="w"),VLOOKUP(U294,$AA$2:$AB$17,2,FALSE),IF(AND(OR($E302={"a/b","b/c","b/a","c/b"}),S294="l"),VLOOKUP(U294,$AC$2:$AD$17,2,FALSE),IF(AND(OR($E302={"a/b","b/c","b/a","c/b"}),S293="w"),VLOOKUP(U293,$AA$2:$AB$17,2,FALSE),IF(AND(OR($E302={"a/b","b/c","b/a","c/b"}),S293="l"),VLOOKUP(U293,$AC$2:$AD$17,2,FALSE),IF(AND(OR($E302={"a/b","b/c","b/a","c/b"}),S292="w"),VLOOKUP(U292,$AA$2:$AB$17,2,FALSE),IF(AND(OR($E302={"a/b","b/c","b/a","c/b"}),S292="l"),VLOOKUP(U292,$AC$2:$AD$17,2,FALSE),IF(OR($E302={"a/b","b/c","b/a","c/b"}),1,"")))))))))))))))))))))))</f>
        <v/>
      </c>
      <c r="V303" s="13" t="str">
        <f>IF(AND(W303="c",$A303&gt;=1,OR(X303={1,"2a","2b",3,"5a","5b","10a","10b","20a","20b","40a","40b","80a","80b","160a","160b"})),"w",IF(AND(W303="",$A303&gt;=1,OR(X303={1,"2a","2b",3,"5a","5b","10a","10b","20a","20b","40a","40b","80a","80b","160a","160b"})),"l",""))</f>
        <v>l</v>
      </c>
      <c r="W303" s="7" t="str">
        <f>IF(OR($A303={3,6,9,12,15,18,21,24,27,30,33,36}),"c","")</f>
        <v/>
      </c>
      <c r="X303" s="14">
        <f>IF(AND(OR($E302={"a/c","b/c","c/a","c/b"}),V302="w"),VLOOKUP(X302,$AA$2:$AB$17,2,FALSE),IF(AND(OR($E302={"a/c","b/c","c/a","c/b"}),V302="l"),VLOOKUP(X302,$AC$2:$AD$17,2,FALSE),IF(AND(OR($E302={"a/c","b/c","c/a","c/b"}),V301="w"),VLOOKUP(X301,$AA$2:$AB$17,2,FALSE),IF(AND(OR($E302={"a/c","b/c","c/a","c/b"}),V301="l"),VLOOKUP(X301,$AC$2:$AD$17,2,FALSE),IF(AND(OR($E302={"a/c","b/c","c/a","c/b"}),V300="w"),VLOOKUP(X300,$AA$2:$AB$17,2,FALSE),IF(AND(OR($E302={"a/c","b/c","c/a","c/b"}),V300="l"),VLOOKUP(X300,$AC$2:$AD$17,2,FALSE),IF(AND(OR($E302={"a/c","b/c","c/a","c/b"}),V299="w"),VLOOKUP(X299,$AA$2:$AB$17,2,FALSE),IF(AND(OR($E302={"a/c","b/c","c/a","c/b"}),V299="l"),VLOOKUP(X299,$AC$2:$AD$17,2,FALSE),IF(AND(OR($E302={"a/c","b/c","c/a","c/b"}),V298="w"),VLOOKUP(X298,$AA$2:$AB$17,2,FALSE),IF(AND(OR($E302={"a/c","b/c","c/a","c/b"}),V298="l"),VLOOKUP(X298,$AC$2:$AD$17,2,FALSE),IF(AND(OR($E302={"a/c","b/c","c/a","c/b"}),V297="w"),VLOOKUP(X297,$AA$2:$AB$17,2,FALSE),IF(AND(OR($E302={"a/c","b/c","c/a","c/b"}),V297="l"),VLOOKUP(X297,$AC$2:$AD$17,2,FALSE),IF(AND(OR($E302={"a/c","b/c","c/a","c/b"}),V296="w"),VLOOKUP(X296,$AA$2:$AB$17,2,FALSE),IF(AND(OR($E302={"a/c","b/c","c/a","c/b"}),V296="l"),VLOOKUP(X296,$AC$2:$AD$17,2,FALSE),IF(AND(OR($E302={"a/c","b/c","c/a","c/b"}),V295="w"),VLOOKUP(X295,$AA$2:$AB$17,2,FALSE),IF(AND(OR($E302={"a/c","b/c","c/a","c/b"}),V295="l"),VLOOKUP(X295,$AC$2:$AD$17,2,FALSE),IF(AND(OR($E302={"a/c","b/c","c/a","c/b"}),V294="w"),VLOOKUP(X294,$AA$2:$AB$17,2,FALSE),IF(AND(OR($E302={"a/c","b/c","c/a","c/b"}),V294="l"),VLOOKUP(X294,$AC$2:$AD$17,2,FALSE),IF(AND(OR($E302={"a/c","b/c","c/a","c/b"}),V293="w"),VLOOKUP(X293,$AA$2:$AB$17,2,FALSE),IF(AND(OR($E302={"a/c","b/c","c/a","c/b"}),V293="l"),VLOOKUP(X293,$AC$2:$AD$17,2,FALSE),IF(AND(OR($E302={"a/c","b/c","c/a","c/b"}),V292="w"),VLOOKUP(X292,$AA$2:$AB$17,2,FALSE),IF(AND(OR($E302={"a/c","b/c","c/a","c/b"}),V292="l"),VLOOKUP(X292,$AC$2:$AD$17,2,FALSE),IF(OR($E302={"a/c","b/c","c/a","c/b"}),1,"")))))))))))))))))))))))</f>
        <v>1</v>
      </c>
      <c r="Y303" s="12">
        <f t="shared" si="28"/>
        <v>-3</v>
      </c>
      <c r="Z303" s="27">
        <f t="shared" si="29"/>
        <v>-7</v>
      </c>
    </row>
    <row r="304" spans="1:26">
      <c r="A304" s="2">
        <v>8</v>
      </c>
      <c r="B304" s="9">
        <f>IF(OR($A304={1,2,3,4,5,6,7,8,9,10,11,12}),1,IF(OR($A304={13,14,15,16,17,18,19,20,21,22,23,24}),2,IF(OR($A304={25,26,27,28,29,30,31,32,33,34,35,36}),3,"")))</f>
        <v>1</v>
      </c>
      <c r="C304" s="9" t="str">
        <f>IF(OR($A304={1,4,7,10,13,16,19,22,25,28,31,34}),"A",IF(OR($A304={2,5,8,11,14,17,20,23,26,29,32,35}),"B",IF(OR($A304={3,6,9,12,15,18,21,24,27,30,33,36}),"C","")))</f>
        <v>B</v>
      </c>
      <c r="D304" t="str">
        <f t="shared" si="30"/>
        <v>2/1</v>
      </c>
      <c r="E304" t="str">
        <f t="shared" si="31"/>
        <v>C/B</v>
      </c>
      <c r="F304" s="13" t="str">
        <f>IF(AND(G304="d",$A304&gt;=1,OR(H304={1,"2a","2b",3,"5a","5b","10a","10b","20a","20b","40a","40b","80a","80b","160a","160b"})),"w",IF(AND(G304="",$A304&gt;=1,OR(H304={1,"2a","2b",3,"5a","5b","10a","10b","20a","20b","40a","40b","80a","80b","160a","160b"})),"l",""))</f>
        <v/>
      </c>
      <c r="G304" s="7" t="str">
        <f>IF(OR($A304={1,2,3,4,5,6,7,8,9,10,11,12}),"d","")</f>
        <v>d</v>
      </c>
      <c r="H304" s="14" t="str">
        <f>IF(AND(OR($D303={"1/2","1/3","2/1","3/1"}),F303="w"),VLOOKUP(H303,$AA$2:$AB$17,2,FALSE),IF(AND(OR($D303={"1/2","1/3","2/1","3/1"}),F303="l"),VLOOKUP(H303,$AC$2:$AD$17,2,FALSE),IF(AND(OR($D303={"1/2","1/3","2/1","3/1"}),F302="w"),VLOOKUP(H302,$AA$2:$AB$17,2,FALSE),IF(AND(OR($D303={"1/2","1/3","2/1","3/1"}),F302="l"),VLOOKUP(H302,$AC$2:$AD$17,2,FALSE),IF(AND(OR($D303={"1/2","1/3","2/1","3/1"}),F301="w"),VLOOKUP(H301,$AA$2:$AB$17,2,FALSE),IF(AND(OR($D303={"1/2","1/3","2/1","3/1"}),F301="l"),VLOOKUP(H301,$AC$2:$AD$17,2,FALSE),IF(AND(OR($D303={"1/2","1/3","2/1","3/1"}),F300="w"),VLOOKUP(H300,$AA$2:$AB$17,2,FALSE),IF(AND(OR($D303={"1/2","1/3","2/1","3/1"}),F300="l"),VLOOKUP(H300,$AC$2:$AD$17,2,FALSE),IF(AND(OR($D303={"1/2","1/3","2/1","3/1"}),F299="w"),VLOOKUP(H299,$AA$2:$AB$17,2,FALSE),IF(AND(OR($D303={"1/2","1/3","2/1","3/1"}),F299="l"),VLOOKUP(H299,$AC$2:$AD$17,2,FALSE),IF(AND(OR($D303={"1/2","1/3","2/1","3/1"}),F298="w"),VLOOKUP(H298,$AA$2:$AB$17,2,FALSE),IF(AND(OR($D303={"1/2","1/3","2/1","3/1"}),F298="l"),VLOOKUP(H298,$AC$2:$AD$17,2,FALSE),IF(AND(OR($D303={"1/2","1/3","2/1","3/1"}),F297="w"),VLOOKUP(H297,$AA$2:$AB$17,2,FALSE),IF(AND(OR($D303={"1/2","1/3","2/1","3/1"}),F297="l"),VLOOKUP(H297,$AC$2:$AD$17,2,FALSE),IF(AND(OR($D303={"1/2","1/3","2/1","3/1"}),F296="w"),VLOOKUP(H296,$AA$2:$AB$17,2,FALSE),IF(AND(OR($D303={"1/2","1/3","2/1","3/1"}),F296="l"),VLOOKUP(H296,$AC$2:$AD$17,2,FALSE),IF(AND(OR($D303={"1/2","1/3","2/1","3/1"}),F295="w"),VLOOKUP(H295,$AA$2:$AB$17,2,FALSE),IF(AND(OR($D303={"1/2","1/3","2/1","3/1"}),F295="l"),VLOOKUP(H295,$AC$2:$AD$17,2,FALSE),IF(AND(OR($D303={"1/2","1/3","2/1","3/1"}),F294="w"),VLOOKUP(H294,$AA$2:$AB$17,2,FALSE),IF(AND(OR($D303={"1/2","1/3","2/1","3/1"}),F294="l"),VLOOKUP(H294,$AC$2:$AD$17,2,FALSE),IF(AND(OR($D303={"1/2","1/3","2/1","3/1"}),F293="w"),VLOOKUP(H293,$AA$2:$AB$17,2,FALSE),IF(AND(OR($D303={"1/2","1/3","2/1","3/1"}),F293="l"),VLOOKUP(H293,$AC$2:$AD$17,2,FALSE),IF(OR($D303={"1/2","1/3","2/1","3/1"}),1,"")))))))))))))))))))))))</f>
        <v/>
      </c>
      <c r="I304" s="13" t="str">
        <f>IF(AND(J304="d",$A304&gt;=1,OR(K304={1,"2a","2b",3,"5a","5b","10a","10b","20a","20b","40a","40b","80a","80b","160a","160b"})),"w",IF(AND(J304="",$A304&gt;=1,OR(K304={1,"2a","2b",3,"5a","5b","10a","10b","20a","20b","40a","40b","80a","80b","160a","160b"})),"l",""))</f>
        <v>l</v>
      </c>
      <c r="J304" s="7" t="str">
        <f>IF(OR($A304={13,14,15,16,17,18,19,20,21,22,23,24}),"d","")</f>
        <v/>
      </c>
      <c r="K304" s="14">
        <f>IF(AND(OR($D303={"1/2","2/3","2/1","3/2"}),I303="w"),VLOOKUP(K303,$AA$2:$AB$17,2,FALSE),IF(AND(OR($D303={"1/2","2/3","2/1","3/2"}),I303="l"),VLOOKUP(K303,$AC$2:$AD$17,2,FALSE),IF(AND(OR($D303={"1/2","2/3","2/1","3/2"}),I302="w"),VLOOKUP(K302,$AA$2:$AB$17,2,FALSE),IF(AND(OR($D303={"1/2","2/3","2/1","3/2"}),I302="l"),VLOOKUP(K302,$AC$2:$AD$17,2,FALSE),IF(AND(OR($D303={"1/2","2/3","2/1","3/2"}),I301="w"),VLOOKUP(K301,$AA$2:$AB$17,2,FALSE),IF(AND(OR($D303={"1/2","2/3","2/1","3/2"}),I301="l"),VLOOKUP(K301,$AC$2:$AD$17,2,FALSE),IF(AND(OR($D303={"1/2","2/3","2/1","3/2"}),I300="w"),VLOOKUP(K300,$AA$2:$AB$17,2,FALSE),IF(AND(OR($D303={"1/2","2/3","2/1","3/2"}),I300="l"),VLOOKUP(K300,$AC$2:$AD$17,2,FALSE),IF(AND(OR($D303={"1/2","2/3","2/1","3/2"}),I299="w"),VLOOKUP(K299,$AA$2:$AB$17,2,FALSE),IF(AND(OR($D303={"1/2","2/3","2/1","3/2"}),I299="l"),VLOOKUP(K299,$AC$2:$AD$17,2,FALSE),IF(AND(OR($D303={"1/2","2/3","2/1","3/2"}),I298="w"),VLOOKUP(K298,$AA$2:$AB$17,2,FALSE),IF(AND(OR($D303={"1/2","2/3","2/1","3/2"}),I298="l"),VLOOKUP(K298,$AC$2:$AD$17,2,FALSE),IF(AND(OR($D303={"1/2","2/3","2/1","3/2"}),I297="w"),VLOOKUP(K297,$AA$2:$AB$17,2,FALSE),IF(AND(OR($D303={"1/2","2/3","2/1","3/2"}),I297="l"),VLOOKUP(K297,$AC$2:$AD$17,2,FALSE),IF(AND(OR($D303={"1/2","2/3","2/1","3/2"}),I296="w"),VLOOKUP(K296,$AA$2:$AB$17,2,FALSE),IF(AND(OR($D303={"1/2","2/3","2/1","3/2"}),I296="l"),VLOOKUP(K296,$AC$2:$AD$17,2,FALSE),IF(AND(OR($D303={"1/2","2/3","2/1","3/2"}),I295="w"),VLOOKUP(K295,$AA$2:$AB$17,2,FALSE),IF(AND(OR($D303={"1/2","2/3","2/1","3/2"}),I295="l"),VLOOKUP(K295,$AC$2:$AD$17,2,FALSE),IF(AND(OR($D303={"1/2","2/3","2/1","3/2"}),I294="w"),VLOOKUP(K294,$AA$2:$AB$17,2,FALSE),IF(AND(OR($D303={"1/2","2/3","2/1","3/2"}),I294="l"),VLOOKUP(K294,$AC$2:$AD$17,2,FALSE),IF(AND(OR($D303={"1/2","2/3","2/1","3/2"}),I293="w"),VLOOKUP(K293,$AA$2:$AB$17,2,FALSE),IF(AND(OR($D303={"1/2","2/3","2/1","3/2"}),I293="l"),VLOOKUP(K293,$AC$2:$AD$17,2,FALSE),IF(OR($D303={"1/2","2/3","2/1","3/2"}),1,"")))))))))))))))))))))))</f>
        <v>1</v>
      </c>
      <c r="L304" s="13" t="str">
        <f>IF(AND(M304="d",$A304&gt;=1,OR(N304={1,"2a","2b",3,"5a","5b","10a","10b","20a","20b","40a","40b","80a","80b","160a","160b"})),"w",IF(AND(M304="",$A304&gt;=1,OR(N304={1,"2a","2b",3,"5a","5b","10a","10b","20a","20b","40a","40b","80a","80b","160a","160b"})),"l",""))</f>
        <v>l</v>
      </c>
      <c r="M304" s="7" t="str">
        <f>IF(OR($A304={25,26,27,28,29,30,31,32,33,34,35,36}),"d","")</f>
        <v/>
      </c>
      <c r="N304" s="14" t="str">
        <f>IF(AND(OR($D303={"1/3","2/3","3/1","3/2"}),L303="w"),VLOOKUP(N303,$AA$2:$AB$17,2,FALSE),IF(AND(OR($D303={"1/3","2/3","3/1","3/2"}),L303="l"),VLOOKUP(N303,$AC$2:$AD$17,2,FALSE),IF(AND(OR($D303={"1/3","2/3","3/1","3/2"}),L302="w"),VLOOKUP(N302,$AA$2:$AB$17,2,FALSE),IF(AND(OR($D303={"1/3","2/3","3/1","3/2"}),L302="l"),VLOOKUP(N302,$AC$2:$AD$17,2,FALSE),IF(AND(OR($D303={"1/3","2/3","3/1","3/2"}),L301="w"),VLOOKUP(N301,$AA$2:$AB$17,2,FALSE),IF(AND(OR($D303={"1/3","2/3","3/1","3/2"}),L301="l"),VLOOKUP(N301,$AC$2:$AD$17,2,FALSE),IF(AND(OR($D303={"1/3","2/3","3/1","3/2"}),L300="w"),VLOOKUP(N300,$AA$2:$AB$17,2,FALSE),IF(AND(OR($D303={"1/3","2/3","3/1","3/2"}),L300="l"),VLOOKUP(N300,$AC$2:$AD$17,2,FALSE),IF(AND(OR($D303={"1/3","2/3","3/1","3/2"}),L299="w"),VLOOKUP(N299,$AA$2:$AB$17,2,FALSE),IF(AND(OR($D303={"1/3","2/3","3/1","3/2"}),L299="l"),VLOOKUP(N299,$AC$2:$AD$17,2,FALSE),IF(AND(OR($D303={"1/3","2/3","3/1","3/2"}),L298="w"),VLOOKUP(N298,$AA$2:$AB$17,2,FALSE),IF(AND(OR($D303={"1/3","2/3","3/1","3/2"}),L298="l"),VLOOKUP(N298,$AC$2:$AD$17,2,FALSE),IF(AND(OR($D303={"1/3","2/3","3/1","3/2"}),L297="w"),VLOOKUP(N297,$AA$2:$AB$17,2,FALSE),IF(AND(OR($D303={"1/3","2/3","3/1","3/2"}),L297="l"),VLOOKUP(N297,$AC$2:$AD$17,2,FALSE),IF(AND(OR($D303={"1/3","2/3","3/1","3/2"}),L296="w"),VLOOKUP(N296,$AA$2:$AB$17,2,FALSE),IF(AND(OR($D303={"1/3","2/3","3/1","3/2"}),L296="l"),VLOOKUP(N296,$AC$2:$AD$17,2,FALSE),IF(AND(OR($D303={"1/3","2/3","3/1","3/2"}),L295="w"),VLOOKUP(N295,$AA$2:$AB$17,2,FALSE),IF(AND(OR($D303={"1/3","2/3","3/1","3/2"}),L295="l"),VLOOKUP(N295,$AC$2:$AD$17,2,FALSE),IF(AND(OR($D303={"1/3","2/3","3/1","3/2"}),L294="w"),VLOOKUP(N294,$AA$2:$AB$17,2,FALSE),IF(AND(OR($D303={"1/3","2/3","3/1","3/2"}),L294="l"),VLOOKUP(N294,$AC$2:$AD$17,2,FALSE),IF(AND(OR($D303={"1/3","2/3","3/1","3/2"}),L293="w"),VLOOKUP(N293,$AA$2:$AB$17,2,FALSE),IF(AND(OR($D303={"1/3","2/3","3/1","3/2"}),L293="l"),VLOOKUP(N293,$AC$2:$AD$17,2,FALSE),IF(OR($D303={"1/3","2/3","3/1","3/2"}),1,"")))))))))))))))))))))))</f>
        <v>10b</v>
      </c>
      <c r="O304" s="12">
        <f t="shared" si="27"/>
        <v>-11</v>
      </c>
      <c r="P304" s="13" t="str">
        <f>IF(AND(Q304="c",$A304&gt;=1,OR(R304={1,"2a","2b",3,"5a","5b","10a","10b","20a","20b","40a","40b","80a","80b","160a","160b"})),"w",IF(AND(Q304="",$A304&gt;=1,OR(R304={1,"2a","2b",3,"5a","5b","10a","10b","20a","20b","40a","40b","80a","80b","160a","160b"})),"l",""))</f>
        <v/>
      </c>
      <c r="Q304" s="7" t="str">
        <f>IF(OR($A304={1,4,7,10,13,16,19,22,25,28,31,34}),"c","")</f>
        <v/>
      </c>
      <c r="R304" s="14" t="str">
        <f>IF(AND(OR($E303={"a/b","a/c","b/a","c/a"}),P303="w"),VLOOKUP(R303,$AA$2:$AB$17,2,FALSE),IF(AND(OR($E303={"a/b","a/c","b/a","c/a"}),P303="l"),VLOOKUP(R303,$AC$2:$AD$17,2,FALSE),IF(AND(OR($E303={"a/b","a/c","b/a","c/a"}),P302="w"),VLOOKUP(R302,$AA$2:$AB$17,2,FALSE),IF(AND(OR($E303={"a/b","a/c","b/a","c/a"}),P302="l"),VLOOKUP(R302,$AC$2:$AD$17,2,FALSE),IF(AND(OR($E303={"a/b","a/c","b/a","c/a"}),P301="w"),VLOOKUP(R301,$AA$2:$AB$17,2,FALSE),IF(AND(OR($E303={"a/b","a/c","b/a","c/a"}),P301="l"),VLOOKUP(R301,$AC$2:$AD$17,2,FALSE),IF(AND(OR($E303={"a/b","a/c","b/a","c/a"}),P300="w"),VLOOKUP(R300,$AA$2:$AB$17,2,FALSE),IF(AND(OR($E303={"a/b","a/c","b/a","c/a"}),P300="l"),VLOOKUP(R300,$AC$2:$AD$17,2,FALSE),IF(AND(OR($E303={"a/b","a/c","b/a","c/a"}),P299="w"),VLOOKUP(R299,$AA$2:$AB$17,2,FALSE),IF(AND(OR($E303={"a/b","a/c","b/a","c/a"}),P299="l"),VLOOKUP(R299,$AC$2:$AD$17,2,FALSE),IF(AND(OR($E303={"a/b","a/c","b/a","c/a"}),P298="w"),VLOOKUP(R298,$AA$2:$AB$17,2,FALSE),IF(AND(OR($E303={"a/b","a/c","b/a","c/a"}),P298="l"),VLOOKUP(R298,$AC$2:$AD$17,2,FALSE),IF(AND(OR($E303={"a/b","a/c","b/a","c/a"}),P297="w"),VLOOKUP(R297,$AA$2:$AB$17,2,FALSE),IF(AND(OR($E303={"a/b","a/c","b/a","c/a"}),P297="l"),VLOOKUP(R297,$AC$2:$AD$17,2,FALSE),IF(AND(OR($E303={"a/b","a/c","b/a","c/a"}),P296="w"),VLOOKUP(R296,$AA$2:$AB$17,2,FALSE),IF(AND(OR($E303={"a/b","a/c","b/a","c/a"}),P296="l"),VLOOKUP(R296,$AC$2:$AD$17,2,FALSE),IF(AND(OR($E303={"a/b","a/c","b/a","c/a"}),P295="w"),VLOOKUP(R295,$AA$2:$AB$17,2,FALSE),IF(AND(OR($E303={"a/b","a/c","b/a","c/a"}),P295="l"),VLOOKUP(R295,$AC$2:$AD$17,2,FALSE),IF(AND(OR($E303={"a/b","a/c","b/a","c/a"}),P294="w"),VLOOKUP(R294,$AA$2:$AB$17,2,FALSE),IF(AND(OR($E303={"a/b","a/c","b/a","c/a"}),P294="l"),VLOOKUP(R294,$AC$2:$AD$17,2,FALSE),IF(AND(OR($E303={"a/b","a/c","b/a","c/a"}),P293="w"),VLOOKUP(R293,$AA$2:$AB$17,2,FALSE),IF(AND(OR($E303={"a/b","a/c","b/a","c/a"}),P293="l"),VLOOKUP(R293,$AC$2:$AD$17,2,FALSE),IF(OR($E303={"a/b","a/c","b/a","c/a"}),1,"")))))))))))))))))))))))</f>
        <v/>
      </c>
      <c r="S304" s="13" t="str">
        <f>IF(AND(T304="c",$A304&gt;=1,OR(U304={1,"2a","2b",3,"5a","5b","10a","10b","20a","20b","40a","40b","80a","80b","160a","160b"})),"w",IF(AND(T304="",$A304&gt;=1,OR(U304={1,"2a","2b",3,"5a","5b","10a","10b","20a","20b","40a","40b","80a","80b","160a","160b"})),"l",""))</f>
        <v>w</v>
      </c>
      <c r="T304" s="7" t="str">
        <f>IF(OR($A304={2,5,8,11,14,17,20,23,26,29,32,35}),"c","")</f>
        <v>c</v>
      </c>
      <c r="U304" s="14" t="str">
        <f>IF(AND(OR($E303={"a/b","b/c","b/a","c/b"}),S303="w"),VLOOKUP(U303,$AA$2:$AB$17,2,FALSE),IF(AND(OR($E303={"a/b","b/c","b/a","c/b"}),S303="l"),VLOOKUP(U303,$AC$2:$AD$17,2,FALSE),IF(AND(OR($E303={"a/b","b/c","b/a","c/b"}),S302="w"),VLOOKUP(U302,$AA$2:$AB$17,2,FALSE),IF(AND(OR($E303={"a/b","b/c","b/a","c/b"}),S302="l"),VLOOKUP(U302,$AC$2:$AD$17,2,FALSE),IF(AND(OR($E303={"a/b","b/c","b/a","c/b"}),S301="w"),VLOOKUP(U301,$AA$2:$AB$17,2,FALSE),IF(AND(OR($E303={"a/b","b/c","b/a","c/b"}),S301="l"),VLOOKUP(U301,$AC$2:$AD$17,2,FALSE),IF(AND(OR($E303={"a/b","b/c","b/a","c/b"}),S300="w"),VLOOKUP(U300,$AA$2:$AB$17,2,FALSE),IF(AND(OR($E303={"a/b","b/c","b/a","c/b"}),S300="l"),VLOOKUP(U300,$AC$2:$AD$17,2,FALSE),IF(AND(OR($E303={"a/b","b/c","b/a","c/b"}),S299="w"),VLOOKUP(U299,$AA$2:$AB$17,2,FALSE),IF(AND(OR($E303={"a/b","b/c","b/a","c/b"}),S299="l"),VLOOKUP(U299,$AC$2:$AD$17,2,FALSE),IF(AND(OR($E303={"a/b","b/c","b/a","c/b"}),S298="w"),VLOOKUP(U298,$AA$2:$AB$17,2,FALSE),IF(AND(OR($E303={"a/b","b/c","b/a","c/b"}),S298="l"),VLOOKUP(U298,$AC$2:$AD$17,2,FALSE),IF(AND(OR($E303={"a/b","b/c","b/a","c/b"}),S297="w"),VLOOKUP(U297,$AA$2:$AB$17,2,FALSE),IF(AND(OR($E303={"a/b","b/c","b/a","c/b"}),S297="l"),VLOOKUP(U297,$AC$2:$AD$17,2,FALSE),IF(AND(OR($E303={"a/b","b/c","b/a","c/b"}),S296="w"),VLOOKUP(U296,$AA$2:$AB$17,2,FALSE),IF(AND(OR($E303={"a/b","b/c","b/a","c/b"}),S296="l"),VLOOKUP(U296,$AC$2:$AD$17,2,FALSE),IF(AND(OR($E303={"a/b","b/c","b/a","c/b"}),S295="w"),VLOOKUP(U295,$AA$2:$AB$17,2,FALSE),IF(AND(OR($E303={"a/b","b/c","b/a","c/b"}),S295="l"),VLOOKUP(U295,$AC$2:$AD$17,2,FALSE),IF(AND(OR($E303={"a/b","b/c","b/a","c/b"}),S294="w"),VLOOKUP(U294,$AA$2:$AB$17,2,FALSE),IF(AND(OR($E303={"a/b","b/c","b/a","c/b"}),S294="l"),VLOOKUP(U294,$AC$2:$AD$17,2,FALSE),IF(AND(OR($E303={"a/b","b/c","b/a","c/b"}),S293="w"),VLOOKUP(U293,$AA$2:$AB$17,2,FALSE),IF(AND(OR($E303={"a/b","b/c","b/a","c/b"}),S293="l"),VLOOKUP(U293,$AC$2:$AD$17,2,FALSE),IF(OR($E303={"a/b","b/c","b/a","c/b"}),1,"")))))))))))))))))))))))</f>
        <v>10b</v>
      </c>
      <c r="V304" s="13" t="str">
        <f>IF(AND(W304="c",$A304&gt;=1,OR(X304={1,"2a","2b",3,"5a","5b","10a","10b","20a","20b","40a","40b","80a","80b","160a","160b"})),"w",IF(AND(W304="",$A304&gt;=1,OR(X304={1,"2a","2b",3,"5a","5b","10a","10b","20a","20b","40a","40b","80a","80b","160a","160b"})),"l",""))</f>
        <v>l</v>
      </c>
      <c r="W304" s="7" t="str">
        <f>IF(OR($A304={3,6,9,12,15,18,21,24,27,30,33,36}),"c","")</f>
        <v/>
      </c>
      <c r="X304" s="14" t="str">
        <f>IF(AND(OR($E303={"a/c","b/c","c/a","c/b"}),V303="w"),VLOOKUP(X303,$AA$2:$AB$17,2,FALSE),IF(AND(OR($E303={"a/c","b/c","c/a","c/b"}),V303="l"),VLOOKUP(X303,$AC$2:$AD$17,2,FALSE),IF(AND(OR($E303={"a/c","b/c","c/a","c/b"}),V302="w"),VLOOKUP(X302,$AA$2:$AB$17,2,FALSE),IF(AND(OR($E303={"a/c","b/c","c/a","c/b"}),V302="l"),VLOOKUP(X302,$AC$2:$AD$17,2,FALSE),IF(AND(OR($E303={"a/c","b/c","c/a","c/b"}),V301="w"),VLOOKUP(X301,$AA$2:$AB$17,2,FALSE),IF(AND(OR($E303={"a/c","b/c","c/a","c/b"}),V301="l"),VLOOKUP(X301,$AC$2:$AD$17,2,FALSE),IF(AND(OR($E303={"a/c","b/c","c/a","c/b"}),V300="w"),VLOOKUP(X300,$AA$2:$AB$17,2,FALSE),IF(AND(OR($E303={"a/c","b/c","c/a","c/b"}),V300="l"),VLOOKUP(X300,$AC$2:$AD$17,2,FALSE),IF(AND(OR($E303={"a/c","b/c","c/a","c/b"}),V299="w"),VLOOKUP(X299,$AA$2:$AB$17,2,FALSE),IF(AND(OR($E303={"a/c","b/c","c/a","c/b"}),V299="l"),VLOOKUP(X299,$AC$2:$AD$17,2,FALSE),IF(AND(OR($E303={"a/c","b/c","c/a","c/b"}),V298="w"),VLOOKUP(X298,$AA$2:$AB$17,2,FALSE),IF(AND(OR($E303={"a/c","b/c","c/a","c/b"}),V298="l"),VLOOKUP(X298,$AC$2:$AD$17,2,FALSE),IF(AND(OR($E303={"a/c","b/c","c/a","c/b"}),V297="w"),VLOOKUP(X297,$AA$2:$AB$17,2,FALSE),IF(AND(OR($E303={"a/c","b/c","c/a","c/b"}),V297="l"),VLOOKUP(X297,$AC$2:$AD$17,2,FALSE),IF(AND(OR($E303={"a/c","b/c","c/a","c/b"}),V296="w"),VLOOKUP(X296,$AA$2:$AB$17,2,FALSE),IF(AND(OR($E303={"a/c","b/c","c/a","c/b"}),V296="l"),VLOOKUP(X296,$AC$2:$AD$17,2,FALSE),IF(AND(OR($E303={"a/c","b/c","c/a","c/b"}),V295="w"),VLOOKUP(X295,$AA$2:$AB$17,2,FALSE),IF(AND(OR($E303={"a/c","b/c","c/a","c/b"}),V295="l"),VLOOKUP(X295,$AC$2:$AD$17,2,FALSE),IF(AND(OR($E303={"a/c","b/c","c/a","c/b"}),V294="w"),VLOOKUP(X294,$AA$2:$AB$17,2,FALSE),IF(AND(OR($E303={"a/c","b/c","c/a","c/b"}),V294="l"),VLOOKUP(X294,$AC$2:$AD$17,2,FALSE),IF(AND(OR($E303={"a/c","b/c","c/a","c/b"}),V293="w"),VLOOKUP(X293,$AA$2:$AB$17,2,FALSE),IF(AND(OR($E303={"a/c","b/c","c/a","c/b"}),V293="l"),VLOOKUP(X293,$AC$2:$AD$17,2,FALSE),IF(OR($E303={"a/c","b/c","c/a","c/b"}),1,"")))))))))))))))))))))))</f>
        <v>2a</v>
      </c>
      <c r="Y304" s="12">
        <f t="shared" si="28"/>
        <v>18</v>
      </c>
      <c r="Z304" s="27">
        <f t="shared" si="29"/>
        <v>7</v>
      </c>
    </row>
    <row r="305" spans="1:26">
      <c r="A305" s="2">
        <v>10</v>
      </c>
      <c r="B305" s="9">
        <f>IF(OR($A305={1,2,3,4,5,6,7,8,9,10,11,12}),1,IF(OR($A305={13,14,15,16,17,18,19,20,21,22,23,24}),2,IF(OR($A305={25,26,27,28,29,30,31,32,33,34,35,36}),3,"")))</f>
        <v>1</v>
      </c>
      <c r="C305" s="9" t="str">
        <f>IF(OR($A305={1,4,7,10,13,16,19,22,25,28,31,34}),"A",IF(OR($A305={2,5,8,11,14,17,20,23,26,29,32,35}),"B",IF(OR($A305={3,6,9,12,15,18,21,24,27,30,33,36}),"C","")))</f>
        <v>A</v>
      </c>
      <c r="D305" t="str">
        <f t="shared" si="30"/>
        <v>2/1</v>
      </c>
      <c r="E305" t="str">
        <f t="shared" si="31"/>
        <v>B/A</v>
      </c>
      <c r="F305" s="13" t="str">
        <f>IF(AND(G305="d",$A305&gt;=1,OR(H305={1,"2a","2b",3,"5a","5b","10a","10b","20a","20b","40a","40b","80a","80b","160a","160b"})),"w",IF(AND(G305="",$A305&gt;=1,OR(H305={1,"2a","2b",3,"5a","5b","10a","10b","20a","20b","40a","40b","80a","80b","160a","160b"})),"l",""))</f>
        <v>w</v>
      </c>
      <c r="G305" s="7" t="str">
        <f>IF(OR($A305={1,2,3,4,5,6,7,8,9,10,11,12}),"d","")</f>
        <v>d</v>
      </c>
      <c r="H305" s="14" t="str">
        <f>IF(AND(OR($D304={"1/2","1/3","2/1","3/1"}),F304="w"),VLOOKUP(H304,$AA$2:$AB$17,2,FALSE),IF(AND(OR($D304={"1/2","1/3","2/1","3/1"}),F304="l"),VLOOKUP(H304,$AC$2:$AD$17,2,FALSE),IF(AND(OR($D304={"1/2","1/3","2/1","3/1"}),F303="w"),VLOOKUP(H303,$AA$2:$AB$17,2,FALSE),IF(AND(OR($D304={"1/2","1/3","2/1","3/1"}),F303="l"),VLOOKUP(H303,$AC$2:$AD$17,2,FALSE),IF(AND(OR($D304={"1/2","1/3","2/1","3/1"}),F302="w"),VLOOKUP(H302,$AA$2:$AB$17,2,FALSE),IF(AND(OR($D304={"1/2","1/3","2/1","3/1"}),F302="l"),VLOOKUP(H302,$AC$2:$AD$17,2,FALSE),IF(AND(OR($D304={"1/2","1/3","2/1","3/1"}),F301="w"),VLOOKUP(H301,$AA$2:$AB$17,2,FALSE),IF(AND(OR($D304={"1/2","1/3","2/1","3/1"}),F301="l"),VLOOKUP(H301,$AC$2:$AD$17,2,FALSE),IF(AND(OR($D304={"1/2","1/3","2/1","3/1"}),F300="w"),VLOOKUP(H300,$AA$2:$AB$17,2,FALSE),IF(AND(OR($D304={"1/2","1/3","2/1","3/1"}),F300="l"),VLOOKUP(H300,$AC$2:$AD$17,2,FALSE),IF(AND(OR($D304={"1/2","1/3","2/1","3/1"}),F299="w"),VLOOKUP(H299,$AA$2:$AB$17,2,FALSE),IF(AND(OR($D304={"1/2","1/3","2/1","3/1"}),F299="l"),VLOOKUP(H299,$AC$2:$AD$17,2,FALSE),IF(AND(OR($D304={"1/2","1/3","2/1","3/1"}),F298="w"),VLOOKUP(H298,$AA$2:$AB$17,2,FALSE),IF(AND(OR($D304={"1/2","1/3","2/1","3/1"}),F298="l"),VLOOKUP(H298,$AC$2:$AD$17,2,FALSE),IF(AND(OR($D304={"1/2","1/3","2/1","3/1"}),F297="w"),VLOOKUP(H297,$AA$2:$AB$17,2,FALSE),IF(AND(OR($D304={"1/2","1/3","2/1","3/1"}),F297="l"),VLOOKUP(H297,$AC$2:$AD$17,2,FALSE),IF(AND(OR($D304={"1/2","1/3","2/1","3/1"}),F296="w"),VLOOKUP(H296,$AA$2:$AB$17,2,FALSE),IF(AND(OR($D304={"1/2","1/3","2/1","3/1"}),F296="l"),VLOOKUP(H296,$AC$2:$AD$17,2,FALSE),IF(AND(OR($D304={"1/2","1/3","2/1","3/1"}),F295="w"),VLOOKUP(H295,$AA$2:$AB$17,2,FALSE),IF(AND(OR($D304={"1/2","1/3","2/1","3/1"}),F295="l"),VLOOKUP(H295,$AC$2:$AD$17,2,FALSE),IF(AND(OR($D304={"1/2","1/3","2/1","3/1"}),F294="w"),VLOOKUP(H294,$AA$2:$AB$17,2,FALSE),IF(AND(OR($D304={"1/2","1/3","2/1","3/1"}),F294="l"),VLOOKUP(H294,$AC$2:$AD$17,2,FALSE),IF(OR($D304={"1/2","1/3","2/1","3/1"}),1,"")))))))))))))))))))))))</f>
        <v>10b</v>
      </c>
      <c r="I305" s="13" t="str">
        <f>IF(AND(J305="d",$A305&gt;=1,OR(K305={1,"2a","2b",3,"5a","5b","10a","10b","20a","20b","40a","40b","80a","80b","160a","160b"})),"w",IF(AND(J305="",$A305&gt;=1,OR(K305={1,"2a","2b",3,"5a","5b","10a","10b","20a","20b","40a","40b","80a","80b","160a","160b"})),"l",""))</f>
        <v>l</v>
      </c>
      <c r="J305" s="7" t="str">
        <f>IF(OR($A305={13,14,15,16,17,18,19,20,21,22,23,24}),"d","")</f>
        <v/>
      </c>
      <c r="K305" s="14" t="str">
        <f>IF(AND(OR($D304={"1/2","2/3","2/1","3/2"}),I304="w"),VLOOKUP(K304,$AA$2:$AB$17,2,FALSE),IF(AND(OR($D304={"1/2","2/3","2/1","3/2"}),I304="l"),VLOOKUP(K304,$AC$2:$AD$17,2,FALSE),IF(AND(OR($D304={"1/2","2/3","2/1","3/2"}),I303="w"),VLOOKUP(K303,$AA$2:$AB$17,2,FALSE),IF(AND(OR($D304={"1/2","2/3","2/1","3/2"}),I303="l"),VLOOKUP(K303,$AC$2:$AD$17,2,FALSE),IF(AND(OR($D304={"1/2","2/3","2/1","3/2"}),I302="w"),VLOOKUP(K302,$AA$2:$AB$17,2,FALSE),IF(AND(OR($D304={"1/2","2/3","2/1","3/2"}),I302="l"),VLOOKUP(K302,$AC$2:$AD$17,2,FALSE),IF(AND(OR($D304={"1/2","2/3","2/1","3/2"}),I301="w"),VLOOKUP(K301,$AA$2:$AB$17,2,FALSE),IF(AND(OR($D304={"1/2","2/3","2/1","3/2"}),I301="l"),VLOOKUP(K301,$AC$2:$AD$17,2,FALSE),IF(AND(OR($D304={"1/2","2/3","2/1","3/2"}),I300="w"),VLOOKUP(K300,$AA$2:$AB$17,2,FALSE),IF(AND(OR($D304={"1/2","2/3","2/1","3/2"}),I300="l"),VLOOKUP(K300,$AC$2:$AD$17,2,FALSE),IF(AND(OR($D304={"1/2","2/3","2/1","3/2"}),I299="w"),VLOOKUP(K299,$AA$2:$AB$17,2,FALSE),IF(AND(OR($D304={"1/2","2/3","2/1","3/2"}),I299="l"),VLOOKUP(K299,$AC$2:$AD$17,2,FALSE),IF(AND(OR($D304={"1/2","2/3","2/1","3/2"}),I298="w"),VLOOKUP(K298,$AA$2:$AB$17,2,FALSE),IF(AND(OR($D304={"1/2","2/3","2/1","3/2"}),I298="l"),VLOOKUP(K298,$AC$2:$AD$17,2,FALSE),IF(AND(OR($D304={"1/2","2/3","2/1","3/2"}),I297="w"),VLOOKUP(K297,$AA$2:$AB$17,2,FALSE),IF(AND(OR($D304={"1/2","2/3","2/1","3/2"}),I297="l"),VLOOKUP(K297,$AC$2:$AD$17,2,FALSE),IF(AND(OR($D304={"1/2","2/3","2/1","3/2"}),I296="w"),VLOOKUP(K296,$AA$2:$AB$17,2,FALSE),IF(AND(OR($D304={"1/2","2/3","2/1","3/2"}),I296="l"),VLOOKUP(K296,$AC$2:$AD$17,2,FALSE),IF(AND(OR($D304={"1/2","2/3","2/1","3/2"}),I295="w"),VLOOKUP(K295,$AA$2:$AB$17,2,FALSE),IF(AND(OR($D304={"1/2","2/3","2/1","3/2"}),I295="l"),VLOOKUP(K295,$AC$2:$AD$17,2,FALSE),IF(AND(OR($D304={"1/2","2/3","2/1","3/2"}),I294="w"),VLOOKUP(K294,$AA$2:$AB$17,2,FALSE),IF(AND(OR($D304={"1/2","2/3","2/1","3/2"}),I294="l"),VLOOKUP(K294,$AC$2:$AD$17,2,FALSE),IF(OR($D304={"1/2","2/3","2/1","3/2"}),1,"")))))))))))))))))))))))</f>
        <v>2a</v>
      </c>
      <c r="L305" s="13" t="str">
        <f>IF(AND(M305="d",$A305&gt;=1,OR(N305={1,"2a","2b",3,"5a","5b","10a","10b","20a","20b","40a","40b","80a","80b","160a","160b"})),"w",IF(AND(M305="",$A305&gt;=1,OR(N305={1,"2a","2b",3,"5a","5b","10a","10b","20a","20b","40a","40b","80a","80b","160a","160b"})),"l",""))</f>
        <v/>
      </c>
      <c r="M305" s="7" t="str">
        <f>IF(OR($A305={25,26,27,28,29,30,31,32,33,34,35,36}),"d","")</f>
        <v/>
      </c>
      <c r="N305" s="14" t="str">
        <f>IF(AND(OR($D304={"1/3","2/3","3/1","3/2"}),L304="w"),VLOOKUP(N304,$AA$2:$AB$17,2,FALSE),IF(AND(OR($D304={"1/3","2/3","3/1","3/2"}),L304="l"),VLOOKUP(N304,$AC$2:$AD$17,2,FALSE),IF(AND(OR($D304={"1/3","2/3","3/1","3/2"}),L303="w"),VLOOKUP(N303,$AA$2:$AB$17,2,FALSE),IF(AND(OR($D304={"1/3","2/3","3/1","3/2"}),L303="l"),VLOOKUP(N303,$AC$2:$AD$17,2,FALSE),IF(AND(OR($D304={"1/3","2/3","3/1","3/2"}),L302="w"),VLOOKUP(N302,$AA$2:$AB$17,2,FALSE),IF(AND(OR($D304={"1/3","2/3","3/1","3/2"}),L302="l"),VLOOKUP(N302,$AC$2:$AD$17,2,FALSE),IF(AND(OR($D304={"1/3","2/3","3/1","3/2"}),L301="w"),VLOOKUP(N301,$AA$2:$AB$17,2,FALSE),IF(AND(OR($D304={"1/3","2/3","3/1","3/2"}),L301="l"),VLOOKUP(N301,$AC$2:$AD$17,2,FALSE),IF(AND(OR($D304={"1/3","2/3","3/1","3/2"}),L300="w"),VLOOKUP(N300,$AA$2:$AB$17,2,FALSE),IF(AND(OR($D304={"1/3","2/3","3/1","3/2"}),L300="l"),VLOOKUP(N300,$AC$2:$AD$17,2,FALSE),IF(AND(OR($D304={"1/3","2/3","3/1","3/2"}),L299="w"),VLOOKUP(N299,$AA$2:$AB$17,2,FALSE),IF(AND(OR($D304={"1/3","2/3","3/1","3/2"}),L299="l"),VLOOKUP(N299,$AC$2:$AD$17,2,FALSE),IF(AND(OR($D304={"1/3","2/3","3/1","3/2"}),L298="w"),VLOOKUP(N298,$AA$2:$AB$17,2,FALSE),IF(AND(OR($D304={"1/3","2/3","3/1","3/2"}),L298="l"),VLOOKUP(N298,$AC$2:$AD$17,2,FALSE),IF(AND(OR($D304={"1/3","2/3","3/1","3/2"}),L297="w"),VLOOKUP(N297,$AA$2:$AB$17,2,FALSE),IF(AND(OR($D304={"1/3","2/3","3/1","3/2"}),L297="l"),VLOOKUP(N297,$AC$2:$AD$17,2,FALSE),IF(AND(OR($D304={"1/3","2/3","3/1","3/2"}),L296="w"),VLOOKUP(N296,$AA$2:$AB$17,2,FALSE),IF(AND(OR($D304={"1/3","2/3","3/1","3/2"}),L296="l"),VLOOKUP(N296,$AC$2:$AD$17,2,FALSE),IF(AND(OR($D304={"1/3","2/3","3/1","3/2"}),L295="w"),VLOOKUP(N295,$AA$2:$AB$17,2,FALSE),IF(AND(OR($D304={"1/3","2/3","3/1","3/2"}),L295="l"),VLOOKUP(N295,$AC$2:$AD$17,2,FALSE),IF(AND(OR($D304={"1/3","2/3","3/1","3/2"}),L294="w"),VLOOKUP(N294,$AA$2:$AB$17,2,FALSE),IF(AND(OR($D304={"1/3","2/3","3/1","3/2"}),L294="l"),VLOOKUP(N294,$AC$2:$AD$17,2,FALSE),IF(OR($D304={"1/3","2/3","3/1","3/2"}),1,"")))))))))))))))))))))))</f>
        <v/>
      </c>
      <c r="O305" s="12">
        <f t="shared" si="27"/>
        <v>18</v>
      </c>
      <c r="P305" s="13" t="str">
        <f>IF(AND(Q305="c",$A305&gt;=1,OR(R305={1,"2a","2b",3,"5a","5b","10a","10b","20a","20b","40a","40b","80a","80b","160a","160b"})),"w",IF(AND(Q305="",$A305&gt;=1,OR(R305={1,"2a","2b",3,"5a","5b","10a","10b","20a","20b","40a","40b","80a","80b","160a","160b"})),"l",""))</f>
        <v/>
      </c>
      <c r="Q305" s="7" t="str">
        <f>IF(OR($A305={1,4,7,10,13,16,19,22,25,28,31,34}),"c","")</f>
        <v>c</v>
      </c>
      <c r="R305" s="14" t="str">
        <f>IF(AND(OR($E304={"a/b","a/c","b/a","c/a"}),P304="w"),VLOOKUP(R304,$AA$2:$AB$17,2,FALSE),IF(AND(OR($E304={"a/b","a/c","b/a","c/a"}),P304="l"),VLOOKUP(R304,$AC$2:$AD$17,2,FALSE),IF(AND(OR($E304={"a/b","a/c","b/a","c/a"}),P303="w"),VLOOKUP(R303,$AA$2:$AB$17,2,FALSE),IF(AND(OR($E304={"a/b","a/c","b/a","c/a"}),P303="l"),VLOOKUP(R303,$AC$2:$AD$17,2,FALSE),IF(AND(OR($E304={"a/b","a/c","b/a","c/a"}),P302="w"),VLOOKUP(R302,$AA$2:$AB$17,2,FALSE),IF(AND(OR($E304={"a/b","a/c","b/a","c/a"}),P302="l"),VLOOKUP(R302,$AC$2:$AD$17,2,FALSE),IF(AND(OR($E304={"a/b","a/c","b/a","c/a"}),P301="w"),VLOOKUP(R301,$AA$2:$AB$17,2,FALSE),IF(AND(OR($E304={"a/b","a/c","b/a","c/a"}),P301="l"),VLOOKUP(R301,$AC$2:$AD$17,2,FALSE),IF(AND(OR($E304={"a/b","a/c","b/a","c/a"}),P300="w"),VLOOKUP(R300,$AA$2:$AB$17,2,FALSE),IF(AND(OR($E304={"a/b","a/c","b/a","c/a"}),P300="l"),VLOOKUP(R300,$AC$2:$AD$17,2,FALSE),IF(AND(OR($E304={"a/b","a/c","b/a","c/a"}),P299="w"),VLOOKUP(R299,$AA$2:$AB$17,2,FALSE),IF(AND(OR($E304={"a/b","a/c","b/a","c/a"}),P299="l"),VLOOKUP(R299,$AC$2:$AD$17,2,FALSE),IF(AND(OR($E304={"a/b","a/c","b/a","c/a"}),P298="w"),VLOOKUP(R298,$AA$2:$AB$17,2,FALSE),IF(AND(OR($E304={"a/b","a/c","b/a","c/a"}),P298="l"),VLOOKUP(R298,$AC$2:$AD$17,2,FALSE),IF(AND(OR($E304={"a/b","a/c","b/a","c/a"}),P297="w"),VLOOKUP(R297,$AA$2:$AB$17,2,FALSE),IF(AND(OR($E304={"a/b","a/c","b/a","c/a"}),P297="l"),VLOOKUP(R297,$AC$2:$AD$17,2,FALSE),IF(AND(OR($E304={"a/b","a/c","b/a","c/a"}),P296="w"),VLOOKUP(R296,$AA$2:$AB$17,2,FALSE),IF(AND(OR($E304={"a/b","a/c","b/a","c/a"}),P296="l"),VLOOKUP(R296,$AC$2:$AD$17,2,FALSE),IF(AND(OR($E304={"a/b","a/c","b/a","c/a"}),P295="w"),VLOOKUP(R295,$AA$2:$AB$17,2,FALSE),IF(AND(OR($E304={"a/b","a/c","b/a","c/a"}),P295="l"),VLOOKUP(R295,$AC$2:$AD$17,2,FALSE),IF(AND(OR($E304={"a/b","a/c","b/a","c/a"}),P294="w"),VLOOKUP(R294,$AA$2:$AB$17,2,FALSE),IF(AND(OR($E304={"a/b","a/c","b/a","c/a"}),P294="l"),VLOOKUP(R294,$AC$2:$AD$17,2,FALSE),IF(OR($E304={"a/b","a/c","b/a","c/a"}),1,"")))))))))))))))))))))))</f>
        <v/>
      </c>
      <c r="S305" s="13" t="str">
        <f>IF(AND(T305="c",$A305&gt;=1,OR(U305={1,"2a","2b",3,"5a","5b","10a","10b","20a","20b","40a","40b","80a","80b","160a","160b"})),"w",IF(AND(T305="",$A305&gt;=1,OR(U305={1,"2a","2b",3,"5a","5b","10a","10b","20a","20b","40a","40b","80a","80b","160a","160b"})),"l",""))</f>
        <v>l</v>
      </c>
      <c r="T305" s="7" t="str">
        <f>IF(OR($A305={2,5,8,11,14,17,20,23,26,29,32,35}),"c","")</f>
        <v/>
      </c>
      <c r="U305" s="14" t="str">
        <f>IF(AND(OR($E304={"a/b","b/c","b/a","c/b"}),S304="w"),VLOOKUP(U304,$AA$2:$AB$17,2,FALSE),IF(AND(OR($E304={"a/b","b/c","b/a","c/b"}),S304="l"),VLOOKUP(U304,$AC$2:$AD$17,2,FALSE),IF(AND(OR($E304={"a/b","b/c","b/a","c/b"}),S303="w"),VLOOKUP(U303,$AA$2:$AB$17,2,FALSE),IF(AND(OR($E304={"a/b","b/c","b/a","c/b"}),S303="l"),VLOOKUP(U303,$AC$2:$AD$17,2,FALSE),IF(AND(OR($E304={"a/b","b/c","b/a","c/b"}),S302="w"),VLOOKUP(U302,$AA$2:$AB$17,2,FALSE),IF(AND(OR($E304={"a/b","b/c","b/a","c/b"}),S302="l"),VLOOKUP(U302,$AC$2:$AD$17,2,FALSE),IF(AND(OR($E304={"a/b","b/c","b/a","c/b"}),S301="w"),VLOOKUP(U301,$AA$2:$AB$17,2,FALSE),IF(AND(OR($E304={"a/b","b/c","b/a","c/b"}),S301="l"),VLOOKUP(U301,$AC$2:$AD$17,2,FALSE),IF(AND(OR($E304={"a/b","b/c","b/a","c/b"}),S300="w"),VLOOKUP(U300,$AA$2:$AB$17,2,FALSE),IF(AND(OR($E304={"a/b","b/c","b/a","c/b"}),S300="l"),VLOOKUP(U300,$AC$2:$AD$17,2,FALSE),IF(AND(OR($E304={"a/b","b/c","b/a","c/b"}),S299="w"),VLOOKUP(U299,$AA$2:$AB$17,2,FALSE),IF(AND(OR($E304={"a/b","b/c","b/a","c/b"}),S299="l"),VLOOKUP(U299,$AC$2:$AD$17,2,FALSE),IF(AND(OR($E304={"a/b","b/c","b/a","c/b"}),S298="w"),VLOOKUP(U298,$AA$2:$AB$17,2,FALSE),IF(AND(OR($E304={"a/b","b/c","b/a","c/b"}),S298="l"),VLOOKUP(U298,$AC$2:$AD$17,2,FALSE),IF(AND(OR($E304={"a/b","b/c","b/a","c/b"}),S297="w"),VLOOKUP(U297,$AA$2:$AB$17,2,FALSE),IF(AND(OR($E304={"a/b","b/c","b/a","c/b"}),S297="l"),VLOOKUP(U297,$AC$2:$AD$17,2,FALSE),IF(AND(OR($E304={"a/b","b/c","b/a","c/b"}),S296="w"),VLOOKUP(U296,$AA$2:$AB$17,2,FALSE),IF(AND(OR($E304={"a/b","b/c","b/a","c/b"}),S296="l"),VLOOKUP(U296,$AC$2:$AD$17,2,FALSE),IF(AND(OR($E304={"a/b","b/c","b/a","c/b"}),S295="w"),VLOOKUP(U295,$AA$2:$AB$17,2,FALSE),IF(AND(OR($E304={"a/b","b/c","b/a","c/b"}),S295="l"),VLOOKUP(U295,$AC$2:$AD$17,2,FALSE),IF(AND(OR($E304={"a/b","b/c","b/a","c/b"}),S294="w"),VLOOKUP(U294,$AA$2:$AB$17,2,FALSE),IF(AND(OR($E304={"a/b","b/c","b/a","c/b"}),S294="l"),VLOOKUP(U294,$AC$2:$AD$17,2,FALSE),IF(OR($E304={"a/b","b/c","b/a","c/b"}),1,"")))))))))))))))))))))))</f>
        <v>5a</v>
      </c>
      <c r="V305" s="13" t="str">
        <f>IF(AND(W305="c",$A305&gt;=1,OR(X305={1,"2a","2b",3,"5a","5b","10a","10b","20a","20b","40a","40b","80a","80b","160a","160b"})),"w",IF(AND(W305="",$A305&gt;=1,OR(X305={1,"2a","2b",3,"5a","5b","10a","10b","20a","20b","40a","40b","80a","80b","160a","160b"})),"l",""))</f>
        <v>l</v>
      </c>
      <c r="W305" s="7" t="str">
        <f>IF(OR($A305={3,6,9,12,15,18,21,24,27,30,33,36}),"c","")</f>
        <v/>
      </c>
      <c r="X305" s="14" t="str">
        <f>IF(AND(OR($E304={"a/c","b/c","c/a","c/b"}),V304="w"),VLOOKUP(X304,$AA$2:$AB$17,2,FALSE),IF(AND(OR($E304={"a/c","b/c","c/a","c/b"}),V304="l"),VLOOKUP(X304,$AC$2:$AD$17,2,FALSE),IF(AND(OR($E304={"a/c","b/c","c/a","c/b"}),V303="w"),VLOOKUP(X303,$AA$2:$AB$17,2,FALSE),IF(AND(OR($E304={"a/c","b/c","c/a","c/b"}),V303="l"),VLOOKUP(X303,$AC$2:$AD$17,2,FALSE),IF(AND(OR($E304={"a/c","b/c","c/a","c/b"}),V302="w"),VLOOKUP(X302,$AA$2:$AB$17,2,FALSE),IF(AND(OR($E304={"a/c","b/c","c/a","c/b"}),V302="l"),VLOOKUP(X302,$AC$2:$AD$17,2,FALSE),IF(AND(OR($E304={"a/c","b/c","c/a","c/b"}),V301="w"),VLOOKUP(X301,$AA$2:$AB$17,2,FALSE),IF(AND(OR($E304={"a/c","b/c","c/a","c/b"}),V301="l"),VLOOKUP(X301,$AC$2:$AD$17,2,FALSE),IF(AND(OR($E304={"a/c","b/c","c/a","c/b"}),V300="w"),VLOOKUP(X300,$AA$2:$AB$17,2,FALSE),IF(AND(OR($E304={"a/c","b/c","c/a","c/b"}),V300="l"),VLOOKUP(X300,$AC$2:$AD$17,2,FALSE),IF(AND(OR($E304={"a/c","b/c","c/a","c/b"}),V299="w"),VLOOKUP(X299,$AA$2:$AB$17,2,FALSE),IF(AND(OR($E304={"a/c","b/c","c/a","c/b"}),V299="l"),VLOOKUP(X299,$AC$2:$AD$17,2,FALSE),IF(AND(OR($E304={"a/c","b/c","c/a","c/b"}),V298="w"),VLOOKUP(X298,$AA$2:$AB$17,2,FALSE),IF(AND(OR($E304={"a/c","b/c","c/a","c/b"}),V298="l"),VLOOKUP(X298,$AC$2:$AD$17,2,FALSE),IF(AND(OR($E304={"a/c","b/c","c/a","c/b"}),V297="w"),VLOOKUP(X297,$AA$2:$AB$17,2,FALSE),IF(AND(OR($E304={"a/c","b/c","c/a","c/b"}),V297="l"),VLOOKUP(X297,$AC$2:$AD$17,2,FALSE),IF(AND(OR($E304={"a/c","b/c","c/a","c/b"}),V296="w"),VLOOKUP(X296,$AA$2:$AB$17,2,FALSE),IF(AND(OR($E304={"a/c","b/c","c/a","c/b"}),V296="l"),VLOOKUP(X296,$AC$2:$AD$17,2,FALSE),IF(AND(OR($E304={"a/c","b/c","c/a","c/b"}),V295="w"),VLOOKUP(X295,$AA$2:$AB$17,2,FALSE),IF(AND(OR($E304={"a/c","b/c","c/a","c/b"}),V295="l"),VLOOKUP(X295,$AC$2:$AD$17,2,FALSE),IF(AND(OR($E304={"a/c","b/c","c/a","c/b"}),V294="w"),VLOOKUP(X294,$AA$2:$AB$17,2,FALSE),IF(AND(OR($E304={"a/c","b/c","c/a","c/b"}),V294="l"),VLOOKUP(X294,$AC$2:$AD$17,2,FALSE),IF(OR($E304={"a/c","b/c","c/a","c/b"}),1,"")))))))))))))))))))))))</f>
        <v>2b</v>
      </c>
      <c r="Y305" s="12">
        <f t="shared" si="28"/>
        <v>-7</v>
      </c>
      <c r="Z305" s="27">
        <f t="shared" si="29"/>
        <v>11</v>
      </c>
    </row>
    <row r="306" spans="1:26">
      <c r="A306" s="2">
        <v>34</v>
      </c>
      <c r="B306" s="9">
        <f>IF(OR($A306={1,2,3,4,5,6,7,8,9,10,11,12}),1,IF(OR($A306={13,14,15,16,17,18,19,20,21,22,23,24}),2,IF(OR($A306={25,26,27,28,29,30,31,32,33,34,35,36}),3,"")))</f>
        <v>3</v>
      </c>
      <c r="C306" s="9" t="str">
        <f>IF(OR($A306={1,4,7,10,13,16,19,22,25,28,31,34}),"A",IF(OR($A306={2,5,8,11,14,17,20,23,26,29,32,35}),"B",IF(OR($A306={3,6,9,12,15,18,21,24,27,30,33,36}),"C","")))</f>
        <v>A</v>
      </c>
      <c r="D306" t="str">
        <f t="shared" si="30"/>
        <v>1/3</v>
      </c>
      <c r="E306" t="str">
        <f t="shared" si="31"/>
        <v>B/A</v>
      </c>
      <c r="F306" s="13" t="str">
        <f>IF(AND(G306="d",$A306&gt;=1,OR(H306={1,"2a","2b",3,"5a","5b","10a","10b","20a","20b","40a","40b","80a","80b","160a","160b"})),"w",IF(AND(G306="",$A306&gt;=1,OR(H306={1,"2a","2b",3,"5a","5b","10a","10b","20a","20b","40a","40b","80a","80b","160a","160b"})),"l",""))</f>
        <v>l</v>
      </c>
      <c r="G306" s="7" t="str">
        <f>IF(OR($A306={1,2,3,4,5,6,7,8,9,10,11,12}),"d","")</f>
        <v/>
      </c>
      <c r="H306" s="14" t="str">
        <f>IF(AND(OR($D305={"1/2","1/3","2/1","3/1"}),F305="w"),VLOOKUP(H305,$AA$2:$AB$17,2,FALSE),IF(AND(OR($D305={"1/2","1/3","2/1","3/1"}),F305="l"),VLOOKUP(H305,$AC$2:$AD$17,2,FALSE),IF(AND(OR($D305={"1/2","1/3","2/1","3/1"}),F304="w"),VLOOKUP(H304,$AA$2:$AB$17,2,FALSE),IF(AND(OR($D305={"1/2","1/3","2/1","3/1"}),F304="l"),VLOOKUP(H304,$AC$2:$AD$17,2,FALSE),IF(AND(OR($D305={"1/2","1/3","2/1","3/1"}),F303="w"),VLOOKUP(H303,$AA$2:$AB$17,2,FALSE),IF(AND(OR($D305={"1/2","1/3","2/1","3/1"}),F303="l"),VLOOKUP(H303,$AC$2:$AD$17,2,FALSE),IF(AND(OR($D305={"1/2","1/3","2/1","3/1"}),F302="w"),VLOOKUP(H302,$AA$2:$AB$17,2,FALSE),IF(AND(OR($D305={"1/2","1/3","2/1","3/1"}),F302="l"),VLOOKUP(H302,$AC$2:$AD$17,2,FALSE),IF(AND(OR($D305={"1/2","1/3","2/1","3/1"}),F301="w"),VLOOKUP(H301,$AA$2:$AB$17,2,FALSE),IF(AND(OR($D305={"1/2","1/3","2/1","3/1"}),F301="l"),VLOOKUP(H301,$AC$2:$AD$17,2,FALSE),IF(AND(OR($D305={"1/2","1/3","2/1","3/1"}),F300="w"),VLOOKUP(H300,$AA$2:$AB$17,2,FALSE),IF(AND(OR($D305={"1/2","1/3","2/1","3/1"}),F300="l"),VLOOKUP(H300,$AC$2:$AD$17,2,FALSE),IF(AND(OR($D305={"1/2","1/3","2/1","3/1"}),F299="w"),VLOOKUP(H299,$AA$2:$AB$17,2,FALSE),IF(AND(OR($D305={"1/2","1/3","2/1","3/1"}),F299="l"),VLOOKUP(H299,$AC$2:$AD$17,2,FALSE),IF(AND(OR($D305={"1/2","1/3","2/1","3/1"}),F298="w"),VLOOKUP(H298,$AA$2:$AB$17,2,FALSE),IF(AND(OR($D305={"1/2","1/3","2/1","3/1"}),F298="l"),VLOOKUP(H298,$AC$2:$AD$17,2,FALSE),IF(AND(OR($D305={"1/2","1/3","2/1","3/1"}),F297="w"),VLOOKUP(H297,$AA$2:$AB$17,2,FALSE),IF(AND(OR($D305={"1/2","1/3","2/1","3/1"}),F297="l"),VLOOKUP(H297,$AC$2:$AD$17,2,FALSE),IF(AND(OR($D305={"1/2","1/3","2/1","3/1"}),F296="w"),VLOOKUP(H296,$AA$2:$AB$17,2,FALSE),IF(AND(OR($D305={"1/2","1/3","2/1","3/1"}),F296="l"),VLOOKUP(H296,$AC$2:$AD$17,2,FALSE),IF(AND(OR($D305={"1/2","1/3","2/1","3/1"}),F295="w"),VLOOKUP(H295,$AA$2:$AB$17,2,FALSE),IF(AND(OR($D305={"1/2","1/3","2/1","3/1"}),F295="l"),VLOOKUP(H295,$AC$2:$AD$17,2,FALSE),IF(OR($D305={"1/2","1/3","2/1","3/1"}),1,"")))))))))))))))))))))))</f>
        <v>5a</v>
      </c>
      <c r="I306" s="13" t="str">
        <f>IF(AND(J306="d",$A306&gt;=1,OR(K306={1,"2a","2b",3,"5a","5b","10a","10b","20a","20b","40a","40b","80a","80b","160a","160b"})),"w",IF(AND(J306="",$A306&gt;=1,OR(K306={1,"2a","2b",3,"5a","5b","10a","10b","20a","20b","40a","40b","80a","80b","160a","160b"})),"l",""))</f>
        <v>l</v>
      </c>
      <c r="J306" s="7" t="str">
        <f>IF(OR($A306={13,14,15,16,17,18,19,20,21,22,23,24}),"d","")</f>
        <v/>
      </c>
      <c r="K306" s="14" t="str">
        <f>IF(AND(OR($D305={"1/2","2/3","2/1","3/2"}),I305="w"),VLOOKUP(K305,$AA$2:$AB$17,2,FALSE),IF(AND(OR($D305={"1/2","2/3","2/1","3/2"}),I305="l"),VLOOKUP(K305,$AC$2:$AD$17,2,FALSE),IF(AND(OR($D305={"1/2","2/3","2/1","3/2"}),I304="w"),VLOOKUP(K304,$AA$2:$AB$17,2,FALSE),IF(AND(OR($D305={"1/2","2/3","2/1","3/2"}),I304="l"),VLOOKUP(K304,$AC$2:$AD$17,2,FALSE),IF(AND(OR($D305={"1/2","2/3","2/1","3/2"}),I303="w"),VLOOKUP(K303,$AA$2:$AB$17,2,FALSE),IF(AND(OR($D305={"1/2","2/3","2/1","3/2"}),I303="l"),VLOOKUP(K303,$AC$2:$AD$17,2,FALSE),IF(AND(OR($D305={"1/2","2/3","2/1","3/2"}),I302="w"),VLOOKUP(K302,$AA$2:$AB$17,2,FALSE),IF(AND(OR($D305={"1/2","2/3","2/1","3/2"}),I302="l"),VLOOKUP(K302,$AC$2:$AD$17,2,FALSE),IF(AND(OR($D305={"1/2","2/3","2/1","3/2"}),I301="w"),VLOOKUP(K301,$AA$2:$AB$17,2,FALSE),IF(AND(OR($D305={"1/2","2/3","2/1","3/2"}),I301="l"),VLOOKUP(K301,$AC$2:$AD$17,2,FALSE),IF(AND(OR($D305={"1/2","2/3","2/1","3/2"}),I300="w"),VLOOKUP(K300,$AA$2:$AB$17,2,FALSE),IF(AND(OR($D305={"1/2","2/3","2/1","3/2"}),I300="l"),VLOOKUP(K300,$AC$2:$AD$17,2,FALSE),IF(AND(OR($D305={"1/2","2/3","2/1","3/2"}),I299="w"),VLOOKUP(K299,$AA$2:$AB$17,2,FALSE),IF(AND(OR($D305={"1/2","2/3","2/1","3/2"}),I299="l"),VLOOKUP(K299,$AC$2:$AD$17,2,FALSE),IF(AND(OR($D305={"1/2","2/3","2/1","3/2"}),I298="w"),VLOOKUP(K298,$AA$2:$AB$17,2,FALSE),IF(AND(OR($D305={"1/2","2/3","2/1","3/2"}),I298="l"),VLOOKUP(K298,$AC$2:$AD$17,2,FALSE),IF(AND(OR($D305={"1/2","2/3","2/1","3/2"}),I297="w"),VLOOKUP(K297,$AA$2:$AB$17,2,FALSE),IF(AND(OR($D305={"1/2","2/3","2/1","3/2"}),I297="l"),VLOOKUP(K297,$AC$2:$AD$17,2,FALSE),IF(AND(OR($D305={"1/2","2/3","2/1","3/2"}),I296="w"),VLOOKUP(K296,$AA$2:$AB$17,2,FALSE),IF(AND(OR($D305={"1/2","2/3","2/1","3/2"}),I296="l"),VLOOKUP(K296,$AC$2:$AD$17,2,FALSE),IF(AND(OR($D305={"1/2","2/3","2/1","3/2"}),I295="w"),VLOOKUP(K295,$AA$2:$AB$17,2,FALSE),IF(AND(OR($D305={"1/2","2/3","2/1","3/2"}),I295="l"),VLOOKUP(K295,$AC$2:$AD$17,2,FALSE),IF(OR($D305={"1/2","2/3","2/1","3/2"}),1,"")))))))))))))))))))))))</f>
        <v>2b</v>
      </c>
      <c r="L306" s="13" t="str">
        <f>IF(AND(M306="d",$A306&gt;=1,OR(N306={1,"2a","2b",3,"5a","5b","10a","10b","20a","20b","40a","40b","80a","80b","160a","160b"})),"w",IF(AND(M306="",$A306&gt;=1,OR(N306={1,"2a","2b",3,"5a","5b","10a","10b","20a","20b","40a","40b","80a","80b","160a","160b"})),"l",""))</f>
        <v/>
      </c>
      <c r="M306" s="7" t="str">
        <f>IF(OR($A306={25,26,27,28,29,30,31,32,33,34,35,36}),"d","")</f>
        <v>d</v>
      </c>
      <c r="N306" s="14" t="str">
        <f>IF(AND(OR($D305={"1/3","2/3","3/1","3/2"}),L305="w"),VLOOKUP(N305,$AA$2:$AB$17,2,FALSE),IF(AND(OR($D305={"1/3","2/3","3/1","3/2"}),L305="l"),VLOOKUP(N305,$AC$2:$AD$17,2,FALSE),IF(AND(OR($D305={"1/3","2/3","3/1","3/2"}),L304="w"),VLOOKUP(N304,$AA$2:$AB$17,2,FALSE),IF(AND(OR($D305={"1/3","2/3","3/1","3/2"}),L304="l"),VLOOKUP(N304,$AC$2:$AD$17,2,FALSE),IF(AND(OR($D305={"1/3","2/3","3/1","3/2"}),L303="w"),VLOOKUP(N303,$AA$2:$AB$17,2,FALSE),IF(AND(OR($D305={"1/3","2/3","3/1","3/2"}),L303="l"),VLOOKUP(N303,$AC$2:$AD$17,2,FALSE),IF(AND(OR($D305={"1/3","2/3","3/1","3/2"}),L302="w"),VLOOKUP(N302,$AA$2:$AB$17,2,FALSE),IF(AND(OR($D305={"1/3","2/3","3/1","3/2"}),L302="l"),VLOOKUP(N302,$AC$2:$AD$17,2,FALSE),IF(AND(OR($D305={"1/3","2/3","3/1","3/2"}),L301="w"),VLOOKUP(N301,$AA$2:$AB$17,2,FALSE),IF(AND(OR($D305={"1/3","2/3","3/1","3/2"}),L301="l"),VLOOKUP(N301,$AC$2:$AD$17,2,FALSE),IF(AND(OR($D305={"1/3","2/3","3/1","3/2"}),L300="w"),VLOOKUP(N300,$AA$2:$AB$17,2,FALSE),IF(AND(OR($D305={"1/3","2/3","3/1","3/2"}),L300="l"),VLOOKUP(N300,$AC$2:$AD$17,2,FALSE),IF(AND(OR($D305={"1/3","2/3","3/1","3/2"}),L299="w"),VLOOKUP(N299,$AA$2:$AB$17,2,FALSE),IF(AND(OR($D305={"1/3","2/3","3/1","3/2"}),L299="l"),VLOOKUP(N299,$AC$2:$AD$17,2,FALSE),IF(AND(OR($D305={"1/3","2/3","3/1","3/2"}),L298="w"),VLOOKUP(N298,$AA$2:$AB$17,2,FALSE),IF(AND(OR($D305={"1/3","2/3","3/1","3/2"}),L298="l"),VLOOKUP(N298,$AC$2:$AD$17,2,FALSE),IF(AND(OR($D305={"1/3","2/3","3/1","3/2"}),L297="w"),VLOOKUP(N297,$AA$2:$AB$17,2,FALSE),IF(AND(OR($D305={"1/3","2/3","3/1","3/2"}),L297="l"),VLOOKUP(N297,$AC$2:$AD$17,2,FALSE),IF(AND(OR($D305={"1/3","2/3","3/1","3/2"}),L296="w"),VLOOKUP(N296,$AA$2:$AB$17,2,FALSE),IF(AND(OR($D305={"1/3","2/3","3/1","3/2"}),L296="l"),VLOOKUP(N296,$AC$2:$AD$17,2,FALSE),IF(AND(OR($D305={"1/3","2/3","3/1","3/2"}),L295="w"),VLOOKUP(N295,$AA$2:$AB$17,2,FALSE),IF(AND(OR($D305={"1/3","2/3","3/1","3/2"}),L295="l"),VLOOKUP(N295,$AC$2:$AD$17,2,FALSE),IF(OR($D305={"1/3","2/3","3/1","3/2"}),1,"")))))))))))))))))))))))</f>
        <v/>
      </c>
      <c r="O306" s="12">
        <f t="shared" si="27"/>
        <v>-7</v>
      </c>
      <c r="P306" s="13" t="str">
        <f>IF(AND(Q306="c",$A306&gt;=1,OR(R306={1,"2a","2b",3,"5a","5b","10a","10b","20a","20b","40a","40b","80a","80b","160a","160b"})),"w",IF(AND(Q306="",$A306&gt;=1,OR(R306={1,"2a","2b",3,"5a","5b","10a","10b","20a","20b","40a","40b","80a","80b","160a","160b"})),"l",""))</f>
        <v>w</v>
      </c>
      <c r="Q306" s="7" t="str">
        <f>IF(OR($A306={1,4,7,10,13,16,19,22,25,28,31,34}),"c","")</f>
        <v>c</v>
      </c>
      <c r="R306" s="14">
        <f>IF(AND(OR($E305={"a/b","a/c","b/a","c/a"}),P305="w"),VLOOKUP(R305,$AA$2:$AB$17,2,FALSE),IF(AND(OR($E305={"a/b","a/c","b/a","c/a"}),P305="l"),VLOOKUP(R305,$AC$2:$AD$17,2,FALSE),IF(AND(OR($E305={"a/b","a/c","b/a","c/a"}),P304="w"),VLOOKUP(R304,$AA$2:$AB$17,2,FALSE),IF(AND(OR($E305={"a/b","a/c","b/a","c/a"}),P304="l"),VLOOKUP(R304,$AC$2:$AD$17,2,FALSE),IF(AND(OR($E305={"a/b","a/c","b/a","c/a"}),P303="w"),VLOOKUP(R303,$AA$2:$AB$17,2,FALSE),IF(AND(OR($E305={"a/b","a/c","b/a","c/a"}),P303="l"),VLOOKUP(R303,$AC$2:$AD$17,2,FALSE),IF(AND(OR($E305={"a/b","a/c","b/a","c/a"}),P302="w"),VLOOKUP(R302,$AA$2:$AB$17,2,FALSE),IF(AND(OR($E305={"a/b","a/c","b/a","c/a"}),P302="l"),VLOOKUP(R302,$AC$2:$AD$17,2,FALSE),IF(AND(OR($E305={"a/b","a/c","b/a","c/a"}),P301="w"),VLOOKUP(R301,$AA$2:$AB$17,2,FALSE),IF(AND(OR($E305={"a/b","a/c","b/a","c/a"}),P301="l"),VLOOKUP(R301,$AC$2:$AD$17,2,FALSE),IF(AND(OR($E305={"a/b","a/c","b/a","c/a"}),P300="w"),VLOOKUP(R300,$AA$2:$AB$17,2,FALSE),IF(AND(OR($E305={"a/b","a/c","b/a","c/a"}),P300="l"),VLOOKUP(R300,$AC$2:$AD$17,2,FALSE),IF(AND(OR($E305={"a/b","a/c","b/a","c/a"}),P299="w"),VLOOKUP(R299,$AA$2:$AB$17,2,FALSE),IF(AND(OR($E305={"a/b","a/c","b/a","c/a"}),P299="l"),VLOOKUP(R299,$AC$2:$AD$17,2,FALSE),IF(AND(OR($E305={"a/b","a/c","b/a","c/a"}),P298="w"),VLOOKUP(R298,$AA$2:$AB$17,2,FALSE),IF(AND(OR($E305={"a/b","a/c","b/a","c/a"}),P298="l"),VLOOKUP(R298,$AC$2:$AD$17,2,FALSE),IF(AND(OR($E305={"a/b","a/c","b/a","c/a"}),P297="w"),VLOOKUP(R297,$AA$2:$AB$17,2,FALSE),IF(AND(OR($E305={"a/b","a/c","b/a","c/a"}),P297="l"),VLOOKUP(R297,$AC$2:$AD$17,2,FALSE),IF(AND(OR($E305={"a/b","a/c","b/a","c/a"}),P296="w"),VLOOKUP(R296,$AA$2:$AB$17,2,FALSE),IF(AND(OR($E305={"a/b","a/c","b/a","c/a"}),P296="l"),VLOOKUP(R296,$AC$2:$AD$17,2,FALSE),IF(AND(OR($E305={"a/b","a/c","b/a","c/a"}),P295="w"),VLOOKUP(R295,$AA$2:$AB$17,2,FALSE),IF(AND(OR($E305={"a/b","a/c","b/a","c/a"}),P295="l"),VLOOKUP(R295,$AC$2:$AD$17,2,FALSE),IF(OR($E305={"a/b","a/c","b/a","c/a"}),1,"")))))))))))))))))))))))</f>
        <v>3</v>
      </c>
      <c r="S306" s="13" t="str">
        <f>IF(AND(T306="c",$A306&gt;=1,OR(U306={1,"2a","2b",3,"5a","5b","10a","10b","20a","20b","40a","40b","80a","80b","160a","160b"})),"w",IF(AND(T306="",$A306&gt;=1,OR(U306={1,"2a","2b",3,"5a","5b","10a","10b","20a","20b","40a","40b","80a","80b","160a","160b"})),"l",""))</f>
        <v>l</v>
      </c>
      <c r="T306" s="7" t="str">
        <f>IF(OR($A306={2,5,8,11,14,17,20,23,26,29,32,35}),"c","")</f>
        <v/>
      </c>
      <c r="U306" s="14" t="str">
        <f>IF(AND(OR($E305={"a/b","b/c","b/a","c/b"}),S305="w"),VLOOKUP(U305,$AA$2:$AB$17,2,FALSE),IF(AND(OR($E305={"a/b","b/c","b/a","c/b"}),S305="l"),VLOOKUP(U305,$AC$2:$AD$17,2,FALSE),IF(AND(OR($E305={"a/b","b/c","b/a","c/b"}),S304="w"),VLOOKUP(U304,$AA$2:$AB$17,2,FALSE),IF(AND(OR($E305={"a/b","b/c","b/a","c/b"}),S304="l"),VLOOKUP(U304,$AC$2:$AD$17,2,FALSE),IF(AND(OR($E305={"a/b","b/c","b/a","c/b"}),S303="w"),VLOOKUP(U303,$AA$2:$AB$17,2,FALSE),IF(AND(OR($E305={"a/b","b/c","b/a","c/b"}),S303="l"),VLOOKUP(U303,$AC$2:$AD$17,2,FALSE),IF(AND(OR($E305={"a/b","b/c","b/a","c/b"}),S302="w"),VLOOKUP(U302,$AA$2:$AB$17,2,FALSE),IF(AND(OR($E305={"a/b","b/c","b/a","c/b"}),S302="l"),VLOOKUP(U302,$AC$2:$AD$17,2,FALSE),IF(AND(OR($E305={"a/b","b/c","b/a","c/b"}),S301="w"),VLOOKUP(U301,$AA$2:$AB$17,2,FALSE),IF(AND(OR($E305={"a/b","b/c","b/a","c/b"}),S301="l"),VLOOKUP(U301,$AC$2:$AD$17,2,FALSE),IF(AND(OR($E305={"a/b","b/c","b/a","c/b"}),S300="w"),VLOOKUP(U300,$AA$2:$AB$17,2,FALSE),IF(AND(OR($E305={"a/b","b/c","b/a","c/b"}),S300="l"),VLOOKUP(U300,$AC$2:$AD$17,2,FALSE),IF(AND(OR($E305={"a/b","b/c","b/a","c/b"}),S299="w"),VLOOKUP(U299,$AA$2:$AB$17,2,FALSE),IF(AND(OR($E305={"a/b","b/c","b/a","c/b"}),S299="l"),VLOOKUP(U299,$AC$2:$AD$17,2,FALSE),IF(AND(OR($E305={"a/b","b/c","b/a","c/b"}),S298="w"),VLOOKUP(U298,$AA$2:$AB$17,2,FALSE),IF(AND(OR($E305={"a/b","b/c","b/a","c/b"}),S298="l"),VLOOKUP(U298,$AC$2:$AD$17,2,FALSE),IF(AND(OR($E305={"a/b","b/c","b/a","c/b"}),S297="w"),VLOOKUP(U297,$AA$2:$AB$17,2,FALSE),IF(AND(OR($E305={"a/b","b/c","b/a","c/b"}),S297="l"),VLOOKUP(U297,$AC$2:$AD$17,2,FALSE),IF(AND(OR($E305={"a/b","b/c","b/a","c/b"}),S296="w"),VLOOKUP(U296,$AA$2:$AB$17,2,FALSE),IF(AND(OR($E305={"a/b","b/c","b/a","c/b"}),S296="l"),VLOOKUP(U296,$AC$2:$AD$17,2,FALSE),IF(AND(OR($E305={"a/b","b/c","b/a","c/b"}),S295="w"),VLOOKUP(U295,$AA$2:$AB$17,2,FALSE),IF(AND(OR($E305={"a/b","b/c","b/a","c/b"}),S295="l"),VLOOKUP(U295,$AC$2:$AD$17,2,FALSE),IF(OR($E305={"a/b","b/c","b/a","c/b"}),1,"")))))))))))))))))))))))</f>
        <v>5b</v>
      </c>
      <c r="V306" s="13" t="str">
        <f>IF(AND(W306="c",$A306&gt;=1,OR(X306={1,"2a","2b",3,"5a","5b","10a","10b","20a","20b","40a","40b","80a","80b","160a","160b"})),"w",IF(AND(W306="",$A306&gt;=1,OR(X306={1,"2a","2b",3,"5a","5b","10a","10b","20a","20b","40a","40b","80a","80b","160a","160b"})),"l",""))</f>
        <v/>
      </c>
      <c r="W306" s="7" t="str">
        <f>IF(OR($A306={3,6,9,12,15,18,21,24,27,30,33,36}),"c","")</f>
        <v/>
      </c>
      <c r="X306" s="14" t="str">
        <f>IF(AND(OR($E305={"a/c","b/c","c/a","c/b"}),V305="w"),VLOOKUP(X305,$AA$2:$AB$17,2,FALSE),IF(AND(OR($E305={"a/c","b/c","c/a","c/b"}),V305="l"),VLOOKUP(X305,$AC$2:$AD$17,2,FALSE),IF(AND(OR($E305={"a/c","b/c","c/a","c/b"}),V304="w"),VLOOKUP(X304,$AA$2:$AB$17,2,FALSE),IF(AND(OR($E305={"a/c","b/c","c/a","c/b"}),V304="l"),VLOOKUP(X304,$AC$2:$AD$17,2,FALSE),IF(AND(OR($E305={"a/c","b/c","c/a","c/b"}),V303="w"),VLOOKUP(X303,$AA$2:$AB$17,2,FALSE),IF(AND(OR($E305={"a/c","b/c","c/a","c/b"}),V303="l"),VLOOKUP(X303,$AC$2:$AD$17,2,FALSE),IF(AND(OR($E305={"a/c","b/c","c/a","c/b"}),V302="w"),VLOOKUP(X302,$AA$2:$AB$17,2,FALSE),IF(AND(OR($E305={"a/c","b/c","c/a","c/b"}),V302="l"),VLOOKUP(X302,$AC$2:$AD$17,2,FALSE),IF(AND(OR($E305={"a/c","b/c","c/a","c/b"}),V301="w"),VLOOKUP(X301,$AA$2:$AB$17,2,FALSE),IF(AND(OR($E305={"a/c","b/c","c/a","c/b"}),V301="l"),VLOOKUP(X301,$AC$2:$AD$17,2,FALSE),IF(AND(OR($E305={"a/c","b/c","c/a","c/b"}),V300="w"),VLOOKUP(X300,$AA$2:$AB$17,2,FALSE),IF(AND(OR($E305={"a/c","b/c","c/a","c/b"}),V300="l"),VLOOKUP(X300,$AC$2:$AD$17,2,FALSE),IF(AND(OR($E305={"a/c","b/c","c/a","c/b"}),V299="w"),VLOOKUP(X299,$AA$2:$AB$17,2,FALSE),IF(AND(OR($E305={"a/c","b/c","c/a","c/b"}),V299="l"),VLOOKUP(X299,$AC$2:$AD$17,2,FALSE),IF(AND(OR($E305={"a/c","b/c","c/a","c/b"}),V298="w"),VLOOKUP(X298,$AA$2:$AB$17,2,FALSE),IF(AND(OR($E305={"a/c","b/c","c/a","c/b"}),V298="l"),VLOOKUP(X298,$AC$2:$AD$17,2,FALSE),IF(AND(OR($E305={"a/c","b/c","c/a","c/b"}),V297="w"),VLOOKUP(X297,$AA$2:$AB$17,2,FALSE),IF(AND(OR($E305={"a/c","b/c","c/a","c/b"}),V297="l"),VLOOKUP(X297,$AC$2:$AD$17,2,FALSE),IF(AND(OR($E305={"a/c","b/c","c/a","c/b"}),V296="w"),VLOOKUP(X296,$AA$2:$AB$17,2,FALSE),IF(AND(OR($E305={"a/c","b/c","c/a","c/b"}),V296="l"),VLOOKUP(X296,$AC$2:$AD$17,2,FALSE),IF(AND(OR($E305={"a/c","b/c","c/a","c/b"}),V295="w"),VLOOKUP(X295,$AA$2:$AB$17,2,FALSE),IF(AND(OR($E305={"a/c","b/c","c/a","c/b"}),V295="l"),VLOOKUP(X295,$AC$2:$AD$17,2,FALSE),IF(OR($E305={"a/c","b/c","c/a","c/b"}),1,"")))))))))))))))))))))))</f>
        <v/>
      </c>
      <c r="Y306" s="12">
        <f t="shared" si="28"/>
        <v>1</v>
      </c>
      <c r="Z306" s="27">
        <f t="shared" si="29"/>
        <v>-6</v>
      </c>
    </row>
    <row r="307" spans="1:26">
      <c r="A307" s="2">
        <v>14</v>
      </c>
      <c r="B307" s="9">
        <f>IF(OR($A307={1,2,3,4,5,6,7,8,9,10,11,12}),1,IF(OR($A307={13,14,15,16,17,18,19,20,21,22,23,24}),2,IF(OR($A307={25,26,27,28,29,30,31,32,33,34,35,36}),3,"")))</f>
        <v>2</v>
      </c>
      <c r="C307" s="9" t="str">
        <f>IF(OR($A307={1,4,7,10,13,16,19,22,25,28,31,34}),"A",IF(OR($A307={2,5,8,11,14,17,20,23,26,29,32,35}),"B",IF(OR($A307={3,6,9,12,15,18,21,24,27,30,33,36}),"C","")))</f>
        <v>B</v>
      </c>
      <c r="D307" t="str">
        <f t="shared" si="30"/>
        <v>3/2</v>
      </c>
      <c r="E307" t="str">
        <f t="shared" si="31"/>
        <v>A/B</v>
      </c>
      <c r="F307" s="13" t="str">
        <f>IF(AND(G307="d",$A307&gt;=1,OR(H307={1,"2a","2b",3,"5a","5b","10a","10b","20a","20b","40a","40b","80a","80b","160a","160b"})),"w",IF(AND(G307="",$A307&gt;=1,OR(H307={1,"2a","2b",3,"5a","5b","10a","10b","20a","20b","40a","40b","80a","80b","160a","160b"})),"l",""))</f>
        <v>l</v>
      </c>
      <c r="G307" s="7" t="str">
        <f>IF(OR($A307={1,2,3,4,5,6,7,8,9,10,11,12}),"d","")</f>
        <v/>
      </c>
      <c r="H307" s="14" t="str">
        <f>IF(AND(OR($D306={"1/2","1/3","2/1","3/1"}),F306="w"),VLOOKUP(H306,$AA$2:$AB$17,2,FALSE),IF(AND(OR($D306={"1/2","1/3","2/1","3/1"}),F306="l"),VLOOKUP(H306,$AC$2:$AD$17,2,FALSE),IF(AND(OR($D306={"1/2","1/3","2/1","3/1"}),F305="w"),VLOOKUP(H305,$AA$2:$AB$17,2,FALSE),IF(AND(OR($D306={"1/2","1/3","2/1","3/1"}),F305="l"),VLOOKUP(H305,$AC$2:$AD$17,2,FALSE),IF(AND(OR($D306={"1/2","1/3","2/1","3/1"}),F304="w"),VLOOKUP(H304,$AA$2:$AB$17,2,FALSE),IF(AND(OR($D306={"1/2","1/3","2/1","3/1"}),F304="l"),VLOOKUP(H304,$AC$2:$AD$17,2,FALSE),IF(AND(OR($D306={"1/2","1/3","2/1","3/1"}),F303="w"),VLOOKUP(H303,$AA$2:$AB$17,2,FALSE),IF(AND(OR($D306={"1/2","1/3","2/1","3/1"}),F303="l"),VLOOKUP(H303,$AC$2:$AD$17,2,FALSE),IF(AND(OR($D306={"1/2","1/3","2/1","3/1"}),F302="w"),VLOOKUP(H302,$AA$2:$AB$17,2,FALSE),IF(AND(OR($D306={"1/2","1/3","2/1","3/1"}),F302="l"),VLOOKUP(H302,$AC$2:$AD$17,2,FALSE),IF(AND(OR($D306={"1/2","1/3","2/1","3/1"}),F301="w"),VLOOKUP(H301,$AA$2:$AB$17,2,FALSE),IF(AND(OR($D306={"1/2","1/3","2/1","3/1"}),F301="l"),VLOOKUP(H301,$AC$2:$AD$17,2,FALSE),IF(AND(OR($D306={"1/2","1/3","2/1","3/1"}),F300="w"),VLOOKUP(H300,$AA$2:$AB$17,2,FALSE),IF(AND(OR($D306={"1/2","1/3","2/1","3/1"}),F300="l"),VLOOKUP(H300,$AC$2:$AD$17,2,FALSE),IF(AND(OR($D306={"1/2","1/3","2/1","3/1"}),F299="w"),VLOOKUP(H299,$AA$2:$AB$17,2,FALSE),IF(AND(OR($D306={"1/2","1/3","2/1","3/1"}),F299="l"),VLOOKUP(H299,$AC$2:$AD$17,2,FALSE),IF(AND(OR($D306={"1/2","1/3","2/1","3/1"}),F298="w"),VLOOKUP(H298,$AA$2:$AB$17,2,FALSE),IF(AND(OR($D306={"1/2","1/3","2/1","3/1"}),F298="l"),VLOOKUP(H298,$AC$2:$AD$17,2,FALSE),IF(AND(OR($D306={"1/2","1/3","2/1","3/1"}),F297="w"),VLOOKUP(H297,$AA$2:$AB$17,2,FALSE),IF(AND(OR($D306={"1/2","1/3","2/1","3/1"}),F297="l"),VLOOKUP(H297,$AC$2:$AD$17,2,FALSE),IF(AND(OR($D306={"1/2","1/3","2/1","3/1"}),F296="w"),VLOOKUP(H296,$AA$2:$AB$17,2,FALSE),IF(AND(OR($D306={"1/2","1/3","2/1","3/1"}),F296="l"),VLOOKUP(H296,$AC$2:$AD$17,2,FALSE),IF(OR($D306={"1/2","1/3","2/1","3/1"}),1,"")))))))))))))))))))))))</f>
        <v>5b</v>
      </c>
      <c r="I307" s="13" t="str">
        <f>IF(AND(J307="d",$A307&gt;=1,OR(K307={1,"2a","2b",3,"5a","5b","10a","10b","20a","20b","40a","40b","80a","80b","160a","160b"})),"w",IF(AND(J307="",$A307&gt;=1,OR(K307={1,"2a","2b",3,"5a","5b","10a","10b","20a","20b","40a","40b","80a","80b","160a","160b"})),"l",""))</f>
        <v/>
      </c>
      <c r="J307" s="7" t="str">
        <f>IF(OR($A307={13,14,15,16,17,18,19,20,21,22,23,24}),"d","")</f>
        <v>d</v>
      </c>
      <c r="K307" s="14" t="str">
        <f>IF(AND(OR($D306={"1/2","2/3","2/1","3/2"}),I306="w"),VLOOKUP(K306,$AA$2:$AB$17,2,FALSE),IF(AND(OR($D306={"1/2","2/3","2/1","3/2"}),I306="l"),VLOOKUP(K306,$AC$2:$AD$17,2,FALSE),IF(AND(OR($D306={"1/2","2/3","2/1","3/2"}),I305="w"),VLOOKUP(K305,$AA$2:$AB$17,2,FALSE),IF(AND(OR($D306={"1/2","2/3","2/1","3/2"}),I305="l"),VLOOKUP(K305,$AC$2:$AD$17,2,FALSE),IF(AND(OR($D306={"1/2","2/3","2/1","3/2"}),I304="w"),VLOOKUP(K304,$AA$2:$AB$17,2,FALSE),IF(AND(OR($D306={"1/2","2/3","2/1","3/2"}),I304="l"),VLOOKUP(K304,$AC$2:$AD$17,2,FALSE),IF(AND(OR($D306={"1/2","2/3","2/1","3/2"}),I303="w"),VLOOKUP(K303,$AA$2:$AB$17,2,FALSE),IF(AND(OR($D306={"1/2","2/3","2/1","3/2"}),I303="l"),VLOOKUP(K303,$AC$2:$AD$17,2,FALSE),IF(AND(OR($D306={"1/2","2/3","2/1","3/2"}),I302="w"),VLOOKUP(K302,$AA$2:$AB$17,2,FALSE),IF(AND(OR($D306={"1/2","2/3","2/1","3/2"}),I302="l"),VLOOKUP(K302,$AC$2:$AD$17,2,FALSE),IF(AND(OR($D306={"1/2","2/3","2/1","3/2"}),I301="w"),VLOOKUP(K301,$AA$2:$AB$17,2,FALSE),IF(AND(OR($D306={"1/2","2/3","2/1","3/2"}),I301="l"),VLOOKUP(K301,$AC$2:$AD$17,2,FALSE),IF(AND(OR($D306={"1/2","2/3","2/1","3/2"}),I300="w"),VLOOKUP(K300,$AA$2:$AB$17,2,FALSE),IF(AND(OR($D306={"1/2","2/3","2/1","3/2"}),I300="l"),VLOOKUP(K300,$AC$2:$AD$17,2,FALSE),IF(AND(OR($D306={"1/2","2/3","2/1","3/2"}),I299="w"),VLOOKUP(K299,$AA$2:$AB$17,2,FALSE),IF(AND(OR($D306={"1/2","2/3","2/1","3/2"}),I299="l"),VLOOKUP(K299,$AC$2:$AD$17,2,FALSE),IF(AND(OR($D306={"1/2","2/3","2/1","3/2"}),I298="w"),VLOOKUP(K298,$AA$2:$AB$17,2,FALSE),IF(AND(OR($D306={"1/2","2/3","2/1","3/2"}),I298="l"),VLOOKUP(K298,$AC$2:$AD$17,2,FALSE),IF(AND(OR($D306={"1/2","2/3","2/1","3/2"}),I297="w"),VLOOKUP(K297,$AA$2:$AB$17,2,FALSE),IF(AND(OR($D306={"1/2","2/3","2/1","3/2"}),I297="l"),VLOOKUP(K297,$AC$2:$AD$17,2,FALSE),IF(AND(OR($D306={"1/2","2/3","2/1","3/2"}),I296="w"),VLOOKUP(K296,$AA$2:$AB$17,2,FALSE),IF(AND(OR($D306={"1/2","2/3","2/1","3/2"}),I296="l"),VLOOKUP(K296,$AC$2:$AD$17,2,FALSE),IF(OR($D306={"1/2","2/3","2/1","3/2"}),1,"")))))))))))))))))))))))</f>
        <v/>
      </c>
      <c r="L307" s="13" t="str">
        <f>IF(AND(M307="d",$A307&gt;=1,OR(N307={1,"2a","2b",3,"5a","5b","10a","10b","20a","20b","40a","40b","80a","80b","160a","160b"})),"w",IF(AND(M307="",$A307&gt;=1,OR(N307={1,"2a","2b",3,"5a","5b","10a","10b","20a","20b","40a","40b","80a","80b","160a","160b"})),"l",""))</f>
        <v>l</v>
      </c>
      <c r="M307" s="7" t="str">
        <f>IF(OR($A307={25,26,27,28,29,30,31,32,33,34,35,36}),"d","")</f>
        <v/>
      </c>
      <c r="N307" s="14" t="str">
        <f>IF(AND(OR($D306={"1/3","2/3","3/1","3/2"}),L306="w"),VLOOKUP(N306,$AA$2:$AB$17,2,FALSE),IF(AND(OR($D306={"1/3","2/3","3/1","3/2"}),L306="l"),VLOOKUP(N306,$AC$2:$AD$17,2,FALSE),IF(AND(OR($D306={"1/3","2/3","3/1","3/2"}),L305="w"),VLOOKUP(N305,$AA$2:$AB$17,2,FALSE),IF(AND(OR($D306={"1/3","2/3","3/1","3/2"}),L305="l"),VLOOKUP(N305,$AC$2:$AD$17,2,FALSE),IF(AND(OR($D306={"1/3","2/3","3/1","3/2"}),L304="w"),VLOOKUP(N304,$AA$2:$AB$17,2,FALSE),IF(AND(OR($D306={"1/3","2/3","3/1","3/2"}),L304="l"),VLOOKUP(N304,$AC$2:$AD$17,2,FALSE),IF(AND(OR($D306={"1/3","2/3","3/1","3/2"}),L303="w"),VLOOKUP(N303,$AA$2:$AB$17,2,FALSE),IF(AND(OR($D306={"1/3","2/3","3/1","3/2"}),L303="l"),VLOOKUP(N303,$AC$2:$AD$17,2,FALSE),IF(AND(OR($D306={"1/3","2/3","3/1","3/2"}),L302="w"),VLOOKUP(N302,$AA$2:$AB$17,2,FALSE),IF(AND(OR($D306={"1/3","2/3","3/1","3/2"}),L302="l"),VLOOKUP(N302,$AC$2:$AD$17,2,FALSE),IF(AND(OR($D306={"1/3","2/3","3/1","3/2"}),L301="w"),VLOOKUP(N301,$AA$2:$AB$17,2,FALSE),IF(AND(OR($D306={"1/3","2/3","3/1","3/2"}),L301="l"),VLOOKUP(N301,$AC$2:$AD$17,2,FALSE),IF(AND(OR($D306={"1/3","2/3","3/1","3/2"}),L300="w"),VLOOKUP(N300,$AA$2:$AB$17,2,FALSE),IF(AND(OR($D306={"1/3","2/3","3/1","3/2"}),L300="l"),VLOOKUP(N300,$AC$2:$AD$17,2,FALSE),IF(AND(OR($D306={"1/3","2/3","3/1","3/2"}),L299="w"),VLOOKUP(N299,$AA$2:$AB$17,2,FALSE),IF(AND(OR($D306={"1/3","2/3","3/1","3/2"}),L299="l"),VLOOKUP(N299,$AC$2:$AD$17,2,FALSE),IF(AND(OR($D306={"1/3","2/3","3/1","3/2"}),L298="w"),VLOOKUP(N298,$AA$2:$AB$17,2,FALSE),IF(AND(OR($D306={"1/3","2/3","3/1","3/2"}),L298="l"),VLOOKUP(N298,$AC$2:$AD$17,2,FALSE),IF(AND(OR($D306={"1/3","2/3","3/1","3/2"}),L297="w"),VLOOKUP(N297,$AA$2:$AB$17,2,FALSE),IF(AND(OR($D306={"1/3","2/3","3/1","3/2"}),L297="l"),VLOOKUP(N297,$AC$2:$AD$17,2,FALSE),IF(AND(OR($D306={"1/3","2/3","3/1","3/2"}),L296="w"),VLOOKUP(N296,$AA$2:$AB$17,2,FALSE),IF(AND(OR($D306={"1/3","2/3","3/1","3/2"}),L296="l"),VLOOKUP(N296,$AC$2:$AD$17,2,FALSE),IF(OR($D306={"1/3","2/3","3/1","3/2"}),1,"")))))))))))))))))))))))</f>
        <v>20a</v>
      </c>
      <c r="O307" s="12">
        <f t="shared" si="27"/>
        <v>-25</v>
      </c>
      <c r="P307" s="13" t="str">
        <f>IF(AND(Q307="c",$A307&gt;=1,OR(R307={1,"2a","2b",3,"5a","5b","10a","10b","20a","20b","40a","40b","80a","80b","160a","160b"})),"w",IF(AND(Q307="",$A307&gt;=1,OR(R307={1,"2a","2b",3,"5a","5b","10a","10b","20a","20b","40a","40b","80a","80b","160a","160b"})),"l",""))</f>
        <v>l</v>
      </c>
      <c r="Q307" s="7" t="str">
        <f>IF(OR($A307={1,4,7,10,13,16,19,22,25,28,31,34}),"c","")</f>
        <v/>
      </c>
      <c r="R307" s="14">
        <f>IF(AND(OR($E306={"a/b","a/c","b/a","c/a"}),P306="w"),VLOOKUP(R306,$AA$2:$AB$17,2,FALSE),IF(AND(OR($E306={"a/b","a/c","b/a","c/a"}),P306="l"),VLOOKUP(R306,$AC$2:$AD$17,2,FALSE),IF(AND(OR($E306={"a/b","a/c","b/a","c/a"}),P305="w"),VLOOKUP(R305,$AA$2:$AB$17,2,FALSE),IF(AND(OR($E306={"a/b","a/c","b/a","c/a"}),P305="l"),VLOOKUP(R305,$AC$2:$AD$17,2,FALSE),IF(AND(OR($E306={"a/b","a/c","b/a","c/a"}),P304="w"),VLOOKUP(R304,$AA$2:$AB$17,2,FALSE),IF(AND(OR($E306={"a/b","a/c","b/a","c/a"}),P304="l"),VLOOKUP(R304,$AC$2:$AD$17,2,FALSE),IF(AND(OR($E306={"a/b","a/c","b/a","c/a"}),P303="w"),VLOOKUP(R303,$AA$2:$AB$17,2,FALSE),IF(AND(OR($E306={"a/b","a/c","b/a","c/a"}),P303="l"),VLOOKUP(R303,$AC$2:$AD$17,2,FALSE),IF(AND(OR($E306={"a/b","a/c","b/a","c/a"}),P302="w"),VLOOKUP(R302,$AA$2:$AB$17,2,FALSE),IF(AND(OR($E306={"a/b","a/c","b/a","c/a"}),P302="l"),VLOOKUP(R302,$AC$2:$AD$17,2,FALSE),IF(AND(OR($E306={"a/b","a/c","b/a","c/a"}),P301="w"),VLOOKUP(R301,$AA$2:$AB$17,2,FALSE),IF(AND(OR($E306={"a/b","a/c","b/a","c/a"}),P301="l"),VLOOKUP(R301,$AC$2:$AD$17,2,FALSE),IF(AND(OR($E306={"a/b","a/c","b/a","c/a"}),P300="w"),VLOOKUP(R300,$AA$2:$AB$17,2,FALSE),IF(AND(OR($E306={"a/b","a/c","b/a","c/a"}),P300="l"),VLOOKUP(R300,$AC$2:$AD$17,2,FALSE),IF(AND(OR($E306={"a/b","a/c","b/a","c/a"}),P299="w"),VLOOKUP(R299,$AA$2:$AB$17,2,FALSE),IF(AND(OR($E306={"a/b","a/c","b/a","c/a"}),P299="l"),VLOOKUP(R299,$AC$2:$AD$17,2,FALSE),IF(AND(OR($E306={"a/b","a/c","b/a","c/a"}),P298="w"),VLOOKUP(R298,$AA$2:$AB$17,2,FALSE),IF(AND(OR($E306={"a/b","a/c","b/a","c/a"}),P298="l"),VLOOKUP(R298,$AC$2:$AD$17,2,FALSE),IF(AND(OR($E306={"a/b","a/c","b/a","c/a"}),P297="w"),VLOOKUP(R297,$AA$2:$AB$17,2,FALSE),IF(AND(OR($E306={"a/b","a/c","b/a","c/a"}),P297="l"),VLOOKUP(R297,$AC$2:$AD$17,2,FALSE),IF(AND(OR($E306={"a/b","a/c","b/a","c/a"}),P296="w"),VLOOKUP(R296,$AA$2:$AB$17,2,FALSE),IF(AND(OR($E306={"a/b","a/c","b/a","c/a"}),P296="l"),VLOOKUP(R296,$AC$2:$AD$17,2,FALSE),IF(OR($E306={"a/b","a/c","b/a","c/a"}),1,"")))))))))))))))))))))))</f>
        <v>1</v>
      </c>
      <c r="S307" s="13" t="str">
        <f>IF(AND(T307="c",$A307&gt;=1,OR(U307={1,"2a","2b",3,"5a","5b","10a","10b","20a","20b","40a","40b","80a","80b","160a","160b"})),"w",IF(AND(T307="",$A307&gt;=1,OR(U307={1,"2a","2b",3,"5a","5b","10a","10b","20a","20b","40a","40b","80a","80b","160a","160b"})),"l",""))</f>
        <v>w</v>
      </c>
      <c r="T307" s="7" t="str">
        <f>IF(OR($A307={2,5,8,11,14,17,20,23,26,29,32,35}),"c","")</f>
        <v>c</v>
      </c>
      <c r="U307" s="14" t="str">
        <f>IF(AND(OR($E306={"a/b","b/c","b/a","c/b"}),S306="w"),VLOOKUP(U306,$AA$2:$AB$17,2,FALSE),IF(AND(OR($E306={"a/b","b/c","b/a","c/b"}),S306="l"),VLOOKUP(U306,$AC$2:$AD$17,2,FALSE),IF(AND(OR($E306={"a/b","b/c","b/a","c/b"}),S305="w"),VLOOKUP(U305,$AA$2:$AB$17,2,FALSE),IF(AND(OR($E306={"a/b","b/c","b/a","c/b"}),S305="l"),VLOOKUP(U305,$AC$2:$AD$17,2,FALSE),IF(AND(OR($E306={"a/b","b/c","b/a","c/b"}),S304="w"),VLOOKUP(U304,$AA$2:$AB$17,2,FALSE),IF(AND(OR($E306={"a/b","b/c","b/a","c/b"}),S304="l"),VLOOKUP(U304,$AC$2:$AD$17,2,FALSE),IF(AND(OR($E306={"a/b","b/c","b/a","c/b"}),S303="w"),VLOOKUP(U303,$AA$2:$AB$17,2,FALSE),IF(AND(OR($E306={"a/b","b/c","b/a","c/b"}),S303="l"),VLOOKUP(U303,$AC$2:$AD$17,2,FALSE),IF(AND(OR($E306={"a/b","b/c","b/a","c/b"}),S302="w"),VLOOKUP(U302,$AA$2:$AB$17,2,FALSE),IF(AND(OR($E306={"a/b","b/c","b/a","c/b"}),S302="l"),VLOOKUP(U302,$AC$2:$AD$17,2,FALSE),IF(AND(OR($E306={"a/b","b/c","b/a","c/b"}),S301="w"),VLOOKUP(U301,$AA$2:$AB$17,2,FALSE),IF(AND(OR($E306={"a/b","b/c","b/a","c/b"}),S301="l"),VLOOKUP(U301,$AC$2:$AD$17,2,FALSE),IF(AND(OR($E306={"a/b","b/c","b/a","c/b"}),S300="w"),VLOOKUP(U300,$AA$2:$AB$17,2,FALSE),IF(AND(OR($E306={"a/b","b/c","b/a","c/b"}),S300="l"),VLOOKUP(U300,$AC$2:$AD$17,2,FALSE),IF(AND(OR($E306={"a/b","b/c","b/a","c/b"}),S299="w"),VLOOKUP(U299,$AA$2:$AB$17,2,FALSE),IF(AND(OR($E306={"a/b","b/c","b/a","c/b"}),S299="l"),VLOOKUP(U299,$AC$2:$AD$17,2,FALSE),IF(AND(OR($E306={"a/b","b/c","b/a","c/b"}),S298="w"),VLOOKUP(U298,$AA$2:$AB$17,2,FALSE),IF(AND(OR($E306={"a/b","b/c","b/a","c/b"}),S298="l"),VLOOKUP(U298,$AC$2:$AD$17,2,FALSE),IF(AND(OR($E306={"a/b","b/c","b/a","c/b"}),S297="w"),VLOOKUP(U297,$AA$2:$AB$17,2,FALSE),IF(AND(OR($E306={"a/b","b/c","b/a","c/b"}),S297="l"),VLOOKUP(U297,$AC$2:$AD$17,2,FALSE),IF(AND(OR($E306={"a/b","b/c","b/a","c/b"}),S296="w"),VLOOKUP(U296,$AA$2:$AB$17,2,FALSE),IF(AND(OR($E306={"a/b","b/c","b/a","c/b"}),S296="l"),VLOOKUP(U296,$AC$2:$AD$17,2,FALSE),IF(OR($E306={"a/b","b/c","b/a","c/b"}),1,"")))))))))))))))))))))))</f>
        <v>10a</v>
      </c>
      <c r="V307" s="13" t="str">
        <f>IF(AND(W307="c",$A307&gt;=1,OR(X307={1,"2a","2b",3,"5a","5b","10a","10b","20a","20b","40a","40b","80a","80b","160a","160b"})),"w",IF(AND(W307="",$A307&gt;=1,OR(X307={1,"2a","2b",3,"5a","5b","10a","10b","20a","20b","40a","40b","80a","80b","160a","160b"})),"l",""))</f>
        <v/>
      </c>
      <c r="W307" s="7" t="str">
        <f>IF(OR($A307={3,6,9,12,15,18,21,24,27,30,33,36}),"c","")</f>
        <v/>
      </c>
      <c r="X307" s="14" t="str">
        <f>IF(AND(OR($E306={"a/c","b/c","c/a","c/b"}),V306="w"),VLOOKUP(X306,$AA$2:$AB$17,2,FALSE),IF(AND(OR($E306={"a/c","b/c","c/a","c/b"}),V306="l"),VLOOKUP(X306,$AC$2:$AD$17,2,FALSE),IF(AND(OR($E306={"a/c","b/c","c/a","c/b"}),V305="w"),VLOOKUP(X305,$AA$2:$AB$17,2,FALSE),IF(AND(OR($E306={"a/c","b/c","c/a","c/b"}),V305="l"),VLOOKUP(X305,$AC$2:$AD$17,2,FALSE),IF(AND(OR($E306={"a/c","b/c","c/a","c/b"}),V304="w"),VLOOKUP(X304,$AA$2:$AB$17,2,FALSE),IF(AND(OR($E306={"a/c","b/c","c/a","c/b"}),V304="l"),VLOOKUP(X304,$AC$2:$AD$17,2,FALSE),IF(AND(OR($E306={"a/c","b/c","c/a","c/b"}),V303="w"),VLOOKUP(X303,$AA$2:$AB$17,2,FALSE),IF(AND(OR($E306={"a/c","b/c","c/a","c/b"}),V303="l"),VLOOKUP(X303,$AC$2:$AD$17,2,FALSE),IF(AND(OR($E306={"a/c","b/c","c/a","c/b"}),V302="w"),VLOOKUP(X302,$AA$2:$AB$17,2,FALSE),IF(AND(OR($E306={"a/c","b/c","c/a","c/b"}),V302="l"),VLOOKUP(X302,$AC$2:$AD$17,2,FALSE),IF(AND(OR($E306={"a/c","b/c","c/a","c/b"}),V301="w"),VLOOKUP(X301,$AA$2:$AB$17,2,FALSE),IF(AND(OR($E306={"a/c","b/c","c/a","c/b"}),V301="l"),VLOOKUP(X301,$AC$2:$AD$17,2,FALSE),IF(AND(OR($E306={"a/c","b/c","c/a","c/b"}),V300="w"),VLOOKUP(X300,$AA$2:$AB$17,2,FALSE),IF(AND(OR($E306={"a/c","b/c","c/a","c/b"}),V300="l"),VLOOKUP(X300,$AC$2:$AD$17,2,FALSE),IF(AND(OR($E306={"a/c","b/c","c/a","c/b"}),V299="w"),VLOOKUP(X299,$AA$2:$AB$17,2,FALSE),IF(AND(OR($E306={"a/c","b/c","c/a","c/b"}),V299="l"),VLOOKUP(X299,$AC$2:$AD$17,2,FALSE),IF(AND(OR($E306={"a/c","b/c","c/a","c/b"}),V298="w"),VLOOKUP(X298,$AA$2:$AB$17,2,FALSE),IF(AND(OR($E306={"a/c","b/c","c/a","c/b"}),V298="l"),VLOOKUP(X298,$AC$2:$AD$17,2,FALSE),IF(AND(OR($E306={"a/c","b/c","c/a","c/b"}),V297="w"),VLOOKUP(X297,$AA$2:$AB$17,2,FALSE),IF(AND(OR($E306={"a/c","b/c","c/a","c/b"}),V297="l"),VLOOKUP(X297,$AC$2:$AD$17,2,FALSE),IF(AND(OR($E306={"a/c","b/c","c/a","c/b"}),V296="w"),VLOOKUP(X296,$AA$2:$AB$17,2,FALSE),IF(AND(OR($E306={"a/c","b/c","c/a","c/b"}),V296="l"),VLOOKUP(X296,$AC$2:$AD$17,2,FALSE),IF(OR($E306={"a/c","b/c","c/a","c/b"}),1,"")))))))))))))))))))))))</f>
        <v/>
      </c>
      <c r="Y307" s="12">
        <f t="shared" si="28"/>
        <v>19</v>
      </c>
      <c r="Z307" s="27">
        <f t="shared" si="29"/>
        <v>-6</v>
      </c>
    </row>
    <row r="308" spans="1:26">
      <c r="A308" s="2">
        <v>14</v>
      </c>
      <c r="B308" s="9">
        <f>IF(OR($A308={1,2,3,4,5,6,7,8,9,10,11,12}),1,IF(OR($A308={13,14,15,16,17,18,19,20,21,22,23,24}),2,IF(OR($A308={25,26,27,28,29,30,31,32,33,34,35,36}),3,"")))</f>
        <v>2</v>
      </c>
      <c r="C308" s="9" t="str">
        <f>IF(OR($A308={1,4,7,10,13,16,19,22,25,28,31,34}),"A",IF(OR($A308={2,5,8,11,14,17,20,23,26,29,32,35}),"B",IF(OR($A308={3,6,9,12,15,18,21,24,27,30,33,36}),"C","")))</f>
        <v>B</v>
      </c>
      <c r="D308" t="str">
        <f t="shared" si="30"/>
        <v>3/2</v>
      </c>
      <c r="E308" t="str">
        <f t="shared" si="31"/>
        <v>A/B</v>
      </c>
      <c r="F308" s="13" t="str">
        <f>IF(AND(G308="d",$A308&gt;=1,OR(H308={1,"2a","2b",3,"5a","5b","10a","10b","20a","20b","40a","40b","80a","80b","160a","160b"})),"w",IF(AND(G308="",$A308&gt;=1,OR(H308={1,"2a","2b",3,"5a","5b","10a","10b","20a","20b","40a","40b","80a","80b","160a","160b"})),"l",""))</f>
        <v/>
      </c>
      <c r="G308" s="7" t="str">
        <f>IF(OR($A308={1,2,3,4,5,6,7,8,9,10,11,12}),"d","")</f>
        <v/>
      </c>
      <c r="H308" s="14" t="str">
        <f>IF(AND(OR($D307={"1/2","1/3","2/1","3/1"}),F307="w"),VLOOKUP(H307,$AA$2:$AB$17,2,FALSE),IF(AND(OR($D307={"1/2","1/3","2/1","3/1"}),F307="l"),VLOOKUP(H307,$AC$2:$AD$17,2,FALSE),IF(AND(OR($D307={"1/2","1/3","2/1","3/1"}),F306="w"),VLOOKUP(H306,$AA$2:$AB$17,2,FALSE),IF(AND(OR($D307={"1/2","1/3","2/1","3/1"}),F306="l"),VLOOKUP(H306,$AC$2:$AD$17,2,FALSE),IF(AND(OR($D307={"1/2","1/3","2/1","3/1"}),F305="w"),VLOOKUP(H305,$AA$2:$AB$17,2,FALSE),IF(AND(OR($D307={"1/2","1/3","2/1","3/1"}),F305="l"),VLOOKUP(H305,$AC$2:$AD$17,2,FALSE),IF(AND(OR($D307={"1/2","1/3","2/1","3/1"}),F304="w"),VLOOKUP(H304,$AA$2:$AB$17,2,FALSE),IF(AND(OR($D307={"1/2","1/3","2/1","3/1"}),F304="l"),VLOOKUP(H304,$AC$2:$AD$17,2,FALSE),IF(AND(OR($D307={"1/2","1/3","2/1","3/1"}),F303="w"),VLOOKUP(H303,$AA$2:$AB$17,2,FALSE),IF(AND(OR($D307={"1/2","1/3","2/1","3/1"}),F303="l"),VLOOKUP(H303,$AC$2:$AD$17,2,FALSE),IF(AND(OR($D307={"1/2","1/3","2/1","3/1"}),F302="w"),VLOOKUP(H302,$AA$2:$AB$17,2,FALSE),IF(AND(OR($D307={"1/2","1/3","2/1","3/1"}),F302="l"),VLOOKUP(H302,$AC$2:$AD$17,2,FALSE),IF(AND(OR($D307={"1/2","1/3","2/1","3/1"}),F301="w"),VLOOKUP(H301,$AA$2:$AB$17,2,FALSE),IF(AND(OR($D307={"1/2","1/3","2/1","3/1"}),F301="l"),VLOOKUP(H301,$AC$2:$AD$17,2,FALSE),IF(AND(OR($D307={"1/2","1/3","2/1","3/1"}),F300="w"),VLOOKUP(H300,$AA$2:$AB$17,2,FALSE),IF(AND(OR($D307={"1/2","1/3","2/1","3/1"}),F300="l"),VLOOKUP(H300,$AC$2:$AD$17,2,FALSE),IF(AND(OR($D307={"1/2","1/3","2/1","3/1"}),F299="w"),VLOOKUP(H299,$AA$2:$AB$17,2,FALSE),IF(AND(OR($D307={"1/2","1/3","2/1","3/1"}),F299="l"),VLOOKUP(H299,$AC$2:$AD$17,2,FALSE),IF(AND(OR($D307={"1/2","1/3","2/1","3/1"}),F298="w"),VLOOKUP(H298,$AA$2:$AB$17,2,FALSE),IF(AND(OR($D307={"1/2","1/3","2/1","3/1"}),F298="l"),VLOOKUP(H298,$AC$2:$AD$17,2,FALSE),IF(AND(OR($D307={"1/2","1/3","2/1","3/1"}),F297="w"),VLOOKUP(H297,$AA$2:$AB$17,2,FALSE),IF(AND(OR($D307={"1/2","1/3","2/1","3/1"}),F297="l"),VLOOKUP(H297,$AC$2:$AD$17,2,FALSE),IF(OR($D307={"1/2","1/3","2/1","3/1"}),1,"")))))))))))))))))))))))</f>
        <v/>
      </c>
      <c r="I308" s="13" t="str">
        <f>IF(AND(J308="d",$A308&gt;=1,OR(K308={1,"2a","2b",3,"5a","5b","10a","10b","20a","20b","40a","40b","80a","80b","160a","160b"})),"w",IF(AND(J308="",$A308&gt;=1,OR(K308={1,"2a","2b",3,"5a","5b","10a","10b","20a","20b","40a","40b","80a","80b","160a","160b"})),"l",""))</f>
        <v>w</v>
      </c>
      <c r="J308" s="7" t="str">
        <f>IF(OR($A308={13,14,15,16,17,18,19,20,21,22,23,24}),"d","")</f>
        <v>d</v>
      </c>
      <c r="K308" s="14">
        <f>IF(AND(OR($D307={"1/2","2/3","2/1","3/2"}),I307="w"),VLOOKUP(K307,$AA$2:$AB$17,2,FALSE),IF(AND(OR($D307={"1/2","2/3","2/1","3/2"}),I307="l"),VLOOKUP(K307,$AC$2:$AD$17,2,FALSE),IF(AND(OR($D307={"1/2","2/3","2/1","3/2"}),I306="w"),VLOOKUP(K306,$AA$2:$AB$17,2,FALSE),IF(AND(OR($D307={"1/2","2/3","2/1","3/2"}),I306="l"),VLOOKUP(K306,$AC$2:$AD$17,2,FALSE),IF(AND(OR($D307={"1/2","2/3","2/1","3/2"}),I305="w"),VLOOKUP(K305,$AA$2:$AB$17,2,FALSE),IF(AND(OR($D307={"1/2","2/3","2/1","3/2"}),I305="l"),VLOOKUP(K305,$AC$2:$AD$17,2,FALSE),IF(AND(OR($D307={"1/2","2/3","2/1","3/2"}),I304="w"),VLOOKUP(K304,$AA$2:$AB$17,2,FALSE),IF(AND(OR($D307={"1/2","2/3","2/1","3/2"}),I304="l"),VLOOKUP(K304,$AC$2:$AD$17,2,FALSE),IF(AND(OR($D307={"1/2","2/3","2/1","3/2"}),I303="w"),VLOOKUP(K303,$AA$2:$AB$17,2,FALSE),IF(AND(OR($D307={"1/2","2/3","2/1","3/2"}),I303="l"),VLOOKUP(K303,$AC$2:$AD$17,2,FALSE),IF(AND(OR($D307={"1/2","2/3","2/1","3/2"}),I302="w"),VLOOKUP(K302,$AA$2:$AB$17,2,FALSE),IF(AND(OR($D307={"1/2","2/3","2/1","3/2"}),I302="l"),VLOOKUP(K302,$AC$2:$AD$17,2,FALSE),IF(AND(OR($D307={"1/2","2/3","2/1","3/2"}),I301="w"),VLOOKUP(K301,$AA$2:$AB$17,2,FALSE),IF(AND(OR($D307={"1/2","2/3","2/1","3/2"}),I301="l"),VLOOKUP(K301,$AC$2:$AD$17,2,FALSE),IF(AND(OR($D307={"1/2","2/3","2/1","3/2"}),I300="w"),VLOOKUP(K300,$AA$2:$AB$17,2,FALSE),IF(AND(OR($D307={"1/2","2/3","2/1","3/2"}),I300="l"),VLOOKUP(K300,$AC$2:$AD$17,2,FALSE),IF(AND(OR($D307={"1/2","2/3","2/1","3/2"}),I299="w"),VLOOKUP(K299,$AA$2:$AB$17,2,FALSE),IF(AND(OR($D307={"1/2","2/3","2/1","3/2"}),I299="l"),VLOOKUP(K299,$AC$2:$AD$17,2,FALSE),IF(AND(OR($D307={"1/2","2/3","2/1","3/2"}),I298="w"),VLOOKUP(K298,$AA$2:$AB$17,2,FALSE),IF(AND(OR($D307={"1/2","2/3","2/1","3/2"}),I298="l"),VLOOKUP(K298,$AC$2:$AD$17,2,FALSE),IF(AND(OR($D307={"1/2","2/3","2/1","3/2"}),I297="w"),VLOOKUP(K297,$AA$2:$AB$17,2,FALSE),IF(AND(OR($D307={"1/2","2/3","2/1","3/2"}),I297="l"),VLOOKUP(K297,$AC$2:$AD$17,2,FALSE),IF(OR($D307={"1/2","2/3","2/1","3/2"}),1,"")))))))))))))))))))))))</f>
        <v>3</v>
      </c>
      <c r="L308" s="13" t="str">
        <f>IF(AND(M308="d",$A308&gt;=1,OR(N308={1,"2a","2b",3,"5a","5b","10a","10b","20a","20b","40a","40b","80a","80b","160a","160b"})),"w",IF(AND(M308="",$A308&gt;=1,OR(N308={1,"2a","2b",3,"5a","5b","10a","10b","20a","20b","40a","40b","80a","80b","160a","160b"})),"l",""))</f>
        <v>l</v>
      </c>
      <c r="M308" s="7" t="str">
        <f>IF(OR($A308={25,26,27,28,29,30,31,32,33,34,35,36}),"d","")</f>
        <v/>
      </c>
      <c r="N308" s="14" t="str">
        <f>IF(AND(OR($D307={"1/3","2/3","3/1","3/2"}),L307="w"),VLOOKUP(N307,$AA$2:$AB$17,2,FALSE),IF(AND(OR($D307={"1/3","2/3","3/1","3/2"}),L307="l"),VLOOKUP(N307,$AC$2:$AD$17,2,FALSE),IF(AND(OR($D307={"1/3","2/3","3/1","3/2"}),L306="w"),VLOOKUP(N306,$AA$2:$AB$17,2,FALSE),IF(AND(OR($D307={"1/3","2/3","3/1","3/2"}),L306="l"),VLOOKUP(N306,$AC$2:$AD$17,2,FALSE),IF(AND(OR($D307={"1/3","2/3","3/1","3/2"}),L305="w"),VLOOKUP(N305,$AA$2:$AB$17,2,FALSE),IF(AND(OR($D307={"1/3","2/3","3/1","3/2"}),L305="l"),VLOOKUP(N305,$AC$2:$AD$17,2,FALSE),IF(AND(OR($D307={"1/3","2/3","3/1","3/2"}),L304="w"),VLOOKUP(N304,$AA$2:$AB$17,2,FALSE),IF(AND(OR($D307={"1/3","2/3","3/1","3/2"}),L304="l"),VLOOKUP(N304,$AC$2:$AD$17,2,FALSE),IF(AND(OR($D307={"1/3","2/3","3/1","3/2"}),L303="w"),VLOOKUP(N303,$AA$2:$AB$17,2,FALSE),IF(AND(OR($D307={"1/3","2/3","3/1","3/2"}),L303="l"),VLOOKUP(N303,$AC$2:$AD$17,2,FALSE),IF(AND(OR($D307={"1/3","2/3","3/1","3/2"}),L302="w"),VLOOKUP(N302,$AA$2:$AB$17,2,FALSE),IF(AND(OR($D307={"1/3","2/3","3/1","3/2"}),L302="l"),VLOOKUP(N302,$AC$2:$AD$17,2,FALSE),IF(AND(OR($D307={"1/3","2/3","3/1","3/2"}),L301="w"),VLOOKUP(N301,$AA$2:$AB$17,2,FALSE),IF(AND(OR($D307={"1/3","2/3","3/1","3/2"}),L301="l"),VLOOKUP(N301,$AC$2:$AD$17,2,FALSE),IF(AND(OR($D307={"1/3","2/3","3/1","3/2"}),L300="w"),VLOOKUP(N300,$AA$2:$AB$17,2,FALSE),IF(AND(OR($D307={"1/3","2/3","3/1","3/2"}),L300="l"),VLOOKUP(N300,$AC$2:$AD$17,2,FALSE),IF(AND(OR($D307={"1/3","2/3","3/1","3/2"}),L299="w"),VLOOKUP(N299,$AA$2:$AB$17,2,FALSE),IF(AND(OR($D307={"1/3","2/3","3/1","3/2"}),L299="l"),VLOOKUP(N299,$AC$2:$AD$17,2,FALSE),IF(AND(OR($D307={"1/3","2/3","3/1","3/2"}),L298="w"),VLOOKUP(N298,$AA$2:$AB$17,2,FALSE),IF(AND(OR($D307={"1/3","2/3","3/1","3/2"}),L298="l"),VLOOKUP(N298,$AC$2:$AD$17,2,FALSE),IF(AND(OR($D307={"1/3","2/3","3/1","3/2"}),L297="w"),VLOOKUP(N297,$AA$2:$AB$17,2,FALSE),IF(AND(OR($D307={"1/3","2/3","3/1","3/2"}),L297="l"),VLOOKUP(N297,$AC$2:$AD$17,2,FALSE),IF(OR($D307={"1/3","2/3","3/1","3/2"}),1,"")))))))))))))))))))))))</f>
        <v>20b</v>
      </c>
      <c r="O308" s="12">
        <f t="shared" si="27"/>
        <v>-14</v>
      </c>
      <c r="P308" s="13" t="str">
        <f>IF(AND(Q308="c",$A308&gt;=1,OR(R308={1,"2a","2b",3,"5a","5b","10a","10b","20a","20b","40a","40b","80a","80b","160a","160b"})),"w",IF(AND(Q308="",$A308&gt;=1,OR(R308={1,"2a","2b",3,"5a","5b","10a","10b","20a","20b","40a","40b","80a","80b","160a","160b"})),"l",""))</f>
        <v>l</v>
      </c>
      <c r="Q308" s="7" t="str">
        <f>IF(OR($A308={1,4,7,10,13,16,19,22,25,28,31,34}),"c","")</f>
        <v/>
      </c>
      <c r="R308" s="14" t="str">
        <f>IF(AND(OR($E307={"a/b","a/c","b/a","c/a"}),P307="w"),VLOOKUP(R307,$AA$2:$AB$17,2,FALSE),IF(AND(OR($E307={"a/b","a/c","b/a","c/a"}),P307="l"),VLOOKUP(R307,$AC$2:$AD$17,2,FALSE),IF(AND(OR($E307={"a/b","a/c","b/a","c/a"}),P306="w"),VLOOKUP(R306,$AA$2:$AB$17,2,FALSE),IF(AND(OR($E307={"a/b","a/c","b/a","c/a"}),P306="l"),VLOOKUP(R306,$AC$2:$AD$17,2,FALSE),IF(AND(OR($E307={"a/b","a/c","b/a","c/a"}),P305="w"),VLOOKUP(R305,$AA$2:$AB$17,2,FALSE),IF(AND(OR($E307={"a/b","a/c","b/a","c/a"}),P305="l"),VLOOKUP(R305,$AC$2:$AD$17,2,FALSE),IF(AND(OR($E307={"a/b","a/c","b/a","c/a"}),P304="w"),VLOOKUP(R304,$AA$2:$AB$17,2,FALSE),IF(AND(OR($E307={"a/b","a/c","b/a","c/a"}),P304="l"),VLOOKUP(R304,$AC$2:$AD$17,2,FALSE),IF(AND(OR($E307={"a/b","a/c","b/a","c/a"}),P303="w"),VLOOKUP(R303,$AA$2:$AB$17,2,FALSE),IF(AND(OR($E307={"a/b","a/c","b/a","c/a"}),P303="l"),VLOOKUP(R303,$AC$2:$AD$17,2,FALSE),IF(AND(OR($E307={"a/b","a/c","b/a","c/a"}),P302="w"),VLOOKUP(R302,$AA$2:$AB$17,2,FALSE),IF(AND(OR($E307={"a/b","a/c","b/a","c/a"}),P302="l"),VLOOKUP(R302,$AC$2:$AD$17,2,FALSE),IF(AND(OR($E307={"a/b","a/c","b/a","c/a"}),P301="w"),VLOOKUP(R301,$AA$2:$AB$17,2,FALSE),IF(AND(OR($E307={"a/b","a/c","b/a","c/a"}),P301="l"),VLOOKUP(R301,$AC$2:$AD$17,2,FALSE),IF(AND(OR($E307={"a/b","a/c","b/a","c/a"}),P300="w"),VLOOKUP(R300,$AA$2:$AB$17,2,FALSE),IF(AND(OR($E307={"a/b","a/c","b/a","c/a"}),P300="l"),VLOOKUP(R300,$AC$2:$AD$17,2,FALSE),IF(AND(OR($E307={"a/b","a/c","b/a","c/a"}),P299="w"),VLOOKUP(R299,$AA$2:$AB$17,2,FALSE),IF(AND(OR($E307={"a/b","a/c","b/a","c/a"}),P299="l"),VLOOKUP(R299,$AC$2:$AD$17,2,FALSE),IF(AND(OR($E307={"a/b","a/c","b/a","c/a"}),P298="w"),VLOOKUP(R298,$AA$2:$AB$17,2,FALSE),IF(AND(OR($E307={"a/b","a/c","b/a","c/a"}),P298="l"),VLOOKUP(R298,$AC$2:$AD$17,2,FALSE),IF(AND(OR($E307={"a/b","a/c","b/a","c/a"}),P297="w"),VLOOKUP(R297,$AA$2:$AB$17,2,FALSE),IF(AND(OR($E307={"a/b","a/c","b/a","c/a"}),P297="l"),VLOOKUP(R297,$AC$2:$AD$17,2,FALSE),IF(OR($E307={"a/b","a/c","b/a","c/a"}),1,"")))))))))))))))))))))))</f>
        <v>2a</v>
      </c>
      <c r="S308" s="13" t="str">
        <f>IF(AND(T308="c",$A308&gt;=1,OR(U308={1,"2a","2b",3,"5a","5b","10a","10b","20a","20b","40a","40b","80a","80b","160a","160b"})),"w",IF(AND(T308="",$A308&gt;=1,OR(U308={1,"2a","2b",3,"5a","5b","10a","10b","20a","20b","40a","40b","80a","80b","160a","160b"})),"l",""))</f>
        <v>w</v>
      </c>
      <c r="T308" s="7" t="str">
        <f>IF(OR($A308={2,5,8,11,14,17,20,23,26,29,32,35}),"c","")</f>
        <v>c</v>
      </c>
      <c r="U308" s="14">
        <f>IF(AND(OR($E307={"a/b","b/c","b/a","c/b"}),S307="w"),VLOOKUP(U307,$AA$2:$AB$17,2,FALSE),IF(AND(OR($E307={"a/b","b/c","b/a","c/b"}),S307="l"),VLOOKUP(U307,$AC$2:$AD$17,2,FALSE),IF(AND(OR($E307={"a/b","b/c","b/a","c/b"}),S306="w"),VLOOKUP(U306,$AA$2:$AB$17,2,FALSE),IF(AND(OR($E307={"a/b","b/c","b/a","c/b"}),S306="l"),VLOOKUP(U306,$AC$2:$AD$17,2,FALSE),IF(AND(OR($E307={"a/b","b/c","b/a","c/b"}),S305="w"),VLOOKUP(U305,$AA$2:$AB$17,2,FALSE),IF(AND(OR($E307={"a/b","b/c","b/a","c/b"}),S305="l"),VLOOKUP(U305,$AC$2:$AD$17,2,FALSE),IF(AND(OR($E307={"a/b","b/c","b/a","c/b"}),S304="w"),VLOOKUP(U304,$AA$2:$AB$17,2,FALSE),IF(AND(OR($E307={"a/b","b/c","b/a","c/b"}),S304="l"),VLOOKUP(U304,$AC$2:$AD$17,2,FALSE),IF(AND(OR($E307={"a/b","b/c","b/a","c/b"}),S303="w"),VLOOKUP(U303,$AA$2:$AB$17,2,FALSE),IF(AND(OR($E307={"a/b","b/c","b/a","c/b"}),S303="l"),VLOOKUP(U303,$AC$2:$AD$17,2,FALSE),IF(AND(OR($E307={"a/b","b/c","b/a","c/b"}),S302="w"),VLOOKUP(U302,$AA$2:$AB$17,2,FALSE),IF(AND(OR($E307={"a/b","b/c","b/a","c/b"}),S302="l"),VLOOKUP(U302,$AC$2:$AD$17,2,FALSE),IF(AND(OR($E307={"a/b","b/c","b/a","c/b"}),S301="w"),VLOOKUP(U301,$AA$2:$AB$17,2,FALSE),IF(AND(OR($E307={"a/b","b/c","b/a","c/b"}),S301="l"),VLOOKUP(U301,$AC$2:$AD$17,2,FALSE),IF(AND(OR($E307={"a/b","b/c","b/a","c/b"}),S300="w"),VLOOKUP(U300,$AA$2:$AB$17,2,FALSE),IF(AND(OR($E307={"a/b","b/c","b/a","c/b"}),S300="l"),VLOOKUP(U300,$AC$2:$AD$17,2,FALSE),IF(AND(OR($E307={"a/b","b/c","b/a","c/b"}),S299="w"),VLOOKUP(U299,$AA$2:$AB$17,2,FALSE),IF(AND(OR($E307={"a/b","b/c","b/a","c/b"}),S299="l"),VLOOKUP(U299,$AC$2:$AD$17,2,FALSE),IF(AND(OR($E307={"a/b","b/c","b/a","c/b"}),S298="w"),VLOOKUP(U298,$AA$2:$AB$17,2,FALSE),IF(AND(OR($E307={"a/b","b/c","b/a","c/b"}),S298="l"),VLOOKUP(U298,$AC$2:$AD$17,2,FALSE),IF(AND(OR($E307={"a/b","b/c","b/a","c/b"}),S297="w"),VLOOKUP(U297,$AA$2:$AB$17,2,FALSE),IF(AND(OR($E307={"a/b","b/c","b/a","c/b"}),S297="l"),VLOOKUP(U297,$AC$2:$AD$17,2,FALSE),IF(OR($E307={"a/b","b/c","b/a","c/b"}),1,"")))))))))))))))))))))))</f>
        <v>1</v>
      </c>
      <c r="V308" s="13" t="str">
        <f>IF(AND(W308="c",$A308&gt;=1,OR(X308={1,"2a","2b",3,"5a","5b","10a","10b","20a","20b","40a","40b","80a","80b","160a","160b"})),"w",IF(AND(W308="",$A308&gt;=1,OR(X308={1,"2a","2b",3,"5a","5b","10a","10b","20a","20b","40a","40b","80a","80b","160a","160b"})),"l",""))</f>
        <v/>
      </c>
      <c r="W308" s="7" t="str">
        <f>IF(OR($A308={3,6,9,12,15,18,21,24,27,30,33,36}),"c","")</f>
        <v/>
      </c>
      <c r="X308" s="14" t="str">
        <f>IF(AND(OR($E307={"a/c","b/c","c/a","c/b"}),V307="w"),VLOOKUP(X307,$AA$2:$AB$17,2,FALSE),IF(AND(OR($E307={"a/c","b/c","c/a","c/b"}),V307="l"),VLOOKUP(X307,$AC$2:$AD$17,2,FALSE),IF(AND(OR($E307={"a/c","b/c","c/a","c/b"}),V306="w"),VLOOKUP(X306,$AA$2:$AB$17,2,FALSE),IF(AND(OR($E307={"a/c","b/c","c/a","c/b"}),V306="l"),VLOOKUP(X306,$AC$2:$AD$17,2,FALSE),IF(AND(OR($E307={"a/c","b/c","c/a","c/b"}),V305="w"),VLOOKUP(X305,$AA$2:$AB$17,2,FALSE),IF(AND(OR($E307={"a/c","b/c","c/a","c/b"}),V305="l"),VLOOKUP(X305,$AC$2:$AD$17,2,FALSE),IF(AND(OR($E307={"a/c","b/c","c/a","c/b"}),V304="w"),VLOOKUP(X304,$AA$2:$AB$17,2,FALSE),IF(AND(OR($E307={"a/c","b/c","c/a","c/b"}),V304="l"),VLOOKUP(X304,$AC$2:$AD$17,2,FALSE),IF(AND(OR($E307={"a/c","b/c","c/a","c/b"}),V303="w"),VLOOKUP(X303,$AA$2:$AB$17,2,FALSE),IF(AND(OR($E307={"a/c","b/c","c/a","c/b"}),V303="l"),VLOOKUP(X303,$AC$2:$AD$17,2,FALSE),IF(AND(OR($E307={"a/c","b/c","c/a","c/b"}),V302="w"),VLOOKUP(X302,$AA$2:$AB$17,2,FALSE),IF(AND(OR($E307={"a/c","b/c","c/a","c/b"}),V302="l"),VLOOKUP(X302,$AC$2:$AD$17,2,FALSE),IF(AND(OR($E307={"a/c","b/c","c/a","c/b"}),V301="w"),VLOOKUP(X301,$AA$2:$AB$17,2,FALSE),IF(AND(OR($E307={"a/c","b/c","c/a","c/b"}),V301="l"),VLOOKUP(X301,$AC$2:$AD$17,2,FALSE),IF(AND(OR($E307={"a/c","b/c","c/a","c/b"}),V300="w"),VLOOKUP(X300,$AA$2:$AB$17,2,FALSE),IF(AND(OR($E307={"a/c","b/c","c/a","c/b"}),V300="l"),VLOOKUP(X300,$AC$2:$AD$17,2,FALSE),IF(AND(OR($E307={"a/c","b/c","c/a","c/b"}),V299="w"),VLOOKUP(X299,$AA$2:$AB$17,2,FALSE),IF(AND(OR($E307={"a/c","b/c","c/a","c/b"}),V299="l"),VLOOKUP(X299,$AC$2:$AD$17,2,FALSE),IF(AND(OR($E307={"a/c","b/c","c/a","c/b"}),V298="w"),VLOOKUP(X298,$AA$2:$AB$17,2,FALSE),IF(AND(OR($E307={"a/c","b/c","c/a","c/b"}),V298="l"),VLOOKUP(X298,$AC$2:$AD$17,2,FALSE),IF(AND(OR($E307={"a/c","b/c","c/a","c/b"}),V297="w"),VLOOKUP(X297,$AA$2:$AB$17,2,FALSE),IF(AND(OR($E307={"a/c","b/c","c/a","c/b"}),V297="l"),VLOOKUP(X297,$AC$2:$AD$17,2,FALSE),IF(OR($E307={"a/c","b/c","c/a","c/b"}),1,"")))))))))))))))))))))))</f>
        <v/>
      </c>
      <c r="Y308" s="12">
        <f t="shared" si="28"/>
        <v>0</v>
      </c>
      <c r="Z308" s="27">
        <f t="shared" si="29"/>
        <v>-14</v>
      </c>
    </row>
    <row r="309" spans="1:26">
      <c r="A309" s="2">
        <v>22</v>
      </c>
      <c r="B309" s="9">
        <f>IF(OR($A309={1,2,3,4,5,6,7,8,9,10,11,12}),1,IF(OR($A309={13,14,15,16,17,18,19,20,21,22,23,24}),2,IF(OR($A309={25,26,27,28,29,30,31,32,33,34,35,36}),3,"")))</f>
        <v>2</v>
      </c>
      <c r="C309" s="9" t="str">
        <f>IF(OR($A309={1,4,7,10,13,16,19,22,25,28,31,34}),"A",IF(OR($A309={2,5,8,11,14,17,20,23,26,29,32,35}),"B",IF(OR($A309={3,6,9,12,15,18,21,24,27,30,33,36}),"C","")))</f>
        <v>A</v>
      </c>
      <c r="D309" t="str">
        <f t="shared" si="30"/>
        <v>3/2</v>
      </c>
      <c r="E309" t="str">
        <f t="shared" si="31"/>
        <v>B/A</v>
      </c>
      <c r="F309" s="13" t="str">
        <f>IF(AND(G309="d",$A309&gt;=1,OR(H309={1,"2a","2b",3,"5a","5b","10a","10b","20a","20b","40a","40b","80a","80b","160a","160b"})),"w",IF(AND(G309="",$A309&gt;=1,OR(H309={1,"2a","2b",3,"5a","5b","10a","10b","20a","20b","40a","40b","80a","80b","160a","160b"})),"l",""))</f>
        <v/>
      </c>
      <c r="G309" s="7" t="str">
        <f>IF(OR($A309={1,2,3,4,5,6,7,8,9,10,11,12}),"d","")</f>
        <v/>
      </c>
      <c r="H309" s="14" t="str">
        <f>IF(AND(OR($D308={"1/2","1/3","2/1","3/1"}),F308="w"),VLOOKUP(H308,$AA$2:$AB$17,2,FALSE),IF(AND(OR($D308={"1/2","1/3","2/1","3/1"}),F308="l"),VLOOKUP(H308,$AC$2:$AD$17,2,FALSE),IF(AND(OR($D308={"1/2","1/3","2/1","3/1"}),F307="w"),VLOOKUP(H307,$AA$2:$AB$17,2,FALSE),IF(AND(OR($D308={"1/2","1/3","2/1","3/1"}),F307="l"),VLOOKUP(H307,$AC$2:$AD$17,2,FALSE),IF(AND(OR($D308={"1/2","1/3","2/1","3/1"}),F306="w"),VLOOKUP(H306,$AA$2:$AB$17,2,FALSE),IF(AND(OR($D308={"1/2","1/3","2/1","3/1"}),F306="l"),VLOOKUP(H306,$AC$2:$AD$17,2,FALSE),IF(AND(OR($D308={"1/2","1/3","2/1","3/1"}),F305="w"),VLOOKUP(H305,$AA$2:$AB$17,2,FALSE),IF(AND(OR($D308={"1/2","1/3","2/1","3/1"}),F305="l"),VLOOKUP(H305,$AC$2:$AD$17,2,FALSE),IF(AND(OR($D308={"1/2","1/3","2/1","3/1"}),F304="w"),VLOOKUP(H304,$AA$2:$AB$17,2,FALSE),IF(AND(OR($D308={"1/2","1/3","2/1","3/1"}),F304="l"),VLOOKUP(H304,$AC$2:$AD$17,2,FALSE),IF(AND(OR($D308={"1/2","1/3","2/1","3/1"}),F303="w"),VLOOKUP(H303,$AA$2:$AB$17,2,FALSE),IF(AND(OR($D308={"1/2","1/3","2/1","3/1"}),F303="l"),VLOOKUP(H303,$AC$2:$AD$17,2,FALSE),IF(AND(OR($D308={"1/2","1/3","2/1","3/1"}),F302="w"),VLOOKUP(H302,$AA$2:$AB$17,2,FALSE),IF(AND(OR($D308={"1/2","1/3","2/1","3/1"}),F302="l"),VLOOKUP(H302,$AC$2:$AD$17,2,FALSE),IF(AND(OR($D308={"1/2","1/3","2/1","3/1"}),F301="w"),VLOOKUP(H301,$AA$2:$AB$17,2,FALSE),IF(AND(OR($D308={"1/2","1/3","2/1","3/1"}),F301="l"),VLOOKUP(H301,$AC$2:$AD$17,2,FALSE),IF(AND(OR($D308={"1/2","1/3","2/1","3/1"}),F300="w"),VLOOKUP(H300,$AA$2:$AB$17,2,FALSE),IF(AND(OR($D308={"1/2","1/3","2/1","3/1"}),F300="l"),VLOOKUP(H300,$AC$2:$AD$17,2,FALSE),IF(AND(OR($D308={"1/2","1/3","2/1","3/1"}),F299="w"),VLOOKUP(H299,$AA$2:$AB$17,2,FALSE),IF(AND(OR($D308={"1/2","1/3","2/1","3/1"}),F299="l"),VLOOKUP(H299,$AC$2:$AD$17,2,FALSE),IF(AND(OR($D308={"1/2","1/3","2/1","3/1"}),F298="w"),VLOOKUP(H298,$AA$2:$AB$17,2,FALSE),IF(AND(OR($D308={"1/2","1/3","2/1","3/1"}),F298="l"),VLOOKUP(H298,$AC$2:$AD$17,2,FALSE),IF(OR($D308={"1/2","1/3","2/1","3/1"}),1,"")))))))))))))))))))))))</f>
        <v/>
      </c>
      <c r="I309" s="13" t="str">
        <f>IF(AND(J309="d",$A309&gt;=1,OR(K309={1,"2a","2b",3,"5a","5b","10a","10b","20a","20b","40a","40b","80a","80b","160a","160b"})),"w",IF(AND(J309="",$A309&gt;=1,OR(K309={1,"2a","2b",3,"5a","5b","10a","10b","20a","20b","40a","40b","80a","80b","160a","160b"})),"l",""))</f>
        <v>w</v>
      </c>
      <c r="J309" s="7" t="str">
        <f>IF(OR($A309={13,14,15,16,17,18,19,20,21,22,23,24}),"d","")</f>
        <v>d</v>
      </c>
      <c r="K309" s="14">
        <f>IF(AND(OR($D308={"1/2","2/3","2/1","3/2"}),I308="w"),VLOOKUP(K308,$AA$2:$AB$17,2,FALSE),IF(AND(OR($D308={"1/2","2/3","2/1","3/2"}),I308="l"),VLOOKUP(K308,$AC$2:$AD$17,2,FALSE),IF(AND(OR($D308={"1/2","2/3","2/1","3/2"}),I307="w"),VLOOKUP(K307,$AA$2:$AB$17,2,FALSE),IF(AND(OR($D308={"1/2","2/3","2/1","3/2"}),I307="l"),VLOOKUP(K307,$AC$2:$AD$17,2,FALSE),IF(AND(OR($D308={"1/2","2/3","2/1","3/2"}),I306="w"),VLOOKUP(K306,$AA$2:$AB$17,2,FALSE),IF(AND(OR($D308={"1/2","2/3","2/1","3/2"}),I306="l"),VLOOKUP(K306,$AC$2:$AD$17,2,FALSE),IF(AND(OR($D308={"1/2","2/3","2/1","3/2"}),I305="w"),VLOOKUP(K305,$AA$2:$AB$17,2,FALSE),IF(AND(OR($D308={"1/2","2/3","2/1","3/2"}),I305="l"),VLOOKUP(K305,$AC$2:$AD$17,2,FALSE),IF(AND(OR($D308={"1/2","2/3","2/1","3/2"}),I304="w"),VLOOKUP(K304,$AA$2:$AB$17,2,FALSE),IF(AND(OR($D308={"1/2","2/3","2/1","3/2"}),I304="l"),VLOOKUP(K304,$AC$2:$AD$17,2,FALSE),IF(AND(OR($D308={"1/2","2/3","2/1","3/2"}),I303="w"),VLOOKUP(K303,$AA$2:$AB$17,2,FALSE),IF(AND(OR($D308={"1/2","2/3","2/1","3/2"}),I303="l"),VLOOKUP(K303,$AC$2:$AD$17,2,FALSE),IF(AND(OR($D308={"1/2","2/3","2/1","3/2"}),I302="w"),VLOOKUP(K302,$AA$2:$AB$17,2,FALSE),IF(AND(OR($D308={"1/2","2/3","2/1","3/2"}),I302="l"),VLOOKUP(K302,$AC$2:$AD$17,2,FALSE),IF(AND(OR($D308={"1/2","2/3","2/1","3/2"}),I301="w"),VLOOKUP(K301,$AA$2:$AB$17,2,FALSE),IF(AND(OR($D308={"1/2","2/3","2/1","3/2"}),I301="l"),VLOOKUP(K301,$AC$2:$AD$17,2,FALSE),IF(AND(OR($D308={"1/2","2/3","2/1","3/2"}),I300="w"),VLOOKUP(K300,$AA$2:$AB$17,2,FALSE),IF(AND(OR($D308={"1/2","2/3","2/1","3/2"}),I300="l"),VLOOKUP(K300,$AC$2:$AD$17,2,FALSE),IF(AND(OR($D308={"1/2","2/3","2/1","3/2"}),I299="w"),VLOOKUP(K299,$AA$2:$AB$17,2,FALSE),IF(AND(OR($D308={"1/2","2/3","2/1","3/2"}),I299="l"),VLOOKUP(K299,$AC$2:$AD$17,2,FALSE),IF(AND(OR($D308={"1/2","2/3","2/1","3/2"}),I298="w"),VLOOKUP(K298,$AA$2:$AB$17,2,FALSE),IF(AND(OR($D308={"1/2","2/3","2/1","3/2"}),I298="l"),VLOOKUP(K298,$AC$2:$AD$17,2,FALSE),IF(OR($D308={"1/2","2/3","2/1","3/2"}),1,"")))))))))))))))))))))))</f>
        <v>1</v>
      </c>
      <c r="L309" s="13" t="str">
        <f>IF(AND(M309="d",$A309&gt;=1,OR(N309={1,"2a","2b",3,"5a","5b","10a","10b","20a","20b","40a","40b","80a","80b","160a","160b"})),"w",IF(AND(M309="",$A309&gt;=1,OR(N309={1,"2a","2b",3,"5a","5b","10a","10b","20a","20b","40a","40b","80a","80b","160a","160b"})),"l",""))</f>
        <v>l</v>
      </c>
      <c r="M309" s="7" t="str">
        <f>IF(OR($A309={25,26,27,28,29,30,31,32,33,34,35,36}),"d","")</f>
        <v/>
      </c>
      <c r="N309" s="14" t="str">
        <f>IF(AND(OR($D308={"1/3","2/3","3/1","3/2"}),L308="w"),VLOOKUP(N308,$AA$2:$AB$17,2,FALSE),IF(AND(OR($D308={"1/3","2/3","3/1","3/2"}),L308="l"),VLOOKUP(N308,$AC$2:$AD$17,2,FALSE),IF(AND(OR($D308={"1/3","2/3","3/1","3/2"}),L307="w"),VLOOKUP(N307,$AA$2:$AB$17,2,FALSE),IF(AND(OR($D308={"1/3","2/3","3/1","3/2"}),L307="l"),VLOOKUP(N307,$AC$2:$AD$17,2,FALSE),IF(AND(OR($D308={"1/3","2/3","3/1","3/2"}),L306="w"),VLOOKUP(N306,$AA$2:$AB$17,2,FALSE),IF(AND(OR($D308={"1/3","2/3","3/1","3/2"}),L306="l"),VLOOKUP(N306,$AC$2:$AD$17,2,FALSE),IF(AND(OR($D308={"1/3","2/3","3/1","3/2"}),L305="w"),VLOOKUP(N305,$AA$2:$AB$17,2,FALSE),IF(AND(OR($D308={"1/3","2/3","3/1","3/2"}),L305="l"),VLOOKUP(N305,$AC$2:$AD$17,2,FALSE),IF(AND(OR($D308={"1/3","2/3","3/1","3/2"}),L304="w"),VLOOKUP(N304,$AA$2:$AB$17,2,FALSE),IF(AND(OR($D308={"1/3","2/3","3/1","3/2"}),L304="l"),VLOOKUP(N304,$AC$2:$AD$17,2,FALSE),IF(AND(OR($D308={"1/3","2/3","3/1","3/2"}),L303="w"),VLOOKUP(N303,$AA$2:$AB$17,2,FALSE),IF(AND(OR($D308={"1/3","2/3","3/1","3/2"}),L303="l"),VLOOKUP(N303,$AC$2:$AD$17,2,FALSE),IF(AND(OR($D308={"1/3","2/3","3/1","3/2"}),L302="w"),VLOOKUP(N302,$AA$2:$AB$17,2,FALSE),IF(AND(OR($D308={"1/3","2/3","3/1","3/2"}),L302="l"),VLOOKUP(N302,$AC$2:$AD$17,2,FALSE),IF(AND(OR($D308={"1/3","2/3","3/1","3/2"}),L301="w"),VLOOKUP(N301,$AA$2:$AB$17,2,FALSE),IF(AND(OR($D308={"1/3","2/3","3/1","3/2"}),L301="l"),VLOOKUP(N301,$AC$2:$AD$17,2,FALSE),IF(AND(OR($D308={"1/3","2/3","3/1","3/2"}),L300="w"),VLOOKUP(N300,$AA$2:$AB$17,2,FALSE),IF(AND(OR($D308={"1/3","2/3","3/1","3/2"}),L300="l"),VLOOKUP(N300,$AC$2:$AD$17,2,FALSE),IF(AND(OR($D308={"1/3","2/3","3/1","3/2"}),L299="w"),VLOOKUP(N299,$AA$2:$AB$17,2,FALSE),IF(AND(OR($D308={"1/3","2/3","3/1","3/2"}),L299="l"),VLOOKUP(N299,$AC$2:$AD$17,2,FALSE),IF(AND(OR($D308={"1/3","2/3","3/1","3/2"}),L298="w"),VLOOKUP(N298,$AA$2:$AB$17,2,FALSE),IF(AND(OR($D308={"1/3","2/3","3/1","3/2"}),L298="l"),VLOOKUP(N298,$AC$2:$AD$17,2,FALSE),IF(OR($D308={"1/3","2/3","3/1","3/2"}),1,"")))))))))))))))))))))))</f>
        <v>40a</v>
      </c>
      <c r="O309" s="12">
        <f t="shared" si="27"/>
        <v>-38</v>
      </c>
      <c r="P309" s="13" t="str">
        <f>IF(AND(Q309="c",$A309&gt;=1,OR(R309={1,"2a","2b",3,"5a","5b","10a","10b","20a","20b","40a","40b","80a","80b","160a","160b"})),"w",IF(AND(Q309="",$A309&gt;=1,OR(R309={1,"2a","2b",3,"5a","5b","10a","10b","20a","20b","40a","40b","80a","80b","160a","160b"})),"l",""))</f>
        <v>w</v>
      </c>
      <c r="Q309" s="7" t="str">
        <f>IF(OR($A309={1,4,7,10,13,16,19,22,25,28,31,34}),"c","")</f>
        <v>c</v>
      </c>
      <c r="R309" s="14" t="str">
        <f>IF(AND(OR($E308={"a/b","a/c","b/a","c/a"}),P308="w"),VLOOKUP(R308,$AA$2:$AB$17,2,FALSE),IF(AND(OR($E308={"a/b","a/c","b/a","c/a"}),P308="l"),VLOOKUP(R308,$AC$2:$AD$17,2,FALSE),IF(AND(OR($E308={"a/b","a/c","b/a","c/a"}),P307="w"),VLOOKUP(R307,$AA$2:$AB$17,2,FALSE),IF(AND(OR($E308={"a/b","a/c","b/a","c/a"}),P307="l"),VLOOKUP(R307,$AC$2:$AD$17,2,FALSE),IF(AND(OR($E308={"a/b","a/c","b/a","c/a"}),P306="w"),VLOOKUP(R306,$AA$2:$AB$17,2,FALSE),IF(AND(OR($E308={"a/b","a/c","b/a","c/a"}),P306="l"),VLOOKUP(R306,$AC$2:$AD$17,2,FALSE),IF(AND(OR($E308={"a/b","a/c","b/a","c/a"}),P305="w"),VLOOKUP(R305,$AA$2:$AB$17,2,FALSE),IF(AND(OR($E308={"a/b","a/c","b/a","c/a"}),P305="l"),VLOOKUP(R305,$AC$2:$AD$17,2,FALSE),IF(AND(OR($E308={"a/b","a/c","b/a","c/a"}),P304="w"),VLOOKUP(R304,$AA$2:$AB$17,2,FALSE),IF(AND(OR($E308={"a/b","a/c","b/a","c/a"}),P304="l"),VLOOKUP(R304,$AC$2:$AD$17,2,FALSE),IF(AND(OR($E308={"a/b","a/c","b/a","c/a"}),P303="w"),VLOOKUP(R303,$AA$2:$AB$17,2,FALSE),IF(AND(OR($E308={"a/b","a/c","b/a","c/a"}),P303="l"),VLOOKUP(R303,$AC$2:$AD$17,2,FALSE),IF(AND(OR($E308={"a/b","a/c","b/a","c/a"}),P302="w"),VLOOKUP(R302,$AA$2:$AB$17,2,FALSE),IF(AND(OR($E308={"a/b","a/c","b/a","c/a"}),P302="l"),VLOOKUP(R302,$AC$2:$AD$17,2,FALSE),IF(AND(OR($E308={"a/b","a/c","b/a","c/a"}),P301="w"),VLOOKUP(R301,$AA$2:$AB$17,2,FALSE),IF(AND(OR($E308={"a/b","a/c","b/a","c/a"}),P301="l"),VLOOKUP(R301,$AC$2:$AD$17,2,FALSE),IF(AND(OR($E308={"a/b","a/c","b/a","c/a"}),P300="w"),VLOOKUP(R300,$AA$2:$AB$17,2,FALSE),IF(AND(OR($E308={"a/b","a/c","b/a","c/a"}),P300="l"),VLOOKUP(R300,$AC$2:$AD$17,2,FALSE),IF(AND(OR($E308={"a/b","a/c","b/a","c/a"}),P299="w"),VLOOKUP(R299,$AA$2:$AB$17,2,FALSE),IF(AND(OR($E308={"a/b","a/c","b/a","c/a"}),P299="l"),VLOOKUP(R299,$AC$2:$AD$17,2,FALSE),IF(AND(OR($E308={"a/b","a/c","b/a","c/a"}),P298="w"),VLOOKUP(R298,$AA$2:$AB$17,2,FALSE),IF(AND(OR($E308={"a/b","a/c","b/a","c/a"}),P298="l"),VLOOKUP(R298,$AC$2:$AD$17,2,FALSE),IF(OR($E308={"a/b","a/c","b/a","c/a"}),1,"")))))))))))))))))))))))</f>
        <v>2b</v>
      </c>
      <c r="S309" s="13" t="str">
        <f>IF(AND(T309="c",$A309&gt;=1,OR(U309={1,"2a","2b",3,"5a","5b","10a","10b","20a","20b","40a","40b","80a","80b","160a","160b"})),"w",IF(AND(T309="",$A309&gt;=1,OR(U309={1,"2a","2b",3,"5a","5b","10a","10b","20a","20b","40a","40b","80a","80b","160a","160b"})),"l",""))</f>
        <v>l</v>
      </c>
      <c r="T309" s="7" t="str">
        <f>IF(OR($A309={2,5,8,11,14,17,20,23,26,29,32,35}),"c","")</f>
        <v/>
      </c>
      <c r="U309" s="14">
        <f>IF(AND(OR($E308={"a/b","b/c","b/a","c/b"}),S308="w"),VLOOKUP(U308,$AA$2:$AB$17,2,FALSE),IF(AND(OR($E308={"a/b","b/c","b/a","c/b"}),S308="l"),VLOOKUP(U308,$AC$2:$AD$17,2,FALSE),IF(AND(OR($E308={"a/b","b/c","b/a","c/b"}),S307="w"),VLOOKUP(U307,$AA$2:$AB$17,2,FALSE),IF(AND(OR($E308={"a/b","b/c","b/a","c/b"}),S307="l"),VLOOKUP(U307,$AC$2:$AD$17,2,FALSE),IF(AND(OR($E308={"a/b","b/c","b/a","c/b"}),S306="w"),VLOOKUP(U306,$AA$2:$AB$17,2,FALSE),IF(AND(OR($E308={"a/b","b/c","b/a","c/b"}),S306="l"),VLOOKUP(U306,$AC$2:$AD$17,2,FALSE),IF(AND(OR($E308={"a/b","b/c","b/a","c/b"}),S305="w"),VLOOKUP(U305,$AA$2:$AB$17,2,FALSE),IF(AND(OR($E308={"a/b","b/c","b/a","c/b"}),S305="l"),VLOOKUP(U305,$AC$2:$AD$17,2,FALSE),IF(AND(OR($E308={"a/b","b/c","b/a","c/b"}),S304="w"),VLOOKUP(U304,$AA$2:$AB$17,2,FALSE),IF(AND(OR($E308={"a/b","b/c","b/a","c/b"}),S304="l"),VLOOKUP(U304,$AC$2:$AD$17,2,FALSE),IF(AND(OR($E308={"a/b","b/c","b/a","c/b"}),S303="w"),VLOOKUP(U303,$AA$2:$AB$17,2,FALSE),IF(AND(OR($E308={"a/b","b/c","b/a","c/b"}),S303="l"),VLOOKUP(U303,$AC$2:$AD$17,2,FALSE),IF(AND(OR($E308={"a/b","b/c","b/a","c/b"}),S302="w"),VLOOKUP(U302,$AA$2:$AB$17,2,FALSE),IF(AND(OR($E308={"a/b","b/c","b/a","c/b"}),S302="l"),VLOOKUP(U302,$AC$2:$AD$17,2,FALSE),IF(AND(OR($E308={"a/b","b/c","b/a","c/b"}),S301="w"),VLOOKUP(U301,$AA$2:$AB$17,2,FALSE),IF(AND(OR($E308={"a/b","b/c","b/a","c/b"}),S301="l"),VLOOKUP(U301,$AC$2:$AD$17,2,FALSE),IF(AND(OR($E308={"a/b","b/c","b/a","c/b"}),S300="w"),VLOOKUP(U300,$AA$2:$AB$17,2,FALSE),IF(AND(OR($E308={"a/b","b/c","b/a","c/b"}),S300="l"),VLOOKUP(U300,$AC$2:$AD$17,2,FALSE),IF(AND(OR($E308={"a/b","b/c","b/a","c/b"}),S299="w"),VLOOKUP(U299,$AA$2:$AB$17,2,FALSE),IF(AND(OR($E308={"a/b","b/c","b/a","c/b"}),S299="l"),VLOOKUP(U299,$AC$2:$AD$17,2,FALSE),IF(AND(OR($E308={"a/b","b/c","b/a","c/b"}),S298="w"),VLOOKUP(U298,$AA$2:$AB$17,2,FALSE),IF(AND(OR($E308={"a/b","b/c","b/a","c/b"}),S298="l"),VLOOKUP(U298,$AC$2:$AD$17,2,FALSE),IF(OR($E308={"a/b","b/c","b/a","c/b"}),1,"")))))))))))))))))))))))</f>
        <v>1</v>
      </c>
      <c r="V309" s="13" t="str">
        <f>IF(AND(W309="c",$A309&gt;=1,OR(X309={1,"2a","2b",3,"5a","5b","10a","10b","20a","20b","40a","40b","80a","80b","160a","160b"})),"w",IF(AND(W309="",$A309&gt;=1,OR(X309={1,"2a","2b",3,"5a","5b","10a","10b","20a","20b","40a","40b","80a","80b","160a","160b"})),"l",""))</f>
        <v/>
      </c>
      <c r="W309" s="7" t="str">
        <f>IF(OR($A309={3,6,9,12,15,18,21,24,27,30,33,36}),"c","")</f>
        <v/>
      </c>
      <c r="X309" s="14" t="str">
        <f>IF(AND(OR($E308={"a/c","b/c","c/a","c/b"}),V308="w"),VLOOKUP(X308,$AA$2:$AB$17,2,FALSE),IF(AND(OR($E308={"a/c","b/c","c/a","c/b"}),V308="l"),VLOOKUP(X308,$AC$2:$AD$17,2,FALSE),IF(AND(OR($E308={"a/c","b/c","c/a","c/b"}),V307="w"),VLOOKUP(X307,$AA$2:$AB$17,2,FALSE),IF(AND(OR($E308={"a/c","b/c","c/a","c/b"}),V307="l"),VLOOKUP(X307,$AC$2:$AD$17,2,FALSE),IF(AND(OR($E308={"a/c","b/c","c/a","c/b"}),V306="w"),VLOOKUP(X306,$AA$2:$AB$17,2,FALSE),IF(AND(OR($E308={"a/c","b/c","c/a","c/b"}),V306="l"),VLOOKUP(X306,$AC$2:$AD$17,2,FALSE),IF(AND(OR($E308={"a/c","b/c","c/a","c/b"}),V305="w"),VLOOKUP(X305,$AA$2:$AB$17,2,FALSE),IF(AND(OR($E308={"a/c","b/c","c/a","c/b"}),V305="l"),VLOOKUP(X305,$AC$2:$AD$17,2,FALSE),IF(AND(OR($E308={"a/c","b/c","c/a","c/b"}),V304="w"),VLOOKUP(X304,$AA$2:$AB$17,2,FALSE),IF(AND(OR($E308={"a/c","b/c","c/a","c/b"}),V304="l"),VLOOKUP(X304,$AC$2:$AD$17,2,FALSE),IF(AND(OR($E308={"a/c","b/c","c/a","c/b"}),V303="w"),VLOOKUP(X303,$AA$2:$AB$17,2,FALSE),IF(AND(OR($E308={"a/c","b/c","c/a","c/b"}),V303="l"),VLOOKUP(X303,$AC$2:$AD$17,2,FALSE),IF(AND(OR($E308={"a/c","b/c","c/a","c/b"}),V302="w"),VLOOKUP(X302,$AA$2:$AB$17,2,FALSE),IF(AND(OR($E308={"a/c","b/c","c/a","c/b"}),V302="l"),VLOOKUP(X302,$AC$2:$AD$17,2,FALSE),IF(AND(OR($E308={"a/c","b/c","c/a","c/b"}),V301="w"),VLOOKUP(X301,$AA$2:$AB$17,2,FALSE),IF(AND(OR($E308={"a/c","b/c","c/a","c/b"}),V301="l"),VLOOKUP(X301,$AC$2:$AD$17,2,FALSE),IF(AND(OR($E308={"a/c","b/c","c/a","c/b"}),V300="w"),VLOOKUP(X300,$AA$2:$AB$17,2,FALSE),IF(AND(OR($E308={"a/c","b/c","c/a","c/b"}),V300="l"),VLOOKUP(X300,$AC$2:$AD$17,2,FALSE),IF(AND(OR($E308={"a/c","b/c","c/a","c/b"}),V299="w"),VLOOKUP(X299,$AA$2:$AB$17,2,FALSE),IF(AND(OR($E308={"a/c","b/c","c/a","c/b"}),V299="l"),VLOOKUP(X299,$AC$2:$AD$17,2,FALSE),IF(AND(OR($E308={"a/c","b/c","c/a","c/b"}),V298="w"),VLOOKUP(X298,$AA$2:$AB$17,2,FALSE),IF(AND(OR($E308={"a/c","b/c","c/a","c/b"}),V298="l"),VLOOKUP(X298,$AC$2:$AD$17,2,FALSE),IF(OR($E308={"a/c","b/c","c/a","c/b"}),1,"")))))))))))))))))))))))</f>
        <v/>
      </c>
      <c r="Y309" s="12">
        <f t="shared" si="28"/>
        <v>3</v>
      </c>
      <c r="Z309" s="27">
        <f t="shared" si="29"/>
        <v>-35</v>
      </c>
    </row>
    <row r="310" spans="1:26">
      <c r="A310" s="2">
        <v>11</v>
      </c>
      <c r="B310" s="9">
        <f>IF(OR($A310={1,2,3,4,5,6,7,8,9,10,11,12}),1,IF(OR($A310={13,14,15,16,17,18,19,20,21,22,23,24}),2,IF(OR($A310={25,26,27,28,29,30,31,32,33,34,35,36}),3,"")))</f>
        <v>1</v>
      </c>
      <c r="C310" s="9" t="str">
        <f>IF(OR($A310={1,4,7,10,13,16,19,22,25,28,31,34}),"A",IF(OR($A310={2,5,8,11,14,17,20,23,26,29,32,35}),"B",IF(OR($A310={3,6,9,12,15,18,21,24,27,30,33,36}),"C","")))</f>
        <v>B</v>
      </c>
      <c r="D310" t="str">
        <f t="shared" si="30"/>
        <v>2/1</v>
      </c>
      <c r="E310" t="str">
        <f t="shared" si="31"/>
        <v>A/B</v>
      </c>
      <c r="F310" s="13" t="str">
        <f>IF(AND(G310="d",$A310&gt;=1,OR(H310={1,"2a","2b",3,"5a","5b","10a","10b","20a","20b","40a","40b","80a","80b","160a","160b"})),"w",IF(AND(G310="",$A310&gt;=1,OR(H310={1,"2a","2b",3,"5a","5b","10a","10b","20a","20b","40a","40b","80a","80b","160a","160b"})),"l",""))</f>
        <v/>
      </c>
      <c r="G310" s="7" t="str">
        <f>IF(OR($A310={1,2,3,4,5,6,7,8,9,10,11,12}),"d","")</f>
        <v>d</v>
      </c>
      <c r="H310" s="14" t="str">
        <f>IF(AND(OR($D309={"1/2","1/3","2/1","3/1"}),F309="w"),VLOOKUP(H309,$AA$2:$AB$17,2,FALSE),IF(AND(OR($D309={"1/2","1/3","2/1","3/1"}),F309="l"),VLOOKUP(H309,$AC$2:$AD$17,2,FALSE),IF(AND(OR($D309={"1/2","1/3","2/1","3/1"}),F308="w"),VLOOKUP(H308,$AA$2:$AB$17,2,FALSE),IF(AND(OR($D309={"1/2","1/3","2/1","3/1"}),F308="l"),VLOOKUP(H308,$AC$2:$AD$17,2,FALSE),IF(AND(OR($D309={"1/2","1/3","2/1","3/1"}),F307="w"),VLOOKUP(H307,$AA$2:$AB$17,2,FALSE),IF(AND(OR($D309={"1/2","1/3","2/1","3/1"}),F307="l"),VLOOKUP(H307,$AC$2:$AD$17,2,FALSE),IF(AND(OR($D309={"1/2","1/3","2/1","3/1"}),F306="w"),VLOOKUP(H306,$AA$2:$AB$17,2,FALSE),IF(AND(OR($D309={"1/2","1/3","2/1","3/1"}),F306="l"),VLOOKUP(H306,$AC$2:$AD$17,2,FALSE),IF(AND(OR($D309={"1/2","1/3","2/1","3/1"}),F305="w"),VLOOKUP(H305,$AA$2:$AB$17,2,FALSE),IF(AND(OR($D309={"1/2","1/3","2/1","3/1"}),F305="l"),VLOOKUP(H305,$AC$2:$AD$17,2,FALSE),IF(AND(OR($D309={"1/2","1/3","2/1","3/1"}),F304="w"),VLOOKUP(H304,$AA$2:$AB$17,2,FALSE),IF(AND(OR($D309={"1/2","1/3","2/1","3/1"}),F304="l"),VLOOKUP(H304,$AC$2:$AD$17,2,FALSE),IF(AND(OR($D309={"1/2","1/3","2/1","3/1"}),F303="w"),VLOOKUP(H303,$AA$2:$AB$17,2,FALSE),IF(AND(OR($D309={"1/2","1/3","2/1","3/1"}),F303="l"),VLOOKUP(H303,$AC$2:$AD$17,2,FALSE),IF(AND(OR($D309={"1/2","1/3","2/1","3/1"}),F302="w"),VLOOKUP(H302,$AA$2:$AB$17,2,FALSE),IF(AND(OR($D309={"1/2","1/3","2/1","3/1"}),F302="l"),VLOOKUP(H302,$AC$2:$AD$17,2,FALSE),IF(AND(OR($D309={"1/2","1/3","2/1","3/1"}),F301="w"),VLOOKUP(H301,$AA$2:$AB$17,2,FALSE),IF(AND(OR($D309={"1/2","1/3","2/1","3/1"}),F301="l"),VLOOKUP(H301,$AC$2:$AD$17,2,FALSE),IF(AND(OR($D309={"1/2","1/3","2/1","3/1"}),F300="w"),VLOOKUP(H300,$AA$2:$AB$17,2,FALSE),IF(AND(OR($D309={"1/2","1/3","2/1","3/1"}),F300="l"),VLOOKUP(H300,$AC$2:$AD$17,2,FALSE),IF(AND(OR($D309={"1/2","1/3","2/1","3/1"}),F299="w"),VLOOKUP(H299,$AA$2:$AB$17,2,FALSE),IF(AND(OR($D309={"1/2","1/3","2/1","3/1"}),F299="l"),VLOOKUP(H299,$AC$2:$AD$17,2,FALSE),IF(OR($D309={"1/2","1/3","2/1","3/1"}),1,"")))))))))))))))))))))))</f>
        <v/>
      </c>
      <c r="I310" s="13" t="str">
        <f>IF(AND(J310="d",$A310&gt;=1,OR(K310={1,"2a","2b",3,"5a","5b","10a","10b","20a","20b","40a","40b","80a","80b","160a","160b"})),"w",IF(AND(J310="",$A310&gt;=1,OR(K310={1,"2a","2b",3,"5a","5b","10a","10b","20a","20b","40a","40b","80a","80b","160a","160b"})),"l",""))</f>
        <v>l</v>
      </c>
      <c r="J310" s="7" t="str">
        <f>IF(OR($A310={13,14,15,16,17,18,19,20,21,22,23,24}),"d","")</f>
        <v/>
      </c>
      <c r="K310" s="14">
        <f>IF(AND(OR($D309={"1/2","2/3","2/1","3/2"}),I309="w"),VLOOKUP(K309,$AA$2:$AB$17,2,FALSE),IF(AND(OR($D309={"1/2","2/3","2/1","3/2"}),I309="l"),VLOOKUP(K309,$AC$2:$AD$17,2,FALSE),IF(AND(OR($D309={"1/2","2/3","2/1","3/2"}),I308="w"),VLOOKUP(K308,$AA$2:$AB$17,2,FALSE),IF(AND(OR($D309={"1/2","2/3","2/1","3/2"}),I308="l"),VLOOKUP(K308,$AC$2:$AD$17,2,FALSE),IF(AND(OR($D309={"1/2","2/3","2/1","3/2"}),I307="w"),VLOOKUP(K307,$AA$2:$AB$17,2,FALSE),IF(AND(OR($D309={"1/2","2/3","2/1","3/2"}),I307="l"),VLOOKUP(K307,$AC$2:$AD$17,2,FALSE),IF(AND(OR($D309={"1/2","2/3","2/1","3/2"}),I306="w"),VLOOKUP(K306,$AA$2:$AB$17,2,FALSE),IF(AND(OR($D309={"1/2","2/3","2/1","3/2"}),I306="l"),VLOOKUP(K306,$AC$2:$AD$17,2,FALSE),IF(AND(OR($D309={"1/2","2/3","2/1","3/2"}),I305="w"),VLOOKUP(K305,$AA$2:$AB$17,2,FALSE),IF(AND(OR($D309={"1/2","2/3","2/1","3/2"}),I305="l"),VLOOKUP(K305,$AC$2:$AD$17,2,FALSE),IF(AND(OR($D309={"1/2","2/3","2/1","3/2"}),I304="w"),VLOOKUP(K304,$AA$2:$AB$17,2,FALSE),IF(AND(OR($D309={"1/2","2/3","2/1","3/2"}),I304="l"),VLOOKUP(K304,$AC$2:$AD$17,2,FALSE),IF(AND(OR($D309={"1/2","2/3","2/1","3/2"}),I303="w"),VLOOKUP(K303,$AA$2:$AB$17,2,FALSE),IF(AND(OR($D309={"1/2","2/3","2/1","3/2"}),I303="l"),VLOOKUP(K303,$AC$2:$AD$17,2,FALSE),IF(AND(OR($D309={"1/2","2/3","2/1","3/2"}),I302="w"),VLOOKUP(K302,$AA$2:$AB$17,2,FALSE),IF(AND(OR($D309={"1/2","2/3","2/1","3/2"}),I302="l"),VLOOKUP(K302,$AC$2:$AD$17,2,FALSE),IF(AND(OR($D309={"1/2","2/3","2/1","3/2"}),I301="w"),VLOOKUP(K301,$AA$2:$AB$17,2,FALSE),IF(AND(OR($D309={"1/2","2/3","2/1","3/2"}),I301="l"),VLOOKUP(K301,$AC$2:$AD$17,2,FALSE),IF(AND(OR($D309={"1/2","2/3","2/1","3/2"}),I300="w"),VLOOKUP(K300,$AA$2:$AB$17,2,FALSE),IF(AND(OR($D309={"1/2","2/3","2/1","3/2"}),I300="l"),VLOOKUP(K300,$AC$2:$AD$17,2,FALSE),IF(AND(OR($D309={"1/2","2/3","2/1","3/2"}),I299="w"),VLOOKUP(K299,$AA$2:$AB$17,2,FALSE),IF(AND(OR($D309={"1/2","2/3","2/1","3/2"}),I299="l"),VLOOKUP(K299,$AC$2:$AD$17,2,FALSE),IF(OR($D309={"1/2","2/3","2/1","3/2"}),1,"")))))))))))))))))))))))</f>
        <v>1</v>
      </c>
      <c r="L310" s="13" t="str">
        <f>IF(AND(M310="d",$A310&gt;=1,OR(N310={1,"2a","2b",3,"5a","5b","10a","10b","20a","20b","40a","40b","80a","80b","160a","160b"})),"w",IF(AND(M310="",$A310&gt;=1,OR(N310={1,"2a","2b",3,"5a","5b","10a","10b","20a","20b","40a","40b","80a","80b","160a","160b"})),"l",""))</f>
        <v>l</v>
      </c>
      <c r="M310" s="7" t="str">
        <f>IF(OR($A310={25,26,27,28,29,30,31,32,33,34,35,36}),"d","")</f>
        <v/>
      </c>
      <c r="N310" s="14" t="str">
        <f>IF(AND(OR($D309={"1/3","2/3","3/1","3/2"}),L309="w"),VLOOKUP(N309,$AA$2:$AB$17,2,FALSE),IF(AND(OR($D309={"1/3","2/3","3/1","3/2"}),L309="l"),VLOOKUP(N309,$AC$2:$AD$17,2,FALSE),IF(AND(OR($D309={"1/3","2/3","3/1","3/2"}),L308="w"),VLOOKUP(N308,$AA$2:$AB$17,2,FALSE),IF(AND(OR($D309={"1/3","2/3","3/1","3/2"}),L308="l"),VLOOKUP(N308,$AC$2:$AD$17,2,FALSE),IF(AND(OR($D309={"1/3","2/3","3/1","3/2"}),L307="w"),VLOOKUP(N307,$AA$2:$AB$17,2,FALSE),IF(AND(OR($D309={"1/3","2/3","3/1","3/2"}),L307="l"),VLOOKUP(N307,$AC$2:$AD$17,2,FALSE),IF(AND(OR($D309={"1/3","2/3","3/1","3/2"}),L306="w"),VLOOKUP(N306,$AA$2:$AB$17,2,FALSE),IF(AND(OR($D309={"1/3","2/3","3/1","3/2"}),L306="l"),VLOOKUP(N306,$AC$2:$AD$17,2,FALSE),IF(AND(OR($D309={"1/3","2/3","3/1","3/2"}),L305="w"),VLOOKUP(N305,$AA$2:$AB$17,2,FALSE),IF(AND(OR($D309={"1/3","2/3","3/1","3/2"}),L305="l"),VLOOKUP(N305,$AC$2:$AD$17,2,FALSE),IF(AND(OR($D309={"1/3","2/3","3/1","3/2"}),L304="w"),VLOOKUP(N304,$AA$2:$AB$17,2,FALSE),IF(AND(OR($D309={"1/3","2/3","3/1","3/2"}),L304="l"),VLOOKUP(N304,$AC$2:$AD$17,2,FALSE),IF(AND(OR($D309={"1/3","2/3","3/1","3/2"}),L303="w"),VLOOKUP(N303,$AA$2:$AB$17,2,FALSE),IF(AND(OR($D309={"1/3","2/3","3/1","3/2"}),L303="l"),VLOOKUP(N303,$AC$2:$AD$17,2,FALSE),IF(AND(OR($D309={"1/3","2/3","3/1","3/2"}),L302="w"),VLOOKUP(N302,$AA$2:$AB$17,2,FALSE),IF(AND(OR($D309={"1/3","2/3","3/1","3/2"}),L302="l"),VLOOKUP(N302,$AC$2:$AD$17,2,FALSE),IF(AND(OR($D309={"1/3","2/3","3/1","3/2"}),L301="w"),VLOOKUP(N301,$AA$2:$AB$17,2,FALSE),IF(AND(OR($D309={"1/3","2/3","3/1","3/2"}),L301="l"),VLOOKUP(N301,$AC$2:$AD$17,2,FALSE),IF(AND(OR($D309={"1/3","2/3","3/1","3/2"}),L300="w"),VLOOKUP(N300,$AA$2:$AB$17,2,FALSE),IF(AND(OR($D309={"1/3","2/3","3/1","3/2"}),L300="l"),VLOOKUP(N300,$AC$2:$AD$17,2,FALSE),IF(AND(OR($D309={"1/3","2/3","3/1","3/2"}),L299="w"),VLOOKUP(N299,$AA$2:$AB$17,2,FALSE),IF(AND(OR($D309={"1/3","2/3","3/1","3/2"}),L299="l"),VLOOKUP(N299,$AC$2:$AD$17,2,FALSE),IF(OR($D309={"1/3","2/3","3/1","3/2"}),1,"")))))))))))))))))))))))</f>
        <v>40b</v>
      </c>
      <c r="O310" s="12">
        <f t="shared" si="27"/>
        <v>-41</v>
      </c>
      <c r="P310" s="13" t="str">
        <f>IF(AND(Q310="c",$A310&gt;=1,OR(R310={1,"2a","2b",3,"5a","5b","10a","10b","20a","20b","40a","40b","80a","80b","160a","160b"})),"w",IF(AND(Q310="",$A310&gt;=1,OR(R310={1,"2a","2b",3,"5a","5b","10a","10b","20a","20b","40a","40b","80a","80b","160a","160b"})),"l",""))</f>
        <v>l</v>
      </c>
      <c r="Q310" s="7" t="str">
        <f>IF(OR($A310={1,4,7,10,13,16,19,22,25,28,31,34}),"c","")</f>
        <v/>
      </c>
      <c r="R310" s="14">
        <f>IF(AND(OR($E309={"a/b","a/c","b/a","c/a"}),P309="w"),VLOOKUP(R309,$AA$2:$AB$17,2,FALSE),IF(AND(OR($E309={"a/b","a/c","b/a","c/a"}),P309="l"),VLOOKUP(R309,$AC$2:$AD$17,2,FALSE),IF(AND(OR($E309={"a/b","a/c","b/a","c/a"}),P308="w"),VLOOKUP(R308,$AA$2:$AB$17,2,FALSE),IF(AND(OR($E309={"a/b","a/c","b/a","c/a"}),P308="l"),VLOOKUP(R308,$AC$2:$AD$17,2,FALSE),IF(AND(OR($E309={"a/b","a/c","b/a","c/a"}),P307="w"),VLOOKUP(R307,$AA$2:$AB$17,2,FALSE),IF(AND(OR($E309={"a/b","a/c","b/a","c/a"}),P307="l"),VLOOKUP(R307,$AC$2:$AD$17,2,FALSE),IF(AND(OR($E309={"a/b","a/c","b/a","c/a"}),P306="w"),VLOOKUP(R306,$AA$2:$AB$17,2,FALSE),IF(AND(OR($E309={"a/b","a/c","b/a","c/a"}),P306="l"),VLOOKUP(R306,$AC$2:$AD$17,2,FALSE),IF(AND(OR($E309={"a/b","a/c","b/a","c/a"}),P305="w"),VLOOKUP(R305,$AA$2:$AB$17,2,FALSE),IF(AND(OR($E309={"a/b","a/c","b/a","c/a"}),P305="l"),VLOOKUP(R305,$AC$2:$AD$17,2,FALSE),IF(AND(OR($E309={"a/b","a/c","b/a","c/a"}),P304="w"),VLOOKUP(R304,$AA$2:$AB$17,2,FALSE),IF(AND(OR($E309={"a/b","a/c","b/a","c/a"}),P304="l"),VLOOKUP(R304,$AC$2:$AD$17,2,FALSE),IF(AND(OR($E309={"a/b","a/c","b/a","c/a"}),P303="w"),VLOOKUP(R303,$AA$2:$AB$17,2,FALSE),IF(AND(OR($E309={"a/b","a/c","b/a","c/a"}),P303="l"),VLOOKUP(R303,$AC$2:$AD$17,2,FALSE),IF(AND(OR($E309={"a/b","a/c","b/a","c/a"}),P302="w"),VLOOKUP(R302,$AA$2:$AB$17,2,FALSE),IF(AND(OR($E309={"a/b","a/c","b/a","c/a"}),P302="l"),VLOOKUP(R302,$AC$2:$AD$17,2,FALSE),IF(AND(OR($E309={"a/b","a/c","b/a","c/a"}),P301="w"),VLOOKUP(R301,$AA$2:$AB$17,2,FALSE),IF(AND(OR($E309={"a/b","a/c","b/a","c/a"}),P301="l"),VLOOKUP(R301,$AC$2:$AD$17,2,FALSE),IF(AND(OR($E309={"a/b","a/c","b/a","c/a"}),P300="w"),VLOOKUP(R300,$AA$2:$AB$17,2,FALSE),IF(AND(OR($E309={"a/b","a/c","b/a","c/a"}),P300="l"),VLOOKUP(R300,$AC$2:$AD$17,2,FALSE),IF(AND(OR($E309={"a/b","a/c","b/a","c/a"}),P299="w"),VLOOKUP(R299,$AA$2:$AB$17,2,FALSE),IF(AND(OR($E309={"a/b","a/c","b/a","c/a"}),P299="l"),VLOOKUP(R299,$AC$2:$AD$17,2,FALSE),IF(OR($E309={"a/b","a/c","b/a","c/a"}),1,"")))))))))))))))))))))))</f>
        <v>1</v>
      </c>
      <c r="S310" s="13" t="str">
        <f>IF(AND(T310="c",$A310&gt;=1,OR(U310={1,"2a","2b",3,"5a","5b","10a","10b","20a","20b","40a","40b","80a","80b","160a","160b"})),"w",IF(AND(T310="",$A310&gt;=1,OR(U310={1,"2a","2b",3,"5a","5b","10a","10b","20a","20b","40a","40b","80a","80b","160a","160b"})),"l",""))</f>
        <v>w</v>
      </c>
      <c r="T310" s="7" t="str">
        <f>IF(OR($A310={2,5,8,11,14,17,20,23,26,29,32,35}),"c","")</f>
        <v>c</v>
      </c>
      <c r="U310" s="14" t="str">
        <f>IF(AND(OR($E309={"a/b","b/c","b/a","c/b"}),S309="w"),VLOOKUP(U309,$AA$2:$AB$17,2,FALSE),IF(AND(OR($E309={"a/b","b/c","b/a","c/b"}),S309="l"),VLOOKUP(U309,$AC$2:$AD$17,2,FALSE),IF(AND(OR($E309={"a/b","b/c","b/a","c/b"}),S308="w"),VLOOKUP(U308,$AA$2:$AB$17,2,FALSE),IF(AND(OR($E309={"a/b","b/c","b/a","c/b"}),S308="l"),VLOOKUP(U308,$AC$2:$AD$17,2,FALSE),IF(AND(OR($E309={"a/b","b/c","b/a","c/b"}),S307="w"),VLOOKUP(U307,$AA$2:$AB$17,2,FALSE),IF(AND(OR($E309={"a/b","b/c","b/a","c/b"}),S307="l"),VLOOKUP(U307,$AC$2:$AD$17,2,FALSE),IF(AND(OR($E309={"a/b","b/c","b/a","c/b"}),S306="w"),VLOOKUP(U306,$AA$2:$AB$17,2,FALSE),IF(AND(OR($E309={"a/b","b/c","b/a","c/b"}),S306="l"),VLOOKUP(U306,$AC$2:$AD$17,2,FALSE),IF(AND(OR($E309={"a/b","b/c","b/a","c/b"}),S305="w"),VLOOKUP(U305,$AA$2:$AB$17,2,FALSE),IF(AND(OR($E309={"a/b","b/c","b/a","c/b"}),S305="l"),VLOOKUP(U305,$AC$2:$AD$17,2,FALSE),IF(AND(OR($E309={"a/b","b/c","b/a","c/b"}),S304="w"),VLOOKUP(U304,$AA$2:$AB$17,2,FALSE),IF(AND(OR($E309={"a/b","b/c","b/a","c/b"}),S304="l"),VLOOKUP(U304,$AC$2:$AD$17,2,FALSE),IF(AND(OR($E309={"a/b","b/c","b/a","c/b"}),S303="w"),VLOOKUP(U303,$AA$2:$AB$17,2,FALSE),IF(AND(OR($E309={"a/b","b/c","b/a","c/b"}),S303="l"),VLOOKUP(U303,$AC$2:$AD$17,2,FALSE),IF(AND(OR($E309={"a/b","b/c","b/a","c/b"}),S302="w"),VLOOKUP(U302,$AA$2:$AB$17,2,FALSE),IF(AND(OR($E309={"a/b","b/c","b/a","c/b"}),S302="l"),VLOOKUP(U302,$AC$2:$AD$17,2,FALSE),IF(AND(OR($E309={"a/b","b/c","b/a","c/b"}),S301="w"),VLOOKUP(U301,$AA$2:$AB$17,2,FALSE),IF(AND(OR($E309={"a/b","b/c","b/a","c/b"}),S301="l"),VLOOKUP(U301,$AC$2:$AD$17,2,FALSE),IF(AND(OR($E309={"a/b","b/c","b/a","c/b"}),S300="w"),VLOOKUP(U300,$AA$2:$AB$17,2,FALSE),IF(AND(OR($E309={"a/b","b/c","b/a","c/b"}),S300="l"),VLOOKUP(U300,$AC$2:$AD$17,2,FALSE),IF(AND(OR($E309={"a/b","b/c","b/a","c/b"}),S299="w"),VLOOKUP(U299,$AA$2:$AB$17,2,FALSE),IF(AND(OR($E309={"a/b","b/c","b/a","c/b"}),S299="l"),VLOOKUP(U299,$AC$2:$AD$17,2,FALSE),IF(OR($E309={"a/b","b/c","b/a","c/b"}),1,"")))))))))))))))))))))))</f>
        <v>2a</v>
      </c>
      <c r="V310" s="13" t="str">
        <f>IF(AND(W310="c",$A310&gt;=1,OR(X310={1,"2a","2b",3,"5a","5b","10a","10b","20a","20b","40a","40b","80a","80b","160a","160b"})),"w",IF(AND(W310="",$A310&gt;=1,OR(X310={1,"2a","2b",3,"5a","5b","10a","10b","20a","20b","40a","40b","80a","80b","160a","160b"})),"l",""))</f>
        <v/>
      </c>
      <c r="W310" s="7" t="str">
        <f>IF(OR($A310={3,6,9,12,15,18,21,24,27,30,33,36}),"c","")</f>
        <v/>
      </c>
      <c r="X310" s="14" t="str">
        <f>IF(AND(OR($E309={"a/c","b/c","c/a","c/b"}),V309="w"),VLOOKUP(X309,$AA$2:$AB$17,2,FALSE),IF(AND(OR($E309={"a/c","b/c","c/a","c/b"}),V309="l"),VLOOKUP(X309,$AC$2:$AD$17,2,FALSE),IF(AND(OR($E309={"a/c","b/c","c/a","c/b"}),V308="w"),VLOOKUP(X308,$AA$2:$AB$17,2,FALSE),IF(AND(OR($E309={"a/c","b/c","c/a","c/b"}),V308="l"),VLOOKUP(X308,$AC$2:$AD$17,2,FALSE),IF(AND(OR($E309={"a/c","b/c","c/a","c/b"}),V307="w"),VLOOKUP(X307,$AA$2:$AB$17,2,FALSE),IF(AND(OR($E309={"a/c","b/c","c/a","c/b"}),V307="l"),VLOOKUP(X307,$AC$2:$AD$17,2,FALSE),IF(AND(OR($E309={"a/c","b/c","c/a","c/b"}),V306="w"),VLOOKUP(X306,$AA$2:$AB$17,2,FALSE),IF(AND(OR($E309={"a/c","b/c","c/a","c/b"}),V306="l"),VLOOKUP(X306,$AC$2:$AD$17,2,FALSE),IF(AND(OR($E309={"a/c","b/c","c/a","c/b"}),V305="w"),VLOOKUP(X305,$AA$2:$AB$17,2,FALSE),IF(AND(OR($E309={"a/c","b/c","c/a","c/b"}),V305="l"),VLOOKUP(X305,$AC$2:$AD$17,2,FALSE),IF(AND(OR($E309={"a/c","b/c","c/a","c/b"}),V304="w"),VLOOKUP(X304,$AA$2:$AB$17,2,FALSE),IF(AND(OR($E309={"a/c","b/c","c/a","c/b"}),V304="l"),VLOOKUP(X304,$AC$2:$AD$17,2,FALSE),IF(AND(OR($E309={"a/c","b/c","c/a","c/b"}),V303="w"),VLOOKUP(X303,$AA$2:$AB$17,2,FALSE),IF(AND(OR($E309={"a/c","b/c","c/a","c/b"}),V303="l"),VLOOKUP(X303,$AC$2:$AD$17,2,FALSE),IF(AND(OR($E309={"a/c","b/c","c/a","c/b"}),V302="w"),VLOOKUP(X302,$AA$2:$AB$17,2,FALSE),IF(AND(OR($E309={"a/c","b/c","c/a","c/b"}),V302="l"),VLOOKUP(X302,$AC$2:$AD$17,2,FALSE),IF(AND(OR($E309={"a/c","b/c","c/a","c/b"}),V301="w"),VLOOKUP(X301,$AA$2:$AB$17,2,FALSE),IF(AND(OR($E309={"a/c","b/c","c/a","c/b"}),V301="l"),VLOOKUP(X301,$AC$2:$AD$17,2,FALSE),IF(AND(OR($E309={"a/c","b/c","c/a","c/b"}),V300="w"),VLOOKUP(X300,$AA$2:$AB$17,2,FALSE),IF(AND(OR($E309={"a/c","b/c","c/a","c/b"}),V300="l"),VLOOKUP(X300,$AC$2:$AD$17,2,FALSE),IF(AND(OR($E309={"a/c","b/c","c/a","c/b"}),V299="w"),VLOOKUP(X299,$AA$2:$AB$17,2,FALSE),IF(AND(OR($E309={"a/c","b/c","c/a","c/b"}),V299="l"),VLOOKUP(X299,$AC$2:$AD$17,2,FALSE),IF(OR($E309={"a/c","b/c","c/a","c/b"}),1,"")))))))))))))))))))))))</f>
        <v/>
      </c>
      <c r="Y310" s="12">
        <f t="shared" si="28"/>
        <v>3</v>
      </c>
      <c r="Z310" s="27">
        <f t="shared" si="29"/>
        <v>-38</v>
      </c>
    </row>
    <row r="311" spans="1:26">
      <c r="A311" s="2">
        <v>10</v>
      </c>
      <c r="B311" s="9">
        <f>IF(OR($A311={1,2,3,4,5,6,7,8,9,10,11,12}),1,IF(OR($A311={13,14,15,16,17,18,19,20,21,22,23,24}),2,IF(OR($A311={25,26,27,28,29,30,31,32,33,34,35,36}),3,"")))</f>
        <v>1</v>
      </c>
      <c r="C311" s="9" t="str">
        <f>IF(OR($A311={1,4,7,10,13,16,19,22,25,28,31,34}),"A",IF(OR($A311={2,5,8,11,14,17,20,23,26,29,32,35}),"B",IF(OR($A311={3,6,9,12,15,18,21,24,27,30,33,36}),"C","")))</f>
        <v>A</v>
      </c>
      <c r="D311" t="str">
        <f t="shared" si="30"/>
        <v>2/1</v>
      </c>
      <c r="E311" t="str">
        <f t="shared" si="31"/>
        <v>B/A</v>
      </c>
      <c r="F311" s="13" t="str">
        <f>IF(AND(G311="d",$A311&gt;=1,OR(H311={1,"2a","2b",3,"5a","5b","10a","10b","20a","20b","40a","40b","80a","80b","160a","160b"})),"w",IF(AND(G311="",$A311&gt;=1,OR(H311={1,"2a","2b",3,"5a","5b","10a","10b","20a","20b","40a","40b","80a","80b","160a","160b"})),"l",""))</f>
        <v>w</v>
      </c>
      <c r="G311" s="7" t="str">
        <f>IF(OR($A311={1,2,3,4,5,6,7,8,9,10,11,12}),"d","")</f>
        <v>d</v>
      </c>
      <c r="H311" s="14" t="str">
        <f>IF(AND(OR($D310={"1/2","1/3","2/1","3/1"}),F310="w"),VLOOKUP(H310,$AA$2:$AB$17,2,FALSE),IF(AND(OR($D310={"1/2","1/3","2/1","3/1"}),F310="l"),VLOOKUP(H310,$AC$2:$AD$17,2,FALSE),IF(AND(OR($D310={"1/2","1/3","2/1","3/1"}),F309="w"),VLOOKUP(H309,$AA$2:$AB$17,2,FALSE),IF(AND(OR($D310={"1/2","1/3","2/1","3/1"}),F309="l"),VLOOKUP(H309,$AC$2:$AD$17,2,FALSE),IF(AND(OR($D310={"1/2","1/3","2/1","3/1"}),F308="w"),VLOOKUP(H308,$AA$2:$AB$17,2,FALSE),IF(AND(OR($D310={"1/2","1/3","2/1","3/1"}),F308="l"),VLOOKUP(H308,$AC$2:$AD$17,2,FALSE),IF(AND(OR($D310={"1/2","1/3","2/1","3/1"}),F307="w"),VLOOKUP(H307,$AA$2:$AB$17,2,FALSE),IF(AND(OR($D310={"1/2","1/3","2/1","3/1"}),F307="l"),VLOOKUP(H307,$AC$2:$AD$17,2,FALSE),IF(AND(OR($D310={"1/2","1/3","2/1","3/1"}),F306="w"),VLOOKUP(H306,$AA$2:$AB$17,2,FALSE),IF(AND(OR($D310={"1/2","1/3","2/1","3/1"}),F306="l"),VLOOKUP(H306,$AC$2:$AD$17,2,FALSE),IF(AND(OR($D310={"1/2","1/3","2/1","3/1"}),F305="w"),VLOOKUP(H305,$AA$2:$AB$17,2,FALSE),IF(AND(OR($D310={"1/2","1/3","2/1","3/1"}),F305="l"),VLOOKUP(H305,$AC$2:$AD$17,2,FALSE),IF(AND(OR($D310={"1/2","1/3","2/1","3/1"}),F304="w"),VLOOKUP(H304,$AA$2:$AB$17,2,FALSE),IF(AND(OR($D310={"1/2","1/3","2/1","3/1"}),F304="l"),VLOOKUP(H304,$AC$2:$AD$17,2,FALSE),IF(AND(OR($D310={"1/2","1/3","2/1","3/1"}),F303="w"),VLOOKUP(H303,$AA$2:$AB$17,2,FALSE),IF(AND(OR($D310={"1/2","1/3","2/1","3/1"}),F303="l"),VLOOKUP(H303,$AC$2:$AD$17,2,FALSE),IF(AND(OR($D310={"1/2","1/3","2/1","3/1"}),F302="w"),VLOOKUP(H302,$AA$2:$AB$17,2,FALSE),IF(AND(OR($D310={"1/2","1/3","2/1","3/1"}),F302="l"),VLOOKUP(H302,$AC$2:$AD$17,2,FALSE),IF(AND(OR($D310={"1/2","1/3","2/1","3/1"}),F301="w"),VLOOKUP(H301,$AA$2:$AB$17,2,FALSE),IF(AND(OR($D310={"1/2","1/3","2/1","3/1"}),F301="l"),VLOOKUP(H301,$AC$2:$AD$17,2,FALSE),IF(AND(OR($D310={"1/2","1/3","2/1","3/1"}),F300="w"),VLOOKUP(H300,$AA$2:$AB$17,2,FALSE),IF(AND(OR($D310={"1/2","1/3","2/1","3/1"}),F300="l"),VLOOKUP(H300,$AC$2:$AD$17,2,FALSE),IF(OR($D310={"1/2","1/3","2/1","3/1"}),1,"")))))))))))))))))))))))</f>
        <v>10a</v>
      </c>
      <c r="I311" s="13" t="str">
        <f>IF(AND(J311="d",$A311&gt;=1,OR(K311={1,"2a","2b",3,"5a","5b","10a","10b","20a","20b","40a","40b","80a","80b","160a","160b"})),"w",IF(AND(J311="",$A311&gt;=1,OR(K311={1,"2a","2b",3,"5a","5b","10a","10b","20a","20b","40a","40b","80a","80b","160a","160b"})),"l",""))</f>
        <v>l</v>
      </c>
      <c r="J311" s="7" t="str">
        <f>IF(OR($A311={13,14,15,16,17,18,19,20,21,22,23,24}),"d","")</f>
        <v/>
      </c>
      <c r="K311" s="14" t="str">
        <f>IF(AND(OR($D310={"1/2","2/3","2/1","3/2"}),I310="w"),VLOOKUP(K310,$AA$2:$AB$17,2,FALSE),IF(AND(OR($D310={"1/2","2/3","2/1","3/2"}),I310="l"),VLOOKUP(K310,$AC$2:$AD$17,2,FALSE),IF(AND(OR($D310={"1/2","2/3","2/1","3/2"}),I309="w"),VLOOKUP(K309,$AA$2:$AB$17,2,FALSE),IF(AND(OR($D310={"1/2","2/3","2/1","3/2"}),I309="l"),VLOOKUP(K309,$AC$2:$AD$17,2,FALSE),IF(AND(OR($D310={"1/2","2/3","2/1","3/2"}),I308="w"),VLOOKUP(K308,$AA$2:$AB$17,2,FALSE),IF(AND(OR($D310={"1/2","2/3","2/1","3/2"}),I308="l"),VLOOKUP(K308,$AC$2:$AD$17,2,FALSE),IF(AND(OR($D310={"1/2","2/3","2/1","3/2"}),I307="w"),VLOOKUP(K307,$AA$2:$AB$17,2,FALSE),IF(AND(OR($D310={"1/2","2/3","2/1","3/2"}),I307="l"),VLOOKUP(K307,$AC$2:$AD$17,2,FALSE),IF(AND(OR($D310={"1/2","2/3","2/1","3/2"}),I306="w"),VLOOKUP(K306,$AA$2:$AB$17,2,FALSE),IF(AND(OR($D310={"1/2","2/3","2/1","3/2"}),I306="l"),VLOOKUP(K306,$AC$2:$AD$17,2,FALSE),IF(AND(OR($D310={"1/2","2/3","2/1","3/2"}),I305="w"),VLOOKUP(K305,$AA$2:$AB$17,2,FALSE),IF(AND(OR($D310={"1/2","2/3","2/1","3/2"}),I305="l"),VLOOKUP(K305,$AC$2:$AD$17,2,FALSE),IF(AND(OR($D310={"1/2","2/3","2/1","3/2"}),I304="w"),VLOOKUP(K304,$AA$2:$AB$17,2,FALSE),IF(AND(OR($D310={"1/2","2/3","2/1","3/2"}),I304="l"),VLOOKUP(K304,$AC$2:$AD$17,2,FALSE),IF(AND(OR($D310={"1/2","2/3","2/1","3/2"}),I303="w"),VLOOKUP(K303,$AA$2:$AB$17,2,FALSE),IF(AND(OR($D310={"1/2","2/3","2/1","3/2"}),I303="l"),VLOOKUP(K303,$AC$2:$AD$17,2,FALSE),IF(AND(OR($D310={"1/2","2/3","2/1","3/2"}),I302="w"),VLOOKUP(K302,$AA$2:$AB$17,2,FALSE),IF(AND(OR($D310={"1/2","2/3","2/1","3/2"}),I302="l"),VLOOKUP(K302,$AC$2:$AD$17,2,FALSE),IF(AND(OR($D310={"1/2","2/3","2/1","3/2"}),I301="w"),VLOOKUP(K301,$AA$2:$AB$17,2,FALSE),IF(AND(OR($D310={"1/2","2/3","2/1","3/2"}),I301="l"),VLOOKUP(K301,$AC$2:$AD$17,2,FALSE),IF(AND(OR($D310={"1/2","2/3","2/1","3/2"}),I300="w"),VLOOKUP(K300,$AA$2:$AB$17,2,FALSE),IF(AND(OR($D310={"1/2","2/3","2/1","3/2"}),I300="l"),VLOOKUP(K300,$AC$2:$AD$17,2,FALSE),IF(OR($D310={"1/2","2/3","2/1","3/2"}),1,"")))))))))))))))))))))))</f>
        <v>2a</v>
      </c>
      <c r="L311" s="13" t="str">
        <f>IF(AND(M311="d",$A311&gt;=1,OR(N311={1,"2a","2b",3,"5a","5b","10a","10b","20a","20b","40a","40b","80a","80b","160a","160b"})),"w",IF(AND(M311="",$A311&gt;=1,OR(N311={1,"2a","2b",3,"5a","5b","10a","10b","20a","20b","40a","40b","80a","80b","160a","160b"})),"l",""))</f>
        <v/>
      </c>
      <c r="M311" s="7" t="str">
        <f>IF(OR($A311={25,26,27,28,29,30,31,32,33,34,35,36}),"d","")</f>
        <v/>
      </c>
      <c r="N311" s="14" t="str">
        <f>IF(AND(OR($D310={"1/3","2/3","3/1","3/2"}),L310="w"),VLOOKUP(N310,$AA$2:$AB$17,2,FALSE),IF(AND(OR($D310={"1/3","2/3","3/1","3/2"}),L310="l"),VLOOKUP(N310,$AC$2:$AD$17,2,FALSE),IF(AND(OR($D310={"1/3","2/3","3/1","3/2"}),L309="w"),VLOOKUP(N309,$AA$2:$AB$17,2,FALSE),IF(AND(OR($D310={"1/3","2/3","3/1","3/2"}),L309="l"),VLOOKUP(N309,$AC$2:$AD$17,2,FALSE),IF(AND(OR($D310={"1/3","2/3","3/1","3/2"}),L308="w"),VLOOKUP(N308,$AA$2:$AB$17,2,FALSE),IF(AND(OR($D310={"1/3","2/3","3/1","3/2"}),L308="l"),VLOOKUP(N308,$AC$2:$AD$17,2,FALSE),IF(AND(OR($D310={"1/3","2/3","3/1","3/2"}),L307="w"),VLOOKUP(N307,$AA$2:$AB$17,2,FALSE),IF(AND(OR($D310={"1/3","2/3","3/1","3/2"}),L307="l"),VLOOKUP(N307,$AC$2:$AD$17,2,FALSE),IF(AND(OR($D310={"1/3","2/3","3/1","3/2"}),L306="w"),VLOOKUP(N306,$AA$2:$AB$17,2,FALSE),IF(AND(OR($D310={"1/3","2/3","3/1","3/2"}),L306="l"),VLOOKUP(N306,$AC$2:$AD$17,2,FALSE),IF(AND(OR($D310={"1/3","2/3","3/1","3/2"}),L305="w"),VLOOKUP(N305,$AA$2:$AB$17,2,FALSE),IF(AND(OR($D310={"1/3","2/3","3/1","3/2"}),L305="l"),VLOOKUP(N305,$AC$2:$AD$17,2,FALSE),IF(AND(OR($D310={"1/3","2/3","3/1","3/2"}),L304="w"),VLOOKUP(N304,$AA$2:$AB$17,2,FALSE),IF(AND(OR($D310={"1/3","2/3","3/1","3/2"}),L304="l"),VLOOKUP(N304,$AC$2:$AD$17,2,FALSE),IF(AND(OR($D310={"1/3","2/3","3/1","3/2"}),L303="w"),VLOOKUP(N303,$AA$2:$AB$17,2,FALSE),IF(AND(OR($D310={"1/3","2/3","3/1","3/2"}),L303="l"),VLOOKUP(N303,$AC$2:$AD$17,2,FALSE),IF(AND(OR($D310={"1/3","2/3","3/1","3/2"}),L302="w"),VLOOKUP(N302,$AA$2:$AB$17,2,FALSE),IF(AND(OR($D310={"1/3","2/3","3/1","3/2"}),L302="l"),VLOOKUP(N302,$AC$2:$AD$17,2,FALSE),IF(AND(OR($D310={"1/3","2/3","3/1","3/2"}),L301="w"),VLOOKUP(N301,$AA$2:$AB$17,2,FALSE),IF(AND(OR($D310={"1/3","2/3","3/1","3/2"}),L301="l"),VLOOKUP(N301,$AC$2:$AD$17,2,FALSE),IF(AND(OR($D310={"1/3","2/3","3/1","3/2"}),L300="w"),VLOOKUP(N300,$AA$2:$AB$17,2,FALSE),IF(AND(OR($D310={"1/3","2/3","3/1","3/2"}),L300="l"),VLOOKUP(N300,$AC$2:$AD$17,2,FALSE),IF(OR($D310={"1/3","2/3","3/1","3/2"}),1,"")))))))))))))))))))))))</f>
        <v/>
      </c>
      <c r="O311" s="12">
        <f t="shared" si="27"/>
        <v>18</v>
      </c>
      <c r="P311" s="13" t="str">
        <f>IF(AND(Q311="c",$A311&gt;=1,OR(R311={1,"2a","2b",3,"5a","5b","10a","10b","20a","20b","40a","40b","80a","80b","160a","160b"})),"w",IF(AND(Q311="",$A311&gt;=1,OR(R311={1,"2a","2b",3,"5a","5b","10a","10b","20a","20b","40a","40b","80a","80b","160a","160b"})),"l",""))</f>
        <v>w</v>
      </c>
      <c r="Q311" s="7" t="str">
        <f>IF(OR($A311={1,4,7,10,13,16,19,22,25,28,31,34}),"c","")</f>
        <v>c</v>
      </c>
      <c r="R311" s="14" t="str">
        <f>IF(AND(OR($E310={"a/b","a/c","b/a","c/a"}),P310="w"),VLOOKUP(R310,$AA$2:$AB$17,2,FALSE),IF(AND(OR($E310={"a/b","a/c","b/a","c/a"}),P310="l"),VLOOKUP(R310,$AC$2:$AD$17,2,FALSE),IF(AND(OR($E310={"a/b","a/c","b/a","c/a"}),P309="w"),VLOOKUP(R309,$AA$2:$AB$17,2,FALSE),IF(AND(OR($E310={"a/b","a/c","b/a","c/a"}),P309="l"),VLOOKUP(R309,$AC$2:$AD$17,2,FALSE),IF(AND(OR($E310={"a/b","a/c","b/a","c/a"}),P308="w"),VLOOKUP(R308,$AA$2:$AB$17,2,FALSE),IF(AND(OR($E310={"a/b","a/c","b/a","c/a"}),P308="l"),VLOOKUP(R308,$AC$2:$AD$17,2,FALSE),IF(AND(OR($E310={"a/b","a/c","b/a","c/a"}),P307="w"),VLOOKUP(R307,$AA$2:$AB$17,2,FALSE),IF(AND(OR($E310={"a/b","a/c","b/a","c/a"}),P307="l"),VLOOKUP(R307,$AC$2:$AD$17,2,FALSE),IF(AND(OR($E310={"a/b","a/c","b/a","c/a"}),P306="w"),VLOOKUP(R306,$AA$2:$AB$17,2,FALSE),IF(AND(OR($E310={"a/b","a/c","b/a","c/a"}),P306="l"),VLOOKUP(R306,$AC$2:$AD$17,2,FALSE),IF(AND(OR($E310={"a/b","a/c","b/a","c/a"}),P305="w"),VLOOKUP(R305,$AA$2:$AB$17,2,FALSE),IF(AND(OR($E310={"a/b","a/c","b/a","c/a"}),P305="l"),VLOOKUP(R305,$AC$2:$AD$17,2,FALSE),IF(AND(OR($E310={"a/b","a/c","b/a","c/a"}),P304="w"),VLOOKUP(R304,$AA$2:$AB$17,2,FALSE),IF(AND(OR($E310={"a/b","a/c","b/a","c/a"}),P304="l"),VLOOKUP(R304,$AC$2:$AD$17,2,FALSE),IF(AND(OR($E310={"a/b","a/c","b/a","c/a"}),P303="w"),VLOOKUP(R303,$AA$2:$AB$17,2,FALSE),IF(AND(OR($E310={"a/b","a/c","b/a","c/a"}),P303="l"),VLOOKUP(R303,$AC$2:$AD$17,2,FALSE),IF(AND(OR($E310={"a/b","a/c","b/a","c/a"}),P302="w"),VLOOKUP(R302,$AA$2:$AB$17,2,FALSE),IF(AND(OR($E310={"a/b","a/c","b/a","c/a"}),P302="l"),VLOOKUP(R302,$AC$2:$AD$17,2,FALSE),IF(AND(OR($E310={"a/b","a/c","b/a","c/a"}),P301="w"),VLOOKUP(R301,$AA$2:$AB$17,2,FALSE),IF(AND(OR($E310={"a/b","a/c","b/a","c/a"}),P301="l"),VLOOKUP(R301,$AC$2:$AD$17,2,FALSE),IF(AND(OR($E310={"a/b","a/c","b/a","c/a"}),P300="w"),VLOOKUP(R300,$AA$2:$AB$17,2,FALSE),IF(AND(OR($E310={"a/b","a/c","b/a","c/a"}),P300="l"),VLOOKUP(R300,$AC$2:$AD$17,2,FALSE),IF(OR($E310={"a/b","a/c","b/a","c/a"}),1,"")))))))))))))))))))))))</f>
        <v>2a</v>
      </c>
      <c r="S311" s="13" t="str">
        <f>IF(AND(T311="c",$A311&gt;=1,OR(U311={1,"2a","2b",3,"5a","5b","10a","10b","20a","20b","40a","40b","80a","80b","160a","160b"})),"w",IF(AND(T311="",$A311&gt;=1,OR(U311={1,"2a","2b",3,"5a","5b","10a","10b","20a","20b","40a","40b","80a","80b","160a","160b"})),"l",""))</f>
        <v>l</v>
      </c>
      <c r="T311" s="7" t="str">
        <f>IF(OR($A311={2,5,8,11,14,17,20,23,26,29,32,35}),"c","")</f>
        <v/>
      </c>
      <c r="U311" s="14">
        <f>IF(AND(OR($E310={"a/b","b/c","b/a","c/b"}),S310="w"),VLOOKUP(U310,$AA$2:$AB$17,2,FALSE),IF(AND(OR($E310={"a/b","b/c","b/a","c/b"}),S310="l"),VLOOKUP(U310,$AC$2:$AD$17,2,FALSE),IF(AND(OR($E310={"a/b","b/c","b/a","c/b"}),S309="w"),VLOOKUP(U309,$AA$2:$AB$17,2,FALSE),IF(AND(OR($E310={"a/b","b/c","b/a","c/b"}),S309="l"),VLOOKUP(U309,$AC$2:$AD$17,2,FALSE),IF(AND(OR($E310={"a/b","b/c","b/a","c/b"}),S308="w"),VLOOKUP(U308,$AA$2:$AB$17,2,FALSE),IF(AND(OR($E310={"a/b","b/c","b/a","c/b"}),S308="l"),VLOOKUP(U308,$AC$2:$AD$17,2,FALSE),IF(AND(OR($E310={"a/b","b/c","b/a","c/b"}),S307="w"),VLOOKUP(U307,$AA$2:$AB$17,2,FALSE),IF(AND(OR($E310={"a/b","b/c","b/a","c/b"}),S307="l"),VLOOKUP(U307,$AC$2:$AD$17,2,FALSE),IF(AND(OR($E310={"a/b","b/c","b/a","c/b"}),S306="w"),VLOOKUP(U306,$AA$2:$AB$17,2,FALSE),IF(AND(OR($E310={"a/b","b/c","b/a","c/b"}),S306="l"),VLOOKUP(U306,$AC$2:$AD$17,2,FALSE),IF(AND(OR($E310={"a/b","b/c","b/a","c/b"}),S305="w"),VLOOKUP(U305,$AA$2:$AB$17,2,FALSE),IF(AND(OR($E310={"a/b","b/c","b/a","c/b"}),S305="l"),VLOOKUP(U305,$AC$2:$AD$17,2,FALSE),IF(AND(OR($E310={"a/b","b/c","b/a","c/b"}),S304="w"),VLOOKUP(U304,$AA$2:$AB$17,2,FALSE),IF(AND(OR($E310={"a/b","b/c","b/a","c/b"}),S304="l"),VLOOKUP(U304,$AC$2:$AD$17,2,FALSE),IF(AND(OR($E310={"a/b","b/c","b/a","c/b"}),S303="w"),VLOOKUP(U303,$AA$2:$AB$17,2,FALSE),IF(AND(OR($E310={"a/b","b/c","b/a","c/b"}),S303="l"),VLOOKUP(U303,$AC$2:$AD$17,2,FALSE),IF(AND(OR($E310={"a/b","b/c","b/a","c/b"}),S302="w"),VLOOKUP(U302,$AA$2:$AB$17,2,FALSE),IF(AND(OR($E310={"a/b","b/c","b/a","c/b"}),S302="l"),VLOOKUP(U302,$AC$2:$AD$17,2,FALSE),IF(AND(OR($E310={"a/b","b/c","b/a","c/b"}),S301="w"),VLOOKUP(U301,$AA$2:$AB$17,2,FALSE),IF(AND(OR($E310={"a/b","b/c","b/a","c/b"}),S301="l"),VLOOKUP(U301,$AC$2:$AD$17,2,FALSE),IF(AND(OR($E310={"a/b","b/c","b/a","c/b"}),S300="w"),VLOOKUP(U300,$AA$2:$AB$17,2,FALSE),IF(AND(OR($E310={"a/b","b/c","b/a","c/b"}),S300="l"),VLOOKUP(U300,$AC$2:$AD$17,2,FALSE),IF(OR($E310={"a/b","b/c","b/a","c/b"}),1,"")))))))))))))))))))))))</f>
        <v>1</v>
      </c>
      <c r="V311" s="13" t="str">
        <f>IF(AND(W311="c",$A311&gt;=1,OR(X311={1,"2a","2b",3,"5a","5b","10a","10b","20a","20b","40a","40b","80a","80b","160a","160b"})),"w",IF(AND(W311="",$A311&gt;=1,OR(X311={1,"2a","2b",3,"5a","5b","10a","10b","20a","20b","40a","40b","80a","80b","160a","160b"})),"l",""))</f>
        <v/>
      </c>
      <c r="W311" s="7" t="str">
        <f>IF(OR($A311={3,6,9,12,15,18,21,24,27,30,33,36}),"c","")</f>
        <v/>
      </c>
      <c r="X311" s="14" t="str">
        <f>IF(AND(OR($E310={"a/c","b/c","c/a","c/b"}),V310="w"),VLOOKUP(X310,$AA$2:$AB$17,2,FALSE),IF(AND(OR($E310={"a/c","b/c","c/a","c/b"}),V310="l"),VLOOKUP(X310,$AC$2:$AD$17,2,FALSE),IF(AND(OR($E310={"a/c","b/c","c/a","c/b"}),V309="w"),VLOOKUP(X309,$AA$2:$AB$17,2,FALSE),IF(AND(OR($E310={"a/c","b/c","c/a","c/b"}),V309="l"),VLOOKUP(X309,$AC$2:$AD$17,2,FALSE),IF(AND(OR($E310={"a/c","b/c","c/a","c/b"}),V308="w"),VLOOKUP(X308,$AA$2:$AB$17,2,FALSE),IF(AND(OR($E310={"a/c","b/c","c/a","c/b"}),V308="l"),VLOOKUP(X308,$AC$2:$AD$17,2,FALSE),IF(AND(OR($E310={"a/c","b/c","c/a","c/b"}),V307="w"),VLOOKUP(X307,$AA$2:$AB$17,2,FALSE),IF(AND(OR($E310={"a/c","b/c","c/a","c/b"}),V307="l"),VLOOKUP(X307,$AC$2:$AD$17,2,FALSE),IF(AND(OR($E310={"a/c","b/c","c/a","c/b"}),V306="w"),VLOOKUP(X306,$AA$2:$AB$17,2,FALSE),IF(AND(OR($E310={"a/c","b/c","c/a","c/b"}),V306="l"),VLOOKUP(X306,$AC$2:$AD$17,2,FALSE),IF(AND(OR($E310={"a/c","b/c","c/a","c/b"}),V305="w"),VLOOKUP(X305,$AA$2:$AB$17,2,FALSE),IF(AND(OR($E310={"a/c","b/c","c/a","c/b"}),V305="l"),VLOOKUP(X305,$AC$2:$AD$17,2,FALSE),IF(AND(OR($E310={"a/c","b/c","c/a","c/b"}),V304="w"),VLOOKUP(X304,$AA$2:$AB$17,2,FALSE),IF(AND(OR($E310={"a/c","b/c","c/a","c/b"}),V304="l"),VLOOKUP(X304,$AC$2:$AD$17,2,FALSE),IF(AND(OR($E310={"a/c","b/c","c/a","c/b"}),V303="w"),VLOOKUP(X303,$AA$2:$AB$17,2,FALSE),IF(AND(OR($E310={"a/c","b/c","c/a","c/b"}),V303="l"),VLOOKUP(X303,$AC$2:$AD$17,2,FALSE),IF(AND(OR($E310={"a/c","b/c","c/a","c/b"}),V302="w"),VLOOKUP(X302,$AA$2:$AB$17,2,FALSE),IF(AND(OR($E310={"a/c","b/c","c/a","c/b"}),V302="l"),VLOOKUP(X302,$AC$2:$AD$17,2,FALSE),IF(AND(OR($E310={"a/c","b/c","c/a","c/b"}),V301="w"),VLOOKUP(X301,$AA$2:$AB$17,2,FALSE),IF(AND(OR($E310={"a/c","b/c","c/a","c/b"}),V301="l"),VLOOKUP(X301,$AC$2:$AD$17,2,FALSE),IF(AND(OR($E310={"a/c","b/c","c/a","c/b"}),V300="w"),VLOOKUP(X300,$AA$2:$AB$17,2,FALSE),IF(AND(OR($E310={"a/c","b/c","c/a","c/b"}),V300="l"),VLOOKUP(X300,$AC$2:$AD$17,2,FALSE),IF(OR($E310={"a/c","b/c","c/a","c/b"}),1,"")))))))))))))))))))))))</f>
        <v/>
      </c>
      <c r="Y311" s="12">
        <f t="shared" si="28"/>
        <v>3</v>
      </c>
      <c r="Z311" s="27">
        <f t="shared" si="29"/>
        <v>21</v>
      </c>
    </row>
    <row r="312" spans="1:26">
      <c r="A312" s="2">
        <v>32</v>
      </c>
      <c r="B312" s="9">
        <f>IF(OR($A312={1,2,3,4,5,6,7,8,9,10,11,12}),1,IF(OR($A312={13,14,15,16,17,18,19,20,21,22,23,24}),2,IF(OR($A312={25,26,27,28,29,30,31,32,33,34,35,36}),3,"")))</f>
        <v>3</v>
      </c>
      <c r="C312" s="9" t="str">
        <f>IF(OR($A312={1,4,7,10,13,16,19,22,25,28,31,34}),"A",IF(OR($A312={2,5,8,11,14,17,20,23,26,29,32,35}),"B",IF(OR($A312={3,6,9,12,15,18,21,24,27,30,33,36}),"C","")))</f>
        <v>B</v>
      </c>
      <c r="D312" t="str">
        <f t="shared" si="30"/>
        <v>1/3</v>
      </c>
      <c r="E312" t="str">
        <f t="shared" si="31"/>
        <v>A/B</v>
      </c>
      <c r="F312" s="13" t="str">
        <f>IF(AND(G312="d",$A312&gt;=1,OR(H312={1,"2a","2b",3,"5a","5b","10a","10b","20a","20b","40a","40b","80a","80b","160a","160b"})),"w",IF(AND(G312="",$A312&gt;=1,OR(H312={1,"2a","2b",3,"5a","5b","10a","10b","20a","20b","40a","40b","80a","80b","160a","160b"})),"l",""))</f>
        <v>l</v>
      </c>
      <c r="G312" s="7" t="str">
        <f>IF(OR($A312={1,2,3,4,5,6,7,8,9,10,11,12}),"d","")</f>
        <v/>
      </c>
      <c r="H312" s="14">
        <f>IF(AND(OR($D311={"1/2","1/3","2/1","3/1"}),F311="w"),VLOOKUP(H311,$AA$2:$AB$17,2,FALSE),IF(AND(OR($D311={"1/2","1/3","2/1","3/1"}),F311="l"),VLOOKUP(H311,$AC$2:$AD$17,2,FALSE),IF(AND(OR($D311={"1/2","1/3","2/1","3/1"}),F310="w"),VLOOKUP(H310,$AA$2:$AB$17,2,FALSE),IF(AND(OR($D311={"1/2","1/3","2/1","3/1"}),F310="l"),VLOOKUP(H310,$AC$2:$AD$17,2,FALSE),IF(AND(OR($D311={"1/2","1/3","2/1","3/1"}),F309="w"),VLOOKUP(H309,$AA$2:$AB$17,2,FALSE),IF(AND(OR($D311={"1/2","1/3","2/1","3/1"}),F309="l"),VLOOKUP(H309,$AC$2:$AD$17,2,FALSE),IF(AND(OR($D311={"1/2","1/3","2/1","3/1"}),F308="w"),VLOOKUP(H308,$AA$2:$AB$17,2,FALSE),IF(AND(OR($D311={"1/2","1/3","2/1","3/1"}),F308="l"),VLOOKUP(H308,$AC$2:$AD$17,2,FALSE),IF(AND(OR($D311={"1/2","1/3","2/1","3/1"}),F307="w"),VLOOKUP(H307,$AA$2:$AB$17,2,FALSE),IF(AND(OR($D311={"1/2","1/3","2/1","3/1"}),F307="l"),VLOOKUP(H307,$AC$2:$AD$17,2,FALSE),IF(AND(OR($D311={"1/2","1/3","2/1","3/1"}),F306="w"),VLOOKUP(H306,$AA$2:$AB$17,2,FALSE),IF(AND(OR($D311={"1/2","1/3","2/1","3/1"}),F306="l"),VLOOKUP(H306,$AC$2:$AD$17,2,FALSE),IF(AND(OR($D311={"1/2","1/3","2/1","3/1"}),F305="w"),VLOOKUP(H305,$AA$2:$AB$17,2,FALSE),IF(AND(OR($D311={"1/2","1/3","2/1","3/1"}),F305="l"),VLOOKUP(H305,$AC$2:$AD$17,2,FALSE),IF(AND(OR($D311={"1/2","1/3","2/1","3/1"}),F304="w"),VLOOKUP(H304,$AA$2:$AB$17,2,FALSE),IF(AND(OR($D311={"1/2","1/3","2/1","3/1"}),F304="l"),VLOOKUP(H304,$AC$2:$AD$17,2,FALSE),IF(AND(OR($D311={"1/2","1/3","2/1","3/1"}),F303="w"),VLOOKUP(H303,$AA$2:$AB$17,2,FALSE),IF(AND(OR($D311={"1/2","1/3","2/1","3/1"}),F303="l"),VLOOKUP(H303,$AC$2:$AD$17,2,FALSE),IF(AND(OR($D311={"1/2","1/3","2/1","3/1"}),F302="w"),VLOOKUP(H302,$AA$2:$AB$17,2,FALSE),IF(AND(OR($D311={"1/2","1/3","2/1","3/1"}),F302="l"),VLOOKUP(H302,$AC$2:$AD$17,2,FALSE),IF(AND(OR($D311={"1/2","1/3","2/1","3/1"}),F301="w"),VLOOKUP(H301,$AA$2:$AB$17,2,FALSE),IF(AND(OR($D311={"1/2","1/3","2/1","3/1"}),F301="l"),VLOOKUP(H301,$AC$2:$AD$17,2,FALSE),IF(OR($D311={"1/2","1/3","2/1","3/1"}),1,"")))))))))))))))))))))))</f>
        <v>1</v>
      </c>
      <c r="I312" s="13" t="str">
        <f>IF(AND(J312="d",$A312&gt;=1,OR(K312={1,"2a","2b",3,"5a","5b","10a","10b","20a","20b","40a","40b","80a","80b","160a","160b"})),"w",IF(AND(J312="",$A312&gt;=1,OR(K312={1,"2a","2b",3,"5a","5b","10a","10b","20a","20b","40a","40b","80a","80b","160a","160b"})),"l",""))</f>
        <v>l</v>
      </c>
      <c r="J312" s="7" t="str">
        <f>IF(OR($A312={13,14,15,16,17,18,19,20,21,22,23,24}),"d","")</f>
        <v/>
      </c>
      <c r="K312" s="14" t="str">
        <f>IF(AND(OR($D311={"1/2","2/3","2/1","3/2"}),I311="w"),VLOOKUP(K311,$AA$2:$AB$17,2,FALSE),IF(AND(OR($D311={"1/2","2/3","2/1","3/2"}),I311="l"),VLOOKUP(K311,$AC$2:$AD$17,2,FALSE),IF(AND(OR($D311={"1/2","2/3","2/1","3/2"}),I310="w"),VLOOKUP(K310,$AA$2:$AB$17,2,FALSE),IF(AND(OR($D311={"1/2","2/3","2/1","3/2"}),I310="l"),VLOOKUP(K310,$AC$2:$AD$17,2,FALSE),IF(AND(OR($D311={"1/2","2/3","2/1","3/2"}),I309="w"),VLOOKUP(K309,$AA$2:$AB$17,2,FALSE),IF(AND(OR($D311={"1/2","2/3","2/1","3/2"}),I309="l"),VLOOKUP(K309,$AC$2:$AD$17,2,FALSE),IF(AND(OR($D311={"1/2","2/3","2/1","3/2"}),I308="w"),VLOOKUP(K308,$AA$2:$AB$17,2,FALSE),IF(AND(OR($D311={"1/2","2/3","2/1","3/2"}),I308="l"),VLOOKUP(K308,$AC$2:$AD$17,2,FALSE),IF(AND(OR($D311={"1/2","2/3","2/1","3/2"}),I307="w"),VLOOKUP(K307,$AA$2:$AB$17,2,FALSE),IF(AND(OR($D311={"1/2","2/3","2/1","3/2"}),I307="l"),VLOOKUP(K307,$AC$2:$AD$17,2,FALSE),IF(AND(OR($D311={"1/2","2/3","2/1","3/2"}),I306="w"),VLOOKUP(K306,$AA$2:$AB$17,2,FALSE),IF(AND(OR($D311={"1/2","2/3","2/1","3/2"}),I306="l"),VLOOKUP(K306,$AC$2:$AD$17,2,FALSE),IF(AND(OR($D311={"1/2","2/3","2/1","3/2"}),I305="w"),VLOOKUP(K305,$AA$2:$AB$17,2,FALSE),IF(AND(OR($D311={"1/2","2/3","2/1","3/2"}),I305="l"),VLOOKUP(K305,$AC$2:$AD$17,2,FALSE),IF(AND(OR($D311={"1/2","2/3","2/1","3/2"}),I304="w"),VLOOKUP(K304,$AA$2:$AB$17,2,FALSE),IF(AND(OR($D311={"1/2","2/3","2/1","3/2"}),I304="l"),VLOOKUP(K304,$AC$2:$AD$17,2,FALSE),IF(AND(OR($D311={"1/2","2/3","2/1","3/2"}),I303="w"),VLOOKUP(K303,$AA$2:$AB$17,2,FALSE),IF(AND(OR($D311={"1/2","2/3","2/1","3/2"}),I303="l"),VLOOKUP(K303,$AC$2:$AD$17,2,FALSE),IF(AND(OR($D311={"1/2","2/3","2/1","3/2"}),I302="w"),VLOOKUP(K302,$AA$2:$AB$17,2,FALSE),IF(AND(OR($D311={"1/2","2/3","2/1","3/2"}),I302="l"),VLOOKUP(K302,$AC$2:$AD$17,2,FALSE),IF(AND(OR($D311={"1/2","2/3","2/1","3/2"}),I301="w"),VLOOKUP(K301,$AA$2:$AB$17,2,FALSE),IF(AND(OR($D311={"1/2","2/3","2/1","3/2"}),I301="l"),VLOOKUP(K301,$AC$2:$AD$17,2,FALSE),IF(OR($D311={"1/2","2/3","2/1","3/2"}),1,"")))))))))))))))))))))))</f>
        <v>2b</v>
      </c>
      <c r="L312" s="13" t="str">
        <f>IF(AND(M312="d",$A312&gt;=1,OR(N312={1,"2a","2b",3,"5a","5b","10a","10b","20a","20b","40a","40b","80a","80b","160a","160b"})),"w",IF(AND(M312="",$A312&gt;=1,OR(N312={1,"2a","2b",3,"5a","5b","10a","10b","20a","20b","40a","40b","80a","80b","160a","160b"})),"l",""))</f>
        <v/>
      </c>
      <c r="M312" s="7" t="str">
        <f>IF(OR($A312={25,26,27,28,29,30,31,32,33,34,35,36}),"d","")</f>
        <v>d</v>
      </c>
      <c r="N312" s="14" t="str">
        <f>IF(AND(OR($D311={"1/3","2/3","3/1","3/2"}),L311="w"),VLOOKUP(N311,$AA$2:$AB$17,2,FALSE),IF(AND(OR($D311={"1/3","2/3","3/1","3/2"}),L311="l"),VLOOKUP(N311,$AC$2:$AD$17,2,FALSE),IF(AND(OR($D311={"1/3","2/3","3/1","3/2"}),L310="w"),VLOOKUP(N310,$AA$2:$AB$17,2,FALSE),IF(AND(OR($D311={"1/3","2/3","3/1","3/2"}),L310="l"),VLOOKUP(N310,$AC$2:$AD$17,2,FALSE),IF(AND(OR($D311={"1/3","2/3","3/1","3/2"}),L309="w"),VLOOKUP(N309,$AA$2:$AB$17,2,FALSE),IF(AND(OR($D311={"1/3","2/3","3/1","3/2"}),L309="l"),VLOOKUP(N309,$AC$2:$AD$17,2,FALSE),IF(AND(OR($D311={"1/3","2/3","3/1","3/2"}),L308="w"),VLOOKUP(N308,$AA$2:$AB$17,2,FALSE),IF(AND(OR($D311={"1/3","2/3","3/1","3/2"}),L308="l"),VLOOKUP(N308,$AC$2:$AD$17,2,FALSE),IF(AND(OR($D311={"1/3","2/3","3/1","3/2"}),L307="w"),VLOOKUP(N307,$AA$2:$AB$17,2,FALSE),IF(AND(OR($D311={"1/3","2/3","3/1","3/2"}),L307="l"),VLOOKUP(N307,$AC$2:$AD$17,2,FALSE),IF(AND(OR($D311={"1/3","2/3","3/1","3/2"}),L306="w"),VLOOKUP(N306,$AA$2:$AB$17,2,FALSE),IF(AND(OR($D311={"1/3","2/3","3/1","3/2"}),L306="l"),VLOOKUP(N306,$AC$2:$AD$17,2,FALSE),IF(AND(OR($D311={"1/3","2/3","3/1","3/2"}),L305="w"),VLOOKUP(N305,$AA$2:$AB$17,2,FALSE),IF(AND(OR($D311={"1/3","2/3","3/1","3/2"}),L305="l"),VLOOKUP(N305,$AC$2:$AD$17,2,FALSE),IF(AND(OR($D311={"1/3","2/3","3/1","3/2"}),L304="w"),VLOOKUP(N304,$AA$2:$AB$17,2,FALSE),IF(AND(OR($D311={"1/3","2/3","3/1","3/2"}),L304="l"),VLOOKUP(N304,$AC$2:$AD$17,2,FALSE),IF(AND(OR($D311={"1/3","2/3","3/1","3/2"}),L303="w"),VLOOKUP(N303,$AA$2:$AB$17,2,FALSE),IF(AND(OR($D311={"1/3","2/3","3/1","3/2"}),L303="l"),VLOOKUP(N303,$AC$2:$AD$17,2,FALSE),IF(AND(OR($D311={"1/3","2/3","3/1","3/2"}),L302="w"),VLOOKUP(N302,$AA$2:$AB$17,2,FALSE),IF(AND(OR($D311={"1/3","2/3","3/1","3/2"}),L302="l"),VLOOKUP(N302,$AC$2:$AD$17,2,FALSE),IF(AND(OR($D311={"1/3","2/3","3/1","3/2"}),L301="w"),VLOOKUP(N301,$AA$2:$AB$17,2,FALSE),IF(AND(OR($D311={"1/3","2/3","3/1","3/2"}),L301="l"),VLOOKUP(N301,$AC$2:$AD$17,2,FALSE),IF(OR($D311={"1/3","2/3","3/1","3/2"}),1,"")))))))))))))))))))))))</f>
        <v/>
      </c>
      <c r="O312" s="12">
        <f t="shared" si="27"/>
        <v>-3</v>
      </c>
      <c r="P312" s="13" t="str">
        <f>IF(AND(Q312="c",$A312&gt;=1,OR(R312={1,"2a","2b",3,"5a","5b","10a","10b","20a","20b","40a","40b","80a","80b","160a","160b"})),"w",IF(AND(Q312="",$A312&gt;=1,OR(R312={1,"2a","2b",3,"5a","5b","10a","10b","20a","20b","40a","40b","80a","80b","160a","160b"})),"l",""))</f>
        <v>l</v>
      </c>
      <c r="Q312" s="7" t="str">
        <f>IF(OR($A312={1,4,7,10,13,16,19,22,25,28,31,34}),"c","")</f>
        <v/>
      </c>
      <c r="R312" s="14">
        <f>IF(AND(OR($E311={"a/b","a/c","b/a","c/a"}),P311="w"),VLOOKUP(R311,$AA$2:$AB$17,2,FALSE),IF(AND(OR($E311={"a/b","a/c","b/a","c/a"}),P311="l"),VLOOKUP(R311,$AC$2:$AD$17,2,FALSE),IF(AND(OR($E311={"a/b","a/c","b/a","c/a"}),P310="w"),VLOOKUP(R310,$AA$2:$AB$17,2,FALSE),IF(AND(OR($E311={"a/b","a/c","b/a","c/a"}),P310="l"),VLOOKUP(R310,$AC$2:$AD$17,2,FALSE),IF(AND(OR($E311={"a/b","a/c","b/a","c/a"}),P309="w"),VLOOKUP(R309,$AA$2:$AB$17,2,FALSE),IF(AND(OR($E311={"a/b","a/c","b/a","c/a"}),P309="l"),VLOOKUP(R309,$AC$2:$AD$17,2,FALSE),IF(AND(OR($E311={"a/b","a/c","b/a","c/a"}),P308="w"),VLOOKUP(R308,$AA$2:$AB$17,2,FALSE),IF(AND(OR($E311={"a/b","a/c","b/a","c/a"}),P308="l"),VLOOKUP(R308,$AC$2:$AD$17,2,FALSE),IF(AND(OR($E311={"a/b","a/c","b/a","c/a"}),P307="w"),VLOOKUP(R307,$AA$2:$AB$17,2,FALSE),IF(AND(OR($E311={"a/b","a/c","b/a","c/a"}),P307="l"),VLOOKUP(R307,$AC$2:$AD$17,2,FALSE),IF(AND(OR($E311={"a/b","a/c","b/a","c/a"}),P306="w"),VLOOKUP(R306,$AA$2:$AB$17,2,FALSE),IF(AND(OR($E311={"a/b","a/c","b/a","c/a"}),P306="l"),VLOOKUP(R306,$AC$2:$AD$17,2,FALSE),IF(AND(OR($E311={"a/b","a/c","b/a","c/a"}),P305="w"),VLOOKUP(R305,$AA$2:$AB$17,2,FALSE),IF(AND(OR($E311={"a/b","a/c","b/a","c/a"}),P305="l"),VLOOKUP(R305,$AC$2:$AD$17,2,FALSE),IF(AND(OR($E311={"a/b","a/c","b/a","c/a"}),P304="w"),VLOOKUP(R304,$AA$2:$AB$17,2,FALSE),IF(AND(OR($E311={"a/b","a/c","b/a","c/a"}),P304="l"),VLOOKUP(R304,$AC$2:$AD$17,2,FALSE),IF(AND(OR($E311={"a/b","a/c","b/a","c/a"}),P303="w"),VLOOKUP(R303,$AA$2:$AB$17,2,FALSE),IF(AND(OR($E311={"a/b","a/c","b/a","c/a"}),P303="l"),VLOOKUP(R303,$AC$2:$AD$17,2,FALSE),IF(AND(OR($E311={"a/b","a/c","b/a","c/a"}),P302="w"),VLOOKUP(R302,$AA$2:$AB$17,2,FALSE),IF(AND(OR($E311={"a/b","a/c","b/a","c/a"}),P302="l"),VLOOKUP(R302,$AC$2:$AD$17,2,FALSE),IF(AND(OR($E311={"a/b","a/c","b/a","c/a"}),P301="w"),VLOOKUP(R301,$AA$2:$AB$17,2,FALSE),IF(AND(OR($E311={"a/b","a/c","b/a","c/a"}),P301="l"),VLOOKUP(R301,$AC$2:$AD$17,2,FALSE),IF(OR($E311={"a/b","a/c","b/a","c/a"}),1,"")))))))))))))))))))))))</f>
        <v>1</v>
      </c>
      <c r="S312" s="13" t="str">
        <f>IF(AND(T312="c",$A312&gt;=1,OR(U312={1,"2a","2b",3,"5a","5b","10a","10b","20a","20b","40a","40b","80a","80b","160a","160b"})),"w",IF(AND(T312="",$A312&gt;=1,OR(U312={1,"2a","2b",3,"5a","5b","10a","10b","20a","20b","40a","40b","80a","80b","160a","160b"})),"l",""))</f>
        <v>w</v>
      </c>
      <c r="T312" s="7" t="str">
        <f>IF(OR($A312={2,5,8,11,14,17,20,23,26,29,32,35}),"c","")</f>
        <v>c</v>
      </c>
      <c r="U312" s="14" t="str">
        <f>IF(AND(OR($E311={"a/b","b/c","b/a","c/b"}),S311="w"),VLOOKUP(U311,$AA$2:$AB$17,2,FALSE),IF(AND(OR($E311={"a/b","b/c","b/a","c/b"}),S311="l"),VLOOKUP(U311,$AC$2:$AD$17,2,FALSE),IF(AND(OR($E311={"a/b","b/c","b/a","c/b"}),S310="w"),VLOOKUP(U310,$AA$2:$AB$17,2,FALSE),IF(AND(OR($E311={"a/b","b/c","b/a","c/b"}),S310="l"),VLOOKUP(U310,$AC$2:$AD$17,2,FALSE),IF(AND(OR($E311={"a/b","b/c","b/a","c/b"}),S309="w"),VLOOKUP(U309,$AA$2:$AB$17,2,FALSE),IF(AND(OR($E311={"a/b","b/c","b/a","c/b"}),S309="l"),VLOOKUP(U309,$AC$2:$AD$17,2,FALSE),IF(AND(OR($E311={"a/b","b/c","b/a","c/b"}),S308="w"),VLOOKUP(U308,$AA$2:$AB$17,2,FALSE),IF(AND(OR($E311={"a/b","b/c","b/a","c/b"}),S308="l"),VLOOKUP(U308,$AC$2:$AD$17,2,FALSE),IF(AND(OR($E311={"a/b","b/c","b/a","c/b"}),S307="w"),VLOOKUP(U307,$AA$2:$AB$17,2,FALSE),IF(AND(OR($E311={"a/b","b/c","b/a","c/b"}),S307="l"),VLOOKUP(U307,$AC$2:$AD$17,2,FALSE),IF(AND(OR($E311={"a/b","b/c","b/a","c/b"}),S306="w"),VLOOKUP(U306,$AA$2:$AB$17,2,FALSE),IF(AND(OR($E311={"a/b","b/c","b/a","c/b"}),S306="l"),VLOOKUP(U306,$AC$2:$AD$17,2,FALSE),IF(AND(OR($E311={"a/b","b/c","b/a","c/b"}),S305="w"),VLOOKUP(U305,$AA$2:$AB$17,2,FALSE),IF(AND(OR($E311={"a/b","b/c","b/a","c/b"}),S305="l"),VLOOKUP(U305,$AC$2:$AD$17,2,FALSE),IF(AND(OR($E311={"a/b","b/c","b/a","c/b"}),S304="w"),VLOOKUP(U304,$AA$2:$AB$17,2,FALSE),IF(AND(OR($E311={"a/b","b/c","b/a","c/b"}),S304="l"),VLOOKUP(U304,$AC$2:$AD$17,2,FALSE),IF(AND(OR($E311={"a/b","b/c","b/a","c/b"}),S303="w"),VLOOKUP(U303,$AA$2:$AB$17,2,FALSE),IF(AND(OR($E311={"a/b","b/c","b/a","c/b"}),S303="l"),VLOOKUP(U303,$AC$2:$AD$17,2,FALSE),IF(AND(OR($E311={"a/b","b/c","b/a","c/b"}),S302="w"),VLOOKUP(U302,$AA$2:$AB$17,2,FALSE),IF(AND(OR($E311={"a/b","b/c","b/a","c/b"}),S302="l"),VLOOKUP(U302,$AC$2:$AD$17,2,FALSE),IF(AND(OR($E311={"a/b","b/c","b/a","c/b"}),S301="w"),VLOOKUP(U301,$AA$2:$AB$17,2,FALSE),IF(AND(OR($E311={"a/b","b/c","b/a","c/b"}),S301="l"),VLOOKUP(U301,$AC$2:$AD$17,2,FALSE),IF(OR($E311={"a/b","b/c","b/a","c/b"}),1,"")))))))))))))))))))))))</f>
        <v>2a</v>
      </c>
      <c r="V312" s="13" t="str">
        <f>IF(AND(W312="c",$A312&gt;=1,OR(X312={1,"2a","2b",3,"5a","5b","10a","10b","20a","20b","40a","40b","80a","80b","160a","160b"})),"w",IF(AND(W312="",$A312&gt;=1,OR(X312={1,"2a","2b",3,"5a","5b","10a","10b","20a","20b","40a","40b","80a","80b","160a","160b"})),"l",""))</f>
        <v/>
      </c>
      <c r="W312" s="7" t="str">
        <f>IF(OR($A312={3,6,9,12,15,18,21,24,27,30,33,36}),"c","")</f>
        <v/>
      </c>
      <c r="X312" s="14" t="str">
        <f>IF(AND(OR($E311={"a/c","b/c","c/a","c/b"}),V311="w"),VLOOKUP(X311,$AA$2:$AB$17,2,FALSE),IF(AND(OR($E311={"a/c","b/c","c/a","c/b"}),V311="l"),VLOOKUP(X311,$AC$2:$AD$17,2,FALSE),IF(AND(OR($E311={"a/c","b/c","c/a","c/b"}),V310="w"),VLOOKUP(X310,$AA$2:$AB$17,2,FALSE),IF(AND(OR($E311={"a/c","b/c","c/a","c/b"}),V310="l"),VLOOKUP(X310,$AC$2:$AD$17,2,FALSE),IF(AND(OR($E311={"a/c","b/c","c/a","c/b"}),V309="w"),VLOOKUP(X309,$AA$2:$AB$17,2,FALSE),IF(AND(OR($E311={"a/c","b/c","c/a","c/b"}),V309="l"),VLOOKUP(X309,$AC$2:$AD$17,2,FALSE),IF(AND(OR($E311={"a/c","b/c","c/a","c/b"}),V308="w"),VLOOKUP(X308,$AA$2:$AB$17,2,FALSE),IF(AND(OR($E311={"a/c","b/c","c/a","c/b"}),V308="l"),VLOOKUP(X308,$AC$2:$AD$17,2,FALSE),IF(AND(OR($E311={"a/c","b/c","c/a","c/b"}),V307="w"),VLOOKUP(X307,$AA$2:$AB$17,2,FALSE),IF(AND(OR($E311={"a/c","b/c","c/a","c/b"}),V307="l"),VLOOKUP(X307,$AC$2:$AD$17,2,FALSE),IF(AND(OR($E311={"a/c","b/c","c/a","c/b"}),V306="w"),VLOOKUP(X306,$AA$2:$AB$17,2,FALSE),IF(AND(OR($E311={"a/c","b/c","c/a","c/b"}),V306="l"),VLOOKUP(X306,$AC$2:$AD$17,2,FALSE),IF(AND(OR($E311={"a/c","b/c","c/a","c/b"}),V305="w"),VLOOKUP(X305,$AA$2:$AB$17,2,FALSE),IF(AND(OR($E311={"a/c","b/c","c/a","c/b"}),V305="l"),VLOOKUP(X305,$AC$2:$AD$17,2,FALSE),IF(AND(OR($E311={"a/c","b/c","c/a","c/b"}),V304="w"),VLOOKUP(X304,$AA$2:$AB$17,2,FALSE),IF(AND(OR($E311={"a/c","b/c","c/a","c/b"}),V304="l"),VLOOKUP(X304,$AC$2:$AD$17,2,FALSE),IF(AND(OR($E311={"a/c","b/c","c/a","c/b"}),V303="w"),VLOOKUP(X303,$AA$2:$AB$17,2,FALSE),IF(AND(OR($E311={"a/c","b/c","c/a","c/b"}),V303="l"),VLOOKUP(X303,$AC$2:$AD$17,2,FALSE),IF(AND(OR($E311={"a/c","b/c","c/a","c/b"}),V302="w"),VLOOKUP(X302,$AA$2:$AB$17,2,FALSE),IF(AND(OR($E311={"a/c","b/c","c/a","c/b"}),V302="l"),VLOOKUP(X302,$AC$2:$AD$17,2,FALSE),IF(AND(OR($E311={"a/c","b/c","c/a","c/b"}),V301="w"),VLOOKUP(X301,$AA$2:$AB$17,2,FALSE),IF(AND(OR($E311={"a/c","b/c","c/a","c/b"}),V301="l"),VLOOKUP(X301,$AC$2:$AD$17,2,FALSE),IF(OR($E311={"a/c","b/c","c/a","c/b"}),1,"")))))))))))))))))))))))</f>
        <v/>
      </c>
      <c r="Y312" s="12">
        <f t="shared" si="28"/>
        <v>3</v>
      </c>
      <c r="Z312" s="27">
        <f t="shared" si="29"/>
        <v>0</v>
      </c>
    </row>
    <row r="313" spans="1:26">
      <c r="A313" s="2">
        <v>22</v>
      </c>
      <c r="B313" s="9">
        <f>IF(OR($A313={1,2,3,4,5,6,7,8,9,10,11,12}),1,IF(OR($A313={13,14,15,16,17,18,19,20,21,22,23,24}),2,IF(OR($A313={25,26,27,28,29,30,31,32,33,34,35,36}),3,"")))</f>
        <v>2</v>
      </c>
      <c r="C313" s="9" t="str">
        <f>IF(OR($A313={1,4,7,10,13,16,19,22,25,28,31,34}),"A",IF(OR($A313={2,5,8,11,14,17,20,23,26,29,32,35}),"B",IF(OR($A313={3,6,9,12,15,18,21,24,27,30,33,36}),"C","")))</f>
        <v>A</v>
      </c>
      <c r="D313" t="str">
        <f t="shared" si="30"/>
        <v>3/2</v>
      </c>
      <c r="E313" t="str">
        <f t="shared" si="31"/>
        <v>B/A</v>
      </c>
      <c r="F313" s="13" t="str">
        <f>IF(AND(G313="d",$A313&gt;=1,OR(H313={1,"2a","2b",3,"5a","5b","10a","10b","20a","20b","40a","40b","80a","80b","160a","160b"})),"w",IF(AND(G313="",$A313&gt;=1,OR(H313={1,"2a","2b",3,"5a","5b","10a","10b","20a","20b","40a","40b","80a","80b","160a","160b"})),"l",""))</f>
        <v>l</v>
      </c>
      <c r="G313" s="7" t="str">
        <f>IF(OR($A313={1,2,3,4,5,6,7,8,9,10,11,12}),"d","")</f>
        <v/>
      </c>
      <c r="H313" s="14" t="str">
        <f>IF(AND(OR($D312={"1/2","1/3","2/1","3/1"}),F312="w"),VLOOKUP(H312,$AA$2:$AB$17,2,FALSE),IF(AND(OR($D312={"1/2","1/3","2/1","3/1"}),F312="l"),VLOOKUP(H312,$AC$2:$AD$17,2,FALSE),IF(AND(OR($D312={"1/2","1/3","2/1","3/1"}),F311="w"),VLOOKUP(H311,$AA$2:$AB$17,2,FALSE),IF(AND(OR($D312={"1/2","1/3","2/1","3/1"}),F311="l"),VLOOKUP(H311,$AC$2:$AD$17,2,FALSE),IF(AND(OR($D312={"1/2","1/3","2/1","3/1"}),F310="w"),VLOOKUP(H310,$AA$2:$AB$17,2,FALSE),IF(AND(OR($D312={"1/2","1/3","2/1","3/1"}),F310="l"),VLOOKUP(H310,$AC$2:$AD$17,2,FALSE),IF(AND(OR($D312={"1/2","1/3","2/1","3/1"}),F309="w"),VLOOKUP(H309,$AA$2:$AB$17,2,FALSE),IF(AND(OR($D312={"1/2","1/3","2/1","3/1"}),F309="l"),VLOOKUP(H309,$AC$2:$AD$17,2,FALSE),IF(AND(OR($D312={"1/2","1/3","2/1","3/1"}),F308="w"),VLOOKUP(H308,$AA$2:$AB$17,2,FALSE),IF(AND(OR($D312={"1/2","1/3","2/1","3/1"}),F308="l"),VLOOKUP(H308,$AC$2:$AD$17,2,FALSE),IF(AND(OR($D312={"1/2","1/3","2/1","3/1"}),F307="w"),VLOOKUP(H307,$AA$2:$AB$17,2,FALSE),IF(AND(OR($D312={"1/2","1/3","2/1","3/1"}),F307="l"),VLOOKUP(H307,$AC$2:$AD$17,2,FALSE),IF(AND(OR($D312={"1/2","1/3","2/1","3/1"}),F306="w"),VLOOKUP(H306,$AA$2:$AB$17,2,FALSE),IF(AND(OR($D312={"1/2","1/3","2/1","3/1"}),F306="l"),VLOOKUP(H306,$AC$2:$AD$17,2,FALSE),IF(AND(OR($D312={"1/2","1/3","2/1","3/1"}),F305="w"),VLOOKUP(H305,$AA$2:$AB$17,2,FALSE),IF(AND(OR($D312={"1/2","1/3","2/1","3/1"}),F305="l"),VLOOKUP(H305,$AC$2:$AD$17,2,FALSE),IF(AND(OR($D312={"1/2","1/3","2/1","3/1"}),F304="w"),VLOOKUP(H304,$AA$2:$AB$17,2,FALSE),IF(AND(OR($D312={"1/2","1/3","2/1","3/1"}),F304="l"),VLOOKUP(H304,$AC$2:$AD$17,2,FALSE),IF(AND(OR($D312={"1/2","1/3","2/1","3/1"}),F303="w"),VLOOKUP(H303,$AA$2:$AB$17,2,FALSE),IF(AND(OR($D312={"1/2","1/3","2/1","3/1"}),F303="l"),VLOOKUP(H303,$AC$2:$AD$17,2,FALSE),IF(AND(OR($D312={"1/2","1/3","2/1","3/1"}),F302="w"),VLOOKUP(H302,$AA$2:$AB$17,2,FALSE),IF(AND(OR($D312={"1/2","1/3","2/1","3/1"}),F302="l"),VLOOKUP(H302,$AC$2:$AD$17,2,FALSE),IF(OR($D312={"1/2","1/3","2/1","3/1"}),1,"")))))))))))))))))))))))</f>
        <v>2a</v>
      </c>
      <c r="I313" s="13" t="str">
        <f>IF(AND(J313="d",$A313&gt;=1,OR(K313={1,"2a","2b",3,"5a","5b","10a","10b","20a","20b","40a","40b","80a","80b","160a","160b"})),"w",IF(AND(J313="",$A313&gt;=1,OR(K313={1,"2a","2b",3,"5a","5b","10a","10b","20a","20b","40a","40b","80a","80b","160a","160b"})),"l",""))</f>
        <v/>
      </c>
      <c r="J313" s="7" t="str">
        <f>IF(OR($A313={13,14,15,16,17,18,19,20,21,22,23,24}),"d","")</f>
        <v>d</v>
      </c>
      <c r="K313" s="14" t="str">
        <f>IF(AND(OR($D312={"1/2","2/3","2/1","3/2"}),I312="w"),VLOOKUP(K312,$AA$2:$AB$17,2,FALSE),IF(AND(OR($D312={"1/2","2/3","2/1","3/2"}),I312="l"),VLOOKUP(K312,$AC$2:$AD$17,2,FALSE),IF(AND(OR($D312={"1/2","2/3","2/1","3/2"}),I311="w"),VLOOKUP(K311,$AA$2:$AB$17,2,FALSE),IF(AND(OR($D312={"1/2","2/3","2/1","3/2"}),I311="l"),VLOOKUP(K311,$AC$2:$AD$17,2,FALSE),IF(AND(OR($D312={"1/2","2/3","2/1","3/2"}),I310="w"),VLOOKUP(K310,$AA$2:$AB$17,2,FALSE),IF(AND(OR($D312={"1/2","2/3","2/1","3/2"}),I310="l"),VLOOKUP(K310,$AC$2:$AD$17,2,FALSE),IF(AND(OR($D312={"1/2","2/3","2/1","3/2"}),I309="w"),VLOOKUP(K309,$AA$2:$AB$17,2,FALSE),IF(AND(OR($D312={"1/2","2/3","2/1","3/2"}),I309="l"),VLOOKUP(K309,$AC$2:$AD$17,2,FALSE),IF(AND(OR($D312={"1/2","2/3","2/1","3/2"}),I308="w"),VLOOKUP(K308,$AA$2:$AB$17,2,FALSE),IF(AND(OR($D312={"1/2","2/3","2/1","3/2"}),I308="l"),VLOOKUP(K308,$AC$2:$AD$17,2,FALSE),IF(AND(OR($D312={"1/2","2/3","2/1","3/2"}),I307="w"),VLOOKUP(K307,$AA$2:$AB$17,2,FALSE),IF(AND(OR($D312={"1/2","2/3","2/1","3/2"}),I307="l"),VLOOKUP(K307,$AC$2:$AD$17,2,FALSE),IF(AND(OR($D312={"1/2","2/3","2/1","3/2"}),I306="w"),VLOOKUP(K306,$AA$2:$AB$17,2,FALSE),IF(AND(OR($D312={"1/2","2/3","2/1","3/2"}),I306="l"),VLOOKUP(K306,$AC$2:$AD$17,2,FALSE),IF(AND(OR($D312={"1/2","2/3","2/1","3/2"}),I305="w"),VLOOKUP(K305,$AA$2:$AB$17,2,FALSE),IF(AND(OR($D312={"1/2","2/3","2/1","3/2"}),I305="l"),VLOOKUP(K305,$AC$2:$AD$17,2,FALSE),IF(AND(OR($D312={"1/2","2/3","2/1","3/2"}),I304="w"),VLOOKUP(K304,$AA$2:$AB$17,2,FALSE),IF(AND(OR($D312={"1/2","2/3","2/1","3/2"}),I304="l"),VLOOKUP(K304,$AC$2:$AD$17,2,FALSE),IF(AND(OR($D312={"1/2","2/3","2/1","3/2"}),I303="w"),VLOOKUP(K303,$AA$2:$AB$17,2,FALSE),IF(AND(OR($D312={"1/2","2/3","2/1","3/2"}),I303="l"),VLOOKUP(K303,$AC$2:$AD$17,2,FALSE),IF(AND(OR($D312={"1/2","2/3","2/1","3/2"}),I302="w"),VLOOKUP(K302,$AA$2:$AB$17,2,FALSE),IF(AND(OR($D312={"1/2","2/3","2/1","3/2"}),I302="l"),VLOOKUP(K302,$AC$2:$AD$17,2,FALSE),IF(OR($D312={"1/2","2/3","2/1","3/2"}),1,"")))))))))))))))))))))))</f>
        <v/>
      </c>
      <c r="L313" s="13" t="str">
        <f>IF(AND(M313="d",$A313&gt;=1,OR(N313={1,"2a","2b",3,"5a","5b","10a","10b","20a","20b","40a","40b","80a","80b","160a","160b"})),"w",IF(AND(M313="",$A313&gt;=1,OR(N313={1,"2a","2b",3,"5a","5b","10a","10b","20a","20b","40a","40b","80a","80b","160a","160b"})),"l",""))</f>
        <v>l</v>
      </c>
      <c r="M313" s="7" t="str">
        <f>IF(OR($A313={25,26,27,28,29,30,31,32,33,34,35,36}),"d","")</f>
        <v/>
      </c>
      <c r="N313" s="14" t="str">
        <f>IF(AND(OR($D312={"1/3","2/3","3/1","3/2"}),L312="w"),VLOOKUP(N312,$AA$2:$AB$17,2,FALSE),IF(AND(OR($D312={"1/3","2/3","3/1","3/2"}),L312="l"),VLOOKUP(N312,$AC$2:$AD$17,2,FALSE),IF(AND(OR($D312={"1/3","2/3","3/1","3/2"}),L311="w"),VLOOKUP(N311,$AA$2:$AB$17,2,FALSE),IF(AND(OR($D312={"1/3","2/3","3/1","3/2"}),L311="l"),VLOOKUP(N311,$AC$2:$AD$17,2,FALSE),IF(AND(OR($D312={"1/3","2/3","3/1","3/2"}),L310="w"),VLOOKUP(N310,$AA$2:$AB$17,2,FALSE),IF(AND(OR($D312={"1/3","2/3","3/1","3/2"}),L310="l"),VLOOKUP(N310,$AC$2:$AD$17,2,FALSE),IF(AND(OR($D312={"1/3","2/3","3/1","3/2"}),L309="w"),VLOOKUP(N309,$AA$2:$AB$17,2,FALSE),IF(AND(OR($D312={"1/3","2/3","3/1","3/2"}),L309="l"),VLOOKUP(N309,$AC$2:$AD$17,2,FALSE),IF(AND(OR($D312={"1/3","2/3","3/1","3/2"}),L308="w"),VLOOKUP(N308,$AA$2:$AB$17,2,FALSE),IF(AND(OR($D312={"1/3","2/3","3/1","3/2"}),L308="l"),VLOOKUP(N308,$AC$2:$AD$17,2,FALSE),IF(AND(OR($D312={"1/3","2/3","3/1","3/2"}),L307="w"),VLOOKUP(N307,$AA$2:$AB$17,2,FALSE),IF(AND(OR($D312={"1/3","2/3","3/1","3/2"}),L307="l"),VLOOKUP(N307,$AC$2:$AD$17,2,FALSE),IF(AND(OR($D312={"1/3","2/3","3/1","3/2"}),L306="w"),VLOOKUP(N306,$AA$2:$AB$17,2,FALSE),IF(AND(OR($D312={"1/3","2/3","3/1","3/2"}),L306="l"),VLOOKUP(N306,$AC$2:$AD$17,2,FALSE),IF(AND(OR($D312={"1/3","2/3","3/1","3/2"}),L305="w"),VLOOKUP(N305,$AA$2:$AB$17,2,FALSE),IF(AND(OR($D312={"1/3","2/3","3/1","3/2"}),L305="l"),VLOOKUP(N305,$AC$2:$AD$17,2,FALSE),IF(AND(OR($D312={"1/3","2/3","3/1","3/2"}),L304="w"),VLOOKUP(N304,$AA$2:$AB$17,2,FALSE),IF(AND(OR($D312={"1/3","2/3","3/1","3/2"}),L304="l"),VLOOKUP(N304,$AC$2:$AD$17,2,FALSE),IF(AND(OR($D312={"1/3","2/3","3/1","3/2"}),L303="w"),VLOOKUP(N303,$AA$2:$AB$17,2,FALSE),IF(AND(OR($D312={"1/3","2/3","3/1","3/2"}),L303="l"),VLOOKUP(N303,$AC$2:$AD$17,2,FALSE),IF(AND(OR($D312={"1/3","2/3","3/1","3/2"}),L302="w"),VLOOKUP(N302,$AA$2:$AB$17,2,FALSE),IF(AND(OR($D312={"1/3","2/3","3/1","3/2"}),L302="l"),VLOOKUP(N302,$AC$2:$AD$17,2,FALSE),IF(OR($D312={"1/3","2/3","3/1","3/2"}),1,"")))))))))))))))))))))))</f>
        <v>80a</v>
      </c>
      <c r="O313" s="12">
        <f t="shared" si="27"/>
        <v>-82</v>
      </c>
      <c r="P313" s="13" t="str">
        <f>IF(AND(Q313="c",$A313&gt;=1,OR(R313={1,"2a","2b",3,"5a","5b","10a","10b","20a","20b","40a","40b","80a","80b","160a","160b"})),"w",IF(AND(Q313="",$A313&gt;=1,OR(R313={1,"2a","2b",3,"5a","5b","10a","10b","20a","20b","40a","40b","80a","80b","160a","160b"})),"l",""))</f>
        <v>w</v>
      </c>
      <c r="Q313" s="7" t="str">
        <f>IF(OR($A313={1,4,7,10,13,16,19,22,25,28,31,34}),"c","")</f>
        <v>c</v>
      </c>
      <c r="R313" s="14" t="str">
        <f>IF(AND(OR($E312={"a/b","a/c","b/a","c/a"}),P312="w"),VLOOKUP(R312,$AA$2:$AB$17,2,FALSE),IF(AND(OR($E312={"a/b","a/c","b/a","c/a"}),P312="l"),VLOOKUP(R312,$AC$2:$AD$17,2,FALSE),IF(AND(OR($E312={"a/b","a/c","b/a","c/a"}),P311="w"),VLOOKUP(R311,$AA$2:$AB$17,2,FALSE),IF(AND(OR($E312={"a/b","a/c","b/a","c/a"}),P311="l"),VLOOKUP(R311,$AC$2:$AD$17,2,FALSE),IF(AND(OR($E312={"a/b","a/c","b/a","c/a"}),P310="w"),VLOOKUP(R310,$AA$2:$AB$17,2,FALSE),IF(AND(OR($E312={"a/b","a/c","b/a","c/a"}),P310="l"),VLOOKUP(R310,$AC$2:$AD$17,2,FALSE),IF(AND(OR($E312={"a/b","a/c","b/a","c/a"}),P309="w"),VLOOKUP(R309,$AA$2:$AB$17,2,FALSE),IF(AND(OR($E312={"a/b","a/c","b/a","c/a"}),P309="l"),VLOOKUP(R309,$AC$2:$AD$17,2,FALSE),IF(AND(OR($E312={"a/b","a/c","b/a","c/a"}),P308="w"),VLOOKUP(R308,$AA$2:$AB$17,2,FALSE),IF(AND(OR($E312={"a/b","a/c","b/a","c/a"}),P308="l"),VLOOKUP(R308,$AC$2:$AD$17,2,FALSE),IF(AND(OR($E312={"a/b","a/c","b/a","c/a"}),P307="w"),VLOOKUP(R307,$AA$2:$AB$17,2,FALSE),IF(AND(OR($E312={"a/b","a/c","b/a","c/a"}),P307="l"),VLOOKUP(R307,$AC$2:$AD$17,2,FALSE),IF(AND(OR($E312={"a/b","a/c","b/a","c/a"}),P306="w"),VLOOKUP(R306,$AA$2:$AB$17,2,FALSE),IF(AND(OR($E312={"a/b","a/c","b/a","c/a"}),P306="l"),VLOOKUP(R306,$AC$2:$AD$17,2,FALSE),IF(AND(OR($E312={"a/b","a/c","b/a","c/a"}),P305="w"),VLOOKUP(R305,$AA$2:$AB$17,2,FALSE),IF(AND(OR($E312={"a/b","a/c","b/a","c/a"}),P305="l"),VLOOKUP(R305,$AC$2:$AD$17,2,FALSE),IF(AND(OR($E312={"a/b","a/c","b/a","c/a"}),P304="w"),VLOOKUP(R304,$AA$2:$AB$17,2,FALSE),IF(AND(OR($E312={"a/b","a/c","b/a","c/a"}),P304="l"),VLOOKUP(R304,$AC$2:$AD$17,2,FALSE),IF(AND(OR($E312={"a/b","a/c","b/a","c/a"}),P303="w"),VLOOKUP(R303,$AA$2:$AB$17,2,FALSE),IF(AND(OR($E312={"a/b","a/c","b/a","c/a"}),P303="l"),VLOOKUP(R303,$AC$2:$AD$17,2,FALSE),IF(AND(OR($E312={"a/b","a/c","b/a","c/a"}),P302="w"),VLOOKUP(R302,$AA$2:$AB$17,2,FALSE),IF(AND(OR($E312={"a/b","a/c","b/a","c/a"}),P302="l"),VLOOKUP(R302,$AC$2:$AD$17,2,FALSE),IF(OR($E312={"a/b","a/c","b/a","c/a"}),1,"")))))))))))))))))))))))</f>
        <v>2a</v>
      </c>
      <c r="S313" s="13" t="str">
        <f>IF(AND(T313="c",$A313&gt;=1,OR(U313={1,"2a","2b",3,"5a","5b","10a","10b","20a","20b","40a","40b","80a","80b","160a","160b"})),"w",IF(AND(T313="",$A313&gt;=1,OR(U313={1,"2a","2b",3,"5a","5b","10a","10b","20a","20b","40a","40b","80a","80b","160a","160b"})),"l",""))</f>
        <v>l</v>
      </c>
      <c r="T313" s="7" t="str">
        <f>IF(OR($A313={2,5,8,11,14,17,20,23,26,29,32,35}),"c","")</f>
        <v/>
      </c>
      <c r="U313" s="14">
        <f>IF(AND(OR($E312={"a/b","b/c","b/a","c/b"}),S312="w"),VLOOKUP(U312,$AA$2:$AB$17,2,FALSE),IF(AND(OR($E312={"a/b","b/c","b/a","c/b"}),S312="l"),VLOOKUP(U312,$AC$2:$AD$17,2,FALSE),IF(AND(OR($E312={"a/b","b/c","b/a","c/b"}),S311="w"),VLOOKUP(U311,$AA$2:$AB$17,2,FALSE),IF(AND(OR($E312={"a/b","b/c","b/a","c/b"}),S311="l"),VLOOKUP(U311,$AC$2:$AD$17,2,FALSE),IF(AND(OR($E312={"a/b","b/c","b/a","c/b"}),S310="w"),VLOOKUP(U310,$AA$2:$AB$17,2,FALSE),IF(AND(OR($E312={"a/b","b/c","b/a","c/b"}),S310="l"),VLOOKUP(U310,$AC$2:$AD$17,2,FALSE),IF(AND(OR($E312={"a/b","b/c","b/a","c/b"}),S309="w"),VLOOKUP(U309,$AA$2:$AB$17,2,FALSE),IF(AND(OR($E312={"a/b","b/c","b/a","c/b"}),S309="l"),VLOOKUP(U309,$AC$2:$AD$17,2,FALSE),IF(AND(OR($E312={"a/b","b/c","b/a","c/b"}),S308="w"),VLOOKUP(U308,$AA$2:$AB$17,2,FALSE),IF(AND(OR($E312={"a/b","b/c","b/a","c/b"}),S308="l"),VLOOKUP(U308,$AC$2:$AD$17,2,FALSE),IF(AND(OR($E312={"a/b","b/c","b/a","c/b"}),S307="w"),VLOOKUP(U307,$AA$2:$AB$17,2,FALSE),IF(AND(OR($E312={"a/b","b/c","b/a","c/b"}),S307="l"),VLOOKUP(U307,$AC$2:$AD$17,2,FALSE),IF(AND(OR($E312={"a/b","b/c","b/a","c/b"}),S306="w"),VLOOKUP(U306,$AA$2:$AB$17,2,FALSE),IF(AND(OR($E312={"a/b","b/c","b/a","c/b"}),S306="l"),VLOOKUP(U306,$AC$2:$AD$17,2,FALSE),IF(AND(OR($E312={"a/b","b/c","b/a","c/b"}),S305="w"),VLOOKUP(U305,$AA$2:$AB$17,2,FALSE),IF(AND(OR($E312={"a/b","b/c","b/a","c/b"}),S305="l"),VLOOKUP(U305,$AC$2:$AD$17,2,FALSE),IF(AND(OR($E312={"a/b","b/c","b/a","c/b"}),S304="w"),VLOOKUP(U304,$AA$2:$AB$17,2,FALSE),IF(AND(OR($E312={"a/b","b/c","b/a","c/b"}),S304="l"),VLOOKUP(U304,$AC$2:$AD$17,2,FALSE),IF(AND(OR($E312={"a/b","b/c","b/a","c/b"}),S303="w"),VLOOKUP(U303,$AA$2:$AB$17,2,FALSE),IF(AND(OR($E312={"a/b","b/c","b/a","c/b"}),S303="l"),VLOOKUP(U303,$AC$2:$AD$17,2,FALSE),IF(AND(OR($E312={"a/b","b/c","b/a","c/b"}),S302="w"),VLOOKUP(U302,$AA$2:$AB$17,2,FALSE),IF(AND(OR($E312={"a/b","b/c","b/a","c/b"}),S302="l"),VLOOKUP(U302,$AC$2:$AD$17,2,FALSE),IF(OR($E312={"a/b","b/c","b/a","c/b"}),1,"")))))))))))))))))))))))</f>
        <v>1</v>
      </c>
      <c r="V313" s="13" t="str">
        <f>IF(AND(W313="c",$A313&gt;=1,OR(X313={1,"2a","2b",3,"5a","5b","10a","10b","20a","20b","40a","40b","80a","80b","160a","160b"})),"w",IF(AND(W313="",$A313&gt;=1,OR(X313={1,"2a","2b",3,"5a","5b","10a","10b","20a","20b","40a","40b","80a","80b","160a","160b"})),"l",""))</f>
        <v/>
      </c>
      <c r="W313" s="7" t="str">
        <f>IF(OR($A313={3,6,9,12,15,18,21,24,27,30,33,36}),"c","")</f>
        <v/>
      </c>
      <c r="X313" s="14" t="str">
        <f>IF(AND(OR($E312={"a/c","b/c","c/a","c/b"}),V312="w"),VLOOKUP(X312,$AA$2:$AB$17,2,FALSE),IF(AND(OR($E312={"a/c","b/c","c/a","c/b"}),V312="l"),VLOOKUP(X312,$AC$2:$AD$17,2,FALSE),IF(AND(OR($E312={"a/c","b/c","c/a","c/b"}),V311="w"),VLOOKUP(X311,$AA$2:$AB$17,2,FALSE),IF(AND(OR($E312={"a/c","b/c","c/a","c/b"}),V311="l"),VLOOKUP(X311,$AC$2:$AD$17,2,FALSE),IF(AND(OR($E312={"a/c","b/c","c/a","c/b"}),V310="w"),VLOOKUP(X310,$AA$2:$AB$17,2,FALSE),IF(AND(OR($E312={"a/c","b/c","c/a","c/b"}),V310="l"),VLOOKUP(X310,$AC$2:$AD$17,2,FALSE),IF(AND(OR($E312={"a/c","b/c","c/a","c/b"}),V309="w"),VLOOKUP(X309,$AA$2:$AB$17,2,FALSE),IF(AND(OR($E312={"a/c","b/c","c/a","c/b"}),V309="l"),VLOOKUP(X309,$AC$2:$AD$17,2,FALSE),IF(AND(OR($E312={"a/c","b/c","c/a","c/b"}),V308="w"),VLOOKUP(X308,$AA$2:$AB$17,2,FALSE),IF(AND(OR($E312={"a/c","b/c","c/a","c/b"}),V308="l"),VLOOKUP(X308,$AC$2:$AD$17,2,FALSE),IF(AND(OR($E312={"a/c","b/c","c/a","c/b"}),V307="w"),VLOOKUP(X307,$AA$2:$AB$17,2,FALSE),IF(AND(OR($E312={"a/c","b/c","c/a","c/b"}),V307="l"),VLOOKUP(X307,$AC$2:$AD$17,2,FALSE),IF(AND(OR($E312={"a/c","b/c","c/a","c/b"}),V306="w"),VLOOKUP(X306,$AA$2:$AB$17,2,FALSE),IF(AND(OR($E312={"a/c","b/c","c/a","c/b"}),V306="l"),VLOOKUP(X306,$AC$2:$AD$17,2,FALSE),IF(AND(OR($E312={"a/c","b/c","c/a","c/b"}),V305="w"),VLOOKUP(X305,$AA$2:$AB$17,2,FALSE),IF(AND(OR($E312={"a/c","b/c","c/a","c/b"}),V305="l"),VLOOKUP(X305,$AC$2:$AD$17,2,FALSE),IF(AND(OR($E312={"a/c","b/c","c/a","c/b"}),V304="w"),VLOOKUP(X304,$AA$2:$AB$17,2,FALSE),IF(AND(OR($E312={"a/c","b/c","c/a","c/b"}),V304="l"),VLOOKUP(X304,$AC$2:$AD$17,2,FALSE),IF(AND(OR($E312={"a/c","b/c","c/a","c/b"}),V303="w"),VLOOKUP(X303,$AA$2:$AB$17,2,FALSE),IF(AND(OR($E312={"a/c","b/c","c/a","c/b"}),V303="l"),VLOOKUP(X303,$AC$2:$AD$17,2,FALSE),IF(AND(OR($E312={"a/c","b/c","c/a","c/b"}),V302="w"),VLOOKUP(X302,$AA$2:$AB$17,2,FALSE),IF(AND(OR($E312={"a/c","b/c","c/a","c/b"}),V302="l"),VLOOKUP(X302,$AC$2:$AD$17,2,FALSE),IF(OR($E312={"a/c","b/c","c/a","c/b"}),1,"")))))))))))))))))))))))</f>
        <v/>
      </c>
      <c r="Y313" s="12">
        <f t="shared" si="28"/>
        <v>3</v>
      </c>
      <c r="Z313" s="27">
        <f t="shared" si="29"/>
        <v>-79</v>
      </c>
    </row>
    <row r="314" spans="1:26">
      <c r="A314" s="2">
        <v>33</v>
      </c>
      <c r="B314" s="9">
        <f>IF(OR($A314={1,2,3,4,5,6,7,8,9,10,11,12}),1,IF(OR($A314={13,14,15,16,17,18,19,20,21,22,23,24}),2,IF(OR($A314={25,26,27,28,29,30,31,32,33,34,35,36}),3,"")))</f>
        <v>3</v>
      </c>
      <c r="C314" s="9" t="str">
        <f>IF(OR($A314={1,4,7,10,13,16,19,22,25,28,31,34}),"A",IF(OR($A314={2,5,8,11,14,17,20,23,26,29,32,35}),"B",IF(OR($A314={3,6,9,12,15,18,21,24,27,30,33,36}),"C","")))</f>
        <v>C</v>
      </c>
      <c r="D314" t="str">
        <f t="shared" si="30"/>
        <v>2/3</v>
      </c>
      <c r="E314" t="str">
        <f t="shared" si="31"/>
        <v>A/C</v>
      </c>
      <c r="F314" s="13" t="str">
        <f>IF(AND(G314="d",$A314&gt;=1,OR(H314={1,"2a","2b",3,"5a","5b","10a","10b","20a","20b","40a","40b","80a","80b","160a","160b"})),"w",IF(AND(G314="",$A314&gt;=1,OR(H314={1,"2a","2b",3,"5a","5b","10a","10b","20a","20b","40a","40b","80a","80b","160a","160b"})),"l",""))</f>
        <v/>
      </c>
      <c r="G314" s="7" t="str">
        <f>IF(OR($A314={1,2,3,4,5,6,7,8,9,10,11,12}),"d","")</f>
        <v/>
      </c>
      <c r="H314" s="14" t="str">
        <f>IF(AND(OR($D313={"1/2","1/3","2/1","3/1"}),F313="w"),VLOOKUP(H313,$AA$2:$AB$17,2,FALSE),IF(AND(OR($D313={"1/2","1/3","2/1","3/1"}),F313="l"),VLOOKUP(H313,$AC$2:$AD$17,2,FALSE),IF(AND(OR($D313={"1/2","1/3","2/1","3/1"}),F312="w"),VLOOKUP(H312,$AA$2:$AB$17,2,FALSE),IF(AND(OR($D313={"1/2","1/3","2/1","3/1"}),F312="l"),VLOOKUP(H312,$AC$2:$AD$17,2,FALSE),IF(AND(OR($D313={"1/2","1/3","2/1","3/1"}),F311="w"),VLOOKUP(H311,$AA$2:$AB$17,2,FALSE),IF(AND(OR($D313={"1/2","1/3","2/1","3/1"}),F311="l"),VLOOKUP(H311,$AC$2:$AD$17,2,FALSE),IF(AND(OR($D313={"1/2","1/3","2/1","3/1"}),F310="w"),VLOOKUP(H310,$AA$2:$AB$17,2,FALSE),IF(AND(OR($D313={"1/2","1/3","2/1","3/1"}),F310="l"),VLOOKUP(H310,$AC$2:$AD$17,2,FALSE),IF(AND(OR($D313={"1/2","1/3","2/1","3/1"}),F309="w"),VLOOKUP(H309,$AA$2:$AB$17,2,FALSE),IF(AND(OR($D313={"1/2","1/3","2/1","3/1"}),F309="l"),VLOOKUP(H309,$AC$2:$AD$17,2,FALSE),IF(AND(OR($D313={"1/2","1/3","2/1","3/1"}),F308="w"),VLOOKUP(H308,$AA$2:$AB$17,2,FALSE),IF(AND(OR($D313={"1/2","1/3","2/1","3/1"}),F308="l"),VLOOKUP(H308,$AC$2:$AD$17,2,FALSE),IF(AND(OR($D313={"1/2","1/3","2/1","3/1"}),F307="w"),VLOOKUP(H307,$AA$2:$AB$17,2,FALSE),IF(AND(OR($D313={"1/2","1/3","2/1","3/1"}),F307="l"),VLOOKUP(H307,$AC$2:$AD$17,2,FALSE),IF(AND(OR($D313={"1/2","1/3","2/1","3/1"}),F306="w"),VLOOKUP(H306,$AA$2:$AB$17,2,FALSE),IF(AND(OR($D313={"1/2","1/3","2/1","3/1"}),F306="l"),VLOOKUP(H306,$AC$2:$AD$17,2,FALSE),IF(AND(OR($D313={"1/2","1/3","2/1","3/1"}),F305="w"),VLOOKUP(H305,$AA$2:$AB$17,2,FALSE),IF(AND(OR($D313={"1/2","1/3","2/1","3/1"}),F305="l"),VLOOKUP(H305,$AC$2:$AD$17,2,FALSE),IF(AND(OR($D313={"1/2","1/3","2/1","3/1"}),F304="w"),VLOOKUP(H304,$AA$2:$AB$17,2,FALSE),IF(AND(OR($D313={"1/2","1/3","2/1","3/1"}),F304="l"),VLOOKUP(H304,$AC$2:$AD$17,2,FALSE),IF(AND(OR($D313={"1/2","1/3","2/1","3/1"}),F303="w"),VLOOKUP(H303,$AA$2:$AB$17,2,FALSE),IF(AND(OR($D313={"1/2","1/3","2/1","3/1"}),F303="l"),VLOOKUP(H303,$AC$2:$AD$17,2,FALSE),IF(OR($D313={"1/2","1/3","2/1","3/1"}),1,"")))))))))))))))))))))))</f>
        <v/>
      </c>
      <c r="I314" s="13" t="str">
        <f>IF(AND(J314="d",$A314&gt;=1,OR(K314={1,"2a","2b",3,"5a","5b","10a","10b","20a","20b","40a","40b","80a","80b","160a","160b"})),"w",IF(AND(J314="",$A314&gt;=1,OR(K314={1,"2a","2b",3,"5a","5b","10a","10b","20a","20b","40a","40b","80a","80b","160a","160b"})),"l",""))</f>
        <v>l</v>
      </c>
      <c r="J314" s="7" t="str">
        <f>IF(OR($A314={13,14,15,16,17,18,19,20,21,22,23,24}),"d","")</f>
        <v/>
      </c>
      <c r="K314" s="14">
        <f>IF(AND(OR($D313={"1/2","2/3","2/1","3/2"}),I313="w"),VLOOKUP(K313,$AA$2:$AB$17,2,FALSE),IF(AND(OR($D313={"1/2","2/3","2/1","3/2"}),I313="l"),VLOOKUP(K313,$AC$2:$AD$17,2,FALSE),IF(AND(OR($D313={"1/2","2/3","2/1","3/2"}),I312="w"),VLOOKUP(K312,$AA$2:$AB$17,2,FALSE),IF(AND(OR($D313={"1/2","2/3","2/1","3/2"}),I312="l"),VLOOKUP(K312,$AC$2:$AD$17,2,FALSE),IF(AND(OR($D313={"1/2","2/3","2/1","3/2"}),I311="w"),VLOOKUP(K311,$AA$2:$AB$17,2,FALSE),IF(AND(OR($D313={"1/2","2/3","2/1","3/2"}),I311="l"),VLOOKUP(K311,$AC$2:$AD$17,2,FALSE),IF(AND(OR($D313={"1/2","2/3","2/1","3/2"}),I310="w"),VLOOKUP(K310,$AA$2:$AB$17,2,FALSE),IF(AND(OR($D313={"1/2","2/3","2/1","3/2"}),I310="l"),VLOOKUP(K310,$AC$2:$AD$17,2,FALSE),IF(AND(OR($D313={"1/2","2/3","2/1","3/2"}),I309="w"),VLOOKUP(K309,$AA$2:$AB$17,2,FALSE),IF(AND(OR($D313={"1/2","2/3","2/1","3/2"}),I309="l"),VLOOKUP(K309,$AC$2:$AD$17,2,FALSE),IF(AND(OR($D313={"1/2","2/3","2/1","3/2"}),I308="w"),VLOOKUP(K308,$AA$2:$AB$17,2,FALSE),IF(AND(OR($D313={"1/2","2/3","2/1","3/2"}),I308="l"),VLOOKUP(K308,$AC$2:$AD$17,2,FALSE),IF(AND(OR($D313={"1/2","2/3","2/1","3/2"}),I307="w"),VLOOKUP(K307,$AA$2:$AB$17,2,FALSE),IF(AND(OR($D313={"1/2","2/3","2/1","3/2"}),I307="l"),VLOOKUP(K307,$AC$2:$AD$17,2,FALSE),IF(AND(OR($D313={"1/2","2/3","2/1","3/2"}),I306="w"),VLOOKUP(K306,$AA$2:$AB$17,2,FALSE),IF(AND(OR($D313={"1/2","2/3","2/1","3/2"}),I306="l"),VLOOKUP(K306,$AC$2:$AD$17,2,FALSE),IF(AND(OR($D313={"1/2","2/3","2/1","3/2"}),I305="w"),VLOOKUP(K305,$AA$2:$AB$17,2,FALSE),IF(AND(OR($D313={"1/2","2/3","2/1","3/2"}),I305="l"),VLOOKUP(K305,$AC$2:$AD$17,2,FALSE),IF(AND(OR($D313={"1/2","2/3","2/1","3/2"}),I304="w"),VLOOKUP(K304,$AA$2:$AB$17,2,FALSE),IF(AND(OR($D313={"1/2","2/3","2/1","3/2"}),I304="l"),VLOOKUP(K304,$AC$2:$AD$17,2,FALSE),IF(AND(OR($D313={"1/2","2/3","2/1","3/2"}),I303="w"),VLOOKUP(K303,$AA$2:$AB$17,2,FALSE),IF(AND(OR($D313={"1/2","2/3","2/1","3/2"}),I303="l"),VLOOKUP(K303,$AC$2:$AD$17,2,FALSE),IF(OR($D313={"1/2","2/3","2/1","3/2"}),1,"")))))))))))))))))))))))</f>
        <v>3</v>
      </c>
      <c r="L314" s="13" t="str">
        <f>IF(AND(M314="d",$A314&gt;=1,OR(N314={1,"2a","2b",3,"5a","5b","10a","10b","20a","20b","40a","40b","80a","80b","160a","160b"})),"w",IF(AND(M314="",$A314&gt;=1,OR(N314={1,"2a","2b",3,"5a","5b","10a","10b","20a","20b","40a","40b","80a","80b","160a","160b"})),"l",""))</f>
        <v>w</v>
      </c>
      <c r="M314" s="7" t="str">
        <f>IF(OR($A314={25,26,27,28,29,30,31,32,33,34,35,36}),"d","")</f>
        <v>d</v>
      </c>
      <c r="N314" s="14" t="str">
        <f>IF(AND(OR($D313={"1/3","2/3","3/1","3/2"}),L313="w"),VLOOKUP(N313,$AA$2:$AB$17,2,FALSE),IF(AND(OR($D313={"1/3","2/3","3/1","3/2"}),L313="l"),VLOOKUP(N313,$AC$2:$AD$17,2,FALSE),IF(AND(OR($D313={"1/3","2/3","3/1","3/2"}),L312="w"),VLOOKUP(N312,$AA$2:$AB$17,2,FALSE),IF(AND(OR($D313={"1/3","2/3","3/1","3/2"}),L312="l"),VLOOKUP(N312,$AC$2:$AD$17,2,FALSE),IF(AND(OR($D313={"1/3","2/3","3/1","3/2"}),L311="w"),VLOOKUP(N311,$AA$2:$AB$17,2,FALSE),IF(AND(OR($D313={"1/3","2/3","3/1","3/2"}),L311="l"),VLOOKUP(N311,$AC$2:$AD$17,2,FALSE),IF(AND(OR($D313={"1/3","2/3","3/1","3/2"}),L310="w"),VLOOKUP(N310,$AA$2:$AB$17,2,FALSE),IF(AND(OR($D313={"1/3","2/3","3/1","3/2"}),L310="l"),VLOOKUP(N310,$AC$2:$AD$17,2,FALSE),IF(AND(OR($D313={"1/3","2/3","3/1","3/2"}),L309="w"),VLOOKUP(N309,$AA$2:$AB$17,2,FALSE),IF(AND(OR($D313={"1/3","2/3","3/1","3/2"}),L309="l"),VLOOKUP(N309,$AC$2:$AD$17,2,FALSE),IF(AND(OR($D313={"1/3","2/3","3/1","3/2"}),L308="w"),VLOOKUP(N308,$AA$2:$AB$17,2,FALSE),IF(AND(OR($D313={"1/3","2/3","3/1","3/2"}),L308="l"),VLOOKUP(N308,$AC$2:$AD$17,2,FALSE),IF(AND(OR($D313={"1/3","2/3","3/1","3/2"}),L307="w"),VLOOKUP(N307,$AA$2:$AB$17,2,FALSE),IF(AND(OR($D313={"1/3","2/3","3/1","3/2"}),L307="l"),VLOOKUP(N307,$AC$2:$AD$17,2,FALSE),IF(AND(OR($D313={"1/3","2/3","3/1","3/2"}),L306="w"),VLOOKUP(N306,$AA$2:$AB$17,2,FALSE),IF(AND(OR($D313={"1/3","2/3","3/1","3/2"}),L306="l"),VLOOKUP(N306,$AC$2:$AD$17,2,FALSE),IF(AND(OR($D313={"1/3","2/3","3/1","3/2"}),L305="w"),VLOOKUP(N305,$AA$2:$AB$17,2,FALSE),IF(AND(OR($D313={"1/3","2/3","3/1","3/2"}),L305="l"),VLOOKUP(N305,$AC$2:$AD$17,2,FALSE),IF(AND(OR($D313={"1/3","2/3","3/1","3/2"}),L304="w"),VLOOKUP(N304,$AA$2:$AB$17,2,FALSE),IF(AND(OR($D313={"1/3","2/3","3/1","3/2"}),L304="l"),VLOOKUP(N304,$AC$2:$AD$17,2,FALSE),IF(AND(OR($D313={"1/3","2/3","3/1","3/2"}),L303="w"),VLOOKUP(N303,$AA$2:$AB$17,2,FALSE),IF(AND(OR($D313={"1/3","2/3","3/1","3/2"}),L303="l"),VLOOKUP(N303,$AC$2:$AD$17,2,FALSE),IF(OR($D313={"1/3","2/3","3/1","3/2"}),1,"")))))))))))))))))))))))</f>
        <v>80b</v>
      </c>
      <c r="O314" s="12">
        <f t="shared" si="27"/>
        <v>157</v>
      </c>
      <c r="P314" s="13" t="str">
        <f>IF(AND(Q314="c",$A314&gt;=1,OR(R314={1,"2a","2b",3,"5a","5b","10a","10b","20a","20b","40a","40b","80a","80b","160a","160b"})),"w",IF(AND(Q314="",$A314&gt;=1,OR(R314={1,"2a","2b",3,"5a","5b","10a","10b","20a","20b","40a","40b","80a","80b","160a","160b"})),"l",""))</f>
        <v>l</v>
      </c>
      <c r="Q314" s="7" t="str">
        <f>IF(OR($A314={1,4,7,10,13,16,19,22,25,28,31,34}),"c","")</f>
        <v/>
      </c>
      <c r="R314" s="14">
        <f>IF(AND(OR($E313={"a/b","a/c","b/a","c/a"}),P313="w"),VLOOKUP(R313,$AA$2:$AB$17,2,FALSE),IF(AND(OR($E313={"a/b","a/c","b/a","c/a"}),P313="l"),VLOOKUP(R313,$AC$2:$AD$17,2,FALSE),IF(AND(OR($E313={"a/b","a/c","b/a","c/a"}),P312="w"),VLOOKUP(R312,$AA$2:$AB$17,2,FALSE),IF(AND(OR($E313={"a/b","a/c","b/a","c/a"}),P312="l"),VLOOKUP(R312,$AC$2:$AD$17,2,FALSE),IF(AND(OR($E313={"a/b","a/c","b/a","c/a"}),P311="w"),VLOOKUP(R311,$AA$2:$AB$17,2,FALSE),IF(AND(OR($E313={"a/b","a/c","b/a","c/a"}),P311="l"),VLOOKUP(R311,$AC$2:$AD$17,2,FALSE),IF(AND(OR($E313={"a/b","a/c","b/a","c/a"}),P310="w"),VLOOKUP(R310,$AA$2:$AB$17,2,FALSE),IF(AND(OR($E313={"a/b","a/c","b/a","c/a"}),P310="l"),VLOOKUP(R310,$AC$2:$AD$17,2,FALSE),IF(AND(OR($E313={"a/b","a/c","b/a","c/a"}),P309="w"),VLOOKUP(R309,$AA$2:$AB$17,2,FALSE),IF(AND(OR($E313={"a/b","a/c","b/a","c/a"}),P309="l"),VLOOKUP(R309,$AC$2:$AD$17,2,FALSE),IF(AND(OR($E313={"a/b","a/c","b/a","c/a"}),P308="w"),VLOOKUP(R308,$AA$2:$AB$17,2,FALSE),IF(AND(OR($E313={"a/b","a/c","b/a","c/a"}),P308="l"),VLOOKUP(R308,$AC$2:$AD$17,2,FALSE),IF(AND(OR($E313={"a/b","a/c","b/a","c/a"}),P307="w"),VLOOKUP(R307,$AA$2:$AB$17,2,FALSE),IF(AND(OR($E313={"a/b","a/c","b/a","c/a"}),P307="l"),VLOOKUP(R307,$AC$2:$AD$17,2,FALSE),IF(AND(OR($E313={"a/b","a/c","b/a","c/a"}),P306="w"),VLOOKUP(R306,$AA$2:$AB$17,2,FALSE),IF(AND(OR($E313={"a/b","a/c","b/a","c/a"}),P306="l"),VLOOKUP(R306,$AC$2:$AD$17,2,FALSE),IF(AND(OR($E313={"a/b","a/c","b/a","c/a"}),P305="w"),VLOOKUP(R305,$AA$2:$AB$17,2,FALSE),IF(AND(OR($E313={"a/b","a/c","b/a","c/a"}),P305="l"),VLOOKUP(R305,$AC$2:$AD$17,2,FALSE),IF(AND(OR($E313={"a/b","a/c","b/a","c/a"}),P304="w"),VLOOKUP(R304,$AA$2:$AB$17,2,FALSE),IF(AND(OR($E313={"a/b","a/c","b/a","c/a"}),P304="l"),VLOOKUP(R304,$AC$2:$AD$17,2,FALSE),IF(AND(OR($E313={"a/b","a/c","b/a","c/a"}),P303="w"),VLOOKUP(R303,$AA$2:$AB$17,2,FALSE),IF(AND(OR($E313={"a/b","a/c","b/a","c/a"}),P303="l"),VLOOKUP(R303,$AC$2:$AD$17,2,FALSE),IF(OR($E313={"a/b","a/c","b/a","c/a"}),1,"")))))))))))))))))))))))</f>
        <v>1</v>
      </c>
      <c r="S314" s="13" t="str">
        <f>IF(AND(T314="c",$A314&gt;=1,OR(U314={1,"2a","2b",3,"5a","5b","10a","10b","20a","20b","40a","40b","80a","80b","160a","160b"})),"w",IF(AND(T314="",$A314&gt;=1,OR(U314={1,"2a","2b",3,"5a","5b","10a","10b","20a","20b","40a","40b","80a","80b","160a","160b"})),"l",""))</f>
        <v>l</v>
      </c>
      <c r="T314" s="7" t="str">
        <f>IF(OR($A314={2,5,8,11,14,17,20,23,26,29,32,35}),"c","")</f>
        <v/>
      </c>
      <c r="U314" s="14" t="str">
        <f>IF(AND(OR($E313={"a/b","b/c","b/a","c/b"}),S313="w"),VLOOKUP(U313,$AA$2:$AB$17,2,FALSE),IF(AND(OR($E313={"a/b","b/c","b/a","c/b"}),S313="l"),VLOOKUP(U313,$AC$2:$AD$17,2,FALSE),IF(AND(OR($E313={"a/b","b/c","b/a","c/b"}),S312="w"),VLOOKUP(U312,$AA$2:$AB$17,2,FALSE),IF(AND(OR($E313={"a/b","b/c","b/a","c/b"}),S312="l"),VLOOKUP(U312,$AC$2:$AD$17,2,FALSE),IF(AND(OR($E313={"a/b","b/c","b/a","c/b"}),S311="w"),VLOOKUP(U311,$AA$2:$AB$17,2,FALSE),IF(AND(OR($E313={"a/b","b/c","b/a","c/b"}),S311="l"),VLOOKUP(U311,$AC$2:$AD$17,2,FALSE),IF(AND(OR($E313={"a/b","b/c","b/a","c/b"}),S310="w"),VLOOKUP(U310,$AA$2:$AB$17,2,FALSE),IF(AND(OR($E313={"a/b","b/c","b/a","c/b"}),S310="l"),VLOOKUP(U310,$AC$2:$AD$17,2,FALSE),IF(AND(OR($E313={"a/b","b/c","b/a","c/b"}),S309="w"),VLOOKUP(U309,$AA$2:$AB$17,2,FALSE),IF(AND(OR($E313={"a/b","b/c","b/a","c/b"}),S309="l"),VLOOKUP(U309,$AC$2:$AD$17,2,FALSE),IF(AND(OR($E313={"a/b","b/c","b/a","c/b"}),S308="w"),VLOOKUP(U308,$AA$2:$AB$17,2,FALSE),IF(AND(OR($E313={"a/b","b/c","b/a","c/b"}),S308="l"),VLOOKUP(U308,$AC$2:$AD$17,2,FALSE),IF(AND(OR($E313={"a/b","b/c","b/a","c/b"}),S307="w"),VLOOKUP(U307,$AA$2:$AB$17,2,FALSE),IF(AND(OR($E313={"a/b","b/c","b/a","c/b"}),S307="l"),VLOOKUP(U307,$AC$2:$AD$17,2,FALSE),IF(AND(OR($E313={"a/b","b/c","b/a","c/b"}),S306="w"),VLOOKUP(U306,$AA$2:$AB$17,2,FALSE),IF(AND(OR($E313={"a/b","b/c","b/a","c/b"}),S306="l"),VLOOKUP(U306,$AC$2:$AD$17,2,FALSE),IF(AND(OR($E313={"a/b","b/c","b/a","c/b"}),S305="w"),VLOOKUP(U305,$AA$2:$AB$17,2,FALSE),IF(AND(OR($E313={"a/b","b/c","b/a","c/b"}),S305="l"),VLOOKUP(U305,$AC$2:$AD$17,2,FALSE),IF(AND(OR($E313={"a/b","b/c","b/a","c/b"}),S304="w"),VLOOKUP(U304,$AA$2:$AB$17,2,FALSE),IF(AND(OR($E313={"a/b","b/c","b/a","c/b"}),S304="l"),VLOOKUP(U304,$AC$2:$AD$17,2,FALSE),IF(AND(OR($E313={"a/b","b/c","b/a","c/b"}),S303="w"),VLOOKUP(U303,$AA$2:$AB$17,2,FALSE),IF(AND(OR($E313={"a/b","b/c","b/a","c/b"}),S303="l"),VLOOKUP(U303,$AC$2:$AD$17,2,FALSE),IF(OR($E313={"a/b","b/c","b/a","c/b"}),1,"")))))))))))))))))))))))</f>
        <v>2a</v>
      </c>
      <c r="V314" s="13" t="str">
        <f>IF(AND(W314="c",$A314&gt;=1,OR(X314={1,"2a","2b",3,"5a","5b","10a","10b","20a","20b","40a","40b","80a","80b","160a","160b"})),"w",IF(AND(W314="",$A314&gt;=1,OR(X314={1,"2a","2b",3,"5a","5b","10a","10b","20a","20b","40a","40b","80a","80b","160a","160b"})),"l",""))</f>
        <v/>
      </c>
      <c r="W314" s="7" t="str">
        <f>IF(OR($A314={3,6,9,12,15,18,21,24,27,30,33,36}),"c","")</f>
        <v>c</v>
      </c>
      <c r="X314" s="14" t="str">
        <f>IF(AND(OR($E313={"a/c","b/c","c/a","c/b"}),V313="w"),VLOOKUP(X313,$AA$2:$AB$17,2,FALSE),IF(AND(OR($E313={"a/c","b/c","c/a","c/b"}),V313="l"),VLOOKUP(X313,$AC$2:$AD$17,2,FALSE),IF(AND(OR($E313={"a/c","b/c","c/a","c/b"}),V312="w"),VLOOKUP(X312,$AA$2:$AB$17,2,FALSE),IF(AND(OR($E313={"a/c","b/c","c/a","c/b"}),V312="l"),VLOOKUP(X312,$AC$2:$AD$17,2,FALSE),IF(AND(OR($E313={"a/c","b/c","c/a","c/b"}),V311="w"),VLOOKUP(X311,$AA$2:$AB$17,2,FALSE),IF(AND(OR($E313={"a/c","b/c","c/a","c/b"}),V311="l"),VLOOKUP(X311,$AC$2:$AD$17,2,FALSE),IF(AND(OR($E313={"a/c","b/c","c/a","c/b"}),V310="w"),VLOOKUP(X310,$AA$2:$AB$17,2,FALSE),IF(AND(OR($E313={"a/c","b/c","c/a","c/b"}),V310="l"),VLOOKUP(X310,$AC$2:$AD$17,2,FALSE),IF(AND(OR($E313={"a/c","b/c","c/a","c/b"}),V309="w"),VLOOKUP(X309,$AA$2:$AB$17,2,FALSE),IF(AND(OR($E313={"a/c","b/c","c/a","c/b"}),V309="l"),VLOOKUP(X309,$AC$2:$AD$17,2,FALSE),IF(AND(OR($E313={"a/c","b/c","c/a","c/b"}),V308="w"),VLOOKUP(X308,$AA$2:$AB$17,2,FALSE),IF(AND(OR($E313={"a/c","b/c","c/a","c/b"}),V308="l"),VLOOKUP(X308,$AC$2:$AD$17,2,FALSE),IF(AND(OR($E313={"a/c","b/c","c/a","c/b"}),V307="w"),VLOOKUP(X307,$AA$2:$AB$17,2,FALSE),IF(AND(OR($E313={"a/c","b/c","c/a","c/b"}),V307="l"),VLOOKUP(X307,$AC$2:$AD$17,2,FALSE),IF(AND(OR($E313={"a/c","b/c","c/a","c/b"}),V306="w"),VLOOKUP(X306,$AA$2:$AB$17,2,FALSE),IF(AND(OR($E313={"a/c","b/c","c/a","c/b"}),V306="l"),VLOOKUP(X306,$AC$2:$AD$17,2,FALSE),IF(AND(OR($E313={"a/c","b/c","c/a","c/b"}),V305="w"),VLOOKUP(X305,$AA$2:$AB$17,2,FALSE),IF(AND(OR($E313={"a/c","b/c","c/a","c/b"}),V305="l"),VLOOKUP(X305,$AC$2:$AD$17,2,FALSE),IF(AND(OR($E313={"a/c","b/c","c/a","c/b"}),V304="w"),VLOOKUP(X304,$AA$2:$AB$17,2,FALSE),IF(AND(OR($E313={"a/c","b/c","c/a","c/b"}),V304="l"),VLOOKUP(X304,$AC$2:$AD$17,2,FALSE),IF(AND(OR($E313={"a/c","b/c","c/a","c/b"}),V303="w"),VLOOKUP(X303,$AA$2:$AB$17,2,FALSE),IF(AND(OR($E313={"a/c","b/c","c/a","c/b"}),V303="l"),VLOOKUP(X303,$AC$2:$AD$17,2,FALSE),IF(OR($E313={"a/c","b/c","c/a","c/b"}),1,"")))))))))))))))))))))))</f>
        <v/>
      </c>
      <c r="Y314" s="12">
        <f t="shared" si="28"/>
        <v>-3</v>
      </c>
      <c r="Z314" s="27">
        <f t="shared" si="29"/>
        <v>154</v>
      </c>
    </row>
    <row r="315" spans="1:26">
      <c r="A315" s="2">
        <v>35</v>
      </c>
      <c r="B315" s="9">
        <f>IF(OR($A315={1,2,3,4,5,6,7,8,9,10,11,12}),1,IF(OR($A315={13,14,15,16,17,18,19,20,21,22,23,24}),2,IF(OR($A315={25,26,27,28,29,30,31,32,33,34,35,36}),3,"")))</f>
        <v>3</v>
      </c>
      <c r="C315" s="9" t="str">
        <f>IF(OR($A315={1,4,7,10,13,16,19,22,25,28,31,34}),"A",IF(OR($A315={2,5,8,11,14,17,20,23,26,29,32,35}),"B",IF(OR($A315={3,6,9,12,15,18,21,24,27,30,33,36}),"C","")))</f>
        <v>B</v>
      </c>
      <c r="D315" t="str">
        <f t="shared" si="30"/>
        <v>2/3</v>
      </c>
      <c r="E315" t="str">
        <f t="shared" si="31"/>
        <v>C/B</v>
      </c>
      <c r="F315" s="13" t="str">
        <f>IF(AND(G315="d",$A315&gt;=1,OR(H315={1,"2a","2b",3,"5a","5b","10a","10b","20a","20b","40a","40b","80a","80b","160a","160b"})),"w",IF(AND(G315="",$A315&gt;=1,OR(H315={1,"2a","2b",3,"5a","5b","10a","10b","20a","20b","40a","40b","80a","80b","160a","160b"})),"l",""))</f>
        <v/>
      </c>
      <c r="G315" s="7" t="str">
        <f>IF(OR($A315={1,2,3,4,5,6,7,8,9,10,11,12}),"d","")</f>
        <v/>
      </c>
      <c r="H315" s="14" t="str">
        <f>IF(AND(OR($D314={"1/2","1/3","2/1","3/1"}),F314="w"),VLOOKUP(H314,$AA$2:$AB$17,2,FALSE),IF(AND(OR($D314={"1/2","1/3","2/1","3/1"}),F314="l"),VLOOKUP(H314,$AC$2:$AD$17,2,FALSE),IF(AND(OR($D314={"1/2","1/3","2/1","3/1"}),F313="w"),VLOOKUP(H313,$AA$2:$AB$17,2,FALSE),IF(AND(OR($D314={"1/2","1/3","2/1","3/1"}),F313="l"),VLOOKUP(H313,$AC$2:$AD$17,2,FALSE),IF(AND(OR($D314={"1/2","1/3","2/1","3/1"}),F312="w"),VLOOKUP(H312,$AA$2:$AB$17,2,FALSE),IF(AND(OR($D314={"1/2","1/3","2/1","3/1"}),F312="l"),VLOOKUP(H312,$AC$2:$AD$17,2,FALSE),IF(AND(OR($D314={"1/2","1/3","2/1","3/1"}),F311="w"),VLOOKUP(H311,$AA$2:$AB$17,2,FALSE),IF(AND(OR($D314={"1/2","1/3","2/1","3/1"}),F311="l"),VLOOKUP(H311,$AC$2:$AD$17,2,FALSE),IF(AND(OR($D314={"1/2","1/3","2/1","3/1"}),F310="w"),VLOOKUP(H310,$AA$2:$AB$17,2,FALSE),IF(AND(OR($D314={"1/2","1/3","2/1","3/1"}),F310="l"),VLOOKUP(H310,$AC$2:$AD$17,2,FALSE),IF(AND(OR($D314={"1/2","1/3","2/1","3/1"}),F309="w"),VLOOKUP(H309,$AA$2:$AB$17,2,FALSE),IF(AND(OR($D314={"1/2","1/3","2/1","3/1"}),F309="l"),VLOOKUP(H309,$AC$2:$AD$17,2,FALSE),IF(AND(OR($D314={"1/2","1/3","2/1","3/1"}),F308="w"),VLOOKUP(H308,$AA$2:$AB$17,2,FALSE),IF(AND(OR($D314={"1/2","1/3","2/1","3/1"}),F308="l"),VLOOKUP(H308,$AC$2:$AD$17,2,FALSE),IF(AND(OR($D314={"1/2","1/3","2/1","3/1"}),F307="w"),VLOOKUP(H307,$AA$2:$AB$17,2,FALSE),IF(AND(OR($D314={"1/2","1/3","2/1","3/1"}),F307="l"),VLOOKUP(H307,$AC$2:$AD$17,2,FALSE),IF(AND(OR($D314={"1/2","1/3","2/1","3/1"}),F306="w"),VLOOKUP(H306,$AA$2:$AB$17,2,FALSE),IF(AND(OR($D314={"1/2","1/3","2/1","3/1"}),F306="l"),VLOOKUP(H306,$AC$2:$AD$17,2,FALSE),IF(AND(OR($D314={"1/2","1/3","2/1","3/1"}),F305="w"),VLOOKUP(H305,$AA$2:$AB$17,2,FALSE),IF(AND(OR($D314={"1/2","1/3","2/1","3/1"}),F305="l"),VLOOKUP(H305,$AC$2:$AD$17,2,FALSE),IF(AND(OR($D314={"1/2","1/3","2/1","3/1"}),F304="w"),VLOOKUP(H304,$AA$2:$AB$17,2,FALSE),IF(AND(OR($D314={"1/2","1/3","2/1","3/1"}),F304="l"),VLOOKUP(H304,$AC$2:$AD$17,2,FALSE),IF(OR($D314={"1/2","1/3","2/1","3/1"}),1,"")))))))))))))))))))))))</f>
        <v/>
      </c>
      <c r="I315" s="13" t="str">
        <f>IF(AND(J315="d",$A315&gt;=1,OR(K315={1,"2a","2b",3,"5a","5b","10a","10b","20a","20b","40a","40b","80a","80b","160a","160b"})),"w",IF(AND(J315="",$A315&gt;=1,OR(K315={1,"2a","2b",3,"5a","5b","10a","10b","20a","20b","40a","40b","80a","80b","160a","160b"})),"l",""))</f>
        <v>l</v>
      </c>
      <c r="J315" s="7" t="str">
        <f>IF(OR($A315={13,14,15,16,17,18,19,20,21,22,23,24}),"d","")</f>
        <v/>
      </c>
      <c r="K315" s="14" t="str">
        <f>IF(AND(OR($D314={"1/2","2/3","2/1","3/2"}),I314="w"),VLOOKUP(K314,$AA$2:$AB$17,2,FALSE),IF(AND(OR($D314={"1/2","2/3","2/1","3/2"}),I314="l"),VLOOKUP(K314,$AC$2:$AD$17,2,FALSE),IF(AND(OR($D314={"1/2","2/3","2/1","3/2"}),I313="w"),VLOOKUP(K313,$AA$2:$AB$17,2,FALSE),IF(AND(OR($D314={"1/2","2/3","2/1","3/2"}),I313="l"),VLOOKUP(K313,$AC$2:$AD$17,2,FALSE),IF(AND(OR($D314={"1/2","2/3","2/1","3/2"}),I312="w"),VLOOKUP(K312,$AA$2:$AB$17,2,FALSE),IF(AND(OR($D314={"1/2","2/3","2/1","3/2"}),I312="l"),VLOOKUP(K312,$AC$2:$AD$17,2,FALSE),IF(AND(OR($D314={"1/2","2/3","2/1","3/2"}),I311="w"),VLOOKUP(K311,$AA$2:$AB$17,2,FALSE),IF(AND(OR($D314={"1/2","2/3","2/1","3/2"}),I311="l"),VLOOKUP(K311,$AC$2:$AD$17,2,FALSE),IF(AND(OR($D314={"1/2","2/3","2/1","3/2"}),I310="w"),VLOOKUP(K310,$AA$2:$AB$17,2,FALSE),IF(AND(OR($D314={"1/2","2/3","2/1","3/2"}),I310="l"),VLOOKUP(K310,$AC$2:$AD$17,2,FALSE),IF(AND(OR($D314={"1/2","2/3","2/1","3/2"}),I309="w"),VLOOKUP(K309,$AA$2:$AB$17,2,FALSE),IF(AND(OR($D314={"1/2","2/3","2/1","3/2"}),I309="l"),VLOOKUP(K309,$AC$2:$AD$17,2,FALSE),IF(AND(OR($D314={"1/2","2/3","2/1","3/2"}),I308="w"),VLOOKUP(K308,$AA$2:$AB$17,2,FALSE),IF(AND(OR($D314={"1/2","2/3","2/1","3/2"}),I308="l"),VLOOKUP(K308,$AC$2:$AD$17,2,FALSE),IF(AND(OR($D314={"1/2","2/3","2/1","3/2"}),I307="w"),VLOOKUP(K307,$AA$2:$AB$17,2,FALSE),IF(AND(OR($D314={"1/2","2/3","2/1","3/2"}),I307="l"),VLOOKUP(K307,$AC$2:$AD$17,2,FALSE),IF(AND(OR($D314={"1/2","2/3","2/1","3/2"}),I306="w"),VLOOKUP(K306,$AA$2:$AB$17,2,FALSE),IF(AND(OR($D314={"1/2","2/3","2/1","3/2"}),I306="l"),VLOOKUP(K306,$AC$2:$AD$17,2,FALSE),IF(AND(OR($D314={"1/2","2/3","2/1","3/2"}),I305="w"),VLOOKUP(K305,$AA$2:$AB$17,2,FALSE),IF(AND(OR($D314={"1/2","2/3","2/1","3/2"}),I305="l"),VLOOKUP(K305,$AC$2:$AD$17,2,FALSE),IF(AND(OR($D314={"1/2","2/3","2/1","3/2"}),I304="w"),VLOOKUP(K304,$AA$2:$AB$17,2,FALSE),IF(AND(OR($D314={"1/2","2/3","2/1","3/2"}),I304="l"),VLOOKUP(K304,$AC$2:$AD$17,2,FALSE),IF(OR($D314={"1/2","2/3","2/1","3/2"}),1,"")))))))))))))))))))))))</f>
        <v>5a</v>
      </c>
      <c r="L315" s="13" t="str">
        <f>IF(AND(M315="d",$A315&gt;=1,OR(N315={1,"2a","2b",3,"5a","5b","10a","10b","20a","20b","40a","40b","80a","80b","160a","160b"})),"w",IF(AND(M315="",$A315&gt;=1,OR(N315={1,"2a","2b",3,"5a","5b","10a","10b","20a","20b","40a","40b","80a","80b","160a","160b"})),"l",""))</f>
        <v>w</v>
      </c>
      <c r="M315" s="7" t="str">
        <f>IF(OR($A315={25,26,27,28,29,30,31,32,33,34,35,36}),"d","")</f>
        <v>d</v>
      </c>
      <c r="N315" s="14" t="str">
        <f>IF(AND(OR($D314={"1/3","2/3","3/1","3/2"}),L314="w"),VLOOKUP(N314,$AA$2:$AB$17,2,FALSE),IF(AND(OR($D314={"1/3","2/3","3/1","3/2"}),L314="l"),VLOOKUP(N314,$AC$2:$AD$17,2,FALSE),IF(AND(OR($D314={"1/3","2/3","3/1","3/2"}),L313="w"),VLOOKUP(N313,$AA$2:$AB$17,2,FALSE),IF(AND(OR($D314={"1/3","2/3","3/1","3/2"}),L313="l"),VLOOKUP(N313,$AC$2:$AD$17,2,FALSE),IF(AND(OR($D314={"1/3","2/3","3/1","3/2"}),L312="w"),VLOOKUP(N312,$AA$2:$AB$17,2,FALSE),IF(AND(OR($D314={"1/3","2/3","3/1","3/2"}),L312="l"),VLOOKUP(N312,$AC$2:$AD$17,2,FALSE),IF(AND(OR($D314={"1/3","2/3","3/1","3/2"}),L311="w"),VLOOKUP(N311,$AA$2:$AB$17,2,FALSE),IF(AND(OR($D314={"1/3","2/3","3/1","3/2"}),L311="l"),VLOOKUP(N311,$AC$2:$AD$17,2,FALSE),IF(AND(OR($D314={"1/3","2/3","3/1","3/2"}),L310="w"),VLOOKUP(N310,$AA$2:$AB$17,2,FALSE),IF(AND(OR($D314={"1/3","2/3","3/1","3/2"}),L310="l"),VLOOKUP(N310,$AC$2:$AD$17,2,FALSE),IF(AND(OR($D314={"1/3","2/3","3/1","3/2"}),L309="w"),VLOOKUP(N309,$AA$2:$AB$17,2,FALSE),IF(AND(OR($D314={"1/3","2/3","3/1","3/2"}),L309="l"),VLOOKUP(N309,$AC$2:$AD$17,2,FALSE),IF(AND(OR($D314={"1/3","2/3","3/1","3/2"}),L308="w"),VLOOKUP(N308,$AA$2:$AB$17,2,FALSE),IF(AND(OR($D314={"1/3","2/3","3/1","3/2"}),L308="l"),VLOOKUP(N308,$AC$2:$AD$17,2,FALSE),IF(AND(OR($D314={"1/3","2/3","3/1","3/2"}),L307="w"),VLOOKUP(N307,$AA$2:$AB$17,2,FALSE),IF(AND(OR($D314={"1/3","2/3","3/1","3/2"}),L307="l"),VLOOKUP(N307,$AC$2:$AD$17,2,FALSE),IF(AND(OR($D314={"1/3","2/3","3/1","3/2"}),L306="w"),VLOOKUP(N306,$AA$2:$AB$17,2,FALSE),IF(AND(OR($D314={"1/3","2/3","3/1","3/2"}),L306="l"),VLOOKUP(N306,$AC$2:$AD$17,2,FALSE),IF(AND(OR($D314={"1/3","2/3","3/1","3/2"}),L305="w"),VLOOKUP(N305,$AA$2:$AB$17,2,FALSE),IF(AND(OR($D314={"1/3","2/3","3/1","3/2"}),L305="l"),VLOOKUP(N305,$AC$2:$AD$17,2,FALSE),IF(AND(OR($D314={"1/3","2/3","3/1","3/2"}),L304="w"),VLOOKUP(N304,$AA$2:$AB$17,2,FALSE),IF(AND(OR($D314={"1/3","2/3","3/1","3/2"}),L304="l"),VLOOKUP(N304,$AC$2:$AD$17,2,FALSE),IF(OR($D314={"1/3","2/3","3/1","3/2"}),1,"")))))))))))))))))))))))</f>
        <v>40a</v>
      </c>
      <c r="O315" s="12">
        <f t="shared" si="27"/>
        <v>75</v>
      </c>
      <c r="P315" s="13" t="str">
        <f>IF(AND(Q315="c",$A315&gt;=1,OR(R315={1,"2a","2b",3,"5a","5b","10a","10b","20a","20b","40a","40b","80a","80b","160a","160b"})),"w",IF(AND(Q315="",$A315&gt;=1,OR(R315={1,"2a","2b",3,"5a","5b","10a","10b","20a","20b","40a","40b","80a","80b","160a","160b"})),"l",""))</f>
        <v>l</v>
      </c>
      <c r="Q315" s="7" t="str">
        <f>IF(OR($A315={1,4,7,10,13,16,19,22,25,28,31,34}),"c","")</f>
        <v/>
      </c>
      <c r="R315" s="14" t="str">
        <f>IF(AND(OR($E314={"a/b","a/c","b/a","c/a"}),P314="w"),VLOOKUP(R314,$AA$2:$AB$17,2,FALSE),IF(AND(OR($E314={"a/b","a/c","b/a","c/a"}),P314="l"),VLOOKUP(R314,$AC$2:$AD$17,2,FALSE),IF(AND(OR($E314={"a/b","a/c","b/a","c/a"}),P313="w"),VLOOKUP(R313,$AA$2:$AB$17,2,FALSE),IF(AND(OR($E314={"a/b","a/c","b/a","c/a"}),P313="l"),VLOOKUP(R313,$AC$2:$AD$17,2,FALSE),IF(AND(OR($E314={"a/b","a/c","b/a","c/a"}),P312="w"),VLOOKUP(R312,$AA$2:$AB$17,2,FALSE),IF(AND(OR($E314={"a/b","a/c","b/a","c/a"}),P312="l"),VLOOKUP(R312,$AC$2:$AD$17,2,FALSE),IF(AND(OR($E314={"a/b","a/c","b/a","c/a"}),P311="w"),VLOOKUP(R311,$AA$2:$AB$17,2,FALSE),IF(AND(OR($E314={"a/b","a/c","b/a","c/a"}),P311="l"),VLOOKUP(R311,$AC$2:$AD$17,2,FALSE),IF(AND(OR($E314={"a/b","a/c","b/a","c/a"}),P310="w"),VLOOKUP(R310,$AA$2:$AB$17,2,FALSE),IF(AND(OR($E314={"a/b","a/c","b/a","c/a"}),P310="l"),VLOOKUP(R310,$AC$2:$AD$17,2,FALSE),IF(AND(OR($E314={"a/b","a/c","b/a","c/a"}),P309="w"),VLOOKUP(R309,$AA$2:$AB$17,2,FALSE),IF(AND(OR($E314={"a/b","a/c","b/a","c/a"}),P309="l"),VLOOKUP(R309,$AC$2:$AD$17,2,FALSE),IF(AND(OR($E314={"a/b","a/c","b/a","c/a"}),P308="w"),VLOOKUP(R308,$AA$2:$AB$17,2,FALSE),IF(AND(OR($E314={"a/b","a/c","b/a","c/a"}),P308="l"),VLOOKUP(R308,$AC$2:$AD$17,2,FALSE),IF(AND(OR($E314={"a/b","a/c","b/a","c/a"}),P307="w"),VLOOKUP(R307,$AA$2:$AB$17,2,FALSE),IF(AND(OR($E314={"a/b","a/c","b/a","c/a"}),P307="l"),VLOOKUP(R307,$AC$2:$AD$17,2,FALSE),IF(AND(OR($E314={"a/b","a/c","b/a","c/a"}),P306="w"),VLOOKUP(R306,$AA$2:$AB$17,2,FALSE),IF(AND(OR($E314={"a/b","a/c","b/a","c/a"}),P306="l"),VLOOKUP(R306,$AC$2:$AD$17,2,FALSE),IF(AND(OR($E314={"a/b","a/c","b/a","c/a"}),P305="w"),VLOOKUP(R305,$AA$2:$AB$17,2,FALSE),IF(AND(OR($E314={"a/b","a/c","b/a","c/a"}),P305="l"),VLOOKUP(R305,$AC$2:$AD$17,2,FALSE),IF(AND(OR($E314={"a/b","a/c","b/a","c/a"}),P304="w"),VLOOKUP(R304,$AA$2:$AB$17,2,FALSE),IF(AND(OR($E314={"a/b","a/c","b/a","c/a"}),P304="l"),VLOOKUP(R304,$AC$2:$AD$17,2,FALSE),IF(OR($E314={"a/b","a/c","b/a","c/a"}),1,"")))))))))))))))))))))))</f>
        <v>2a</v>
      </c>
      <c r="S315" s="13" t="str">
        <f>IF(AND(T315="c",$A315&gt;=1,OR(U315={1,"2a","2b",3,"5a","5b","10a","10b","20a","20b","40a","40b","80a","80b","160a","160b"})),"w",IF(AND(T315="",$A315&gt;=1,OR(U315={1,"2a","2b",3,"5a","5b","10a","10b","20a","20b","40a","40b","80a","80b","160a","160b"})),"l",""))</f>
        <v/>
      </c>
      <c r="T315" s="7" t="str">
        <f>IF(OR($A315={2,5,8,11,14,17,20,23,26,29,32,35}),"c","")</f>
        <v>c</v>
      </c>
      <c r="U315" s="14" t="str">
        <f>IF(AND(OR($E314={"a/b","b/c","b/a","c/b"}),S314="w"),VLOOKUP(U314,$AA$2:$AB$17,2,FALSE),IF(AND(OR($E314={"a/b","b/c","b/a","c/b"}),S314="l"),VLOOKUP(U314,$AC$2:$AD$17,2,FALSE),IF(AND(OR($E314={"a/b","b/c","b/a","c/b"}),S313="w"),VLOOKUP(U313,$AA$2:$AB$17,2,FALSE),IF(AND(OR($E314={"a/b","b/c","b/a","c/b"}),S313="l"),VLOOKUP(U313,$AC$2:$AD$17,2,FALSE),IF(AND(OR($E314={"a/b","b/c","b/a","c/b"}),S312="w"),VLOOKUP(U312,$AA$2:$AB$17,2,FALSE),IF(AND(OR($E314={"a/b","b/c","b/a","c/b"}),S312="l"),VLOOKUP(U312,$AC$2:$AD$17,2,FALSE),IF(AND(OR($E314={"a/b","b/c","b/a","c/b"}),S311="w"),VLOOKUP(U311,$AA$2:$AB$17,2,FALSE),IF(AND(OR($E314={"a/b","b/c","b/a","c/b"}),S311="l"),VLOOKUP(U311,$AC$2:$AD$17,2,FALSE),IF(AND(OR($E314={"a/b","b/c","b/a","c/b"}),S310="w"),VLOOKUP(U310,$AA$2:$AB$17,2,FALSE),IF(AND(OR($E314={"a/b","b/c","b/a","c/b"}),S310="l"),VLOOKUP(U310,$AC$2:$AD$17,2,FALSE),IF(AND(OR($E314={"a/b","b/c","b/a","c/b"}),S309="w"),VLOOKUP(U309,$AA$2:$AB$17,2,FALSE),IF(AND(OR($E314={"a/b","b/c","b/a","c/b"}),S309="l"),VLOOKUP(U309,$AC$2:$AD$17,2,FALSE),IF(AND(OR($E314={"a/b","b/c","b/a","c/b"}),S308="w"),VLOOKUP(U308,$AA$2:$AB$17,2,FALSE),IF(AND(OR($E314={"a/b","b/c","b/a","c/b"}),S308="l"),VLOOKUP(U308,$AC$2:$AD$17,2,FALSE),IF(AND(OR($E314={"a/b","b/c","b/a","c/b"}),S307="w"),VLOOKUP(U307,$AA$2:$AB$17,2,FALSE),IF(AND(OR($E314={"a/b","b/c","b/a","c/b"}),S307="l"),VLOOKUP(U307,$AC$2:$AD$17,2,FALSE),IF(AND(OR($E314={"a/b","b/c","b/a","c/b"}),S306="w"),VLOOKUP(U306,$AA$2:$AB$17,2,FALSE),IF(AND(OR($E314={"a/b","b/c","b/a","c/b"}),S306="l"),VLOOKUP(U306,$AC$2:$AD$17,2,FALSE),IF(AND(OR($E314={"a/b","b/c","b/a","c/b"}),S305="w"),VLOOKUP(U305,$AA$2:$AB$17,2,FALSE),IF(AND(OR($E314={"a/b","b/c","b/a","c/b"}),S305="l"),VLOOKUP(U305,$AC$2:$AD$17,2,FALSE),IF(AND(OR($E314={"a/b","b/c","b/a","c/b"}),S304="w"),VLOOKUP(U304,$AA$2:$AB$17,2,FALSE),IF(AND(OR($E314={"a/b","b/c","b/a","c/b"}),S304="l"),VLOOKUP(U304,$AC$2:$AD$17,2,FALSE),IF(OR($E314={"a/b","b/c","b/a","c/b"}),1,"")))))))))))))))))))))))</f>
        <v/>
      </c>
      <c r="V315" s="13" t="str">
        <f>IF(AND(W315="c",$A315&gt;=1,OR(X315={1,"2a","2b",3,"5a","5b","10a","10b","20a","20b","40a","40b","80a","80b","160a","160b"})),"w",IF(AND(W315="",$A315&gt;=1,OR(X315={1,"2a","2b",3,"5a","5b","10a","10b","20a","20b","40a","40b","80a","80b","160a","160b"})),"l",""))</f>
        <v>l</v>
      </c>
      <c r="W315" s="7" t="str">
        <f>IF(OR($A315={3,6,9,12,15,18,21,24,27,30,33,36}),"c","")</f>
        <v/>
      </c>
      <c r="X315" s="14">
        <f>IF(AND(OR($E314={"a/c","b/c","c/a","c/b"}),V314="w"),VLOOKUP(X314,$AA$2:$AB$17,2,FALSE),IF(AND(OR($E314={"a/c","b/c","c/a","c/b"}),V314="l"),VLOOKUP(X314,$AC$2:$AD$17,2,FALSE),IF(AND(OR($E314={"a/c","b/c","c/a","c/b"}),V313="w"),VLOOKUP(X313,$AA$2:$AB$17,2,FALSE),IF(AND(OR($E314={"a/c","b/c","c/a","c/b"}),V313="l"),VLOOKUP(X313,$AC$2:$AD$17,2,FALSE),IF(AND(OR($E314={"a/c","b/c","c/a","c/b"}),V312="w"),VLOOKUP(X312,$AA$2:$AB$17,2,FALSE),IF(AND(OR($E314={"a/c","b/c","c/a","c/b"}),V312="l"),VLOOKUP(X312,$AC$2:$AD$17,2,FALSE),IF(AND(OR($E314={"a/c","b/c","c/a","c/b"}),V311="w"),VLOOKUP(X311,$AA$2:$AB$17,2,FALSE),IF(AND(OR($E314={"a/c","b/c","c/a","c/b"}),V311="l"),VLOOKUP(X311,$AC$2:$AD$17,2,FALSE),IF(AND(OR($E314={"a/c","b/c","c/a","c/b"}),V310="w"),VLOOKUP(X310,$AA$2:$AB$17,2,FALSE),IF(AND(OR($E314={"a/c","b/c","c/a","c/b"}),V310="l"),VLOOKUP(X310,$AC$2:$AD$17,2,FALSE),IF(AND(OR($E314={"a/c","b/c","c/a","c/b"}),V309="w"),VLOOKUP(X309,$AA$2:$AB$17,2,FALSE),IF(AND(OR($E314={"a/c","b/c","c/a","c/b"}),V309="l"),VLOOKUP(X309,$AC$2:$AD$17,2,FALSE),IF(AND(OR($E314={"a/c","b/c","c/a","c/b"}),V308="w"),VLOOKUP(X308,$AA$2:$AB$17,2,FALSE),IF(AND(OR($E314={"a/c","b/c","c/a","c/b"}),V308="l"),VLOOKUP(X308,$AC$2:$AD$17,2,FALSE),IF(AND(OR($E314={"a/c","b/c","c/a","c/b"}),V307="w"),VLOOKUP(X307,$AA$2:$AB$17,2,FALSE),IF(AND(OR($E314={"a/c","b/c","c/a","c/b"}),V307="l"),VLOOKUP(X307,$AC$2:$AD$17,2,FALSE),IF(AND(OR($E314={"a/c","b/c","c/a","c/b"}),V306="w"),VLOOKUP(X306,$AA$2:$AB$17,2,FALSE),IF(AND(OR($E314={"a/c","b/c","c/a","c/b"}),V306="l"),VLOOKUP(X306,$AC$2:$AD$17,2,FALSE),IF(AND(OR($E314={"a/c","b/c","c/a","c/b"}),V305="w"),VLOOKUP(X305,$AA$2:$AB$17,2,FALSE),IF(AND(OR($E314={"a/c","b/c","c/a","c/b"}),V305="l"),VLOOKUP(X305,$AC$2:$AD$17,2,FALSE),IF(AND(OR($E314={"a/c","b/c","c/a","c/b"}),V304="w"),VLOOKUP(X304,$AA$2:$AB$17,2,FALSE),IF(AND(OR($E314={"a/c","b/c","c/a","c/b"}),V304="l"),VLOOKUP(X304,$AC$2:$AD$17,2,FALSE),IF(OR($E314={"a/c","b/c","c/a","c/b"}),1,"")))))))))))))))))))))))</f>
        <v>3</v>
      </c>
      <c r="Y315" s="12">
        <f t="shared" si="28"/>
        <v>-5</v>
      </c>
      <c r="Z315" s="27">
        <f t="shared" si="29"/>
        <v>70</v>
      </c>
    </row>
    <row r="316" spans="1:26">
      <c r="A316" s="2">
        <v>16</v>
      </c>
      <c r="B316" s="9">
        <f>IF(OR($A316={1,2,3,4,5,6,7,8,9,10,11,12}),1,IF(OR($A316={13,14,15,16,17,18,19,20,21,22,23,24}),2,IF(OR($A316={25,26,27,28,29,30,31,32,33,34,35,36}),3,"")))</f>
        <v>2</v>
      </c>
      <c r="C316" s="9" t="str">
        <f>IF(OR($A316={1,4,7,10,13,16,19,22,25,28,31,34}),"A",IF(OR($A316={2,5,8,11,14,17,20,23,26,29,32,35}),"B",IF(OR($A316={3,6,9,12,15,18,21,24,27,30,33,36}),"C","")))</f>
        <v>A</v>
      </c>
      <c r="D316" t="str">
        <f t="shared" si="30"/>
        <v>3/2</v>
      </c>
      <c r="E316" t="str">
        <f t="shared" si="31"/>
        <v>B/A</v>
      </c>
      <c r="F316" s="13" t="str">
        <f>IF(AND(G316="d",$A316&gt;=1,OR(H316={1,"2a","2b",3,"5a","5b","10a","10b","20a","20b","40a","40b","80a","80b","160a","160b"})),"w",IF(AND(G316="",$A316&gt;=1,OR(H316={1,"2a","2b",3,"5a","5b","10a","10b","20a","20b","40a","40b","80a","80b","160a","160b"})),"l",""))</f>
        <v/>
      </c>
      <c r="G316" s="7" t="str">
        <f>IF(OR($A316={1,2,3,4,5,6,7,8,9,10,11,12}),"d","")</f>
        <v/>
      </c>
      <c r="H316" s="14" t="str">
        <f>IF(AND(OR($D315={"1/2","1/3","2/1","3/1"}),F315="w"),VLOOKUP(H315,$AA$2:$AB$17,2,FALSE),IF(AND(OR($D315={"1/2","1/3","2/1","3/1"}),F315="l"),VLOOKUP(H315,$AC$2:$AD$17,2,FALSE),IF(AND(OR($D315={"1/2","1/3","2/1","3/1"}),F314="w"),VLOOKUP(H314,$AA$2:$AB$17,2,FALSE),IF(AND(OR($D315={"1/2","1/3","2/1","3/1"}),F314="l"),VLOOKUP(H314,$AC$2:$AD$17,2,FALSE),IF(AND(OR($D315={"1/2","1/3","2/1","3/1"}),F313="w"),VLOOKUP(H313,$AA$2:$AB$17,2,FALSE),IF(AND(OR($D315={"1/2","1/3","2/1","3/1"}),F313="l"),VLOOKUP(H313,$AC$2:$AD$17,2,FALSE),IF(AND(OR($D315={"1/2","1/3","2/1","3/1"}),F312="w"),VLOOKUP(H312,$AA$2:$AB$17,2,FALSE),IF(AND(OR($D315={"1/2","1/3","2/1","3/1"}),F312="l"),VLOOKUP(H312,$AC$2:$AD$17,2,FALSE),IF(AND(OR($D315={"1/2","1/3","2/1","3/1"}),F311="w"),VLOOKUP(H311,$AA$2:$AB$17,2,FALSE),IF(AND(OR($D315={"1/2","1/3","2/1","3/1"}),F311="l"),VLOOKUP(H311,$AC$2:$AD$17,2,FALSE),IF(AND(OR($D315={"1/2","1/3","2/1","3/1"}),F310="w"),VLOOKUP(H310,$AA$2:$AB$17,2,FALSE),IF(AND(OR($D315={"1/2","1/3","2/1","3/1"}),F310="l"),VLOOKUP(H310,$AC$2:$AD$17,2,FALSE),IF(AND(OR($D315={"1/2","1/3","2/1","3/1"}),F309="w"),VLOOKUP(H309,$AA$2:$AB$17,2,FALSE),IF(AND(OR($D315={"1/2","1/3","2/1","3/1"}),F309="l"),VLOOKUP(H309,$AC$2:$AD$17,2,FALSE),IF(AND(OR($D315={"1/2","1/3","2/1","3/1"}),F308="w"),VLOOKUP(H308,$AA$2:$AB$17,2,FALSE),IF(AND(OR($D315={"1/2","1/3","2/1","3/1"}),F308="l"),VLOOKUP(H308,$AC$2:$AD$17,2,FALSE),IF(AND(OR($D315={"1/2","1/3","2/1","3/1"}),F307="w"),VLOOKUP(H307,$AA$2:$AB$17,2,FALSE),IF(AND(OR($D315={"1/2","1/3","2/1","3/1"}),F307="l"),VLOOKUP(H307,$AC$2:$AD$17,2,FALSE),IF(AND(OR($D315={"1/2","1/3","2/1","3/1"}),F306="w"),VLOOKUP(H306,$AA$2:$AB$17,2,FALSE),IF(AND(OR($D315={"1/2","1/3","2/1","3/1"}),F306="l"),VLOOKUP(H306,$AC$2:$AD$17,2,FALSE),IF(AND(OR($D315={"1/2","1/3","2/1","3/1"}),F305="w"),VLOOKUP(H305,$AA$2:$AB$17,2,FALSE),IF(AND(OR($D315={"1/2","1/3","2/1","3/1"}),F305="l"),VLOOKUP(H305,$AC$2:$AD$17,2,FALSE),IF(OR($D315={"1/2","1/3","2/1","3/1"}),1,"")))))))))))))))))))))))</f>
        <v/>
      </c>
      <c r="I316" s="13" t="str">
        <f>IF(AND(J316="d",$A316&gt;=1,OR(K316={1,"2a","2b",3,"5a","5b","10a","10b","20a","20b","40a","40b","80a","80b","160a","160b"})),"w",IF(AND(J316="",$A316&gt;=1,OR(K316={1,"2a","2b",3,"5a","5b","10a","10b","20a","20b","40a","40b","80a","80b","160a","160b"})),"l",""))</f>
        <v>w</v>
      </c>
      <c r="J316" s="7" t="str">
        <f>IF(OR($A316={13,14,15,16,17,18,19,20,21,22,23,24}),"d","")</f>
        <v>d</v>
      </c>
      <c r="K316" s="14" t="str">
        <f>IF(AND(OR($D315={"1/2","2/3","2/1","3/2"}),I315="w"),VLOOKUP(K315,$AA$2:$AB$17,2,FALSE),IF(AND(OR($D315={"1/2","2/3","2/1","3/2"}),I315="l"),VLOOKUP(K315,$AC$2:$AD$17,2,FALSE),IF(AND(OR($D315={"1/2","2/3","2/1","3/2"}),I314="w"),VLOOKUP(K314,$AA$2:$AB$17,2,FALSE),IF(AND(OR($D315={"1/2","2/3","2/1","3/2"}),I314="l"),VLOOKUP(K314,$AC$2:$AD$17,2,FALSE),IF(AND(OR($D315={"1/2","2/3","2/1","3/2"}),I313="w"),VLOOKUP(K313,$AA$2:$AB$17,2,FALSE),IF(AND(OR($D315={"1/2","2/3","2/1","3/2"}),I313="l"),VLOOKUP(K313,$AC$2:$AD$17,2,FALSE),IF(AND(OR($D315={"1/2","2/3","2/1","3/2"}),I312="w"),VLOOKUP(K312,$AA$2:$AB$17,2,FALSE),IF(AND(OR($D315={"1/2","2/3","2/1","3/2"}),I312="l"),VLOOKUP(K312,$AC$2:$AD$17,2,FALSE),IF(AND(OR($D315={"1/2","2/3","2/1","3/2"}),I311="w"),VLOOKUP(K311,$AA$2:$AB$17,2,FALSE),IF(AND(OR($D315={"1/2","2/3","2/1","3/2"}),I311="l"),VLOOKUP(K311,$AC$2:$AD$17,2,FALSE),IF(AND(OR($D315={"1/2","2/3","2/1","3/2"}),I310="w"),VLOOKUP(K310,$AA$2:$AB$17,2,FALSE),IF(AND(OR($D315={"1/2","2/3","2/1","3/2"}),I310="l"),VLOOKUP(K310,$AC$2:$AD$17,2,FALSE),IF(AND(OR($D315={"1/2","2/3","2/1","3/2"}),I309="w"),VLOOKUP(K309,$AA$2:$AB$17,2,FALSE),IF(AND(OR($D315={"1/2","2/3","2/1","3/2"}),I309="l"),VLOOKUP(K309,$AC$2:$AD$17,2,FALSE),IF(AND(OR($D315={"1/2","2/3","2/1","3/2"}),I308="w"),VLOOKUP(K308,$AA$2:$AB$17,2,FALSE),IF(AND(OR($D315={"1/2","2/3","2/1","3/2"}),I308="l"),VLOOKUP(K308,$AC$2:$AD$17,2,FALSE),IF(AND(OR($D315={"1/2","2/3","2/1","3/2"}),I307="w"),VLOOKUP(K307,$AA$2:$AB$17,2,FALSE),IF(AND(OR($D315={"1/2","2/3","2/1","3/2"}),I307="l"),VLOOKUP(K307,$AC$2:$AD$17,2,FALSE),IF(AND(OR($D315={"1/2","2/3","2/1","3/2"}),I306="w"),VLOOKUP(K306,$AA$2:$AB$17,2,FALSE),IF(AND(OR($D315={"1/2","2/3","2/1","3/2"}),I306="l"),VLOOKUP(K306,$AC$2:$AD$17,2,FALSE),IF(AND(OR($D315={"1/2","2/3","2/1","3/2"}),I305="w"),VLOOKUP(K305,$AA$2:$AB$17,2,FALSE),IF(AND(OR($D315={"1/2","2/3","2/1","3/2"}),I305="l"),VLOOKUP(K305,$AC$2:$AD$17,2,FALSE),IF(OR($D315={"1/2","2/3","2/1","3/2"}),1,"")))))))))))))))))))))))</f>
        <v>5b</v>
      </c>
      <c r="L316" s="13" t="str">
        <f>IF(AND(M316="d",$A316&gt;=1,OR(N316={1,"2a","2b",3,"5a","5b","10a","10b","20a","20b","40a","40b","80a","80b","160a","160b"})),"w",IF(AND(M316="",$A316&gt;=1,OR(N316={1,"2a","2b",3,"5a","5b","10a","10b","20a","20b","40a","40b","80a","80b","160a","160b"})),"l",""))</f>
        <v>l</v>
      </c>
      <c r="M316" s="7" t="str">
        <f>IF(OR($A316={25,26,27,28,29,30,31,32,33,34,35,36}),"d","")</f>
        <v/>
      </c>
      <c r="N316" s="14">
        <f>IF(AND(OR($D315={"1/3","2/3","3/1","3/2"}),L315="w"),VLOOKUP(N315,$AA$2:$AB$17,2,FALSE),IF(AND(OR($D315={"1/3","2/3","3/1","3/2"}),L315="l"),VLOOKUP(N315,$AC$2:$AD$17,2,FALSE),IF(AND(OR($D315={"1/3","2/3","3/1","3/2"}),L314="w"),VLOOKUP(N314,$AA$2:$AB$17,2,FALSE),IF(AND(OR($D315={"1/3","2/3","3/1","3/2"}),L314="l"),VLOOKUP(N314,$AC$2:$AD$17,2,FALSE),IF(AND(OR($D315={"1/3","2/3","3/1","3/2"}),L313="w"),VLOOKUP(N313,$AA$2:$AB$17,2,FALSE),IF(AND(OR($D315={"1/3","2/3","3/1","3/2"}),L313="l"),VLOOKUP(N313,$AC$2:$AD$17,2,FALSE),IF(AND(OR($D315={"1/3","2/3","3/1","3/2"}),L312="w"),VLOOKUP(N312,$AA$2:$AB$17,2,FALSE),IF(AND(OR($D315={"1/3","2/3","3/1","3/2"}),L312="l"),VLOOKUP(N312,$AC$2:$AD$17,2,FALSE),IF(AND(OR($D315={"1/3","2/3","3/1","3/2"}),L311="w"),VLOOKUP(N311,$AA$2:$AB$17,2,FALSE),IF(AND(OR($D315={"1/3","2/3","3/1","3/2"}),L311="l"),VLOOKUP(N311,$AC$2:$AD$17,2,FALSE),IF(AND(OR($D315={"1/3","2/3","3/1","3/2"}),L310="w"),VLOOKUP(N310,$AA$2:$AB$17,2,FALSE),IF(AND(OR($D315={"1/3","2/3","3/1","3/2"}),L310="l"),VLOOKUP(N310,$AC$2:$AD$17,2,FALSE),IF(AND(OR($D315={"1/3","2/3","3/1","3/2"}),L309="w"),VLOOKUP(N309,$AA$2:$AB$17,2,FALSE),IF(AND(OR($D315={"1/3","2/3","3/1","3/2"}),L309="l"),VLOOKUP(N309,$AC$2:$AD$17,2,FALSE),IF(AND(OR($D315={"1/3","2/3","3/1","3/2"}),L308="w"),VLOOKUP(N308,$AA$2:$AB$17,2,FALSE),IF(AND(OR($D315={"1/3","2/3","3/1","3/2"}),L308="l"),VLOOKUP(N308,$AC$2:$AD$17,2,FALSE),IF(AND(OR($D315={"1/3","2/3","3/1","3/2"}),L307="w"),VLOOKUP(N307,$AA$2:$AB$17,2,FALSE),IF(AND(OR($D315={"1/3","2/3","3/1","3/2"}),L307="l"),VLOOKUP(N307,$AC$2:$AD$17,2,FALSE),IF(AND(OR($D315={"1/3","2/3","3/1","3/2"}),L306="w"),VLOOKUP(N306,$AA$2:$AB$17,2,FALSE),IF(AND(OR($D315={"1/3","2/3","3/1","3/2"}),L306="l"),VLOOKUP(N306,$AC$2:$AD$17,2,FALSE),IF(AND(OR($D315={"1/3","2/3","3/1","3/2"}),L305="w"),VLOOKUP(N305,$AA$2:$AB$17,2,FALSE),IF(AND(OR($D315={"1/3","2/3","3/1","3/2"}),L305="l"),VLOOKUP(N305,$AC$2:$AD$17,2,FALSE),IF(OR($D315={"1/3","2/3","3/1","3/2"}),1,"")))))))))))))))))))))))</f>
        <v>1</v>
      </c>
      <c r="O316" s="12">
        <f t="shared" si="27"/>
        <v>9</v>
      </c>
      <c r="P316" s="13" t="str">
        <f>IF(AND(Q316="c",$A316&gt;=1,OR(R316={1,"2a","2b",3,"5a","5b","10a","10b","20a","20b","40a","40b","80a","80b","160a","160b"})),"w",IF(AND(Q316="",$A316&gt;=1,OR(R316={1,"2a","2b",3,"5a","5b","10a","10b","20a","20b","40a","40b","80a","80b","160a","160b"})),"l",""))</f>
        <v/>
      </c>
      <c r="Q316" s="7" t="str">
        <f>IF(OR($A316={1,4,7,10,13,16,19,22,25,28,31,34}),"c","")</f>
        <v>c</v>
      </c>
      <c r="R316" s="14" t="str">
        <f>IF(AND(OR($E315={"a/b","a/c","b/a","c/a"}),P315="w"),VLOOKUP(R315,$AA$2:$AB$17,2,FALSE),IF(AND(OR($E315={"a/b","a/c","b/a","c/a"}),P315="l"),VLOOKUP(R315,$AC$2:$AD$17,2,FALSE),IF(AND(OR($E315={"a/b","a/c","b/a","c/a"}),P314="w"),VLOOKUP(R314,$AA$2:$AB$17,2,FALSE),IF(AND(OR($E315={"a/b","a/c","b/a","c/a"}),P314="l"),VLOOKUP(R314,$AC$2:$AD$17,2,FALSE),IF(AND(OR($E315={"a/b","a/c","b/a","c/a"}),P313="w"),VLOOKUP(R313,$AA$2:$AB$17,2,FALSE),IF(AND(OR($E315={"a/b","a/c","b/a","c/a"}),P313="l"),VLOOKUP(R313,$AC$2:$AD$17,2,FALSE),IF(AND(OR($E315={"a/b","a/c","b/a","c/a"}),P312="w"),VLOOKUP(R312,$AA$2:$AB$17,2,FALSE),IF(AND(OR($E315={"a/b","a/c","b/a","c/a"}),P312="l"),VLOOKUP(R312,$AC$2:$AD$17,2,FALSE),IF(AND(OR($E315={"a/b","a/c","b/a","c/a"}),P311="w"),VLOOKUP(R311,$AA$2:$AB$17,2,FALSE),IF(AND(OR($E315={"a/b","a/c","b/a","c/a"}),P311="l"),VLOOKUP(R311,$AC$2:$AD$17,2,FALSE),IF(AND(OR($E315={"a/b","a/c","b/a","c/a"}),P310="w"),VLOOKUP(R310,$AA$2:$AB$17,2,FALSE),IF(AND(OR($E315={"a/b","a/c","b/a","c/a"}),P310="l"),VLOOKUP(R310,$AC$2:$AD$17,2,FALSE),IF(AND(OR($E315={"a/b","a/c","b/a","c/a"}),P309="w"),VLOOKUP(R309,$AA$2:$AB$17,2,FALSE),IF(AND(OR($E315={"a/b","a/c","b/a","c/a"}),P309="l"),VLOOKUP(R309,$AC$2:$AD$17,2,FALSE),IF(AND(OR($E315={"a/b","a/c","b/a","c/a"}),P308="w"),VLOOKUP(R308,$AA$2:$AB$17,2,FALSE),IF(AND(OR($E315={"a/b","a/c","b/a","c/a"}),P308="l"),VLOOKUP(R308,$AC$2:$AD$17,2,FALSE),IF(AND(OR($E315={"a/b","a/c","b/a","c/a"}),P307="w"),VLOOKUP(R307,$AA$2:$AB$17,2,FALSE),IF(AND(OR($E315={"a/b","a/c","b/a","c/a"}),P307="l"),VLOOKUP(R307,$AC$2:$AD$17,2,FALSE),IF(AND(OR($E315={"a/b","a/c","b/a","c/a"}),P306="w"),VLOOKUP(R306,$AA$2:$AB$17,2,FALSE),IF(AND(OR($E315={"a/b","a/c","b/a","c/a"}),P306="l"),VLOOKUP(R306,$AC$2:$AD$17,2,FALSE),IF(AND(OR($E315={"a/b","a/c","b/a","c/a"}),P305="w"),VLOOKUP(R305,$AA$2:$AB$17,2,FALSE),IF(AND(OR($E315={"a/b","a/c","b/a","c/a"}),P305="l"),VLOOKUP(R305,$AC$2:$AD$17,2,FALSE),IF(OR($E315={"a/b","a/c","b/a","c/a"}),1,"")))))))))))))))))))))))</f>
        <v/>
      </c>
      <c r="S316" s="13" t="str">
        <f>IF(AND(T316="c",$A316&gt;=1,OR(U316={1,"2a","2b",3,"5a","5b","10a","10b","20a","20b","40a","40b","80a","80b","160a","160b"})),"w",IF(AND(T316="",$A316&gt;=1,OR(U316={1,"2a","2b",3,"5a","5b","10a","10b","20a","20b","40a","40b","80a","80b","160a","160b"})),"l",""))</f>
        <v>l</v>
      </c>
      <c r="T316" s="7" t="str">
        <f>IF(OR($A316={2,5,8,11,14,17,20,23,26,29,32,35}),"c","")</f>
        <v/>
      </c>
      <c r="U316" s="14" t="str">
        <f>IF(AND(OR($E315={"a/b","b/c","b/a","c/b"}),S315="w"),VLOOKUP(U315,$AA$2:$AB$17,2,FALSE),IF(AND(OR($E315={"a/b","b/c","b/a","c/b"}),S315="l"),VLOOKUP(U315,$AC$2:$AD$17,2,FALSE),IF(AND(OR($E315={"a/b","b/c","b/a","c/b"}),S314="w"),VLOOKUP(U314,$AA$2:$AB$17,2,FALSE),IF(AND(OR($E315={"a/b","b/c","b/a","c/b"}),S314="l"),VLOOKUP(U314,$AC$2:$AD$17,2,FALSE),IF(AND(OR($E315={"a/b","b/c","b/a","c/b"}),S313="w"),VLOOKUP(U313,$AA$2:$AB$17,2,FALSE),IF(AND(OR($E315={"a/b","b/c","b/a","c/b"}),S313="l"),VLOOKUP(U313,$AC$2:$AD$17,2,FALSE),IF(AND(OR($E315={"a/b","b/c","b/a","c/b"}),S312="w"),VLOOKUP(U312,$AA$2:$AB$17,2,FALSE),IF(AND(OR($E315={"a/b","b/c","b/a","c/b"}),S312="l"),VLOOKUP(U312,$AC$2:$AD$17,2,FALSE),IF(AND(OR($E315={"a/b","b/c","b/a","c/b"}),S311="w"),VLOOKUP(U311,$AA$2:$AB$17,2,FALSE),IF(AND(OR($E315={"a/b","b/c","b/a","c/b"}),S311="l"),VLOOKUP(U311,$AC$2:$AD$17,2,FALSE),IF(AND(OR($E315={"a/b","b/c","b/a","c/b"}),S310="w"),VLOOKUP(U310,$AA$2:$AB$17,2,FALSE),IF(AND(OR($E315={"a/b","b/c","b/a","c/b"}),S310="l"),VLOOKUP(U310,$AC$2:$AD$17,2,FALSE),IF(AND(OR($E315={"a/b","b/c","b/a","c/b"}),S309="w"),VLOOKUP(U309,$AA$2:$AB$17,2,FALSE),IF(AND(OR($E315={"a/b","b/c","b/a","c/b"}),S309="l"),VLOOKUP(U309,$AC$2:$AD$17,2,FALSE),IF(AND(OR($E315={"a/b","b/c","b/a","c/b"}),S308="w"),VLOOKUP(U308,$AA$2:$AB$17,2,FALSE),IF(AND(OR($E315={"a/b","b/c","b/a","c/b"}),S308="l"),VLOOKUP(U308,$AC$2:$AD$17,2,FALSE),IF(AND(OR($E315={"a/b","b/c","b/a","c/b"}),S307="w"),VLOOKUP(U307,$AA$2:$AB$17,2,FALSE),IF(AND(OR($E315={"a/b","b/c","b/a","c/b"}),S307="l"),VLOOKUP(U307,$AC$2:$AD$17,2,FALSE),IF(AND(OR($E315={"a/b","b/c","b/a","c/b"}),S306="w"),VLOOKUP(U306,$AA$2:$AB$17,2,FALSE),IF(AND(OR($E315={"a/b","b/c","b/a","c/b"}),S306="l"),VLOOKUP(U306,$AC$2:$AD$17,2,FALSE),IF(AND(OR($E315={"a/b","b/c","b/a","c/b"}),S305="w"),VLOOKUP(U305,$AA$2:$AB$17,2,FALSE),IF(AND(OR($E315={"a/b","b/c","b/a","c/b"}),S305="l"),VLOOKUP(U305,$AC$2:$AD$17,2,FALSE),IF(OR($E315={"a/b","b/c","b/a","c/b"}),1,"")))))))))))))))))))))))</f>
        <v>2b</v>
      </c>
      <c r="V316" s="13" t="str">
        <f>IF(AND(W316="c",$A316&gt;=1,OR(X316={1,"2a","2b",3,"5a","5b","10a","10b","20a","20b","40a","40b","80a","80b","160a","160b"})),"w",IF(AND(W316="",$A316&gt;=1,OR(X316={1,"2a","2b",3,"5a","5b","10a","10b","20a","20b","40a","40b","80a","80b","160a","160b"})),"l",""))</f>
        <v>l</v>
      </c>
      <c r="W316" s="7" t="str">
        <f>IF(OR($A316={3,6,9,12,15,18,21,24,27,30,33,36}),"c","")</f>
        <v/>
      </c>
      <c r="X316" s="14" t="str">
        <f>IF(AND(OR($E315={"a/c","b/c","c/a","c/b"}),V315="w"),VLOOKUP(X315,$AA$2:$AB$17,2,FALSE),IF(AND(OR($E315={"a/c","b/c","c/a","c/b"}),V315="l"),VLOOKUP(X315,$AC$2:$AD$17,2,FALSE),IF(AND(OR($E315={"a/c","b/c","c/a","c/b"}),V314="w"),VLOOKUP(X314,$AA$2:$AB$17,2,FALSE),IF(AND(OR($E315={"a/c","b/c","c/a","c/b"}),V314="l"),VLOOKUP(X314,$AC$2:$AD$17,2,FALSE),IF(AND(OR($E315={"a/c","b/c","c/a","c/b"}),V313="w"),VLOOKUP(X313,$AA$2:$AB$17,2,FALSE),IF(AND(OR($E315={"a/c","b/c","c/a","c/b"}),V313="l"),VLOOKUP(X313,$AC$2:$AD$17,2,FALSE),IF(AND(OR($E315={"a/c","b/c","c/a","c/b"}),V312="w"),VLOOKUP(X312,$AA$2:$AB$17,2,FALSE),IF(AND(OR($E315={"a/c","b/c","c/a","c/b"}),V312="l"),VLOOKUP(X312,$AC$2:$AD$17,2,FALSE),IF(AND(OR($E315={"a/c","b/c","c/a","c/b"}),V311="w"),VLOOKUP(X311,$AA$2:$AB$17,2,FALSE),IF(AND(OR($E315={"a/c","b/c","c/a","c/b"}),V311="l"),VLOOKUP(X311,$AC$2:$AD$17,2,FALSE),IF(AND(OR($E315={"a/c","b/c","c/a","c/b"}),V310="w"),VLOOKUP(X310,$AA$2:$AB$17,2,FALSE),IF(AND(OR($E315={"a/c","b/c","c/a","c/b"}),V310="l"),VLOOKUP(X310,$AC$2:$AD$17,2,FALSE),IF(AND(OR($E315={"a/c","b/c","c/a","c/b"}),V309="w"),VLOOKUP(X309,$AA$2:$AB$17,2,FALSE),IF(AND(OR($E315={"a/c","b/c","c/a","c/b"}),V309="l"),VLOOKUP(X309,$AC$2:$AD$17,2,FALSE),IF(AND(OR($E315={"a/c","b/c","c/a","c/b"}),V308="w"),VLOOKUP(X308,$AA$2:$AB$17,2,FALSE),IF(AND(OR($E315={"a/c","b/c","c/a","c/b"}),V308="l"),VLOOKUP(X308,$AC$2:$AD$17,2,FALSE),IF(AND(OR($E315={"a/c","b/c","c/a","c/b"}),V307="w"),VLOOKUP(X307,$AA$2:$AB$17,2,FALSE),IF(AND(OR($E315={"a/c","b/c","c/a","c/b"}),V307="l"),VLOOKUP(X307,$AC$2:$AD$17,2,FALSE),IF(AND(OR($E315={"a/c","b/c","c/a","c/b"}),V306="w"),VLOOKUP(X306,$AA$2:$AB$17,2,FALSE),IF(AND(OR($E315={"a/c","b/c","c/a","c/b"}),V306="l"),VLOOKUP(X306,$AC$2:$AD$17,2,FALSE),IF(AND(OR($E315={"a/c","b/c","c/a","c/b"}),V305="w"),VLOOKUP(X305,$AA$2:$AB$17,2,FALSE),IF(AND(OR($E315={"a/c","b/c","c/a","c/b"}),V305="l"),VLOOKUP(X305,$AC$2:$AD$17,2,FALSE),IF(OR($E315={"a/c","b/c","c/a","c/b"}),1,"")))))))))))))))))))))))</f>
        <v>5a</v>
      </c>
      <c r="Y316" s="12">
        <f t="shared" si="28"/>
        <v>-7</v>
      </c>
      <c r="Z316" s="27">
        <f t="shared" si="29"/>
        <v>2</v>
      </c>
    </row>
    <row r="317" spans="1:26">
      <c r="A317" s="2">
        <v>25</v>
      </c>
      <c r="B317" s="9">
        <f>IF(OR($A317={1,2,3,4,5,6,7,8,9,10,11,12}),1,IF(OR($A317={13,14,15,16,17,18,19,20,21,22,23,24}),2,IF(OR($A317={25,26,27,28,29,30,31,32,33,34,35,36}),3,"")))</f>
        <v>3</v>
      </c>
      <c r="C317" s="9" t="str">
        <f>IF(OR($A317={1,4,7,10,13,16,19,22,25,28,31,34}),"A",IF(OR($A317={2,5,8,11,14,17,20,23,26,29,32,35}),"B",IF(OR($A317={3,6,9,12,15,18,21,24,27,30,33,36}),"C","")))</f>
        <v>A</v>
      </c>
      <c r="D317" t="str">
        <f t="shared" si="30"/>
        <v>2/3</v>
      </c>
      <c r="E317" t="str">
        <f t="shared" si="31"/>
        <v>B/A</v>
      </c>
      <c r="F317" s="13" t="str">
        <f>IF(AND(G317="d",$A317&gt;=1,OR(H317={1,"2a","2b",3,"5a","5b","10a","10b","20a","20b","40a","40b","80a","80b","160a","160b"})),"w",IF(AND(G317="",$A317&gt;=1,OR(H317={1,"2a","2b",3,"5a","5b","10a","10b","20a","20b","40a","40b","80a","80b","160a","160b"})),"l",""))</f>
        <v/>
      </c>
      <c r="G317" s="7" t="str">
        <f>IF(OR($A317={1,2,3,4,5,6,7,8,9,10,11,12}),"d","")</f>
        <v/>
      </c>
      <c r="H317" s="14" t="str">
        <f>IF(AND(OR($D316={"1/2","1/3","2/1","3/1"}),F316="w"),VLOOKUP(H316,$AA$2:$AB$17,2,FALSE),IF(AND(OR($D316={"1/2","1/3","2/1","3/1"}),F316="l"),VLOOKUP(H316,$AC$2:$AD$17,2,FALSE),IF(AND(OR($D316={"1/2","1/3","2/1","3/1"}),F315="w"),VLOOKUP(H315,$AA$2:$AB$17,2,FALSE),IF(AND(OR($D316={"1/2","1/3","2/1","3/1"}),F315="l"),VLOOKUP(H315,$AC$2:$AD$17,2,FALSE),IF(AND(OR($D316={"1/2","1/3","2/1","3/1"}),F314="w"),VLOOKUP(H314,$AA$2:$AB$17,2,FALSE),IF(AND(OR($D316={"1/2","1/3","2/1","3/1"}),F314="l"),VLOOKUP(H314,$AC$2:$AD$17,2,FALSE),IF(AND(OR($D316={"1/2","1/3","2/1","3/1"}),F313="w"),VLOOKUP(H313,$AA$2:$AB$17,2,FALSE),IF(AND(OR($D316={"1/2","1/3","2/1","3/1"}),F313="l"),VLOOKUP(H313,$AC$2:$AD$17,2,FALSE),IF(AND(OR($D316={"1/2","1/3","2/1","3/1"}),F312="w"),VLOOKUP(H312,$AA$2:$AB$17,2,FALSE),IF(AND(OR($D316={"1/2","1/3","2/1","3/1"}),F312="l"),VLOOKUP(H312,$AC$2:$AD$17,2,FALSE),IF(AND(OR($D316={"1/2","1/3","2/1","3/1"}),F311="w"),VLOOKUP(H311,$AA$2:$AB$17,2,FALSE),IF(AND(OR($D316={"1/2","1/3","2/1","3/1"}),F311="l"),VLOOKUP(H311,$AC$2:$AD$17,2,FALSE),IF(AND(OR($D316={"1/2","1/3","2/1","3/1"}),F310="w"),VLOOKUP(H310,$AA$2:$AB$17,2,FALSE),IF(AND(OR($D316={"1/2","1/3","2/1","3/1"}),F310="l"),VLOOKUP(H310,$AC$2:$AD$17,2,FALSE),IF(AND(OR($D316={"1/2","1/3","2/1","3/1"}),F309="w"),VLOOKUP(H309,$AA$2:$AB$17,2,FALSE),IF(AND(OR($D316={"1/2","1/3","2/1","3/1"}),F309="l"),VLOOKUP(H309,$AC$2:$AD$17,2,FALSE),IF(AND(OR($D316={"1/2","1/3","2/1","3/1"}),F308="w"),VLOOKUP(H308,$AA$2:$AB$17,2,FALSE),IF(AND(OR($D316={"1/2","1/3","2/1","3/1"}),F308="l"),VLOOKUP(H308,$AC$2:$AD$17,2,FALSE),IF(AND(OR($D316={"1/2","1/3","2/1","3/1"}),F307="w"),VLOOKUP(H307,$AA$2:$AB$17,2,FALSE),IF(AND(OR($D316={"1/2","1/3","2/1","3/1"}),F307="l"),VLOOKUP(H307,$AC$2:$AD$17,2,FALSE),IF(AND(OR($D316={"1/2","1/3","2/1","3/1"}),F306="w"),VLOOKUP(H306,$AA$2:$AB$17,2,FALSE),IF(AND(OR($D316={"1/2","1/3","2/1","3/1"}),F306="l"),VLOOKUP(H306,$AC$2:$AD$17,2,FALSE),IF(OR($D316={"1/2","1/3","2/1","3/1"}),1,"")))))))))))))))))))))))</f>
        <v/>
      </c>
      <c r="I317" s="13" t="str">
        <f>IF(AND(J317="d",$A317&gt;=1,OR(K317={1,"2a","2b",3,"5a","5b","10a","10b","20a","20b","40a","40b","80a","80b","160a","160b"})),"w",IF(AND(J317="",$A317&gt;=1,OR(K317={1,"2a","2b",3,"5a","5b","10a","10b","20a","20b","40a","40b","80a","80b","160a","160b"})),"l",""))</f>
        <v>l</v>
      </c>
      <c r="J317" s="7" t="str">
        <f>IF(OR($A317={13,14,15,16,17,18,19,20,21,22,23,24}),"d","")</f>
        <v/>
      </c>
      <c r="K317" s="14" t="str">
        <f>IF(AND(OR($D316={"1/2","2/3","2/1","3/2"}),I316="w"),VLOOKUP(K316,$AA$2:$AB$17,2,FALSE),IF(AND(OR($D316={"1/2","2/3","2/1","3/2"}),I316="l"),VLOOKUP(K316,$AC$2:$AD$17,2,FALSE),IF(AND(OR($D316={"1/2","2/3","2/1","3/2"}),I315="w"),VLOOKUP(K315,$AA$2:$AB$17,2,FALSE),IF(AND(OR($D316={"1/2","2/3","2/1","3/2"}),I315="l"),VLOOKUP(K315,$AC$2:$AD$17,2,FALSE),IF(AND(OR($D316={"1/2","2/3","2/1","3/2"}),I314="w"),VLOOKUP(K314,$AA$2:$AB$17,2,FALSE),IF(AND(OR($D316={"1/2","2/3","2/1","3/2"}),I314="l"),VLOOKUP(K314,$AC$2:$AD$17,2,FALSE),IF(AND(OR($D316={"1/2","2/3","2/1","3/2"}),I313="w"),VLOOKUP(K313,$AA$2:$AB$17,2,FALSE),IF(AND(OR($D316={"1/2","2/3","2/1","3/2"}),I313="l"),VLOOKUP(K313,$AC$2:$AD$17,2,FALSE),IF(AND(OR($D316={"1/2","2/3","2/1","3/2"}),I312="w"),VLOOKUP(K312,$AA$2:$AB$17,2,FALSE),IF(AND(OR($D316={"1/2","2/3","2/1","3/2"}),I312="l"),VLOOKUP(K312,$AC$2:$AD$17,2,FALSE),IF(AND(OR($D316={"1/2","2/3","2/1","3/2"}),I311="w"),VLOOKUP(K311,$AA$2:$AB$17,2,FALSE),IF(AND(OR($D316={"1/2","2/3","2/1","3/2"}),I311="l"),VLOOKUP(K311,$AC$2:$AD$17,2,FALSE),IF(AND(OR($D316={"1/2","2/3","2/1","3/2"}),I310="w"),VLOOKUP(K310,$AA$2:$AB$17,2,FALSE),IF(AND(OR($D316={"1/2","2/3","2/1","3/2"}),I310="l"),VLOOKUP(K310,$AC$2:$AD$17,2,FALSE),IF(AND(OR($D316={"1/2","2/3","2/1","3/2"}),I309="w"),VLOOKUP(K309,$AA$2:$AB$17,2,FALSE),IF(AND(OR($D316={"1/2","2/3","2/1","3/2"}),I309="l"),VLOOKUP(K309,$AC$2:$AD$17,2,FALSE),IF(AND(OR($D316={"1/2","2/3","2/1","3/2"}),I308="w"),VLOOKUP(K308,$AA$2:$AB$17,2,FALSE),IF(AND(OR($D316={"1/2","2/3","2/1","3/2"}),I308="l"),VLOOKUP(K308,$AC$2:$AD$17,2,FALSE),IF(AND(OR($D316={"1/2","2/3","2/1","3/2"}),I307="w"),VLOOKUP(K307,$AA$2:$AB$17,2,FALSE),IF(AND(OR($D316={"1/2","2/3","2/1","3/2"}),I307="l"),VLOOKUP(K307,$AC$2:$AD$17,2,FALSE),IF(AND(OR($D316={"1/2","2/3","2/1","3/2"}),I306="w"),VLOOKUP(K306,$AA$2:$AB$17,2,FALSE),IF(AND(OR($D316={"1/2","2/3","2/1","3/2"}),I306="l"),VLOOKUP(K306,$AC$2:$AD$17,2,FALSE),IF(OR($D316={"1/2","2/3","2/1","3/2"}),1,"")))))))))))))))))))))))</f>
        <v>2b</v>
      </c>
      <c r="L317" s="13" t="str">
        <f>IF(AND(M317="d",$A317&gt;=1,OR(N317={1,"2a","2b",3,"5a","5b","10a","10b","20a","20b","40a","40b","80a","80b","160a","160b"})),"w",IF(AND(M317="",$A317&gt;=1,OR(N317={1,"2a","2b",3,"5a","5b","10a","10b","20a","20b","40a","40b","80a","80b","160a","160b"})),"l",""))</f>
        <v>w</v>
      </c>
      <c r="M317" s="7" t="str">
        <f>IF(OR($A317={25,26,27,28,29,30,31,32,33,34,35,36}),"d","")</f>
        <v>d</v>
      </c>
      <c r="N317" s="14" t="str">
        <f>IF(AND(OR($D316={"1/3","2/3","3/1","3/2"}),L316="w"),VLOOKUP(N316,$AA$2:$AB$17,2,FALSE),IF(AND(OR($D316={"1/3","2/3","3/1","3/2"}),L316="l"),VLOOKUP(N316,$AC$2:$AD$17,2,FALSE),IF(AND(OR($D316={"1/3","2/3","3/1","3/2"}),L315="w"),VLOOKUP(N315,$AA$2:$AB$17,2,FALSE),IF(AND(OR($D316={"1/3","2/3","3/1","3/2"}),L315="l"),VLOOKUP(N315,$AC$2:$AD$17,2,FALSE),IF(AND(OR($D316={"1/3","2/3","3/1","3/2"}),L314="w"),VLOOKUP(N314,$AA$2:$AB$17,2,FALSE),IF(AND(OR($D316={"1/3","2/3","3/1","3/2"}),L314="l"),VLOOKUP(N314,$AC$2:$AD$17,2,FALSE),IF(AND(OR($D316={"1/3","2/3","3/1","3/2"}),L313="w"),VLOOKUP(N313,$AA$2:$AB$17,2,FALSE),IF(AND(OR($D316={"1/3","2/3","3/1","3/2"}),L313="l"),VLOOKUP(N313,$AC$2:$AD$17,2,FALSE),IF(AND(OR($D316={"1/3","2/3","3/1","3/2"}),L312="w"),VLOOKUP(N312,$AA$2:$AB$17,2,FALSE),IF(AND(OR($D316={"1/3","2/3","3/1","3/2"}),L312="l"),VLOOKUP(N312,$AC$2:$AD$17,2,FALSE),IF(AND(OR($D316={"1/3","2/3","3/1","3/2"}),L311="w"),VLOOKUP(N311,$AA$2:$AB$17,2,FALSE),IF(AND(OR($D316={"1/3","2/3","3/1","3/2"}),L311="l"),VLOOKUP(N311,$AC$2:$AD$17,2,FALSE),IF(AND(OR($D316={"1/3","2/3","3/1","3/2"}),L310="w"),VLOOKUP(N310,$AA$2:$AB$17,2,FALSE),IF(AND(OR($D316={"1/3","2/3","3/1","3/2"}),L310="l"),VLOOKUP(N310,$AC$2:$AD$17,2,FALSE),IF(AND(OR($D316={"1/3","2/3","3/1","3/2"}),L309="w"),VLOOKUP(N309,$AA$2:$AB$17,2,FALSE),IF(AND(OR($D316={"1/3","2/3","3/1","3/2"}),L309="l"),VLOOKUP(N309,$AC$2:$AD$17,2,FALSE),IF(AND(OR($D316={"1/3","2/3","3/1","3/2"}),L308="w"),VLOOKUP(N308,$AA$2:$AB$17,2,FALSE),IF(AND(OR($D316={"1/3","2/3","3/1","3/2"}),L308="l"),VLOOKUP(N308,$AC$2:$AD$17,2,FALSE),IF(AND(OR($D316={"1/3","2/3","3/1","3/2"}),L307="w"),VLOOKUP(N307,$AA$2:$AB$17,2,FALSE),IF(AND(OR($D316={"1/3","2/3","3/1","3/2"}),L307="l"),VLOOKUP(N307,$AC$2:$AD$17,2,FALSE),IF(AND(OR($D316={"1/3","2/3","3/1","3/2"}),L306="w"),VLOOKUP(N306,$AA$2:$AB$17,2,FALSE),IF(AND(OR($D316={"1/3","2/3","3/1","3/2"}),L306="l"),VLOOKUP(N306,$AC$2:$AD$17,2,FALSE),IF(OR($D316={"1/3","2/3","3/1","3/2"}),1,"")))))))))))))))))))))))</f>
        <v>2a</v>
      </c>
      <c r="O317" s="12">
        <f t="shared" si="27"/>
        <v>2</v>
      </c>
      <c r="P317" s="13" t="str">
        <f>IF(AND(Q317="c",$A317&gt;=1,OR(R317={1,"2a","2b",3,"5a","5b","10a","10b","20a","20b","40a","40b","80a","80b","160a","160b"})),"w",IF(AND(Q317="",$A317&gt;=1,OR(R317={1,"2a","2b",3,"5a","5b","10a","10b","20a","20b","40a","40b","80a","80b","160a","160b"})),"l",""))</f>
        <v>w</v>
      </c>
      <c r="Q317" s="7" t="str">
        <f>IF(OR($A317={1,4,7,10,13,16,19,22,25,28,31,34}),"c","")</f>
        <v>c</v>
      </c>
      <c r="R317" s="14" t="str">
        <f>IF(AND(OR($E316={"a/b","a/c","b/a","c/a"}),P316="w"),VLOOKUP(R316,$AA$2:$AB$17,2,FALSE),IF(AND(OR($E316={"a/b","a/c","b/a","c/a"}),P316="l"),VLOOKUP(R316,$AC$2:$AD$17,2,FALSE),IF(AND(OR($E316={"a/b","a/c","b/a","c/a"}),P315="w"),VLOOKUP(R315,$AA$2:$AB$17,2,FALSE),IF(AND(OR($E316={"a/b","a/c","b/a","c/a"}),P315="l"),VLOOKUP(R315,$AC$2:$AD$17,2,FALSE),IF(AND(OR($E316={"a/b","a/c","b/a","c/a"}),P314="w"),VLOOKUP(R314,$AA$2:$AB$17,2,FALSE),IF(AND(OR($E316={"a/b","a/c","b/a","c/a"}),P314="l"),VLOOKUP(R314,$AC$2:$AD$17,2,FALSE),IF(AND(OR($E316={"a/b","a/c","b/a","c/a"}),P313="w"),VLOOKUP(R313,$AA$2:$AB$17,2,FALSE),IF(AND(OR($E316={"a/b","a/c","b/a","c/a"}),P313="l"),VLOOKUP(R313,$AC$2:$AD$17,2,FALSE),IF(AND(OR($E316={"a/b","a/c","b/a","c/a"}),P312="w"),VLOOKUP(R312,$AA$2:$AB$17,2,FALSE),IF(AND(OR($E316={"a/b","a/c","b/a","c/a"}),P312="l"),VLOOKUP(R312,$AC$2:$AD$17,2,FALSE),IF(AND(OR($E316={"a/b","a/c","b/a","c/a"}),P311="w"),VLOOKUP(R311,$AA$2:$AB$17,2,FALSE),IF(AND(OR($E316={"a/b","a/c","b/a","c/a"}),P311="l"),VLOOKUP(R311,$AC$2:$AD$17,2,FALSE),IF(AND(OR($E316={"a/b","a/c","b/a","c/a"}),P310="w"),VLOOKUP(R310,$AA$2:$AB$17,2,FALSE),IF(AND(OR($E316={"a/b","a/c","b/a","c/a"}),P310="l"),VLOOKUP(R310,$AC$2:$AD$17,2,FALSE),IF(AND(OR($E316={"a/b","a/c","b/a","c/a"}),P309="w"),VLOOKUP(R309,$AA$2:$AB$17,2,FALSE),IF(AND(OR($E316={"a/b","a/c","b/a","c/a"}),P309="l"),VLOOKUP(R309,$AC$2:$AD$17,2,FALSE),IF(AND(OR($E316={"a/b","a/c","b/a","c/a"}),P308="w"),VLOOKUP(R308,$AA$2:$AB$17,2,FALSE),IF(AND(OR($E316={"a/b","a/c","b/a","c/a"}),P308="l"),VLOOKUP(R308,$AC$2:$AD$17,2,FALSE),IF(AND(OR($E316={"a/b","a/c","b/a","c/a"}),P307="w"),VLOOKUP(R307,$AA$2:$AB$17,2,FALSE),IF(AND(OR($E316={"a/b","a/c","b/a","c/a"}),P307="l"),VLOOKUP(R307,$AC$2:$AD$17,2,FALSE),IF(AND(OR($E316={"a/b","a/c","b/a","c/a"}),P306="w"),VLOOKUP(R306,$AA$2:$AB$17,2,FALSE),IF(AND(OR($E316={"a/b","a/c","b/a","c/a"}),P306="l"),VLOOKUP(R306,$AC$2:$AD$17,2,FALSE),IF(OR($E316={"a/b","a/c","b/a","c/a"}),1,"")))))))))))))))))))))))</f>
        <v>2b</v>
      </c>
      <c r="S317" s="13" t="str">
        <f>IF(AND(T317="c",$A317&gt;=1,OR(U317={1,"2a","2b",3,"5a","5b","10a","10b","20a","20b","40a","40b","80a","80b","160a","160b"})),"w",IF(AND(T317="",$A317&gt;=1,OR(U317={1,"2a","2b",3,"5a","5b","10a","10b","20a","20b","40a","40b","80a","80b","160a","160b"})),"l",""))</f>
        <v>l</v>
      </c>
      <c r="T317" s="7" t="str">
        <f>IF(OR($A317={2,5,8,11,14,17,20,23,26,29,32,35}),"c","")</f>
        <v/>
      </c>
      <c r="U317" s="14">
        <f>IF(AND(OR($E316={"a/b","b/c","b/a","c/b"}),S316="w"),VLOOKUP(U316,$AA$2:$AB$17,2,FALSE),IF(AND(OR($E316={"a/b","b/c","b/a","c/b"}),S316="l"),VLOOKUP(U316,$AC$2:$AD$17,2,FALSE),IF(AND(OR($E316={"a/b","b/c","b/a","c/b"}),S315="w"),VLOOKUP(U315,$AA$2:$AB$17,2,FALSE),IF(AND(OR($E316={"a/b","b/c","b/a","c/b"}),S315="l"),VLOOKUP(U315,$AC$2:$AD$17,2,FALSE),IF(AND(OR($E316={"a/b","b/c","b/a","c/b"}),S314="w"),VLOOKUP(U314,$AA$2:$AB$17,2,FALSE),IF(AND(OR($E316={"a/b","b/c","b/a","c/b"}),S314="l"),VLOOKUP(U314,$AC$2:$AD$17,2,FALSE),IF(AND(OR($E316={"a/b","b/c","b/a","c/b"}),S313="w"),VLOOKUP(U313,$AA$2:$AB$17,2,FALSE),IF(AND(OR($E316={"a/b","b/c","b/a","c/b"}),S313="l"),VLOOKUP(U313,$AC$2:$AD$17,2,FALSE),IF(AND(OR($E316={"a/b","b/c","b/a","c/b"}),S312="w"),VLOOKUP(U312,$AA$2:$AB$17,2,FALSE),IF(AND(OR($E316={"a/b","b/c","b/a","c/b"}),S312="l"),VLOOKUP(U312,$AC$2:$AD$17,2,FALSE),IF(AND(OR($E316={"a/b","b/c","b/a","c/b"}),S311="w"),VLOOKUP(U311,$AA$2:$AB$17,2,FALSE),IF(AND(OR($E316={"a/b","b/c","b/a","c/b"}),S311="l"),VLOOKUP(U311,$AC$2:$AD$17,2,FALSE),IF(AND(OR($E316={"a/b","b/c","b/a","c/b"}),S310="w"),VLOOKUP(U310,$AA$2:$AB$17,2,FALSE),IF(AND(OR($E316={"a/b","b/c","b/a","c/b"}),S310="l"),VLOOKUP(U310,$AC$2:$AD$17,2,FALSE),IF(AND(OR($E316={"a/b","b/c","b/a","c/b"}),S309="w"),VLOOKUP(U309,$AA$2:$AB$17,2,FALSE),IF(AND(OR($E316={"a/b","b/c","b/a","c/b"}),S309="l"),VLOOKUP(U309,$AC$2:$AD$17,2,FALSE),IF(AND(OR($E316={"a/b","b/c","b/a","c/b"}),S308="w"),VLOOKUP(U308,$AA$2:$AB$17,2,FALSE),IF(AND(OR($E316={"a/b","b/c","b/a","c/b"}),S308="l"),VLOOKUP(U308,$AC$2:$AD$17,2,FALSE),IF(AND(OR($E316={"a/b","b/c","b/a","c/b"}),S307="w"),VLOOKUP(U307,$AA$2:$AB$17,2,FALSE),IF(AND(OR($E316={"a/b","b/c","b/a","c/b"}),S307="l"),VLOOKUP(U307,$AC$2:$AD$17,2,FALSE),IF(AND(OR($E316={"a/b","b/c","b/a","c/b"}),S306="w"),VLOOKUP(U306,$AA$2:$AB$17,2,FALSE),IF(AND(OR($E316={"a/b","b/c","b/a","c/b"}),S306="l"),VLOOKUP(U306,$AC$2:$AD$17,2,FALSE),IF(OR($E316={"a/b","b/c","b/a","c/b"}),1,"")))))))))))))))))))))))</f>
        <v>3</v>
      </c>
      <c r="V317" s="13" t="str">
        <f>IF(AND(W317="c",$A317&gt;=1,OR(X317={1,"2a","2b",3,"5a","5b","10a","10b","20a","20b","40a","40b","80a","80b","160a","160b"})),"w",IF(AND(W317="",$A317&gt;=1,OR(X317={1,"2a","2b",3,"5a","5b","10a","10b","20a","20b","40a","40b","80a","80b","160a","160b"})),"l",""))</f>
        <v/>
      </c>
      <c r="W317" s="7" t="str">
        <f>IF(OR($A317={3,6,9,12,15,18,21,24,27,30,33,36}),"c","")</f>
        <v/>
      </c>
      <c r="X317" s="14" t="str">
        <f>IF(AND(OR($E316={"a/c","b/c","c/a","c/b"}),V316="w"),VLOOKUP(X316,$AA$2:$AB$17,2,FALSE),IF(AND(OR($E316={"a/c","b/c","c/a","c/b"}),V316="l"),VLOOKUP(X316,$AC$2:$AD$17,2,FALSE),IF(AND(OR($E316={"a/c","b/c","c/a","c/b"}),V315="w"),VLOOKUP(X315,$AA$2:$AB$17,2,FALSE),IF(AND(OR($E316={"a/c","b/c","c/a","c/b"}),V315="l"),VLOOKUP(X315,$AC$2:$AD$17,2,FALSE),IF(AND(OR($E316={"a/c","b/c","c/a","c/b"}),V314="w"),VLOOKUP(X314,$AA$2:$AB$17,2,FALSE),IF(AND(OR($E316={"a/c","b/c","c/a","c/b"}),V314="l"),VLOOKUP(X314,$AC$2:$AD$17,2,FALSE),IF(AND(OR($E316={"a/c","b/c","c/a","c/b"}),V313="w"),VLOOKUP(X313,$AA$2:$AB$17,2,FALSE),IF(AND(OR($E316={"a/c","b/c","c/a","c/b"}),V313="l"),VLOOKUP(X313,$AC$2:$AD$17,2,FALSE),IF(AND(OR($E316={"a/c","b/c","c/a","c/b"}),V312="w"),VLOOKUP(X312,$AA$2:$AB$17,2,FALSE),IF(AND(OR($E316={"a/c","b/c","c/a","c/b"}),V312="l"),VLOOKUP(X312,$AC$2:$AD$17,2,FALSE),IF(AND(OR($E316={"a/c","b/c","c/a","c/b"}),V311="w"),VLOOKUP(X311,$AA$2:$AB$17,2,FALSE),IF(AND(OR($E316={"a/c","b/c","c/a","c/b"}),V311="l"),VLOOKUP(X311,$AC$2:$AD$17,2,FALSE),IF(AND(OR($E316={"a/c","b/c","c/a","c/b"}),V310="w"),VLOOKUP(X310,$AA$2:$AB$17,2,FALSE),IF(AND(OR($E316={"a/c","b/c","c/a","c/b"}),V310="l"),VLOOKUP(X310,$AC$2:$AD$17,2,FALSE),IF(AND(OR($E316={"a/c","b/c","c/a","c/b"}),V309="w"),VLOOKUP(X309,$AA$2:$AB$17,2,FALSE),IF(AND(OR($E316={"a/c","b/c","c/a","c/b"}),V309="l"),VLOOKUP(X309,$AC$2:$AD$17,2,FALSE),IF(AND(OR($E316={"a/c","b/c","c/a","c/b"}),V308="w"),VLOOKUP(X308,$AA$2:$AB$17,2,FALSE),IF(AND(OR($E316={"a/c","b/c","c/a","c/b"}),V308="l"),VLOOKUP(X308,$AC$2:$AD$17,2,FALSE),IF(AND(OR($E316={"a/c","b/c","c/a","c/b"}),V307="w"),VLOOKUP(X307,$AA$2:$AB$17,2,FALSE),IF(AND(OR($E316={"a/c","b/c","c/a","c/b"}),V307="l"),VLOOKUP(X307,$AC$2:$AD$17,2,FALSE),IF(AND(OR($E316={"a/c","b/c","c/a","c/b"}),V306="w"),VLOOKUP(X306,$AA$2:$AB$17,2,FALSE),IF(AND(OR($E316={"a/c","b/c","c/a","c/b"}),V306="l"),VLOOKUP(X306,$AC$2:$AD$17,2,FALSE),IF(OR($E316={"a/c","b/c","c/a","c/b"}),1,"")))))))))))))))))))))))</f>
        <v/>
      </c>
      <c r="Y317" s="12">
        <f t="shared" si="28"/>
        <v>1</v>
      </c>
      <c r="Z317" s="27">
        <f t="shared" si="29"/>
        <v>3</v>
      </c>
    </row>
    <row r="318" spans="1:26">
      <c r="A318" s="2">
        <v>19</v>
      </c>
      <c r="B318" s="9">
        <f>IF(OR($A318={1,2,3,4,5,6,7,8,9,10,11,12}),1,IF(OR($A318={13,14,15,16,17,18,19,20,21,22,23,24}),2,IF(OR($A318={25,26,27,28,29,30,31,32,33,34,35,36}),3,"")))</f>
        <v>2</v>
      </c>
      <c r="C318" s="9" t="str">
        <f>IF(OR($A318={1,4,7,10,13,16,19,22,25,28,31,34}),"A",IF(OR($A318={2,5,8,11,14,17,20,23,26,29,32,35}),"B",IF(OR($A318={3,6,9,12,15,18,21,24,27,30,33,36}),"C","")))</f>
        <v>A</v>
      </c>
      <c r="D318" t="str">
        <f t="shared" si="30"/>
        <v>3/2</v>
      </c>
      <c r="E318" t="str">
        <f t="shared" si="31"/>
        <v>B/A</v>
      </c>
      <c r="F318" s="13" t="str">
        <f>IF(AND(G318="d",$A318&gt;=1,OR(H318={1,"2a","2b",3,"5a","5b","10a","10b","20a","20b","40a","40b","80a","80b","160a","160b"})),"w",IF(AND(G318="",$A318&gt;=1,OR(H318={1,"2a","2b",3,"5a","5b","10a","10b","20a","20b","40a","40b","80a","80b","160a","160b"})),"l",""))</f>
        <v/>
      </c>
      <c r="G318" s="7" t="str">
        <f>IF(OR($A318={1,2,3,4,5,6,7,8,9,10,11,12}),"d","")</f>
        <v/>
      </c>
      <c r="H318" s="14" t="str">
        <f>IF(AND(OR($D317={"1/2","1/3","2/1","3/1"}),F317="w"),VLOOKUP(H317,$AA$2:$AB$17,2,FALSE),IF(AND(OR($D317={"1/2","1/3","2/1","3/1"}),F317="l"),VLOOKUP(H317,$AC$2:$AD$17,2,FALSE),IF(AND(OR($D317={"1/2","1/3","2/1","3/1"}),F316="w"),VLOOKUP(H316,$AA$2:$AB$17,2,FALSE),IF(AND(OR($D317={"1/2","1/3","2/1","3/1"}),F316="l"),VLOOKUP(H316,$AC$2:$AD$17,2,FALSE),IF(AND(OR($D317={"1/2","1/3","2/1","3/1"}),F315="w"),VLOOKUP(H315,$AA$2:$AB$17,2,FALSE),IF(AND(OR($D317={"1/2","1/3","2/1","3/1"}),F315="l"),VLOOKUP(H315,$AC$2:$AD$17,2,FALSE),IF(AND(OR($D317={"1/2","1/3","2/1","3/1"}),F314="w"),VLOOKUP(H314,$AA$2:$AB$17,2,FALSE),IF(AND(OR($D317={"1/2","1/3","2/1","3/1"}),F314="l"),VLOOKUP(H314,$AC$2:$AD$17,2,FALSE),IF(AND(OR($D317={"1/2","1/3","2/1","3/1"}),F313="w"),VLOOKUP(H313,$AA$2:$AB$17,2,FALSE),IF(AND(OR($D317={"1/2","1/3","2/1","3/1"}),F313="l"),VLOOKUP(H313,$AC$2:$AD$17,2,FALSE),IF(AND(OR($D317={"1/2","1/3","2/1","3/1"}),F312="w"),VLOOKUP(H312,$AA$2:$AB$17,2,FALSE),IF(AND(OR($D317={"1/2","1/3","2/1","3/1"}),F312="l"),VLOOKUP(H312,$AC$2:$AD$17,2,FALSE),IF(AND(OR($D317={"1/2","1/3","2/1","3/1"}),F311="w"),VLOOKUP(H311,$AA$2:$AB$17,2,FALSE),IF(AND(OR($D317={"1/2","1/3","2/1","3/1"}),F311="l"),VLOOKUP(H311,$AC$2:$AD$17,2,FALSE),IF(AND(OR($D317={"1/2","1/3","2/1","3/1"}),F310="w"),VLOOKUP(H310,$AA$2:$AB$17,2,FALSE),IF(AND(OR($D317={"1/2","1/3","2/1","3/1"}),F310="l"),VLOOKUP(H310,$AC$2:$AD$17,2,FALSE),IF(AND(OR($D317={"1/2","1/3","2/1","3/1"}),F309="w"),VLOOKUP(H309,$AA$2:$AB$17,2,FALSE),IF(AND(OR($D317={"1/2","1/3","2/1","3/1"}),F309="l"),VLOOKUP(H309,$AC$2:$AD$17,2,FALSE),IF(AND(OR($D317={"1/2","1/3","2/1","3/1"}),F308="w"),VLOOKUP(H308,$AA$2:$AB$17,2,FALSE),IF(AND(OR($D317={"1/2","1/3","2/1","3/1"}),F308="l"),VLOOKUP(H308,$AC$2:$AD$17,2,FALSE),IF(AND(OR($D317={"1/2","1/3","2/1","3/1"}),F307="w"),VLOOKUP(H307,$AA$2:$AB$17,2,FALSE),IF(AND(OR($D317={"1/2","1/3","2/1","3/1"}),F307="l"),VLOOKUP(H307,$AC$2:$AD$17,2,FALSE),IF(OR($D317={"1/2","1/3","2/1","3/1"}),1,"")))))))))))))))))))))))</f>
        <v/>
      </c>
      <c r="I318" s="13" t="str">
        <f>IF(AND(J318="d",$A318&gt;=1,OR(K318={1,"2a","2b",3,"5a","5b","10a","10b","20a","20b","40a","40b","80a","80b","160a","160b"})),"w",IF(AND(J318="",$A318&gt;=1,OR(K318={1,"2a","2b",3,"5a","5b","10a","10b","20a","20b","40a","40b","80a","80b","160a","160b"})),"l",""))</f>
        <v>w</v>
      </c>
      <c r="J318" s="7" t="str">
        <f>IF(OR($A318={13,14,15,16,17,18,19,20,21,22,23,24}),"d","")</f>
        <v>d</v>
      </c>
      <c r="K318" s="14">
        <f>IF(AND(OR($D317={"1/2","2/3","2/1","3/2"}),I317="w"),VLOOKUP(K317,$AA$2:$AB$17,2,FALSE),IF(AND(OR($D317={"1/2","2/3","2/1","3/2"}),I317="l"),VLOOKUP(K317,$AC$2:$AD$17,2,FALSE),IF(AND(OR($D317={"1/2","2/3","2/1","3/2"}),I316="w"),VLOOKUP(K316,$AA$2:$AB$17,2,FALSE),IF(AND(OR($D317={"1/2","2/3","2/1","3/2"}),I316="l"),VLOOKUP(K316,$AC$2:$AD$17,2,FALSE),IF(AND(OR($D317={"1/2","2/3","2/1","3/2"}),I315="w"),VLOOKUP(K315,$AA$2:$AB$17,2,FALSE),IF(AND(OR($D317={"1/2","2/3","2/1","3/2"}),I315="l"),VLOOKUP(K315,$AC$2:$AD$17,2,FALSE),IF(AND(OR($D317={"1/2","2/3","2/1","3/2"}),I314="w"),VLOOKUP(K314,$AA$2:$AB$17,2,FALSE),IF(AND(OR($D317={"1/2","2/3","2/1","3/2"}),I314="l"),VLOOKUP(K314,$AC$2:$AD$17,2,FALSE),IF(AND(OR($D317={"1/2","2/3","2/1","3/2"}),I313="w"),VLOOKUP(K313,$AA$2:$AB$17,2,FALSE),IF(AND(OR($D317={"1/2","2/3","2/1","3/2"}),I313="l"),VLOOKUP(K313,$AC$2:$AD$17,2,FALSE),IF(AND(OR($D317={"1/2","2/3","2/1","3/2"}),I312="w"),VLOOKUP(K312,$AA$2:$AB$17,2,FALSE),IF(AND(OR($D317={"1/2","2/3","2/1","3/2"}),I312="l"),VLOOKUP(K312,$AC$2:$AD$17,2,FALSE),IF(AND(OR($D317={"1/2","2/3","2/1","3/2"}),I311="w"),VLOOKUP(K311,$AA$2:$AB$17,2,FALSE),IF(AND(OR($D317={"1/2","2/3","2/1","3/2"}),I311="l"),VLOOKUP(K311,$AC$2:$AD$17,2,FALSE),IF(AND(OR($D317={"1/2","2/3","2/1","3/2"}),I310="w"),VLOOKUP(K310,$AA$2:$AB$17,2,FALSE),IF(AND(OR($D317={"1/2","2/3","2/1","3/2"}),I310="l"),VLOOKUP(K310,$AC$2:$AD$17,2,FALSE),IF(AND(OR($D317={"1/2","2/3","2/1","3/2"}),I309="w"),VLOOKUP(K309,$AA$2:$AB$17,2,FALSE),IF(AND(OR($D317={"1/2","2/3","2/1","3/2"}),I309="l"),VLOOKUP(K309,$AC$2:$AD$17,2,FALSE),IF(AND(OR($D317={"1/2","2/3","2/1","3/2"}),I308="w"),VLOOKUP(K308,$AA$2:$AB$17,2,FALSE),IF(AND(OR($D317={"1/2","2/3","2/1","3/2"}),I308="l"),VLOOKUP(K308,$AC$2:$AD$17,2,FALSE),IF(AND(OR($D317={"1/2","2/3","2/1","3/2"}),I307="w"),VLOOKUP(K307,$AA$2:$AB$17,2,FALSE),IF(AND(OR($D317={"1/2","2/3","2/1","3/2"}),I307="l"),VLOOKUP(K307,$AC$2:$AD$17,2,FALSE),IF(OR($D317={"1/2","2/3","2/1","3/2"}),1,"")))))))))))))))))))))))</f>
        <v>3</v>
      </c>
      <c r="L318" s="13" t="str">
        <f>IF(AND(M318="d",$A318&gt;=1,OR(N318={1,"2a","2b",3,"5a","5b","10a","10b","20a","20b","40a","40b","80a","80b","160a","160b"})),"w",IF(AND(M318="",$A318&gt;=1,OR(N318={1,"2a","2b",3,"5a","5b","10a","10b","20a","20b","40a","40b","80a","80b","160a","160b"})),"l",""))</f>
        <v>l</v>
      </c>
      <c r="M318" s="7" t="str">
        <f>IF(OR($A318={25,26,27,28,29,30,31,32,33,34,35,36}),"d","")</f>
        <v/>
      </c>
      <c r="N318" s="14">
        <f>IF(AND(OR($D317={"1/3","2/3","3/1","3/2"}),L317="w"),VLOOKUP(N317,$AA$2:$AB$17,2,FALSE),IF(AND(OR($D317={"1/3","2/3","3/1","3/2"}),L317="l"),VLOOKUP(N317,$AC$2:$AD$17,2,FALSE),IF(AND(OR($D317={"1/3","2/3","3/1","3/2"}),L316="w"),VLOOKUP(N316,$AA$2:$AB$17,2,FALSE),IF(AND(OR($D317={"1/3","2/3","3/1","3/2"}),L316="l"),VLOOKUP(N316,$AC$2:$AD$17,2,FALSE),IF(AND(OR($D317={"1/3","2/3","3/1","3/2"}),L315="w"),VLOOKUP(N315,$AA$2:$AB$17,2,FALSE),IF(AND(OR($D317={"1/3","2/3","3/1","3/2"}),L315="l"),VLOOKUP(N315,$AC$2:$AD$17,2,FALSE),IF(AND(OR($D317={"1/3","2/3","3/1","3/2"}),L314="w"),VLOOKUP(N314,$AA$2:$AB$17,2,FALSE),IF(AND(OR($D317={"1/3","2/3","3/1","3/2"}),L314="l"),VLOOKUP(N314,$AC$2:$AD$17,2,FALSE),IF(AND(OR($D317={"1/3","2/3","3/1","3/2"}),L313="w"),VLOOKUP(N313,$AA$2:$AB$17,2,FALSE),IF(AND(OR($D317={"1/3","2/3","3/1","3/2"}),L313="l"),VLOOKUP(N313,$AC$2:$AD$17,2,FALSE),IF(AND(OR($D317={"1/3","2/3","3/1","3/2"}),L312="w"),VLOOKUP(N312,$AA$2:$AB$17,2,FALSE),IF(AND(OR($D317={"1/3","2/3","3/1","3/2"}),L312="l"),VLOOKUP(N312,$AC$2:$AD$17,2,FALSE),IF(AND(OR($D317={"1/3","2/3","3/1","3/2"}),L311="w"),VLOOKUP(N311,$AA$2:$AB$17,2,FALSE),IF(AND(OR($D317={"1/3","2/3","3/1","3/2"}),L311="l"),VLOOKUP(N311,$AC$2:$AD$17,2,FALSE),IF(AND(OR($D317={"1/3","2/3","3/1","3/2"}),L310="w"),VLOOKUP(N310,$AA$2:$AB$17,2,FALSE),IF(AND(OR($D317={"1/3","2/3","3/1","3/2"}),L310="l"),VLOOKUP(N310,$AC$2:$AD$17,2,FALSE),IF(AND(OR($D317={"1/3","2/3","3/1","3/2"}),L309="w"),VLOOKUP(N309,$AA$2:$AB$17,2,FALSE),IF(AND(OR($D317={"1/3","2/3","3/1","3/2"}),L309="l"),VLOOKUP(N309,$AC$2:$AD$17,2,FALSE),IF(AND(OR($D317={"1/3","2/3","3/1","3/2"}),L308="w"),VLOOKUP(N308,$AA$2:$AB$17,2,FALSE),IF(AND(OR($D317={"1/3","2/3","3/1","3/2"}),L308="l"),VLOOKUP(N308,$AC$2:$AD$17,2,FALSE),IF(AND(OR($D317={"1/3","2/3","3/1","3/2"}),L307="w"),VLOOKUP(N307,$AA$2:$AB$17,2,FALSE),IF(AND(OR($D317={"1/3","2/3","3/1","3/2"}),L307="l"),VLOOKUP(N307,$AC$2:$AD$17,2,FALSE),IF(OR($D317={"1/3","2/3","3/1","3/2"}),1,"")))))))))))))))))))))))</f>
        <v>1</v>
      </c>
      <c r="O318" s="12">
        <f t="shared" si="27"/>
        <v>5</v>
      </c>
      <c r="P318" s="13" t="str">
        <f>IF(AND(Q318="c",$A318&gt;=1,OR(R318={1,"2a","2b",3,"5a","5b","10a","10b","20a","20b","40a","40b","80a","80b","160a","160b"})),"w",IF(AND(Q318="",$A318&gt;=1,OR(R318={1,"2a","2b",3,"5a","5b","10a","10b","20a","20b","40a","40b","80a","80b","160a","160b"})),"l",""))</f>
        <v>w</v>
      </c>
      <c r="Q318" s="7" t="str">
        <f>IF(OR($A318={1,4,7,10,13,16,19,22,25,28,31,34}),"c","")</f>
        <v>c</v>
      </c>
      <c r="R318" s="14">
        <f>IF(AND(OR($E317={"a/b","a/c","b/a","c/a"}),P317="w"),VLOOKUP(R317,$AA$2:$AB$17,2,FALSE),IF(AND(OR($E317={"a/b","a/c","b/a","c/a"}),P317="l"),VLOOKUP(R317,$AC$2:$AD$17,2,FALSE),IF(AND(OR($E317={"a/b","a/c","b/a","c/a"}),P316="w"),VLOOKUP(R316,$AA$2:$AB$17,2,FALSE),IF(AND(OR($E317={"a/b","a/c","b/a","c/a"}),P316="l"),VLOOKUP(R316,$AC$2:$AD$17,2,FALSE),IF(AND(OR($E317={"a/b","a/c","b/a","c/a"}),P315="w"),VLOOKUP(R315,$AA$2:$AB$17,2,FALSE),IF(AND(OR($E317={"a/b","a/c","b/a","c/a"}),P315="l"),VLOOKUP(R315,$AC$2:$AD$17,2,FALSE),IF(AND(OR($E317={"a/b","a/c","b/a","c/a"}),P314="w"),VLOOKUP(R314,$AA$2:$AB$17,2,FALSE),IF(AND(OR($E317={"a/b","a/c","b/a","c/a"}),P314="l"),VLOOKUP(R314,$AC$2:$AD$17,2,FALSE),IF(AND(OR($E317={"a/b","a/c","b/a","c/a"}),P313="w"),VLOOKUP(R313,$AA$2:$AB$17,2,FALSE),IF(AND(OR($E317={"a/b","a/c","b/a","c/a"}),P313="l"),VLOOKUP(R313,$AC$2:$AD$17,2,FALSE),IF(AND(OR($E317={"a/b","a/c","b/a","c/a"}),P312="w"),VLOOKUP(R312,$AA$2:$AB$17,2,FALSE),IF(AND(OR($E317={"a/b","a/c","b/a","c/a"}),P312="l"),VLOOKUP(R312,$AC$2:$AD$17,2,FALSE),IF(AND(OR($E317={"a/b","a/c","b/a","c/a"}),P311="w"),VLOOKUP(R311,$AA$2:$AB$17,2,FALSE),IF(AND(OR($E317={"a/b","a/c","b/a","c/a"}),P311="l"),VLOOKUP(R311,$AC$2:$AD$17,2,FALSE),IF(AND(OR($E317={"a/b","a/c","b/a","c/a"}),P310="w"),VLOOKUP(R310,$AA$2:$AB$17,2,FALSE),IF(AND(OR($E317={"a/b","a/c","b/a","c/a"}),P310="l"),VLOOKUP(R310,$AC$2:$AD$17,2,FALSE),IF(AND(OR($E317={"a/b","a/c","b/a","c/a"}),P309="w"),VLOOKUP(R309,$AA$2:$AB$17,2,FALSE),IF(AND(OR($E317={"a/b","a/c","b/a","c/a"}),P309="l"),VLOOKUP(R309,$AC$2:$AD$17,2,FALSE),IF(AND(OR($E317={"a/b","a/c","b/a","c/a"}),P308="w"),VLOOKUP(R308,$AA$2:$AB$17,2,FALSE),IF(AND(OR($E317={"a/b","a/c","b/a","c/a"}),P308="l"),VLOOKUP(R308,$AC$2:$AD$17,2,FALSE),IF(AND(OR($E317={"a/b","a/c","b/a","c/a"}),P307="w"),VLOOKUP(R307,$AA$2:$AB$17,2,FALSE),IF(AND(OR($E317={"a/b","a/c","b/a","c/a"}),P307="l"),VLOOKUP(R307,$AC$2:$AD$17,2,FALSE),IF(OR($E317={"a/b","a/c","b/a","c/a"}),1,"")))))))))))))))))))))))</f>
        <v>1</v>
      </c>
      <c r="S318" s="13" t="str">
        <f>IF(AND(T318="c",$A318&gt;=1,OR(U318={1,"2a","2b",3,"5a","5b","10a","10b","20a","20b","40a","40b","80a","80b","160a","160b"})),"w",IF(AND(T318="",$A318&gt;=1,OR(U318={1,"2a","2b",3,"5a","5b","10a","10b","20a","20b","40a","40b","80a","80b","160a","160b"})),"l",""))</f>
        <v>l</v>
      </c>
      <c r="T318" s="7" t="str">
        <f>IF(OR($A318={2,5,8,11,14,17,20,23,26,29,32,35}),"c","")</f>
        <v/>
      </c>
      <c r="U318" s="14" t="str">
        <f>IF(AND(OR($E317={"a/b","b/c","b/a","c/b"}),S317="w"),VLOOKUP(U317,$AA$2:$AB$17,2,FALSE),IF(AND(OR($E317={"a/b","b/c","b/a","c/b"}),S317="l"),VLOOKUP(U317,$AC$2:$AD$17,2,FALSE),IF(AND(OR($E317={"a/b","b/c","b/a","c/b"}),S316="w"),VLOOKUP(U316,$AA$2:$AB$17,2,FALSE),IF(AND(OR($E317={"a/b","b/c","b/a","c/b"}),S316="l"),VLOOKUP(U316,$AC$2:$AD$17,2,FALSE),IF(AND(OR($E317={"a/b","b/c","b/a","c/b"}),S315="w"),VLOOKUP(U315,$AA$2:$AB$17,2,FALSE),IF(AND(OR($E317={"a/b","b/c","b/a","c/b"}),S315="l"),VLOOKUP(U315,$AC$2:$AD$17,2,FALSE),IF(AND(OR($E317={"a/b","b/c","b/a","c/b"}),S314="w"),VLOOKUP(U314,$AA$2:$AB$17,2,FALSE),IF(AND(OR($E317={"a/b","b/c","b/a","c/b"}),S314="l"),VLOOKUP(U314,$AC$2:$AD$17,2,FALSE),IF(AND(OR($E317={"a/b","b/c","b/a","c/b"}),S313="w"),VLOOKUP(U313,$AA$2:$AB$17,2,FALSE),IF(AND(OR($E317={"a/b","b/c","b/a","c/b"}),S313="l"),VLOOKUP(U313,$AC$2:$AD$17,2,FALSE),IF(AND(OR($E317={"a/b","b/c","b/a","c/b"}),S312="w"),VLOOKUP(U312,$AA$2:$AB$17,2,FALSE),IF(AND(OR($E317={"a/b","b/c","b/a","c/b"}),S312="l"),VLOOKUP(U312,$AC$2:$AD$17,2,FALSE),IF(AND(OR($E317={"a/b","b/c","b/a","c/b"}),S311="w"),VLOOKUP(U311,$AA$2:$AB$17,2,FALSE),IF(AND(OR($E317={"a/b","b/c","b/a","c/b"}),S311="l"),VLOOKUP(U311,$AC$2:$AD$17,2,FALSE),IF(AND(OR($E317={"a/b","b/c","b/a","c/b"}),S310="w"),VLOOKUP(U310,$AA$2:$AB$17,2,FALSE),IF(AND(OR($E317={"a/b","b/c","b/a","c/b"}),S310="l"),VLOOKUP(U310,$AC$2:$AD$17,2,FALSE),IF(AND(OR($E317={"a/b","b/c","b/a","c/b"}),S309="w"),VLOOKUP(U309,$AA$2:$AB$17,2,FALSE),IF(AND(OR($E317={"a/b","b/c","b/a","c/b"}),S309="l"),VLOOKUP(U309,$AC$2:$AD$17,2,FALSE),IF(AND(OR($E317={"a/b","b/c","b/a","c/b"}),S308="w"),VLOOKUP(U308,$AA$2:$AB$17,2,FALSE),IF(AND(OR($E317={"a/b","b/c","b/a","c/b"}),S308="l"),VLOOKUP(U308,$AC$2:$AD$17,2,FALSE),IF(AND(OR($E317={"a/b","b/c","b/a","c/b"}),S307="w"),VLOOKUP(U307,$AA$2:$AB$17,2,FALSE),IF(AND(OR($E317={"a/b","b/c","b/a","c/b"}),S307="l"),VLOOKUP(U307,$AC$2:$AD$17,2,FALSE),IF(OR($E317={"a/b","b/c","b/a","c/b"}),1,"")))))))))))))))))))))))</f>
        <v>5a</v>
      </c>
      <c r="V318" s="13" t="str">
        <f>IF(AND(W318="c",$A318&gt;=1,OR(X318={1,"2a","2b",3,"5a","5b","10a","10b","20a","20b","40a","40b","80a","80b","160a","160b"})),"w",IF(AND(W318="",$A318&gt;=1,OR(X318={1,"2a","2b",3,"5a","5b","10a","10b","20a","20b","40a","40b","80a","80b","160a","160b"})),"l",""))</f>
        <v/>
      </c>
      <c r="W318" s="7" t="str">
        <f>IF(OR($A318={3,6,9,12,15,18,21,24,27,30,33,36}),"c","")</f>
        <v/>
      </c>
      <c r="X318" s="14" t="str">
        <f>IF(AND(OR($E317={"a/c","b/c","c/a","c/b"}),V317="w"),VLOOKUP(X317,$AA$2:$AB$17,2,FALSE),IF(AND(OR($E317={"a/c","b/c","c/a","c/b"}),V317="l"),VLOOKUP(X317,$AC$2:$AD$17,2,FALSE),IF(AND(OR($E317={"a/c","b/c","c/a","c/b"}),V316="w"),VLOOKUP(X316,$AA$2:$AB$17,2,FALSE),IF(AND(OR($E317={"a/c","b/c","c/a","c/b"}),V316="l"),VLOOKUP(X316,$AC$2:$AD$17,2,FALSE),IF(AND(OR($E317={"a/c","b/c","c/a","c/b"}),V315="w"),VLOOKUP(X315,$AA$2:$AB$17,2,FALSE),IF(AND(OR($E317={"a/c","b/c","c/a","c/b"}),V315="l"),VLOOKUP(X315,$AC$2:$AD$17,2,FALSE),IF(AND(OR($E317={"a/c","b/c","c/a","c/b"}),V314="w"),VLOOKUP(X314,$AA$2:$AB$17,2,FALSE),IF(AND(OR($E317={"a/c","b/c","c/a","c/b"}),V314="l"),VLOOKUP(X314,$AC$2:$AD$17,2,FALSE),IF(AND(OR($E317={"a/c","b/c","c/a","c/b"}),V313="w"),VLOOKUP(X313,$AA$2:$AB$17,2,FALSE),IF(AND(OR($E317={"a/c","b/c","c/a","c/b"}),V313="l"),VLOOKUP(X313,$AC$2:$AD$17,2,FALSE),IF(AND(OR($E317={"a/c","b/c","c/a","c/b"}),V312="w"),VLOOKUP(X312,$AA$2:$AB$17,2,FALSE),IF(AND(OR($E317={"a/c","b/c","c/a","c/b"}),V312="l"),VLOOKUP(X312,$AC$2:$AD$17,2,FALSE),IF(AND(OR($E317={"a/c","b/c","c/a","c/b"}),V311="w"),VLOOKUP(X311,$AA$2:$AB$17,2,FALSE),IF(AND(OR($E317={"a/c","b/c","c/a","c/b"}),V311="l"),VLOOKUP(X311,$AC$2:$AD$17,2,FALSE),IF(AND(OR($E317={"a/c","b/c","c/a","c/b"}),V310="w"),VLOOKUP(X310,$AA$2:$AB$17,2,FALSE),IF(AND(OR($E317={"a/c","b/c","c/a","c/b"}),V310="l"),VLOOKUP(X310,$AC$2:$AD$17,2,FALSE),IF(AND(OR($E317={"a/c","b/c","c/a","c/b"}),V309="w"),VLOOKUP(X309,$AA$2:$AB$17,2,FALSE),IF(AND(OR($E317={"a/c","b/c","c/a","c/b"}),V309="l"),VLOOKUP(X309,$AC$2:$AD$17,2,FALSE),IF(AND(OR($E317={"a/c","b/c","c/a","c/b"}),V308="w"),VLOOKUP(X308,$AA$2:$AB$17,2,FALSE),IF(AND(OR($E317={"a/c","b/c","c/a","c/b"}),V308="l"),VLOOKUP(X308,$AC$2:$AD$17,2,FALSE),IF(AND(OR($E317={"a/c","b/c","c/a","c/b"}),V307="w"),VLOOKUP(X307,$AA$2:$AB$17,2,FALSE),IF(AND(OR($E317={"a/c","b/c","c/a","c/b"}),V307="l"),VLOOKUP(X307,$AC$2:$AD$17,2,FALSE),IF(OR($E317={"a/c","b/c","c/a","c/b"}),1,"")))))))))))))))))))))))</f>
        <v/>
      </c>
      <c r="Y318" s="12">
        <f t="shared" si="28"/>
        <v>-3</v>
      </c>
      <c r="Z318" s="27">
        <f t="shared" si="29"/>
        <v>2</v>
      </c>
    </row>
    <row r="319" spans="1:26">
      <c r="A319" s="2">
        <v>31</v>
      </c>
      <c r="B319" s="9">
        <f>IF(OR($A319={1,2,3,4,5,6,7,8,9,10,11,12}),1,IF(OR($A319={13,14,15,16,17,18,19,20,21,22,23,24}),2,IF(OR($A319={25,26,27,28,29,30,31,32,33,34,35,36}),3,"")))</f>
        <v>3</v>
      </c>
      <c r="C319" s="9" t="str">
        <f>IF(OR($A319={1,4,7,10,13,16,19,22,25,28,31,34}),"A",IF(OR($A319={2,5,8,11,14,17,20,23,26,29,32,35}),"B",IF(OR($A319={3,6,9,12,15,18,21,24,27,30,33,36}),"C","")))</f>
        <v>A</v>
      </c>
      <c r="D319" t="str">
        <f t="shared" si="30"/>
        <v>2/3</v>
      </c>
      <c r="E319" t="str">
        <f t="shared" si="31"/>
        <v>B/A</v>
      </c>
      <c r="F319" s="13" t="str">
        <f>IF(AND(G319="d",$A319&gt;=1,OR(H319={1,"2a","2b",3,"5a","5b","10a","10b","20a","20b","40a","40b","80a","80b","160a","160b"})),"w",IF(AND(G319="",$A319&gt;=1,OR(H319={1,"2a","2b",3,"5a","5b","10a","10b","20a","20b","40a","40b","80a","80b","160a","160b"})),"l",""))</f>
        <v/>
      </c>
      <c r="G319" s="7" t="str">
        <f>IF(OR($A319={1,2,3,4,5,6,7,8,9,10,11,12}),"d","")</f>
        <v/>
      </c>
      <c r="H319" s="14" t="str">
        <f>IF(AND(OR($D318={"1/2","1/3","2/1","3/1"}),F318="w"),VLOOKUP(H318,$AA$2:$AB$17,2,FALSE),IF(AND(OR($D318={"1/2","1/3","2/1","3/1"}),F318="l"),VLOOKUP(H318,$AC$2:$AD$17,2,FALSE),IF(AND(OR($D318={"1/2","1/3","2/1","3/1"}),F317="w"),VLOOKUP(H317,$AA$2:$AB$17,2,FALSE),IF(AND(OR($D318={"1/2","1/3","2/1","3/1"}),F317="l"),VLOOKUP(H317,$AC$2:$AD$17,2,FALSE),IF(AND(OR($D318={"1/2","1/3","2/1","3/1"}),F316="w"),VLOOKUP(H316,$AA$2:$AB$17,2,FALSE),IF(AND(OR($D318={"1/2","1/3","2/1","3/1"}),F316="l"),VLOOKUP(H316,$AC$2:$AD$17,2,FALSE),IF(AND(OR($D318={"1/2","1/3","2/1","3/1"}),F315="w"),VLOOKUP(H315,$AA$2:$AB$17,2,FALSE),IF(AND(OR($D318={"1/2","1/3","2/1","3/1"}),F315="l"),VLOOKUP(H315,$AC$2:$AD$17,2,FALSE),IF(AND(OR($D318={"1/2","1/3","2/1","3/1"}),F314="w"),VLOOKUP(H314,$AA$2:$AB$17,2,FALSE),IF(AND(OR($D318={"1/2","1/3","2/1","3/1"}),F314="l"),VLOOKUP(H314,$AC$2:$AD$17,2,FALSE),IF(AND(OR($D318={"1/2","1/3","2/1","3/1"}),F313="w"),VLOOKUP(H313,$AA$2:$AB$17,2,FALSE),IF(AND(OR($D318={"1/2","1/3","2/1","3/1"}),F313="l"),VLOOKUP(H313,$AC$2:$AD$17,2,FALSE),IF(AND(OR($D318={"1/2","1/3","2/1","3/1"}),F312="w"),VLOOKUP(H312,$AA$2:$AB$17,2,FALSE),IF(AND(OR($D318={"1/2","1/3","2/1","3/1"}),F312="l"),VLOOKUP(H312,$AC$2:$AD$17,2,FALSE),IF(AND(OR($D318={"1/2","1/3","2/1","3/1"}),F311="w"),VLOOKUP(H311,$AA$2:$AB$17,2,FALSE),IF(AND(OR($D318={"1/2","1/3","2/1","3/1"}),F311="l"),VLOOKUP(H311,$AC$2:$AD$17,2,FALSE),IF(AND(OR($D318={"1/2","1/3","2/1","3/1"}),F310="w"),VLOOKUP(H310,$AA$2:$AB$17,2,FALSE),IF(AND(OR($D318={"1/2","1/3","2/1","3/1"}),F310="l"),VLOOKUP(H310,$AC$2:$AD$17,2,FALSE),IF(AND(OR($D318={"1/2","1/3","2/1","3/1"}),F309="w"),VLOOKUP(H309,$AA$2:$AB$17,2,FALSE),IF(AND(OR($D318={"1/2","1/3","2/1","3/1"}),F309="l"),VLOOKUP(H309,$AC$2:$AD$17,2,FALSE),IF(AND(OR($D318={"1/2","1/3","2/1","3/1"}),F308="w"),VLOOKUP(H308,$AA$2:$AB$17,2,FALSE),IF(AND(OR($D318={"1/2","1/3","2/1","3/1"}),F308="l"),VLOOKUP(H308,$AC$2:$AD$17,2,FALSE),IF(OR($D318={"1/2","1/3","2/1","3/1"}),1,"")))))))))))))))))))))))</f>
        <v/>
      </c>
      <c r="I319" s="13" t="str">
        <f>IF(AND(J319="d",$A319&gt;=1,OR(K319={1,"2a","2b",3,"5a","5b","10a","10b","20a","20b","40a","40b","80a","80b","160a","160b"})),"w",IF(AND(J319="",$A319&gt;=1,OR(K319={1,"2a","2b",3,"5a","5b","10a","10b","20a","20b","40a","40b","80a","80b","160a","160b"})),"l",""))</f>
        <v>l</v>
      </c>
      <c r="J319" s="7" t="str">
        <f>IF(OR($A319={13,14,15,16,17,18,19,20,21,22,23,24}),"d","")</f>
        <v/>
      </c>
      <c r="K319" s="14">
        <f>IF(AND(OR($D318={"1/2","2/3","2/1","3/2"}),I318="w"),VLOOKUP(K318,$AA$2:$AB$17,2,FALSE),IF(AND(OR($D318={"1/2","2/3","2/1","3/2"}),I318="l"),VLOOKUP(K318,$AC$2:$AD$17,2,FALSE),IF(AND(OR($D318={"1/2","2/3","2/1","3/2"}),I317="w"),VLOOKUP(K317,$AA$2:$AB$17,2,FALSE),IF(AND(OR($D318={"1/2","2/3","2/1","3/2"}),I317="l"),VLOOKUP(K317,$AC$2:$AD$17,2,FALSE),IF(AND(OR($D318={"1/2","2/3","2/1","3/2"}),I316="w"),VLOOKUP(K316,$AA$2:$AB$17,2,FALSE),IF(AND(OR($D318={"1/2","2/3","2/1","3/2"}),I316="l"),VLOOKUP(K316,$AC$2:$AD$17,2,FALSE),IF(AND(OR($D318={"1/2","2/3","2/1","3/2"}),I315="w"),VLOOKUP(K315,$AA$2:$AB$17,2,FALSE),IF(AND(OR($D318={"1/2","2/3","2/1","3/2"}),I315="l"),VLOOKUP(K315,$AC$2:$AD$17,2,FALSE),IF(AND(OR($D318={"1/2","2/3","2/1","3/2"}),I314="w"),VLOOKUP(K314,$AA$2:$AB$17,2,FALSE),IF(AND(OR($D318={"1/2","2/3","2/1","3/2"}),I314="l"),VLOOKUP(K314,$AC$2:$AD$17,2,FALSE),IF(AND(OR($D318={"1/2","2/3","2/1","3/2"}),I313="w"),VLOOKUP(K313,$AA$2:$AB$17,2,FALSE),IF(AND(OR($D318={"1/2","2/3","2/1","3/2"}),I313="l"),VLOOKUP(K313,$AC$2:$AD$17,2,FALSE),IF(AND(OR($D318={"1/2","2/3","2/1","3/2"}),I312="w"),VLOOKUP(K312,$AA$2:$AB$17,2,FALSE),IF(AND(OR($D318={"1/2","2/3","2/1","3/2"}),I312="l"),VLOOKUP(K312,$AC$2:$AD$17,2,FALSE),IF(AND(OR($D318={"1/2","2/3","2/1","3/2"}),I311="w"),VLOOKUP(K311,$AA$2:$AB$17,2,FALSE),IF(AND(OR($D318={"1/2","2/3","2/1","3/2"}),I311="l"),VLOOKUP(K311,$AC$2:$AD$17,2,FALSE),IF(AND(OR($D318={"1/2","2/3","2/1","3/2"}),I310="w"),VLOOKUP(K310,$AA$2:$AB$17,2,FALSE),IF(AND(OR($D318={"1/2","2/3","2/1","3/2"}),I310="l"),VLOOKUP(K310,$AC$2:$AD$17,2,FALSE),IF(AND(OR($D318={"1/2","2/3","2/1","3/2"}),I309="w"),VLOOKUP(K309,$AA$2:$AB$17,2,FALSE),IF(AND(OR($D318={"1/2","2/3","2/1","3/2"}),I309="l"),VLOOKUP(K309,$AC$2:$AD$17,2,FALSE),IF(AND(OR($D318={"1/2","2/3","2/1","3/2"}),I308="w"),VLOOKUP(K308,$AA$2:$AB$17,2,FALSE),IF(AND(OR($D318={"1/2","2/3","2/1","3/2"}),I308="l"),VLOOKUP(K308,$AC$2:$AD$17,2,FALSE),IF(OR($D318={"1/2","2/3","2/1","3/2"}),1,"")))))))))))))))))))))))</f>
        <v>1</v>
      </c>
      <c r="L319" s="13" t="str">
        <f>IF(AND(M319="d",$A319&gt;=1,OR(N319={1,"2a","2b",3,"5a","5b","10a","10b","20a","20b","40a","40b","80a","80b","160a","160b"})),"w",IF(AND(M319="",$A319&gt;=1,OR(N319={1,"2a","2b",3,"5a","5b","10a","10b","20a","20b","40a","40b","80a","80b","160a","160b"})),"l",""))</f>
        <v>w</v>
      </c>
      <c r="M319" s="7" t="str">
        <f>IF(OR($A319={25,26,27,28,29,30,31,32,33,34,35,36}),"d","")</f>
        <v>d</v>
      </c>
      <c r="N319" s="14" t="str">
        <f>IF(AND(OR($D318={"1/3","2/3","3/1","3/2"}),L318="w"),VLOOKUP(N318,$AA$2:$AB$17,2,FALSE),IF(AND(OR($D318={"1/3","2/3","3/1","3/2"}),L318="l"),VLOOKUP(N318,$AC$2:$AD$17,2,FALSE),IF(AND(OR($D318={"1/3","2/3","3/1","3/2"}),L317="w"),VLOOKUP(N317,$AA$2:$AB$17,2,FALSE),IF(AND(OR($D318={"1/3","2/3","3/1","3/2"}),L317="l"),VLOOKUP(N317,$AC$2:$AD$17,2,FALSE),IF(AND(OR($D318={"1/3","2/3","3/1","3/2"}),L316="w"),VLOOKUP(N316,$AA$2:$AB$17,2,FALSE),IF(AND(OR($D318={"1/3","2/3","3/1","3/2"}),L316="l"),VLOOKUP(N316,$AC$2:$AD$17,2,FALSE),IF(AND(OR($D318={"1/3","2/3","3/1","3/2"}),L315="w"),VLOOKUP(N315,$AA$2:$AB$17,2,FALSE),IF(AND(OR($D318={"1/3","2/3","3/1","3/2"}),L315="l"),VLOOKUP(N315,$AC$2:$AD$17,2,FALSE),IF(AND(OR($D318={"1/3","2/3","3/1","3/2"}),L314="w"),VLOOKUP(N314,$AA$2:$AB$17,2,FALSE),IF(AND(OR($D318={"1/3","2/3","3/1","3/2"}),L314="l"),VLOOKUP(N314,$AC$2:$AD$17,2,FALSE),IF(AND(OR($D318={"1/3","2/3","3/1","3/2"}),L313="w"),VLOOKUP(N313,$AA$2:$AB$17,2,FALSE),IF(AND(OR($D318={"1/3","2/3","3/1","3/2"}),L313="l"),VLOOKUP(N313,$AC$2:$AD$17,2,FALSE),IF(AND(OR($D318={"1/3","2/3","3/1","3/2"}),L312="w"),VLOOKUP(N312,$AA$2:$AB$17,2,FALSE),IF(AND(OR($D318={"1/3","2/3","3/1","3/2"}),L312="l"),VLOOKUP(N312,$AC$2:$AD$17,2,FALSE),IF(AND(OR($D318={"1/3","2/3","3/1","3/2"}),L311="w"),VLOOKUP(N311,$AA$2:$AB$17,2,FALSE),IF(AND(OR($D318={"1/3","2/3","3/1","3/2"}),L311="l"),VLOOKUP(N311,$AC$2:$AD$17,2,FALSE),IF(AND(OR($D318={"1/3","2/3","3/1","3/2"}),L310="w"),VLOOKUP(N310,$AA$2:$AB$17,2,FALSE),IF(AND(OR($D318={"1/3","2/3","3/1","3/2"}),L310="l"),VLOOKUP(N310,$AC$2:$AD$17,2,FALSE),IF(AND(OR($D318={"1/3","2/3","3/1","3/2"}),L309="w"),VLOOKUP(N309,$AA$2:$AB$17,2,FALSE),IF(AND(OR($D318={"1/3","2/3","3/1","3/2"}),L309="l"),VLOOKUP(N309,$AC$2:$AD$17,2,FALSE),IF(AND(OR($D318={"1/3","2/3","3/1","3/2"}),L308="w"),VLOOKUP(N308,$AA$2:$AB$17,2,FALSE),IF(AND(OR($D318={"1/3","2/3","3/1","3/2"}),L308="l"),VLOOKUP(N308,$AC$2:$AD$17,2,FALSE),IF(OR($D318={"1/3","2/3","3/1","3/2"}),1,"")))))))))))))))))))))))</f>
        <v>2a</v>
      </c>
      <c r="O319" s="12">
        <f t="shared" si="27"/>
        <v>3</v>
      </c>
      <c r="P319" s="13" t="str">
        <f>IF(AND(Q319="c",$A319&gt;=1,OR(R319={1,"2a","2b",3,"5a","5b","10a","10b","20a","20b","40a","40b","80a","80b","160a","160b"})),"w",IF(AND(Q319="",$A319&gt;=1,OR(R319={1,"2a","2b",3,"5a","5b","10a","10b","20a","20b","40a","40b","80a","80b","160a","160b"})),"l",""))</f>
        <v>w</v>
      </c>
      <c r="Q319" s="7" t="str">
        <f>IF(OR($A319={1,4,7,10,13,16,19,22,25,28,31,34}),"c","")</f>
        <v>c</v>
      </c>
      <c r="R319" s="14">
        <f>IF(AND(OR($E318={"a/b","a/c","b/a","c/a"}),P318="w"),VLOOKUP(R318,$AA$2:$AB$17,2,FALSE),IF(AND(OR($E318={"a/b","a/c","b/a","c/a"}),P318="l"),VLOOKUP(R318,$AC$2:$AD$17,2,FALSE),IF(AND(OR($E318={"a/b","a/c","b/a","c/a"}),P317="w"),VLOOKUP(R317,$AA$2:$AB$17,2,FALSE),IF(AND(OR($E318={"a/b","a/c","b/a","c/a"}),P317="l"),VLOOKUP(R317,$AC$2:$AD$17,2,FALSE),IF(AND(OR($E318={"a/b","a/c","b/a","c/a"}),P316="w"),VLOOKUP(R316,$AA$2:$AB$17,2,FALSE),IF(AND(OR($E318={"a/b","a/c","b/a","c/a"}),P316="l"),VLOOKUP(R316,$AC$2:$AD$17,2,FALSE),IF(AND(OR($E318={"a/b","a/c","b/a","c/a"}),P315="w"),VLOOKUP(R315,$AA$2:$AB$17,2,FALSE),IF(AND(OR($E318={"a/b","a/c","b/a","c/a"}),P315="l"),VLOOKUP(R315,$AC$2:$AD$17,2,FALSE),IF(AND(OR($E318={"a/b","a/c","b/a","c/a"}),P314="w"),VLOOKUP(R314,$AA$2:$AB$17,2,FALSE),IF(AND(OR($E318={"a/b","a/c","b/a","c/a"}),P314="l"),VLOOKUP(R314,$AC$2:$AD$17,2,FALSE),IF(AND(OR($E318={"a/b","a/c","b/a","c/a"}),P313="w"),VLOOKUP(R313,$AA$2:$AB$17,2,FALSE),IF(AND(OR($E318={"a/b","a/c","b/a","c/a"}),P313="l"),VLOOKUP(R313,$AC$2:$AD$17,2,FALSE),IF(AND(OR($E318={"a/b","a/c","b/a","c/a"}),P312="w"),VLOOKUP(R312,$AA$2:$AB$17,2,FALSE),IF(AND(OR($E318={"a/b","a/c","b/a","c/a"}),P312="l"),VLOOKUP(R312,$AC$2:$AD$17,2,FALSE),IF(AND(OR($E318={"a/b","a/c","b/a","c/a"}),P311="w"),VLOOKUP(R311,$AA$2:$AB$17,2,FALSE),IF(AND(OR($E318={"a/b","a/c","b/a","c/a"}),P311="l"),VLOOKUP(R311,$AC$2:$AD$17,2,FALSE),IF(AND(OR($E318={"a/b","a/c","b/a","c/a"}),P310="w"),VLOOKUP(R310,$AA$2:$AB$17,2,FALSE),IF(AND(OR($E318={"a/b","a/c","b/a","c/a"}),P310="l"),VLOOKUP(R310,$AC$2:$AD$17,2,FALSE),IF(AND(OR($E318={"a/b","a/c","b/a","c/a"}),P309="w"),VLOOKUP(R309,$AA$2:$AB$17,2,FALSE),IF(AND(OR($E318={"a/b","a/c","b/a","c/a"}),P309="l"),VLOOKUP(R309,$AC$2:$AD$17,2,FALSE),IF(AND(OR($E318={"a/b","a/c","b/a","c/a"}),P308="w"),VLOOKUP(R308,$AA$2:$AB$17,2,FALSE),IF(AND(OR($E318={"a/b","a/c","b/a","c/a"}),P308="l"),VLOOKUP(R308,$AC$2:$AD$17,2,FALSE),IF(OR($E318={"a/b","a/c","b/a","c/a"}),1,"")))))))))))))))))))))))</f>
        <v>1</v>
      </c>
      <c r="S319" s="13" t="str">
        <f>IF(AND(T319="c",$A319&gt;=1,OR(U319={1,"2a","2b",3,"5a","5b","10a","10b","20a","20b","40a","40b","80a","80b","160a","160b"})),"w",IF(AND(T319="",$A319&gt;=1,OR(U319={1,"2a","2b",3,"5a","5b","10a","10b","20a","20b","40a","40b","80a","80b","160a","160b"})),"l",""))</f>
        <v>l</v>
      </c>
      <c r="T319" s="7" t="str">
        <f>IF(OR($A319={2,5,8,11,14,17,20,23,26,29,32,35}),"c","")</f>
        <v/>
      </c>
      <c r="U319" s="14" t="str">
        <f>IF(AND(OR($E318={"a/b","b/c","b/a","c/b"}),S318="w"),VLOOKUP(U318,$AA$2:$AB$17,2,FALSE),IF(AND(OR($E318={"a/b","b/c","b/a","c/b"}),S318="l"),VLOOKUP(U318,$AC$2:$AD$17,2,FALSE),IF(AND(OR($E318={"a/b","b/c","b/a","c/b"}),S317="w"),VLOOKUP(U317,$AA$2:$AB$17,2,FALSE),IF(AND(OR($E318={"a/b","b/c","b/a","c/b"}),S317="l"),VLOOKUP(U317,$AC$2:$AD$17,2,FALSE),IF(AND(OR($E318={"a/b","b/c","b/a","c/b"}),S316="w"),VLOOKUP(U316,$AA$2:$AB$17,2,FALSE),IF(AND(OR($E318={"a/b","b/c","b/a","c/b"}),S316="l"),VLOOKUP(U316,$AC$2:$AD$17,2,FALSE),IF(AND(OR($E318={"a/b","b/c","b/a","c/b"}),S315="w"),VLOOKUP(U315,$AA$2:$AB$17,2,FALSE),IF(AND(OR($E318={"a/b","b/c","b/a","c/b"}),S315="l"),VLOOKUP(U315,$AC$2:$AD$17,2,FALSE),IF(AND(OR($E318={"a/b","b/c","b/a","c/b"}),S314="w"),VLOOKUP(U314,$AA$2:$AB$17,2,FALSE),IF(AND(OR($E318={"a/b","b/c","b/a","c/b"}),S314="l"),VLOOKUP(U314,$AC$2:$AD$17,2,FALSE),IF(AND(OR($E318={"a/b","b/c","b/a","c/b"}),S313="w"),VLOOKUP(U313,$AA$2:$AB$17,2,FALSE),IF(AND(OR($E318={"a/b","b/c","b/a","c/b"}),S313="l"),VLOOKUP(U313,$AC$2:$AD$17,2,FALSE),IF(AND(OR($E318={"a/b","b/c","b/a","c/b"}),S312="w"),VLOOKUP(U312,$AA$2:$AB$17,2,FALSE),IF(AND(OR($E318={"a/b","b/c","b/a","c/b"}),S312="l"),VLOOKUP(U312,$AC$2:$AD$17,2,FALSE),IF(AND(OR($E318={"a/b","b/c","b/a","c/b"}),S311="w"),VLOOKUP(U311,$AA$2:$AB$17,2,FALSE),IF(AND(OR($E318={"a/b","b/c","b/a","c/b"}),S311="l"),VLOOKUP(U311,$AC$2:$AD$17,2,FALSE),IF(AND(OR($E318={"a/b","b/c","b/a","c/b"}),S310="w"),VLOOKUP(U310,$AA$2:$AB$17,2,FALSE),IF(AND(OR($E318={"a/b","b/c","b/a","c/b"}),S310="l"),VLOOKUP(U310,$AC$2:$AD$17,2,FALSE),IF(AND(OR($E318={"a/b","b/c","b/a","c/b"}),S309="w"),VLOOKUP(U309,$AA$2:$AB$17,2,FALSE),IF(AND(OR($E318={"a/b","b/c","b/a","c/b"}),S309="l"),VLOOKUP(U309,$AC$2:$AD$17,2,FALSE),IF(AND(OR($E318={"a/b","b/c","b/a","c/b"}),S308="w"),VLOOKUP(U308,$AA$2:$AB$17,2,FALSE),IF(AND(OR($E318={"a/b","b/c","b/a","c/b"}),S308="l"),VLOOKUP(U308,$AC$2:$AD$17,2,FALSE),IF(OR($E318={"a/b","b/c","b/a","c/b"}),1,"")))))))))))))))))))))))</f>
        <v>5b</v>
      </c>
      <c r="V319" s="13" t="str">
        <f>IF(AND(W319="c",$A319&gt;=1,OR(X319={1,"2a","2b",3,"5a","5b","10a","10b","20a","20b","40a","40b","80a","80b","160a","160b"})),"w",IF(AND(W319="",$A319&gt;=1,OR(X319={1,"2a","2b",3,"5a","5b","10a","10b","20a","20b","40a","40b","80a","80b","160a","160b"})),"l",""))</f>
        <v/>
      </c>
      <c r="W319" s="7" t="str">
        <f>IF(OR($A319={3,6,9,12,15,18,21,24,27,30,33,36}),"c","")</f>
        <v/>
      </c>
      <c r="X319" s="14" t="str">
        <f>IF(AND(OR($E318={"a/c","b/c","c/a","c/b"}),V318="w"),VLOOKUP(X318,$AA$2:$AB$17,2,FALSE),IF(AND(OR($E318={"a/c","b/c","c/a","c/b"}),V318="l"),VLOOKUP(X318,$AC$2:$AD$17,2,FALSE),IF(AND(OR($E318={"a/c","b/c","c/a","c/b"}),V317="w"),VLOOKUP(X317,$AA$2:$AB$17,2,FALSE),IF(AND(OR($E318={"a/c","b/c","c/a","c/b"}),V317="l"),VLOOKUP(X317,$AC$2:$AD$17,2,FALSE),IF(AND(OR($E318={"a/c","b/c","c/a","c/b"}),V316="w"),VLOOKUP(X316,$AA$2:$AB$17,2,FALSE),IF(AND(OR($E318={"a/c","b/c","c/a","c/b"}),V316="l"),VLOOKUP(X316,$AC$2:$AD$17,2,FALSE),IF(AND(OR($E318={"a/c","b/c","c/a","c/b"}),V315="w"),VLOOKUP(X315,$AA$2:$AB$17,2,FALSE),IF(AND(OR($E318={"a/c","b/c","c/a","c/b"}),V315="l"),VLOOKUP(X315,$AC$2:$AD$17,2,FALSE),IF(AND(OR($E318={"a/c","b/c","c/a","c/b"}),V314="w"),VLOOKUP(X314,$AA$2:$AB$17,2,FALSE),IF(AND(OR($E318={"a/c","b/c","c/a","c/b"}),V314="l"),VLOOKUP(X314,$AC$2:$AD$17,2,FALSE),IF(AND(OR($E318={"a/c","b/c","c/a","c/b"}),V313="w"),VLOOKUP(X313,$AA$2:$AB$17,2,FALSE),IF(AND(OR($E318={"a/c","b/c","c/a","c/b"}),V313="l"),VLOOKUP(X313,$AC$2:$AD$17,2,FALSE),IF(AND(OR($E318={"a/c","b/c","c/a","c/b"}),V312="w"),VLOOKUP(X312,$AA$2:$AB$17,2,FALSE),IF(AND(OR($E318={"a/c","b/c","c/a","c/b"}),V312="l"),VLOOKUP(X312,$AC$2:$AD$17,2,FALSE),IF(AND(OR($E318={"a/c","b/c","c/a","c/b"}),V311="w"),VLOOKUP(X311,$AA$2:$AB$17,2,FALSE),IF(AND(OR($E318={"a/c","b/c","c/a","c/b"}),V311="l"),VLOOKUP(X311,$AC$2:$AD$17,2,FALSE),IF(AND(OR($E318={"a/c","b/c","c/a","c/b"}),V310="w"),VLOOKUP(X310,$AA$2:$AB$17,2,FALSE),IF(AND(OR($E318={"a/c","b/c","c/a","c/b"}),V310="l"),VLOOKUP(X310,$AC$2:$AD$17,2,FALSE),IF(AND(OR($E318={"a/c","b/c","c/a","c/b"}),V309="w"),VLOOKUP(X309,$AA$2:$AB$17,2,FALSE),IF(AND(OR($E318={"a/c","b/c","c/a","c/b"}),V309="l"),VLOOKUP(X309,$AC$2:$AD$17,2,FALSE),IF(AND(OR($E318={"a/c","b/c","c/a","c/b"}),V308="w"),VLOOKUP(X308,$AA$2:$AB$17,2,FALSE),IF(AND(OR($E318={"a/c","b/c","c/a","c/b"}),V308="l"),VLOOKUP(X308,$AC$2:$AD$17,2,FALSE),IF(OR($E318={"a/c","b/c","c/a","c/b"}),1,"")))))))))))))))))))))))</f>
        <v/>
      </c>
      <c r="Y319" s="12">
        <f t="shared" si="28"/>
        <v>-3</v>
      </c>
      <c r="Z319" s="27">
        <f t="shared" si="29"/>
        <v>0</v>
      </c>
    </row>
    <row r="320" spans="1:26">
      <c r="A320" s="2">
        <v>36</v>
      </c>
      <c r="B320" s="9">
        <f>IF(OR($A320={1,2,3,4,5,6,7,8,9,10,11,12}),1,IF(OR($A320={13,14,15,16,17,18,19,20,21,22,23,24}),2,IF(OR($A320={25,26,27,28,29,30,31,32,33,34,35,36}),3,"")))</f>
        <v>3</v>
      </c>
      <c r="C320" s="9" t="str">
        <f>IF(OR($A320={1,4,7,10,13,16,19,22,25,28,31,34}),"A",IF(OR($A320={2,5,8,11,14,17,20,23,26,29,32,35}),"B",IF(OR($A320={3,6,9,12,15,18,21,24,27,30,33,36}),"C","")))</f>
        <v>C</v>
      </c>
      <c r="D320" t="str">
        <f t="shared" si="30"/>
        <v>2/3</v>
      </c>
      <c r="E320" t="str">
        <f t="shared" si="31"/>
        <v>A/C</v>
      </c>
      <c r="F320" s="13" t="str">
        <f>IF(AND(G320="d",$A320&gt;=1,OR(H320={1,"2a","2b",3,"5a","5b","10a","10b","20a","20b","40a","40b","80a","80b","160a","160b"})),"w",IF(AND(G320="",$A320&gt;=1,OR(H320={1,"2a","2b",3,"5a","5b","10a","10b","20a","20b","40a","40b","80a","80b","160a","160b"})),"l",""))</f>
        <v/>
      </c>
      <c r="G320" s="7" t="str">
        <f>IF(OR($A320={1,2,3,4,5,6,7,8,9,10,11,12}),"d","")</f>
        <v/>
      </c>
      <c r="H320" s="14" t="str">
        <f>IF(AND(OR($D319={"1/2","1/3","2/1","3/1"}),F319="w"),VLOOKUP(H319,$AA$2:$AB$17,2,FALSE),IF(AND(OR($D319={"1/2","1/3","2/1","3/1"}),F319="l"),VLOOKUP(H319,$AC$2:$AD$17,2,FALSE),IF(AND(OR($D319={"1/2","1/3","2/1","3/1"}),F318="w"),VLOOKUP(H318,$AA$2:$AB$17,2,FALSE),IF(AND(OR($D319={"1/2","1/3","2/1","3/1"}),F318="l"),VLOOKUP(H318,$AC$2:$AD$17,2,FALSE),IF(AND(OR($D319={"1/2","1/3","2/1","3/1"}),F317="w"),VLOOKUP(H317,$AA$2:$AB$17,2,FALSE),IF(AND(OR($D319={"1/2","1/3","2/1","3/1"}),F317="l"),VLOOKUP(H317,$AC$2:$AD$17,2,FALSE),IF(AND(OR($D319={"1/2","1/3","2/1","3/1"}),F316="w"),VLOOKUP(H316,$AA$2:$AB$17,2,FALSE),IF(AND(OR($D319={"1/2","1/3","2/1","3/1"}),F316="l"),VLOOKUP(H316,$AC$2:$AD$17,2,FALSE),IF(AND(OR($D319={"1/2","1/3","2/1","3/1"}),F315="w"),VLOOKUP(H315,$AA$2:$AB$17,2,FALSE),IF(AND(OR($D319={"1/2","1/3","2/1","3/1"}),F315="l"),VLOOKUP(H315,$AC$2:$AD$17,2,FALSE),IF(AND(OR($D319={"1/2","1/3","2/1","3/1"}),F314="w"),VLOOKUP(H314,$AA$2:$AB$17,2,FALSE),IF(AND(OR($D319={"1/2","1/3","2/1","3/1"}),F314="l"),VLOOKUP(H314,$AC$2:$AD$17,2,FALSE),IF(AND(OR($D319={"1/2","1/3","2/1","3/1"}),F313="w"),VLOOKUP(H313,$AA$2:$AB$17,2,FALSE),IF(AND(OR($D319={"1/2","1/3","2/1","3/1"}),F313="l"),VLOOKUP(H313,$AC$2:$AD$17,2,FALSE),IF(AND(OR($D319={"1/2","1/3","2/1","3/1"}),F312="w"),VLOOKUP(H312,$AA$2:$AB$17,2,FALSE),IF(AND(OR($D319={"1/2","1/3","2/1","3/1"}),F312="l"),VLOOKUP(H312,$AC$2:$AD$17,2,FALSE),IF(AND(OR($D319={"1/2","1/3","2/1","3/1"}),F311="w"),VLOOKUP(H311,$AA$2:$AB$17,2,FALSE),IF(AND(OR($D319={"1/2","1/3","2/1","3/1"}),F311="l"),VLOOKUP(H311,$AC$2:$AD$17,2,FALSE),IF(AND(OR($D319={"1/2","1/3","2/1","3/1"}),F310="w"),VLOOKUP(H310,$AA$2:$AB$17,2,FALSE),IF(AND(OR($D319={"1/2","1/3","2/1","3/1"}),F310="l"),VLOOKUP(H310,$AC$2:$AD$17,2,FALSE),IF(AND(OR($D319={"1/2","1/3","2/1","3/1"}),F309="w"),VLOOKUP(H309,$AA$2:$AB$17,2,FALSE),IF(AND(OR($D319={"1/2","1/3","2/1","3/1"}),F309="l"),VLOOKUP(H309,$AC$2:$AD$17,2,FALSE),IF(OR($D319={"1/2","1/3","2/1","3/1"}),1,"")))))))))))))))))))))))</f>
        <v/>
      </c>
      <c r="I320" s="13" t="str">
        <f>IF(AND(J320="d",$A320&gt;=1,OR(K320={1,"2a","2b",3,"5a","5b","10a","10b","20a","20b","40a","40b","80a","80b","160a","160b"})),"w",IF(AND(J320="",$A320&gt;=1,OR(K320={1,"2a","2b",3,"5a","5b","10a","10b","20a","20b","40a","40b","80a","80b","160a","160b"})),"l",""))</f>
        <v>l</v>
      </c>
      <c r="J320" s="7" t="str">
        <f>IF(OR($A320={13,14,15,16,17,18,19,20,21,22,23,24}),"d","")</f>
        <v/>
      </c>
      <c r="K320" s="14" t="str">
        <f>IF(AND(OR($D319={"1/2","2/3","2/1","3/2"}),I319="w"),VLOOKUP(K319,$AA$2:$AB$17,2,FALSE),IF(AND(OR($D319={"1/2","2/3","2/1","3/2"}),I319="l"),VLOOKUP(K319,$AC$2:$AD$17,2,FALSE),IF(AND(OR($D319={"1/2","2/3","2/1","3/2"}),I318="w"),VLOOKUP(K318,$AA$2:$AB$17,2,FALSE),IF(AND(OR($D319={"1/2","2/3","2/1","3/2"}),I318="l"),VLOOKUP(K318,$AC$2:$AD$17,2,FALSE),IF(AND(OR($D319={"1/2","2/3","2/1","3/2"}),I317="w"),VLOOKUP(K317,$AA$2:$AB$17,2,FALSE),IF(AND(OR($D319={"1/2","2/3","2/1","3/2"}),I317="l"),VLOOKUP(K317,$AC$2:$AD$17,2,FALSE),IF(AND(OR($D319={"1/2","2/3","2/1","3/2"}),I316="w"),VLOOKUP(K316,$AA$2:$AB$17,2,FALSE),IF(AND(OR($D319={"1/2","2/3","2/1","3/2"}),I316="l"),VLOOKUP(K316,$AC$2:$AD$17,2,FALSE),IF(AND(OR($D319={"1/2","2/3","2/1","3/2"}),I315="w"),VLOOKUP(K315,$AA$2:$AB$17,2,FALSE),IF(AND(OR($D319={"1/2","2/3","2/1","3/2"}),I315="l"),VLOOKUP(K315,$AC$2:$AD$17,2,FALSE),IF(AND(OR($D319={"1/2","2/3","2/1","3/2"}),I314="w"),VLOOKUP(K314,$AA$2:$AB$17,2,FALSE),IF(AND(OR($D319={"1/2","2/3","2/1","3/2"}),I314="l"),VLOOKUP(K314,$AC$2:$AD$17,2,FALSE),IF(AND(OR($D319={"1/2","2/3","2/1","3/2"}),I313="w"),VLOOKUP(K313,$AA$2:$AB$17,2,FALSE),IF(AND(OR($D319={"1/2","2/3","2/1","3/2"}),I313="l"),VLOOKUP(K313,$AC$2:$AD$17,2,FALSE),IF(AND(OR($D319={"1/2","2/3","2/1","3/2"}),I312="w"),VLOOKUP(K312,$AA$2:$AB$17,2,FALSE),IF(AND(OR($D319={"1/2","2/3","2/1","3/2"}),I312="l"),VLOOKUP(K312,$AC$2:$AD$17,2,FALSE),IF(AND(OR($D319={"1/2","2/3","2/1","3/2"}),I311="w"),VLOOKUP(K311,$AA$2:$AB$17,2,FALSE),IF(AND(OR($D319={"1/2","2/3","2/1","3/2"}),I311="l"),VLOOKUP(K311,$AC$2:$AD$17,2,FALSE),IF(AND(OR($D319={"1/2","2/3","2/1","3/2"}),I310="w"),VLOOKUP(K310,$AA$2:$AB$17,2,FALSE),IF(AND(OR($D319={"1/2","2/3","2/1","3/2"}),I310="l"),VLOOKUP(K310,$AC$2:$AD$17,2,FALSE),IF(AND(OR($D319={"1/2","2/3","2/1","3/2"}),I309="w"),VLOOKUP(K309,$AA$2:$AB$17,2,FALSE),IF(AND(OR($D319={"1/2","2/3","2/1","3/2"}),I309="l"),VLOOKUP(K309,$AC$2:$AD$17,2,FALSE),IF(OR($D319={"1/2","2/3","2/1","3/2"}),1,"")))))))))))))))))))))))</f>
        <v>2a</v>
      </c>
      <c r="L320" s="13" t="str">
        <f>IF(AND(M320="d",$A320&gt;=1,OR(N320={1,"2a","2b",3,"5a","5b","10a","10b","20a","20b","40a","40b","80a","80b","160a","160b"})),"w",IF(AND(M320="",$A320&gt;=1,OR(N320={1,"2a","2b",3,"5a","5b","10a","10b","20a","20b","40a","40b","80a","80b","160a","160b"})),"l",""))</f>
        <v>w</v>
      </c>
      <c r="M320" s="7" t="str">
        <f>IF(OR($A320={25,26,27,28,29,30,31,32,33,34,35,36}),"d","")</f>
        <v>d</v>
      </c>
      <c r="N320" s="14">
        <f>IF(AND(OR($D319={"1/3","2/3","3/1","3/2"}),L319="w"),VLOOKUP(N319,$AA$2:$AB$17,2,FALSE),IF(AND(OR($D319={"1/3","2/3","3/1","3/2"}),L319="l"),VLOOKUP(N319,$AC$2:$AD$17,2,FALSE),IF(AND(OR($D319={"1/3","2/3","3/1","3/2"}),L318="w"),VLOOKUP(N318,$AA$2:$AB$17,2,FALSE),IF(AND(OR($D319={"1/3","2/3","3/1","3/2"}),L318="l"),VLOOKUP(N318,$AC$2:$AD$17,2,FALSE),IF(AND(OR($D319={"1/3","2/3","3/1","3/2"}),L317="w"),VLOOKUP(N317,$AA$2:$AB$17,2,FALSE),IF(AND(OR($D319={"1/3","2/3","3/1","3/2"}),L317="l"),VLOOKUP(N317,$AC$2:$AD$17,2,FALSE),IF(AND(OR($D319={"1/3","2/3","3/1","3/2"}),L316="w"),VLOOKUP(N316,$AA$2:$AB$17,2,FALSE),IF(AND(OR($D319={"1/3","2/3","3/1","3/2"}),L316="l"),VLOOKUP(N316,$AC$2:$AD$17,2,FALSE),IF(AND(OR($D319={"1/3","2/3","3/1","3/2"}),L315="w"),VLOOKUP(N315,$AA$2:$AB$17,2,FALSE),IF(AND(OR($D319={"1/3","2/3","3/1","3/2"}),L315="l"),VLOOKUP(N315,$AC$2:$AD$17,2,FALSE),IF(AND(OR($D319={"1/3","2/3","3/1","3/2"}),L314="w"),VLOOKUP(N314,$AA$2:$AB$17,2,FALSE),IF(AND(OR($D319={"1/3","2/3","3/1","3/2"}),L314="l"),VLOOKUP(N314,$AC$2:$AD$17,2,FALSE),IF(AND(OR($D319={"1/3","2/3","3/1","3/2"}),L313="w"),VLOOKUP(N313,$AA$2:$AB$17,2,FALSE),IF(AND(OR($D319={"1/3","2/3","3/1","3/2"}),L313="l"),VLOOKUP(N313,$AC$2:$AD$17,2,FALSE),IF(AND(OR($D319={"1/3","2/3","3/1","3/2"}),L312="w"),VLOOKUP(N312,$AA$2:$AB$17,2,FALSE),IF(AND(OR($D319={"1/3","2/3","3/1","3/2"}),L312="l"),VLOOKUP(N312,$AC$2:$AD$17,2,FALSE),IF(AND(OR($D319={"1/3","2/3","3/1","3/2"}),L311="w"),VLOOKUP(N311,$AA$2:$AB$17,2,FALSE),IF(AND(OR($D319={"1/3","2/3","3/1","3/2"}),L311="l"),VLOOKUP(N311,$AC$2:$AD$17,2,FALSE),IF(AND(OR($D319={"1/3","2/3","3/1","3/2"}),L310="w"),VLOOKUP(N310,$AA$2:$AB$17,2,FALSE),IF(AND(OR($D319={"1/3","2/3","3/1","3/2"}),L310="l"),VLOOKUP(N310,$AC$2:$AD$17,2,FALSE),IF(AND(OR($D319={"1/3","2/3","3/1","3/2"}),L309="w"),VLOOKUP(N309,$AA$2:$AB$17,2,FALSE),IF(AND(OR($D319={"1/3","2/3","3/1","3/2"}),L309="l"),VLOOKUP(N309,$AC$2:$AD$17,2,FALSE),IF(OR($D319={"1/3","2/3","3/1","3/2"}),1,"")))))))))))))))))))))))</f>
        <v>1</v>
      </c>
      <c r="O320" s="12">
        <f t="shared" si="27"/>
        <v>0</v>
      </c>
      <c r="P320" s="13" t="str">
        <f>IF(AND(Q320="c",$A320&gt;=1,OR(R320={1,"2a","2b",3,"5a","5b","10a","10b","20a","20b","40a","40b","80a","80b","160a","160b"})),"w",IF(AND(Q320="",$A320&gt;=1,OR(R320={1,"2a","2b",3,"5a","5b","10a","10b","20a","20b","40a","40b","80a","80b","160a","160b"})),"l",""))</f>
        <v>l</v>
      </c>
      <c r="Q320" s="7" t="str">
        <f>IF(OR($A320={1,4,7,10,13,16,19,22,25,28,31,34}),"c","")</f>
        <v/>
      </c>
      <c r="R320" s="14">
        <f>IF(AND(OR($E319={"a/b","a/c","b/a","c/a"}),P319="w"),VLOOKUP(R319,$AA$2:$AB$17,2,FALSE),IF(AND(OR($E319={"a/b","a/c","b/a","c/a"}),P319="l"),VLOOKUP(R319,$AC$2:$AD$17,2,FALSE),IF(AND(OR($E319={"a/b","a/c","b/a","c/a"}),P318="w"),VLOOKUP(R318,$AA$2:$AB$17,2,FALSE),IF(AND(OR($E319={"a/b","a/c","b/a","c/a"}),P318="l"),VLOOKUP(R318,$AC$2:$AD$17,2,FALSE),IF(AND(OR($E319={"a/b","a/c","b/a","c/a"}),P317="w"),VLOOKUP(R317,$AA$2:$AB$17,2,FALSE),IF(AND(OR($E319={"a/b","a/c","b/a","c/a"}),P317="l"),VLOOKUP(R317,$AC$2:$AD$17,2,FALSE),IF(AND(OR($E319={"a/b","a/c","b/a","c/a"}),P316="w"),VLOOKUP(R316,$AA$2:$AB$17,2,FALSE),IF(AND(OR($E319={"a/b","a/c","b/a","c/a"}),P316="l"),VLOOKUP(R316,$AC$2:$AD$17,2,FALSE),IF(AND(OR($E319={"a/b","a/c","b/a","c/a"}),P315="w"),VLOOKUP(R315,$AA$2:$AB$17,2,FALSE),IF(AND(OR($E319={"a/b","a/c","b/a","c/a"}),P315="l"),VLOOKUP(R315,$AC$2:$AD$17,2,FALSE),IF(AND(OR($E319={"a/b","a/c","b/a","c/a"}),P314="w"),VLOOKUP(R314,$AA$2:$AB$17,2,FALSE),IF(AND(OR($E319={"a/b","a/c","b/a","c/a"}),P314="l"),VLOOKUP(R314,$AC$2:$AD$17,2,FALSE),IF(AND(OR($E319={"a/b","a/c","b/a","c/a"}),P313="w"),VLOOKUP(R313,$AA$2:$AB$17,2,FALSE),IF(AND(OR($E319={"a/b","a/c","b/a","c/a"}),P313="l"),VLOOKUP(R313,$AC$2:$AD$17,2,FALSE),IF(AND(OR($E319={"a/b","a/c","b/a","c/a"}),P312="w"),VLOOKUP(R312,$AA$2:$AB$17,2,FALSE),IF(AND(OR($E319={"a/b","a/c","b/a","c/a"}),P312="l"),VLOOKUP(R312,$AC$2:$AD$17,2,FALSE),IF(AND(OR($E319={"a/b","a/c","b/a","c/a"}),P311="w"),VLOOKUP(R311,$AA$2:$AB$17,2,FALSE),IF(AND(OR($E319={"a/b","a/c","b/a","c/a"}),P311="l"),VLOOKUP(R311,$AC$2:$AD$17,2,FALSE),IF(AND(OR($E319={"a/b","a/c","b/a","c/a"}),P310="w"),VLOOKUP(R310,$AA$2:$AB$17,2,FALSE),IF(AND(OR($E319={"a/b","a/c","b/a","c/a"}),P310="l"),VLOOKUP(R310,$AC$2:$AD$17,2,FALSE),IF(AND(OR($E319={"a/b","a/c","b/a","c/a"}),P309="w"),VLOOKUP(R309,$AA$2:$AB$17,2,FALSE),IF(AND(OR($E319={"a/b","a/c","b/a","c/a"}),P309="l"),VLOOKUP(R309,$AC$2:$AD$17,2,FALSE),IF(OR($E319={"a/b","a/c","b/a","c/a"}),1,"")))))))))))))))))))))))</f>
        <v>1</v>
      </c>
      <c r="S320" s="13" t="str">
        <f>IF(AND(T320="c",$A320&gt;=1,OR(U320={1,"2a","2b",3,"5a","5b","10a","10b","20a","20b","40a","40b","80a","80b","160a","160b"})),"w",IF(AND(T320="",$A320&gt;=1,OR(U320={1,"2a","2b",3,"5a","5b","10a","10b","20a","20b","40a","40b","80a","80b","160a","160b"})),"l",""))</f>
        <v>l</v>
      </c>
      <c r="T320" s="7" t="str">
        <f>IF(OR($A320={2,5,8,11,14,17,20,23,26,29,32,35}),"c","")</f>
        <v/>
      </c>
      <c r="U320" s="14" t="str">
        <f>IF(AND(OR($E319={"a/b","b/c","b/a","c/b"}),S319="w"),VLOOKUP(U319,$AA$2:$AB$17,2,FALSE),IF(AND(OR($E319={"a/b","b/c","b/a","c/b"}),S319="l"),VLOOKUP(U319,$AC$2:$AD$17,2,FALSE),IF(AND(OR($E319={"a/b","b/c","b/a","c/b"}),S318="w"),VLOOKUP(U318,$AA$2:$AB$17,2,FALSE),IF(AND(OR($E319={"a/b","b/c","b/a","c/b"}),S318="l"),VLOOKUP(U318,$AC$2:$AD$17,2,FALSE),IF(AND(OR($E319={"a/b","b/c","b/a","c/b"}),S317="w"),VLOOKUP(U317,$AA$2:$AB$17,2,FALSE),IF(AND(OR($E319={"a/b","b/c","b/a","c/b"}),S317="l"),VLOOKUP(U317,$AC$2:$AD$17,2,FALSE),IF(AND(OR($E319={"a/b","b/c","b/a","c/b"}),S316="w"),VLOOKUP(U316,$AA$2:$AB$17,2,FALSE),IF(AND(OR($E319={"a/b","b/c","b/a","c/b"}),S316="l"),VLOOKUP(U316,$AC$2:$AD$17,2,FALSE),IF(AND(OR($E319={"a/b","b/c","b/a","c/b"}),S315="w"),VLOOKUP(U315,$AA$2:$AB$17,2,FALSE),IF(AND(OR($E319={"a/b","b/c","b/a","c/b"}),S315="l"),VLOOKUP(U315,$AC$2:$AD$17,2,FALSE),IF(AND(OR($E319={"a/b","b/c","b/a","c/b"}),S314="w"),VLOOKUP(U314,$AA$2:$AB$17,2,FALSE),IF(AND(OR($E319={"a/b","b/c","b/a","c/b"}),S314="l"),VLOOKUP(U314,$AC$2:$AD$17,2,FALSE),IF(AND(OR($E319={"a/b","b/c","b/a","c/b"}),S313="w"),VLOOKUP(U313,$AA$2:$AB$17,2,FALSE),IF(AND(OR($E319={"a/b","b/c","b/a","c/b"}),S313="l"),VLOOKUP(U313,$AC$2:$AD$17,2,FALSE),IF(AND(OR($E319={"a/b","b/c","b/a","c/b"}),S312="w"),VLOOKUP(U312,$AA$2:$AB$17,2,FALSE),IF(AND(OR($E319={"a/b","b/c","b/a","c/b"}),S312="l"),VLOOKUP(U312,$AC$2:$AD$17,2,FALSE),IF(AND(OR($E319={"a/b","b/c","b/a","c/b"}),S311="w"),VLOOKUP(U311,$AA$2:$AB$17,2,FALSE),IF(AND(OR($E319={"a/b","b/c","b/a","c/b"}),S311="l"),VLOOKUP(U311,$AC$2:$AD$17,2,FALSE),IF(AND(OR($E319={"a/b","b/c","b/a","c/b"}),S310="w"),VLOOKUP(U310,$AA$2:$AB$17,2,FALSE),IF(AND(OR($E319={"a/b","b/c","b/a","c/b"}),S310="l"),VLOOKUP(U310,$AC$2:$AD$17,2,FALSE),IF(AND(OR($E319={"a/b","b/c","b/a","c/b"}),S309="w"),VLOOKUP(U309,$AA$2:$AB$17,2,FALSE),IF(AND(OR($E319={"a/b","b/c","b/a","c/b"}),S309="l"),VLOOKUP(U309,$AC$2:$AD$17,2,FALSE),IF(OR($E319={"a/b","b/c","b/a","c/b"}),1,"")))))))))))))))))))))))</f>
        <v>10a</v>
      </c>
      <c r="V320" s="13" t="str">
        <f>IF(AND(W320="c",$A320&gt;=1,OR(X320={1,"2a","2b",3,"5a","5b","10a","10b","20a","20b","40a","40b","80a","80b","160a","160b"})),"w",IF(AND(W320="",$A320&gt;=1,OR(X320={1,"2a","2b",3,"5a","5b","10a","10b","20a","20b","40a","40b","80a","80b","160a","160b"})),"l",""))</f>
        <v/>
      </c>
      <c r="W320" s="7" t="str">
        <f>IF(OR($A320={3,6,9,12,15,18,21,24,27,30,33,36}),"c","")</f>
        <v>c</v>
      </c>
      <c r="X320" s="14" t="str">
        <f>IF(AND(OR($E319={"a/c","b/c","c/a","c/b"}),V319="w"),VLOOKUP(X319,$AA$2:$AB$17,2,FALSE),IF(AND(OR($E319={"a/c","b/c","c/a","c/b"}),V319="l"),VLOOKUP(X319,$AC$2:$AD$17,2,FALSE),IF(AND(OR($E319={"a/c","b/c","c/a","c/b"}),V318="w"),VLOOKUP(X318,$AA$2:$AB$17,2,FALSE),IF(AND(OR($E319={"a/c","b/c","c/a","c/b"}),V318="l"),VLOOKUP(X318,$AC$2:$AD$17,2,FALSE),IF(AND(OR($E319={"a/c","b/c","c/a","c/b"}),V317="w"),VLOOKUP(X317,$AA$2:$AB$17,2,FALSE),IF(AND(OR($E319={"a/c","b/c","c/a","c/b"}),V317="l"),VLOOKUP(X317,$AC$2:$AD$17,2,FALSE),IF(AND(OR($E319={"a/c","b/c","c/a","c/b"}),V316="w"),VLOOKUP(X316,$AA$2:$AB$17,2,FALSE),IF(AND(OR($E319={"a/c","b/c","c/a","c/b"}),V316="l"),VLOOKUP(X316,$AC$2:$AD$17,2,FALSE),IF(AND(OR($E319={"a/c","b/c","c/a","c/b"}),V315="w"),VLOOKUP(X315,$AA$2:$AB$17,2,FALSE),IF(AND(OR($E319={"a/c","b/c","c/a","c/b"}),V315="l"),VLOOKUP(X315,$AC$2:$AD$17,2,FALSE),IF(AND(OR($E319={"a/c","b/c","c/a","c/b"}),V314="w"),VLOOKUP(X314,$AA$2:$AB$17,2,FALSE),IF(AND(OR($E319={"a/c","b/c","c/a","c/b"}),V314="l"),VLOOKUP(X314,$AC$2:$AD$17,2,FALSE),IF(AND(OR($E319={"a/c","b/c","c/a","c/b"}),V313="w"),VLOOKUP(X313,$AA$2:$AB$17,2,FALSE),IF(AND(OR($E319={"a/c","b/c","c/a","c/b"}),V313="l"),VLOOKUP(X313,$AC$2:$AD$17,2,FALSE),IF(AND(OR($E319={"a/c","b/c","c/a","c/b"}),V312="w"),VLOOKUP(X312,$AA$2:$AB$17,2,FALSE),IF(AND(OR($E319={"a/c","b/c","c/a","c/b"}),V312="l"),VLOOKUP(X312,$AC$2:$AD$17,2,FALSE),IF(AND(OR($E319={"a/c","b/c","c/a","c/b"}),V311="w"),VLOOKUP(X311,$AA$2:$AB$17,2,FALSE),IF(AND(OR($E319={"a/c","b/c","c/a","c/b"}),V311="l"),VLOOKUP(X311,$AC$2:$AD$17,2,FALSE),IF(AND(OR($E319={"a/c","b/c","c/a","c/b"}),V310="w"),VLOOKUP(X310,$AA$2:$AB$17,2,FALSE),IF(AND(OR($E319={"a/c","b/c","c/a","c/b"}),V310="l"),VLOOKUP(X310,$AC$2:$AD$17,2,FALSE),IF(AND(OR($E319={"a/c","b/c","c/a","c/b"}),V309="w"),VLOOKUP(X309,$AA$2:$AB$17,2,FALSE),IF(AND(OR($E319={"a/c","b/c","c/a","c/b"}),V309="l"),VLOOKUP(X309,$AC$2:$AD$17,2,FALSE),IF(OR($E319={"a/c","b/c","c/a","c/b"}),1,"")))))))))))))))))))))))</f>
        <v/>
      </c>
      <c r="Y320" s="12">
        <f t="shared" si="28"/>
        <v>-11</v>
      </c>
      <c r="Z320" s="27">
        <f t="shared" si="29"/>
        <v>-11</v>
      </c>
    </row>
    <row r="321" spans="1:26">
      <c r="A321" s="2">
        <v>16</v>
      </c>
      <c r="B321" s="9">
        <f>IF(OR($A321={1,2,3,4,5,6,7,8,9,10,11,12}),1,IF(OR($A321={13,14,15,16,17,18,19,20,21,22,23,24}),2,IF(OR($A321={25,26,27,28,29,30,31,32,33,34,35,36}),3,"")))</f>
        <v>2</v>
      </c>
      <c r="C321" s="9" t="str">
        <f>IF(OR($A321={1,4,7,10,13,16,19,22,25,28,31,34}),"A",IF(OR($A321={2,5,8,11,14,17,20,23,26,29,32,35}),"B",IF(OR($A321={3,6,9,12,15,18,21,24,27,30,33,36}),"C","")))</f>
        <v>A</v>
      </c>
      <c r="D321" t="str">
        <f t="shared" si="30"/>
        <v>3/2</v>
      </c>
      <c r="E321" t="str">
        <f t="shared" si="31"/>
        <v>C/A</v>
      </c>
      <c r="F321" s="13" t="str">
        <f>IF(AND(G321="d",$A321&gt;=1,OR(H321={1,"2a","2b",3,"5a","5b","10a","10b","20a","20b","40a","40b","80a","80b","160a","160b"})),"w",IF(AND(G321="",$A321&gt;=1,OR(H321={1,"2a","2b",3,"5a","5b","10a","10b","20a","20b","40a","40b","80a","80b","160a","160b"})),"l",""))</f>
        <v/>
      </c>
      <c r="G321" s="7" t="str">
        <f>IF(OR($A321={1,2,3,4,5,6,7,8,9,10,11,12}),"d","")</f>
        <v/>
      </c>
      <c r="H321" s="14" t="str">
        <f>IF(AND(OR($D320={"1/2","1/3","2/1","3/1"}),F320="w"),VLOOKUP(H320,$AA$2:$AB$17,2,FALSE),IF(AND(OR($D320={"1/2","1/3","2/1","3/1"}),F320="l"),VLOOKUP(H320,$AC$2:$AD$17,2,FALSE),IF(AND(OR($D320={"1/2","1/3","2/1","3/1"}),F319="w"),VLOOKUP(H319,$AA$2:$AB$17,2,FALSE),IF(AND(OR($D320={"1/2","1/3","2/1","3/1"}),F319="l"),VLOOKUP(H319,$AC$2:$AD$17,2,FALSE),IF(AND(OR($D320={"1/2","1/3","2/1","3/1"}),F318="w"),VLOOKUP(H318,$AA$2:$AB$17,2,FALSE),IF(AND(OR($D320={"1/2","1/3","2/1","3/1"}),F318="l"),VLOOKUP(H318,$AC$2:$AD$17,2,FALSE),IF(AND(OR($D320={"1/2","1/3","2/1","3/1"}),F317="w"),VLOOKUP(H317,$AA$2:$AB$17,2,FALSE),IF(AND(OR($D320={"1/2","1/3","2/1","3/1"}),F317="l"),VLOOKUP(H317,$AC$2:$AD$17,2,FALSE),IF(AND(OR($D320={"1/2","1/3","2/1","3/1"}),F316="w"),VLOOKUP(H316,$AA$2:$AB$17,2,FALSE),IF(AND(OR($D320={"1/2","1/3","2/1","3/1"}),F316="l"),VLOOKUP(H316,$AC$2:$AD$17,2,FALSE),IF(AND(OR($D320={"1/2","1/3","2/1","3/1"}),F315="w"),VLOOKUP(H315,$AA$2:$AB$17,2,FALSE),IF(AND(OR($D320={"1/2","1/3","2/1","3/1"}),F315="l"),VLOOKUP(H315,$AC$2:$AD$17,2,FALSE),IF(AND(OR($D320={"1/2","1/3","2/1","3/1"}),F314="w"),VLOOKUP(H314,$AA$2:$AB$17,2,FALSE),IF(AND(OR($D320={"1/2","1/3","2/1","3/1"}),F314="l"),VLOOKUP(H314,$AC$2:$AD$17,2,FALSE),IF(AND(OR($D320={"1/2","1/3","2/1","3/1"}),F313="w"),VLOOKUP(H313,$AA$2:$AB$17,2,FALSE),IF(AND(OR($D320={"1/2","1/3","2/1","3/1"}),F313="l"),VLOOKUP(H313,$AC$2:$AD$17,2,FALSE),IF(AND(OR($D320={"1/2","1/3","2/1","3/1"}),F312="w"),VLOOKUP(H312,$AA$2:$AB$17,2,FALSE),IF(AND(OR($D320={"1/2","1/3","2/1","3/1"}),F312="l"),VLOOKUP(H312,$AC$2:$AD$17,2,FALSE),IF(AND(OR($D320={"1/2","1/3","2/1","3/1"}),F311="w"),VLOOKUP(H311,$AA$2:$AB$17,2,FALSE),IF(AND(OR($D320={"1/2","1/3","2/1","3/1"}),F311="l"),VLOOKUP(H311,$AC$2:$AD$17,2,FALSE),IF(AND(OR($D320={"1/2","1/3","2/1","3/1"}),F310="w"),VLOOKUP(H310,$AA$2:$AB$17,2,FALSE),IF(AND(OR($D320={"1/2","1/3","2/1","3/1"}),F310="l"),VLOOKUP(H310,$AC$2:$AD$17,2,FALSE),IF(OR($D320={"1/2","1/3","2/1","3/1"}),1,"")))))))))))))))))))))))</f>
        <v/>
      </c>
      <c r="I321" s="13" t="str">
        <f>IF(AND(J321="d",$A321&gt;=1,OR(K321={1,"2a","2b",3,"5a","5b","10a","10b","20a","20b","40a","40b","80a","80b","160a","160b"})),"w",IF(AND(J321="",$A321&gt;=1,OR(K321={1,"2a","2b",3,"5a","5b","10a","10b","20a","20b","40a","40b","80a","80b","160a","160b"})),"l",""))</f>
        <v>w</v>
      </c>
      <c r="J321" s="7" t="str">
        <f>IF(OR($A321={13,14,15,16,17,18,19,20,21,22,23,24}),"d","")</f>
        <v>d</v>
      </c>
      <c r="K321" s="14" t="str">
        <f>IF(AND(OR($D320={"1/2","2/3","2/1","3/2"}),I320="w"),VLOOKUP(K320,$AA$2:$AB$17,2,FALSE),IF(AND(OR($D320={"1/2","2/3","2/1","3/2"}),I320="l"),VLOOKUP(K320,$AC$2:$AD$17,2,FALSE),IF(AND(OR($D320={"1/2","2/3","2/1","3/2"}),I319="w"),VLOOKUP(K319,$AA$2:$AB$17,2,FALSE),IF(AND(OR($D320={"1/2","2/3","2/1","3/2"}),I319="l"),VLOOKUP(K319,$AC$2:$AD$17,2,FALSE),IF(AND(OR($D320={"1/2","2/3","2/1","3/2"}),I318="w"),VLOOKUP(K318,$AA$2:$AB$17,2,FALSE),IF(AND(OR($D320={"1/2","2/3","2/1","3/2"}),I318="l"),VLOOKUP(K318,$AC$2:$AD$17,2,FALSE),IF(AND(OR($D320={"1/2","2/3","2/1","3/2"}),I317="w"),VLOOKUP(K317,$AA$2:$AB$17,2,FALSE),IF(AND(OR($D320={"1/2","2/3","2/1","3/2"}),I317="l"),VLOOKUP(K317,$AC$2:$AD$17,2,FALSE),IF(AND(OR($D320={"1/2","2/3","2/1","3/2"}),I316="w"),VLOOKUP(K316,$AA$2:$AB$17,2,FALSE),IF(AND(OR($D320={"1/2","2/3","2/1","3/2"}),I316="l"),VLOOKUP(K316,$AC$2:$AD$17,2,FALSE),IF(AND(OR($D320={"1/2","2/3","2/1","3/2"}),I315="w"),VLOOKUP(K315,$AA$2:$AB$17,2,FALSE),IF(AND(OR($D320={"1/2","2/3","2/1","3/2"}),I315="l"),VLOOKUP(K315,$AC$2:$AD$17,2,FALSE),IF(AND(OR($D320={"1/2","2/3","2/1","3/2"}),I314="w"),VLOOKUP(K314,$AA$2:$AB$17,2,FALSE),IF(AND(OR($D320={"1/2","2/3","2/1","3/2"}),I314="l"),VLOOKUP(K314,$AC$2:$AD$17,2,FALSE),IF(AND(OR($D320={"1/2","2/3","2/1","3/2"}),I313="w"),VLOOKUP(K313,$AA$2:$AB$17,2,FALSE),IF(AND(OR($D320={"1/2","2/3","2/1","3/2"}),I313="l"),VLOOKUP(K313,$AC$2:$AD$17,2,FALSE),IF(AND(OR($D320={"1/2","2/3","2/1","3/2"}),I312="w"),VLOOKUP(K312,$AA$2:$AB$17,2,FALSE),IF(AND(OR($D320={"1/2","2/3","2/1","3/2"}),I312="l"),VLOOKUP(K312,$AC$2:$AD$17,2,FALSE),IF(AND(OR($D320={"1/2","2/3","2/1","3/2"}),I311="w"),VLOOKUP(K311,$AA$2:$AB$17,2,FALSE),IF(AND(OR($D320={"1/2","2/3","2/1","3/2"}),I311="l"),VLOOKUP(K311,$AC$2:$AD$17,2,FALSE),IF(AND(OR($D320={"1/2","2/3","2/1","3/2"}),I310="w"),VLOOKUP(K310,$AA$2:$AB$17,2,FALSE),IF(AND(OR($D320={"1/2","2/3","2/1","3/2"}),I310="l"),VLOOKUP(K310,$AC$2:$AD$17,2,FALSE),IF(OR($D320={"1/2","2/3","2/1","3/2"}),1,"")))))))))))))))))))))))</f>
        <v>2b</v>
      </c>
      <c r="L321" s="13" t="str">
        <f>IF(AND(M321="d",$A321&gt;=1,OR(N321={1,"2a","2b",3,"5a","5b","10a","10b","20a","20b","40a","40b","80a","80b","160a","160b"})),"w",IF(AND(M321="",$A321&gt;=1,OR(N321={1,"2a","2b",3,"5a","5b","10a","10b","20a","20b","40a","40b","80a","80b","160a","160b"})),"l",""))</f>
        <v>l</v>
      </c>
      <c r="M321" s="7" t="str">
        <f>IF(OR($A321={25,26,27,28,29,30,31,32,33,34,35,36}),"d","")</f>
        <v/>
      </c>
      <c r="N321" s="14">
        <f>IF(AND(OR($D320={"1/3","2/3","3/1","3/2"}),L320="w"),VLOOKUP(N320,$AA$2:$AB$17,2,FALSE),IF(AND(OR($D320={"1/3","2/3","3/1","3/2"}),L320="l"),VLOOKUP(N320,$AC$2:$AD$17,2,FALSE),IF(AND(OR($D320={"1/3","2/3","3/1","3/2"}),L319="w"),VLOOKUP(N319,$AA$2:$AB$17,2,FALSE),IF(AND(OR($D320={"1/3","2/3","3/1","3/2"}),L319="l"),VLOOKUP(N319,$AC$2:$AD$17,2,FALSE),IF(AND(OR($D320={"1/3","2/3","3/1","3/2"}),L318="w"),VLOOKUP(N318,$AA$2:$AB$17,2,FALSE),IF(AND(OR($D320={"1/3","2/3","3/1","3/2"}),L318="l"),VLOOKUP(N318,$AC$2:$AD$17,2,FALSE),IF(AND(OR($D320={"1/3","2/3","3/1","3/2"}),L317="w"),VLOOKUP(N317,$AA$2:$AB$17,2,FALSE),IF(AND(OR($D320={"1/3","2/3","3/1","3/2"}),L317="l"),VLOOKUP(N317,$AC$2:$AD$17,2,FALSE),IF(AND(OR($D320={"1/3","2/3","3/1","3/2"}),L316="w"),VLOOKUP(N316,$AA$2:$AB$17,2,FALSE),IF(AND(OR($D320={"1/3","2/3","3/1","3/2"}),L316="l"),VLOOKUP(N316,$AC$2:$AD$17,2,FALSE),IF(AND(OR($D320={"1/3","2/3","3/1","3/2"}),L315="w"),VLOOKUP(N315,$AA$2:$AB$17,2,FALSE),IF(AND(OR($D320={"1/3","2/3","3/1","3/2"}),L315="l"),VLOOKUP(N315,$AC$2:$AD$17,2,FALSE),IF(AND(OR($D320={"1/3","2/3","3/1","3/2"}),L314="w"),VLOOKUP(N314,$AA$2:$AB$17,2,FALSE),IF(AND(OR($D320={"1/3","2/3","3/1","3/2"}),L314="l"),VLOOKUP(N314,$AC$2:$AD$17,2,FALSE),IF(AND(OR($D320={"1/3","2/3","3/1","3/2"}),L313="w"),VLOOKUP(N313,$AA$2:$AB$17,2,FALSE),IF(AND(OR($D320={"1/3","2/3","3/1","3/2"}),L313="l"),VLOOKUP(N313,$AC$2:$AD$17,2,FALSE),IF(AND(OR($D320={"1/3","2/3","3/1","3/2"}),L312="w"),VLOOKUP(N312,$AA$2:$AB$17,2,FALSE),IF(AND(OR($D320={"1/3","2/3","3/1","3/2"}),L312="l"),VLOOKUP(N312,$AC$2:$AD$17,2,FALSE),IF(AND(OR($D320={"1/3","2/3","3/1","3/2"}),L311="w"),VLOOKUP(N311,$AA$2:$AB$17,2,FALSE),IF(AND(OR($D320={"1/3","2/3","3/1","3/2"}),L311="l"),VLOOKUP(N311,$AC$2:$AD$17,2,FALSE),IF(AND(OR($D320={"1/3","2/3","3/1","3/2"}),L310="w"),VLOOKUP(N310,$AA$2:$AB$17,2,FALSE),IF(AND(OR($D320={"1/3","2/3","3/1","3/2"}),L310="l"),VLOOKUP(N310,$AC$2:$AD$17,2,FALSE),IF(OR($D320={"1/3","2/3","3/1","3/2"}),1,"")))))))))))))))))))))))</f>
        <v>1</v>
      </c>
      <c r="O321" s="12">
        <f t="shared" si="27"/>
        <v>3</v>
      </c>
      <c r="P321" s="13" t="str">
        <f>IF(AND(Q321="c",$A321&gt;=1,OR(R321={1,"2a","2b",3,"5a","5b","10a","10b","20a","20b","40a","40b","80a","80b","160a","160b"})),"w",IF(AND(Q321="",$A321&gt;=1,OR(R321={1,"2a","2b",3,"5a","5b","10a","10b","20a","20b","40a","40b","80a","80b","160a","160b"})),"l",""))</f>
        <v>w</v>
      </c>
      <c r="Q321" s="7" t="str">
        <f>IF(OR($A321={1,4,7,10,13,16,19,22,25,28,31,34}),"c","")</f>
        <v>c</v>
      </c>
      <c r="R321" s="14" t="str">
        <f>IF(AND(OR($E320={"a/b","a/c","b/a","c/a"}),P320="w"),VLOOKUP(R320,$AA$2:$AB$17,2,FALSE),IF(AND(OR($E320={"a/b","a/c","b/a","c/a"}),P320="l"),VLOOKUP(R320,$AC$2:$AD$17,2,FALSE),IF(AND(OR($E320={"a/b","a/c","b/a","c/a"}),P319="w"),VLOOKUP(R319,$AA$2:$AB$17,2,FALSE),IF(AND(OR($E320={"a/b","a/c","b/a","c/a"}),P319="l"),VLOOKUP(R319,$AC$2:$AD$17,2,FALSE),IF(AND(OR($E320={"a/b","a/c","b/a","c/a"}),P318="w"),VLOOKUP(R318,$AA$2:$AB$17,2,FALSE),IF(AND(OR($E320={"a/b","a/c","b/a","c/a"}),P318="l"),VLOOKUP(R318,$AC$2:$AD$17,2,FALSE),IF(AND(OR($E320={"a/b","a/c","b/a","c/a"}),P317="w"),VLOOKUP(R317,$AA$2:$AB$17,2,FALSE),IF(AND(OR($E320={"a/b","a/c","b/a","c/a"}),P317="l"),VLOOKUP(R317,$AC$2:$AD$17,2,FALSE),IF(AND(OR($E320={"a/b","a/c","b/a","c/a"}),P316="w"),VLOOKUP(R316,$AA$2:$AB$17,2,FALSE),IF(AND(OR($E320={"a/b","a/c","b/a","c/a"}),P316="l"),VLOOKUP(R316,$AC$2:$AD$17,2,FALSE),IF(AND(OR($E320={"a/b","a/c","b/a","c/a"}),P315="w"),VLOOKUP(R315,$AA$2:$AB$17,2,FALSE),IF(AND(OR($E320={"a/b","a/c","b/a","c/a"}),P315="l"),VLOOKUP(R315,$AC$2:$AD$17,2,FALSE),IF(AND(OR($E320={"a/b","a/c","b/a","c/a"}),P314="w"),VLOOKUP(R314,$AA$2:$AB$17,2,FALSE),IF(AND(OR($E320={"a/b","a/c","b/a","c/a"}),P314="l"),VLOOKUP(R314,$AC$2:$AD$17,2,FALSE),IF(AND(OR($E320={"a/b","a/c","b/a","c/a"}),P313="w"),VLOOKUP(R313,$AA$2:$AB$17,2,FALSE),IF(AND(OR($E320={"a/b","a/c","b/a","c/a"}),P313="l"),VLOOKUP(R313,$AC$2:$AD$17,2,FALSE),IF(AND(OR($E320={"a/b","a/c","b/a","c/a"}),P312="w"),VLOOKUP(R312,$AA$2:$AB$17,2,FALSE),IF(AND(OR($E320={"a/b","a/c","b/a","c/a"}),P312="l"),VLOOKUP(R312,$AC$2:$AD$17,2,FALSE),IF(AND(OR($E320={"a/b","a/c","b/a","c/a"}),P311="w"),VLOOKUP(R311,$AA$2:$AB$17,2,FALSE),IF(AND(OR($E320={"a/b","a/c","b/a","c/a"}),P311="l"),VLOOKUP(R311,$AC$2:$AD$17,2,FALSE),IF(AND(OR($E320={"a/b","a/c","b/a","c/a"}),P310="w"),VLOOKUP(R310,$AA$2:$AB$17,2,FALSE),IF(AND(OR($E320={"a/b","a/c","b/a","c/a"}),P310="l"),VLOOKUP(R310,$AC$2:$AD$17,2,FALSE),IF(OR($E320={"a/b","a/c","b/a","c/a"}),1,"")))))))))))))))))))))))</f>
        <v>2a</v>
      </c>
      <c r="S321" s="13" t="str">
        <f>IF(AND(T321="c",$A321&gt;=1,OR(U321={1,"2a","2b",3,"5a","5b","10a","10b","20a","20b","40a","40b","80a","80b","160a","160b"})),"w",IF(AND(T321="",$A321&gt;=1,OR(U321={1,"2a","2b",3,"5a","5b","10a","10b","20a","20b","40a","40b","80a","80b","160a","160b"})),"l",""))</f>
        <v/>
      </c>
      <c r="T321" s="7" t="str">
        <f>IF(OR($A321={2,5,8,11,14,17,20,23,26,29,32,35}),"c","")</f>
        <v/>
      </c>
      <c r="U321" s="14" t="str">
        <f>IF(AND(OR($E320={"a/b","b/c","b/a","c/b"}),S320="w"),VLOOKUP(U320,$AA$2:$AB$17,2,FALSE),IF(AND(OR($E320={"a/b","b/c","b/a","c/b"}),S320="l"),VLOOKUP(U320,$AC$2:$AD$17,2,FALSE),IF(AND(OR($E320={"a/b","b/c","b/a","c/b"}),S319="w"),VLOOKUP(U319,$AA$2:$AB$17,2,FALSE),IF(AND(OR($E320={"a/b","b/c","b/a","c/b"}),S319="l"),VLOOKUP(U319,$AC$2:$AD$17,2,FALSE),IF(AND(OR($E320={"a/b","b/c","b/a","c/b"}),S318="w"),VLOOKUP(U318,$AA$2:$AB$17,2,FALSE),IF(AND(OR($E320={"a/b","b/c","b/a","c/b"}),S318="l"),VLOOKUP(U318,$AC$2:$AD$17,2,FALSE),IF(AND(OR($E320={"a/b","b/c","b/a","c/b"}),S317="w"),VLOOKUP(U317,$AA$2:$AB$17,2,FALSE),IF(AND(OR($E320={"a/b","b/c","b/a","c/b"}),S317="l"),VLOOKUP(U317,$AC$2:$AD$17,2,FALSE),IF(AND(OR($E320={"a/b","b/c","b/a","c/b"}),S316="w"),VLOOKUP(U316,$AA$2:$AB$17,2,FALSE),IF(AND(OR($E320={"a/b","b/c","b/a","c/b"}),S316="l"),VLOOKUP(U316,$AC$2:$AD$17,2,FALSE),IF(AND(OR($E320={"a/b","b/c","b/a","c/b"}),S315="w"),VLOOKUP(U315,$AA$2:$AB$17,2,FALSE),IF(AND(OR($E320={"a/b","b/c","b/a","c/b"}),S315="l"),VLOOKUP(U315,$AC$2:$AD$17,2,FALSE),IF(AND(OR($E320={"a/b","b/c","b/a","c/b"}),S314="w"),VLOOKUP(U314,$AA$2:$AB$17,2,FALSE),IF(AND(OR($E320={"a/b","b/c","b/a","c/b"}),S314="l"),VLOOKUP(U314,$AC$2:$AD$17,2,FALSE),IF(AND(OR($E320={"a/b","b/c","b/a","c/b"}),S313="w"),VLOOKUP(U313,$AA$2:$AB$17,2,FALSE),IF(AND(OR($E320={"a/b","b/c","b/a","c/b"}),S313="l"),VLOOKUP(U313,$AC$2:$AD$17,2,FALSE),IF(AND(OR($E320={"a/b","b/c","b/a","c/b"}),S312="w"),VLOOKUP(U312,$AA$2:$AB$17,2,FALSE),IF(AND(OR($E320={"a/b","b/c","b/a","c/b"}),S312="l"),VLOOKUP(U312,$AC$2:$AD$17,2,FALSE),IF(AND(OR($E320={"a/b","b/c","b/a","c/b"}),S311="w"),VLOOKUP(U311,$AA$2:$AB$17,2,FALSE),IF(AND(OR($E320={"a/b","b/c","b/a","c/b"}),S311="l"),VLOOKUP(U311,$AC$2:$AD$17,2,FALSE),IF(AND(OR($E320={"a/b","b/c","b/a","c/b"}),S310="w"),VLOOKUP(U310,$AA$2:$AB$17,2,FALSE),IF(AND(OR($E320={"a/b","b/c","b/a","c/b"}),S310="l"),VLOOKUP(U310,$AC$2:$AD$17,2,FALSE),IF(OR($E320={"a/b","b/c","b/a","c/b"}),1,"")))))))))))))))))))))))</f>
        <v/>
      </c>
      <c r="V321" s="13" t="str">
        <f>IF(AND(W321="c",$A321&gt;=1,OR(X321={1,"2a","2b",3,"5a","5b","10a","10b","20a","20b","40a","40b","80a","80b","160a","160b"})),"w",IF(AND(W321="",$A321&gt;=1,OR(X321={1,"2a","2b",3,"5a","5b","10a","10b","20a","20b","40a","40b","80a","80b","160a","160b"})),"l",""))</f>
        <v>l</v>
      </c>
      <c r="W321" s="7" t="str">
        <f>IF(OR($A321={3,6,9,12,15,18,21,24,27,30,33,36}),"c","")</f>
        <v/>
      </c>
      <c r="X321" s="14" t="str">
        <f>IF(AND(OR($E320={"a/c","b/c","c/a","c/b"}),V320="w"),VLOOKUP(X320,$AA$2:$AB$17,2,FALSE),IF(AND(OR($E320={"a/c","b/c","c/a","c/b"}),V320="l"),VLOOKUP(X320,$AC$2:$AD$17,2,FALSE),IF(AND(OR($E320={"a/c","b/c","c/a","c/b"}),V319="w"),VLOOKUP(X319,$AA$2:$AB$17,2,FALSE),IF(AND(OR($E320={"a/c","b/c","c/a","c/b"}),V319="l"),VLOOKUP(X319,$AC$2:$AD$17,2,FALSE),IF(AND(OR($E320={"a/c","b/c","c/a","c/b"}),V318="w"),VLOOKUP(X318,$AA$2:$AB$17,2,FALSE),IF(AND(OR($E320={"a/c","b/c","c/a","c/b"}),V318="l"),VLOOKUP(X318,$AC$2:$AD$17,2,FALSE),IF(AND(OR($E320={"a/c","b/c","c/a","c/b"}),V317="w"),VLOOKUP(X317,$AA$2:$AB$17,2,FALSE),IF(AND(OR($E320={"a/c","b/c","c/a","c/b"}),V317="l"),VLOOKUP(X317,$AC$2:$AD$17,2,FALSE),IF(AND(OR($E320={"a/c","b/c","c/a","c/b"}),V316="w"),VLOOKUP(X316,$AA$2:$AB$17,2,FALSE),IF(AND(OR($E320={"a/c","b/c","c/a","c/b"}),V316="l"),VLOOKUP(X316,$AC$2:$AD$17,2,FALSE),IF(AND(OR($E320={"a/c","b/c","c/a","c/b"}),V315="w"),VLOOKUP(X315,$AA$2:$AB$17,2,FALSE),IF(AND(OR($E320={"a/c","b/c","c/a","c/b"}),V315="l"),VLOOKUP(X315,$AC$2:$AD$17,2,FALSE),IF(AND(OR($E320={"a/c","b/c","c/a","c/b"}),V314="w"),VLOOKUP(X314,$AA$2:$AB$17,2,FALSE),IF(AND(OR($E320={"a/c","b/c","c/a","c/b"}),V314="l"),VLOOKUP(X314,$AC$2:$AD$17,2,FALSE),IF(AND(OR($E320={"a/c","b/c","c/a","c/b"}),V313="w"),VLOOKUP(X313,$AA$2:$AB$17,2,FALSE),IF(AND(OR($E320={"a/c","b/c","c/a","c/b"}),V313="l"),VLOOKUP(X313,$AC$2:$AD$17,2,FALSE),IF(AND(OR($E320={"a/c","b/c","c/a","c/b"}),V312="w"),VLOOKUP(X312,$AA$2:$AB$17,2,FALSE),IF(AND(OR($E320={"a/c","b/c","c/a","c/b"}),V312="l"),VLOOKUP(X312,$AC$2:$AD$17,2,FALSE),IF(AND(OR($E320={"a/c","b/c","c/a","c/b"}),V311="w"),VLOOKUP(X311,$AA$2:$AB$17,2,FALSE),IF(AND(OR($E320={"a/c","b/c","c/a","c/b"}),V311="l"),VLOOKUP(X311,$AC$2:$AD$17,2,FALSE),IF(AND(OR($E320={"a/c","b/c","c/a","c/b"}),V310="w"),VLOOKUP(X310,$AA$2:$AB$17,2,FALSE),IF(AND(OR($E320={"a/c","b/c","c/a","c/b"}),V310="l"),VLOOKUP(X310,$AC$2:$AD$17,2,FALSE),IF(OR($E320={"a/c","b/c","c/a","c/b"}),1,"")))))))))))))))))))))))</f>
        <v>5b</v>
      </c>
      <c r="Y321" s="12">
        <f t="shared" si="28"/>
        <v>-1</v>
      </c>
      <c r="Z321" s="27">
        <f t="shared" si="29"/>
        <v>2</v>
      </c>
    </row>
    <row r="322" spans="1:26">
      <c r="A322" s="2">
        <v>9</v>
      </c>
      <c r="B322" s="9">
        <f>IF(OR($A322={1,2,3,4,5,6,7,8,9,10,11,12}),1,IF(OR($A322={13,14,15,16,17,18,19,20,21,22,23,24}),2,IF(OR($A322={25,26,27,28,29,30,31,32,33,34,35,36}),3,"")))</f>
        <v>1</v>
      </c>
      <c r="C322" s="9" t="str">
        <f>IF(OR($A322={1,4,7,10,13,16,19,22,25,28,31,34}),"A",IF(OR($A322={2,5,8,11,14,17,20,23,26,29,32,35}),"B",IF(OR($A322={3,6,9,12,15,18,21,24,27,30,33,36}),"C","")))</f>
        <v>C</v>
      </c>
      <c r="D322" t="str">
        <f t="shared" si="30"/>
        <v>2/1</v>
      </c>
      <c r="E322" t="str">
        <f t="shared" si="31"/>
        <v>A/C</v>
      </c>
      <c r="F322" s="13" t="str">
        <f>IF(AND(G322="d",$A322&gt;=1,OR(H322={1,"2a","2b",3,"5a","5b","10a","10b","20a","20b","40a","40b","80a","80b","160a","160b"})),"w",IF(AND(G322="",$A322&gt;=1,OR(H322={1,"2a","2b",3,"5a","5b","10a","10b","20a","20b","40a","40b","80a","80b","160a","160b"})),"l",""))</f>
        <v/>
      </c>
      <c r="G322" s="7" t="str">
        <f>IF(OR($A322={1,2,3,4,5,6,7,8,9,10,11,12}),"d","")</f>
        <v>d</v>
      </c>
      <c r="H322" s="14" t="str">
        <f>IF(AND(OR($D321={"1/2","1/3","2/1","3/1"}),F321="w"),VLOOKUP(H321,$AA$2:$AB$17,2,FALSE),IF(AND(OR($D321={"1/2","1/3","2/1","3/1"}),F321="l"),VLOOKUP(H321,$AC$2:$AD$17,2,FALSE),IF(AND(OR($D321={"1/2","1/3","2/1","3/1"}),F320="w"),VLOOKUP(H320,$AA$2:$AB$17,2,FALSE),IF(AND(OR($D321={"1/2","1/3","2/1","3/1"}),F320="l"),VLOOKUP(H320,$AC$2:$AD$17,2,FALSE),IF(AND(OR($D321={"1/2","1/3","2/1","3/1"}),F319="w"),VLOOKUP(H319,$AA$2:$AB$17,2,FALSE),IF(AND(OR($D321={"1/2","1/3","2/1","3/1"}),F319="l"),VLOOKUP(H319,$AC$2:$AD$17,2,FALSE),IF(AND(OR($D321={"1/2","1/3","2/1","3/1"}),F318="w"),VLOOKUP(H318,$AA$2:$AB$17,2,FALSE),IF(AND(OR($D321={"1/2","1/3","2/1","3/1"}),F318="l"),VLOOKUP(H318,$AC$2:$AD$17,2,FALSE),IF(AND(OR($D321={"1/2","1/3","2/1","3/1"}),F317="w"),VLOOKUP(H317,$AA$2:$AB$17,2,FALSE),IF(AND(OR($D321={"1/2","1/3","2/1","3/1"}),F317="l"),VLOOKUP(H317,$AC$2:$AD$17,2,FALSE),IF(AND(OR($D321={"1/2","1/3","2/1","3/1"}),F316="w"),VLOOKUP(H316,$AA$2:$AB$17,2,FALSE),IF(AND(OR($D321={"1/2","1/3","2/1","3/1"}),F316="l"),VLOOKUP(H316,$AC$2:$AD$17,2,FALSE),IF(AND(OR($D321={"1/2","1/3","2/1","3/1"}),F315="w"),VLOOKUP(H315,$AA$2:$AB$17,2,FALSE),IF(AND(OR($D321={"1/2","1/3","2/1","3/1"}),F315="l"),VLOOKUP(H315,$AC$2:$AD$17,2,FALSE),IF(AND(OR($D321={"1/2","1/3","2/1","3/1"}),F314="w"),VLOOKUP(H314,$AA$2:$AB$17,2,FALSE),IF(AND(OR($D321={"1/2","1/3","2/1","3/1"}),F314="l"),VLOOKUP(H314,$AC$2:$AD$17,2,FALSE),IF(AND(OR($D321={"1/2","1/3","2/1","3/1"}),F313="w"),VLOOKUP(H313,$AA$2:$AB$17,2,FALSE),IF(AND(OR($D321={"1/2","1/3","2/1","3/1"}),F313="l"),VLOOKUP(H313,$AC$2:$AD$17,2,FALSE),IF(AND(OR($D321={"1/2","1/3","2/1","3/1"}),F312="w"),VLOOKUP(H312,$AA$2:$AB$17,2,FALSE),IF(AND(OR($D321={"1/2","1/3","2/1","3/1"}),F312="l"),VLOOKUP(H312,$AC$2:$AD$17,2,FALSE),IF(AND(OR($D321={"1/2","1/3","2/1","3/1"}),F311="w"),VLOOKUP(H311,$AA$2:$AB$17,2,FALSE),IF(AND(OR($D321={"1/2","1/3","2/1","3/1"}),F311="l"),VLOOKUP(H311,$AC$2:$AD$17,2,FALSE),IF(OR($D321={"1/2","1/3","2/1","3/1"}),1,"")))))))))))))))))))))))</f>
        <v/>
      </c>
      <c r="I322" s="13" t="str">
        <f>IF(AND(J322="d",$A322&gt;=1,OR(K322={1,"2a","2b",3,"5a","5b","10a","10b","20a","20b","40a","40b","80a","80b","160a","160b"})),"w",IF(AND(J322="",$A322&gt;=1,OR(K322={1,"2a","2b",3,"5a","5b","10a","10b","20a","20b","40a","40b","80a","80b","160a","160b"})),"l",""))</f>
        <v>l</v>
      </c>
      <c r="J322" s="7" t="str">
        <f>IF(OR($A322={13,14,15,16,17,18,19,20,21,22,23,24}),"d","")</f>
        <v/>
      </c>
      <c r="K322" s="14">
        <f>IF(AND(OR($D321={"1/2","2/3","2/1","3/2"}),I321="w"),VLOOKUP(K321,$AA$2:$AB$17,2,FALSE),IF(AND(OR($D321={"1/2","2/3","2/1","3/2"}),I321="l"),VLOOKUP(K321,$AC$2:$AD$17,2,FALSE),IF(AND(OR($D321={"1/2","2/3","2/1","3/2"}),I320="w"),VLOOKUP(K320,$AA$2:$AB$17,2,FALSE),IF(AND(OR($D321={"1/2","2/3","2/1","3/2"}),I320="l"),VLOOKUP(K320,$AC$2:$AD$17,2,FALSE),IF(AND(OR($D321={"1/2","2/3","2/1","3/2"}),I319="w"),VLOOKUP(K319,$AA$2:$AB$17,2,FALSE),IF(AND(OR($D321={"1/2","2/3","2/1","3/2"}),I319="l"),VLOOKUP(K319,$AC$2:$AD$17,2,FALSE),IF(AND(OR($D321={"1/2","2/3","2/1","3/2"}),I318="w"),VLOOKUP(K318,$AA$2:$AB$17,2,FALSE),IF(AND(OR($D321={"1/2","2/3","2/1","3/2"}),I318="l"),VLOOKUP(K318,$AC$2:$AD$17,2,FALSE),IF(AND(OR($D321={"1/2","2/3","2/1","3/2"}),I317="w"),VLOOKUP(K317,$AA$2:$AB$17,2,FALSE),IF(AND(OR($D321={"1/2","2/3","2/1","3/2"}),I317="l"),VLOOKUP(K317,$AC$2:$AD$17,2,FALSE),IF(AND(OR($D321={"1/2","2/3","2/1","3/2"}),I316="w"),VLOOKUP(K316,$AA$2:$AB$17,2,FALSE),IF(AND(OR($D321={"1/2","2/3","2/1","3/2"}),I316="l"),VLOOKUP(K316,$AC$2:$AD$17,2,FALSE),IF(AND(OR($D321={"1/2","2/3","2/1","3/2"}),I315="w"),VLOOKUP(K315,$AA$2:$AB$17,2,FALSE),IF(AND(OR($D321={"1/2","2/3","2/1","3/2"}),I315="l"),VLOOKUP(K315,$AC$2:$AD$17,2,FALSE),IF(AND(OR($D321={"1/2","2/3","2/1","3/2"}),I314="w"),VLOOKUP(K314,$AA$2:$AB$17,2,FALSE),IF(AND(OR($D321={"1/2","2/3","2/1","3/2"}),I314="l"),VLOOKUP(K314,$AC$2:$AD$17,2,FALSE),IF(AND(OR($D321={"1/2","2/3","2/1","3/2"}),I313="w"),VLOOKUP(K313,$AA$2:$AB$17,2,FALSE),IF(AND(OR($D321={"1/2","2/3","2/1","3/2"}),I313="l"),VLOOKUP(K313,$AC$2:$AD$17,2,FALSE),IF(AND(OR($D321={"1/2","2/3","2/1","3/2"}),I312="w"),VLOOKUP(K312,$AA$2:$AB$17,2,FALSE),IF(AND(OR($D321={"1/2","2/3","2/1","3/2"}),I312="l"),VLOOKUP(K312,$AC$2:$AD$17,2,FALSE),IF(AND(OR($D321={"1/2","2/3","2/1","3/2"}),I311="w"),VLOOKUP(K311,$AA$2:$AB$17,2,FALSE),IF(AND(OR($D321={"1/2","2/3","2/1","3/2"}),I311="l"),VLOOKUP(K311,$AC$2:$AD$17,2,FALSE),IF(OR($D321={"1/2","2/3","2/1","3/2"}),1,"")))))))))))))))))))))))</f>
        <v>1</v>
      </c>
      <c r="L322" s="13" t="str">
        <f>IF(AND(M322="d",$A322&gt;=1,OR(N322={1,"2a","2b",3,"5a","5b","10a","10b","20a","20b","40a","40b","80a","80b","160a","160b"})),"w",IF(AND(M322="",$A322&gt;=1,OR(N322={1,"2a","2b",3,"5a","5b","10a","10b","20a","20b","40a","40b","80a","80b","160a","160b"})),"l",""))</f>
        <v>l</v>
      </c>
      <c r="M322" s="7" t="str">
        <f>IF(OR($A322={25,26,27,28,29,30,31,32,33,34,35,36}),"d","")</f>
        <v/>
      </c>
      <c r="N322" s="14" t="str">
        <f>IF(AND(OR($D321={"1/3","2/3","3/1","3/2"}),L321="w"),VLOOKUP(N321,$AA$2:$AB$17,2,FALSE),IF(AND(OR($D321={"1/3","2/3","3/1","3/2"}),L321="l"),VLOOKUP(N321,$AC$2:$AD$17,2,FALSE),IF(AND(OR($D321={"1/3","2/3","3/1","3/2"}),L320="w"),VLOOKUP(N320,$AA$2:$AB$17,2,FALSE),IF(AND(OR($D321={"1/3","2/3","3/1","3/2"}),L320="l"),VLOOKUP(N320,$AC$2:$AD$17,2,FALSE),IF(AND(OR($D321={"1/3","2/3","3/1","3/2"}),L319="w"),VLOOKUP(N319,$AA$2:$AB$17,2,FALSE),IF(AND(OR($D321={"1/3","2/3","3/1","3/2"}),L319="l"),VLOOKUP(N319,$AC$2:$AD$17,2,FALSE),IF(AND(OR($D321={"1/3","2/3","3/1","3/2"}),L318="w"),VLOOKUP(N318,$AA$2:$AB$17,2,FALSE),IF(AND(OR($D321={"1/3","2/3","3/1","3/2"}),L318="l"),VLOOKUP(N318,$AC$2:$AD$17,2,FALSE),IF(AND(OR($D321={"1/3","2/3","3/1","3/2"}),L317="w"),VLOOKUP(N317,$AA$2:$AB$17,2,FALSE),IF(AND(OR($D321={"1/3","2/3","3/1","3/2"}),L317="l"),VLOOKUP(N317,$AC$2:$AD$17,2,FALSE),IF(AND(OR($D321={"1/3","2/3","3/1","3/2"}),L316="w"),VLOOKUP(N316,$AA$2:$AB$17,2,FALSE),IF(AND(OR($D321={"1/3","2/3","3/1","3/2"}),L316="l"),VLOOKUP(N316,$AC$2:$AD$17,2,FALSE),IF(AND(OR($D321={"1/3","2/3","3/1","3/2"}),L315="w"),VLOOKUP(N315,$AA$2:$AB$17,2,FALSE),IF(AND(OR($D321={"1/3","2/3","3/1","3/2"}),L315="l"),VLOOKUP(N315,$AC$2:$AD$17,2,FALSE),IF(AND(OR($D321={"1/3","2/3","3/1","3/2"}),L314="w"),VLOOKUP(N314,$AA$2:$AB$17,2,FALSE),IF(AND(OR($D321={"1/3","2/3","3/1","3/2"}),L314="l"),VLOOKUP(N314,$AC$2:$AD$17,2,FALSE),IF(AND(OR($D321={"1/3","2/3","3/1","3/2"}),L313="w"),VLOOKUP(N313,$AA$2:$AB$17,2,FALSE),IF(AND(OR($D321={"1/3","2/3","3/1","3/2"}),L313="l"),VLOOKUP(N313,$AC$2:$AD$17,2,FALSE),IF(AND(OR($D321={"1/3","2/3","3/1","3/2"}),L312="w"),VLOOKUP(N312,$AA$2:$AB$17,2,FALSE),IF(AND(OR($D321={"1/3","2/3","3/1","3/2"}),L312="l"),VLOOKUP(N312,$AC$2:$AD$17,2,FALSE),IF(AND(OR($D321={"1/3","2/3","3/1","3/2"}),L311="w"),VLOOKUP(N311,$AA$2:$AB$17,2,FALSE),IF(AND(OR($D321={"1/3","2/3","3/1","3/2"}),L311="l"),VLOOKUP(N311,$AC$2:$AD$17,2,FALSE),IF(OR($D321={"1/3","2/3","3/1","3/2"}),1,"")))))))))))))))))))))))</f>
        <v>2a</v>
      </c>
      <c r="O322" s="12">
        <f t="shared" si="27"/>
        <v>-3</v>
      </c>
      <c r="P322" s="13" t="str">
        <f>IF(AND(Q322="c",$A322&gt;=1,OR(R322={1,"2a","2b",3,"5a","5b","10a","10b","20a","20b","40a","40b","80a","80b","160a","160b"})),"w",IF(AND(Q322="",$A322&gt;=1,OR(R322={1,"2a","2b",3,"5a","5b","10a","10b","20a","20b","40a","40b","80a","80b","160a","160b"})),"l",""))</f>
        <v>l</v>
      </c>
      <c r="Q322" s="7" t="str">
        <f>IF(OR($A322={1,4,7,10,13,16,19,22,25,28,31,34}),"c","")</f>
        <v/>
      </c>
      <c r="R322" s="14">
        <f>IF(AND(OR($E321={"a/b","a/c","b/a","c/a"}),P321="w"),VLOOKUP(R321,$AA$2:$AB$17,2,FALSE),IF(AND(OR($E321={"a/b","a/c","b/a","c/a"}),P321="l"),VLOOKUP(R321,$AC$2:$AD$17,2,FALSE),IF(AND(OR($E321={"a/b","a/c","b/a","c/a"}),P320="w"),VLOOKUP(R320,$AA$2:$AB$17,2,FALSE),IF(AND(OR($E321={"a/b","a/c","b/a","c/a"}),P320="l"),VLOOKUP(R320,$AC$2:$AD$17,2,FALSE),IF(AND(OR($E321={"a/b","a/c","b/a","c/a"}),P319="w"),VLOOKUP(R319,$AA$2:$AB$17,2,FALSE),IF(AND(OR($E321={"a/b","a/c","b/a","c/a"}),P319="l"),VLOOKUP(R319,$AC$2:$AD$17,2,FALSE),IF(AND(OR($E321={"a/b","a/c","b/a","c/a"}),P318="w"),VLOOKUP(R318,$AA$2:$AB$17,2,FALSE),IF(AND(OR($E321={"a/b","a/c","b/a","c/a"}),P318="l"),VLOOKUP(R318,$AC$2:$AD$17,2,FALSE),IF(AND(OR($E321={"a/b","a/c","b/a","c/a"}),P317="w"),VLOOKUP(R317,$AA$2:$AB$17,2,FALSE),IF(AND(OR($E321={"a/b","a/c","b/a","c/a"}),P317="l"),VLOOKUP(R317,$AC$2:$AD$17,2,FALSE),IF(AND(OR($E321={"a/b","a/c","b/a","c/a"}),P316="w"),VLOOKUP(R316,$AA$2:$AB$17,2,FALSE),IF(AND(OR($E321={"a/b","a/c","b/a","c/a"}),P316="l"),VLOOKUP(R316,$AC$2:$AD$17,2,FALSE),IF(AND(OR($E321={"a/b","a/c","b/a","c/a"}),P315="w"),VLOOKUP(R315,$AA$2:$AB$17,2,FALSE),IF(AND(OR($E321={"a/b","a/c","b/a","c/a"}),P315="l"),VLOOKUP(R315,$AC$2:$AD$17,2,FALSE),IF(AND(OR($E321={"a/b","a/c","b/a","c/a"}),P314="w"),VLOOKUP(R314,$AA$2:$AB$17,2,FALSE),IF(AND(OR($E321={"a/b","a/c","b/a","c/a"}),P314="l"),VLOOKUP(R314,$AC$2:$AD$17,2,FALSE),IF(AND(OR($E321={"a/b","a/c","b/a","c/a"}),P313="w"),VLOOKUP(R313,$AA$2:$AB$17,2,FALSE),IF(AND(OR($E321={"a/b","a/c","b/a","c/a"}),P313="l"),VLOOKUP(R313,$AC$2:$AD$17,2,FALSE),IF(AND(OR($E321={"a/b","a/c","b/a","c/a"}),P312="w"),VLOOKUP(R312,$AA$2:$AB$17,2,FALSE),IF(AND(OR($E321={"a/b","a/c","b/a","c/a"}),P312="l"),VLOOKUP(R312,$AC$2:$AD$17,2,FALSE),IF(AND(OR($E321={"a/b","a/c","b/a","c/a"}),P311="w"),VLOOKUP(R311,$AA$2:$AB$17,2,FALSE),IF(AND(OR($E321={"a/b","a/c","b/a","c/a"}),P311="l"),VLOOKUP(R311,$AC$2:$AD$17,2,FALSE),IF(OR($E321={"a/b","a/c","b/a","c/a"}),1,"")))))))))))))))))))))))</f>
        <v>1</v>
      </c>
      <c r="S322" s="13" t="str">
        <f>IF(AND(T322="c",$A322&gt;=1,OR(U322={1,"2a","2b",3,"5a","5b","10a","10b","20a","20b","40a","40b","80a","80b","160a","160b"})),"w",IF(AND(T322="",$A322&gt;=1,OR(U322={1,"2a","2b",3,"5a","5b","10a","10b","20a","20b","40a","40b","80a","80b","160a","160b"})),"l",""))</f>
        <v/>
      </c>
      <c r="T322" s="7" t="str">
        <f>IF(OR($A322={2,5,8,11,14,17,20,23,26,29,32,35}),"c","")</f>
        <v/>
      </c>
      <c r="U322" s="14" t="str">
        <f>IF(AND(OR($E321={"a/b","b/c","b/a","c/b"}),S321="w"),VLOOKUP(U321,$AA$2:$AB$17,2,FALSE),IF(AND(OR($E321={"a/b","b/c","b/a","c/b"}),S321="l"),VLOOKUP(U321,$AC$2:$AD$17,2,FALSE),IF(AND(OR($E321={"a/b","b/c","b/a","c/b"}),S320="w"),VLOOKUP(U320,$AA$2:$AB$17,2,FALSE),IF(AND(OR($E321={"a/b","b/c","b/a","c/b"}),S320="l"),VLOOKUP(U320,$AC$2:$AD$17,2,FALSE),IF(AND(OR($E321={"a/b","b/c","b/a","c/b"}),S319="w"),VLOOKUP(U319,$AA$2:$AB$17,2,FALSE),IF(AND(OR($E321={"a/b","b/c","b/a","c/b"}),S319="l"),VLOOKUP(U319,$AC$2:$AD$17,2,FALSE),IF(AND(OR($E321={"a/b","b/c","b/a","c/b"}),S318="w"),VLOOKUP(U318,$AA$2:$AB$17,2,FALSE),IF(AND(OR($E321={"a/b","b/c","b/a","c/b"}),S318="l"),VLOOKUP(U318,$AC$2:$AD$17,2,FALSE),IF(AND(OR($E321={"a/b","b/c","b/a","c/b"}),S317="w"),VLOOKUP(U317,$AA$2:$AB$17,2,FALSE),IF(AND(OR($E321={"a/b","b/c","b/a","c/b"}),S317="l"),VLOOKUP(U317,$AC$2:$AD$17,2,FALSE),IF(AND(OR($E321={"a/b","b/c","b/a","c/b"}),S316="w"),VLOOKUP(U316,$AA$2:$AB$17,2,FALSE),IF(AND(OR($E321={"a/b","b/c","b/a","c/b"}),S316="l"),VLOOKUP(U316,$AC$2:$AD$17,2,FALSE),IF(AND(OR($E321={"a/b","b/c","b/a","c/b"}),S315="w"),VLOOKUP(U315,$AA$2:$AB$17,2,FALSE),IF(AND(OR($E321={"a/b","b/c","b/a","c/b"}),S315="l"),VLOOKUP(U315,$AC$2:$AD$17,2,FALSE),IF(AND(OR($E321={"a/b","b/c","b/a","c/b"}),S314="w"),VLOOKUP(U314,$AA$2:$AB$17,2,FALSE),IF(AND(OR($E321={"a/b","b/c","b/a","c/b"}),S314="l"),VLOOKUP(U314,$AC$2:$AD$17,2,FALSE),IF(AND(OR($E321={"a/b","b/c","b/a","c/b"}),S313="w"),VLOOKUP(U313,$AA$2:$AB$17,2,FALSE),IF(AND(OR($E321={"a/b","b/c","b/a","c/b"}),S313="l"),VLOOKUP(U313,$AC$2:$AD$17,2,FALSE),IF(AND(OR($E321={"a/b","b/c","b/a","c/b"}),S312="w"),VLOOKUP(U312,$AA$2:$AB$17,2,FALSE),IF(AND(OR($E321={"a/b","b/c","b/a","c/b"}),S312="l"),VLOOKUP(U312,$AC$2:$AD$17,2,FALSE),IF(AND(OR($E321={"a/b","b/c","b/a","c/b"}),S311="w"),VLOOKUP(U311,$AA$2:$AB$17,2,FALSE),IF(AND(OR($E321={"a/b","b/c","b/a","c/b"}),S311="l"),VLOOKUP(U311,$AC$2:$AD$17,2,FALSE),IF(OR($E321={"a/b","b/c","b/a","c/b"}),1,"")))))))))))))))))))))))</f>
        <v/>
      </c>
      <c r="V322" s="13" t="str">
        <f>IF(AND(W322="c",$A322&gt;=1,OR(X322={1,"2a","2b",3,"5a","5b","10a","10b","20a","20b","40a","40b","80a","80b","160a","160b"})),"w",IF(AND(W322="",$A322&gt;=1,OR(X322={1,"2a","2b",3,"5a","5b","10a","10b","20a","20b","40a","40b","80a","80b","160a","160b"})),"l",""))</f>
        <v>w</v>
      </c>
      <c r="W322" s="7" t="str">
        <f>IF(OR($A322={3,6,9,12,15,18,21,24,27,30,33,36}),"c","")</f>
        <v>c</v>
      </c>
      <c r="X322" s="14" t="str">
        <f>IF(AND(OR($E321={"a/c","b/c","c/a","c/b"}),V321="w"),VLOOKUP(X321,$AA$2:$AB$17,2,FALSE),IF(AND(OR($E321={"a/c","b/c","c/a","c/b"}),V321="l"),VLOOKUP(X321,$AC$2:$AD$17,2,FALSE),IF(AND(OR($E321={"a/c","b/c","c/a","c/b"}),V320="w"),VLOOKUP(X320,$AA$2:$AB$17,2,FALSE),IF(AND(OR($E321={"a/c","b/c","c/a","c/b"}),V320="l"),VLOOKUP(X320,$AC$2:$AD$17,2,FALSE),IF(AND(OR($E321={"a/c","b/c","c/a","c/b"}),V319="w"),VLOOKUP(X319,$AA$2:$AB$17,2,FALSE),IF(AND(OR($E321={"a/c","b/c","c/a","c/b"}),V319="l"),VLOOKUP(X319,$AC$2:$AD$17,2,FALSE),IF(AND(OR($E321={"a/c","b/c","c/a","c/b"}),V318="w"),VLOOKUP(X318,$AA$2:$AB$17,2,FALSE),IF(AND(OR($E321={"a/c","b/c","c/a","c/b"}),V318="l"),VLOOKUP(X318,$AC$2:$AD$17,2,FALSE),IF(AND(OR($E321={"a/c","b/c","c/a","c/b"}),V317="w"),VLOOKUP(X317,$AA$2:$AB$17,2,FALSE),IF(AND(OR($E321={"a/c","b/c","c/a","c/b"}),V317="l"),VLOOKUP(X317,$AC$2:$AD$17,2,FALSE),IF(AND(OR($E321={"a/c","b/c","c/a","c/b"}),V316="w"),VLOOKUP(X316,$AA$2:$AB$17,2,FALSE),IF(AND(OR($E321={"a/c","b/c","c/a","c/b"}),V316="l"),VLOOKUP(X316,$AC$2:$AD$17,2,FALSE),IF(AND(OR($E321={"a/c","b/c","c/a","c/b"}),V315="w"),VLOOKUP(X315,$AA$2:$AB$17,2,FALSE),IF(AND(OR($E321={"a/c","b/c","c/a","c/b"}),V315="l"),VLOOKUP(X315,$AC$2:$AD$17,2,FALSE),IF(AND(OR($E321={"a/c","b/c","c/a","c/b"}),V314="w"),VLOOKUP(X314,$AA$2:$AB$17,2,FALSE),IF(AND(OR($E321={"a/c","b/c","c/a","c/b"}),V314="l"),VLOOKUP(X314,$AC$2:$AD$17,2,FALSE),IF(AND(OR($E321={"a/c","b/c","c/a","c/b"}),V313="w"),VLOOKUP(X313,$AA$2:$AB$17,2,FALSE),IF(AND(OR($E321={"a/c","b/c","c/a","c/b"}),V313="l"),VLOOKUP(X313,$AC$2:$AD$17,2,FALSE),IF(AND(OR($E321={"a/c","b/c","c/a","c/b"}),V312="w"),VLOOKUP(X312,$AA$2:$AB$17,2,FALSE),IF(AND(OR($E321={"a/c","b/c","c/a","c/b"}),V312="l"),VLOOKUP(X312,$AC$2:$AD$17,2,FALSE),IF(AND(OR($E321={"a/c","b/c","c/a","c/b"}),V311="w"),VLOOKUP(X311,$AA$2:$AB$17,2,FALSE),IF(AND(OR($E321={"a/c","b/c","c/a","c/b"}),V311="l"),VLOOKUP(X311,$AC$2:$AD$17,2,FALSE),IF(OR($E321={"a/c","b/c","c/a","c/b"}),1,"")))))))))))))))))))))))</f>
        <v>10a</v>
      </c>
      <c r="Y322" s="12">
        <f t="shared" si="28"/>
        <v>19</v>
      </c>
      <c r="Z322" s="27">
        <f t="shared" si="29"/>
        <v>16</v>
      </c>
    </row>
    <row r="323" spans="1:26">
      <c r="A323" s="2">
        <v>23</v>
      </c>
      <c r="B323" s="9">
        <f>IF(OR($A323={1,2,3,4,5,6,7,8,9,10,11,12}),1,IF(OR($A323={13,14,15,16,17,18,19,20,21,22,23,24}),2,IF(OR($A323={25,26,27,28,29,30,31,32,33,34,35,36}),3,"")))</f>
        <v>2</v>
      </c>
      <c r="C323" s="9" t="str">
        <f>IF(OR($A323={1,4,7,10,13,16,19,22,25,28,31,34}),"A",IF(OR($A323={2,5,8,11,14,17,20,23,26,29,32,35}),"B",IF(OR($A323={3,6,9,12,15,18,21,24,27,30,33,36}),"C","")))</f>
        <v>B</v>
      </c>
      <c r="D323" t="str">
        <f t="shared" si="30"/>
        <v>1/2</v>
      </c>
      <c r="E323" t="str">
        <f t="shared" si="31"/>
        <v>C/B</v>
      </c>
      <c r="F323" s="13" t="str">
        <f>IF(AND(G323="d",$A323&gt;=1,OR(H323={1,"2a","2b",3,"5a","5b","10a","10b","20a","20b","40a","40b","80a","80b","160a","160b"})),"w",IF(AND(G323="",$A323&gt;=1,OR(H323={1,"2a","2b",3,"5a","5b","10a","10b","20a","20b","40a","40b","80a","80b","160a","160b"})),"l",""))</f>
        <v>l</v>
      </c>
      <c r="G323" s="7" t="str">
        <f>IF(OR($A323={1,2,3,4,5,6,7,8,9,10,11,12}),"d","")</f>
        <v/>
      </c>
      <c r="H323" s="14" t="str">
        <f>IF(AND(OR($D322={"1/2","1/3","2/1","3/1"}),F322="w"),VLOOKUP(H322,$AA$2:$AB$17,2,FALSE),IF(AND(OR($D322={"1/2","1/3","2/1","3/1"}),F322="l"),VLOOKUP(H322,$AC$2:$AD$17,2,FALSE),IF(AND(OR($D322={"1/2","1/3","2/1","3/1"}),F321="w"),VLOOKUP(H321,$AA$2:$AB$17,2,FALSE),IF(AND(OR($D322={"1/2","1/3","2/1","3/1"}),F321="l"),VLOOKUP(H321,$AC$2:$AD$17,2,FALSE),IF(AND(OR($D322={"1/2","1/3","2/1","3/1"}),F320="w"),VLOOKUP(H320,$AA$2:$AB$17,2,FALSE),IF(AND(OR($D322={"1/2","1/3","2/1","3/1"}),F320="l"),VLOOKUP(H320,$AC$2:$AD$17,2,FALSE),IF(AND(OR($D322={"1/2","1/3","2/1","3/1"}),F319="w"),VLOOKUP(H319,$AA$2:$AB$17,2,FALSE),IF(AND(OR($D322={"1/2","1/3","2/1","3/1"}),F319="l"),VLOOKUP(H319,$AC$2:$AD$17,2,FALSE),IF(AND(OR($D322={"1/2","1/3","2/1","3/1"}),F318="w"),VLOOKUP(H318,$AA$2:$AB$17,2,FALSE),IF(AND(OR($D322={"1/2","1/3","2/1","3/1"}),F318="l"),VLOOKUP(H318,$AC$2:$AD$17,2,FALSE),IF(AND(OR($D322={"1/2","1/3","2/1","3/1"}),F317="w"),VLOOKUP(H317,$AA$2:$AB$17,2,FALSE),IF(AND(OR($D322={"1/2","1/3","2/1","3/1"}),F317="l"),VLOOKUP(H317,$AC$2:$AD$17,2,FALSE),IF(AND(OR($D322={"1/2","1/3","2/1","3/1"}),F316="w"),VLOOKUP(H316,$AA$2:$AB$17,2,FALSE),IF(AND(OR($D322={"1/2","1/3","2/1","3/1"}),F316="l"),VLOOKUP(H316,$AC$2:$AD$17,2,FALSE),IF(AND(OR($D322={"1/2","1/3","2/1","3/1"}),F315="w"),VLOOKUP(H315,$AA$2:$AB$17,2,FALSE),IF(AND(OR($D322={"1/2","1/3","2/1","3/1"}),F315="l"),VLOOKUP(H315,$AC$2:$AD$17,2,FALSE),IF(AND(OR($D322={"1/2","1/3","2/1","3/1"}),F314="w"),VLOOKUP(H314,$AA$2:$AB$17,2,FALSE),IF(AND(OR($D322={"1/2","1/3","2/1","3/1"}),F314="l"),VLOOKUP(H314,$AC$2:$AD$17,2,FALSE),IF(AND(OR($D322={"1/2","1/3","2/1","3/1"}),F313="w"),VLOOKUP(H313,$AA$2:$AB$17,2,FALSE),IF(AND(OR($D322={"1/2","1/3","2/1","3/1"}),F313="l"),VLOOKUP(H313,$AC$2:$AD$17,2,FALSE),IF(AND(OR($D322={"1/2","1/3","2/1","3/1"}),F312="w"),VLOOKUP(H312,$AA$2:$AB$17,2,FALSE),IF(AND(OR($D322={"1/2","1/3","2/1","3/1"}),F312="l"),VLOOKUP(H312,$AC$2:$AD$17,2,FALSE),IF(OR($D322={"1/2","1/3","2/1","3/1"}),1,"")))))))))))))))))))))))</f>
        <v>2b</v>
      </c>
      <c r="I323" s="13" t="str">
        <f>IF(AND(J323="d",$A323&gt;=1,OR(K323={1,"2a","2b",3,"5a","5b","10a","10b","20a","20b","40a","40b","80a","80b","160a","160b"})),"w",IF(AND(J323="",$A323&gt;=1,OR(K323={1,"2a","2b",3,"5a","5b","10a","10b","20a","20b","40a","40b","80a","80b","160a","160b"})),"l",""))</f>
        <v>w</v>
      </c>
      <c r="J323" s="7" t="str">
        <f>IF(OR($A323={13,14,15,16,17,18,19,20,21,22,23,24}),"d","")</f>
        <v>d</v>
      </c>
      <c r="K323" s="14" t="str">
        <f>IF(AND(OR($D322={"1/2","2/3","2/1","3/2"}),I322="w"),VLOOKUP(K322,$AA$2:$AB$17,2,FALSE),IF(AND(OR($D322={"1/2","2/3","2/1","3/2"}),I322="l"),VLOOKUP(K322,$AC$2:$AD$17,2,FALSE),IF(AND(OR($D322={"1/2","2/3","2/1","3/2"}),I321="w"),VLOOKUP(K321,$AA$2:$AB$17,2,FALSE),IF(AND(OR($D322={"1/2","2/3","2/1","3/2"}),I321="l"),VLOOKUP(K321,$AC$2:$AD$17,2,FALSE),IF(AND(OR($D322={"1/2","2/3","2/1","3/2"}),I320="w"),VLOOKUP(K320,$AA$2:$AB$17,2,FALSE),IF(AND(OR($D322={"1/2","2/3","2/1","3/2"}),I320="l"),VLOOKUP(K320,$AC$2:$AD$17,2,FALSE),IF(AND(OR($D322={"1/2","2/3","2/1","3/2"}),I319="w"),VLOOKUP(K319,$AA$2:$AB$17,2,FALSE),IF(AND(OR($D322={"1/2","2/3","2/1","3/2"}),I319="l"),VLOOKUP(K319,$AC$2:$AD$17,2,FALSE),IF(AND(OR($D322={"1/2","2/3","2/1","3/2"}),I318="w"),VLOOKUP(K318,$AA$2:$AB$17,2,FALSE),IF(AND(OR($D322={"1/2","2/3","2/1","3/2"}),I318="l"),VLOOKUP(K318,$AC$2:$AD$17,2,FALSE),IF(AND(OR($D322={"1/2","2/3","2/1","3/2"}),I317="w"),VLOOKUP(K317,$AA$2:$AB$17,2,FALSE),IF(AND(OR($D322={"1/2","2/3","2/1","3/2"}),I317="l"),VLOOKUP(K317,$AC$2:$AD$17,2,FALSE),IF(AND(OR($D322={"1/2","2/3","2/1","3/2"}),I316="w"),VLOOKUP(K316,$AA$2:$AB$17,2,FALSE),IF(AND(OR($D322={"1/2","2/3","2/1","3/2"}),I316="l"),VLOOKUP(K316,$AC$2:$AD$17,2,FALSE),IF(AND(OR($D322={"1/2","2/3","2/1","3/2"}),I315="w"),VLOOKUP(K315,$AA$2:$AB$17,2,FALSE),IF(AND(OR($D322={"1/2","2/3","2/1","3/2"}),I315="l"),VLOOKUP(K315,$AC$2:$AD$17,2,FALSE),IF(AND(OR($D322={"1/2","2/3","2/1","3/2"}),I314="w"),VLOOKUP(K314,$AA$2:$AB$17,2,FALSE),IF(AND(OR($D322={"1/2","2/3","2/1","3/2"}),I314="l"),VLOOKUP(K314,$AC$2:$AD$17,2,FALSE),IF(AND(OR($D322={"1/2","2/3","2/1","3/2"}),I313="w"),VLOOKUP(K313,$AA$2:$AB$17,2,FALSE),IF(AND(OR($D322={"1/2","2/3","2/1","3/2"}),I313="l"),VLOOKUP(K313,$AC$2:$AD$17,2,FALSE),IF(AND(OR($D322={"1/2","2/3","2/1","3/2"}),I312="w"),VLOOKUP(K312,$AA$2:$AB$17,2,FALSE),IF(AND(OR($D322={"1/2","2/3","2/1","3/2"}),I312="l"),VLOOKUP(K312,$AC$2:$AD$17,2,FALSE),IF(OR($D322={"1/2","2/3","2/1","3/2"}),1,"")))))))))))))))))))))))</f>
        <v>2a</v>
      </c>
      <c r="L323" s="13" t="str">
        <f>IF(AND(M323="d",$A323&gt;=1,OR(N323={1,"2a","2b",3,"5a","5b","10a","10b","20a","20b","40a","40b","80a","80b","160a","160b"})),"w",IF(AND(M323="",$A323&gt;=1,OR(N323={1,"2a","2b",3,"5a","5b","10a","10b","20a","20b","40a","40b","80a","80b","160a","160b"})),"l",""))</f>
        <v/>
      </c>
      <c r="M323" s="7" t="str">
        <f>IF(OR($A323={25,26,27,28,29,30,31,32,33,34,35,36}),"d","")</f>
        <v/>
      </c>
      <c r="N323" s="14" t="str">
        <f>IF(AND(OR($D322={"1/3","2/3","3/1","3/2"}),L322="w"),VLOOKUP(N322,$AA$2:$AB$17,2,FALSE),IF(AND(OR($D322={"1/3","2/3","3/1","3/2"}),L322="l"),VLOOKUP(N322,$AC$2:$AD$17,2,FALSE),IF(AND(OR($D322={"1/3","2/3","3/1","3/2"}),L321="w"),VLOOKUP(N321,$AA$2:$AB$17,2,FALSE),IF(AND(OR($D322={"1/3","2/3","3/1","3/2"}),L321="l"),VLOOKUP(N321,$AC$2:$AD$17,2,FALSE),IF(AND(OR($D322={"1/3","2/3","3/1","3/2"}),L320="w"),VLOOKUP(N320,$AA$2:$AB$17,2,FALSE),IF(AND(OR($D322={"1/3","2/3","3/1","3/2"}),L320="l"),VLOOKUP(N320,$AC$2:$AD$17,2,FALSE),IF(AND(OR($D322={"1/3","2/3","3/1","3/2"}),L319="w"),VLOOKUP(N319,$AA$2:$AB$17,2,FALSE),IF(AND(OR($D322={"1/3","2/3","3/1","3/2"}),L319="l"),VLOOKUP(N319,$AC$2:$AD$17,2,FALSE),IF(AND(OR($D322={"1/3","2/3","3/1","3/2"}),L318="w"),VLOOKUP(N318,$AA$2:$AB$17,2,FALSE),IF(AND(OR($D322={"1/3","2/3","3/1","3/2"}),L318="l"),VLOOKUP(N318,$AC$2:$AD$17,2,FALSE),IF(AND(OR($D322={"1/3","2/3","3/1","3/2"}),L317="w"),VLOOKUP(N317,$AA$2:$AB$17,2,FALSE),IF(AND(OR($D322={"1/3","2/3","3/1","3/2"}),L317="l"),VLOOKUP(N317,$AC$2:$AD$17,2,FALSE),IF(AND(OR($D322={"1/3","2/3","3/1","3/2"}),L316="w"),VLOOKUP(N316,$AA$2:$AB$17,2,FALSE),IF(AND(OR($D322={"1/3","2/3","3/1","3/2"}),L316="l"),VLOOKUP(N316,$AC$2:$AD$17,2,FALSE),IF(AND(OR($D322={"1/3","2/3","3/1","3/2"}),L315="w"),VLOOKUP(N315,$AA$2:$AB$17,2,FALSE),IF(AND(OR($D322={"1/3","2/3","3/1","3/2"}),L315="l"),VLOOKUP(N315,$AC$2:$AD$17,2,FALSE),IF(AND(OR($D322={"1/3","2/3","3/1","3/2"}),L314="w"),VLOOKUP(N314,$AA$2:$AB$17,2,FALSE),IF(AND(OR($D322={"1/3","2/3","3/1","3/2"}),L314="l"),VLOOKUP(N314,$AC$2:$AD$17,2,FALSE),IF(AND(OR($D322={"1/3","2/3","3/1","3/2"}),L313="w"),VLOOKUP(N313,$AA$2:$AB$17,2,FALSE),IF(AND(OR($D322={"1/3","2/3","3/1","3/2"}),L313="l"),VLOOKUP(N313,$AC$2:$AD$17,2,FALSE),IF(AND(OR($D322={"1/3","2/3","3/1","3/2"}),L312="w"),VLOOKUP(N312,$AA$2:$AB$17,2,FALSE),IF(AND(OR($D322={"1/3","2/3","3/1","3/2"}),L312="l"),VLOOKUP(N312,$AC$2:$AD$17,2,FALSE),IF(OR($D322={"1/3","2/3","3/1","3/2"}),1,"")))))))))))))))))))))))</f>
        <v/>
      </c>
      <c r="O323" s="12">
        <f t="shared" si="27"/>
        <v>2</v>
      </c>
      <c r="P323" s="13" t="str">
        <f>IF(AND(Q323="c",$A323&gt;=1,OR(R323={1,"2a","2b",3,"5a","5b","10a","10b","20a","20b","40a","40b","80a","80b","160a","160b"})),"w",IF(AND(Q323="",$A323&gt;=1,OR(R323={1,"2a","2b",3,"5a","5b","10a","10b","20a","20b","40a","40b","80a","80b","160a","160b"})),"l",""))</f>
        <v>l</v>
      </c>
      <c r="Q323" s="7" t="str">
        <f>IF(OR($A323={1,4,7,10,13,16,19,22,25,28,31,34}),"c","")</f>
        <v/>
      </c>
      <c r="R323" s="14" t="str">
        <f>IF(AND(OR($E322={"a/b","a/c","b/a","c/a"}),P322="w"),VLOOKUP(R322,$AA$2:$AB$17,2,FALSE),IF(AND(OR($E322={"a/b","a/c","b/a","c/a"}),P322="l"),VLOOKUP(R322,$AC$2:$AD$17,2,FALSE),IF(AND(OR($E322={"a/b","a/c","b/a","c/a"}),P321="w"),VLOOKUP(R321,$AA$2:$AB$17,2,FALSE),IF(AND(OR($E322={"a/b","a/c","b/a","c/a"}),P321="l"),VLOOKUP(R321,$AC$2:$AD$17,2,FALSE),IF(AND(OR($E322={"a/b","a/c","b/a","c/a"}),P320="w"),VLOOKUP(R320,$AA$2:$AB$17,2,FALSE),IF(AND(OR($E322={"a/b","a/c","b/a","c/a"}),P320="l"),VLOOKUP(R320,$AC$2:$AD$17,2,FALSE),IF(AND(OR($E322={"a/b","a/c","b/a","c/a"}),P319="w"),VLOOKUP(R319,$AA$2:$AB$17,2,FALSE),IF(AND(OR($E322={"a/b","a/c","b/a","c/a"}),P319="l"),VLOOKUP(R319,$AC$2:$AD$17,2,FALSE),IF(AND(OR($E322={"a/b","a/c","b/a","c/a"}),P318="w"),VLOOKUP(R318,$AA$2:$AB$17,2,FALSE),IF(AND(OR($E322={"a/b","a/c","b/a","c/a"}),P318="l"),VLOOKUP(R318,$AC$2:$AD$17,2,FALSE),IF(AND(OR($E322={"a/b","a/c","b/a","c/a"}),P317="w"),VLOOKUP(R317,$AA$2:$AB$17,2,FALSE),IF(AND(OR($E322={"a/b","a/c","b/a","c/a"}),P317="l"),VLOOKUP(R317,$AC$2:$AD$17,2,FALSE),IF(AND(OR($E322={"a/b","a/c","b/a","c/a"}),P316="w"),VLOOKUP(R316,$AA$2:$AB$17,2,FALSE),IF(AND(OR($E322={"a/b","a/c","b/a","c/a"}),P316="l"),VLOOKUP(R316,$AC$2:$AD$17,2,FALSE),IF(AND(OR($E322={"a/b","a/c","b/a","c/a"}),P315="w"),VLOOKUP(R315,$AA$2:$AB$17,2,FALSE),IF(AND(OR($E322={"a/b","a/c","b/a","c/a"}),P315="l"),VLOOKUP(R315,$AC$2:$AD$17,2,FALSE),IF(AND(OR($E322={"a/b","a/c","b/a","c/a"}),P314="w"),VLOOKUP(R314,$AA$2:$AB$17,2,FALSE),IF(AND(OR($E322={"a/b","a/c","b/a","c/a"}),P314="l"),VLOOKUP(R314,$AC$2:$AD$17,2,FALSE),IF(AND(OR($E322={"a/b","a/c","b/a","c/a"}),P313="w"),VLOOKUP(R313,$AA$2:$AB$17,2,FALSE),IF(AND(OR($E322={"a/b","a/c","b/a","c/a"}),P313="l"),VLOOKUP(R313,$AC$2:$AD$17,2,FALSE),IF(AND(OR($E322={"a/b","a/c","b/a","c/a"}),P312="w"),VLOOKUP(R312,$AA$2:$AB$17,2,FALSE),IF(AND(OR($E322={"a/b","a/c","b/a","c/a"}),P312="l"),VLOOKUP(R312,$AC$2:$AD$17,2,FALSE),IF(OR($E322={"a/b","a/c","b/a","c/a"}),1,"")))))))))))))))))))))))</f>
        <v>2a</v>
      </c>
      <c r="S323" s="13" t="str">
        <f>IF(AND(T323="c",$A323&gt;=1,OR(U323={1,"2a","2b",3,"5a","5b","10a","10b","20a","20b","40a","40b","80a","80b","160a","160b"})),"w",IF(AND(T323="",$A323&gt;=1,OR(U323={1,"2a","2b",3,"5a","5b","10a","10b","20a","20b","40a","40b","80a","80b","160a","160b"})),"l",""))</f>
        <v/>
      </c>
      <c r="T323" s="7" t="str">
        <f>IF(OR($A323={2,5,8,11,14,17,20,23,26,29,32,35}),"c","")</f>
        <v>c</v>
      </c>
      <c r="U323" s="14" t="str">
        <f>IF(AND(OR($E322={"a/b","b/c","b/a","c/b"}),S322="w"),VLOOKUP(U322,$AA$2:$AB$17,2,FALSE),IF(AND(OR($E322={"a/b","b/c","b/a","c/b"}),S322="l"),VLOOKUP(U322,$AC$2:$AD$17,2,FALSE),IF(AND(OR($E322={"a/b","b/c","b/a","c/b"}),S321="w"),VLOOKUP(U321,$AA$2:$AB$17,2,FALSE),IF(AND(OR($E322={"a/b","b/c","b/a","c/b"}),S321="l"),VLOOKUP(U321,$AC$2:$AD$17,2,FALSE),IF(AND(OR($E322={"a/b","b/c","b/a","c/b"}),S320="w"),VLOOKUP(U320,$AA$2:$AB$17,2,FALSE),IF(AND(OR($E322={"a/b","b/c","b/a","c/b"}),S320="l"),VLOOKUP(U320,$AC$2:$AD$17,2,FALSE),IF(AND(OR($E322={"a/b","b/c","b/a","c/b"}),S319="w"),VLOOKUP(U319,$AA$2:$AB$17,2,FALSE),IF(AND(OR($E322={"a/b","b/c","b/a","c/b"}),S319="l"),VLOOKUP(U319,$AC$2:$AD$17,2,FALSE),IF(AND(OR($E322={"a/b","b/c","b/a","c/b"}),S318="w"),VLOOKUP(U318,$AA$2:$AB$17,2,FALSE),IF(AND(OR($E322={"a/b","b/c","b/a","c/b"}),S318="l"),VLOOKUP(U318,$AC$2:$AD$17,2,FALSE),IF(AND(OR($E322={"a/b","b/c","b/a","c/b"}),S317="w"),VLOOKUP(U317,$AA$2:$AB$17,2,FALSE),IF(AND(OR($E322={"a/b","b/c","b/a","c/b"}),S317="l"),VLOOKUP(U317,$AC$2:$AD$17,2,FALSE),IF(AND(OR($E322={"a/b","b/c","b/a","c/b"}),S316="w"),VLOOKUP(U316,$AA$2:$AB$17,2,FALSE),IF(AND(OR($E322={"a/b","b/c","b/a","c/b"}),S316="l"),VLOOKUP(U316,$AC$2:$AD$17,2,FALSE),IF(AND(OR($E322={"a/b","b/c","b/a","c/b"}),S315="w"),VLOOKUP(U315,$AA$2:$AB$17,2,FALSE),IF(AND(OR($E322={"a/b","b/c","b/a","c/b"}),S315="l"),VLOOKUP(U315,$AC$2:$AD$17,2,FALSE),IF(AND(OR($E322={"a/b","b/c","b/a","c/b"}),S314="w"),VLOOKUP(U314,$AA$2:$AB$17,2,FALSE),IF(AND(OR($E322={"a/b","b/c","b/a","c/b"}),S314="l"),VLOOKUP(U314,$AC$2:$AD$17,2,FALSE),IF(AND(OR($E322={"a/b","b/c","b/a","c/b"}),S313="w"),VLOOKUP(U313,$AA$2:$AB$17,2,FALSE),IF(AND(OR($E322={"a/b","b/c","b/a","c/b"}),S313="l"),VLOOKUP(U313,$AC$2:$AD$17,2,FALSE),IF(AND(OR($E322={"a/b","b/c","b/a","c/b"}),S312="w"),VLOOKUP(U312,$AA$2:$AB$17,2,FALSE),IF(AND(OR($E322={"a/b","b/c","b/a","c/b"}),S312="l"),VLOOKUP(U312,$AC$2:$AD$17,2,FALSE),IF(OR($E322={"a/b","b/c","b/a","c/b"}),1,"")))))))))))))))))))))))</f>
        <v/>
      </c>
      <c r="V323" s="13" t="str">
        <f>IF(AND(W323="c",$A323&gt;=1,OR(X323={1,"2a","2b",3,"5a","5b","10a","10b","20a","20b","40a","40b","80a","80b","160a","160b"})),"w",IF(AND(W323="",$A323&gt;=1,OR(X323={1,"2a","2b",3,"5a","5b","10a","10b","20a","20b","40a","40b","80a","80b","160a","160b"})),"l",""))</f>
        <v>l</v>
      </c>
      <c r="W323" s="7" t="str">
        <f>IF(OR($A323={3,6,9,12,15,18,21,24,27,30,33,36}),"c","")</f>
        <v/>
      </c>
      <c r="X323" s="14">
        <f>IF(AND(OR($E322={"a/c","b/c","c/a","c/b"}),V322="w"),VLOOKUP(X322,$AA$2:$AB$17,2,FALSE),IF(AND(OR($E322={"a/c","b/c","c/a","c/b"}),V322="l"),VLOOKUP(X322,$AC$2:$AD$17,2,FALSE),IF(AND(OR($E322={"a/c","b/c","c/a","c/b"}),V321="w"),VLOOKUP(X321,$AA$2:$AB$17,2,FALSE),IF(AND(OR($E322={"a/c","b/c","c/a","c/b"}),V321="l"),VLOOKUP(X321,$AC$2:$AD$17,2,FALSE),IF(AND(OR($E322={"a/c","b/c","c/a","c/b"}),V320="w"),VLOOKUP(X320,$AA$2:$AB$17,2,FALSE),IF(AND(OR($E322={"a/c","b/c","c/a","c/b"}),V320="l"),VLOOKUP(X320,$AC$2:$AD$17,2,FALSE),IF(AND(OR($E322={"a/c","b/c","c/a","c/b"}),V319="w"),VLOOKUP(X319,$AA$2:$AB$17,2,FALSE),IF(AND(OR($E322={"a/c","b/c","c/a","c/b"}),V319="l"),VLOOKUP(X319,$AC$2:$AD$17,2,FALSE),IF(AND(OR($E322={"a/c","b/c","c/a","c/b"}),V318="w"),VLOOKUP(X318,$AA$2:$AB$17,2,FALSE),IF(AND(OR($E322={"a/c","b/c","c/a","c/b"}),V318="l"),VLOOKUP(X318,$AC$2:$AD$17,2,FALSE),IF(AND(OR($E322={"a/c","b/c","c/a","c/b"}),V317="w"),VLOOKUP(X317,$AA$2:$AB$17,2,FALSE),IF(AND(OR($E322={"a/c","b/c","c/a","c/b"}),V317="l"),VLOOKUP(X317,$AC$2:$AD$17,2,FALSE),IF(AND(OR($E322={"a/c","b/c","c/a","c/b"}),V316="w"),VLOOKUP(X316,$AA$2:$AB$17,2,FALSE),IF(AND(OR($E322={"a/c","b/c","c/a","c/b"}),V316="l"),VLOOKUP(X316,$AC$2:$AD$17,2,FALSE),IF(AND(OR($E322={"a/c","b/c","c/a","c/b"}),V315="w"),VLOOKUP(X315,$AA$2:$AB$17,2,FALSE),IF(AND(OR($E322={"a/c","b/c","c/a","c/b"}),V315="l"),VLOOKUP(X315,$AC$2:$AD$17,2,FALSE),IF(AND(OR($E322={"a/c","b/c","c/a","c/b"}),V314="w"),VLOOKUP(X314,$AA$2:$AB$17,2,FALSE),IF(AND(OR($E322={"a/c","b/c","c/a","c/b"}),V314="l"),VLOOKUP(X314,$AC$2:$AD$17,2,FALSE),IF(AND(OR($E322={"a/c","b/c","c/a","c/b"}),V313="w"),VLOOKUP(X313,$AA$2:$AB$17,2,FALSE),IF(AND(OR($E322={"a/c","b/c","c/a","c/b"}),V313="l"),VLOOKUP(X313,$AC$2:$AD$17,2,FALSE),IF(AND(OR($E322={"a/c","b/c","c/a","c/b"}),V312="w"),VLOOKUP(X312,$AA$2:$AB$17,2,FALSE),IF(AND(OR($E322={"a/c","b/c","c/a","c/b"}),V312="l"),VLOOKUP(X312,$AC$2:$AD$17,2,FALSE),IF(OR($E322={"a/c","b/c","c/a","c/b"}),1,"")))))))))))))))))))))))</f>
        <v>1</v>
      </c>
      <c r="Y323" s="12">
        <f t="shared" si="28"/>
        <v>-3</v>
      </c>
      <c r="Z323" s="27">
        <f t="shared" si="29"/>
        <v>-1</v>
      </c>
    </row>
    <row r="324" spans="1:26">
      <c r="A324" s="2">
        <v>23</v>
      </c>
      <c r="B324" s="9">
        <f>IF(OR($A324={1,2,3,4,5,6,7,8,9,10,11,12}),1,IF(OR($A324={13,14,15,16,17,18,19,20,21,22,23,24}),2,IF(OR($A324={25,26,27,28,29,30,31,32,33,34,35,36}),3,"")))</f>
        <v>2</v>
      </c>
      <c r="C324" s="9" t="str">
        <f>IF(OR($A324={1,4,7,10,13,16,19,22,25,28,31,34}),"A",IF(OR($A324={2,5,8,11,14,17,20,23,26,29,32,35}),"B",IF(OR($A324={3,6,9,12,15,18,21,24,27,30,33,36}),"C","")))</f>
        <v>B</v>
      </c>
      <c r="D324" t="str">
        <f t="shared" si="30"/>
        <v>1/2</v>
      </c>
      <c r="E324" t="str">
        <f t="shared" si="31"/>
        <v>C/B</v>
      </c>
      <c r="F324" s="13" t="str">
        <f>IF(AND(G324="d",$A324&gt;=1,OR(H324={1,"2a","2b",3,"5a","5b","10a","10b","20a","20b","40a","40b","80a","80b","160a","160b"})),"w",IF(AND(G324="",$A324&gt;=1,OR(H324={1,"2a","2b",3,"5a","5b","10a","10b","20a","20b","40a","40b","80a","80b","160a","160b"})),"l",""))</f>
        <v>l</v>
      </c>
      <c r="G324" s="7" t="str">
        <f>IF(OR($A324={1,2,3,4,5,6,7,8,9,10,11,12}),"d","")</f>
        <v/>
      </c>
      <c r="H324" s="14">
        <f>IF(AND(OR($D323={"1/2","1/3","2/1","3/1"}),F323="w"),VLOOKUP(H323,$AA$2:$AB$17,2,FALSE),IF(AND(OR($D323={"1/2","1/3","2/1","3/1"}),F323="l"),VLOOKUP(H323,$AC$2:$AD$17,2,FALSE),IF(AND(OR($D323={"1/2","1/3","2/1","3/1"}),F322="w"),VLOOKUP(H322,$AA$2:$AB$17,2,FALSE),IF(AND(OR($D323={"1/2","1/3","2/1","3/1"}),F322="l"),VLOOKUP(H322,$AC$2:$AD$17,2,FALSE),IF(AND(OR($D323={"1/2","1/3","2/1","3/1"}),F321="w"),VLOOKUP(H321,$AA$2:$AB$17,2,FALSE),IF(AND(OR($D323={"1/2","1/3","2/1","3/1"}),F321="l"),VLOOKUP(H321,$AC$2:$AD$17,2,FALSE),IF(AND(OR($D323={"1/2","1/3","2/1","3/1"}),F320="w"),VLOOKUP(H320,$AA$2:$AB$17,2,FALSE),IF(AND(OR($D323={"1/2","1/3","2/1","3/1"}),F320="l"),VLOOKUP(H320,$AC$2:$AD$17,2,FALSE),IF(AND(OR($D323={"1/2","1/3","2/1","3/1"}),F319="w"),VLOOKUP(H319,$AA$2:$AB$17,2,FALSE),IF(AND(OR($D323={"1/2","1/3","2/1","3/1"}),F319="l"),VLOOKUP(H319,$AC$2:$AD$17,2,FALSE),IF(AND(OR($D323={"1/2","1/3","2/1","3/1"}),F318="w"),VLOOKUP(H318,$AA$2:$AB$17,2,FALSE),IF(AND(OR($D323={"1/2","1/3","2/1","3/1"}),F318="l"),VLOOKUP(H318,$AC$2:$AD$17,2,FALSE),IF(AND(OR($D323={"1/2","1/3","2/1","3/1"}),F317="w"),VLOOKUP(H317,$AA$2:$AB$17,2,FALSE),IF(AND(OR($D323={"1/2","1/3","2/1","3/1"}),F317="l"),VLOOKUP(H317,$AC$2:$AD$17,2,FALSE),IF(AND(OR($D323={"1/2","1/3","2/1","3/1"}),F316="w"),VLOOKUP(H316,$AA$2:$AB$17,2,FALSE),IF(AND(OR($D323={"1/2","1/3","2/1","3/1"}),F316="l"),VLOOKUP(H316,$AC$2:$AD$17,2,FALSE),IF(AND(OR($D323={"1/2","1/3","2/1","3/1"}),F315="w"),VLOOKUP(H315,$AA$2:$AB$17,2,FALSE),IF(AND(OR($D323={"1/2","1/3","2/1","3/1"}),F315="l"),VLOOKUP(H315,$AC$2:$AD$17,2,FALSE),IF(AND(OR($D323={"1/2","1/3","2/1","3/1"}),F314="w"),VLOOKUP(H314,$AA$2:$AB$17,2,FALSE),IF(AND(OR($D323={"1/2","1/3","2/1","3/1"}),F314="l"),VLOOKUP(H314,$AC$2:$AD$17,2,FALSE),IF(AND(OR($D323={"1/2","1/3","2/1","3/1"}),F313="w"),VLOOKUP(H313,$AA$2:$AB$17,2,FALSE),IF(AND(OR($D323={"1/2","1/3","2/1","3/1"}),F313="l"),VLOOKUP(H313,$AC$2:$AD$17,2,FALSE),IF(OR($D323={"1/2","1/3","2/1","3/1"}),1,"")))))))))))))))))))))))</f>
        <v>3</v>
      </c>
      <c r="I324" s="13" t="str">
        <f>IF(AND(J324="d",$A324&gt;=1,OR(K324={1,"2a","2b",3,"5a","5b","10a","10b","20a","20b","40a","40b","80a","80b","160a","160b"})),"w",IF(AND(J324="",$A324&gt;=1,OR(K324={1,"2a","2b",3,"5a","5b","10a","10b","20a","20b","40a","40b","80a","80b","160a","160b"})),"l",""))</f>
        <v>w</v>
      </c>
      <c r="J324" s="7" t="str">
        <f>IF(OR($A324={13,14,15,16,17,18,19,20,21,22,23,24}),"d","")</f>
        <v>d</v>
      </c>
      <c r="K324" s="14">
        <f>IF(AND(OR($D323={"1/2","2/3","2/1","3/2"}),I323="w"),VLOOKUP(K323,$AA$2:$AB$17,2,FALSE),IF(AND(OR($D323={"1/2","2/3","2/1","3/2"}),I323="l"),VLOOKUP(K323,$AC$2:$AD$17,2,FALSE),IF(AND(OR($D323={"1/2","2/3","2/1","3/2"}),I322="w"),VLOOKUP(K322,$AA$2:$AB$17,2,FALSE),IF(AND(OR($D323={"1/2","2/3","2/1","3/2"}),I322="l"),VLOOKUP(K322,$AC$2:$AD$17,2,FALSE),IF(AND(OR($D323={"1/2","2/3","2/1","3/2"}),I321="w"),VLOOKUP(K321,$AA$2:$AB$17,2,FALSE),IF(AND(OR($D323={"1/2","2/3","2/1","3/2"}),I321="l"),VLOOKUP(K321,$AC$2:$AD$17,2,FALSE),IF(AND(OR($D323={"1/2","2/3","2/1","3/2"}),I320="w"),VLOOKUP(K320,$AA$2:$AB$17,2,FALSE),IF(AND(OR($D323={"1/2","2/3","2/1","3/2"}),I320="l"),VLOOKUP(K320,$AC$2:$AD$17,2,FALSE),IF(AND(OR($D323={"1/2","2/3","2/1","3/2"}),I319="w"),VLOOKUP(K319,$AA$2:$AB$17,2,FALSE),IF(AND(OR($D323={"1/2","2/3","2/1","3/2"}),I319="l"),VLOOKUP(K319,$AC$2:$AD$17,2,FALSE),IF(AND(OR($D323={"1/2","2/3","2/1","3/2"}),I318="w"),VLOOKUP(K318,$AA$2:$AB$17,2,FALSE),IF(AND(OR($D323={"1/2","2/3","2/1","3/2"}),I318="l"),VLOOKUP(K318,$AC$2:$AD$17,2,FALSE),IF(AND(OR($D323={"1/2","2/3","2/1","3/2"}),I317="w"),VLOOKUP(K317,$AA$2:$AB$17,2,FALSE),IF(AND(OR($D323={"1/2","2/3","2/1","3/2"}),I317="l"),VLOOKUP(K317,$AC$2:$AD$17,2,FALSE),IF(AND(OR($D323={"1/2","2/3","2/1","3/2"}),I316="w"),VLOOKUP(K316,$AA$2:$AB$17,2,FALSE),IF(AND(OR($D323={"1/2","2/3","2/1","3/2"}),I316="l"),VLOOKUP(K316,$AC$2:$AD$17,2,FALSE),IF(AND(OR($D323={"1/2","2/3","2/1","3/2"}),I315="w"),VLOOKUP(K315,$AA$2:$AB$17,2,FALSE),IF(AND(OR($D323={"1/2","2/3","2/1","3/2"}),I315="l"),VLOOKUP(K315,$AC$2:$AD$17,2,FALSE),IF(AND(OR($D323={"1/2","2/3","2/1","3/2"}),I314="w"),VLOOKUP(K314,$AA$2:$AB$17,2,FALSE),IF(AND(OR($D323={"1/2","2/3","2/1","3/2"}),I314="l"),VLOOKUP(K314,$AC$2:$AD$17,2,FALSE),IF(AND(OR($D323={"1/2","2/3","2/1","3/2"}),I313="w"),VLOOKUP(K313,$AA$2:$AB$17,2,FALSE),IF(AND(OR($D323={"1/2","2/3","2/1","3/2"}),I313="l"),VLOOKUP(K313,$AC$2:$AD$17,2,FALSE),IF(OR($D323={"1/2","2/3","2/1","3/2"}),1,"")))))))))))))))))))))))</f>
        <v>1</v>
      </c>
      <c r="L324" s="13" t="str">
        <f>IF(AND(M324="d",$A324&gt;=1,OR(N324={1,"2a","2b",3,"5a","5b","10a","10b","20a","20b","40a","40b","80a","80b","160a","160b"})),"w",IF(AND(M324="",$A324&gt;=1,OR(N324={1,"2a","2b",3,"5a","5b","10a","10b","20a","20b","40a","40b","80a","80b","160a","160b"})),"l",""))</f>
        <v/>
      </c>
      <c r="M324" s="7" t="str">
        <f>IF(OR($A324={25,26,27,28,29,30,31,32,33,34,35,36}),"d","")</f>
        <v/>
      </c>
      <c r="N324" s="14" t="str">
        <f>IF(AND(OR($D323={"1/3","2/3","3/1","3/2"}),L323="w"),VLOOKUP(N323,$AA$2:$AB$17,2,FALSE),IF(AND(OR($D323={"1/3","2/3","3/1","3/2"}),L323="l"),VLOOKUP(N323,$AC$2:$AD$17,2,FALSE),IF(AND(OR($D323={"1/3","2/3","3/1","3/2"}),L322="w"),VLOOKUP(N322,$AA$2:$AB$17,2,FALSE),IF(AND(OR($D323={"1/3","2/3","3/1","3/2"}),L322="l"),VLOOKUP(N322,$AC$2:$AD$17,2,FALSE),IF(AND(OR($D323={"1/3","2/3","3/1","3/2"}),L321="w"),VLOOKUP(N321,$AA$2:$AB$17,2,FALSE),IF(AND(OR($D323={"1/3","2/3","3/1","3/2"}),L321="l"),VLOOKUP(N321,$AC$2:$AD$17,2,FALSE),IF(AND(OR($D323={"1/3","2/3","3/1","3/2"}),L320="w"),VLOOKUP(N320,$AA$2:$AB$17,2,FALSE),IF(AND(OR($D323={"1/3","2/3","3/1","3/2"}),L320="l"),VLOOKUP(N320,$AC$2:$AD$17,2,FALSE),IF(AND(OR($D323={"1/3","2/3","3/1","3/2"}),L319="w"),VLOOKUP(N319,$AA$2:$AB$17,2,FALSE),IF(AND(OR($D323={"1/3","2/3","3/1","3/2"}),L319="l"),VLOOKUP(N319,$AC$2:$AD$17,2,FALSE),IF(AND(OR($D323={"1/3","2/3","3/1","3/2"}),L318="w"),VLOOKUP(N318,$AA$2:$AB$17,2,FALSE),IF(AND(OR($D323={"1/3","2/3","3/1","3/2"}),L318="l"),VLOOKUP(N318,$AC$2:$AD$17,2,FALSE),IF(AND(OR($D323={"1/3","2/3","3/1","3/2"}),L317="w"),VLOOKUP(N317,$AA$2:$AB$17,2,FALSE),IF(AND(OR($D323={"1/3","2/3","3/1","3/2"}),L317="l"),VLOOKUP(N317,$AC$2:$AD$17,2,FALSE),IF(AND(OR($D323={"1/3","2/3","3/1","3/2"}),L316="w"),VLOOKUP(N316,$AA$2:$AB$17,2,FALSE),IF(AND(OR($D323={"1/3","2/3","3/1","3/2"}),L316="l"),VLOOKUP(N316,$AC$2:$AD$17,2,FALSE),IF(AND(OR($D323={"1/3","2/3","3/1","3/2"}),L315="w"),VLOOKUP(N315,$AA$2:$AB$17,2,FALSE),IF(AND(OR($D323={"1/3","2/3","3/1","3/2"}),L315="l"),VLOOKUP(N315,$AC$2:$AD$17,2,FALSE),IF(AND(OR($D323={"1/3","2/3","3/1","3/2"}),L314="w"),VLOOKUP(N314,$AA$2:$AB$17,2,FALSE),IF(AND(OR($D323={"1/3","2/3","3/1","3/2"}),L314="l"),VLOOKUP(N314,$AC$2:$AD$17,2,FALSE),IF(AND(OR($D323={"1/3","2/3","3/1","3/2"}),L313="w"),VLOOKUP(N313,$AA$2:$AB$17,2,FALSE),IF(AND(OR($D323={"1/3","2/3","3/1","3/2"}),L313="l"),VLOOKUP(N313,$AC$2:$AD$17,2,FALSE),IF(OR($D323={"1/3","2/3","3/1","3/2"}),1,"")))))))))))))))))))))))</f>
        <v/>
      </c>
      <c r="O324" s="12">
        <f t="shared" si="27"/>
        <v>-1</v>
      </c>
      <c r="P324" s="13" t="str">
        <f>IF(AND(Q324="c",$A324&gt;=1,OR(R324={1,"2a","2b",3,"5a","5b","10a","10b","20a","20b","40a","40b","80a","80b","160a","160b"})),"w",IF(AND(Q324="",$A324&gt;=1,OR(R324={1,"2a","2b",3,"5a","5b","10a","10b","20a","20b","40a","40b","80a","80b","160a","160b"})),"l",""))</f>
        <v/>
      </c>
      <c r="Q324" s="7" t="str">
        <f>IF(OR($A324={1,4,7,10,13,16,19,22,25,28,31,34}),"c","")</f>
        <v/>
      </c>
      <c r="R324" s="14" t="str">
        <f>IF(AND(OR($E323={"a/b","a/c","b/a","c/a"}),P323="w"),VLOOKUP(R323,$AA$2:$AB$17,2,FALSE),IF(AND(OR($E323={"a/b","a/c","b/a","c/a"}),P323="l"),VLOOKUP(R323,$AC$2:$AD$17,2,FALSE),IF(AND(OR($E323={"a/b","a/c","b/a","c/a"}),P322="w"),VLOOKUP(R322,$AA$2:$AB$17,2,FALSE),IF(AND(OR($E323={"a/b","a/c","b/a","c/a"}),P322="l"),VLOOKUP(R322,$AC$2:$AD$17,2,FALSE),IF(AND(OR($E323={"a/b","a/c","b/a","c/a"}),P321="w"),VLOOKUP(R321,$AA$2:$AB$17,2,FALSE),IF(AND(OR($E323={"a/b","a/c","b/a","c/a"}),P321="l"),VLOOKUP(R321,$AC$2:$AD$17,2,FALSE),IF(AND(OR($E323={"a/b","a/c","b/a","c/a"}),P320="w"),VLOOKUP(R320,$AA$2:$AB$17,2,FALSE),IF(AND(OR($E323={"a/b","a/c","b/a","c/a"}),P320="l"),VLOOKUP(R320,$AC$2:$AD$17,2,FALSE),IF(AND(OR($E323={"a/b","a/c","b/a","c/a"}),P319="w"),VLOOKUP(R319,$AA$2:$AB$17,2,FALSE),IF(AND(OR($E323={"a/b","a/c","b/a","c/a"}),P319="l"),VLOOKUP(R319,$AC$2:$AD$17,2,FALSE),IF(AND(OR($E323={"a/b","a/c","b/a","c/a"}),P318="w"),VLOOKUP(R318,$AA$2:$AB$17,2,FALSE),IF(AND(OR($E323={"a/b","a/c","b/a","c/a"}),P318="l"),VLOOKUP(R318,$AC$2:$AD$17,2,FALSE),IF(AND(OR($E323={"a/b","a/c","b/a","c/a"}),P317="w"),VLOOKUP(R317,$AA$2:$AB$17,2,FALSE),IF(AND(OR($E323={"a/b","a/c","b/a","c/a"}),P317="l"),VLOOKUP(R317,$AC$2:$AD$17,2,FALSE),IF(AND(OR($E323={"a/b","a/c","b/a","c/a"}),P316="w"),VLOOKUP(R316,$AA$2:$AB$17,2,FALSE),IF(AND(OR($E323={"a/b","a/c","b/a","c/a"}),P316="l"),VLOOKUP(R316,$AC$2:$AD$17,2,FALSE),IF(AND(OR($E323={"a/b","a/c","b/a","c/a"}),P315="w"),VLOOKUP(R315,$AA$2:$AB$17,2,FALSE),IF(AND(OR($E323={"a/b","a/c","b/a","c/a"}),P315="l"),VLOOKUP(R315,$AC$2:$AD$17,2,FALSE),IF(AND(OR($E323={"a/b","a/c","b/a","c/a"}),P314="w"),VLOOKUP(R314,$AA$2:$AB$17,2,FALSE),IF(AND(OR($E323={"a/b","a/c","b/a","c/a"}),P314="l"),VLOOKUP(R314,$AC$2:$AD$17,2,FALSE),IF(AND(OR($E323={"a/b","a/c","b/a","c/a"}),P313="w"),VLOOKUP(R313,$AA$2:$AB$17,2,FALSE),IF(AND(OR($E323={"a/b","a/c","b/a","c/a"}),P313="l"),VLOOKUP(R313,$AC$2:$AD$17,2,FALSE),IF(OR($E323={"a/b","a/c","b/a","c/a"}),1,"")))))))))))))))))))))))</f>
        <v/>
      </c>
      <c r="S324" s="13" t="str">
        <f>IF(AND(T324="c",$A324&gt;=1,OR(U324={1,"2a","2b",3,"5a","5b","10a","10b","20a","20b","40a","40b","80a","80b","160a","160b"})),"w",IF(AND(T324="",$A324&gt;=1,OR(U324={1,"2a","2b",3,"5a","5b","10a","10b","20a","20b","40a","40b","80a","80b","160a","160b"})),"l",""))</f>
        <v>w</v>
      </c>
      <c r="T324" s="7" t="str">
        <f>IF(OR($A324={2,5,8,11,14,17,20,23,26,29,32,35}),"c","")</f>
        <v>c</v>
      </c>
      <c r="U324" s="14" t="str">
        <f>IF(AND(OR($E323={"a/b","b/c","b/a","c/b"}),S323="w"),VLOOKUP(U323,$AA$2:$AB$17,2,FALSE),IF(AND(OR($E323={"a/b","b/c","b/a","c/b"}),S323="l"),VLOOKUP(U323,$AC$2:$AD$17,2,FALSE),IF(AND(OR($E323={"a/b","b/c","b/a","c/b"}),S322="w"),VLOOKUP(U322,$AA$2:$AB$17,2,FALSE),IF(AND(OR($E323={"a/b","b/c","b/a","c/b"}),S322="l"),VLOOKUP(U322,$AC$2:$AD$17,2,FALSE),IF(AND(OR($E323={"a/b","b/c","b/a","c/b"}),S321="w"),VLOOKUP(U321,$AA$2:$AB$17,2,FALSE),IF(AND(OR($E323={"a/b","b/c","b/a","c/b"}),S321="l"),VLOOKUP(U321,$AC$2:$AD$17,2,FALSE),IF(AND(OR($E323={"a/b","b/c","b/a","c/b"}),S320="w"),VLOOKUP(U320,$AA$2:$AB$17,2,FALSE),IF(AND(OR($E323={"a/b","b/c","b/a","c/b"}),S320="l"),VLOOKUP(U320,$AC$2:$AD$17,2,FALSE),IF(AND(OR($E323={"a/b","b/c","b/a","c/b"}),S319="w"),VLOOKUP(U319,$AA$2:$AB$17,2,FALSE),IF(AND(OR($E323={"a/b","b/c","b/a","c/b"}),S319="l"),VLOOKUP(U319,$AC$2:$AD$17,2,FALSE),IF(AND(OR($E323={"a/b","b/c","b/a","c/b"}),S318="w"),VLOOKUP(U318,$AA$2:$AB$17,2,FALSE),IF(AND(OR($E323={"a/b","b/c","b/a","c/b"}),S318="l"),VLOOKUP(U318,$AC$2:$AD$17,2,FALSE),IF(AND(OR($E323={"a/b","b/c","b/a","c/b"}),S317="w"),VLOOKUP(U317,$AA$2:$AB$17,2,FALSE),IF(AND(OR($E323={"a/b","b/c","b/a","c/b"}),S317="l"),VLOOKUP(U317,$AC$2:$AD$17,2,FALSE),IF(AND(OR($E323={"a/b","b/c","b/a","c/b"}),S316="w"),VLOOKUP(U316,$AA$2:$AB$17,2,FALSE),IF(AND(OR($E323={"a/b","b/c","b/a","c/b"}),S316="l"),VLOOKUP(U316,$AC$2:$AD$17,2,FALSE),IF(AND(OR($E323={"a/b","b/c","b/a","c/b"}),S315="w"),VLOOKUP(U315,$AA$2:$AB$17,2,FALSE),IF(AND(OR($E323={"a/b","b/c","b/a","c/b"}),S315="l"),VLOOKUP(U315,$AC$2:$AD$17,2,FALSE),IF(AND(OR($E323={"a/b","b/c","b/a","c/b"}),S314="w"),VLOOKUP(U314,$AA$2:$AB$17,2,FALSE),IF(AND(OR($E323={"a/b","b/c","b/a","c/b"}),S314="l"),VLOOKUP(U314,$AC$2:$AD$17,2,FALSE),IF(AND(OR($E323={"a/b","b/c","b/a","c/b"}),S313="w"),VLOOKUP(U313,$AA$2:$AB$17,2,FALSE),IF(AND(OR($E323={"a/b","b/c","b/a","c/b"}),S313="l"),VLOOKUP(U313,$AC$2:$AD$17,2,FALSE),IF(OR($E323={"a/b","b/c","b/a","c/b"}),1,"")))))))))))))))))))))))</f>
        <v>10b</v>
      </c>
      <c r="V324" s="13" t="str">
        <f>IF(AND(W324="c",$A324&gt;=1,OR(X324={1,"2a","2b",3,"5a","5b","10a","10b","20a","20b","40a","40b","80a","80b","160a","160b"})),"w",IF(AND(W324="",$A324&gt;=1,OR(X324={1,"2a","2b",3,"5a","5b","10a","10b","20a","20b","40a","40b","80a","80b","160a","160b"})),"l",""))</f>
        <v>l</v>
      </c>
      <c r="W324" s="7" t="str">
        <f>IF(OR($A324={3,6,9,12,15,18,21,24,27,30,33,36}),"c","")</f>
        <v/>
      </c>
      <c r="X324" s="14" t="str">
        <f>IF(AND(OR($E323={"a/c","b/c","c/a","c/b"}),V323="w"),VLOOKUP(X323,$AA$2:$AB$17,2,FALSE),IF(AND(OR($E323={"a/c","b/c","c/a","c/b"}),V323="l"),VLOOKUP(X323,$AC$2:$AD$17,2,FALSE),IF(AND(OR($E323={"a/c","b/c","c/a","c/b"}),V322="w"),VLOOKUP(X322,$AA$2:$AB$17,2,FALSE),IF(AND(OR($E323={"a/c","b/c","c/a","c/b"}),V322="l"),VLOOKUP(X322,$AC$2:$AD$17,2,FALSE),IF(AND(OR($E323={"a/c","b/c","c/a","c/b"}),V321="w"),VLOOKUP(X321,$AA$2:$AB$17,2,FALSE),IF(AND(OR($E323={"a/c","b/c","c/a","c/b"}),V321="l"),VLOOKUP(X321,$AC$2:$AD$17,2,FALSE),IF(AND(OR($E323={"a/c","b/c","c/a","c/b"}),V320="w"),VLOOKUP(X320,$AA$2:$AB$17,2,FALSE),IF(AND(OR($E323={"a/c","b/c","c/a","c/b"}),V320="l"),VLOOKUP(X320,$AC$2:$AD$17,2,FALSE),IF(AND(OR($E323={"a/c","b/c","c/a","c/b"}),V319="w"),VLOOKUP(X319,$AA$2:$AB$17,2,FALSE),IF(AND(OR($E323={"a/c","b/c","c/a","c/b"}),V319="l"),VLOOKUP(X319,$AC$2:$AD$17,2,FALSE),IF(AND(OR($E323={"a/c","b/c","c/a","c/b"}),V318="w"),VLOOKUP(X318,$AA$2:$AB$17,2,FALSE),IF(AND(OR($E323={"a/c","b/c","c/a","c/b"}),V318="l"),VLOOKUP(X318,$AC$2:$AD$17,2,FALSE),IF(AND(OR($E323={"a/c","b/c","c/a","c/b"}),V317="w"),VLOOKUP(X317,$AA$2:$AB$17,2,FALSE),IF(AND(OR($E323={"a/c","b/c","c/a","c/b"}),V317="l"),VLOOKUP(X317,$AC$2:$AD$17,2,FALSE),IF(AND(OR($E323={"a/c","b/c","c/a","c/b"}),V316="w"),VLOOKUP(X316,$AA$2:$AB$17,2,FALSE),IF(AND(OR($E323={"a/c","b/c","c/a","c/b"}),V316="l"),VLOOKUP(X316,$AC$2:$AD$17,2,FALSE),IF(AND(OR($E323={"a/c","b/c","c/a","c/b"}),V315="w"),VLOOKUP(X315,$AA$2:$AB$17,2,FALSE),IF(AND(OR($E323={"a/c","b/c","c/a","c/b"}),V315="l"),VLOOKUP(X315,$AC$2:$AD$17,2,FALSE),IF(AND(OR($E323={"a/c","b/c","c/a","c/b"}),V314="w"),VLOOKUP(X314,$AA$2:$AB$17,2,FALSE),IF(AND(OR($E323={"a/c","b/c","c/a","c/b"}),V314="l"),VLOOKUP(X314,$AC$2:$AD$17,2,FALSE),IF(AND(OR($E323={"a/c","b/c","c/a","c/b"}),V313="w"),VLOOKUP(X313,$AA$2:$AB$17,2,FALSE),IF(AND(OR($E323={"a/c","b/c","c/a","c/b"}),V313="l"),VLOOKUP(X313,$AC$2:$AD$17,2,FALSE),IF(OR($E323={"a/c","b/c","c/a","c/b"}),1,"")))))))))))))))))))))))</f>
        <v>2a</v>
      </c>
      <c r="Y324" s="12">
        <f t="shared" si="28"/>
        <v>18</v>
      </c>
      <c r="Z324" s="27">
        <f t="shared" si="29"/>
        <v>17</v>
      </c>
    </row>
    <row r="325" spans="1:26">
      <c r="A325" s="2">
        <v>1</v>
      </c>
      <c r="B325" s="9">
        <f>IF(OR($A325={1,2,3,4,5,6,7,8,9,10,11,12}),1,IF(OR($A325={13,14,15,16,17,18,19,20,21,22,23,24}),2,IF(OR($A325={25,26,27,28,29,30,31,32,33,34,35,36}),3,"")))</f>
        <v>1</v>
      </c>
      <c r="C325" s="9" t="str">
        <f>IF(OR($A325={1,4,7,10,13,16,19,22,25,28,31,34}),"A",IF(OR($A325={2,5,8,11,14,17,20,23,26,29,32,35}),"B",IF(OR($A325={3,6,9,12,15,18,21,24,27,30,33,36}),"C","")))</f>
        <v>A</v>
      </c>
      <c r="D325" t="str">
        <f t="shared" si="30"/>
        <v>2/1</v>
      </c>
      <c r="E325" t="str">
        <f t="shared" si="31"/>
        <v>B/A</v>
      </c>
      <c r="F325" s="13" t="str">
        <f>IF(AND(G325="d",$A325&gt;=1,OR(H325={1,"2a","2b",3,"5a","5b","10a","10b","20a","20b","40a","40b","80a","80b","160a","160b"})),"w",IF(AND(G325="",$A325&gt;=1,OR(H325={1,"2a","2b",3,"5a","5b","10a","10b","20a","20b","40a","40b","80a","80b","160a","160b"})),"l",""))</f>
        <v>w</v>
      </c>
      <c r="G325" s="7" t="str">
        <f>IF(OR($A325={1,2,3,4,5,6,7,8,9,10,11,12}),"d","")</f>
        <v>d</v>
      </c>
      <c r="H325" s="14" t="str">
        <f>IF(AND(OR($D324={"1/2","1/3","2/1","3/1"}),F324="w"),VLOOKUP(H324,$AA$2:$AB$17,2,FALSE),IF(AND(OR($D324={"1/2","1/3","2/1","3/1"}),F324="l"),VLOOKUP(H324,$AC$2:$AD$17,2,FALSE),IF(AND(OR($D324={"1/2","1/3","2/1","3/1"}),F323="w"),VLOOKUP(H323,$AA$2:$AB$17,2,FALSE),IF(AND(OR($D324={"1/2","1/3","2/1","3/1"}),F323="l"),VLOOKUP(H323,$AC$2:$AD$17,2,FALSE),IF(AND(OR($D324={"1/2","1/3","2/1","3/1"}),F322="w"),VLOOKUP(H322,$AA$2:$AB$17,2,FALSE),IF(AND(OR($D324={"1/2","1/3","2/1","3/1"}),F322="l"),VLOOKUP(H322,$AC$2:$AD$17,2,FALSE),IF(AND(OR($D324={"1/2","1/3","2/1","3/1"}),F321="w"),VLOOKUP(H321,$AA$2:$AB$17,2,FALSE),IF(AND(OR($D324={"1/2","1/3","2/1","3/1"}),F321="l"),VLOOKUP(H321,$AC$2:$AD$17,2,FALSE),IF(AND(OR($D324={"1/2","1/3","2/1","3/1"}),F320="w"),VLOOKUP(H320,$AA$2:$AB$17,2,FALSE),IF(AND(OR($D324={"1/2","1/3","2/1","3/1"}),F320="l"),VLOOKUP(H320,$AC$2:$AD$17,2,FALSE),IF(AND(OR($D324={"1/2","1/3","2/1","3/1"}),F319="w"),VLOOKUP(H319,$AA$2:$AB$17,2,FALSE),IF(AND(OR($D324={"1/2","1/3","2/1","3/1"}),F319="l"),VLOOKUP(H319,$AC$2:$AD$17,2,FALSE),IF(AND(OR($D324={"1/2","1/3","2/1","3/1"}),F318="w"),VLOOKUP(H318,$AA$2:$AB$17,2,FALSE),IF(AND(OR($D324={"1/2","1/3","2/1","3/1"}),F318="l"),VLOOKUP(H318,$AC$2:$AD$17,2,FALSE),IF(AND(OR($D324={"1/2","1/3","2/1","3/1"}),F317="w"),VLOOKUP(H317,$AA$2:$AB$17,2,FALSE),IF(AND(OR($D324={"1/2","1/3","2/1","3/1"}),F317="l"),VLOOKUP(H317,$AC$2:$AD$17,2,FALSE),IF(AND(OR($D324={"1/2","1/3","2/1","3/1"}),F316="w"),VLOOKUP(H316,$AA$2:$AB$17,2,FALSE),IF(AND(OR($D324={"1/2","1/3","2/1","3/1"}),F316="l"),VLOOKUP(H316,$AC$2:$AD$17,2,FALSE),IF(AND(OR($D324={"1/2","1/3","2/1","3/1"}),F315="w"),VLOOKUP(H315,$AA$2:$AB$17,2,FALSE),IF(AND(OR($D324={"1/2","1/3","2/1","3/1"}),F315="l"),VLOOKUP(H315,$AC$2:$AD$17,2,FALSE),IF(AND(OR($D324={"1/2","1/3","2/1","3/1"}),F314="w"),VLOOKUP(H314,$AA$2:$AB$17,2,FALSE),IF(AND(OR($D324={"1/2","1/3","2/1","3/1"}),F314="l"),VLOOKUP(H314,$AC$2:$AD$17,2,FALSE),IF(OR($D324={"1/2","1/3","2/1","3/1"}),1,"")))))))))))))))))))))))</f>
        <v>5a</v>
      </c>
      <c r="I325" s="13" t="str">
        <f>IF(AND(J325="d",$A325&gt;=1,OR(K325={1,"2a","2b",3,"5a","5b","10a","10b","20a","20b","40a","40b","80a","80b","160a","160b"})),"w",IF(AND(J325="",$A325&gt;=1,OR(K325={1,"2a","2b",3,"5a","5b","10a","10b","20a","20b","40a","40b","80a","80b","160a","160b"})),"l",""))</f>
        <v>l</v>
      </c>
      <c r="J325" s="7" t="str">
        <f>IF(OR($A325={13,14,15,16,17,18,19,20,21,22,23,24}),"d","")</f>
        <v/>
      </c>
      <c r="K325" s="14">
        <f>IF(AND(OR($D324={"1/2","2/3","2/1","3/2"}),I324="w"),VLOOKUP(K324,$AA$2:$AB$17,2,FALSE),IF(AND(OR($D324={"1/2","2/3","2/1","3/2"}),I324="l"),VLOOKUP(K324,$AC$2:$AD$17,2,FALSE),IF(AND(OR($D324={"1/2","2/3","2/1","3/2"}),I323="w"),VLOOKUP(K323,$AA$2:$AB$17,2,FALSE),IF(AND(OR($D324={"1/2","2/3","2/1","3/2"}),I323="l"),VLOOKUP(K323,$AC$2:$AD$17,2,FALSE),IF(AND(OR($D324={"1/2","2/3","2/1","3/2"}),I322="w"),VLOOKUP(K322,$AA$2:$AB$17,2,FALSE),IF(AND(OR($D324={"1/2","2/3","2/1","3/2"}),I322="l"),VLOOKUP(K322,$AC$2:$AD$17,2,FALSE),IF(AND(OR($D324={"1/2","2/3","2/1","3/2"}),I321="w"),VLOOKUP(K321,$AA$2:$AB$17,2,FALSE),IF(AND(OR($D324={"1/2","2/3","2/1","3/2"}),I321="l"),VLOOKUP(K321,$AC$2:$AD$17,2,FALSE),IF(AND(OR($D324={"1/2","2/3","2/1","3/2"}),I320="w"),VLOOKUP(K320,$AA$2:$AB$17,2,FALSE),IF(AND(OR($D324={"1/2","2/3","2/1","3/2"}),I320="l"),VLOOKUP(K320,$AC$2:$AD$17,2,FALSE),IF(AND(OR($D324={"1/2","2/3","2/1","3/2"}),I319="w"),VLOOKUP(K319,$AA$2:$AB$17,2,FALSE),IF(AND(OR($D324={"1/2","2/3","2/1","3/2"}),I319="l"),VLOOKUP(K319,$AC$2:$AD$17,2,FALSE),IF(AND(OR($D324={"1/2","2/3","2/1","3/2"}),I318="w"),VLOOKUP(K318,$AA$2:$AB$17,2,FALSE),IF(AND(OR($D324={"1/2","2/3","2/1","3/2"}),I318="l"),VLOOKUP(K318,$AC$2:$AD$17,2,FALSE),IF(AND(OR($D324={"1/2","2/3","2/1","3/2"}),I317="w"),VLOOKUP(K317,$AA$2:$AB$17,2,FALSE),IF(AND(OR($D324={"1/2","2/3","2/1","3/2"}),I317="l"),VLOOKUP(K317,$AC$2:$AD$17,2,FALSE),IF(AND(OR($D324={"1/2","2/3","2/1","3/2"}),I316="w"),VLOOKUP(K316,$AA$2:$AB$17,2,FALSE),IF(AND(OR($D324={"1/2","2/3","2/1","3/2"}),I316="l"),VLOOKUP(K316,$AC$2:$AD$17,2,FALSE),IF(AND(OR($D324={"1/2","2/3","2/1","3/2"}),I315="w"),VLOOKUP(K315,$AA$2:$AB$17,2,FALSE),IF(AND(OR($D324={"1/2","2/3","2/1","3/2"}),I315="l"),VLOOKUP(K315,$AC$2:$AD$17,2,FALSE),IF(AND(OR($D324={"1/2","2/3","2/1","3/2"}),I314="w"),VLOOKUP(K314,$AA$2:$AB$17,2,FALSE),IF(AND(OR($D324={"1/2","2/3","2/1","3/2"}),I314="l"),VLOOKUP(K314,$AC$2:$AD$17,2,FALSE),IF(OR($D324={"1/2","2/3","2/1","3/2"}),1,"")))))))))))))))))))))))</f>
        <v>1</v>
      </c>
      <c r="L325" s="13" t="str">
        <f>IF(AND(M325="d",$A325&gt;=1,OR(N325={1,"2a","2b",3,"5a","5b","10a","10b","20a","20b","40a","40b","80a","80b","160a","160b"})),"w",IF(AND(M325="",$A325&gt;=1,OR(N325={1,"2a","2b",3,"5a","5b","10a","10b","20a","20b","40a","40b","80a","80b","160a","160b"})),"l",""))</f>
        <v/>
      </c>
      <c r="M325" s="7" t="str">
        <f>IF(OR($A325={25,26,27,28,29,30,31,32,33,34,35,36}),"d","")</f>
        <v/>
      </c>
      <c r="N325" s="14" t="str">
        <f>IF(AND(OR($D324={"1/3","2/3","3/1","3/2"}),L324="w"),VLOOKUP(N324,$AA$2:$AB$17,2,FALSE),IF(AND(OR($D324={"1/3","2/3","3/1","3/2"}),L324="l"),VLOOKUP(N324,$AC$2:$AD$17,2,FALSE),IF(AND(OR($D324={"1/3","2/3","3/1","3/2"}),L323="w"),VLOOKUP(N323,$AA$2:$AB$17,2,FALSE),IF(AND(OR($D324={"1/3","2/3","3/1","3/2"}),L323="l"),VLOOKUP(N323,$AC$2:$AD$17,2,FALSE),IF(AND(OR($D324={"1/3","2/3","3/1","3/2"}),L322="w"),VLOOKUP(N322,$AA$2:$AB$17,2,FALSE),IF(AND(OR($D324={"1/3","2/3","3/1","3/2"}),L322="l"),VLOOKUP(N322,$AC$2:$AD$17,2,FALSE),IF(AND(OR($D324={"1/3","2/3","3/1","3/2"}),L321="w"),VLOOKUP(N321,$AA$2:$AB$17,2,FALSE),IF(AND(OR($D324={"1/3","2/3","3/1","3/2"}),L321="l"),VLOOKUP(N321,$AC$2:$AD$17,2,FALSE),IF(AND(OR($D324={"1/3","2/3","3/1","3/2"}),L320="w"),VLOOKUP(N320,$AA$2:$AB$17,2,FALSE),IF(AND(OR($D324={"1/3","2/3","3/1","3/2"}),L320="l"),VLOOKUP(N320,$AC$2:$AD$17,2,FALSE),IF(AND(OR($D324={"1/3","2/3","3/1","3/2"}),L319="w"),VLOOKUP(N319,$AA$2:$AB$17,2,FALSE),IF(AND(OR($D324={"1/3","2/3","3/1","3/2"}),L319="l"),VLOOKUP(N319,$AC$2:$AD$17,2,FALSE),IF(AND(OR($D324={"1/3","2/3","3/1","3/2"}),L318="w"),VLOOKUP(N318,$AA$2:$AB$17,2,FALSE),IF(AND(OR($D324={"1/3","2/3","3/1","3/2"}),L318="l"),VLOOKUP(N318,$AC$2:$AD$17,2,FALSE),IF(AND(OR($D324={"1/3","2/3","3/1","3/2"}),L317="w"),VLOOKUP(N317,$AA$2:$AB$17,2,FALSE),IF(AND(OR($D324={"1/3","2/3","3/1","3/2"}),L317="l"),VLOOKUP(N317,$AC$2:$AD$17,2,FALSE),IF(AND(OR($D324={"1/3","2/3","3/1","3/2"}),L316="w"),VLOOKUP(N316,$AA$2:$AB$17,2,FALSE),IF(AND(OR($D324={"1/3","2/3","3/1","3/2"}),L316="l"),VLOOKUP(N316,$AC$2:$AD$17,2,FALSE),IF(AND(OR($D324={"1/3","2/3","3/1","3/2"}),L315="w"),VLOOKUP(N315,$AA$2:$AB$17,2,FALSE),IF(AND(OR($D324={"1/3","2/3","3/1","3/2"}),L315="l"),VLOOKUP(N315,$AC$2:$AD$17,2,FALSE),IF(AND(OR($D324={"1/3","2/3","3/1","3/2"}),L314="w"),VLOOKUP(N314,$AA$2:$AB$17,2,FALSE),IF(AND(OR($D324={"1/3","2/3","3/1","3/2"}),L314="l"),VLOOKUP(N314,$AC$2:$AD$17,2,FALSE),IF(OR($D324={"1/3","2/3","3/1","3/2"}),1,"")))))))))))))))))))))))</f>
        <v/>
      </c>
      <c r="O325" s="12">
        <f t="shared" si="27"/>
        <v>9</v>
      </c>
      <c r="P325" s="13" t="str">
        <f>IF(AND(Q325="c",$A325&gt;=1,OR(R325={1,"2a","2b",3,"5a","5b","10a","10b","20a","20b","40a","40b","80a","80b","160a","160b"})),"w",IF(AND(Q325="",$A325&gt;=1,OR(R325={1,"2a","2b",3,"5a","5b","10a","10b","20a","20b","40a","40b","80a","80b","160a","160b"})),"l",""))</f>
        <v/>
      </c>
      <c r="Q325" s="7" t="str">
        <f>IF(OR($A325={1,4,7,10,13,16,19,22,25,28,31,34}),"c","")</f>
        <v>c</v>
      </c>
      <c r="R325" s="14" t="str">
        <f>IF(AND(OR($E324={"a/b","a/c","b/a","c/a"}),P324="w"),VLOOKUP(R324,$AA$2:$AB$17,2,FALSE),IF(AND(OR($E324={"a/b","a/c","b/a","c/a"}),P324="l"),VLOOKUP(R324,$AC$2:$AD$17,2,FALSE),IF(AND(OR($E324={"a/b","a/c","b/a","c/a"}),P323="w"),VLOOKUP(R323,$AA$2:$AB$17,2,FALSE),IF(AND(OR($E324={"a/b","a/c","b/a","c/a"}),P323="l"),VLOOKUP(R323,$AC$2:$AD$17,2,FALSE),IF(AND(OR($E324={"a/b","a/c","b/a","c/a"}),P322="w"),VLOOKUP(R322,$AA$2:$AB$17,2,FALSE),IF(AND(OR($E324={"a/b","a/c","b/a","c/a"}),P322="l"),VLOOKUP(R322,$AC$2:$AD$17,2,FALSE),IF(AND(OR($E324={"a/b","a/c","b/a","c/a"}),P321="w"),VLOOKUP(R321,$AA$2:$AB$17,2,FALSE),IF(AND(OR($E324={"a/b","a/c","b/a","c/a"}),P321="l"),VLOOKUP(R321,$AC$2:$AD$17,2,FALSE),IF(AND(OR($E324={"a/b","a/c","b/a","c/a"}),P320="w"),VLOOKUP(R320,$AA$2:$AB$17,2,FALSE),IF(AND(OR($E324={"a/b","a/c","b/a","c/a"}),P320="l"),VLOOKUP(R320,$AC$2:$AD$17,2,FALSE),IF(AND(OR($E324={"a/b","a/c","b/a","c/a"}),P319="w"),VLOOKUP(R319,$AA$2:$AB$17,2,FALSE),IF(AND(OR($E324={"a/b","a/c","b/a","c/a"}),P319="l"),VLOOKUP(R319,$AC$2:$AD$17,2,FALSE),IF(AND(OR($E324={"a/b","a/c","b/a","c/a"}),P318="w"),VLOOKUP(R318,$AA$2:$AB$17,2,FALSE),IF(AND(OR($E324={"a/b","a/c","b/a","c/a"}),P318="l"),VLOOKUP(R318,$AC$2:$AD$17,2,FALSE),IF(AND(OR($E324={"a/b","a/c","b/a","c/a"}),P317="w"),VLOOKUP(R317,$AA$2:$AB$17,2,FALSE),IF(AND(OR($E324={"a/b","a/c","b/a","c/a"}),P317="l"),VLOOKUP(R317,$AC$2:$AD$17,2,FALSE),IF(AND(OR($E324={"a/b","a/c","b/a","c/a"}),P316="w"),VLOOKUP(R316,$AA$2:$AB$17,2,FALSE),IF(AND(OR($E324={"a/b","a/c","b/a","c/a"}),P316="l"),VLOOKUP(R316,$AC$2:$AD$17,2,FALSE),IF(AND(OR($E324={"a/b","a/c","b/a","c/a"}),P315="w"),VLOOKUP(R315,$AA$2:$AB$17,2,FALSE),IF(AND(OR($E324={"a/b","a/c","b/a","c/a"}),P315="l"),VLOOKUP(R315,$AC$2:$AD$17,2,FALSE),IF(AND(OR($E324={"a/b","a/c","b/a","c/a"}),P314="w"),VLOOKUP(R314,$AA$2:$AB$17,2,FALSE),IF(AND(OR($E324={"a/b","a/c","b/a","c/a"}),P314="l"),VLOOKUP(R314,$AC$2:$AD$17,2,FALSE),IF(OR($E324={"a/b","a/c","b/a","c/a"}),1,"")))))))))))))))))))))))</f>
        <v/>
      </c>
      <c r="S325" s="13" t="str">
        <f>IF(AND(T325="c",$A325&gt;=1,OR(U325={1,"2a","2b",3,"5a","5b","10a","10b","20a","20b","40a","40b","80a","80b","160a","160b"})),"w",IF(AND(T325="",$A325&gt;=1,OR(U325={1,"2a","2b",3,"5a","5b","10a","10b","20a","20b","40a","40b","80a","80b","160a","160b"})),"l",""))</f>
        <v>l</v>
      </c>
      <c r="T325" s="7" t="str">
        <f>IF(OR($A325={2,5,8,11,14,17,20,23,26,29,32,35}),"c","")</f>
        <v/>
      </c>
      <c r="U325" s="14" t="str">
        <f>IF(AND(OR($E324={"a/b","b/c","b/a","c/b"}),S324="w"),VLOOKUP(U324,$AA$2:$AB$17,2,FALSE),IF(AND(OR($E324={"a/b","b/c","b/a","c/b"}),S324="l"),VLOOKUP(U324,$AC$2:$AD$17,2,FALSE),IF(AND(OR($E324={"a/b","b/c","b/a","c/b"}),S323="w"),VLOOKUP(U323,$AA$2:$AB$17,2,FALSE),IF(AND(OR($E324={"a/b","b/c","b/a","c/b"}),S323="l"),VLOOKUP(U323,$AC$2:$AD$17,2,FALSE),IF(AND(OR($E324={"a/b","b/c","b/a","c/b"}),S322="w"),VLOOKUP(U322,$AA$2:$AB$17,2,FALSE),IF(AND(OR($E324={"a/b","b/c","b/a","c/b"}),S322="l"),VLOOKUP(U322,$AC$2:$AD$17,2,FALSE),IF(AND(OR($E324={"a/b","b/c","b/a","c/b"}),S321="w"),VLOOKUP(U321,$AA$2:$AB$17,2,FALSE),IF(AND(OR($E324={"a/b","b/c","b/a","c/b"}),S321="l"),VLOOKUP(U321,$AC$2:$AD$17,2,FALSE),IF(AND(OR($E324={"a/b","b/c","b/a","c/b"}),S320="w"),VLOOKUP(U320,$AA$2:$AB$17,2,FALSE),IF(AND(OR($E324={"a/b","b/c","b/a","c/b"}),S320="l"),VLOOKUP(U320,$AC$2:$AD$17,2,FALSE),IF(AND(OR($E324={"a/b","b/c","b/a","c/b"}),S319="w"),VLOOKUP(U319,$AA$2:$AB$17,2,FALSE),IF(AND(OR($E324={"a/b","b/c","b/a","c/b"}),S319="l"),VLOOKUP(U319,$AC$2:$AD$17,2,FALSE),IF(AND(OR($E324={"a/b","b/c","b/a","c/b"}),S318="w"),VLOOKUP(U318,$AA$2:$AB$17,2,FALSE),IF(AND(OR($E324={"a/b","b/c","b/a","c/b"}),S318="l"),VLOOKUP(U318,$AC$2:$AD$17,2,FALSE),IF(AND(OR($E324={"a/b","b/c","b/a","c/b"}),S317="w"),VLOOKUP(U317,$AA$2:$AB$17,2,FALSE),IF(AND(OR($E324={"a/b","b/c","b/a","c/b"}),S317="l"),VLOOKUP(U317,$AC$2:$AD$17,2,FALSE),IF(AND(OR($E324={"a/b","b/c","b/a","c/b"}),S316="w"),VLOOKUP(U316,$AA$2:$AB$17,2,FALSE),IF(AND(OR($E324={"a/b","b/c","b/a","c/b"}),S316="l"),VLOOKUP(U316,$AC$2:$AD$17,2,FALSE),IF(AND(OR($E324={"a/b","b/c","b/a","c/b"}),S315="w"),VLOOKUP(U315,$AA$2:$AB$17,2,FALSE),IF(AND(OR($E324={"a/b","b/c","b/a","c/b"}),S315="l"),VLOOKUP(U315,$AC$2:$AD$17,2,FALSE),IF(AND(OR($E324={"a/b","b/c","b/a","c/b"}),S314="w"),VLOOKUP(U314,$AA$2:$AB$17,2,FALSE),IF(AND(OR($E324={"a/b","b/c","b/a","c/b"}),S314="l"),VLOOKUP(U314,$AC$2:$AD$17,2,FALSE),IF(OR($E324={"a/b","b/c","b/a","c/b"}),1,"")))))))))))))))))))))))</f>
        <v>5a</v>
      </c>
      <c r="V325" s="13" t="str">
        <f>IF(AND(W325="c",$A325&gt;=1,OR(X325={1,"2a","2b",3,"5a","5b","10a","10b","20a","20b","40a","40b","80a","80b","160a","160b"})),"w",IF(AND(W325="",$A325&gt;=1,OR(X325={1,"2a","2b",3,"5a","5b","10a","10b","20a","20b","40a","40b","80a","80b","160a","160b"})),"l",""))</f>
        <v>l</v>
      </c>
      <c r="W325" s="7" t="str">
        <f>IF(OR($A325={3,6,9,12,15,18,21,24,27,30,33,36}),"c","")</f>
        <v/>
      </c>
      <c r="X325" s="14" t="str">
        <f>IF(AND(OR($E324={"a/c","b/c","c/a","c/b"}),V324="w"),VLOOKUP(X324,$AA$2:$AB$17,2,FALSE),IF(AND(OR($E324={"a/c","b/c","c/a","c/b"}),V324="l"),VLOOKUP(X324,$AC$2:$AD$17,2,FALSE),IF(AND(OR($E324={"a/c","b/c","c/a","c/b"}),V323="w"),VLOOKUP(X323,$AA$2:$AB$17,2,FALSE),IF(AND(OR($E324={"a/c","b/c","c/a","c/b"}),V323="l"),VLOOKUP(X323,$AC$2:$AD$17,2,FALSE),IF(AND(OR($E324={"a/c","b/c","c/a","c/b"}),V322="w"),VLOOKUP(X322,$AA$2:$AB$17,2,FALSE),IF(AND(OR($E324={"a/c","b/c","c/a","c/b"}),V322="l"),VLOOKUP(X322,$AC$2:$AD$17,2,FALSE),IF(AND(OR($E324={"a/c","b/c","c/a","c/b"}),V321="w"),VLOOKUP(X321,$AA$2:$AB$17,2,FALSE),IF(AND(OR($E324={"a/c","b/c","c/a","c/b"}),V321="l"),VLOOKUP(X321,$AC$2:$AD$17,2,FALSE),IF(AND(OR($E324={"a/c","b/c","c/a","c/b"}),V320="w"),VLOOKUP(X320,$AA$2:$AB$17,2,FALSE),IF(AND(OR($E324={"a/c","b/c","c/a","c/b"}),V320="l"),VLOOKUP(X320,$AC$2:$AD$17,2,FALSE),IF(AND(OR($E324={"a/c","b/c","c/a","c/b"}),V319="w"),VLOOKUP(X319,$AA$2:$AB$17,2,FALSE),IF(AND(OR($E324={"a/c","b/c","c/a","c/b"}),V319="l"),VLOOKUP(X319,$AC$2:$AD$17,2,FALSE),IF(AND(OR($E324={"a/c","b/c","c/a","c/b"}),V318="w"),VLOOKUP(X318,$AA$2:$AB$17,2,FALSE),IF(AND(OR($E324={"a/c","b/c","c/a","c/b"}),V318="l"),VLOOKUP(X318,$AC$2:$AD$17,2,FALSE),IF(AND(OR($E324={"a/c","b/c","c/a","c/b"}),V317="w"),VLOOKUP(X317,$AA$2:$AB$17,2,FALSE),IF(AND(OR($E324={"a/c","b/c","c/a","c/b"}),V317="l"),VLOOKUP(X317,$AC$2:$AD$17,2,FALSE),IF(AND(OR($E324={"a/c","b/c","c/a","c/b"}),V316="w"),VLOOKUP(X316,$AA$2:$AB$17,2,FALSE),IF(AND(OR($E324={"a/c","b/c","c/a","c/b"}),V316="l"),VLOOKUP(X316,$AC$2:$AD$17,2,FALSE),IF(AND(OR($E324={"a/c","b/c","c/a","c/b"}),V315="w"),VLOOKUP(X315,$AA$2:$AB$17,2,FALSE),IF(AND(OR($E324={"a/c","b/c","c/a","c/b"}),V315="l"),VLOOKUP(X315,$AC$2:$AD$17,2,FALSE),IF(AND(OR($E324={"a/c","b/c","c/a","c/b"}),V314="w"),VLOOKUP(X314,$AA$2:$AB$17,2,FALSE),IF(AND(OR($E324={"a/c","b/c","c/a","c/b"}),V314="l"),VLOOKUP(X314,$AC$2:$AD$17,2,FALSE),IF(OR($E324={"a/c","b/c","c/a","c/b"}),1,"")))))))))))))))))))))))</f>
        <v>2b</v>
      </c>
      <c r="Y325" s="12">
        <f t="shared" si="28"/>
        <v>-7</v>
      </c>
      <c r="Z325" s="27">
        <f t="shared" si="29"/>
        <v>2</v>
      </c>
    </row>
    <row r="326" spans="1:26">
      <c r="A326" s="2">
        <v>12</v>
      </c>
      <c r="B326" s="9">
        <f>IF(OR($A326={1,2,3,4,5,6,7,8,9,10,11,12}),1,IF(OR($A326={13,14,15,16,17,18,19,20,21,22,23,24}),2,IF(OR($A326={25,26,27,28,29,30,31,32,33,34,35,36}),3,"")))</f>
        <v>1</v>
      </c>
      <c r="C326" s="9" t="str">
        <f>IF(OR($A326={1,4,7,10,13,16,19,22,25,28,31,34}),"A",IF(OR($A326={2,5,8,11,14,17,20,23,26,29,32,35}),"B",IF(OR($A326={3,6,9,12,15,18,21,24,27,30,33,36}),"C","")))</f>
        <v>C</v>
      </c>
      <c r="D326" t="str">
        <f t="shared" si="30"/>
        <v>2/1</v>
      </c>
      <c r="E326" t="str">
        <f t="shared" si="31"/>
        <v>A/C</v>
      </c>
      <c r="F326" s="13" t="str">
        <f>IF(AND(G326="d",$A326&gt;=1,OR(H326={1,"2a","2b",3,"5a","5b","10a","10b","20a","20b","40a","40b","80a","80b","160a","160b"})),"w",IF(AND(G326="",$A326&gt;=1,OR(H326={1,"2a","2b",3,"5a","5b","10a","10b","20a","20b","40a","40b","80a","80b","160a","160b"})),"l",""))</f>
        <v>w</v>
      </c>
      <c r="G326" s="7" t="str">
        <f>IF(OR($A326={1,2,3,4,5,6,7,8,9,10,11,12}),"d","")</f>
        <v>d</v>
      </c>
      <c r="H326" s="14">
        <f>IF(AND(OR($D325={"1/2","1/3","2/1","3/1"}),F325="w"),VLOOKUP(H325,$AA$2:$AB$17,2,FALSE),IF(AND(OR($D325={"1/2","1/3","2/1","3/1"}),F325="l"),VLOOKUP(H325,$AC$2:$AD$17,2,FALSE),IF(AND(OR($D325={"1/2","1/3","2/1","3/1"}),F324="w"),VLOOKUP(H324,$AA$2:$AB$17,2,FALSE),IF(AND(OR($D325={"1/2","1/3","2/1","3/1"}),F324="l"),VLOOKUP(H324,$AC$2:$AD$17,2,FALSE),IF(AND(OR($D325={"1/2","1/3","2/1","3/1"}),F323="w"),VLOOKUP(H323,$AA$2:$AB$17,2,FALSE),IF(AND(OR($D325={"1/2","1/3","2/1","3/1"}),F323="l"),VLOOKUP(H323,$AC$2:$AD$17,2,FALSE),IF(AND(OR($D325={"1/2","1/3","2/1","3/1"}),F322="w"),VLOOKUP(H322,$AA$2:$AB$17,2,FALSE),IF(AND(OR($D325={"1/2","1/3","2/1","3/1"}),F322="l"),VLOOKUP(H322,$AC$2:$AD$17,2,FALSE),IF(AND(OR($D325={"1/2","1/3","2/1","3/1"}),F321="w"),VLOOKUP(H321,$AA$2:$AB$17,2,FALSE),IF(AND(OR($D325={"1/2","1/3","2/1","3/1"}),F321="l"),VLOOKUP(H321,$AC$2:$AD$17,2,FALSE),IF(AND(OR($D325={"1/2","1/3","2/1","3/1"}),F320="w"),VLOOKUP(H320,$AA$2:$AB$17,2,FALSE),IF(AND(OR($D325={"1/2","1/3","2/1","3/1"}),F320="l"),VLOOKUP(H320,$AC$2:$AD$17,2,FALSE),IF(AND(OR($D325={"1/2","1/3","2/1","3/1"}),F319="w"),VLOOKUP(H319,$AA$2:$AB$17,2,FALSE),IF(AND(OR($D325={"1/2","1/3","2/1","3/1"}),F319="l"),VLOOKUP(H319,$AC$2:$AD$17,2,FALSE),IF(AND(OR($D325={"1/2","1/3","2/1","3/1"}),F318="w"),VLOOKUP(H318,$AA$2:$AB$17,2,FALSE),IF(AND(OR($D325={"1/2","1/3","2/1","3/1"}),F318="l"),VLOOKUP(H318,$AC$2:$AD$17,2,FALSE),IF(AND(OR($D325={"1/2","1/3","2/1","3/1"}),F317="w"),VLOOKUP(H317,$AA$2:$AB$17,2,FALSE),IF(AND(OR($D325={"1/2","1/3","2/1","3/1"}),F317="l"),VLOOKUP(H317,$AC$2:$AD$17,2,FALSE),IF(AND(OR($D325={"1/2","1/3","2/1","3/1"}),F316="w"),VLOOKUP(H316,$AA$2:$AB$17,2,FALSE),IF(AND(OR($D325={"1/2","1/3","2/1","3/1"}),F316="l"),VLOOKUP(H316,$AC$2:$AD$17,2,FALSE),IF(AND(OR($D325={"1/2","1/3","2/1","3/1"}),F315="w"),VLOOKUP(H315,$AA$2:$AB$17,2,FALSE),IF(AND(OR($D325={"1/2","1/3","2/1","3/1"}),F315="l"),VLOOKUP(H315,$AC$2:$AD$17,2,FALSE),IF(OR($D325={"1/2","1/3","2/1","3/1"}),1,"")))))))))))))))))))))))</f>
        <v>1</v>
      </c>
      <c r="I326" s="13" t="str">
        <f>IF(AND(J326="d",$A326&gt;=1,OR(K326={1,"2a","2b",3,"5a","5b","10a","10b","20a","20b","40a","40b","80a","80b","160a","160b"})),"w",IF(AND(J326="",$A326&gt;=1,OR(K326={1,"2a","2b",3,"5a","5b","10a","10b","20a","20b","40a","40b","80a","80b","160a","160b"})),"l",""))</f>
        <v>l</v>
      </c>
      <c r="J326" s="7" t="str">
        <f>IF(OR($A326={13,14,15,16,17,18,19,20,21,22,23,24}),"d","")</f>
        <v/>
      </c>
      <c r="K326" s="14" t="str">
        <f>IF(AND(OR($D325={"1/2","2/3","2/1","3/2"}),I325="w"),VLOOKUP(K325,$AA$2:$AB$17,2,FALSE),IF(AND(OR($D325={"1/2","2/3","2/1","3/2"}),I325="l"),VLOOKUP(K325,$AC$2:$AD$17,2,FALSE),IF(AND(OR($D325={"1/2","2/3","2/1","3/2"}),I324="w"),VLOOKUP(K324,$AA$2:$AB$17,2,FALSE),IF(AND(OR($D325={"1/2","2/3","2/1","3/2"}),I324="l"),VLOOKUP(K324,$AC$2:$AD$17,2,FALSE),IF(AND(OR($D325={"1/2","2/3","2/1","3/2"}),I323="w"),VLOOKUP(K323,$AA$2:$AB$17,2,FALSE),IF(AND(OR($D325={"1/2","2/3","2/1","3/2"}),I323="l"),VLOOKUP(K323,$AC$2:$AD$17,2,FALSE),IF(AND(OR($D325={"1/2","2/3","2/1","3/2"}),I322="w"),VLOOKUP(K322,$AA$2:$AB$17,2,FALSE),IF(AND(OR($D325={"1/2","2/3","2/1","3/2"}),I322="l"),VLOOKUP(K322,$AC$2:$AD$17,2,FALSE),IF(AND(OR($D325={"1/2","2/3","2/1","3/2"}),I321="w"),VLOOKUP(K321,$AA$2:$AB$17,2,FALSE),IF(AND(OR($D325={"1/2","2/3","2/1","3/2"}),I321="l"),VLOOKUP(K321,$AC$2:$AD$17,2,FALSE),IF(AND(OR($D325={"1/2","2/3","2/1","3/2"}),I320="w"),VLOOKUP(K320,$AA$2:$AB$17,2,FALSE),IF(AND(OR($D325={"1/2","2/3","2/1","3/2"}),I320="l"),VLOOKUP(K320,$AC$2:$AD$17,2,FALSE),IF(AND(OR($D325={"1/2","2/3","2/1","3/2"}),I319="w"),VLOOKUP(K319,$AA$2:$AB$17,2,FALSE),IF(AND(OR($D325={"1/2","2/3","2/1","3/2"}),I319="l"),VLOOKUP(K319,$AC$2:$AD$17,2,FALSE),IF(AND(OR($D325={"1/2","2/3","2/1","3/2"}),I318="w"),VLOOKUP(K318,$AA$2:$AB$17,2,FALSE),IF(AND(OR($D325={"1/2","2/3","2/1","3/2"}),I318="l"),VLOOKUP(K318,$AC$2:$AD$17,2,FALSE),IF(AND(OR($D325={"1/2","2/3","2/1","3/2"}),I317="w"),VLOOKUP(K317,$AA$2:$AB$17,2,FALSE),IF(AND(OR($D325={"1/2","2/3","2/1","3/2"}),I317="l"),VLOOKUP(K317,$AC$2:$AD$17,2,FALSE),IF(AND(OR($D325={"1/2","2/3","2/1","3/2"}),I316="w"),VLOOKUP(K316,$AA$2:$AB$17,2,FALSE),IF(AND(OR($D325={"1/2","2/3","2/1","3/2"}),I316="l"),VLOOKUP(K316,$AC$2:$AD$17,2,FALSE),IF(AND(OR($D325={"1/2","2/3","2/1","3/2"}),I315="w"),VLOOKUP(K315,$AA$2:$AB$17,2,FALSE),IF(AND(OR($D325={"1/2","2/3","2/1","3/2"}),I315="l"),VLOOKUP(K315,$AC$2:$AD$17,2,FALSE),IF(OR($D325={"1/2","2/3","2/1","3/2"}),1,"")))))))))))))))))))))))</f>
        <v>2a</v>
      </c>
      <c r="L326" s="13" t="str">
        <f>IF(AND(M326="d",$A326&gt;=1,OR(N326={1,"2a","2b",3,"5a","5b","10a","10b","20a","20b","40a","40b","80a","80b","160a","160b"})),"w",IF(AND(M326="",$A326&gt;=1,OR(N326={1,"2a","2b",3,"5a","5b","10a","10b","20a","20b","40a","40b","80a","80b","160a","160b"})),"l",""))</f>
        <v/>
      </c>
      <c r="M326" s="7" t="str">
        <f>IF(OR($A326={25,26,27,28,29,30,31,32,33,34,35,36}),"d","")</f>
        <v/>
      </c>
      <c r="N326" s="14" t="str">
        <f>IF(AND(OR($D325={"1/3","2/3","3/1","3/2"}),L325="w"),VLOOKUP(N325,$AA$2:$AB$17,2,FALSE),IF(AND(OR($D325={"1/3","2/3","3/1","3/2"}),L325="l"),VLOOKUP(N325,$AC$2:$AD$17,2,FALSE),IF(AND(OR($D325={"1/3","2/3","3/1","3/2"}),L324="w"),VLOOKUP(N324,$AA$2:$AB$17,2,FALSE),IF(AND(OR($D325={"1/3","2/3","3/1","3/2"}),L324="l"),VLOOKUP(N324,$AC$2:$AD$17,2,FALSE),IF(AND(OR($D325={"1/3","2/3","3/1","3/2"}),L323="w"),VLOOKUP(N323,$AA$2:$AB$17,2,FALSE),IF(AND(OR($D325={"1/3","2/3","3/1","3/2"}),L323="l"),VLOOKUP(N323,$AC$2:$AD$17,2,FALSE),IF(AND(OR($D325={"1/3","2/3","3/1","3/2"}),L322="w"),VLOOKUP(N322,$AA$2:$AB$17,2,FALSE),IF(AND(OR($D325={"1/3","2/3","3/1","3/2"}),L322="l"),VLOOKUP(N322,$AC$2:$AD$17,2,FALSE),IF(AND(OR($D325={"1/3","2/3","3/1","3/2"}),L321="w"),VLOOKUP(N321,$AA$2:$AB$17,2,FALSE),IF(AND(OR($D325={"1/3","2/3","3/1","3/2"}),L321="l"),VLOOKUP(N321,$AC$2:$AD$17,2,FALSE),IF(AND(OR($D325={"1/3","2/3","3/1","3/2"}),L320="w"),VLOOKUP(N320,$AA$2:$AB$17,2,FALSE),IF(AND(OR($D325={"1/3","2/3","3/1","3/2"}),L320="l"),VLOOKUP(N320,$AC$2:$AD$17,2,FALSE),IF(AND(OR($D325={"1/3","2/3","3/1","3/2"}),L319="w"),VLOOKUP(N319,$AA$2:$AB$17,2,FALSE),IF(AND(OR($D325={"1/3","2/3","3/1","3/2"}),L319="l"),VLOOKUP(N319,$AC$2:$AD$17,2,FALSE),IF(AND(OR($D325={"1/3","2/3","3/1","3/2"}),L318="w"),VLOOKUP(N318,$AA$2:$AB$17,2,FALSE),IF(AND(OR($D325={"1/3","2/3","3/1","3/2"}),L318="l"),VLOOKUP(N318,$AC$2:$AD$17,2,FALSE),IF(AND(OR($D325={"1/3","2/3","3/1","3/2"}),L317="w"),VLOOKUP(N317,$AA$2:$AB$17,2,FALSE),IF(AND(OR($D325={"1/3","2/3","3/1","3/2"}),L317="l"),VLOOKUP(N317,$AC$2:$AD$17,2,FALSE),IF(AND(OR($D325={"1/3","2/3","3/1","3/2"}),L316="w"),VLOOKUP(N316,$AA$2:$AB$17,2,FALSE),IF(AND(OR($D325={"1/3","2/3","3/1","3/2"}),L316="l"),VLOOKUP(N316,$AC$2:$AD$17,2,FALSE),IF(AND(OR($D325={"1/3","2/3","3/1","3/2"}),L315="w"),VLOOKUP(N315,$AA$2:$AB$17,2,FALSE),IF(AND(OR($D325={"1/3","2/3","3/1","3/2"}),L315="l"),VLOOKUP(N315,$AC$2:$AD$17,2,FALSE),IF(OR($D325={"1/3","2/3","3/1","3/2"}),1,"")))))))))))))))))))))))</f>
        <v/>
      </c>
      <c r="O326" s="12">
        <f t="shared" si="27"/>
        <v>0</v>
      </c>
      <c r="P326" s="13" t="str">
        <f>IF(AND(Q326="c",$A326&gt;=1,OR(R326={1,"2a","2b",3,"5a","5b","10a","10b","20a","20b","40a","40b","80a","80b","160a","160b"})),"w",IF(AND(Q326="",$A326&gt;=1,OR(R326={1,"2a","2b",3,"5a","5b","10a","10b","20a","20b","40a","40b","80a","80b","160a","160b"})),"l",""))</f>
        <v>l</v>
      </c>
      <c r="Q326" s="7" t="str">
        <f>IF(OR($A326={1,4,7,10,13,16,19,22,25,28,31,34}),"c","")</f>
        <v/>
      </c>
      <c r="R326" s="14" t="str">
        <f>IF(AND(OR($E325={"a/b","a/c","b/a","c/a"}),P325="w"),VLOOKUP(R325,$AA$2:$AB$17,2,FALSE),IF(AND(OR($E325={"a/b","a/c","b/a","c/a"}),P325="l"),VLOOKUP(R325,$AC$2:$AD$17,2,FALSE),IF(AND(OR($E325={"a/b","a/c","b/a","c/a"}),P324="w"),VLOOKUP(R324,$AA$2:$AB$17,2,FALSE),IF(AND(OR($E325={"a/b","a/c","b/a","c/a"}),P324="l"),VLOOKUP(R324,$AC$2:$AD$17,2,FALSE),IF(AND(OR($E325={"a/b","a/c","b/a","c/a"}),P323="w"),VLOOKUP(R323,$AA$2:$AB$17,2,FALSE),IF(AND(OR($E325={"a/b","a/c","b/a","c/a"}),P323="l"),VLOOKUP(R323,$AC$2:$AD$17,2,FALSE),IF(AND(OR($E325={"a/b","a/c","b/a","c/a"}),P322="w"),VLOOKUP(R322,$AA$2:$AB$17,2,FALSE),IF(AND(OR($E325={"a/b","a/c","b/a","c/a"}),P322="l"),VLOOKUP(R322,$AC$2:$AD$17,2,FALSE),IF(AND(OR($E325={"a/b","a/c","b/a","c/a"}),P321="w"),VLOOKUP(R321,$AA$2:$AB$17,2,FALSE),IF(AND(OR($E325={"a/b","a/c","b/a","c/a"}),P321="l"),VLOOKUP(R321,$AC$2:$AD$17,2,FALSE),IF(AND(OR($E325={"a/b","a/c","b/a","c/a"}),P320="w"),VLOOKUP(R320,$AA$2:$AB$17,2,FALSE),IF(AND(OR($E325={"a/b","a/c","b/a","c/a"}),P320="l"),VLOOKUP(R320,$AC$2:$AD$17,2,FALSE),IF(AND(OR($E325={"a/b","a/c","b/a","c/a"}),P319="w"),VLOOKUP(R319,$AA$2:$AB$17,2,FALSE),IF(AND(OR($E325={"a/b","a/c","b/a","c/a"}),P319="l"),VLOOKUP(R319,$AC$2:$AD$17,2,FALSE),IF(AND(OR($E325={"a/b","a/c","b/a","c/a"}),P318="w"),VLOOKUP(R318,$AA$2:$AB$17,2,FALSE),IF(AND(OR($E325={"a/b","a/c","b/a","c/a"}),P318="l"),VLOOKUP(R318,$AC$2:$AD$17,2,FALSE),IF(AND(OR($E325={"a/b","a/c","b/a","c/a"}),P317="w"),VLOOKUP(R317,$AA$2:$AB$17,2,FALSE),IF(AND(OR($E325={"a/b","a/c","b/a","c/a"}),P317="l"),VLOOKUP(R317,$AC$2:$AD$17,2,FALSE),IF(AND(OR($E325={"a/b","a/c","b/a","c/a"}),P316="w"),VLOOKUP(R316,$AA$2:$AB$17,2,FALSE),IF(AND(OR($E325={"a/b","a/c","b/a","c/a"}),P316="l"),VLOOKUP(R316,$AC$2:$AD$17,2,FALSE),IF(AND(OR($E325={"a/b","a/c","b/a","c/a"}),P315="w"),VLOOKUP(R315,$AA$2:$AB$17,2,FALSE),IF(AND(OR($E325={"a/b","a/c","b/a","c/a"}),P315="l"),VLOOKUP(R315,$AC$2:$AD$17,2,FALSE),IF(OR($E325={"a/b","a/c","b/a","c/a"}),1,"")))))))))))))))))))))))</f>
        <v>2b</v>
      </c>
      <c r="S326" s="13" t="str">
        <f>IF(AND(T326="c",$A326&gt;=1,OR(U326={1,"2a","2b",3,"5a","5b","10a","10b","20a","20b","40a","40b","80a","80b","160a","160b"})),"w",IF(AND(T326="",$A326&gt;=1,OR(U326={1,"2a","2b",3,"5a","5b","10a","10b","20a","20b","40a","40b","80a","80b","160a","160b"})),"l",""))</f>
        <v>l</v>
      </c>
      <c r="T326" s="7" t="str">
        <f>IF(OR($A326={2,5,8,11,14,17,20,23,26,29,32,35}),"c","")</f>
        <v/>
      </c>
      <c r="U326" s="14" t="str">
        <f>IF(AND(OR($E325={"a/b","b/c","b/a","c/b"}),S325="w"),VLOOKUP(U325,$AA$2:$AB$17,2,FALSE),IF(AND(OR($E325={"a/b","b/c","b/a","c/b"}),S325="l"),VLOOKUP(U325,$AC$2:$AD$17,2,FALSE),IF(AND(OR($E325={"a/b","b/c","b/a","c/b"}),S324="w"),VLOOKUP(U324,$AA$2:$AB$17,2,FALSE),IF(AND(OR($E325={"a/b","b/c","b/a","c/b"}),S324="l"),VLOOKUP(U324,$AC$2:$AD$17,2,FALSE),IF(AND(OR($E325={"a/b","b/c","b/a","c/b"}),S323="w"),VLOOKUP(U323,$AA$2:$AB$17,2,FALSE),IF(AND(OR($E325={"a/b","b/c","b/a","c/b"}),S323="l"),VLOOKUP(U323,$AC$2:$AD$17,2,FALSE),IF(AND(OR($E325={"a/b","b/c","b/a","c/b"}),S322="w"),VLOOKUP(U322,$AA$2:$AB$17,2,FALSE),IF(AND(OR($E325={"a/b","b/c","b/a","c/b"}),S322="l"),VLOOKUP(U322,$AC$2:$AD$17,2,FALSE),IF(AND(OR($E325={"a/b","b/c","b/a","c/b"}),S321="w"),VLOOKUP(U321,$AA$2:$AB$17,2,FALSE),IF(AND(OR($E325={"a/b","b/c","b/a","c/b"}),S321="l"),VLOOKUP(U321,$AC$2:$AD$17,2,FALSE),IF(AND(OR($E325={"a/b","b/c","b/a","c/b"}),S320="w"),VLOOKUP(U320,$AA$2:$AB$17,2,FALSE),IF(AND(OR($E325={"a/b","b/c","b/a","c/b"}),S320="l"),VLOOKUP(U320,$AC$2:$AD$17,2,FALSE),IF(AND(OR($E325={"a/b","b/c","b/a","c/b"}),S319="w"),VLOOKUP(U319,$AA$2:$AB$17,2,FALSE),IF(AND(OR($E325={"a/b","b/c","b/a","c/b"}),S319="l"),VLOOKUP(U319,$AC$2:$AD$17,2,FALSE),IF(AND(OR($E325={"a/b","b/c","b/a","c/b"}),S318="w"),VLOOKUP(U318,$AA$2:$AB$17,2,FALSE),IF(AND(OR($E325={"a/b","b/c","b/a","c/b"}),S318="l"),VLOOKUP(U318,$AC$2:$AD$17,2,FALSE),IF(AND(OR($E325={"a/b","b/c","b/a","c/b"}),S317="w"),VLOOKUP(U317,$AA$2:$AB$17,2,FALSE),IF(AND(OR($E325={"a/b","b/c","b/a","c/b"}),S317="l"),VLOOKUP(U317,$AC$2:$AD$17,2,FALSE),IF(AND(OR($E325={"a/b","b/c","b/a","c/b"}),S316="w"),VLOOKUP(U316,$AA$2:$AB$17,2,FALSE),IF(AND(OR($E325={"a/b","b/c","b/a","c/b"}),S316="l"),VLOOKUP(U316,$AC$2:$AD$17,2,FALSE),IF(AND(OR($E325={"a/b","b/c","b/a","c/b"}),S315="w"),VLOOKUP(U315,$AA$2:$AB$17,2,FALSE),IF(AND(OR($E325={"a/b","b/c","b/a","c/b"}),S315="l"),VLOOKUP(U315,$AC$2:$AD$17,2,FALSE),IF(OR($E325={"a/b","b/c","b/a","c/b"}),1,"")))))))))))))))))))))))</f>
        <v>5b</v>
      </c>
      <c r="V326" s="13" t="str">
        <f>IF(AND(W326="c",$A326&gt;=1,OR(X326={1,"2a","2b",3,"5a","5b","10a","10b","20a","20b","40a","40b","80a","80b","160a","160b"})),"w",IF(AND(W326="",$A326&gt;=1,OR(X326={1,"2a","2b",3,"5a","5b","10a","10b","20a","20b","40a","40b","80a","80b","160a","160b"})),"l",""))</f>
        <v/>
      </c>
      <c r="W326" s="7" t="str">
        <f>IF(OR($A326={3,6,9,12,15,18,21,24,27,30,33,36}),"c","")</f>
        <v>c</v>
      </c>
      <c r="X326" s="14" t="str">
        <f>IF(AND(OR($E325={"a/c","b/c","c/a","c/b"}),V325="w"),VLOOKUP(X325,$AA$2:$AB$17,2,FALSE),IF(AND(OR($E325={"a/c","b/c","c/a","c/b"}),V325="l"),VLOOKUP(X325,$AC$2:$AD$17,2,FALSE),IF(AND(OR($E325={"a/c","b/c","c/a","c/b"}),V324="w"),VLOOKUP(X324,$AA$2:$AB$17,2,FALSE),IF(AND(OR($E325={"a/c","b/c","c/a","c/b"}),V324="l"),VLOOKUP(X324,$AC$2:$AD$17,2,FALSE),IF(AND(OR($E325={"a/c","b/c","c/a","c/b"}),V323="w"),VLOOKUP(X323,$AA$2:$AB$17,2,FALSE),IF(AND(OR($E325={"a/c","b/c","c/a","c/b"}),V323="l"),VLOOKUP(X323,$AC$2:$AD$17,2,FALSE),IF(AND(OR($E325={"a/c","b/c","c/a","c/b"}),V322="w"),VLOOKUP(X322,$AA$2:$AB$17,2,FALSE),IF(AND(OR($E325={"a/c","b/c","c/a","c/b"}),V322="l"),VLOOKUP(X322,$AC$2:$AD$17,2,FALSE),IF(AND(OR($E325={"a/c","b/c","c/a","c/b"}),V321="w"),VLOOKUP(X321,$AA$2:$AB$17,2,FALSE),IF(AND(OR($E325={"a/c","b/c","c/a","c/b"}),V321="l"),VLOOKUP(X321,$AC$2:$AD$17,2,FALSE),IF(AND(OR($E325={"a/c","b/c","c/a","c/b"}),V320="w"),VLOOKUP(X320,$AA$2:$AB$17,2,FALSE),IF(AND(OR($E325={"a/c","b/c","c/a","c/b"}),V320="l"),VLOOKUP(X320,$AC$2:$AD$17,2,FALSE),IF(AND(OR($E325={"a/c","b/c","c/a","c/b"}),V319="w"),VLOOKUP(X319,$AA$2:$AB$17,2,FALSE),IF(AND(OR($E325={"a/c","b/c","c/a","c/b"}),V319="l"),VLOOKUP(X319,$AC$2:$AD$17,2,FALSE),IF(AND(OR($E325={"a/c","b/c","c/a","c/b"}),V318="w"),VLOOKUP(X318,$AA$2:$AB$17,2,FALSE),IF(AND(OR($E325={"a/c","b/c","c/a","c/b"}),V318="l"),VLOOKUP(X318,$AC$2:$AD$17,2,FALSE),IF(AND(OR($E325={"a/c","b/c","c/a","c/b"}),V317="w"),VLOOKUP(X317,$AA$2:$AB$17,2,FALSE),IF(AND(OR($E325={"a/c","b/c","c/a","c/b"}),V317="l"),VLOOKUP(X317,$AC$2:$AD$17,2,FALSE),IF(AND(OR($E325={"a/c","b/c","c/a","c/b"}),V316="w"),VLOOKUP(X316,$AA$2:$AB$17,2,FALSE),IF(AND(OR($E325={"a/c","b/c","c/a","c/b"}),V316="l"),VLOOKUP(X316,$AC$2:$AD$17,2,FALSE),IF(AND(OR($E325={"a/c","b/c","c/a","c/b"}),V315="w"),VLOOKUP(X315,$AA$2:$AB$17,2,FALSE),IF(AND(OR($E325={"a/c","b/c","c/a","c/b"}),V315="l"),VLOOKUP(X315,$AC$2:$AD$17,2,FALSE),IF(OR($E325={"a/c","b/c","c/a","c/b"}),1,"")))))))))))))))))))))))</f>
        <v/>
      </c>
      <c r="Y326" s="12">
        <f t="shared" si="28"/>
        <v>-7</v>
      </c>
      <c r="Z326" s="27">
        <f t="shared" si="29"/>
        <v>-7</v>
      </c>
    </row>
    <row r="327" spans="1:26">
      <c r="A327" s="2">
        <v>15</v>
      </c>
      <c r="B327" s="9">
        <f>IF(OR($A327={1,2,3,4,5,6,7,8,9,10,11,12}),1,IF(OR($A327={13,14,15,16,17,18,19,20,21,22,23,24}),2,IF(OR($A327={25,26,27,28,29,30,31,32,33,34,35,36}),3,"")))</f>
        <v>2</v>
      </c>
      <c r="C327" s="9" t="str">
        <f>IF(OR($A327={1,4,7,10,13,16,19,22,25,28,31,34}),"A",IF(OR($A327={2,5,8,11,14,17,20,23,26,29,32,35}),"B",IF(OR($A327={3,6,9,12,15,18,21,24,27,30,33,36}),"C","")))</f>
        <v>C</v>
      </c>
      <c r="D327" t="str">
        <f t="shared" si="30"/>
        <v>1/2</v>
      </c>
      <c r="E327" t="str">
        <f t="shared" si="31"/>
        <v>A/C</v>
      </c>
      <c r="F327" s="13" t="str">
        <f>IF(AND(G327="d",$A327&gt;=1,OR(H327={1,"2a","2b",3,"5a","5b","10a","10b","20a","20b","40a","40b","80a","80b","160a","160b"})),"w",IF(AND(G327="",$A327&gt;=1,OR(H327={1,"2a","2b",3,"5a","5b","10a","10b","20a","20b","40a","40b","80a","80b","160a","160b"})),"l",""))</f>
        <v>l</v>
      </c>
      <c r="G327" s="7" t="str">
        <f>IF(OR($A327={1,2,3,4,5,6,7,8,9,10,11,12}),"d","")</f>
        <v/>
      </c>
      <c r="H327" s="14">
        <f>IF(AND(OR($D326={"1/2","1/3","2/1","3/1"}),F326="w"),VLOOKUP(H326,$AA$2:$AB$17,2,FALSE),IF(AND(OR($D326={"1/2","1/3","2/1","3/1"}),F326="l"),VLOOKUP(H326,$AC$2:$AD$17,2,FALSE),IF(AND(OR($D326={"1/2","1/3","2/1","3/1"}),F325="w"),VLOOKUP(H325,$AA$2:$AB$17,2,FALSE),IF(AND(OR($D326={"1/2","1/3","2/1","3/1"}),F325="l"),VLOOKUP(H325,$AC$2:$AD$17,2,FALSE),IF(AND(OR($D326={"1/2","1/3","2/1","3/1"}),F324="w"),VLOOKUP(H324,$AA$2:$AB$17,2,FALSE),IF(AND(OR($D326={"1/2","1/3","2/1","3/1"}),F324="l"),VLOOKUP(H324,$AC$2:$AD$17,2,FALSE),IF(AND(OR($D326={"1/2","1/3","2/1","3/1"}),F323="w"),VLOOKUP(H323,$AA$2:$AB$17,2,FALSE),IF(AND(OR($D326={"1/2","1/3","2/1","3/1"}),F323="l"),VLOOKUP(H323,$AC$2:$AD$17,2,FALSE),IF(AND(OR($D326={"1/2","1/3","2/1","3/1"}),F322="w"),VLOOKUP(H322,$AA$2:$AB$17,2,FALSE),IF(AND(OR($D326={"1/2","1/3","2/1","3/1"}),F322="l"),VLOOKUP(H322,$AC$2:$AD$17,2,FALSE),IF(AND(OR($D326={"1/2","1/3","2/1","3/1"}),F321="w"),VLOOKUP(H321,$AA$2:$AB$17,2,FALSE),IF(AND(OR($D326={"1/2","1/3","2/1","3/1"}),F321="l"),VLOOKUP(H321,$AC$2:$AD$17,2,FALSE),IF(AND(OR($D326={"1/2","1/3","2/1","3/1"}),F320="w"),VLOOKUP(H320,$AA$2:$AB$17,2,FALSE),IF(AND(OR($D326={"1/2","1/3","2/1","3/1"}),F320="l"),VLOOKUP(H320,$AC$2:$AD$17,2,FALSE),IF(AND(OR($D326={"1/2","1/3","2/1","3/1"}),F319="w"),VLOOKUP(H319,$AA$2:$AB$17,2,FALSE),IF(AND(OR($D326={"1/2","1/3","2/1","3/1"}),F319="l"),VLOOKUP(H319,$AC$2:$AD$17,2,FALSE),IF(AND(OR($D326={"1/2","1/3","2/1","3/1"}),F318="w"),VLOOKUP(H318,$AA$2:$AB$17,2,FALSE),IF(AND(OR($D326={"1/2","1/3","2/1","3/1"}),F318="l"),VLOOKUP(H318,$AC$2:$AD$17,2,FALSE),IF(AND(OR($D326={"1/2","1/3","2/1","3/1"}),F317="w"),VLOOKUP(H317,$AA$2:$AB$17,2,FALSE),IF(AND(OR($D326={"1/2","1/3","2/1","3/1"}),F317="l"),VLOOKUP(H317,$AC$2:$AD$17,2,FALSE),IF(AND(OR($D326={"1/2","1/3","2/1","3/1"}),F316="w"),VLOOKUP(H316,$AA$2:$AB$17,2,FALSE),IF(AND(OR($D326={"1/2","1/3","2/1","3/1"}),F316="l"),VLOOKUP(H316,$AC$2:$AD$17,2,FALSE),IF(OR($D326={"1/2","1/3","2/1","3/1"}),1,"")))))))))))))))))))))))</f>
        <v>1</v>
      </c>
      <c r="I327" s="13" t="str">
        <f>IF(AND(J327="d",$A327&gt;=1,OR(K327={1,"2a","2b",3,"5a","5b","10a","10b","20a","20b","40a","40b","80a","80b","160a","160b"})),"w",IF(AND(J327="",$A327&gt;=1,OR(K327={1,"2a","2b",3,"5a","5b","10a","10b","20a","20b","40a","40b","80a","80b","160a","160b"})),"l",""))</f>
        <v>w</v>
      </c>
      <c r="J327" s="7" t="str">
        <f>IF(OR($A327={13,14,15,16,17,18,19,20,21,22,23,24}),"d","")</f>
        <v>d</v>
      </c>
      <c r="K327" s="14" t="str">
        <f>IF(AND(OR($D326={"1/2","2/3","2/1","3/2"}),I326="w"),VLOOKUP(K326,$AA$2:$AB$17,2,FALSE),IF(AND(OR($D326={"1/2","2/3","2/1","3/2"}),I326="l"),VLOOKUP(K326,$AC$2:$AD$17,2,FALSE),IF(AND(OR($D326={"1/2","2/3","2/1","3/2"}),I325="w"),VLOOKUP(K325,$AA$2:$AB$17,2,FALSE),IF(AND(OR($D326={"1/2","2/3","2/1","3/2"}),I325="l"),VLOOKUP(K325,$AC$2:$AD$17,2,FALSE),IF(AND(OR($D326={"1/2","2/3","2/1","3/2"}),I324="w"),VLOOKUP(K324,$AA$2:$AB$17,2,FALSE),IF(AND(OR($D326={"1/2","2/3","2/1","3/2"}),I324="l"),VLOOKUP(K324,$AC$2:$AD$17,2,FALSE),IF(AND(OR($D326={"1/2","2/3","2/1","3/2"}),I323="w"),VLOOKUP(K323,$AA$2:$AB$17,2,FALSE),IF(AND(OR($D326={"1/2","2/3","2/1","3/2"}),I323="l"),VLOOKUP(K323,$AC$2:$AD$17,2,FALSE),IF(AND(OR($D326={"1/2","2/3","2/1","3/2"}),I322="w"),VLOOKUP(K322,$AA$2:$AB$17,2,FALSE),IF(AND(OR($D326={"1/2","2/3","2/1","3/2"}),I322="l"),VLOOKUP(K322,$AC$2:$AD$17,2,FALSE),IF(AND(OR($D326={"1/2","2/3","2/1","3/2"}),I321="w"),VLOOKUP(K321,$AA$2:$AB$17,2,FALSE),IF(AND(OR($D326={"1/2","2/3","2/1","3/2"}),I321="l"),VLOOKUP(K321,$AC$2:$AD$17,2,FALSE),IF(AND(OR($D326={"1/2","2/3","2/1","3/2"}),I320="w"),VLOOKUP(K320,$AA$2:$AB$17,2,FALSE),IF(AND(OR($D326={"1/2","2/3","2/1","3/2"}),I320="l"),VLOOKUP(K320,$AC$2:$AD$17,2,FALSE),IF(AND(OR($D326={"1/2","2/3","2/1","3/2"}),I319="w"),VLOOKUP(K319,$AA$2:$AB$17,2,FALSE),IF(AND(OR($D326={"1/2","2/3","2/1","3/2"}),I319="l"),VLOOKUP(K319,$AC$2:$AD$17,2,FALSE),IF(AND(OR($D326={"1/2","2/3","2/1","3/2"}),I318="w"),VLOOKUP(K318,$AA$2:$AB$17,2,FALSE),IF(AND(OR($D326={"1/2","2/3","2/1","3/2"}),I318="l"),VLOOKUP(K318,$AC$2:$AD$17,2,FALSE),IF(AND(OR($D326={"1/2","2/3","2/1","3/2"}),I317="w"),VLOOKUP(K317,$AA$2:$AB$17,2,FALSE),IF(AND(OR($D326={"1/2","2/3","2/1","3/2"}),I317="l"),VLOOKUP(K317,$AC$2:$AD$17,2,FALSE),IF(AND(OR($D326={"1/2","2/3","2/1","3/2"}),I316="w"),VLOOKUP(K316,$AA$2:$AB$17,2,FALSE),IF(AND(OR($D326={"1/2","2/3","2/1","3/2"}),I316="l"),VLOOKUP(K316,$AC$2:$AD$17,2,FALSE),IF(OR($D326={"1/2","2/3","2/1","3/2"}),1,"")))))))))))))))))))))))</f>
        <v>2b</v>
      </c>
      <c r="L327" s="13" t="str">
        <f>IF(AND(M327="d",$A327&gt;=1,OR(N327={1,"2a","2b",3,"5a","5b","10a","10b","20a","20b","40a","40b","80a","80b","160a","160b"})),"w",IF(AND(M327="",$A327&gt;=1,OR(N327={1,"2a","2b",3,"5a","5b","10a","10b","20a","20b","40a","40b","80a","80b","160a","160b"})),"l",""))</f>
        <v/>
      </c>
      <c r="M327" s="7" t="str">
        <f>IF(OR($A327={25,26,27,28,29,30,31,32,33,34,35,36}),"d","")</f>
        <v/>
      </c>
      <c r="N327" s="14" t="str">
        <f>IF(AND(OR($D326={"1/3","2/3","3/1","3/2"}),L326="w"),VLOOKUP(N326,$AA$2:$AB$17,2,FALSE),IF(AND(OR($D326={"1/3","2/3","3/1","3/2"}),L326="l"),VLOOKUP(N326,$AC$2:$AD$17,2,FALSE),IF(AND(OR($D326={"1/3","2/3","3/1","3/2"}),L325="w"),VLOOKUP(N325,$AA$2:$AB$17,2,FALSE),IF(AND(OR($D326={"1/3","2/3","3/1","3/2"}),L325="l"),VLOOKUP(N325,$AC$2:$AD$17,2,FALSE),IF(AND(OR($D326={"1/3","2/3","3/1","3/2"}),L324="w"),VLOOKUP(N324,$AA$2:$AB$17,2,FALSE),IF(AND(OR($D326={"1/3","2/3","3/1","3/2"}),L324="l"),VLOOKUP(N324,$AC$2:$AD$17,2,FALSE),IF(AND(OR($D326={"1/3","2/3","3/1","3/2"}),L323="w"),VLOOKUP(N323,$AA$2:$AB$17,2,FALSE),IF(AND(OR($D326={"1/3","2/3","3/1","3/2"}),L323="l"),VLOOKUP(N323,$AC$2:$AD$17,2,FALSE),IF(AND(OR($D326={"1/3","2/3","3/1","3/2"}),L322="w"),VLOOKUP(N322,$AA$2:$AB$17,2,FALSE),IF(AND(OR($D326={"1/3","2/3","3/1","3/2"}),L322="l"),VLOOKUP(N322,$AC$2:$AD$17,2,FALSE),IF(AND(OR($D326={"1/3","2/3","3/1","3/2"}),L321="w"),VLOOKUP(N321,$AA$2:$AB$17,2,FALSE),IF(AND(OR($D326={"1/3","2/3","3/1","3/2"}),L321="l"),VLOOKUP(N321,$AC$2:$AD$17,2,FALSE),IF(AND(OR($D326={"1/3","2/3","3/1","3/2"}),L320="w"),VLOOKUP(N320,$AA$2:$AB$17,2,FALSE),IF(AND(OR($D326={"1/3","2/3","3/1","3/2"}),L320="l"),VLOOKUP(N320,$AC$2:$AD$17,2,FALSE),IF(AND(OR($D326={"1/3","2/3","3/1","3/2"}),L319="w"),VLOOKUP(N319,$AA$2:$AB$17,2,FALSE),IF(AND(OR($D326={"1/3","2/3","3/1","3/2"}),L319="l"),VLOOKUP(N319,$AC$2:$AD$17,2,FALSE),IF(AND(OR($D326={"1/3","2/3","3/1","3/2"}),L318="w"),VLOOKUP(N318,$AA$2:$AB$17,2,FALSE),IF(AND(OR($D326={"1/3","2/3","3/1","3/2"}),L318="l"),VLOOKUP(N318,$AC$2:$AD$17,2,FALSE),IF(AND(OR($D326={"1/3","2/3","3/1","3/2"}),L317="w"),VLOOKUP(N317,$AA$2:$AB$17,2,FALSE),IF(AND(OR($D326={"1/3","2/3","3/1","3/2"}),L317="l"),VLOOKUP(N317,$AC$2:$AD$17,2,FALSE),IF(AND(OR($D326={"1/3","2/3","3/1","3/2"}),L316="w"),VLOOKUP(N316,$AA$2:$AB$17,2,FALSE),IF(AND(OR($D326={"1/3","2/3","3/1","3/2"}),L316="l"),VLOOKUP(N316,$AC$2:$AD$17,2,FALSE),IF(OR($D326={"1/3","2/3","3/1","3/2"}),1,"")))))))))))))))))))))))</f>
        <v/>
      </c>
      <c r="O327" s="12">
        <f t="shared" si="27"/>
        <v>3</v>
      </c>
      <c r="P327" s="13" t="str">
        <f>IF(AND(Q327="c",$A327&gt;=1,OR(R327={1,"2a","2b",3,"5a","5b","10a","10b","20a","20b","40a","40b","80a","80b","160a","160b"})),"w",IF(AND(Q327="",$A327&gt;=1,OR(R327={1,"2a","2b",3,"5a","5b","10a","10b","20a","20b","40a","40b","80a","80b","160a","160b"})),"l",""))</f>
        <v>l</v>
      </c>
      <c r="Q327" s="7" t="str">
        <f>IF(OR($A327={1,4,7,10,13,16,19,22,25,28,31,34}),"c","")</f>
        <v/>
      </c>
      <c r="R327" s="14">
        <f>IF(AND(OR($E326={"a/b","a/c","b/a","c/a"}),P326="w"),VLOOKUP(R326,$AA$2:$AB$17,2,FALSE),IF(AND(OR($E326={"a/b","a/c","b/a","c/a"}),P326="l"),VLOOKUP(R326,$AC$2:$AD$17,2,FALSE),IF(AND(OR($E326={"a/b","a/c","b/a","c/a"}),P325="w"),VLOOKUP(R325,$AA$2:$AB$17,2,FALSE),IF(AND(OR($E326={"a/b","a/c","b/a","c/a"}),P325="l"),VLOOKUP(R325,$AC$2:$AD$17,2,FALSE),IF(AND(OR($E326={"a/b","a/c","b/a","c/a"}),P324="w"),VLOOKUP(R324,$AA$2:$AB$17,2,FALSE),IF(AND(OR($E326={"a/b","a/c","b/a","c/a"}),P324="l"),VLOOKUP(R324,$AC$2:$AD$17,2,FALSE),IF(AND(OR($E326={"a/b","a/c","b/a","c/a"}),P323="w"),VLOOKUP(R323,$AA$2:$AB$17,2,FALSE),IF(AND(OR($E326={"a/b","a/c","b/a","c/a"}),P323="l"),VLOOKUP(R323,$AC$2:$AD$17,2,FALSE),IF(AND(OR($E326={"a/b","a/c","b/a","c/a"}),P322="w"),VLOOKUP(R322,$AA$2:$AB$17,2,FALSE),IF(AND(OR($E326={"a/b","a/c","b/a","c/a"}),P322="l"),VLOOKUP(R322,$AC$2:$AD$17,2,FALSE),IF(AND(OR($E326={"a/b","a/c","b/a","c/a"}),P321="w"),VLOOKUP(R321,$AA$2:$AB$17,2,FALSE),IF(AND(OR($E326={"a/b","a/c","b/a","c/a"}),P321="l"),VLOOKUP(R321,$AC$2:$AD$17,2,FALSE),IF(AND(OR($E326={"a/b","a/c","b/a","c/a"}),P320="w"),VLOOKUP(R320,$AA$2:$AB$17,2,FALSE),IF(AND(OR($E326={"a/b","a/c","b/a","c/a"}),P320="l"),VLOOKUP(R320,$AC$2:$AD$17,2,FALSE),IF(AND(OR($E326={"a/b","a/c","b/a","c/a"}),P319="w"),VLOOKUP(R319,$AA$2:$AB$17,2,FALSE),IF(AND(OR($E326={"a/b","a/c","b/a","c/a"}),P319="l"),VLOOKUP(R319,$AC$2:$AD$17,2,FALSE),IF(AND(OR($E326={"a/b","a/c","b/a","c/a"}),P318="w"),VLOOKUP(R318,$AA$2:$AB$17,2,FALSE),IF(AND(OR($E326={"a/b","a/c","b/a","c/a"}),P318="l"),VLOOKUP(R318,$AC$2:$AD$17,2,FALSE),IF(AND(OR($E326={"a/b","a/c","b/a","c/a"}),P317="w"),VLOOKUP(R317,$AA$2:$AB$17,2,FALSE),IF(AND(OR($E326={"a/b","a/c","b/a","c/a"}),P317="l"),VLOOKUP(R317,$AC$2:$AD$17,2,FALSE),IF(AND(OR($E326={"a/b","a/c","b/a","c/a"}),P316="w"),VLOOKUP(R316,$AA$2:$AB$17,2,FALSE),IF(AND(OR($E326={"a/b","a/c","b/a","c/a"}),P316="l"),VLOOKUP(R316,$AC$2:$AD$17,2,FALSE),IF(OR($E326={"a/b","a/c","b/a","c/a"}),1,"")))))))))))))))))))))))</f>
        <v>3</v>
      </c>
      <c r="S327" s="13" t="str">
        <f>IF(AND(T327="c",$A327&gt;=1,OR(U327={1,"2a","2b",3,"5a","5b","10a","10b","20a","20b","40a","40b","80a","80b","160a","160b"})),"w",IF(AND(T327="",$A327&gt;=1,OR(U327={1,"2a","2b",3,"5a","5b","10a","10b","20a","20b","40a","40b","80a","80b","160a","160b"})),"l",""))</f>
        <v/>
      </c>
      <c r="T327" s="7" t="str">
        <f>IF(OR($A327={2,5,8,11,14,17,20,23,26,29,32,35}),"c","")</f>
        <v/>
      </c>
      <c r="U327" s="14" t="str">
        <f>IF(AND(OR($E326={"a/b","b/c","b/a","c/b"}),S326="w"),VLOOKUP(U326,$AA$2:$AB$17,2,FALSE),IF(AND(OR($E326={"a/b","b/c","b/a","c/b"}),S326="l"),VLOOKUP(U326,$AC$2:$AD$17,2,FALSE),IF(AND(OR($E326={"a/b","b/c","b/a","c/b"}),S325="w"),VLOOKUP(U325,$AA$2:$AB$17,2,FALSE),IF(AND(OR($E326={"a/b","b/c","b/a","c/b"}),S325="l"),VLOOKUP(U325,$AC$2:$AD$17,2,FALSE),IF(AND(OR($E326={"a/b","b/c","b/a","c/b"}),S324="w"),VLOOKUP(U324,$AA$2:$AB$17,2,FALSE),IF(AND(OR($E326={"a/b","b/c","b/a","c/b"}),S324="l"),VLOOKUP(U324,$AC$2:$AD$17,2,FALSE),IF(AND(OR($E326={"a/b","b/c","b/a","c/b"}),S323="w"),VLOOKUP(U323,$AA$2:$AB$17,2,FALSE),IF(AND(OR($E326={"a/b","b/c","b/a","c/b"}),S323="l"),VLOOKUP(U323,$AC$2:$AD$17,2,FALSE),IF(AND(OR($E326={"a/b","b/c","b/a","c/b"}),S322="w"),VLOOKUP(U322,$AA$2:$AB$17,2,FALSE),IF(AND(OR($E326={"a/b","b/c","b/a","c/b"}),S322="l"),VLOOKUP(U322,$AC$2:$AD$17,2,FALSE),IF(AND(OR($E326={"a/b","b/c","b/a","c/b"}),S321="w"),VLOOKUP(U321,$AA$2:$AB$17,2,FALSE),IF(AND(OR($E326={"a/b","b/c","b/a","c/b"}),S321="l"),VLOOKUP(U321,$AC$2:$AD$17,2,FALSE),IF(AND(OR($E326={"a/b","b/c","b/a","c/b"}),S320="w"),VLOOKUP(U320,$AA$2:$AB$17,2,FALSE),IF(AND(OR($E326={"a/b","b/c","b/a","c/b"}),S320="l"),VLOOKUP(U320,$AC$2:$AD$17,2,FALSE),IF(AND(OR($E326={"a/b","b/c","b/a","c/b"}),S319="w"),VLOOKUP(U319,$AA$2:$AB$17,2,FALSE),IF(AND(OR($E326={"a/b","b/c","b/a","c/b"}),S319="l"),VLOOKUP(U319,$AC$2:$AD$17,2,FALSE),IF(AND(OR($E326={"a/b","b/c","b/a","c/b"}),S318="w"),VLOOKUP(U318,$AA$2:$AB$17,2,FALSE),IF(AND(OR($E326={"a/b","b/c","b/a","c/b"}),S318="l"),VLOOKUP(U318,$AC$2:$AD$17,2,FALSE),IF(AND(OR($E326={"a/b","b/c","b/a","c/b"}),S317="w"),VLOOKUP(U317,$AA$2:$AB$17,2,FALSE),IF(AND(OR($E326={"a/b","b/c","b/a","c/b"}),S317="l"),VLOOKUP(U317,$AC$2:$AD$17,2,FALSE),IF(AND(OR($E326={"a/b","b/c","b/a","c/b"}),S316="w"),VLOOKUP(U316,$AA$2:$AB$17,2,FALSE),IF(AND(OR($E326={"a/b","b/c","b/a","c/b"}),S316="l"),VLOOKUP(U316,$AC$2:$AD$17,2,FALSE),IF(OR($E326={"a/b","b/c","b/a","c/b"}),1,"")))))))))))))))))))))))</f>
        <v/>
      </c>
      <c r="V327" s="13" t="str">
        <f>IF(AND(W327="c",$A327&gt;=1,OR(X327={1,"2a","2b",3,"5a","5b","10a","10b","20a","20b","40a","40b","80a","80b","160a","160b"})),"w",IF(AND(W327="",$A327&gt;=1,OR(X327={1,"2a","2b",3,"5a","5b","10a","10b","20a","20b","40a","40b","80a","80b","160a","160b"})),"l",""))</f>
        <v>w</v>
      </c>
      <c r="W327" s="7" t="str">
        <f>IF(OR($A327={3,6,9,12,15,18,21,24,27,30,33,36}),"c","")</f>
        <v>c</v>
      </c>
      <c r="X327" s="14">
        <f>IF(AND(OR($E326={"a/c","b/c","c/a","c/b"}),V326="w"),VLOOKUP(X326,$AA$2:$AB$17,2,FALSE),IF(AND(OR($E326={"a/c","b/c","c/a","c/b"}),V326="l"),VLOOKUP(X326,$AC$2:$AD$17,2,FALSE),IF(AND(OR($E326={"a/c","b/c","c/a","c/b"}),V325="w"),VLOOKUP(X325,$AA$2:$AB$17,2,FALSE),IF(AND(OR($E326={"a/c","b/c","c/a","c/b"}),V325="l"),VLOOKUP(X325,$AC$2:$AD$17,2,FALSE),IF(AND(OR($E326={"a/c","b/c","c/a","c/b"}),V324="w"),VLOOKUP(X324,$AA$2:$AB$17,2,FALSE),IF(AND(OR($E326={"a/c","b/c","c/a","c/b"}),V324="l"),VLOOKUP(X324,$AC$2:$AD$17,2,FALSE),IF(AND(OR($E326={"a/c","b/c","c/a","c/b"}),V323="w"),VLOOKUP(X323,$AA$2:$AB$17,2,FALSE),IF(AND(OR($E326={"a/c","b/c","c/a","c/b"}),V323="l"),VLOOKUP(X323,$AC$2:$AD$17,2,FALSE),IF(AND(OR($E326={"a/c","b/c","c/a","c/b"}),V322="w"),VLOOKUP(X322,$AA$2:$AB$17,2,FALSE),IF(AND(OR($E326={"a/c","b/c","c/a","c/b"}),V322="l"),VLOOKUP(X322,$AC$2:$AD$17,2,FALSE),IF(AND(OR($E326={"a/c","b/c","c/a","c/b"}),V321="w"),VLOOKUP(X321,$AA$2:$AB$17,2,FALSE),IF(AND(OR($E326={"a/c","b/c","c/a","c/b"}),V321="l"),VLOOKUP(X321,$AC$2:$AD$17,2,FALSE),IF(AND(OR($E326={"a/c","b/c","c/a","c/b"}),V320="w"),VLOOKUP(X320,$AA$2:$AB$17,2,FALSE),IF(AND(OR($E326={"a/c","b/c","c/a","c/b"}),V320="l"),VLOOKUP(X320,$AC$2:$AD$17,2,FALSE),IF(AND(OR($E326={"a/c","b/c","c/a","c/b"}),V319="w"),VLOOKUP(X319,$AA$2:$AB$17,2,FALSE),IF(AND(OR($E326={"a/c","b/c","c/a","c/b"}),V319="l"),VLOOKUP(X319,$AC$2:$AD$17,2,FALSE),IF(AND(OR($E326={"a/c","b/c","c/a","c/b"}),V318="w"),VLOOKUP(X318,$AA$2:$AB$17,2,FALSE),IF(AND(OR($E326={"a/c","b/c","c/a","c/b"}),V318="l"),VLOOKUP(X318,$AC$2:$AD$17,2,FALSE),IF(AND(OR($E326={"a/c","b/c","c/a","c/b"}),V317="w"),VLOOKUP(X317,$AA$2:$AB$17,2,FALSE),IF(AND(OR($E326={"a/c","b/c","c/a","c/b"}),V317="l"),VLOOKUP(X317,$AC$2:$AD$17,2,FALSE),IF(AND(OR($E326={"a/c","b/c","c/a","c/b"}),V316="w"),VLOOKUP(X316,$AA$2:$AB$17,2,FALSE),IF(AND(OR($E326={"a/c","b/c","c/a","c/b"}),V316="l"),VLOOKUP(X316,$AC$2:$AD$17,2,FALSE),IF(OR($E326={"a/c","b/c","c/a","c/b"}),1,"")))))))))))))))))))))))</f>
        <v>3</v>
      </c>
      <c r="Y327" s="12">
        <f t="shared" si="28"/>
        <v>3</v>
      </c>
      <c r="Z327" s="27">
        <f t="shared" si="29"/>
        <v>6</v>
      </c>
    </row>
    <row r="328" spans="1:26">
      <c r="A328" s="2">
        <v>15</v>
      </c>
      <c r="B328" s="9">
        <f>IF(OR($A328={1,2,3,4,5,6,7,8,9,10,11,12}),1,IF(OR($A328={13,14,15,16,17,18,19,20,21,22,23,24}),2,IF(OR($A328={25,26,27,28,29,30,31,32,33,34,35,36}),3,"")))</f>
        <v>2</v>
      </c>
      <c r="C328" s="9" t="str">
        <f>IF(OR($A328={1,4,7,10,13,16,19,22,25,28,31,34}),"A",IF(OR($A328={2,5,8,11,14,17,20,23,26,29,32,35}),"B",IF(OR($A328={3,6,9,12,15,18,21,24,27,30,33,36}),"C","")))</f>
        <v>C</v>
      </c>
      <c r="D328" t="str">
        <f t="shared" si="30"/>
        <v>1/2</v>
      </c>
      <c r="E328" t="str">
        <f t="shared" si="31"/>
        <v>A/C</v>
      </c>
      <c r="F328" s="13" t="str">
        <f>IF(AND(G328="d",$A328&gt;=1,OR(H328={1,"2a","2b",3,"5a","5b","10a","10b","20a","20b","40a","40b","80a","80b","160a","160b"})),"w",IF(AND(G328="",$A328&gt;=1,OR(H328={1,"2a","2b",3,"5a","5b","10a","10b","20a","20b","40a","40b","80a","80b","160a","160b"})),"l",""))</f>
        <v>l</v>
      </c>
      <c r="G328" s="7" t="str">
        <f>IF(OR($A328={1,2,3,4,5,6,7,8,9,10,11,12}),"d","")</f>
        <v/>
      </c>
      <c r="H328" s="14" t="str">
        <f>IF(AND(OR($D327={"1/2","1/3","2/1","3/1"}),F327="w"),VLOOKUP(H327,$AA$2:$AB$17,2,FALSE),IF(AND(OR($D327={"1/2","1/3","2/1","3/1"}),F327="l"),VLOOKUP(H327,$AC$2:$AD$17,2,FALSE),IF(AND(OR($D327={"1/2","1/3","2/1","3/1"}),F326="w"),VLOOKUP(H326,$AA$2:$AB$17,2,FALSE),IF(AND(OR($D327={"1/2","1/3","2/1","3/1"}),F326="l"),VLOOKUP(H326,$AC$2:$AD$17,2,FALSE),IF(AND(OR($D327={"1/2","1/3","2/1","3/1"}),F325="w"),VLOOKUP(H325,$AA$2:$AB$17,2,FALSE),IF(AND(OR($D327={"1/2","1/3","2/1","3/1"}),F325="l"),VLOOKUP(H325,$AC$2:$AD$17,2,FALSE),IF(AND(OR($D327={"1/2","1/3","2/1","3/1"}),F324="w"),VLOOKUP(H324,$AA$2:$AB$17,2,FALSE),IF(AND(OR($D327={"1/2","1/3","2/1","3/1"}),F324="l"),VLOOKUP(H324,$AC$2:$AD$17,2,FALSE),IF(AND(OR($D327={"1/2","1/3","2/1","3/1"}),F323="w"),VLOOKUP(H323,$AA$2:$AB$17,2,FALSE),IF(AND(OR($D327={"1/2","1/3","2/1","3/1"}),F323="l"),VLOOKUP(H323,$AC$2:$AD$17,2,FALSE),IF(AND(OR($D327={"1/2","1/3","2/1","3/1"}),F322="w"),VLOOKUP(H322,$AA$2:$AB$17,2,FALSE),IF(AND(OR($D327={"1/2","1/3","2/1","3/1"}),F322="l"),VLOOKUP(H322,$AC$2:$AD$17,2,FALSE),IF(AND(OR($D327={"1/2","1/3","2/1","3/1"}),F321="w"),VLOOKUP(H321,$AA$2:$AB$17,2,FALSE),IF(AND(OR($D327={"1/2","1/3","2/1","3/1"}),F321="l"),VLOOKUP(H321,$AC$2:$AD$17,2,FALSE),IF(AND(OR($D327={"1/2","1/3","2/1","3/1"}),F320="w"),VLOOKUP(H320,$AA$2:$AB$17,2,FALSE),IF(AND(OR($D327={"1/2","1/3","2/1","3/1"}),F320="l"),VLOOKUP(H320,$AC$2:$AD$17,2,FALSE),IF(AND(OR($D327={"1/2","1/3","2/1","3/1"}),F319="w"),VLOOKUP(H319,$AA$2:$AB$17,2,FALSE),IF(AND(OR($D327={"1/2","1/3","2/1","3/1"}),F319="l"),VLOOKUP(H319,$AC$2:$AD$17,2,FALSE),IF(AND(OR($D327={"1/2","1/3","2/1","3/1"}),F318="w"),VLOOKUP(H318,$AA$2:$AB$17,2,FALSE),IF(AND(OR($D327={"1/2","1/3","2/1","3/1"}),F318="l"),VLOOKUP(H318,$AC$2:$AD$17,2,FALSE),IF(AND(OR($D327={"1/2","1/3","2/1","3/1"}),F317="w"),VLOOKUP(H317,$AA$2:$AB$17,2,FALSE),IF(AND(OR($D327={"1/2","1/3","2/1","3/1"}),F317="l"),VLOOKUP(H317,$AC$2:$AD$17,2,FALSE),IF(OR($D327={"1/2","1/3","2/1","3/1"}),1,"")))))))))))))))))))))))</f>
        <v>2a</v>
      </c>
      <c r="I328" s="13" t="str">
        <f>IF(AND(J328="d",$A328&gt;=1,OR(K328={1,"2a","2b",3,"5a","5b","10a","10b","20a","20b","40a","40b","80a","80b","160a","160b"})),"w",IF(AND(J328="",$A328&gt;=1,OR(K328={1,"2a","2b",3,"5a","5b","10a","10b","20a","20b","40a","40b","80a","80b","160a","160b"})),"l",""))</f>
        <v>w</v>
      </c>
      <c r="J328" s="7" t="str">
        <f>IF(OR($A328={13,14,15,16,17,18,19,20,21,22,23,24}),"d","")</f>
        <v>d</v>
      </c>
      <c r="K328" s="14">
        <f>IF(AND(OR($D327={"1/2","2/3","2/1","3/2"}),I327="w"),VLOOKUP(K327,$AA$2:$AB$17,2,FALSE),IF(AND(OR($D327={"1/2","2/3","2/1","3/2"}),I327="l"),VLOOKUP(K327,$AC$2:$AD$17,2,FALSE),IF(AND(OR($D327={"1/2","2/3","2/1","3/2"}),I326="w"),VLOOKUP(K326,$AA$2:$AB$17,2,FALSE),IF(AND(OR($D327={"1/2","2/3","2/1","3/2"}),I326="l"),VLOOKUP(K326,$AC$2:$AD$17,2,FALSE),IF(AND(OR($D327={"1/2","2/3","2/1","3/2"}),I325="w"),VLOOKUP(K325,$AA$2:$AB$17,2,FALSE),IF(AND(OR($D327={"1/2","2/3","2/1","3/2"}),I325="l"),VLOOKUP(K325,$AC$2:$AD$17,2,FALSE),IF(AND(OR($D327={"1/2","2/3","2/1","3/2"}),I324="w"),VLOOKUP(K324,$AA$2:$AB$17,2,FALSE),IF(AND(OR($D327={"1/2","2/3","2/1","3/2"}),I324="l"),VLOOKUP(K324,$AC$2:$AD$17,2,FALSE),IF(AND(OR($D327={"1/2","2/3","2/1","3/2"}),I323="w"),VLOOKUP(K323,$AA$2:$AB$17,2,FALSE),IF(AND(OR($D327={"1/2","2/3","2/1","3/2"}),I323="l"),VLOOKUP(K323,$AC$2:$AD$17,2,FALSE),IF(AND(OR($D327={"1/2","2/3","2/1","3/2"}),I322="w"),VLOOKUP(K322,$AA$2:$AB$17,2,FALSE),IF(AND(OR($D327={"1/2","2/3","2/1","3/2"}),I322="l"),VLOOKUP(K322,$AC$2:$AD$17,2,FALSE),IF(AND(OR($D327={"1/2","2/3","2/1","3/2"}),I321="w"),VLOOKUP(K321,$AA$2:$AB$17,2,FALSE),IF(AND(OR($D327={"1/2","2/3","2/1","3/2"}),I321="l"),VLOOKUP(K321,$AC$2:$AD$17,2,FALSE),IF(AND(OR($D327={"1/2","2/3","2/1","3/2"}),I320="w"),VLOOKUP(K320,$AA$2:$AB$17,2,FALSE),IF(AND(OR($D327={"1/2","2/3","2/1","3/2"}),I320="l"),VLOOKUP(K320,$AC$2:$AD$17,2,FALSE),IF(AND(OR($D327={"1/2","2/3","2/1","3/2"}),I319="w"),VLOOKUP(K319,$AA$2:$AB$17,2,FALSE),IF(AND(OR($D327={"1/2","2/3","2/1","3/2"}),I319="l"),VLOOKUP(K319,$AC$2:$AD$17,2,FALSE),IF(AND(OR($D327={"1/2","2/3","2/1","3/2"}),I318="w"),VLOOKUP(K318,$AA$2:$AB$17,2,FALSE),IF(AND(OR($D327={"1/2","2/3","2/1","3/2"}),I318="l"),VLOOKUP(K318,$AC$2:$AD$17,2,FALSE),IF(AND(OR($D327={"1/2","2/3","2/1","3/2"}),I317="w"),VLOOKUP(K317,$AA$2:$AB$17,2,FALSE),IF(AND(OR($D327={"1/2","2/3","2/1","3/2"}),I317="l"),VLOOKUP(K317,$AC$2:$AD$17,2,FALSE),IF(OR($D327={"1/2","2/3","2/1","3/2"}),1,"")))))))))))))))))))))))</f>
        <v>1</v>
      </c>
      <c r="L328" s="13" t="str">
        <f>IF(AND(M328="d",$A328&gt;=1,OR(N328={1,"2a","2b",3,"5a","5b","10a","10b","20a","20b","40a","40b","80a","80b","160a","160b"})),"w",IF(AND(M328="",$A328&gt;=1,OR(N328={1,"2a","2b",3,"5a","5b","10a","10b","20a","20b","40a","40b","80a","80b","160a","160b"})),"l",""))</f>
        <v/>
      </c>
      <c r="M328" s="7" t="str">
        <f>IF(OR($A328={25,26,27,28,29,30,31,32,33,34,35,36}),"d","")</f>
        <v/>
      </c>
      <c r="N328" s="14" t="str">
        <f>IF(AND(OR($D327={"1/3","2/3","3/1","3/2"}),L327="w"),VLOOKUP(N327,$AA$2:$AB$17,2,FALSE),IF(AND(OR($D327={"1/3","2/3","3/1","3/2"}),L327="l"),VLOOKUP(N327,$AC$2:$AD$17,2,FALSE),IF(AND(OR($D327={"1/3","2/3","3/1","3/2"}),L326="w"),VLOOKUP(N326,$AA$2:$AB$17,2,FALSE),IF(AND(OR($D327={"1/3","2/3","3/1","3/2"}),L326="l"),VLOOKUP(N326,$AC$2:$AD$17,2,FALSE),IF(AND(OR($D327={"1/3","2/3","3/1","3/2"}),L325="w"),VLOOKUP(N325,$AA$2:$AB$17,2,FALSE),IF(AND(OR($D327={"1/3","2/3","3/1","3/2"}),L325="l"),VLOOKUP(N325,$AC$2:$AD$17,2,FALSE),IF(AND(OR($D327={"1/3","2/3","3/1","3/2"}),L324="w"),VLOOKUP(N324,$AA$2:$AB$17,2,FALSE),IF(AND(OR($D327={"1/3","2/3","3/1","3/2"}),L324="l"),VLOOKUP(N324,$AC$2:$AD$17,2,FALSE),IF(AND(OR($D327={"1/3","2/3","3/1","3/2"}),L323="w"),VLOOKUP(N323,$AA$2:$AB$17,2,FALSE),IF(AND(OR($D327={"1/3","2/3","3/1","3/2"}),L323="l"),VLOOKUP(N323,$AC$2:$AD$17,2,FALSE),IF(AND(OR($D327={"1/3","2/3","3/1","3/2"}),L322="w"),VLOOKUP(N322,$AA$2:$AB$17,2,FALSE),IF(AND(OR($D327={"1/3","2/3","3/1","3/2"}),L322="l"),VLOOKUP(N322,$AC$2:$AD$17,2,FALSE),IF(AND(OR($D327={"1/3","2/3","3/1","3/2"}),L321="w"),VLOOKUP(N321,$AA$2:$AB$17,2,FALSE),IF(AND(OR($D327={"1/3","2/3","3/1","3/2"}),L321="l"),VLOOKUP(N321,$AC$2:$AD$17,2,FALSE),IF(AND(OR($D327={"1/3","2/3","3/1","3/2"}),L320="w"),VLOOKUP(N320,$AA$2:$AB$17,2,FALSE),IF(AND(OR($D327={"1/3","2/3","3/1","3/2"}),L320="l"),VLOOKUP(N320,$AC$2:$AD$17,2,FALSE),IF(AND(OR($D327={"1/3","2/3","3/1","3/2"}),L319="w"),VLOOKUP(N319,$AA$2:$AB$17,2,FALSE),IF(AND(OR($D327={"1/3","2/3","3/1","3/2"}),L319="l"),VLOOKUP(N319,$AC$2:$AD$17,2,FALSE),IF(AND(OR($D327={"1/3","2/3","3/1","3/2"}),L318="w"),VLOOKUP(N318,$AA$2:$AB$17,2,FALSE),IF(AND(OR($D327={"1/3","2/3","3/1","3/2"}),L318="l"),VLOOKUP(N318,$AC$2:$AD$17,2,FALSE),IF(AND(OR($D327={"1/3","2/3","3/1","3/2"}),L317="w"),VLOOKUP(N317,$AA$2:$AB$17,2,FALSE),IF(AND(OR($D327={"1/3","2/3","3/1","3/2"}),L317="l"),VLOOKUP(N317,$AC$2:$AD$17,2,FALSE),IF(OR($D327={"1/3","2/3","3/1","3/2"}),1,"")))))))))))))))))))))))</f>
        <v/>
      </c>
      <c r="O328" s="12">
        <f t="shared" si="27"/>
        <v>0</v>
      </c>
      <c r="P328" s="13" t="str">
        <f>IF(AND(Q328="c",$A328&gt;=1,OR(R328={1,"2a","2b",3,"5a","5b","10a","10b","20a","20b","40a","40b","80a","80b","160a","160b"})),"w",IF(AND(Q328="",$A328&gt;=1,OR(R328={1,"2a","2b",3,"5a","5b","10a","10b","20a","20b","40a","40b","80a","80b","160a","160b"})),"l",""))</f>
        <v>l</v>
      </c>
      <c r="Q328" s="7" t="str">
        <f>IF(OR($A328={1,4,7,10,13,16,19,22,25,28,31,34}),"c","")</f>
        <v/>
      </c>
      <c r="R328" s="14" t="str">
        <f>IF(AND(OR($E327={"a/b","a/c","b/a","c/a"}),P327="w"),VLOOKUP(R327,$AA$2:$AB$17,2,FALSE),IF(AND(OR($E327={"a/b","a/c","b/a","c/a"}),P327="l"),VLOOKUP(R327,$AC$2:$AD$17,2,FALSE),IF(AND(OR($E327={"a/b","a/c","b/a","c/a"}),P326="w"),VLOOKUP(R326,$AA$2:$AB$17,2,FALSE),IF(AND(OR($E327={"a/b","a/c","b/a","c/a"}),P326="l"),VLOOKUP(R326,$AC$2:$AD$17,2,FALSE),IF(AND(OR($E327={"a/b","a/c","b/a","c/a"}),P325="w"),VLOOKUP(R325,$AA$2:$AB$17,2,FALSE),IF(AND(OR($E327={"a/b","a/c","b/a","c/a"}),P325="l"),VLOOKUP(R325,$AC$2:$AD$17,2,FALSE),IF(AND(OR($E327={"a/b","a/c","b/a","c/a"}),P324="w"),VLOOKUP(R324,$AA$2:$AB$17,2,FALSE),IF(AND(OR($E327={"a/b","a/c","b/a","c/a"}),P324="l"),VLOOKUP(R324,$AC$2:$AD$17,2,FALSE),IF(AND(OR($E327={"a/b","a/c","b/a","c/a"}),P323="w"),VLOOKUP(R323,$AA$2:$AB$17,2,FALSE),IF(AND(OR($E327={"a/b","a/c","b/a","c/a"}),P323="l"),VLOOKUP(R323,$AC$2:$AD$17,2,FALSE),IF(AND(OR($E327={"a/b","a/c","b/a","c/a"}),P322="w"),VLOOKUP(R322,$AA$2:$AB$17,2,FALSE),IF(AND(OR($E327={"a/b","a/c","b/a","c/a"}),P322="l"),VLOOKUP(R322,$AC$2:$AD$17,2,FALSE),IF(AND(OR($E327={"a/b","a/c","b/a","c/a"}),P321="w"),VLOOKUP(R321,$AA$2:$AB$17,2,FALSE),IF(AND(OR($E327={"a/b","a/c","b/a","c/a"}),P321="l"),VLOOKUP(R321,$AC$2:$AD$17,2,FALSE),IF(AND(OR($E327={"a/b","a/c","b/a","c/a"}),P320="w"),VLOOKUP(R320,$AA$2:$AB$17,2,FALSE),IF(AND(OR($E327={"a/b","a/c","b/a","c/a"}),P320="l"),VLOOKUP(R320,$AC$2:$AD$17,2,FALSE),IF(AND(OR($E327={"a/b","a/c","b/a","c/a"}),P319="w"),VLOOKUP(R319,$AA$2:$AB$17,2,FALSE),IF(AND(OR($E327={"a/b","a/c","b/a","c/a"}),P319="l"),VLOOKUP(R319,$AC$2:$AD$17,2,FALSE),IF(AND(OR($E327={"a/b","a/c","b/a","c/a"}),P318="w"),VLOOKUP(R318,$AA$2:$AB$17,2,FALSE),IF(AND(OR($E327={"a/b","a/c","b/a","c/a"}),P318="l"),VLOOKUP(R318,$AC$2:$AD$17,2,FALSE),IF(AND(OR($E327={"a/b","a/c","b/a","c/a"}),P317="w"),VLOOKUP(R317,$AA$2:$AB$17,2,FALSE),IF(AND(OR($E327={"a/b","a/c","b/a","c/a"}),P317="l"),VLOOKUP(R317,$AC$2:$AD$17,2,FALSE),IF(OR($E327={"a/b","a/c","b/a","c/a"}),1,"")))))))))))))))))))))))</f>
        <v>5a</v>
      </c>
      <c r="S328" s="13" t="str">
        <f>IF(AND(T328="c",$A328&gt;=1,OR(U328={1,"2a","2b",3,"5a","5b","10a","10b","20a","20b","40a","40b","80a","80b","160a","160b"})),"w",IF(AND(T328="",$A328&gt;=1,OR(U328={1,"2a","2b",3,"5a","5b","10a","10b","20a","20b","40a","40b","80a","80b","160a","160b"})),"l",""))</f>
        <v/>
      </c>
      <c r="T328" s="7" t="str">
        <f>IF(OR($A328={2,5,8,11,14,17,20,23,26,29,32,35}),"c","")</f>
        <v/>
      </c>
      <c r="U328" s="14" t="str">
        <f>IF(AND(OR($E327={"a/b","b/c","b/a","c/b"}),S327="w"),VLOOKUP(U327,$AA$2:$AB$17,2,FALSE),IF(AND(OR($E327={"a/b","b/c","b/a","c/b"}),S327="l"),VLOOKUP(U327,$AC$2:$AD$17,2,FALSE),IF(AND(OR($E327={"a/b","b/c","b/a","c/b"}),S326="w"),VLOOKUP(U326,$AA$2:$AB$17,2,FALSE),IF(AND(OR($E327={"a/b","b/c","b/a","c/b"}),S326="l"),VLOOKUP(U326,$AC$2:$AD$17,2,FALSE),IF(AND(OR($E327={"a/b","b/c","b/a","c/b"}),S325="w"),VLOOKUP(U325,$AA$2:$AB$17,2,FALSE),IF(AND(OR($E327={"a/b","b/c","b/a","c/b"}),S325="l"),VLOOKUP(U325,$AC$2:$AD$17,2,FALSE),IF(AND(OR($E327={"a/b","b/c","b/a","c/b"}),S324="w"),VLOOKUP(U324,$AA$2:$AB$17,2,FALSE),IF(AND(OR($E327={"a/b","b/c","b/a","c/b"}),S324="l"),VLOOKUP(U324,$AC$2:$AD$17,2,FALSE),IF(AND(OR($E327={"a/b","b/c","b/a","c/b"}),S323="w"),VLOOKUP(U323,$AA$2:$AB$17,2,FALSE),IF(AND(OR($E327={"a/b","b/c","b/a","c/b"}),S323="l"),VLOOKUP(U323,$AC$2:$AD$17,2,FALSE),IF(AND(OR($E327={"a/b","b/c","b/a","c/b"}),S322="w"),VLOOKUP(U322,$AA$2:$AB$17,2,FALSE),IF(AND(OR($E327={"a/b","b/c","b/a","c/b"}),S322="l"),VLOOKUP(U322,$AC$2:$AD$17,2,FALSE),IF(AND(OR($E327={"a/b","b/c","b/a","c/b"}),S321="w"),VLOOKUP(U321,$AA$2:$AB$17,2,FALSE),IF(AND(OR($E327={"a/b","b/c","b/a","c/b"}),S321="l"),VLOOKUP(U321,$AC$2:$AD$17,2,FALSE),IF(AND(OR($E327={"a/b","b/c","b/a","c/b"}),S320="w"),VLOOKUP(U320,$AA$2:$AB$17,2,FALSE),IF(AND(OR($E327={"a/b","b/c","b/a","c/b"}),S320="l"),VLOOKUP(U320,$AC$2:$AD$17,2,FALSE),IF(AND(OR($E327={"a/b","b/c","b/a","c/b"}),S319="w"),VLOOKUP(U319,$AA$2:$AB$17,2,FALSE),IF(AND(OR($E327={"a/b","b/c","b/a","c/b"}),S319="l"),VLOOKUP(U319,$AC$2:$AD$17,2,FALSE),IF(AND(OR($E327={"a/b","b/c","b/a","c/b"}),S318="w"),VLOOKUP(U318,$AA$2:$AB$17,2,FALSE),IF(AND(OR($E327={"a/b","b/c","b/a","c/b"}),S318="l"),VLOOKUP(U318,$AC$2:$AD$17,2,FALSE),IF(AND(OR($E327={"a/b","b/c","b/a","c/b"}),S317="w"),VLOOKUP(U317,$AA$2:$AB$17,2,FALSE),IF(AND(OR($E327={"a/b","b/c","b/a","c/b"}),S317="l"),VLOOKUP(U317,$AC$2:$AD$17,2,FALSE),IF(OR($E327={"a/b","b/c","b/a","c/b"}),1,"")))))))))))))))))))))))</f>
        <v/>
      </c>
      <c r="V328" s="13" t="str">
        <f>IF(AND(W328="c",$A328&gt;=1,OR(X328={1,"2a","2b",3,"5a","5b","10a","10b","20a","20b","40a","40b","80a","80b","160a","160b"})),"w",IF(AND(W328="",$A328&gt;=1,OR(X328={1,"2a","2b",3,"5a","5b","10a","10b","20a","20b","40a","40b","80a","80b","160a","160b"})),"l",""))</f>
        <v>w</v>
      </c>
      <c r="W328" s="7" t="str">
        <f>IF(OR($A328={3,6,9,12,15,18,21,24,27,30,33,36}),"c","")</f>
        <v>c</v>
      </c>
      <c r="X328" s="14">
        <f>IF(AND(OR($E327={"a/c","b/c","c/a","c/b"}),V327="w"),VLOOKUP(X327,$AA$2:$AB$17,2,FALSE),IF(AND(OR($E327={"a/c","b/c","c/a","c/b"}),V327="l"),VLOOKUP(X327,$AC$2:$AD$17,2,FALSE),IF(AND(OR($E327={"a/c","b/c","c/a","c/b"}),V326="w"),VLOOKUP(X326,$AA$2:$AB$17,2,FALSE),IF(AND(OR($E327={"a/c","b/c","c/a","c/b"}),V326="l"),VLOOKUP(X326,$AC$2:$AD$17,2,FALSE),IF(AND(OR($E327={"a/c","b/c","c/a","c/b"}),V325="w"),VLOOKUP(X325,$AA$2:$AB$17,2,FALSE),IF(AND(OR($E327={"a/c","b/c","c/a","c/b"}),V325="l"),VLOOKUP(X325,$AC$2:$AD$17,2,FALSE),IF(AND(OR($E327={"a/c","b/c","c/a","c/b"}),V324="w"),VLOOKUP(X324,$AA$2:$AB$17,2,FALSE),IF(AND(OR($E327={"a/c","b/c","c/a","c/b"}),V324="l"),VLOOKUP(X324,$AC$2:$AD$17,2,FALSE),IF(AND(OR($E327={"a/c","b/c","c/a","c/b"}),V323="w"),VLOOKUP(X323,$AA$2:$AB$17,2,FALSE),IF(AND(OR($E327={"a/c","b/c","c/a","c/b"}),V323="l"),VLOOKUP(X323,$AC$2:$AD$17,2,FALSE),IF(AND(OR($E327={"a/c","b/c","c/a","c/b"}),V322="w"),VLOOKUP(X322,$AA$2:$AB$17,2,FALSE),IF(AND(OR($E327={"a/c","b/c","c/a","c/b"}),V322="l"),VLOOKUP(X322,$AC$2:$AD$17,2,FALSE),IF(AND(OR($E327={"a/c","b/c","c/a","c/b"}),V321="w"),VLOOKUP(X321,$AA$2:$AB$17,2,FALSE),IF(AND(OR($E327={"a/c","b/c","c/a","c/b"}),V321="l"),VLOOKUP(X321,$AC$2:$AD$17,2,FALSE),IF(AND(OR($E327={"a/c","b/c","c/a","c/b"}),V320="w"),VLOOKUP(X320,$AA$2:$AB$17,2,FALSE),IF(AND(OR($E327={"a/c","b/c","c/a","c/b"}),V320="l"),VLOOKUP(X320,$AC$2:$AD$17,2,FALSE),IF(AND(OR($E327={"a/c","b/c","c/a","c/b"}),V319="w"),VLOOKUP(X319,$AA$2:$AB$17,2,FALSE),IF(AND(OR($E327={"a/c","b/c","c/a","c/b"}),V319="l"),VLOOKUP(X319,$AC$2:$AD$17,2,FALSE),IF(AND(OR($E327={"a/c","b/c","c/a","c/b"}),V318="w"),VLOOKUP(X318,$AA$2:$AB$17,2,FALSE),IF(AND(OR($E327={"a/c","b/c","c/a","c/b"}),V318="l"),VLOOKUP(X318,$AC$2:$AD$17,2,FALSE),IF(AND(OR($E327={"a/c","b/c","c/a","c/b"}),V317="w"),VLOOKUP(X317,$AA$2:$AB$17,2,FALSE),IF(AND(OR($E327={"a/c","b/c","c/a","c/b"}),V317="l"),VLOOKUP(X317,$AC$2:$AD$17,2,FALSE),IF(OR($E327={"a/c","b/c","c/a","c/b"}),1,"")))))))))))))))))))))))</f>
        <v>1</v>
      </c>
      <c r="Y328" s="12">
        <f t="shared" si="28"/>
        <v>-3</v>
      </c>
      <c r="Z328" s="27">
        <f t="shared" si="29"/>
        <v>-3</v>
      </c>
    </row>
    <row r="329" spans="1:26">
      <c r="A329" s="2">
        <v>3</v>
      </c>
      <c r="B329" s="9">
        <f>IF(OR($A329={1,2,3,4,5,6,7,8,9,10,11,12}),1,IF(OR($A329={13,14,15,16,17,18,19,20,21,22,23,24}),2,IF(OR($A329={25,26,27,28,29,30,31,32,33,34,35,36}),3,"")))</f>
        <v>1</v>
      </c>
      <c r="C329" s="9" t="str">
        <f>IF(OR($A329={1,4,7,10,13,16,19,22,25,28,31,34}),"A",IF(OR($A329={2,5,8,11,14,17,20,23,26,29,32,35}),"B",IF(OR($A329={3,6,9,12,15,18,21,24,27,30,33,36}),"C","")))</f>
        <v>C</v>
      </c>
      <c r="D329" t="str">
        <f t="shared" si="30"/>
        <v>2/1</v>
      </c>
      <c r="E329" t="str">
        <f t="shared" si="31"/>
        <v>A/C</v>
      </c>
      <c r="F329" s="13" t="str">
        <f>IF(AND(G329="d",$A329&gt;=1,OR(H329={1,"2a","2b",3,"5a","5b","10a","10b","20a","20b","40a","40b","80a","80b","160a","160b"})),"w",IF(AND(G329="",$A329&gt;=1,OR(H329={1,"2a","2b",3,"5a","5b","10a","10b","20a","20b","40a","40b","80a","80b","160a","160b"})),"l",""))</f>
        <v>w</v>
      </c>
      <c r="G329" s="7" t="str">
        <f>IF(OR($A329={1,2,3,4,5,6,7,8,9,10,11,12}),"d","")</f>
        <v>d</v>
      </c>
      <c r="H329" s="14" t="str">
        <f>IF(AND(OR($D328={"1/2","1/3","2/1","3/1"}),F328="w"),VLOOKUP(H328,$AA$2:$AB$17,2,FALSE),IF(AND(OR($D328={"1/2","1/3","2/1","3/1"}),F328="l"),VLOOKUP(H328,$AC$2:$AD$17,2,FALSE),IF(AND(OR($D328={"1/2","1/3","2/1","3/1"}),F327="w"),VLOOKUP(H327,$AA$2:$AB$17,2,FALSE),IF(AND(OR($D328={"1/2","1/3","2/1","3/1"}),F327="l"),VLOOKUP(H327,$AC$2:$AD$17,2,FALSE),IF(AND(OR($D328={"1/2","1/3","2/1","3/1"}),F326="w"),VLOOKUP(H326,$AA$2:$AB$17,2,FALSE),IF(AND(OR($D328={"1/2","1/3","2/1","3/1"}),F326="l"),VLOOKUP(H326,$AC$2:$AD$17,2,FALSE),IF(AND(OR($D328={"1/2","1/3","2/1","3/1"}),F325="w"),VLOOKUP(H325,$AA$2:$AB$17,2,FALSE),IF(AND(OR($D328={"1/2","1/3","2/1","3/1"}),F325="l"),VLOOKUP(H325,$AC$2:$AD$17,2,FALSE),IF(AND(OR($D328={"1/2","1/3","2/1","3/1"}),F324="w"),VLOOKUP(H324,$AA$2:$AB$17,2,FALSE),IF(AND(OR($D328={"1/2","1/3","2/1","3/1"}),F324="l"),VLOOKUP(H324,$AC$2:$AD$17,2,FALSE),IF(AND(OR($D328={"1/2","1/3","2/1","3/1"}),F323="w"),VLOOKUP(H323,$AA$2:$AB$17,2,FALSE),IF(AND(OR($D328={"1/2","1/3","2/1","3/1"}),F323="l"),VLOOKUP(H323,$AC$2:$AD$17,2,FALSE),IF(AND(OR($D328={"1/2","1/3","2/1","3/1"}),F322="w"),VLOOKUP(H322,$AA$2:$AB$17,2,FALSE),IF(AND(OR($D328={"1/2","1/3","2/1","3/1"}),F322="l"),VLOOKUP(H322,$AC$2:$AD$17,2,FALSE),IF(AND(OR($D328={"1/2","1/3","2/1","3/1"}),F321="w"),VLOOKUP(H321,$AA$2:$AB$17,2,FALSE),IF(AND(OR($D328={"1/2","1/3","2/1","3/1"}),F321="l"),VLOOKUP(H321,$AC$2:$AD$17,2,FALSE),IF(AND(OR($D328={"1/2","1/3","2/1","3/1"}),F320="w"),VLOOKUP(H320,$AA$2:$AB$17,2,FALSE),IF(AND(OR($D328={"1/2","1/3","2/1","3/1"}),F320="l"),VLOOKUP(H320,$AC$2:$AD$17,2,FALSE),IF(AND(OR($D328={"1/2","1/3","2/1","3/1"}),F319="w"),VLOOKUP(H319,$AA$2:$AB$17,2,FALSE),IF(AND(OR($D328={"1/2","1/3","2/1","3/1"}),F319="l"),VLOOKUP(H319,$AC$2:$AD$17,2,FALSE),IF(AND(OR($D328={"1/2","1/3","2/1","3/1"}),F318="w"),VLOOKUP(H318,$AA$2:$AB$17,2,FALSE),IF(AND(OR($D328={"1/2","1/3","2/1","3/1"}),F318="l"),VLOOKUP(H318,$AC$2:$AD$17,2,FALSE),IF(OR($D328={"1/2","1/3","2/1","3/1"}),1,"")))))))))))))))))))))))</f>
        <v>2b</v>
      </c>
      <c r="I329" s="13" t="str">
        <f>IF(AND(J329="d",$A329&gt;=1,OR(K329={1,"2a","2b",3,"5a","5b","10a","10b","20a","20b","40a","40b","80a","80b","160a","160b"})),"w",IF(AND(J329="",$A329&gt;=1,OR(K329={1,"2a","2b",3,"5a","5b","10a","10b","20a","20b","40a","40b","80a","80b","160a","160b"})),"l",""))</f>
        <v>l</v>
      </c>
      <c r="J329" s="7" t="str">
        <f>IF(OR($A329={13,14,15,16,17,18,19,20,21,22,23,24}),"d","")</f>
        <v/>
      </c>
      <c r="K329" s="14">
        <f>IF(AND(OR($D328={"1/2","2/3","2/1","3/2"}),I328="w"),VLOOKUP(K328,$AA$2:$AB$17,2,FALSE),IF(AND(OR($D328={"1/2","2/3","2/1","3/2"}),I328="l"),VLOOKUP(K328,$AC$2:$AD$17,2,FALSE),IF(AND(OR($D328={"1/2","2/3","2/1","3/2"}),I327="w"),VLOOKUP(K327,$AA$2:$AB$17,2,FALSE),IF(AND(OR($D328={"1/2","2/3","2/1","3/2"}),I327="l"),VLOOKUP(K327,$AC$2:$AD$17,2,FALSE),IF(AND(OR($D328={"1/2","2/3","2/1","3/2"}),I326="w"),VLOOKUP(K326,$AA$2:$AB$17,2,FALSE),IF(AND(OR($D328={"1/2","2/3","2/1","3/2"}),I326="l"),VLOOKUP(K326,$AC$2:$AD$17,2,FALSE),IF(AND(OR($D328={"1/2","2/3","2/1","3/2"}),I325="w"),VLOOKUP(K325,$AA$2:$AB$17,2,FALSE),IF(AND(OR($D328={"1/2","2/3","2/1","3/2"}),I325="l"),VLOOKUP(K325,$AC$2:$AD$17,2,FALSE),IF(AND(OR($D328={"1/2","2/3","2/1","3/2"}),I324="w"),VLOOKUP(K324,$AA$2:$AB$17,2,FALSE),IF(AND(OR($D328={"1/2","2/3","2/1","3/2"}),I324="l"),VLOOKUP(K324,$AC$2:$AD$17,2,FALSE),IF(AND(OR($D328={"1/2","2/3","2/1","3/2"}),I323="w"),VLOOKUP(K323,$AA$2:$AB$17,2,FALSE),IF(AND(OR($D328={"1/2","2/3","2/1","3/2"}),I323="l"),VLOOKUP(K323,$AC$2:$AD$17,2,FALSE),IF(AND(OR($D328={"1/2","2/3","2/1","3/2"}),I322="w"),VLOOKUP(K322,$AA$2:$AB$17,2,FALSE),IF(AND(OR($D328={"1/2","2/3","2/1","3/2"}),I322="l"),VLOOKUP(K322,$AC$2:$AD$17,2,FALSE),IF(AND(OR($D328={"1/2","2/3","2/1","3/2"}),I321="w"),VLOOKUP(K321,$AA$2:$AB$17,2,FALSE),IF(AND(OR($D328={"1/2","2/3","2/1","3/2"}),I321="l"),VLOOKUP(K321,$AC$2:$AD$17,2,FALSE),IF(AND(OR($D328={"1/2","2/3","2/1","3/2"}),I320="w"),VLOOKUP(K320,$AA$2:$AB$17,2,FALSE),IF(AND(OR($D328={"1/2","2/3","2/1","3/2"}),I320="l"),VLOOKUP(K320,$AC$2:$AD$17,2,FALSE),IF(AND(OR($D328={"1/2","2/3","2/1","3/2"}),I319="w"),VLOOKUP(K319,$AA$2:$AB$17,2,FALSE),IF(AND(OR($D328={"1/2","2/3","2/1","3/2"}),I319="l"),VLOOKUP(K319,$AC$2:$AD$17,2,FALSE),IF(AND(OR($D328={"1/2","2/3","2/1","3/2"}),I318="w"),VLOOKUP(K318,$AA$2:$AB$17,2,FALSE),IF(AND(OR($D328={"1/2","2/3","2/1","3/2"}),I318="l"),VLOOKUP(K318,$AC$2:$AD$17,2,FALSE),IF(OR($D328={"1/2","2/3","2/1","3/2"}),1,"")))))))))))))))))))))))</f>
        <v>1</v>
      </c>
      <c r="L329" s="13" t="str">
        <f>IF(AND(M329="d",$A329&gt;=1,OR(N329={1,"2a","2b",3,"5a","5b","10a","10b","20a","20b","40a","40b","80a","80b","160a","160b"})),"w",IF(AND(M329="",$A329&gt;=1,OR(N329={1,"2a","2b",3,"5a","5b","10a","10b","20a","20b","40a","40b","80a","80b","160a","160b"})),"l",""))</f>
        <v/>
      </c>
      <c r="M329" s="7" t="str">
        <f>IF(OR($A329={25,26,27,28,29,30,31,32,33,34,35,36}),"d","")</f>
        <v/>
      </c>
      <c r="N329" s="14" t="str">
        <f>IF(AND(OR($D328={"1/3","2/3","3/1","3/2"}),L328="w"),VLOOKUP(N328,$AA$2:$AB$17,2,FALSE),IF(AND(OR($D328={"1/3","2/3","3/1","3/2"}),L328="l"),VLOOKUP(N328,$AC$2:$AD$17,2,FALSE),IF(AND(OR($D328={"1/3","2/3","3/1","3/2"}),L327="w"),VLOOKUP(N327,$AA$2:$AB$17,2,FALSE),IF(AND(OR($D328={"1/3","2/3","3/1","3/2"}),L327="l"),VLOOKUP(N327,$AC$2:$AD$17,2,FALSE),IF(AND(OR($D328={"1/3","2/3","3/1","3/2"}),L326="w"),VLOOKUP(N326,$AA$2:$AB$17,2,FALSE),IF(AND(OR($D328={"1/3","2/3","3/1","3/2"}),L326="l"),VLOOKUP(N326,$AC$2:$AD$17,2,FALSE),IF(AND(OR($D328={"1/3","2/3","3/1","3/2"}),L325="w"),VLOOKUP(N325,$AA$2:$AB$17,2,FALSE),IF(AND(OR($D328={"1/3","2/3","3/1","3/2"}),L325="l"),VLOOKUP(N325,$AC$2:$AD$17,2,FALSE),IF(AND(OR($D328={"1/3","2/3","3/1","3/2"}),L324="w"),VLOOKUP(N324,$AA$2:$AB$17,2,FALSE),IF(AND(OR($D328={"1/3","2/3","3/1","3/2"}),L324="l"),VLOOKUP(N324,$AC$2:$AD$17,2,FALSE),IF(AND(OR($D328={"1/3","2/3","3/1","3/2"}),L323="w"),VLOOKUP(N323,$AA$2:$AB$17,2,FALSE),IF(AND(OR($D328={"1/3","2/3","3/1","3/2"}),L323="l"),VLOOKUP(N323,$AC$2:$AD$17,2,FALSE),IF(AND(OR($D328={"1/3","2/3","3/1","3/2"}),L322="w"),VLOOKUP(N322,$AA$2:$AB$17,2,FALSE),IF(AND(OR($D328={"1/3","2/3","3/1","3/2"}),L322="l"),VLOOKUP(N322,$AC$2:$AD$17,2,FALSE),IF(AND(OR($D328={"1/3","2/3","3/1","3/2"}),L321="w"),VLOOKUP(N321,$AA$2:$AB$17,2,FALSE),IF(AND(OR($D328={"1/3","2/3","3/1","3/2"}),L321="l"),VLOOKUP(N321,$AC$2:$AD$17,2,FALSE),IF(AND(OR($D328={"1/3","2/3","3/1","3/2"}),L320="w"),VLOOKUP(N320,$AA$2:$AB$17,2,FALSE),IF(AND(OR($D328={"1/3","2/3","3/1","3/2"}),L320="l"),VLOOKUP(N320,$AC$2:$AD$17,2,FALSE),IF(AND(OR($D328={"1/3","2/3","3/1","3/2"}),L319="w"),VLOOKUP(N319,$AA$2:$AB$17,2,FALSE),IF(AND(OR($D328={"1/3","2/3","3/1","3/2"}),L319="l"),VLOOKUP(N319,$AC$2:$AD$17,2,FALSE),IF(AND(OR($D328={"1/3","2/3","3/1","3/2"}),L318="w"),VLOOKUP(N318,$AA$2:$AB$17,2,FALSE),IF(AND(OR($D328={"1/3","2/3","3/1","3/2"}),L318="l"),VLOOKUP(N318,$AC$2:$AD$17,2,FALSE),IF(OR($D328={"1/3","2/3","3/1","3/2"}),1,"")))))))))))))))))))))))</f>
        <v/>
      </c>
      <c r="O329" s="12">
        <f t="shared" si="27"/>
        <v>3</v>
      </c>
      <c r="P329" s="13" t="str">
        <f>IF(AND(Q329="c",$A329&gt;=1,OR(R329={1,"2a","2b",3,"5a","5b","10a","10b","20a","20b","40a","40b","80a","80b","160a","160b"})),"w",IF(AND(Q329="",$A329&gt;=1,OR(R329={1,"2a","2b",3,"5a","5b","10a","10b","20a","20b","40a","40b","80a","80b","160a","160b"})),"l",""))</f>
        <v>l</v>
      </c>
      <c r="Q329" s="7" t="str">
        <f>IF(OR($A329={1,4,7,10,13,16,19,22,25,28,31,34}),"c","")</f>
        <v/>
      </c>
      <c r="R329" s="14" t="str">
        <f>IF(AND(OR($E328={"a/b","a/c","b/a","c/a"}),P328="w"),VLOOKUP(R328,$AA$2:$AB$17,2,FALSE),IF(AND(OR($E328={"a/b","a/c","b/a","c/a"}),P328="l"),VLOOKUP(R328,$AC$2:$AD$17,2,FALSE),IF(AND(OR($E328={"a/b","a/c","b/a","c/a"}),P327="w"),VLOOKUP(R327,$AA$2:$AB$17,2,FALSE),IF(AND(OR($E328={"a/b","a/c","b/a","c/a"}),P327="l"),VLOOKUP(R327,$AC$2:$AD$17,2,FALSE),IF(AND(OR($E328={"a/b","a/c","b/a","c/a"}),P326="w"),VLOOKUP(R326,$AA$2:$AB$17,2,FALSE),IF(AND(OR($E328={"a/b","a/c","b/a","c/a"}),P326="l"),VLOOKUP(R326,$AC$2:$AD$17,2,FALSE),IF(AND(OR($E328={"a/b","a/c","b/a","c/a"}),P325="w"),VLOOKUP(R325,$AA$2:$AB$17,2,FALSE),IF(AND(OR($E328={"a/b","a/c","b/a","c/a"}),P325="l"),VLOOKUP(R325,$AC$2:$AD$17,2,FALSE),IF(AND(OR($E328={"a/b","a/c","b/a","c/a"}),P324="w"),VLOOKUP(R324,$AA$2:$AB$17,2,FALSE),IF(AND(OR($E328={"a/b","a/c","b/a","c/a"}),P324="l"),VLOOKUP(R324,$AC$2:$AD$17,2,FALSE),IF(AND(OR($E328={"a/b","a/c","b/a","c/a"}),P323="w"),VLOOKUP(R323,$AA$2:$AB$17,2,FALSE),IF(AND(OR($E328={"a/b","a/c","b/a","c/a"}),P323="l"),VLOOKUP(R323,$AC$2:$AD$17,2,FALSE),IF(AND(OR($E328={"a/b","a/c","b/a","c/a"}),P322="w"),VLOOKUP(R322,$AA$2:$AB$17,2,FALSE),IF(AND(OR($E328={"a/b","a/c","b/a","c/a"}),P322="l"),VLOOKUP(R322,$AC$2:$AD$17,2,FALSE),IF(AND(OR($E328={"a/b","a/c","b/a","c/a"}),P321="w"),VLOOKUP(R321,$AA$2:$AB$17,2,FALSE),IF(AND(OR($E328={"a/b","a/c","b/a","c/a"}),P321="l"),VLOOKUP(R321,$AC$2:$AD$17,2,FALSE),IF(AND(OR($E328={"a/b","a/c","b/a","c/a"}),P320="w"),VLOOKUP(R320,$AA$2:$AB$17,2,FALSE),IF(AND(OR($E328={"a/b","a/c","b/a","c/a"}),P320="l"),VLOOKUP(R320,$AC$2:$AD$17,2,FALSE),IF(AND(OR($E328={"a/b","a/c","b/a","c/a"}),P319="w"),VLOOKUP(R319,$AA$2:$AB$17,2,FALSE),IF(AND(OR($E328={"a/b","a/c","b/a","c/a"}),P319="l"),VLOOKUP(R319,$AC$2:$AD$17,2,FALSE),IF(AND(OR($E328={"a/b","a/c","b/a","c/a"}),P318="w"),VLOOKUP(R318,$AA$2:$AB$17,2,FALSE),IF(AND(OR($E328={"a/b","a/c","b/a","c/a"}),P318="l"),VLOOKUP(R318,$AC$2:$AD$17,2,FALSE),IF(OR($E328={"a/b","a/c","b/a","c/a"}),1,"")))))))))))))))))))))))</f>
        <v>5b</v>
      </c>
      <c r="S329" s="13" t="str">
        <f>IF(AND(T329="c",$A329&gt;=1,OR(U329={1,"2a","2b",3,"5a","5b","10a","10b","20a","20b","40a","40b","80a","80b","160a","160b"})),"w",IF(AND(T329="",$A329&gt;=1,OR(U329={1,"2a","2b",3,"5a","5b","10a","10b","20a","20b","40a","40b","80a","80b","160a","160b"})),"l",""))</f>
        <v/>
      </c>
      <c r="T329" s="7" t="str">
        <f>IF(OR($A329={2,5,8,11,14,17,20,23,26,29,32,35}),"c","")</f>
        <v/>
      </c>
      <c r="U329" s="14" t="str">
        <f>IF(AND(OR($E328={"a/b","b/c","b/a","c/b"}),S328="w"),VLOOKUP(U328,$AA$2:$AB$17,2,FALSE),IF(AND(OR($E328={"a/b","b/c","b/a","c/b"}),S328="l"),VLOOKUP(U328,$AC$2:$AD$17,2,FALSE),IF(AND(OR($E328={"a/b","b/c","b/a","c/b"}),S327="w"),VLOOKUP(U327,$AA$2:$AB$17,2,FALSE),IF(AND(OR($E328={"a/b","b/c","b/a","c/b"}),S327="l"),VLOOKUP(U327,$AC$2:$AD$17,2,FALSE),IF(AND(OR($E328={"a/b","b/c","b/a","c/b"}),S326="w"),VLOOKUP(U326,$AA$2:$AB$17,2,FALSE),IF(AND(OR($E328={"a/b","b/c","b/a","c/b"}),S326="l"),VLOOKUP(U326,$AC$2:$AD$17,2,FALSE),IF(AND(OR($E328={"a/b","b/c","b/a","c/b"}),S325="w"),VLOOKUP(U325,$AA$2:$AB$17,2,FALSE),IF(AND(OR($E328={"a/b","b/c","b/a","c/b"}),S325="l"),VLOOKUP(U325,$AC$2:$AD$17,2,FALSE),IF(AND(OR($E328={"a/b","b/c","b/a","c/b"}),S324="w"),VLOOKUP(U324,$AA$2:$AB$17,2,FALSE),IF(AND(OR($E328={"a/b","b/c","b/a","c/b"}),S324="l"),VLOOKUP(U324,$AC$2:$AD$17,2,FALSE),IF(AND(OR($E328={"a/b","b/c","b/a","c/b"}),S323="w"),VLOOKUP(U323,$AA$2:$AB$17,2,FALSE),IF(AND(OR($E328={"a/b","b/c","b/a","c/b"}),S323="l"),VLOOKUP(U323,$AC$2:$AD$17,2,FALSE),IF(AND(OR($E328={"a/b","b/c","b/a","c/b"}),S322="w"),VLOOKUP(U322,$AA$2:$AB$17,2,FALSE),IF(AND(OR($E328={"a/b","b/c","b/a","c/b"}),S322="l"),VLOOKUP(U322,$AC$2:$AD$17,2,FALSE),IF(AND(OR($E328={"a/b","b/c","b/a","c/b"}),S321="w"),VLOOKUP(U321,$AA$2:$AB$17,2,FALSE),IF(AND(OR($E328={"a/b","b/c","b/a","c/b"}),S321="l"),VLOOKUP(U321,$AC$2:$AD$17,2,FALSE),IF(AND(OR($E328={"a/b","b/c","b/a","c/b"}),S320="w"),VLOOKUP(U320,$AA$2:$AB$17,2,FALSE),IF(AND(OR($E328={"a/b","b/c","b/a","c/b"}),S320="l"),VLOOKUP(U320,$AC$2:$AD$17,2,FALSE),IF(AND(OR($E328={"a/b","b/c","b/a","c/b"}),S319="w"),VLOOKUP(U319,$AA$2:$AB$17,2,FALSE),IF(AND(OR($E328={"a/b","b/c","b/a","c/b"}),S319="l"),VLOOKUP(U319,$AC$2:$AD$17,2,FALSE),IF(AND(OR($E328={"a/b","b/c","b/a","c/b"}),S318="w"),VLOOKUP(U318,$AA$2:$AB$17,2,FALSE),IF(AND(OR($E328={"a/b","b/c","b/a","c/b"}),S318="l"),VLOOKUP(U318,$AC$2:$AD$17,2,FALSE),IF(OR($E328={"a/b","b/c","b/a","c/b"}),1,"")))))))))))))))))))))))</f>
        <v/>
      </c>
      <c r="V329" s="13" t="str">
        <f>IF(AND(W329="c",$A329&gt;=1,OR(X329={1,"2a","2b",3,"5a","5b","10a","10b","20a","20b","40a","40b","80a","80b","160a","160b"})),"w",IF(AND(W329="",$A329&gt;=1,OR(X329={1,"2a","2b",3,"5a","5b","10a","10b","20a","20b","40a","40b","80a","80b","160a","160b"})),"l",""))</f>
        <v>w</v>
      </c>
      <c r="W329" s="7" t="str">
        <f>IF(OR($A329={3,6,9,12,15,18,21,24,27,30,33,36}),"c","")</f>
        <v>c</v>
      </c>
      <c r="X329" s="14">
        <f>IF(AND(OR($E328={"a/c","b/c","c/a","c/b"}),V328="w"),VLOOKUP(X328,$AA$2:$AB$17,2,FALSE),IF(AND(OR($E328={"a/c","b/c","c/a","c/b"}),V328="l"),VLOOKUP(X328,$AC$2:$AD$17,2,FALSE),IF(AND(OR($E328={"a/c","b/c","c/a","c/b"}),V327="w"),VLOOKUP(X327,$AA$2:$AB$17,2,FALSE),IF(AND(OR($E328={"a/c","b/c","c/a","c/b"}),V327="l"),VLOOKUP(X327,$AC$2:$AD$17,2,FALSE),IF(AND(OR($E328={"a/c","b/c","c/a","c/b"}),V326="w"),VLOOKUP(X326,$AA$2:$AB$17,2,FALSE),IF(AND(OR($E328={"a/c","b/c","c/a","c/b"}),V326="l"),VLOOKUP(X326,$AC$2:$AD$17,2,FALSE),IF(AND(OR($E328={"a/c","b/c","c/a","c/b"}),V325="w"),VLOOKUP(X325,$AA$2:$AB$17,2,FALSE),IF(AND(OR($E328={"a/c","b/c","c/a","c/b"}),V325="l"),VLOOKUP(X325,$AC$2:$AD$17,2,FALSE),IF(AND(OR($E328={"a/c","b/c","c/a","c/b"}),V324="w"),VLOOKUP(X324,$AA$2:$AB$17,2,FALSE),IF(AND(OR($E328={"a/c","b/c","c/a","c/b"}),V324="l"),VLOOKUP(X324,$AC$2:$AD$17,2,FALSE),IF(AND(OR($E328={"a/c","b/c","c/a","c/b"}),V323="w"),VLOOKUP(X323,$AA$2:$AB$17,2,FALSE),IF(AND(OR($E328={"a/c","b/c","c/a","c/b"}),V323="l"),VLOOKUP(X323,$AC$2:$AD$17,2,FALSE),IF(AND(OR($E328={"a/c","b/c","c/a","c/b"}),V322="w"),VLOOKUP(X322,$AA$2:$AB$17,2,FALSE),IF(AND(OR($E328={"a/c","b/c","c/a","c/b"}),V322="l"),VLOOKUP(X322,$AC$2:$AD$17,2,FALSE),IF(AND(OR($E328={"a/c","b/c","c/a","c/b"}),V321="w"),VLOOKUP(X321,$AA$2:$AB$17,2,FALSE),IF(AND(OR($E328={"a/c","b/c","c/a","c/b"}),V321="l"),VLOOKUP(X321,$AC$2:$AD$17,2,FALSE),IF(AND(OR($E328={"a/c","b/c","c/a","c/b"}),V320="w"),VLOOKUP(X320,$AA$2:$AB$17,2,FALSE),IF(AND(OR($E328={"a/c","b/c","c/a","c/b"}),V320="l"),VLOOKUP(X320,$AC$2:$AD$17,2,FALSE),IF(AND(OR($E328={"a/c","b/c","c/a","c/b"}),V319="w"),VLOOKUP(X319,$AA$2:$AB$17,2,FALSE),IF(AND(OR($E328={"a/c","b/c","c/a","c/b"}),V319="l"),VLOOKUP(X319,$AC$2:$AD$17,2,FALSE),IF(AND(OR($E328={"a/c","b/c","c/a","c/b"}),V318="w"),VLOOKUP(X318,$AA$2:$AB$17,2,FALSE),IF(AND(OR($E328={"a/c","b/c","c/a","c/b"}),V318="l"),VLOOKUP(X318,$AC$2:$AD$17,2,FALSE),IF(OR($E328={"a/c","b/c","c/a","c/b"}),1,"")))))))))))))))))))))))</f>
        <v>1</v>
      </c>
      <c r="Y329" s="12">
        <f t="shared" si="28"/>
        <v>-3</v>
      </c>
      <c r="Z329" s="27">
        <f t="shared" si="29"/>
        <v>0</v>
      </c>
    </row>
    <row r="330" spans="1:26">
      <c r="A330" s="2">
        <v>29</v>
      </c>
      <c r="B330" s="9">
        <f>IF(OR($A330={1,2,3,4,5,6,7,8,9,10,11,12}),1,IF(OR($A330={13,14,15,16,17,18,19,20,21,22,23,24}),2,IF(OR($A330={25,26,27,28,29,30,31,32,33,34,35,36}),3,"")))</f>
        <v>3</v>
      </c>
      <c r="C330" s="9" t="str">
        <f>IF(OR($A330={1,4,7,10,13,16,19,22,25,28,31,34}),"A",IF(OR($A330={2,5,8,11,14,17,20,23,26,29,32,35}),"B",IF(OR($A330={3,6,9,12,15,18,21,24,27,30,33,36}),"C","")))</f>
        <v>B</v>
      </c>
      <c r="D330" t="str">
        <f t="shared" si="30"/>
        <v>1/3</v>
      </c>
      <c r="E330" t="str">
        <f t="shared" si="31"/>
        <v>C/B</v>
      </c>
      <c r="F330" s="13" t="str">
        <f>IF(AND(G330="d",$A330&gt;=1,OR(H330={1,"2a","2b",3,"5a","5b","10a","10b","20a","20b","40a","40b","80a","80b","160a","160b"})),"w",IF(AND(G330="",$A330&gt;=1,OR(H330={1,"2a","2b",3,"5a","5b","10a","10b","20a","20b","40a","40b","80a","80b","160a","160b"})),"l",""))</f>
        <v>l</v>
      </c>
      <c r="G330" s="7" t="str">
        <f>IF(OR($A330={1,2,3,4,5,6,7,8,9,10,11,12}),"d","")</f>
        <v/>
      </c>
      <c r="H330" s="14">
        <f>IF(AND(OR($D329={"1/2","1/3","2/1","3/1"}),F329="w"),VLOOKUP(H329,$AA$2:$AB$17,2,FALSE),IF(AND(OR($D329={"1/2","1/3","2/1","3/1"}),F329="l"),VLOOKUP(H329,$AC$2:$AD$17,2,FALSE),IF(AND(OR($D329={"1/2","1/3","2/1","3/1"}),F328="w"),VLOOKUP(H328,$AA$2:$AB$17,2,FALSE),IF(AND(OR($D329={"1/2","1/3","2/1","3/1"}),F328="l"),VLOOKUP(H328,$AC$2:$AD$17,2,FALSE),IF(AND(OR($D329={"1/2","1/3","2/1","3/1"}),F327="w"),VLOOKUP(H327,$AA$2:$AB$17,2,FALSE),IF(AND(OR($D329={"1/2","1/3","2/1","3/1"}),F327="l"),VLOOKUP(H327,$AC$2:$AD$17,2,FALSE),IF(AND(OR($D329={"1/2","1/3","2/1","3/1"}),F326="w"),VLOOKUP(H326,$AA$2:$AB$17,2,FALSE),IF(AND(OR($D329={"1/2","1/3","2/1","3/1"}),F326="l"),VLOOKUP(H326,$AC$2:$AD$17,2,FALSE),IF(AND(OR($D329={"1/2","1/3","2/1","3/1"}),F325="w"),VLOOKUP(H325,$AA$2:$AB$17,2,FALSE),IF(AND(OR($D329={"1/2","1/3","2/1","3/1"}),F325="l"),VLOOKUP(H325,$AC$2:$AD$17,2,FALSE),IF(AND(OR($D329={"1/2","1/3","2/1","3/1"}),F324="w"),VLOOKUP(H324,$AA$2:$AB$17,2,FALSE),IF(AND(OR($D329={"1/2","1/3","2/1","3/1"}),F324="l"),VLOOKUP(H324,$AC$2:$AD$17,2,FALSE),IF(AND(OR($D329={"1/2","1/3","2/1","3/1"}),F323="w"),VLOOKUP(H323,$AA$2:$AB$17,2,FALSE),IF(AND(OR($D329={"1/2","1/3","2/1","3/1"}),F323="l"),VLOOKUP(H323,$AC$2:$AD$17,2,FALSE),IF(AND(OR($D329={"1/2","1/3","2/1","3/1"}),F322="w"),VLOOKUP(H322,$AA$2:$AB$17,2,FALSE),IF(AND(OR($D329={"1/2","1/3","2/1","3/1"}),F322="l"),VLOOKUP(H322,$AC$2:$AD$17,2,FALSE),IF(AND(OR($D329={"1/2","1/3","2/1","3/1"}),F321="w"),VLOOKUP(H321,$AA$2:$AB$17,2,FALSE),IF(AND(OR($D329={"1/2","1/3","2/1","3/1"}),F321="l"),VLOOKUP(H321,$AC$2:$AD$17,2,FALSE),IF(AND(OR($D329={"1/2","1/3","2/1","3/1"}),F320="w"),VLOOKUP(H320,$AA$2:$AB$17,2,FALSE),IF(AND(OR($D329={"1/2","1/3","2/1","3/1"}),F320="l"),VLOOKUP(H320,$AC$2:$AD$17,2,FALSE),IF(AND(OR($D329={"1/2","1/3","2/1","3/1"}),F319="w"),VLOOKUP(H319,$AA$2:$AB$17,2,FALSE),IF(AND(OR($D329={"1/2","1/3","2/1","3/1"}),F319="l"),VLOOKUP(H319,$AC$2:$AD$17,2,FALSE),IF(OR($D329={"1/2","1/3","2/1","3/1"}),1,"")))))))))))))))))))))))</f>
        <v>1</v>
      </c>
      <c r="I330" s="13" t="str">
        <f>IF(AND(J330="d",$A330&gt;=1,OR(K330={1,"2a","2b",3,"5a","5b","10a","10b","20a","20b","40a","40b","80a","80b","160a","160b"})),"w",IF(AND(J330="",$A330&gt;=1,OR(K330={1,"2a","2b",3,"5a","5b","10a","10b","20a","20b","40a","40b","80a","80b","160a","160b"})),"l",""))</f>
        <v>l</v>
      </c>
      <c r="J330" s="7" t="str">
        <f>IF(OR($A330={13,14,15,16,17,18,19,20,21,22,23,24}),"d","")</f>
        <v/>
      </c>
      <c r="K330" s="14" t="str">
        <f>IF(AND(OR($D329={"1/2","2/3","2/1","3/2"}),I329="w"),VLOOKUP(K329,$AA$2:$AB$17,2,FALSE),IF(AND(OR($D329={"1/2","2/3","2/1","3/2"}),I329="l"),VLOOKUP(K329,$AC$2:$AD$17,2,FALSE),IF(AND(OR($D329={"1/2","2/3","2/1","3/2"}),I328="w"),VLOOKUP(K328,$AA$2:$AB$17,2,FALSE),IF(AND(OR($D329={"1/2","2/3","2/1","3/2"}),I328="l"),VLOOKUP(K328,$AC$2:$AD$17,2,FALSE),IF(AND(OR($D329={"1/2","2/3","2/1","3/2"}),I327="w"),VLOOKUP(K327,$AA$2:$AB$17,2,FALSE),IF(AND(OR($D329={"1/2","2/3","2/1","3/2"}),I327="l"),VLOOKUP(K327,$AC$2:$AD$17,2,FALSE),IF(AND(OR($D329={"1/2","2/3","2/1","3/2"}),I326="w"),VLOOKUP(K326,$AA$2:$AB$17,2,FALSE),IF(AND(OR($D329={"1/2","2/3","2/1","3/2"}),I326="l"),VLOOKUP(K326,$AC$2:$AD$17,2,FALSE),IF(AND(OR($D329={"1/2","2/3","2/1","3/2"}),I325="w"),VLOOKUP(K325,$AA$2:$AB$17,2,FALSE),IF(AND(OR($D329={"1/2","2/3","2/1","3/2"}),I325="l"),VLOOKUP(K325,$AC$2:$AD$17,2,FALSE),IF(AND(OR($D329={"1/2","2/3","2/1","3/2"}),I324="w"),VLOOKUP(K324,$AA$2:$AB$17,2,FALSE),IF(AND(OR($D329={"1/2","2/3","2/1","3/2"}),I324="l"),VLOOKUP(K324,$AC$2:$AD$17,2,FALSE),IF(AND(OR($D329={"1/2","2/3","2/1","3/2"}),I323="w"),VLOOKUP(K323,$AA$2:$AB$17,2,FALSE),IF(AND(OR($D329={"1/2","2/3","2/1","3/2"}),I323="l"),VLOOKUP(K323,$AC$2:$AD$17,2,FALSE),IF(AND(OR($D329={"1/2","2/3","2/1","3/2"}),I322="w"),VLOOKUP(K322,$AA$2:$AB$17,2,FALSE),IF(AND(OR($D329={"1/2","2/3","2/1","3/2"}),I322="l"),VLOOKUP(K322,$AC$2:$AD$17,2,FALSE),IF(AND(OR($D329={"1/2","2/3","2/1","3/2"}),I321="w"),VLOOKUP(K321,$AA$2:$AB$17,2,FALSE),IF(AND(OR($D329={"1/2","2/3","2/1","3/2"}),I321="l"),VLOOKUP(K321,$AC$2:$AD$17,2,FALSE),IF(AND(OR($D329={"1/2","2/3","2/1","3/2"}),I320="w"),VLOOKUP(K320,$AA$2:$AB$17,2,FALSE),IF(AND(OR($D329={"1/2","2/3","2/1","3/2"}),I320="l"),VLOOKUP(K320,$AC$2:$AD$17,2,FALSE),IF(AND(OR($D329={"1/2","2/3","2/1","3/2"}),I319="w"),VLOOKUP(K319,$AA$2:$AB$17,2,FALSE),IF(AND(OR($D329={"1/2","2/3","2/1","3/2"}),I319="l"),VLOOKUP(K319,$AC$2:$AD$17,2,FALSE),IF(OR($D329={"1/2","2/3","2/1","3/2"}),1,"")))))))))))))))))))))))</f>
        <v>2a</v>
      </c>
      <c r="L330" s="13" t="str">
        <f>IF(AND(M330="d",$A330&gt;=1,OR(N330={1,"2a","2b",3,"5a","5b","10a","10b","20a","20b","40a","40b","80a","80b","160a","160b"})),"w",IF(AND(M330="",$A330&gt;=1,OR(N330={1,"2a","2b",3,"5a","5b","10a","10b","20a","20b","40a","40b","80a","80b","160a","160b"})),"l",""))</f>
        <v/>
      </c>
      <c r="M330" s="7" t="str">
        <f>IF(OR($A330={25,26,27,28,29,30,31,32,33,34,35,36}),"d","")</f>
        <v>d</v>
      </c>
      <c r="N330" s="14" t="str">
        <f>IF(AND(OR($D329={"1/3","2/3","3/1","3/2"}),L329="w"),VLOOKUP(N329,$AA$2:$AB$17,2,FALSE),IF(AND(OR($D329={"1/3","2/3","3/1","3/2"}),L329="l"),VLOOKUP(N329,$AC$2:$AD$17,2,FALSE),IF(AND(OR($D329={"1/3","2/3","3/1","3/2"}),L328="w"),VLOOKUP(N328,$AA$2:$AB$17,2,FALSE),IF(AND(OR($D329={"1/3","2/3","3/1","3/2"}),L328="l"),VLOOKUP(N328,$AC$2:$AD$17,2,FALSE),IF(AND(OR($D329={"1/3","2/3","3/1","3/2"}),L327="w"),VLOOKUP(N327,$AA$2:$AB$17,2,FALSE),IF(AND(OR($D329={"1/3","2/3","3/1","3/2"}),L327="l"),VLOOKUP(N327,$AC$2:$AD$17,2,FALSE),IF(AND(OR($D329={"1/3","2/3","3/1","3/2"}),L326="w"),VLOOKUP(N326,$AA$2:$AB$17,2,FALSE),IF(AND(OR($D329={"1/3","2/3","3/1","3/2"}),L326="l"),VLOOKUP(N326,$AC$2:$AD$17,2,FALSE),IF(AND(OR($D329={"1/3","2/3","3/1","3/2"}),L325="w"),VLOOKUP(N325,$AA$2:$AB$17,2,FALSE),IF(AND(OR($D329={"1/3","2/3","3/1","3/2"}),L325="l"),VLOOKUP(N325,$AC$2:$AD$17,2,FALSE),IF(AND(OR($D329={"1/3","2/3","3/1","3/2"}),L324="w"),VLOOKUP(N324,$AA$2:$AB$17,2,FALSE),IF(AND(OR($D329={"1/3","2/3","3/1","3/2"}),L324="l"),VLOOKUP(N324,$AC$2:$AD$17,2,FALSE),IF(AND(OR($D329={"1/3","2/3","3/1","3/2"}),L323="w"),VLOOKUP(N323,$AA$2:$AB$17,2,FALSE),IF(AND(OR($D329={"1/3","2/3","3/1","3/2"}),L323="l"),VLOOKUP(N323,$AC$2:$AD$17,2,FALSE),IF(AND(OR($D329={"1/3","2/3","3/1","3/2"}),L322="w"),VLOOKUP(N322,$AA$2:$AB$17,2,FALSE),IF(AND(OR($D329={"1/3","2/3","3/1","3/2"}),L322="l"),VLOOKUP(N322,$AC$2:$AD$17,2,FALSE),IF(AND(OR($D329={"1/3","2/3","3/1","3/2"}),L321="w"),VLOOKUP(N321,$AA$2:$AB$17,2,FALSE),IF(AND(OR($D329={"1/3","2/3","3/1","3/2"}),L321="l"),VLOOKUP(N321,$AC$2:$AD$17,2,FALSE),IF(AND(OR($D329={"1/3","2/3","3/1","3/2"}),L320="w"),VLOOKUP(N320,$AA$2:$AB$17,2,FALSE),IF(AND(OR($D329={"1/3","2/3","3/1","3/2"}),L320="l"),VLOOKUP(N320,$AC$2:$AD$17,2,FALSE),IF(AND(OR($D329={"1/3","2/3","3/1","3/2"}),L319="w"),VLOOKUP(N319,$AA$2:$AB$17,2,FALSE),IF(AND(OR($D329={"1/3","2/3","3/1","3/2"}),L319="l"),VLOOKUP(N319,$AC$2:$AD$17,2,FALSE),IF(OR($D329={"1/3","2/3","3/1","3/2"}),1,"")))))))))))))))))))))))</f>
        <v/>
      </c>
      <c r="O330" s="12">
        <f t="shared" si="27"/>
        <v>-3</v>
      </c>
      <c r="P330" s="13" t="str">
        <f>IF(AND(Q330="c",$A330&gt;=1,OR(R330={1,"2a","2b",3,"5a","5b","10a","10b","20a","20b","40a","40b","80a","80b","160a","160b"})),"w",IF(AND(Q330="",$A330&gt;=1,OR(R330={1,"2a","2b",3,"5a","5b","10a","10b","20a","20b","40a","40b","80a","80b","160a","160b"})),"l",""))</f>
        <v>l</v>
      </c>
      <c r="Q330" s="7" t="str">
        <f>IF(OR($A330={1,4,7,10,13,16,19,22,25,28,31,34}),"c","")</f>
        <v/>
      </c>
      <c r="R330" s="14" t="str">
        <f>IF(AND(OR($E329={"a/b","a/c","b/a","c/a"}),P329="w"),VLOOKUP(R329,$AA$2:$AB$17,2,FALSE),IF(AND(OR($E329={"a/b","a/c","b/a","c/a"}),P329="l"),VLOOKUP(R329,$AC$2:$AD$17,2,FALSE),IF(AND(OR($E329={"a/b","a/c","b/a","c/a"}),P328="w"),VLOOKUP(R328,$AA$2:$AB$17,2,FALSE),IF(AND(OR($E329={"a/b","a/c","b/a","c/a"}),P328="l"),VLOOKUP(R328,$AC$2:$AD$17,2,FALSE),IF(AND(OR($E329={"a/b","a/c","b/a","c/a"}),P327="w"),VLOOKUP(R327,$AA$2:$AB$17,2,FALSE),IF(AND(OR($E329={"a/b","a/c","b/a","c/a"}),P327="l"),VLOOKUP(R327,$AC$2:$AD$17,2,FALSE),IF(AND(OR($E329={"a/b","a/c","b/a","c/a"}),P326="w"),VLOOKUP(R326,$AA$2:$AB$17,2,FALSE),IF(AND(OR($E329={"a/b","a/c","b/a","c/a"}),P326="l"),VLOOKUP(R326,$AC$2:$AD$17,2,FALSE),IF(AND(OR($E329={"a/b","a/c","b/a","c/a"}),P325="w"),VLOOKUP(R325,$AA$2:$AB$17,2,FALSE),IF(AND(OR($E329={"a/b","a/c","b/a","c/a"}),P325="l"),VLOOKUP(R325,$AC$2:$AD$17,2,FALSE),IF(AND(OR($E329={"a/b","a/c","b/a","c/a"}),P324="w"),VLOOKUP(R324,$AA$2:$AB$17,2,FALSE),IF(AND(OR($E329={"a/b","a/c","b/a","c/a"}),P324="l"),VLOOKUP(R324,$AC$2:$AD$17,2,FALSE),IF(AND(OR($E329={"a/b","a/c","b/a","c/a"}),P323="w"),VLOOKUP(R323,$AA$2:$AB$17,2,FALSE),IF(AND(OR($E329={"a/b","a/c","b/a","c/a"}),P323="l"),VLOOKUP(R323,$AC$2:$AD$17,2,FALSE),IF(AND(OR($E329={"a/b","a/c","b/a","c/a"}),P322="w"),VLOOKUP(R322,$AA$2:$AB$17,2,FALSE),IF(AND(OR($E329={"a/b","a/c","b/a","c/a"}),P322="l"),VLOOKUP(R322,$AC$2:$AD$17,2,FALSE),IF(AND(OR($E329={"a/b","a/c","b/a","c/a"}),P321="w"),VLOOKUP(R321,$AA$2:$AB$17,2,FALSE),IF(AND(OR($E329={"a/b","a/c","b/a","c/a"}),P321="l"),VLOOKUP(R321,$AC$2:$AD$17,2,FALSE),IF(AND(OR($E329={"a/b","a/c","b/a","c/a"}),P320="w"),VLOOKUP(R320,$AA$2:$AB$17,2,FALSE),IF(AND(OR($E329={"a/b","a/c","b/a","c/a"}),P320="l"),VLOOKUP(R320,$AC$2:$AD$17,2,FALSE),IF(AND(OR($E329={"a/b","a/c","b/a","c/a"}),P319="w"),VLOOKUP(R319,$AA$2:$AB$17,2,FALSE),IF(AND(OR($E329={"a/b","a/c","b/a","c/a"}),P319="l"),VLOOKUP(R319,$AC$2:$AD$17,2,FALSE),IF(OR($E329={"a/b","a/c","b/a","c/a"}),1,"")))))))))))))))))))))))</f>
        <v>10a</v>
      </c>
      <c r="S330" s="13" t="str">
        <f>IF(AND(T330="c",$A330&gt;=1,OR(U330={1,"2a","2b",3,"5a","5b","10a","10b","20a","20b","40a","40b","80a","80b","160a","160b"})),"w",IF(AND(T330="",$A330&gt;=1,OR(U330={1,"2a","2b",3,"5a","5b","10a","10b","20a","20b","40a","40b","80a","80b","160a","160b"})),"l",""))</f>
        <v/>
      </c>
      <c r="T330" s="7" t="str">
        <f>IF(OR($A330={2,5,8,11,14,17,20,23,26,29,32,35}),"c","")</f>
        <v>c</v>
      </c>
      <c r="U330" s="14" t="str">
        <f>IF(AND(OR($E329={"a/b","b/c","b/a","c/b"}),S329="w"),VLOOKUP(U329,$AA$2:$AB$17,2,FALSE),IF(AND(OR($E329={"a/b","b/c","b/a","c/b"}),S329="l"),VLOOKUP(U329,$AC$2:$AD$17,2,FALSE),IF(AND(OR($E329={"a/b","b/c","b/a","c/b"}),S328="w"),VLOOKUP(U328,$AA$2:$AB$17,2,FALSE),IF(AND(OR($E329={"a/b","b/c","b/a","c/b"}),S328="l"),VLOOKUP(U328,$AC$2:$AD$17,2,FALSE),IF(AND(OR($E329={"a/b","b/c","b/a","c/b"}),S327="w"),VLOOKUP(U327,$AA$2:$AB$17,2,FALSE),IF(AND(OR($E329={"a/b","b/c","b/a","c/b"}),S327="l"),VLOOKUP(U327,$AC$2:$AD$17,2,FALSE),IF(AND(OR($E329={"a/b","b/c","b/a","c/b"}),S326="w"),VLOOKUP(U326,$AA$2:$AB$17,2,FALSE),IF(AND(OR($E329={"a/b","b/c","b/a","c/b"}),S326="l"),VLOOKUP(U326,$AC$2:$AD$17,2,FALSE),IF(AND(OR($E329={"a/b","b/c","b/a","c/b"}),S325="w"),VLOOKUP(U325,$AA$2:$AB$17,2,FALSE),IF(AND(OR($E329={"a/b","b/c","b/a","c/b"}),S325="l"),VLOOKUP(U325,$AC$2:$AD$17,2,FALSE),IF(AND(OR($E329={"a/b","b/c","b/a","c/b"}),S324="w"),VLOOKUP(U324,$AA$2:$AB$17,2,FALSE),IF(AND(OR($E329={"a/b","b/c","b/a","c/b"}),S324="l"),VLOOKUP(U324,$AC$2:$AD$17,2,FALSE),IF(AND(OR($E329={"a/b","b/c","b/a","c/b"}),S323="w"),VLOOKUP(U323,$AA$2:$AB$17,2,FALSE),IF(AND(OR($E329={"a/b","b/c","b/a","c/b"}),S323="l"),VLOOKUP(U323,$AC$2:$AD$17,2,FALSE),IF(AND(OR($E329={"a/b","b/c","b/a","c/b"}),S322="w"),VLOOKUP(U322,$AA$2:$AB$17,2,FALSE),IF(AND(OR($E329={"a/b","b/c","b/a","c/b"}),S322="l"),VLOOKUP(U322,$AC$2:$AD$17,2,FALSE),IF(AND(OR($E329={"a/b","b/c","b/a","c/b"}),S321="w"),VLOOKUP(U321,$AA$2:$AB$17,2,FALSE),IF(AND(OR($E329={"a/b","b/c","b/a","c/b"}),S321="l"),VLOOKUP(U321,$AC$2:$AD$17,2,FALSE),IF(AND(OR($E329={"a/b","b/c","b/a","c/b"}),S320="w"),VLOOKUP(U320,$AA$2:$AB$17,2,FALSE),IF(AND(OR($E329={"a/b","b/c","b/a","c/b"}),S320="l"),VLOOKUP(U320,$AC$2:$AD$17,2,FALSE),IF(AND(OR($E329={"a/b","b/c","b/a","c/b"}),S319="w"),VLOOKUP(U319,$AA$2:$AB$17,2,FALSE),IF(AND(OR($E329={"a/b","b/c","b/a","c/b"}),S319="l"),VLOOKUP(U319,$AC$2:$AD$17,2,FALSE),IF(OR($E329={"a/b","b/c","b/a","c/b"}),1,"")))))))))))))))))))))))</f>
        <v/>
      </c>
      <c r="V330" s="13" t="str">
        <f>IF(AND(W330="c",$A330&gt;=1,OR(X330={1,"2a","2b",3,"5a","5b","10a","10b","20a","20b","40a","40b","80a","80b","160a","160b"})),"w",IF(AND(W330="",$A330&gt;=1,OR(X330={1,"2a","2b",3,"5a","5b","10a","10b","20a","20b","40a","40b","80a","80b","160a","160b"})),"l",""))</f>
        <v>l</v>
      </c>
      <c r="W330" s="7" t="str">
        <f>IF(OR($A330={3,6,9,12,15,18,21,24,27,30,33,36}),"c","")</f>
        <v/>
      </c>
      <c r="X330" s="14">
        <f>IF(AND(OR($E329={"a/c","b/c","c/a","c/b"}),V329="w"),VLOOKUP(X329,$AA$2:$AB$17,2,FALSE),IF(AND(OR($E329={"a/c","b/c","c/a","c/b"}),V329="l"),VLOOKUP(X329,$AC$2:$AD$17,2,FALSE),IF(AND(OR($E329={"a/c","b/c","c/a","c/b"}),V328="w"),VLOOKUP(X328,$AA$2:$AB$17,2,FALSE),IF(AND(OR($E329={"a/c","b/c","c/a","c/b"}),V328="l"),VLOOKUP(X328,$AC$2:$AD$17,2,FALSE),IF(AND(OR($E329={"a/c","b/c","c/a","c/b"}),V327="w"),VLOOKUP(X327,$AA$2:$AB$17,2,FALSE),IF(AND(OR($E329={"a/c","b/c","c/a","c/b"}),V327="l"),VLOOKUP(X327,$AC$2:$AD$17,2,FALSE),IF(AND(OR($E329={"a/c","b/c","c/a","c/b"}),V326="w"),VLOOKUP(X326,$AA$2:$AB$17,2,FALSE),IF(AND(OR($E329={"a/c","b/c","c/a","c/b"}),V326="l"),VLOOKUP(X326,$AC$2:$AD$17,2,FALSE),IF(AND(OR($E329={"a/c","b/c","c/a","c/b"}),V325="w"),VLOOKUP(X325,$AA$2:$AB$17,2,FALSE),IF(AND(OR($E329={"a/c","b/c","c/a","c/b"}),V325="l"),VLOOKUP(X325,$AC$2:$AD$17,2,FALSE),IF(AND(OR($E329={"a/c","b/c","c/a","c/b"}),V324="w"),VLOOKUP(X324,$AA$2:$AB$17,2,FALSE),IF(AND(OR($E329={"a/c","b/c","c/a","c/b"}),V324="l"),VLOOKUP(X324,$AC$2:$AD$17,2,FALSE),IF(AND(OR($E329={"a/c","b/c","c/a","c/b"}),V323="w"),VLOOKUP(X323,$AA$2:$AB$17,2,FALSE),IF(AND(OR($E329={"a/c","b/c","c/a","c/b"}),V323="l"),VLOOKUP(X323,$AC$2:$AD$17,2,FALSE),IF(AND(OR($E329={"a/c","b/c","c/a","c/b"}),V322="w"),VLOOKUP(X322,$AA$2:$AB$17,2,FALSE),IF(AND(OR($E329={"a/c","b/c","c/a","c/b"}),V322="l"),VLOOKUP(X322,$AC$2:$AD$17,2,FALSE),IF(AND(OR($E329={"a/c","b/c","c/a","c/b"}),V321="w"),VLOOKUP(X321,$AA$2:$AB$17,2,FALSE),IF(AND(OR($E329={"a/c","b/c","c/a","c/b"}),V321="l"),VLOOKUP(X321,$AC$2:$AD$17,2,FALSE),IF(AND(OR($E329={"a/c","b/c","c/a","c/b"}),V320="w"),VLOOKUP(X320,$AA$2:$AB$17,2,FALSE),IF(AND(OR($E329={"a/c","b/c","c/a","c/b"}),V320="l"),VLOOKUP(X320,$AC$2:$AD$17,2,FALSE),IF(AND(OR($E329={"a/c","b/c","c/a","c/b"}),V319="w"),VLOOKUP(X319,$AA$2:$AB$17,2,FALSE),IF(AND(OR($E329={"a/c","b/c","c/a","c/b"}),V319="l"),VLOOKUP(X319,$AC$2:$AD$17,2,FALSE),IF(OR($E329={"a/c","b/c","c/a","c/b"}),1,"")))))))))))))))))))))))</f>
        <v>1</v>
      </c>
      <c r="Y330" s="12">
        <f t="shared" si="28"/>
        <v>-11</v>
      </c>
      <c r="Z330" s="27">
        <f t="shared" si="29"/>
        <v>-14</v>
      </c>
    </row>
    <row r="331" spans="1:26">
      <c r="A331" s="2">
        <v>33</v>
      </c>
      <c r="B331" s="9">
        <f>IF(OR($A331={1,2,3,4,5,6,7,8,9,10,11,12}),1,IF(OR($A331={13,14,15,16,17,18,19,20,21,22,23,24}),2,IF(OR($A331={25,26,27,28,29,30,31,32,33,34,35,36}),3,"")))</f>
        <v>3</v>
      </c>
      <c r="C331" s="9" t="str">
        <f>IF(OR($A331={1,4,7,10,13,16,19,22,25,28,31,34}),"A",IF(OR($A331={2,5,8,11,14,17,20,23,26,29,32,35}),"B",IF(OR($A331={3,6,9,12,15,18,21,24,27,30,33,36}),"C","")))</f>
        <v>C</v>
      </c>
      <c r="D331" t="str">
        <f t="shared" si="30"/>
        <v>1/3</v>
      </c>
      <c r="E331" t="str">
        <f t="shared" si="31"/>
        <v>B/C</v>
      </c>
      <c r="F331" s="13" t="str">
        <f>IF(AND(G331="d",$A331&gt;=1,OR(H331={1,"2a","2b",3,"5a","5b","10a","10b","20a","20b","40a","40b","80a","80b","160a","160b"})),"w",IF(AND(G331="",$A331&gt;=1,OR(H331={1,"2a","2b",3,"5a","5b","10a","10b","20a","20b","40a","40b","80a","80b","160a","160b"})),"l",""))</f>
        <v>l</v>
      </c>
      <c r="G331" s="7" t="str">
        <f>IF(OR($A331={1,2,3,4,5,6,7,8,9,10,11,12}),"d","")</f>
        <v/>
      </c>
      <c r="H331" s="14" t="str">
        <f>IF(AND(OR($D330={"1/2","1/3","2/1","3/1"}),F330="w"),VLOOKUP(H330,$AA$2:$AB$17,2,FALSE),IF(AND(OR($D330={"1/2","1/3","2/1","3/1"}),F330="l"),VLOOKUP(H330,$AC$2:$AD$17,2,FALSE),IF(AND(OR($D330={"1/2","1/3","2/1","3/1"}),F329="w"),VLOOKUP(H329,$AA$2:$AB$17,2,FALSE),IF(AND(OR($D330={"1/2","1/3","2/1","3/1"}),F329="l"),VLOOKUP(H329,$AC$2:$AD$17,2,FALSE),IF(AND(OR($D330={"1/2","1/3","2/1","3/1"}),F328="w"),VLOOKUP(H328,$AA$2:$AB$17,2,FALSE),IF(AND(OR($D330={"1/2","1/3","2/1","3/1"}),F328="l"),VLOOKUP(H328,$AC$2:$AD$17,2,FALSE),IF(AND(OR($D330={"1/2","1/3","2/1","3/1"}),F327="w"),VLOOKUP(H327,$AA$2:$AB$17,2,FALSE),IF(AND(OR($D330={"1/2","1/3","2/1","3/1"}),F327="l"),VLOOKUP(H327,$AC$2:$AD$17,2,FALSE),IF(AND(OR($D330={"1/2","1/3","2/1","3/1"}),F326="w"),VLOOKUP(H326,$AA$2:$AB$17,2,FALSE),IF(AND(OR($D330={"1/2","1/3","2/1","3/1"}),F326="l"),VLOOKUP(H326,$AC$2:$AD$17,2,FALSE),IF(AND(OR($D330={"1/2","1/3","2/1","3/1"}),F325="w"),VLOOKUP(H325,$AA$2:$AB$17,2,FALSE),IF(AND(OR($D330={"1/2","1/3","2/1","3/1"}),F325="l"),VLOOKUP(H325,$AC$2:$AD$17,2,FALSE),IF(AND(OR($D330={"1/2","1/3","2/1","3/1"}),F324="w"),VLOOKUP(H324,$AA$2:$AB$17,2,FALSE),IF(AND(OR($D330={"1/2","1/3","2/1","3/1"}),F324="l"),VLOOKUP(H324,$AC$2:$AD$17,2,FALSE),IF(AND(OR($D330={"1/2","1/3","2/1","3/1"}),F323="w"),VLOOKUP(H323,$AA$2:$AB$17,2,FALSE),IF(AND(OR($D330={"1/2","1/3","2/1","3/1"}),F323="l"),VLOOKUP(H323,$AC$2:$AD$17,2,FALSE),IF(AND(OR($D330={"1/2","1/3","2/1","3/1"}),F322="w"),VLOOKUP(H322,$AA$2:$AB$17,2,FALSE),IF(AND(OR($D330={"1/2","1/3","2/1","3/1"}),F322="l"),VLOOKUP(H322,$AC$2:$AD$17,2,FALSE),IF(AND(OR($D330={"1/2","1/3","2/1","3/1"}),F321="w"),VLOOKUP(H321,$AA$2:$AB$17,2,FALSE),IF(AND(OR($D330={"1/2","1/3","2/1","3/1"}),F321="l"),VLOOKUP(H321,$AC$2:$AD$17,2,FALSE),IF(AND(OR($D330={"1/2","1/3","2/1","3/1"}),F320="w"),VLOOKUP(H320,$AA$2:$AB$17,2,FALSE),IF(AND(OR($D330={"1/2","1/3","2/1","3/1"}),F320="l"),VLOOKUP(H320,$AC$2:$AD$17,2,FALSE),IF(OR($D330={"1/2","1/3","2/1","3/1"}),1,"")))))))))))))))))))))))</f>
        <v>2a</v>
      </c>
      <c r="I331" s="13" t="str">
        <f>IF(AND(J331="d",$A331&gt;=1,OR(K331={1,"2a","2b",3,"5a","5b","10a","10b","20a","20b","40a","40b","80a","80b","160a","160b"})),"w",IF(AND(J331="",$A331&gt;=1,OR(K331={1,"2a","2b",3,"5a","5b","10a","10b","20a","20b","40a","40b","80a","80b","160a","160b"})),"l",""))</f>
        <v/>
      </c>
      <c r="J331" s="7" t="str">
        <f>IF(OR($A331={13,14,15,16,17,18,19,20,21,22,23,24}),"d","")</f>
        <v/>
      </c>
      <c r="K331" s="14" t="str">
        <f>IF(AND(OR($D330={"1/2","2/3","2/1","3/2"}),I330="w"),VLOOKUP(K330,$AA$2:$AB$17,2,FALSE),IF(AND(OR($D330={"1/2","2/3","2/1","3/2"}),I330="l"),VLOOKUP(K330,$AC$2:$AD$17,2,FALSE),IF(AND(OR($D330={"1/2","2/3","2/1","3/2"}),I329="w"),VLOOKUP(K329,$AA$2:$AB$17,2,FALSE),IF(AND(OR($D330={"1/2","2/3","2/1","3/2"}),I329="l"),VLOOKUP(K329,$AC$2:$AD$17,2,FALSE),IF(AND(OR($D330={"1/2","2/3","2/1","3/2"}),I328="w"),VLOOKUP(K328,$AA$2:$AB$17,2,FALSE),IF(AND(OR($D330={"1/2","2/3","2/1","3/2"}),I328="l"),VLOOKUP(K328,$AC$2:$AD$17,2,FALSE),IF(AND(OR($D330={"1/2","2/3","2/1","3/2"}),I327="w"),VLOOKUP(K327,$AA$2:$AB$17,2,FALSE),IF(AND(OR($D330={"1/2","2/3","2/1","3/2"}),I327="l"),VLOOKUP(K327,$AC$2:$AD$17,2,FALSE),IF(AND(OR($D330={"1/2","2/3","2/1","3/2"}),I326="w"),VLOOKUP(K326,$AA$2:$AB$17,2,FALSE),IF(AND(OR($D330={"1/2","2/3","2/1","3/2"}),I326="l"),VLOOKUP(K326,$AC$2:$AD$17,2,FALSE),IF(AND(OR($D330={"1/2","2/3","2/1","3/2"}),I325="w"),VLOOKUP(K325,$AA$2:$AB$17,2,FALSE),IF(AND(OR($D330={"1/2","2/3","2/1","3/2"}),I325="l"),VLOOKUP(K325,$AC$2:$AD$17,2,FALSE),IF(AND(OR($D330={"1/2","2/3","2/1","3/2"}),I324="w"),VLOOKUP(K324,$AA$2:$AB$17,2,FALSE),IF(AND(OR($D330={"1/2","2/3","2/1","3/2"}),I324="l"),VLOOKUP(K324,$AC$2:$AD$17,2,FALSE),IF(AND(OR($D330={"1/2","2/3","2/1","3/2"}),I323="w"),VLOOKUP(K323,$AA$2:$AB$17,2,FALSE),IF(AND(OR($D330={"1/2","2/3","2/1","3/2"}),I323="l"),VLOOKUP(K323,$AC$2:$AD$17,2,FALSE),IF(AND(OR($D330={"1/2","2/3","2/1","3/2"}),I322="w"),VLOOKUP(K322,$AA$2:$AB$17,2,FALSE),IF(AND(OR($D330={"1/2","2/3","2/1","3/2"}),I322="l"),VLOOKUP(K322,$AC$2:$AD$17,2,FALSE),IF(AND(OR($D330={"1/2","2/3","2/1","3/2"}),I321="w"),VLOOKUP(K321,$AA$2:$AB$17,2,FALSE),IF(AND(OR($D330={"1/2","2/3","2/1","3/2"}),I321="l"),VLOOKUP(K321,$AC$2:$AD$17,2,FALSE),IF(AND(OR($D330={"1/2","2/3","2/1","3/2"}),I320="w"),VLOOKUP(K320,$AA$2:$AB$17,2,FALSE),IF(AND(OR($D330={"1/2","2/3","2/1","3/2"}),I320="l"),VLOOKUP(K320,$AC$2:$AD$17,2,FALSE),IF(OR($D330={"1/2","2/3","2/1","3/2"}),1,"")))))))))))))))))))))))</f>
        <v/>
      </c>
      <c r="L331" s="13" t="str">
        <f>IF(AND(M331="d",$A331&gt;=1,OR(N331={1,"2a","2b",3,"5a","5b","10a","10b","20a","20b","40a","40b","80a","80b","160a","160b"})),"w",IF(AND(M331="",$A331&gt;=1,OR(N331={1,"2a","2b",3,"5a","5b","10a","10b","20a","20b","40a","40b","80a","80b","160a","160b"})),"l",""))</f>
        <v>w</v>
      </c>
      <c r="M331" s="7" t="str">
        <f>IF(OR($A331={25,26,27,28,29,30,31,32,33,34,35,36}),"d","")</f>
        <v>d</v>
      </c>
      <c r="N331" s="14" t="str">
        <f>IF(AND(OR($D330={"1/3","2/3","3/1","3/2"}),L330="w"),VLOOKUP(N330,$AA$2:$AB$17,2,FALSE),IF(AND(OR($D330={"1/3","2/3","3/1","3/2"}),L330="l"),VLOOKUP(N330,$AC$2:$AD$17,2,FALSE),IF(AND(OR($D330={"1/3","2/3","3/1","3/2"}),L329="w"),VLOOKUP(N329,$AA$2:$AB$17,2,FALSE),IF(AND(OR($D330={"1/3","2/3","3/1","3/2"}),L329="l"),VLOOKUP(N329,$AC$2:$AD$17,2,FALSE),IF(AND(OR($D330={"1/3","2/3","3/1","3/2"}),L328="w"),VLOOKUP(N328,$AA$2:$AB$17,2,FALSE),IF(AND(OR($D330={"1/3","2/3","3/1","3/2"}),L328="l"),VLOOKUP(N328,$AC$2:$AD$17,2,FALSE),IF(AND(OR($D330={"1/3","2/3","3/1","3/2"}),L327="w"),VLOOKUP(N327,$AA$2:$AB$17,2,FALSE),IF(AND(OR($D330={"1/3","2/3","3/1","3/2"}),L327="l"),VLOOKUP(N327,$AC$2:$AD$17,2,FALSE),IF(AND(OR($D330={"1/3","2/3","3/1","3/2"}),L326="w"),VLOOKUP(N326,$AA$2:$AB$17,2,FALSE),IF(AND(OR($D330={"1/3","2/3","3/1","3/2"}),L326="l"),VLOOKUP(N326,$AC$2:$AD$17,2,FALSE),IF(AND(OR($D330={"1/3","2/3","3/1","3/2"}),L325="w"),VLOOKUP(N325,$AA$2:$AB$17,2,FALSE),IF(AND(OR($D330={"1/3","2/3","3/1","3/2"}),L325="l"),VLOOKUP(N325,$AC$2:$AD$17,2,FALSE),IF(AND(OR($D330={"1/3","2/3","3/1","3/2"}),L324="w"),VLOOKUP(N324,$AA$2:$AB$17,2,FALSE),IF(AND(OR($D330={"1/3","2/3","3/1","3/2"}),L324="l"),VLOOKUP(N324,$AC$2:$AD$17,2,FALSE),IF(AND(OR($D330={"1/3","2/3","3/1","3/2"}),L323="w"),VLOOKUP(N323,$AA$2:$AB$17,2,FALSE),IF(AND(OR($D330={"1/3","2/3","3/1","3/2"}),L323="l"),VLOOKUP(N323,$AC$2:$AD$17,2,FALSE),IF(AND(OR($D330={"1/3","2/3","3/1","3/2"}),L322="w"),VLOOKUP(N322,$AA$2:$AB$17,2,FALSE),IF(AND(OR($D330={"1/3","2/3","3/1","3/2"}),L322="l"),VLOOKUP(N322,$AC$2:$AD$17,2,FALSE),IF(AND(OR($D330={"1/3","2/3","3/1","3/2"}),L321="w"),VLOOKUP(N321,$AA$2:$AB$17,2,FALSE),IF(AND(OR($D330={"1/3","2/3","3/1","3/2"}),L321="l"),VLOOKUP(N321,$AC$2:$AD$17,2,FALSE),IF(AND(OR($D330={"1/3","2/3","3/1","3/2"}),L320="w"),VLOOKUP(N320,$AA$2:$AB$17,2,FALSE),IF(AND(OR($D330={"1/3","2/3","3/1","3/2"}),L320="l"),VLOOKUP(N320,$AC$2:$AD$17,2,FALSE),IF(OR($D330={"1/3","2/3","3/1","3/2"}),1,"")))))))))))))))))))))))</f>
        <v>2b</v>
      </c>
      <c r="O331" s="12">
        <f t="shared" si="27"/>
        <v>2</v>
      </c>
      <c r="P331" s="13" t="str">
        <f>IF(AND(Q331="c",$A331&gt;=1,OR(R331={1,"2a","2b",3,"5a","5b","10a","10b","20a","20b","40a","40b","80a","80b","160a","160b"})),"w",IF(AND(Q331="",$A331&gt;=1,OR(R331={1,"2a","2b",3,"5a","5b","10a","10b","20a","20b","40a","40b","80a","80b","160a","160b"})),"l",""))</f>
        <v/>
      </c>
      <c r="Q331" s="7" t="str">
        <f>IF(OR($A331={1,4,7,10,13,16,19,22,25,28,31,34}),"c","")</f>
        <v/>
      </c>
      <c r="R331" s="14" t="str">
        <f>IF(AND(OR($E330={"a/b","a/c","b/a","c/a"}),P330="w"),VLOOKUP(R330,$AA$2:$AB$17,2,FALSE),IF(AND(OR($E330={"a/b","a/c","b/a","c/a"}),P330="l"),VLOOKUP(R330,$AC$2:$AD$17,2,FALSE),IF(AND(OR($E330={"a/b","a/c","b/a","c/a"}),P329="w"),VLOOKUP(R329,$AA$2:$AB$17,2,FALSE),IF(AND(OR($E330={"a/b","a/c","b/a","c/a"}),P329="l"),VLOOKUP(R329,$AC$2:$AD$17,2,FALSE),IF(AND(OR($E330={"a/b","a/c","b/a","c/a"}),P328="w"),VLOOKUP(R328,$AA$2:$AB$17,2,FALSE),IF(AND(OR($E330={"a/b","a/c","b/a","c/a"}),P328="l"),VLOOKUP(R328,$AC$2:$AD$17,2,FALSE),IF(AND(OR($E330={"a/b","a/c","b/a","c/a"}),P327="w"),VLOOKUP(R327,$AA$2:$AB$17,2,FALSE),IF(AND(OR($E330={"a/b","a/c","b/a","c/a"}),P327="l"),VLOOKUP(R327,$AC$2:$AD$17,2,FALSE),IF(AND(OR($E330={"a/b","a/c","b/a","c/a"}),P326="w"),VLOOKUP(R326,$AA$2:$AB$17,2,FALSE),IF(AND(OR($E330={"a/b","a/c","b/a","c/a"}),P326="l"),VLOOKUP(R326,$AC$2:$AD$17,2,FALSE),IF(AND(OR($E330={"a/b","a/c","b/a","c/a"}),P325="w"),VLOOKUP(R325,$AA$2:$AB$17,2,FALSE),IF(AND(OR($E330={"a/b","a/c","b/a","c/a"}),P325="l"),VLOOKUP(R325,$AC$2:$AD$17,2,FALSE),IF(AND(OR($E330={"a/b","a/c","b/a","c/a"}),P324="w"),VLOOKUP(R324,$AA$2:$AB$17,2,FALSE),IF(AND(OR($E330={"a/b","a/c","b/a","c/a"}),P324="l"),VLOOKUP(R324,$AC$2:$AD$17,2,FALSE),IF(AND(OR($E330={"a/b","a/c","b/a","c/a"}),P323="w"),VLOOKUP(R323,$AA$2:$AB$17,2,FALSE),IF(AND(OR($E330={"a/b","a/c","b/a","c/a"}),P323="l"),VLOOKUP(R323,$AC$2:$AD$17,2,FALSE),IF(AND(OR($E330={"a/b","a/c","b/a","c/a"}),P322="w"),VLOOKUP(R322,$AA$2:$AB$17,2,FALSE),IF(AND(OR($E330={"a/b","a/c","b/a","c/a"}),P322="l"),VLOOKUP(R322,$AC$2:$AD$17,2,FALSE),IF(AND(OR($E330={"a/b","a/c","b/a","c/a"}),P321="w"),VLOOKUP(R321,$AA$2:$AB$17,2,FALSE),IF(AND(OR($E330={"a/b","a/c","b/a","c/a"}),P321="l"),VLOOKUP(R321,$AC$2:$AD$17,2,FALSE),IF(AND(OR($E330={"a/b","a/c","b/a","c/a"}),P320="w"),VLOOKUP(R320,$AA$2:$AB$17,2,FALSE),IF(AND(OR($E330={"a/b","a/c","b/a","c/a"}),P320="l"),VLOOKUP(R320,$AC$2:$AD$17,2,FALSE),IF(OR($E330={"a/b","a/c","b/a","c/a"}),1,"")))))))))))))))))))))))</f>
        <v/>
      </c>
      <c r="S331" s="13" t="str">
        <f>IF(AND(T331="c",$A331&gt;=1,OR(U331={1,"2a","2b",3,"5a","5b","10a","10b","20a","20b","40a","40b","80a","80b","160a","160b"})),"w",IF(AND(T331="",$A331&gt;=1,OR(U331={1,"2a","2b",3,"5a","5b","10a","10b","20a","20b","40a","40b","80a","80b","160a","160b"})),"l",""))</f>
        <v>l</v>
      </c>
      <c r="T331" s="7" t="str">
        <f>IF(OR($A331={2,5,8,11,14,17,20,23,26,29,32,35}),"c","")</f>
        <v/>
      </c>
      <c r="U331" s="14" t="str">
        <f>IF(AND(OR($E330={"a/b","b/c","b/a","c/b"}),S330="w"),VLOOKUP(U330,$AA$2:$AB$17,2,FALSE),IF(AND(OR($E330={"a/b","b/c","b/a","c/b"}),S330="l"),VLOOKUP(U330,$AC$2:$AD$17,2,FALSE),IF(AND(OR($E330={"a/b","b/c","b/a","c/b"}),S329="w"),VLOOKUP(U329,$AA$2:$AB$17,2,FALSE),IF(AND(OR($E330={"a/b","b/c","b/a","c/b"}),S329="l"),VLOOKUP(U329,$AC$2:$AD$17,2,FALSE),IF(AND(OR($E330={"a/b","b/c","b/a","c/b"}),S328="w"),VLOOKUP(U328,$AA$2:$AB$17,2,FALSE),IF(AND(OR($E330={"a/b","b/c","b/a","c/b"}),S328="l"),VLOOKUP(U328,$AC$2:$AD$17,2,FALSE),IF(AND(OR($E330={"a/b","b/c","b/a","c/b"}),S327="w"),VLOOKUP(U327,$AA$2:$AB$17,2,FALSE),IF(AND(OR($E330={"a/b","b/c","b/a","c/b"}),S327="l"),VLOOKUP(U327,$AC$2:$AD$17,2,FALSE),IF(AND(OR($E330={"a/b","b/c","b/a","c/b"}),S326="w"),VLOOKUP(U326,$AA$2:$AB$17,2,FALSE),IF(AND(OR($E330={"a/b","b/c","b/a","c/b"}),S326="l"),VLOOKUP(U326,$AC$2:$AD$17,2,FALSE),IF(AND(OR($E330={"a/b","b/c","b/a","c/b"}),S325="w"),VLOOKUP(U325,$AA$2:$AB$17,2,FALSE),IF(AND(OR($E330={"a/b","b/c","b/a","c/b"}),S325="l"),VLOOKUP(U325,$AC$2:$AD$17,2,FALSE),IF(AND(OR($E330={"a/b","b/c","b/a","c/b"}),S324="w"),VLOOKUP(U324,$AA$2:$AB$17,2,FALSE),IF(AND(OR($E330={"a/b","b/c","b/a","c/b"}),S324="l"),VLOOKUP(U324,$AC$2:$AD$17,2,FALSE),IF(AND(OR($E330={"a/b","b/c","b/a","c/b"}),S323="w"),VLOOKUP(U323,$AA$2:$AB$17,2,FALSE),IF(AND(OR($E330={"a/b","b/c","b/a","c/b"}),S323="l"),VLOOKUP(U323,$AC$2:$AD$17,2,FALSE),IF(AND(OR($E330={"a/b","b/c","b/a","c/b"}),S322="w"),VLOOKUP(U322,$AA$2:$AB$17,2,FALSE),IF(AND(OR($E330={"a/b","b/c","b/a","c/b"}),S322="l"),VLOOKUP(U322,$AC$2:$AD$17,2,FALSE),IF(AND(OR($E330={"a/b","b/c","b/a","c/b"}),S321="w"),VLOOKUP(U321,$AA$2:$AB$17,2,FALSE),IF(AND(OR($E330={"a/b","b/c","b/a","c/b"}),S321="l"),VLOOKUP(U321,$AC$2:$AD$17,2,FALSE),IF(AND(OR($E330={"a/b","b/c","b/a","c/b"}),S320="w"),VLOOKUP(U320,$AA$2:$AB$17,2,FALSE),IF(AND(OR($E330={"a/b","b/c","b/a","c/b"}),S320="l"),VLOOKUP(U320,$AC$2:$AD$17,2,FALSE),IF(OR($E330={"a/b","b/c","b/a","c/b"}),1,"")))))))))))))))))))))))</f>
        <v>10a</v>
      </c>
      <c r="V331" s="13" t="str">
        <f>IF(AND(W331="c",$A331&gt;=1,OR(X331={1,"2a","2b",3,"5a","5b","10a","10b","20a","20b","40a","40b","80a","80b","160a","160b"})),"w",IF(AND(W331="",$A331&gt;=1,OR(X331={1,"2a","2b",3,"5a","5b","10a","10b","20a","20b","40a","40b","80a","80b","160a","160b"})),"l",""))</f>
        <v>w</v>
      </c>
      <c r="W331" s="7" t="str">
        <f>IF(OR($A331={3,6,9,12,15,18,21,24,27,30,33,36}),"c","")</f>
        <v>c</v>
      </c>
      <c r="X331" s="14" t="str">
        <f>IF(AND(OR($E330={"a/c","b/c","c/a","c/b"}),V330="w"),VLOOKUP(X330,$AA$2:$AB$17,2,FALSE),IF(AND(OR($E330={"a/c","b/c","c/a","c/b"}),V330="l"),VLOOKUP(X330,$AC$2:$AD$17,2,FALSE),IF(AND(OR($E330={"a/c","b/c","c/a","c/b"}),V329="w"),VLOOKUP(X329,$AA$2:$AB$17,2,FALSE),IF(AND(OR($E330={"a/c","b/c","c/a","c/b"}),V329="l"),VLOOKUP(X329,$AC$2:$AD$17,2,FALSE),IF(AND(OR($E330={"a/c","b/c","c/a","c/b"}),V328="w"),VLOOKUP(X328,$AA$2:$AB$17,2,FALSE),IF(AND(OR($E330={"a/c","b/c","c/a","c/b"}),V328="l"),VLOOKUP(X328,$AC$2:$AD$17,2,FALSE),IF(AND(OR($E330={"a/c","b/c","c/a","c/b"}),V327="w"),VLOOKUP(X327,$AA$2:$AB$17,2,FALSE),IF(AND(OR($E330={"a/c","b/c","c/a","c/b"}),V327="l"),VLOOKUP(X327,$AC$2:$AD$17,2,FALSE),IF(AND(OR($E330={"a/c","b/c","c/a","c/b"}),V326="w"),VLOOKUP(X326,$AA$2:$AB$17,2,FALSE),IF(AND(OR($E330={"a/c","b/c","c/a","c/b"}),V326="l"),VLOOKUP(X326,$AC$2:$AD$17,2,FALSE),IF(AND(OR($E330={"a/c","b/c","c/a","c/b"}),V325="w"),VLOOKUP(X325,$AA$2:$AB$17,2,FALSE),IF(AND(OR($E330={"a/c","b/c","c/a","c/b"}),V325="l"),VLOOKUP(X325,$AC$2:$AD$17,2,FALSE),IF(AND(OR($E330={"a/c","b/c","c/a","c/b"}),V324="w"),VLOOKUP(X324,$AA$2:$AB$17,2,FALSE),IF(AND(OR($E330={"a/c","b/c","c/a","c/b"}),V324="l"),VLOOKUP(X324,$AC$2:$AD$17,2,FALSE),IF(AND(OR($E330={"a/c","b/c","c/a","c/b"}),V323="w"),VLOOKUP(X323,$AA$2:$AB$17,2,FALSE),IF(AND(OR($E330={"a/c","b/c","c/a","c/b"}),V323="l"),VLOOKUP(X323,$AC$2:$AD$17,2,FALSE),IF(AND(OR($E330={"a/c","b/c","c/a","c/b"}),V322="w"),VLOOKUP(X322,$AA$2:$AB$17,2,FALSE),IF(AND(OR($E330={"a/c","b/c","c/a","c/b"}),V322="l"),VLOOKUP(X322,$AC$2:$AD$17,2,FALSE),IF(AND(OR($E330={"a/c","b/c","c/a","c/b"}),V321="w"),VLOOKUP(X321,$AA$2:$AB$17,2,FALSE),IF(AND(OR($E330={"a/c","b/c","c/a","c/b"}),V321="l"),VLOOKUP(X321,$AC$2:$AD$17,2,FALSE),IF(AND(OR($E330={"a/c","b/c","c/a","c/b"}),V320="w"),VLOOKUP(X320,$AA$2:$AB$17,2,FALSE),IF(AND(OR($E330={"a/c","b/c","c/a","c/b"}),V320="l"),VLOOKUP(X320,$AC$2:$AD$17,2,FALSE),IF(OR($E330={"a/c","b/c","c/a","c/b"}),1,"")))))))))))))))))))))))</f>
        <v>2a</v>
      </c>
      <c r="Y331" s="12">
        <f t="shared" si="28"/>
        <v>-6</v>
      </c>
      <c r="Z331" s="27">
        <f t="shared" si="29"/>
        <v>-4</v>
      </c>
    </row>
    <row r="332" spans="1:26">
      <c r="A332" s="2">
        <v>24</v>
      </c>
      <c r="B332" s="9">
        <f>IF(OR($A332={1,2,3,4,5,6,7,8,9,10,11,12}),1,IF(OR($A332={13,14,15,16,17,18,19,20,21,22,23,24}),2,IF(OR($A332={25,26,27,28,29,30,31,32,33,34,35,36}),3,"")))</f>
        <v>2</v>
      </c>
      <c r="C332" s="9" t="str">
        <f>IF(OR($A332={1,4,7,10,13,16,19,22,25,28,31,34}),"A",IF(OR($A332={2,5,8,11,14,17,20,23,26,29,32,35}),"B",IF(OR($A332={3,6,9,12,15,18,21,24,27,30,33,36}),"C","")))</f>
        <v>C</v>
      </c>
      <c r="D332" t="str">
        <f t="shared" si="30"/>
        <v>3/2</v>
      </c>
      <c r="E332" t="str">
        <f t="shared" si="31"/>
        <v>B/C</v>
      </c>
      <c r="F332" s="13" t="str">
        <f>IF(AND(G332="d",$A332&gt;=1,OR(H332={1,"2a","2b",3,"5a","5b","10a","10b","20a","20b","40a","40b","80a","80b","160a","160b"})),"w",IF(AND(G332="",$A332&gt;=1,OR(H332={1,"2a","2b",3,"5a","5b","10a","10b","20a","20b","40a","40b","80a","80b","160a","160b"})),"l",""))</f>
        <v>l</v>
      </c>
      <c r="G332" s="7" t="str">
        <f>IF(OR($A332={1,2,3,4,5,6,7,8,9,10,11,12}),"d","")</f>
        <v/>
      </c>
      <c r="H332" s="14" t="str">
        <f>IF(AND(OR($D331={"1/2","1/3","2/1","3/1"}),F331="w"),VLOOKUP(H331,$AA$2:$AB$17,2,FALSE),IF(AND(OR($D331={"1/2","1/3","2/1","3/1"}),F331="l"),VLOOKUP(H331,$AC$2:$AD$17,2,FALSE),IF(AND(OR($D331={"1/2","1/3","2/1","3/1"}),F330="w"),VLOOKUP(H330,$AA$2:$AB$17,2,FALSE),IF(AND(OR($D331={"1/2","1/3","2/1","3/1"}),F330="l"),VLOOKUP(H330,$AC$2:$AD$17,2,FALSE),IF(AND(OR($D331={"1/2","1/3","2/1","3/1"}),F329="w"),VLOOKUP(H329,$AA$2:$AB$17,2,FALSE),IF(AND(OR($D331={"1/2","1/3","2/1","3/1"}),F329="l"),VLOOKUP(H329,$AC$2:$AD$17,2,FALSE),IF(AND(OR($D331={"1/2","1/3","2/1","3/1"}),F328="w"),VLOOKUP(H328,$AA$2:$AB$17,2,FALSE),IF(AND(OR($D331={"1/2","1/3","2/1","3/1"}),F328="l"),VLOOKUP(H328,$AC$2:$AD$17,2,FALSE),IF(AND(OR($D331={"1/2","1/3","2/1","3/1"}),F327="w"),VLOOKUP(H327,$AA$2:$AB$17,2,FALSE),IF(AND(OR($D331={"1/2","1/3","2/1","3/1"}),F327="l"),VLOOKUP(H327,$AC$2:$AD$17,2,FALSE),IF(AND(OR($D331={"1/2","1/3","2/1","3/1"}),F326="w"),VLOOKUP(H326,$AA$2:$AB$17,2,FALSE),IF(AND(OR($D331={"1/2","1/3","2/1","3/1"}),F326="l"),VLOOKUP(H326,$AC$2:$AD$17,2,FALSE),IF(AND(OR($D331={"1/2","1/3","2/1","3/1"}),F325="w"),VLOOKUP(H325,$AA$2:$AB$17,2,FALSE),IF(AND(OR($D331={"1/2","1/3","2/1","3/1"}),F325="l"),VLOOKUP(H325,$AC$2:$AD$17,2,FALSE),IF(AND(OR($D331={"1/2","1/3","2/1","3/1"}),F324="w"),VLOOKUP(H324,$AA$2:$AB$17,2,FALSE),IF(AND(OR($D331={"1/2","1/3","2/1","3/1"}),F324="l"),VLOOKUP(H324,$AC$2:$AD$17,2,FALSE),IF(AND(OR($D331={"1/2","1/3","2/1","3/1"}),F323="w"),VLOOKUP(H323,$AA$2:$AB$17,2,FALSE),IF(AND(OR($D331={"1/2","1/3","2/1","3/1"}),F323="l"),VLOOKUP(H323,$AC$2:$AD$17,2,FALSE),IF(AND(OR($D331={"1/2","1/3","2/1","3/1"}),F322="w"),VLOOKUP(H322,$AA$2:$AB$17,2,FALSE),IF(AND(OR($D331={"1/2","1/3","2/1","3/1"}),F322="l"),VLOOKUP(H322,$AC$2:$AD$17,2,FALSE),IF(AND(OR($D331={"1/2","1/3","2/1","3/1"}),F321="w"),VLOOKUP(H321,$AA$2:$AB$17,2,FALSE),IF(AND(OR($D331={"1/2","1/3","2/1","3/1"}),F321="l"),VLOOKUP(H321,$AC$2:$AD$17,2,FALSE),IF(OR($D331={"1/2","1/3","2/1","3/1"}),1,"")))))))))))))))))))))))</f>
        <v>2b</v>
      </c>
      <c r="I332" s="13" t="str">
        <f>IF(AND(J332="d",$A332&gt;=1,OR(K332={1,"2a","2b",3,"5a","5b","10a","10b","20a","20b","40a","40b","80a","80b","160a","160b"})),"w",IF(AND(J332="",$A332&gt;=1,OR(K332={1,"2a","2b",3,"5a","5b","10a","10b","20a","20b","40a","40b","80a","80b","160a","160b"})),"l",""))</f>
        <v/>
      </c>
      <c r="J332" s="7" t="str">
        <f>IF(OR($A332={13,14,15,16,17,18,19,20,21,22,23,24}),"d","")</f>
        <v>d</v>
      </c>
      <c r="K332" s="14" t="str">
        <f>IF(AND(OR($D331={"1/2","2/3","2/1","3/2"}),I331="w"),VLOOKUP(K331,$AA$2:$AB$17,2,FALSE),IF(AND(OR($D331={"1/2","2/3","2/1","3/2"}),I331="l"),VLOOKUP(K331,$AC$2:$AD$17,2,FALSE),IF(AND(OR($D331={"1/2","2/3","2/1","3/2"}),I330="w"),VLOOKUP(K330,$AA$2:$AB$17,2,FALSE),IF(AND(OR($D331={"1/2","2/3","2/1","3/2"}),I330="l"),VLOOKUP(K330,$AC$2:$AD$17,2,FALSE),IF(AND(OR($D331={"1/2","2/3","2/1","3/2"}),I329="w"),VLOOKUP(K329,$AA$2:$AB$17,2,FALSE),IF(AND(OR($D331={"1/2","2/3","2/1","3/2"}),I329="l"),VLOOKUP(K329,$AC$2:$AD$17,2,FALSE),IF(AND(OR($D331={"1/2","2/3","2/1","3/2"}),I328="w"),VLOOKUP(K328,$AA$2:$AB$17,2,FALSE),IF(AND(OR($D331={"1/2","2/3","2/1","3/2"}),I328="l"),VLOOKUP(K328,$AC$2:$AD$17,2,FALSE),IF(AND(OR($D331={"1/2","2/3","2/1","3/2"}),I327="w"),VLOOKUP(K327,$AA$2:$AB$17,2,FALSE),IF(AND(OR($D331={"1/2","2/3","2/1","3/2"}),I327="l"),VLOOKUP(K327,$AC$2:$AD$17,2,FALSE),IF(AND(OR($D331={"1/2","2/3","2/1","3/2"}),I326="w"),VLOOKUP(K326,$AA$2:$AB$17,2,FALSE),IF(AND(OR($D331={"1/2","2/3","2/1","3/2"}),I326="l"),VLOOKUP(K326,$AC$2:$AD$17,2,FALSE),IF(AND(OR($D331={"1/2","2/3","2/1","3/2"}),I325="w"),VLOOKUP(K325,$AA$2:$AB$17,2,FALSE),IF(AND(OR($D331={"1/2","2/3","2/1","3/2"}),I325="l"),VLOOKUP(K325,$AC$2:$AD$17,2,FALSE),IF(AND(OR($D331={"1/2","2/3","2/1","3/2"}),I324="w"),VLOOKUP(K324,$AA$2:$AB$17,2,FALSE),IF(AND(OR($D331={"1/2","2/3","2/1","3/2"}),I324="l"),VLOOKUP(K324,$AC$2:$AD$17,2,FALSE),IF(AND(OR($D331={"1/2","2/3","2/1","3/2"}),I323="w"),VLOOKUP(K323,$AA$2:$AB$17,2,FALSE),IF(AND(OR($D331={"1/2","2/3","2/1","3/2"}),I323="l"),VLOOKUP(K323,$AC$2:$AD$17,2,FALSE),IF(AND(OR($D331={"1/2","2/3","2/1","3/2"}),I322="w"),VLOOKUP(K322,$AA$2:$AB$17,2,FALSE),IF(AND(OR($D331={"1/2","2/3","2/1","3/2"}),I322="l"),VLOOKUP(K322,$AC$2:$AD$17,2,FALSE),IF(AND(OR($D331={"1/2","2/3","2/1","3/2"}),I321="w"),VLOOKUP(K321,$AA$2:$AB$17,2,FALSE),IF(AND(OR($D331={"1/2","2/3","2/1","3/2"}),I321="l"),VLOOKUP(K321,$AC$2:$AD$17,2,FALSE),IF(OR($D331={"1/2","2/3","2/1","3/2"}),1,"")))))))))))))))))))))))</f>
        <v/>
      </c>
      <c r="L332" s="13" t="str">
        <f>IF(AND(M332="d",$A332&gt;=1,OR(N332={1,"2a","2b",3,"5a","5b","10a","10b","20a","20b","40a","40b","80a","80b","160a","160b"})),"w",IF(AND(M332="",$A332&gt;=1,OR(N332={1,"2a","2b",3,"5a","5b","10a","10b","20a","20b","40a","40b","80a","80b","160a","160b"})),"l",""))</f>
        <v>l</v>
      </c>
      <c r="M332" s="7" t="str">
        <f>IF(OR($A332={25,26,27,28,29,30,31,32,33,34,35,36}),"d","")</f>
        <v/>
      </c>
      <c r="N332" s="14">
        <f>IF(AND(OR($D331={"1/3","2/3","3/1","3/2"}),L331="w"),VLOOKUP(N331,$AA$2:$AB$17,2,FALSE),IF(AND(OR($D331={"1/3","2/3","3/1","3/2"}),L331="l"),VLOOKUP(N331,$AC$2:$AD$17,2,FALSE),IF(AND(OR($D331={"1/3","2/3","3/1","3/2"}),L330="w"),VLOOKUP(N330,$AA$2:$AB$17,2,FALSE),IF(AND(OR($D331={"1/3","2/3","3/1","3/2"}),L330="l"),VLOOKUP(N330,$AC$2:$AD$17,2,FALSE),IF(AND(OR($D331={"1/3","2/3","3/1","3/2"}),L329="w"),VLOOKUP(N329,$AA$2:$AB$17,2,FALSE),IF(AND(OR($D331={"1/3","2/3","3/1","3/2"}),L329="l"),VLOOKUP(N329,$AC$2:$AD$17,2,FALSE),IF(AND(OR($D331={"1/3","2/3","3/1","3/2"}),L328="w"),VLOOKUP(N328,$AA$2:$AB$17,2,FALSE),IF(AND(OR($D331={"1/3","2/3","3/1","3/2"}),L328="l"),VLOOKUP(N328,$AC$2:$AD$17,2,FALSE),IF(AND(OR($D331={"1/3","2/3","3/1","3/2"}),L327="w"),VLOOKUP(N327,$AA$2:$AB$17,2,FALSE),IF(AND(OR($D331={"1/3","2/3","3/1","3/2"}),L327="l"),VLOOKUP(N327,$AC$2:$AD$17,2,FALSE),IF(AND(OR($D331={"1/3","2/3","3/1","3/2"}),L326="w"),VLOOKUP(N326,$AA$2:$AB$17,2,FALSE),IF(AND(OR($D331={"1/3","2/3","3/1","3/2"}),L326="l"),VLOOKUP(N326,$AC$2:$AD$17,2,FALSE),IF(AND(OR($D331={"1/3","2/3","3/1","3/2"}),L325="w"),VLOOKUP(N325,$AA$2:$AB$17,2,FALSE),IF(AND(OR($D331={"1/3","2/3","3/1","3/2"}),L325="l"),VLOOKUP(N325,$AC$2:$AD$17,2,FALSE),IF(AND(OR($D331={"1/3","2/3","3/1","3/2"}),L324="w"),VLOOKUP(N324,$AA$2:$AB$17,2,FALSE),IF(AND(OR($D331={"1/3","2/3","3/1","3/2"}),L324="l"),VLOOKUP(N324,$AC$2:$AD$17,2,FALSE),IF(AND(OR($D331={"1/3","2/3","3/1","3/2"}),L323="w"),VLOOKUP(N323,$AA$2:$AB$17,2,FALSE),IF(AND(OR($D331={"1/3","2/3","3/1","3/2"}),L323="l"),VLOOKUP(N323,$AC$2:$AD$17,2,FALSE),IF(AND(OR($D331={"1/3","2/3","3/1","3/2"}),L322="w"),VLOOKUP(N322,$AA$2:$AB$17,2,FALSE),IF(AND(OR($D331={"1/3","2/3","3/1","3/2"}),L322="l"),VLOOKUP(N322,$AC$2:$AD$17,2,FALSE),IF(AND(OR($D331={"1/3","2/3","3/1","3/2"}),L321="w"),VLOOKUP(N321,$AA$2:$AB$17,2,FALSE),IF(AND(OR($D331={"1/3","2/3","3/1","3/2"}),L321="l"),VLOOKUP(N321,$AC$2:$AD$17,2,FALSE),IF(OR($D331={"1/3","2/3","3/1","3/2"}),1,"")))))))))))))))))))))))</f>
        <v>1</v>
      </c>
      <c r="O332" s="12">
        <f t="shared" si="27"/>
        <v>-3</v>
      </c>
      <c r="P332" s="13" t="str">
        <f>IF(AND(Q332="c",$A332&gt;=1,OR(R332={1,"2a","2b",3,"5a","5b","10a","10b","20a","20b","40a","40b","80a","80b","160a","160b"})),"w",IF(AND(Q332="",$A332&gt;=1,OR(R332={1,"2a","2b",3,"5a","5b","10a","10b","20a","20b","40a","40b","80a","80b","160a","160b"})),"l",""))</f>
        <v/>
      </c>
      <c r="Q332" s="7" t="str">
        <f>IF(OR($A332={1,4,7,10,13,16,19,22,25,28,31,34}),"c","")</f>
        <v/>
      </c>
      <c r="R332" s="14" t="str">
        <f>IF(AND(OR($E331={"a/b","a/c","b/a","c/a"}),P331="w"),VLOOKUP(R331,$AA$2:$AB$17,2,FALSE),IF(AND(OR($E331={"a/b","a/c","b/a","c/a"}),P331="l"),VLOOKUP(R331,$AC$2:$AD$17,2,FALSE),IF(AND(OR($E331={"a/b","a/c","b/a","c/a"}),P330="w"),VLOOKUP(R330,$AA$2:$AB$17,2,FALSE),IF(AND(OR($E331={"a/b","a/c","b/a","c/a"}),P330="l"),VLOOKUP(R330,$AC$2:$AD$17,2,FALSE),IF(AND(OR($E331={"a/b","a/c","b/a","c/a"}),P329="w"),VLOOKUP(R329,$AA$2:$AB$17,2,FALSE),IF(AND(OR($E331={"a/b","a/c","b/a","c/a"}),P329="l"),VLOOKUP(R329,$AC$2:$AD$17,2,FALSE),IF(AND(OR($E331={"a/b","a/c","b/a","c/a"}),P328="w"),VLOOKUP(R328,$AA$2:$AB$17,2,FALSE),IF(AND(OR($E331={"a/b","a/c","b/a","c/a"}),P328="l"),VLOOKUP(R328,$AC$2:$AD$17,2,FALSE),IF(AND(OR($E331={"a/b","a/c","b/a","c/a"}),P327="w"),VLOOKUP(R327,$AA$2:$AB$17,2,FALSE),IF(AND(OR($E331={"a/b","a/c","b/a","c/a"}),P327="l"),VLOOKUP(R327,$AC$2:$AD$17,2,FALSE),IF(AND(OR($E331={"a/b","a/c","b/a","c/a"}),P326="w"),VLOOKUP(R326,$AA$2:$AB$17,2,FALSE),IF(AND(OR($E331={"a/b","a/c","b/a","c/a"}),P326="l"),VLOOKUP(R326,$AC$2:$AD$17,2,FALSE),IF(AND(OR($E331={"a/b","a/c","b/a","c/a"}),P325="w"),VLOOKUP(R325,$AA$2:$AB$17,2,FALSE),IF(AND(OR($E331={"a/b","a/c","b/a","c/a"}),P325="l"),VLOOKUP(R325,$AC$2:$AD$17,2,FALSE),IF(AND(OR($E331={"a/b","a/c","b/a","c/a"}),P324="w"),VLOOKUP(R324,$AA$2:$AB$17,2,FALSE),IF(AND(OR($E331={"a/b","a/c","b/a","c/a"}),P324="l"),VLOOKUP(R324,$AC$2:$AD$17,2,FALSE),IF(AND(OR($E331={"a/b","a/c","b/a","c/a"}),P323="w"),VLOOKUP(R323,$AA$2:$AB$17,2,FALSE),IF(AND(OR($E331={"a/b","a/c","b/a","c/a"}),P323="l"),VLOOKUP(R323,$AC$2:$AD$17,2,FALSE),IF(AND(OR($E331={"a/b","a/c","b/a","c/a"}),P322="w"),VLOOKUP(R322,$AA$2:$AB$17,2,FALSE),IF(AND(OR($E331={"a/b","a/c","b/a","c/a"}),P322="l"),VLOOKUP(R322,$AC$2:$AD$17,2,FALSE),IF(AND(OR($E331={"a/b","a/c","b/a","c/a"}),P321="w"),VLOOKUP(R321,$AA$2:$AB$17,2,FALSE),IF(AND(OR($E331={"a/b","a/c","b/a","c/a"}),P321="l"),VLOOKUP(R321,$AC$2:$AD$17,2,FALSE),IF(OR($E331={"a/b","a/c","b/a","c/a"}),1,"")))))))))))))))))))))))</f>
        <v/>
      </c>
      <c r="S332" s="13" t="str">
        <f>IF(AND(T332="c",$A332&gt;=1,OR(U332={1,"2a","2b",3,"5a","5b","10a","10b","20a","20b","40a","40b","80a","80b","160a","160b"})),"w",IF(AND(T332="",$A332&gt;=1,OR(U332={1,"2a","2b",3,"5a","5b","10a","10b","20a","20b","40a","40b","80a","80b","160a","160b"})),"l",""))</f>
        <v>l</v>
      </c>
      <c r="T332" s="7" t="str">
        <f>IF(OR($A332={2,5,8,11,14,17,20,23,26,29,32,35}),"c","")</f>
        <v/>
      </c>
      <c r="U332" s="14" t="str">
        <f>IF(AND(OR($E331={"a/b","b/c","b/a","c/b"}),S331="w"),VLOOKUP(U331,$AA$2:$AB$17,2,FALSE),IF(AND(OR($E331={"a/b","b/c","b/a","c/b"}),S331="l"),VLOOKUP(U331,$AC$2:$AD$17,2,FALSE),IF(AND(OR($E331={"a/b","b/c","b/a","c/b"}),S330="w"),VLOOKUP(U330,$AA$2:$AB$17,2,FALSE),IF(AND(OR($E331={"a/b","b/c","b/a","c/b"}),S330="l"),VLOOKUP(U330,$AC$2:$AD$17,2,FALSE),IF(AND(OR($E331={"a/b","b/c","b/a","c/b"}),S329="w"),VLOOKUP(U329,$AA$2:$AB$17,2,FALSE),IF(AND(OR($E331={"a/b","b/c","b/a","c/b"}),S329="l"),VLOOKUP(U329,$AC$2:$AD$17,2,FALSE),IF(AND(OR($E331={"a/b","b/c","b/a","c/b"}),S328="w"),VLOOKUP(U328,$AA$2:$AB$17,2,FALSE),IF(AND(OR($E331={"a/b","b/c","b/a","c/b"}),S328="l"),VLOOKUP(U328,$AC$2:$AD$17,2,FALSE),IF(AND(OR($E331={"a/b","b/c","b/a","c/b"}),S327="w"),VLOOKUP(U327,$AA$2:$AB$17,2,FALSE),IF(AND(OR($E331={"a/b","b/c","b/a","c/b"}),S327="l"),VLOOKUP(U327,$AC$2:$AD$17,2,FALSE),IF(AND(OR($E331={"a/b","b/c","b/a","c/b"}),S326="w"),VLOOKUP(U326,$AA$2:$AB$17,2,FALSE),IF(AND(OR($E331={"a/b","b/c","b/a","c/b"}),S326="l"),VLOOKUP(U326,$AC$2:$AD$17,2,FALSE),IF(AND(OR($E331={"a/b","b/c","b/a","c/b"}),S325="w"),VLOOKUP(U325,$AA$2:$AB$17,2,FALSE),IF(AND(OR($E331={"a/b","b/c","b/a","c/b"}),S325="l"),VLOOKUP(U325,$AC$2:$AD$17,2,FALSE),IF(AND(OR($E331={"a/b","b/c","b/a","c/b"}),S324="w"),VLOOKUP(U324,$AA$2:$AB$17,2,FALSE),IF(AND(OR($E331={"a/b","b/c","b/a","c/b"}),S324="l"),VLOOKUP(U324,$AC$2:$AD$17,2,FALSE),IF(AND(OR($E331={"a/b","b/c","b/a","c/b"}),S323="w"),VLOOKUP(U323,$AA$2:$AB$17,2,FALSE),IF(AND(OR($E331={"a/b","b/c","b/a","c/b"}),S323="l"),VLOOKUP(U323,$AC$2:$AD$17,2,FALSE),IF(AND(OR($E331={"a/b","b/c","b/a","c/b"}),S322="w"),VLOOKUP(U322,$AA$2:$AB$17,2,FALSE),IF(AND(OR($E331={"a/b","b/c","b/a","c/b"}),S322="l"),VLOOKUP(U322,$AC$2:$AD$17,2,FALSE),IF(AND(OR($E331={"a/b","b/c","b/a","c/b"}),S321="w"),VLOOKUP(U321,$AA$2:$AB$17,2,FALSE),IF(AND(OR($E331={"a/b","b/c","b/a","c/b"}),S321="l"),VLOOKUP(U321,$AC$2:$AD$17,2,FALSE),IF(OR($E331={"a/b","b/c","b/a","c/b"}),1,"")))))))))))))))))))))))</f>
        <v>10b</v>
      </c>
      <c r="V332" s="13" t="str">
        <f>IF(AND(W332="c",$A332&gt;=1,OR(X332={1,"2a","2b",3,"5a","5b","10a","10b","20a","20b","40a","40b","80a","80b","160a","160b"})),"w",IF(AND(W332="",$A332&gt;=1,OR(X332={1,"2a","2b",3,"5a","5b","10a","10b","20a","20b","40a","40b","80a","80b","160a","160b"})),"l",""))</f>
        <v>w</v>
      </c>
      <c r="W332" s="7" t="str">
        <f>IF(OR($A332={3,6,9,12,15,18,21,24,27,30,33,36}),"c","")</f>
        <v>c</v>
      </c>
      <c r="X332" s="14">
        <f>IF(AND(OR($E331={"a/c","b/c","c/a","c/b"}),V331="w"),VLOOKUP(X331,$AA$2:$AB$17,2,FALSE),IF(AND(OR($E331={"a/c","b/c","c/a","c/b"}),V331="l"),VLOOKUP(X331,$AC$2:$AD$17,2,FALSE),IF(AND(OR($E331={"a/c","b/c","c/a","c/b"}),V330="w"),VLOOKUP(X330,$AA$2:$AB$17,2,FALSE),IF(AND(OR($E331={"a/c","b/c","c/a","c/b"}),V330="l"),VLOOKUP(X330,$AC$2:$AD$17,2,FALSE),IF(AND(OR($E331={"a/c","b/c","c/a","c/b"}),V329="w"),VLOOKUP(X329,$AA$2:$AB$17,2,FALSE),IF(AND(OR($E331={"a/c","b/c","c/a","c/b"}),V329="l"),VLOOKUP(X329,$AC$2:$AD$17,2,FALSE),IF(AND(OR($E331={"a/c","b/c","c/a","c/b"}),V328="w"),VLOOKUP(X328,$AA$2:$AB$17,2,FALSE),IF(AND(OR($E331={"a/c","b/c","c/a","c/b"}),V328="l"),VLOOKUP(X328,$AC$2:$AD$17,2,FALSE),IF(AND(OR($E331={"a/c","b/c","c/a","c/b"}),V327="w"),VLOOKUP(X327,$AA$2:$AB$17,2,FALSE),IF(AND(OR($E331={"a/c","b/c","c/a","c/b"}),V327="l"),VLOOKUP(X327,$AC$2:$AD$17,2,FALSE),IF(AND(OR($E331={"a/c","b/c","c/a","c/b"}),V326="w"),VLOOKUP(X326,$AA$2:$AB$17,2,FALSE),IF(AND(OR($E331={"a/c","b/c","c/a","c/b"}),V326="l"),VLOOKUP(X326,$AC$2:$AD$17,2,FALSE),IF(AND(OR($E331={"a/c","b/c","c/a","c/b"}),V325="w"),VLOOKUP(X325,$AA$2:$AB$17,2,FALSE),IF(AND(OR($E331={"a/c","b/c","c/a","c/b"}),V325="l"),VLOOKUP(X325,$AC$2:$AD$17,2,FALSE),IF(AND(OR($E331={"a/c","b/c","c/a","c/b"}),V324="w"),VLOOKUP(X324,$AA$2:$AB$17,2,FALSE),IF(AND(OR($E331={"a/c","b/c","c/a","c/b"}),V324="l"),VLOOKUP(X324,$AC$2:$AD$17,2,FALSE),IF(AND(OR($E331={"a/c","b/c","c/a","c/b"}),V323="w"),VLOOKUP(X323,$AA$2:$AB$17,2,FALSE),IF(AND(OR($E331={"a/c","b/c","c/a","c/b"}),V323="l"),VLOOKUP(X323,$AC$2:$AD$17,2,FALSE),IF(AND(OR($E331={"a/c","b/c","c/a","c/b"}),V322="w"),VLOOKUP(X322,$AA$2:$AB$17,2,FALSE),IF(AND(OR($E331={"a/c","b/c","c/a","c/b"}),V322="l"),VLOOKUP(X322,$AC$2:$AD$17,2,FALSE),IF(AND(OR($E331={"a/c","b/c","c/a","c/b"}),V321="w"),VLOOKUP(X321,$AA$2:$AB$17,2,FALSE),IF(AND(OR($E331={"a/c","b/c","c/a","c/b"}),V321="l"),VLOOKUP(X321,$AC$2:$AD$17,2,FALSE),IF(OR($E331={"a/c","b/c","c/a","c/b"}),1,"")))))))))))))))))))))))</f>
        <v>1</v>
      </c>
      <c r="Y332" s="12">
        <f t="shared" si="28"/>
        <v>-8</v>
      </c>
      <c r="Z332" s="27">
        <f t="shared" si="29"/>
        <v>-11</v>
      </c>
    </row>
    <row r="333" spans="1:26">
      <c r="A333" s="2">
        <v>12</v>
      </c>
      <c r="B333" s="9">
        <f>IF(OR($A333={1,2,3,4,5,6,7,8,9,10,11,12}),1,IF(OR($A333={13,14,15,16,17,18,19,20,21,22,23,24}),2,IF(OR($A333={25,26,27,28,29,30,31,32,33,34,35,36}),3,"")))</f>
        <v>1</v>
      </c>
      <c r="C333" s="9" t="str">
        <f>IF(OR($A333={1,4,7,10,13,16,19,22,25,28,31,34}),"A",IF(OR($A333={2,5,8,11,14,17,20,23,26,29,32,35}),"B",IF(OR($A333={3,6,9,12,15,18,21,24,27,30,33,36}),"C","")))</f>
        <v>C</v>
      </c>
      <c r="D333" t="str">
        <f t="shared" si="30"/>
        <v>2/1</v>
      </c>
      <c r="E333" t="str">
        <f t="shared" si="31"/>
        <v>B/C</v>
      </c>
      <c r="F333" s="13" t="str">
        <f>IF(AND(G333="d",$A333&gt;=1,OR(H333={1,"2a","2b",3,"5a","5b","10a","10b","20a","20b","40a","40b","80a","80b","160a","160b"})),"w",IF(AND(G333="",$A333&gt;=1,OR(H333={1,"2a","2b",3,"5a","5b","10a","10b","20a","20b","40a","40b","80a","80b","160a","160b"})),"l",""))</f>
        <v/>
      </c>
      <c r="G333" s="7" t="str">
        <f>IF(OR($A333={1,2,3,4,5,6,7,8,9,10,11,12}),"d","")</f>
        <v>d</v>
      </c>
      <c r="H333" s="14" t="str">
        <f>IF(AND(OR($D332={"1/2","1/3","2/1","3/1"}),F332="w"),VLOOKUP(H332,$AA$2:$AB$17,2,FALSE),IF(AND(OR($D332={"1/2","1/3","2/1","3/1"}),F332="l"),VLOOKUP(H332,$AC$2:$AD$17,2,FALSE),IF(AND(OR($D332={"1/2","1/3","2/1","3/1"}),F331="w"),VLOOKUP(H331,$AA$2:$AB$17,2,FALSE),IF(AND(OR($D332={"1/2","1/3","2/1","3/1"}),F331="l"),VLOOKUP(H331,$AC$2:$AD$17,2,FALSE),IF(AND(OR($D332={"1/2","1/3","2/1","3/1"}),F330="w"),VLOOKUP(H330,$AA$2:$AB$17,2,FALSE),IF(AND(OR($D332={"1/2","1/3","2/1","3/1"}),F330="l"),VLOOKUP(H330,$AC$2:$AD$17,2,FALSE),IF(AND(OR($D332={"1/2","1/3","2/1","3/1"}),F329="w"),VLOOKUP(H329,$AA$2:$AB$17,2,FALSE),IF(AND(OR($D332={"1/2","1/3","2/1","3/1"}),F329="l"),VLOOKUP(H329,$AC$2:$AD$17,2,FALSE),IF(AND(OR($D332={"1/2","1/3","2/1","3/1"}),F328="w"),VLOOKUP(H328,$AA$2:$AB$17,2,FALSE),IF(AND(OR($D332={"1/2","1/3","2/1","3/1"}),F328="l"),VLOOKUP(H328,$AC$2:$AD$17,2,FALSE),IF(AND(OR($D332={"1/2","1/3","2/1","3/1"}),F327="w"),VLOOKUP(H327,$AA$2:$AB$17,2,FALSE),IF(AND(OR($D332={"1/2","1/3","2/1","3/1"}),F327="l"),VLOOKUP(H327,$AC$2:$AD$17,2,FALSE),IF(AND(OR($D332={"1/2","1/3","2/1","3/1"}),F326="w"),VLOOKUP(H326,$AA$2:$AB$17,2,FALSE),IF(AND(OR($D332={"1/2","1/3","2/1","3/1"}),F326="l"),VLOOKUP(H326,$AC$2:$AD$17,2,FALSE),IF(AND(OR($D332={"1/2","1/3","2/1","3/1"}),F325="w"),VLOOKUP(H325,$AA$2:$AB$17,2,FALSE),IF(AND(OR($D332={"1/2","1/3","2/1","3/1"}),F325="l"),VLOOKUP(H325,$AC$2:$AD$17,2,FALSE),IF(AND(OR($D332={"1/2","1/3","2/1","3/1"}),F324="w"),VLOOKUP(H324,$AA$2:$AB$17,2,FALSE),IF(AND(OR($D332={"1/2","1/3","2/1","3/1"}),F324="l"),VLOOKUP(H324,$AC$2:$AD$17,2,FALSE),IF(AND(OR($D332={"1/2","1/3","2/1","3/1"}),F323="w"),VLOOKUP(H323,$AA$2:$AB$17,2,FALSE),IF(AND(OR($D332={"1/2","1/3","2/1","3/1"}),F323="l"),VLOOKUP(H323,$AC$2:$AD$17,2,FALSE),IF(AND(OR($D332={"1/2","1/3","2/1","3/1"}),F322="w"),VLOOKUP(H322,$AA$2:$AB$17,2,FALSE),IF(AND(OR($D332={"1/2","1/3","2/1","3/1"}),F322="l"),VLOOKUP(H322,$AC$2:$AD$17,2,FALSE),IF(OR($D332={"1/2","1/3","2/1","3/1"}),1,"")))))))))))))))))))))))</f>
        <v/>
      </c>
      <c r="I333" s="13" t="str">
        <f>IF(AND(J333="d",$A333&gt;=1,OR(K333={1,"2a","2b",3,"5a","5b","10a","10b","20a","20b","40a","40b","80a","80b","160a","160b"})),"w",IF(AND(J333="",$A333&gt;=1,OR(K333={1,"2a","2b",3,"5a","5b","10a","10b","20a","20b","40a","40b","80a","80b","160a","160b"})),"l",""))</f>
        <v>l</v>
      </c>
      <c r="J333" s="7" t="str">
        <f>IF(OR($A333={13,14,15,16,17,18,19,20,21,22,23,24}),"d","")</f>
        <v/>
      </c>
      <c r="K333" s="14" t="str">
        <f>IF(AND(OR($D332={"1/2","2/3","2/1","3/2"}),I332="w"),VLOOKUP(K332,$AA$2:$AB$17,2,FALSE),IF(AND(OR($D332={"1/2","2/3","2/1","3/2"}),I332="l"),VLOOKUP(K332,$AC$2:$AD$17,2,FALSE),IF(AND(OR($D332={"1/2","2/3","2/1","3/2"}),I331="w"),VLOOKUP(K331,$AA$2:$AB$17,2,FALSE),IF(AND(OR($D332={"1/2","2/3","2/1","3/2"}),I331="l"),VLOOKUP(K331,$AC$2:$AD$17,2,FALSE),IF(AND(OR($D332={"1/2","2/3","2/1","3/2"}),I330="w"),VLOOKUP(K330,$AA$2:$AB$17,2,FALSE),IF(AND(OR($D332={"1/2","2/3","2/1","3/2"}),I330="l"),VLOOKUP(K330,$AC$2:$AD$17,2,FALSE),IF(AND(OR($D332={"1/2","2/3","2/1","3/2"}),I329="w"),VLOOKUP(K329,$AA$2:$AB$17,2,FALSE),IF(AND(OR($D332={"1/2","2/3","2/1","3/2"}),I329="l"),VLOOKUP(K329,$AC$2:$AD$17,2,FALSE),IF(AND(OR($D332={"1/2","2/3","2/1","3/2"}),I328="w"),VLOOKUP(K328,$AA$2:$AB$17,2,FALSE),IF(AND(OR($D332={"1/2","2/3","2/1","3/2"}),I328="l"),VLOOKUP(K328,$AC$2:$AD$17,2,FALSE),IF(AND(OR($D332={"1/2","2/3","2/1","3/2"}),I327="w"),VLOOKUP(K327,$AA$2:$AB$17,2,FALSE),IF(AND(OR($D332={"1/2","2/3","2/1","3/2"}),I327="l"),VLOOKUP(K327,$AC$2:$AD$17,2,FALSE),IF(AND(OR($D332={"1/2","2/3","2/1","3/2"}),I326="w"),VLOOKUP(K326,$AA$2:$AB$17,2,FALSE),IF(AND(OR($D332={"1/2","2/3","2/1","3/2"}),I326="l"),VLOOKUP(K326,$AC$2:$AD$17,2,FALSE),IF(AND(OR($D332={"1/2","2/3","2/1","3/2"}),I325="w"),VLOOKUP(K325,$AA$2:$AB$17,2,FALSE),IF(AND(OR($D332={"1/2","2/3","2/1","3/2"}),I325="l"),VLOOKUP(K325,$AC$2:$AD$17,2,FALSE),IF(AND(OR($D332={"1/2","2/3","2/1","3/2"}),I324="w"),VLOOKUP(K324,$AA$2:$AB$17,2,FALSE),IF(AND(OR($D332={"1/2","2/3","2/1","3/2"}),I324="l"),VLOOKUP(K324,$AC$2:$AD$17,2,FALSE),IF(AND(OR($D332={"1/2","2/3","2/1","3/2"}),I323="w"),VLOOKUP(K323,$AA$2:$AB$17,2,FALSE),IF(AND(OR($D332={"1/2","2/3","2/1","3/2"}),I323="l"),VLOOKUP(K323,$AC$2:$AD$17,2,FALSE),IF(AND(OR($D332={"1/2","2/3","2/1","3/2"}),I322="w"),VLOOKUP(K322,$AA$2:$AB$17,2,FALSE),IF(AND(OR($D332={"1/2","2/3","2/1","3/2"}),I322="l"),VLOOKUP(K322,$AC$2:$AD$17,2,FALSE),IF(OR($D332={"1/2","2/3","2/1","3/2"}),1,"")))))))))))))))))))))))</f>
        <v>2b</v>
      </c>
      <c r="L333" s="13" t="str">
        <f>IF(AND(M333="d",$A333&gt;=1,OR(N333={1,"2a","2b",3,"5a","5b","10a","10b","20a","20b","40a","40b","80a","80b","160a","160b"})),"w",IF(AND(M333="",$A333&gt;=1,OR(N333={1,"2a","2b",3,"5a","5b","10a","10b","20a","20b","40a","40b","80a","80b","160a","160b"})),"l",""))</f>
        <v>l</v>
      </c>
      <c r="M333" s="7" t="str">
        <f>IF(OR($A333={25,26,27,28,29,30,31,32,33,34,35,36}),"d","")</f>
        <v/>
      </c>
      <c r="N333" s="14" t="str">
        <f>IF(AND(OR($D332={"1/3","2/3","3/1","3/2"}),L332="w"),VLOOKUP(N332,$AA$2:$AB$17,2,FALSE),IF(AND(OR($D332={"1/3","2/3","3/1","3/2"}),L332="l"),VLOOKUP(N332,$AC$2:$AD$17,2,FALSE),IF(AND(OR($D332={"1/3","2/3","3/1","3/2"}),L331="w"),VLOOKUP(N331,$AA$2:$AB$17,2,FALSE),IF(AND(OR($D332={"1/3","2/3","3/1","3/2"}),L331="l"),VLOOKUP(N331,$AC$2:$AD$17,2,FALSE),IF(AND(OR($D332={"1/3","2/3","3/1","3/2"}),L330="w"),VLOOKUP(N330,$AA$2:$AB$17,2,FALSE),IF(AND(OR($D332={"1/3","2/3","3/1","3/2"}),L330="l"),VLOOKUP(N330,$AC$2:$AD$17,2,FALSE),IF(AND(OR($D332={"1/3","2/3","3/1","3/2"}),L329="w"),VLOOKUP(N329,$AA$2:$AB$17,2,FALSE),IF(AND(OR($D332={"1/3","2/3","3/1","3/2"}),L329="l"),VLOOKUP(N329,$AC$2:$AD$17,2,FALSE),IF(AND(OR($D332={"1/3","2/3","3/1","3/2"}),L328="w"),VLOOKUP(N328,$AA$2:$AB$17,2,FALSE),IF(AND(OR($D332={"1/3","2/3","3/1","3/2"}),L328="l"),VLOOKUP(N328,$AC$2:$AD$17,2,FALSE),IF(AND(OR($D332={"1/3","2/3","3/1","3/2"}),L327="w"),VLOOKUP(N327,$AA$2:$AB$17,2,FALSE),IF(AND(OR($D332={"1/3","2/3","3/1","3/2"}),L327="l"),VLOOKUP(N327,$AC$2:$AD$17,2,FALSE),IF(AND(OR($D332={"1/3","2/3","3/1","3/2"}),L326="w"),VLOOKUP(N326,$AA$2:$AB$17,2,FALSE),IF(AND(OR($D332={"1/3","2/3","3/1","3/2"}),L326="l"),VLOOKUP(N326,$AC$2:$AD$17,2,FALSE),IF(AND(OR($D332={"1/3","2/3","3/1","3/2"}),L325="w"),VLOOKUP(N325,$AA$2:$AB$17,2,FALSE),IF(AND(OR($D332={"1/3","2/3","3/1","3/2"}),L325="l"),VLOOKUP(N325,$AC$2:$AD$17,2,FALSE),IF(AND(OR($D332={"1/3","2/3","3/1","3/2"}),L324="w"),VLOOKUP(N324,$AA$2:$AB$17,2,FALSE),IF(AND(OR($D332={"1/3","2/3","3/1","3/2"}),L324="l"),VLOOKUP(N324,$AC$2:$AD$17,2,FALSE),IF(AND(OR($D332={"1/3","2/3","3/1","3/2"}),L323="w"),VLOOKUP(N323,$AA$2:$AB$17,2,FALSE),IF(AND(OR($D332={"1/3","2/3","3/1","3/2"}),L323="l"),VLOOKUP(N323,$AC$2:$AD$17,2,FALSE),IF(AND(OR($D332={"1/3","2/3","3/1","3/2"}),L322="w"),VLOOKUP(N322,$AA$2:$AB$17,2,FALSE),IF(AND(OR($D332={"1/3","2/3","3/1","3/2"}),L322="l"),VLOOKUP(N322,$AC$2:$AD$17,2,FALSE),IF(OR($D332={"1/3","2/3","3/1","3/2"}),1,"")))))))))))))))))))))))</f>
        <v>2a</v>
      </c>
      <c r="O333" s="12">
        <f t="shared" si="27"/>
        <v>-4</v>
      </c>
      <c r="P333" s="13" t="str">
        <f>IF(AND(Q333="c",$A333&gt;=1,OR(R333={1,"2a","2b",3,"5a","5b","10a","10b","20a","20b","40a","40b","80a","80b","160a","160b"})),"w",IF(AND(Q333="",$A333&gt;=1,OR(R333={1,"2a","2b",3,"5a","5b","10a","10b","20a","20b","40a","40b","80a","80b","160a","160b"})),"l",""))</f>
        <v/>
      </c>
      <c r="Q333" s="7" t="str">
        <f>IF(OR($A333={1,4,7,10,13,16,19,22,25,28,31,34}),"c","")</f>
        <v/>
      </c>
      <c r="R333" s="14" t="str">
        <f>IF(AND(OR($E332={"a/b","a/c","b/a","c/a"}),P332="w"),VLOOKUP(R332,$AA$2:$AB$17,2,FALSE),IF(AND(OR($E332={"a/b","a/c","b/a","c/a"}),P332="l"),VLOOKUP(R332,$AC$2:$AD$17,2,FALSE),IF(AND(OR($E332={"a/b","a/c","b/a","c/a"}),P331="w"),VLOOKUP(R331,$AA$2:$AB$17,2,FALSE),IF(AND(OR($E332={"a/b","a/c","b/a","c/a"}),P331="l"),VLOOKUP(R331,$AC$2:$AD$17,2,FALSE),IF(AND(OR($E332={"a/b","a/c","b/a","c/a"}),P330="w"),VLOOKUP(R330,$AA$2:$AB$17,2,FALSE),IF(AND(OR($E332={"a/b","a/c","b/a","c/a"}),P330="l"),VLOOKUP(R330,$AC$2:$AD$17,2,FALSE),IF(AND(OR($E332={"a/b","a/c","b/a","c/a"}),P329="w"),VLOOKUP(R329,$AA$2:$AB$17,2,FALSE),IF(AND(OR($E332={"a/b","a/c","b/a","c/a"}),P329="l"),VLOOKUP(R329,$AC$2:$AD$17,2,FALSE),IF(AND(OR($E332={"a/b","a/c","b/a","c/a"}),P328="w"),VLOOKUP(R328,$AA$2:$AB$17,2,FALSE),IF(AND(OR($E332={"a/b","a/c","b/a","c/a"}),P328="l"),VLOOKUP(R328,$AC$2:$AD$17,2,FALSE),IF(AND(OR($E332={"a/b","a/c","b/a","c/a"}),P327="w"),VLOOKUP(R327,$AA$2:$AB$17,2,FALSE),IF(AND(OR($E332={"a/b","a/c","b/a","c/a"}),P327="l"),VLOOKUP(R327,$AC$2:$AD$17,2,FALSE),IF(AND(OR($E332={"a/b","a/c","b/a","c/a"}),P326="w"),VLOOKUP(R326,$AA$2:$AB$17,2,FALSE),IF(AND(OR($E332={"a/b","a/c","b/a","c/a"}),P326="l"),VLOOKUP(R326,$AC$2:$AD$17,2,FALSE),IF(AND(OR($E332={"a/b","a/c","b/a","c/a"}),P325="w"),VLOOKUP(R325,$AA$2:$AB$17,2,FALSE),IF(AND(OR($E332={"a/b","a/c","b/a","c/a"}),P325="l"),VLOOKUP(R325,$AC$2:$AD$17,2,FALSE),IF(AND(OR($E332={"a/b","a/c","b/a","c/a"}),P324="w"),VLOOKUP(R324,$AA$2:$AB$17,2,FALSE),IF(AND(OR($E332={"a/b","a/c","b/a","c/a"}),P324="l"),VLOOKUP(R324,$AC$2:$AD$17,2,FALSE),IF(AND(OR($E332={"a/b","a/c","b/a","c/a"}),P323="w"),VLOOKUP(R323,$AA$2:$AB$17,2,FALSE),IF(AND(OR($E332={"a/b","a/c","b/a","c/a"}),P323="l"),VLOOKUP(R323,$AC$2:$AD$17,2,FALSE),IF(AND(OR($E332={"a/b","a/c","b/a","c/a"}),P322="w"),VLOOKUP(R322,$AA$2:$AB$17,2,FALSE),IF(AND(OR($E332={"a/b","a/c","b/a","c/a"}),P322="l"),VLOOKUP(R322,$AC$2:$AD$17,2,FALSE),IF(OR($E332={"a/b","a/c","b/a","c/a"}),1,"")))))))))))))))))))))))</f>
        <v/>
      </c>
      <c r="S333" s="13" t="str">
        <f>IF(AND(T333="c",$A333&gt;=1,OR(U333={1,"2a","2b",3,"5a","5b","10a","10b","20a","20b","40a","40b","80a","80b","160a","160b"})),"w",IF(AND(T333="",$A333&gt;=1,OR(U333={1,"2a","2b",3,"5a","5b","10a","10b","20a","20b","40a","40b","80a","80b","160a","160b"})),"l",""))</f>
        <v>l</v>
      </c>
      <c r="T333" s="7" t="str">
        <f>IF(OR($A333={2,5,8,11,14,17,20,23,26,29,32,35}),"c","")</f>
        <v/>
      </c>
      <c r="U333" s="14" t="str">
        <f>IF(AND(OR($E332={"a/b","b/c","b/a","c/b"}),S332="w"),VLOOKUP(U332,$AA$2:$AB$17,2,FALSE),IF(AND(OR($E332={"a/b","b/c","b/a","c/b"}),S332="l"),VLOOKUP(U332,$AC$2:$AD$17,2,FALSE),IF(AND(OR($E332={"a/b","b/c","b/a","c/b"}),S331="w"),VLOOKUP(U331,$AA$2:$AB$17,2,FALSE),IF(AND(OR($E332={"a/b","b/c","b/a","c/b"}),S331="l"),VLOOKUP(U331,$AC$2:$AD$17,2,FALSE),IF(AND(OR($E332={"a/b","b/c","b/a","c/b"}),S330="w"),VLOOKUP(U330,$AA$2:$AB$17,2,FALSE),IF(AND(OR($E332={"a/b","b/c","b/a","c/b"}),S330="l"),VLOOKUP(U330,$AC$2:$AD$17,2,FALSE),IF(AND(OR($E332={"a/b","b/c","b/a","c/b"}),S329="w"),VLOOKUP(U329,$AA$2:$AB$17,2,FALSE),IF(AND(OR($E332={"a/b","b/c","b/a","c/b"}),S329="l"),VLOOKUP(U329,$AC$2:$AD$17,2,FALSE),IF(AND(OR($E332={"a/b","b/c","b/a","c/b"}),S328="w"),VLOOKUP(U328,$AA$2:$AB$17,2,FALSE),IF(AND(OR($E332={"a/b","b/c","b/a","c/b"}),S328="l"),VLOOKUP(U328,$AC$2:$AD$17,2,FALSE),IF(AND(OR($E332={"a/b","b/c","b/a","c/b"}),S327="w"),VLOOKUP(U327,$AA$2:$AB$17,2,FALSE),IF(AND(OR($E332={"a/b","b/c","b/a","c/b"}),S327="l"),VLOOKUP(U327,$AC$2:$AD$17,2,FALSE),IF(AND(OR($E332={"a/b","b/c","b/a","c/b"}),S326="w"),VLOOKUP(U326,$AA$2:$AB$17,2,FALSE),IF(AND(OR($E332={"a/b","b/c","b/a","c/b"}),S326="l"),VLOOKUP(U326,$AC$2:$AD$17,2,FALSE),IF(AND(OR($E332={"a/b","b/c","b/a","c/b"}),S325="w"),VLOOKUP(U325,$AA$2:$AB$17,2,FALSE),IF(AND(OR($E332={"a/b","b/c","b/a","c/b"}),S325="l"),VLOOKUP(U325,$AC$2:$AD$17,2,FALSE),IF(AND(OR($E332={"a/b","b/c","b/a","c/b"}),S324="w"),VLOOKUP(U324,$AA$2:$AB$17,2,FALSE),IF(AND(OR($E332={"a/b","b/c","b/a","c/b"}),S324="l"),VLOOKUP(U324,$AC$2:$AD$17,2,FALSE),IF(AND(OR($E332={"a/b","b/c","b/a","c/b"}),S323="w"),VLOOKUP(U323,$AA$2:$AB$17,2,FALSE),IF(AND(OR($E332={"a/b","b/c","b/a","c/b"}),S323="l"),VLOOKUP(U323,$AC$2:$AD$17,2,FALSE),IF(AND(OR($E332={"a/b","b/c","b/a","c/b"}),S322="w"),VLOOKUP(U322,$AA$2:$AB$17,2,FALSE),IF(AND(OR($E332={"a/b","b/c","b/a","c/b"}),S322="l"),VLOOKUP(U322,$AC$2:$AD$17,2,FALSE),IF(OR($E332={"a/b","b/c","b/a","c/b"}),1,"")))))))))))))))))))))))</f>
        <v>20a</v>
      </c>
      <c r="V333" s="13" t="str">
        <f>IF(AND(W333="c",$A333&gt;=1,OR(X333={1,"2a","2b",3,"5a","5b","10a","10b","20a","20b","40a","40b","80a","80b","160a","160b"})),"w",IF(AND(W333="",$A333&gt;=1,OR(X333={1,"2a","2b",3,"5a","5b","10a","10b","20a","20b","40a","40b","80a","80b","160a","160b"})),"l",""))</f>
        <v>w</v>
      </c>
      <c r="W333" s="7" t="str">
        <f>IF(OR($A333={3,6,9,12,15,18,21,24,27,30,33,36}),"c","")</f>
        <v>c</v>
      </c>
      <c r="X333" s="14">
        <f>IF(AND(OR($E332={"a/c","b/c","c/a","c/b"}),V332="w"),VLOOKUP(X332,$AA$2:$AB$17,2,FALSE),IF(AND(OR($E332={"a/c","b/c","c/a","c/b"}),V332="l"),VLOOKUP(X332,$AC$2:$AD$17,2,FALSE),IF(AND(OR($E332={"a/c","b/c","c/a","c/b"}),V331="w"),VLOOKUP(X331,$AA$2:$AB$17,2,FALSE),IF(AND(OR($E332={"a/c","b/c","c/a","c/b"}),V331="l"),VLOOKUP(X331,$AC$2:$AD$17,2,FALSE),IF(AND(OR($E332={"a/c","b/c","c/a","c/b"}),V330="w"),VLOOKUP(X330,$AA$2:$AB$17,2,FALSE),IF(AND(OR($E332={"a/c","b/c","c/a","c/b"}),V330="l"),VLOOKUP(X330,$AC$2:$AD$17,2,FALSE),IF(AND(OR($E332={"a/c","b/c","c/a","c/b"}),V329="w"),VLOOKUP(X329,$AA$2:$AB$17,2,FALSE),IF(AND(OR($E332={"a/c","b/c","c/a","c/b"}),V329="l"),VLOOKUP(X329,$AC$2:$AD$17,2,FALSE),IF(AND(OR($E332={"a/c","b/c","c/a","c/b"}),V328="w"),VLOOKUP(X328,$AA$2:$AB$17,2,FALSE),IF(AND(OR($E332={"a/c","b/c","c/a","c/b"}),V328="l"),VLOOKUP(X328,$AC$2:$AD$17,2,FALSE),IF(AND(OR($E332={"a/c","b/c","c/a","c/b"}),V327="w"),VLOOKUP(X327,$AA$2:$AB$17,2,FALSE),IF(AND(OR($E332={"a/c","b/c","c/a","c/b"}),V327="l"),VLOOKUP(X327,$AC$2:$AD$17,2,FALSE),IF(AND(OR($E332={"a/c","b/c","c/a","c/b"}),V326="w"),VLOOKUP(X326,$AA$2:$AB$17,2,FALSE),IF(AND(OR($E332={"a/c","b/c","c/a","c/b"}),V326="l"),VLOOKUP(X326,$AC$2:$AD$17,2,FALSE),IF(AND(OR($E332={"a/c","b/c","c/a","c/b"}),V325="w"),VLOOKUP(X325,$AA$2:$AB$17,2,FALSE),IF(AND(OR($E332={"a/c","b/c","c/a","c/b"}),V325="l"),VLOOKUP(X325,$AC$2:$AD$17,2,FALSE),IF(AND(OR($E332={"a/c","b/c","c/a","c/b"}),V324="w"),VLOOKUP(X324,$AA$2:$AB$17,2,FALSE),IF(AND(OR($E332={"a/c","b/c","c/a","c/b"}),V324="l"),VLOOKUP(X324,$AC$2:$AD$17,2,FALSE),IF(AND(OR($E332={"a/c","b/c","c/a","c/b"}),V323="w"),VLOOKUP(X323,$AA$2:$AB$17,2,FALSE),IF(AND(OR($E332={"a/c","b/c","c/a","c/b"}),V323="l"),VLOOKUP(X323,$AC$2:$AD$17,2,FALSE),IF(AND(OR($E332={"a/c","b/c","c/a","c/b"}),V322="w"),VLOOKUP(X322,$AA$2:$AB$17,2,FALSE),IF(AND(OR($E332={"a/c","b/c","c/a","c/b"}),V322="l"),VLOOKUP(X322,$AC$2:$AD$17,2,FALSE),IF(OR($E332={"a/c","b/c","c/a","c/b"}),1,"")))))))))))))))))))))))</f>
        <v>1</v>
      </c>
      <c r="Y333" s="12">
        <f t="shared" si="28"/>
        <v>-18</v>
      </c>
      <c r="Z333" s="27">
        <f t="shared" si="29"/>
        <v>-22</v>
      </c>
    </row>
    <row r="334" spans="1:26">
      <c r="A334" s="2">
        <v>17</v>
      </c>
      <c r="B334" s="9">
        <f>IF(OR($A334={1,2,3,4,5,6,7,8,9,10,11,12}),1,IF(OR($A334={13,14,15,16,17,18,19,20,21,22,23,24}),2,IF(OR($A334={25,26,27,28,29,30,31,32,33,34,35,36}),3,"")))</f>
        <v>2</v>
      </c>
      <c r="C334" s="9" t="str">
        <f>IF(OR($A334={1,4,7,10,13,16,19,22,25,28,31,34}),"A",IF(OR($A334={2,5,8,11,14,17,20,23,26,29,32,35}),"B",IF(OR($A334={3,6,9,12,15,18,21,24,27,30,33,36}),"C","")))</f>
        <v>B</v>
      </c>
      <c r="D334" t="str">
        <f t="shared" si="30"/>
        <v>1/2</v>
      </c>
      <c r="E334" t="str">
        <f t="shared" si="31"/>
        <v>C/B</v>
      </c>
      <c r="F334" s="13" t="str">
        <f>IF(AND(G334="d",$A334&gt;=1,OR(H334={1,"2a","2b",3,"5a","5b","10a","10b","20a","20b","40a","40b","80a","80b","160a","160b"})),"w",IF(AND(G334="",$A334&gt;=1,OR(H334={1,"2a","2b",3,"5a","5b","10a","10b","20a","20b","40a","40b","80a","80b","160a","160b"})),"l",""))</f>
        <v>l</v>
      </c>
      <c r="G334" s="7" t="str">
        <f>IF(OR($A334={1,2,3,4,5,6,7,8,9,10,11,12}),"d","")</f>
        <v/>
      </c>
      <c r="H334" s="14">
        <f>IF(AND(OR($D333={"1/2","1/3","2/1","3/1"}),F333="w"),VLOOKUP(H333,$AA$2:$AB$17,2,FALSE),IF(AND(OR($D333={"1/2","1/3","2/1","3/1"}),F333="l"),VLOOKUP(H333,$AC$2:$AD$17,2,FALSE),IF(AND(OR($D333={"1/2","1/3","2/1","3/1"}),F332="w"),VLOOKUP(H332,$AA$2:$AB$17,2,FALSE),IF(AND(OR($D333={"1/2","1/3","2/1","3/1"}),F332="l"),VLOOKUP(H332,$AC$2:$AD$17,2,FALSE),IF(AND(OR($D333={"1/2","1/3","2/1","3/1"}),F331="w"),VLOOKUP(H331,$AA$2:$AB$17,2,FALSE),IF(AND(OR($D333={"1/2","1/3","2/1","3/1"}),F331="l"),VLOOKUP(H331,$AC$2:$AD$17,2,FALSE),IF(AND(OR($D333={"1/2","1/3","2/1","3/1"}),F330="w"),VLOOKUP(H330,$AA$2:$AB$17,2,FALSE),IF(AND(OR($D333={"1/2","1/3","2/1","3/1"}),F330="l"),VLOOKUP(H330,$AC$2:$AD$17,2,FALSE),IF(AND(OR($D333={"1/2","1/3","2/1","3/1"}),F329="w"),VLOOKUP(H329,$AA$2:$AB$17,2,FALSE),IF(AND(OR($D333={"1/2","1/3","2/1","3/1"}),F329="l"),VLOOKUP(H329,$AC$2:$AD$17,2,FALSE),IF(AND(OR($D333={"1/2","1/3","2/1","3/1"}),F328="w"),VLOOKUP(H328,$AA$2:$AB$17,2,FALSE),IF(AND(OR($D333={"1/2","1/3","2/1","3/1"}),F328="l"),VLOOKUP(H328,$AC$2:$AD$17,2,FALSE),IF(AND(OR($D333={"1/2","1/3","2/1","3/1"}),F327="w"),VLOOKUP(H327,$AA$2:$AB$17,2,FALSE),IF(AND(OR($D333={"1/2","1/3","2/1","3/1"}),F327="l"),VLOOKUP(H327,$AC$2:$AD$17,2,FALSE),IF(AND(OR($D333={"1/2","1/3","2/1","3/1"}),F326="w"),VLOOKUP(H326,$AA$2:$AB$17,2,FALSE),IF(AND(OR($D333={"1/2","1/3","2/1","3/1"}),F326="l"),VLOOKUP(H326,$AC$2:$AD$17,2,FALSE),IF(AND(OR($D333={"1/2","1/3","2/1","3/1"}),F325="w"),VLOOKUP(H325,$AA$2:$AB$17,2,FALSE),IF(AND(OR($D333={"1/2","1/3","2/1","3/1"}),F325="l"),VLOOKUP(H325,$AC$2:$AD$17,2,FALSE),IF(AND(OR($D333={"1/2","1/3","2/1","3/1"}),F324="w"),VLOOKUP(H324,$AA$2:$AB$17,2,FALSE),IF(AND(OR($D333={"1/2","1/3","2/1","3/1"}),F324="l"),VLOOKUP(H324,$AC$2:$AD$17,2,FALSE),IF(AND(OR($D333={"1/2","1/3","2/1","3/1"}),F323="w"),VLOOKUP(H323,$AA$2:$AB$17,2,FALSE),IF(AND(OR($D333={"1/2","1/3","2/1","3/1"}),F323="l"),VLOOKUP(H323,$AC$2:$AD$17,2,FALSE),IF(OR($D333={"1/2","1/3","2/1","3/1"}),1,"")))))))))))))))))))))))</f>
        <v>3</v>
      </c>
      <c r="I334" s="13" t="str">
        <f>IF(AND(J334="d",$A334&gt;=1,OR(K334={1,"2a","2b",3,"5a","5b","10a","10b","20a","20b","40a","40b","80a","80b","160a","160b"})),"w",IF(AND(J334="",$A334&gt;=1,OR(K334={1,"2a","2b",3,"5a","5b","10a","10b","20a","20b","40a","40b","80a","80b","160a","160b"})),"l",""))</f>
        <v>w</v>
      </c>
      <c r="J334" s="7" t="str">
        <f>IF(OR($A334={13,14,15,16,17,18,19,20,21,22,23,24}),"d","")</f>
        <v>d</v>
      </c>
      <c r="K334" s="14">
        <f>IF(AND(OR($D333={"1/2","2/3","2/1","3/2"}),I333="w"),VLOOKUP(K333,$AA$2:$AB$17,2,FALSE),IF(AND(OR($D333={"1/2","2/3","2/1","3/2"}),I333="l"),VLOOKUP(K333,$AC$2:$AD$17,2,FALSE),IF(AND(OR($D333={"1/2","2/3","2/1","3/2"}),I332="w"),VLOOKUP(K332,$AA$2:$AB$17,2,FALSE),IF(AND(OR($D333={"1/2","2/3","2/1","3/2"}),I332="l"),VLOOKUP(K332,$AC$2:$AD$17,2,FALSE),IF(AND(OR($D333={"1/2","2/3","2/1","3/2"}),I331="w"),VLOOKUP(K331,$AA$2:$AB$17,2,FALSE),IF(AND(OR($D333={"1/2","2/3","2/1","3/2"}),I331="l"),VLOOKUP(K331,$AC$2:$AD$17,2,FALSE),IF(AND(OR($D333={"1/2","2/3","2/1","3/2"}),I330="w"),VLOOKUP(K330,$AA$2:$AB$17,2,FALSE),IF(AND(OR($D333={"1/2","2/3","2/1","3/2"}),I330="l"),VLOOKUP(K330,$AC$2:$AD$17,2,FALSE),IF(AND(OR($D333={"1/2","2/3","2/1","3/2"}),I329="w"),VLOOKUP(K329,$AA$2:$AB$17,2,FALSE),IF(AND(OR($D333={"1/2","2/3","2/1","3/2"}),I329="l"),VLOOKUP(K329,$AC$2:$AD$17,2,FALSE),IF(AND(OR($D333={"1/2","2/3","2/1","3/2"}),I328="w"),VLOOKUP(K328,$AA$2:$AB$17,2,FALSE),IF(AND(OR($D333={"1/2","2/3","2/1","3/2"}),I328="l"),VLOOKUP(K328,$AC$2:$AD$17,2,FALSE),IF(AND(OR($D333={"1/2","2/3","2/1","3/2"}),I327="w"),VLOOKUP(K327,$AA$2:$AB$17,2,FALSE),IF(AND(OR($D333={"1/2","2/3","2/1","3/2"}),I327="l"),VLOOKUP(K327,$AC$2:$AD$17,2,FALSE),IF(AND(OR($D333={"1/2","2/3","2/1","3/2"}),I326="w"),VLOOKUP(K326,$AA$2:$AB$17,2,FALSE),IF(AND(OR($D333={"1/2","2/3","2/1","3/2"}),I326="l"),VLOOKUP(K326,$AC$2:$AD$17,2,FALSE),IF(AND(OR($D333={"1/2","2/3","2/1","3/2"}),I325="w"),VLOOKUP(K325,$AA$2:$AB$17,2,FALSE),IF(AND(OR($D333={"1/2","2/3","2/1","3/2"}),I325="l"),VLOOKUP(K325,$AC$2:$AD$17,2,FALSE),IF(AND(OR($D333={"1/2","2/3","2/1","3/2"}),I324="w"),VLOOKUP(K324,$AA$2:$AB$17,2,FALSE),IF(AND(OR($D333={"1/2","2/3","2/1","3/2"}),I324="l"),VLOOKUP(K324,$AC$2:$AD$17,2,FALSE),IF(AND(OR($D333={"1/2","2/3","2/1","3/2"}),I323="w"),VLOOKUP(K323,$AA$2:$AB$17,2,FALSE),IF(AND(OR($D333={"1/2","2/3","2/1","3/2"}),I323="l"),VLOOKUP(K323,$AC$2:$AD$17,2,FALSE),IF(OR($D333={"1/2","2/3","2/1","3/2"}),1,"")))))))))))))))))))))))</f>
        <v>3</v>
      </c>
      <c r="L334" s="13" t="str">
        <f>IF(AND(M334="d",$A334&gt;=1,OR(N334={1,"2a","2b",3,"5a","5b","10a","10b","20a","20b","40a","40b","80a","80b","160a","160b"})),"w",IF(AND(M334="",$A334&gt;=1,OR(N334={1,"2a","2b",3,"5a","5b","10a","10b","20a","20b","40a","40b","80a","80b","160a","160b"})),"l",""))</f>
        <v/>
      </c>
      <c r="M334" s="7" t="str">
        <f>IF(OR($A334={25,26,27,28,29,30,31,32,33,34,35,36}),"d","")</f>
        <v/>
      </c>
      <c r="N334" s="14" t="str">
        <f>IF(AND(OR($D333={"1/3","2/3","3/1","3/2"}),L333="w"),VLOOKUP(N333,$AA$2:$AB$17,2,FALSE),IF(AND(OR($D333={"1/3","2/3","3/1","3/2"}),L333="l"),VLOOKUP(N333,$AC$2:$AD$17,2,FALSE),IF(AND(OR($D333={"1/3","2/3","3/1","3/2"}),L332="w"),VLOOKUP(N332,$AA$2:$AB$17,2,FALSE),IF(AND(OR($D333={"1/3","2/3","3/1","3/2"}),L332="l"),VLOOKUP(N332,$AC$2:$AD$17,2,FALSE),IF(AND(OR($D333={"1/3","2/3","3/1","3/2"}),L331="w"),VLOOKUP(N331,$AA$2:$AB$17,2,FALSE),IF(AND(OR($D333={"1/3","2/3","3/1","3/2"}),L331="l"),VLOOKUP(N331,$AC$2:$AD$17,2,FALSE),IF(AND(OR($D333={"1/3","2/3","3/1","3/2"}),L330="w"),VLOOKUP(N330,$AA$2:$AB$17,2,FALSE),IF(AND(OR($D333={"1/3","2/3","3/1","3/2"}),L330="l"),VLOOKUP(N330,$AC$2:$AD$17,2,FALSE),IF(AND(OR($D333={"1/3","2/3","3/1","3/2"}),L329="w"),VLOOKUP(N329,$AA$2:$AB$17,2,FALSE),IF(AND(OR($D333={"1/3","2/3","3/1","3/2"}),L329="l"),VLOOKUP(N329,$AC$2:$AD$17,2,FALSE),IF(AND(OR($D333={"1/3","2/3","3/1","3/2"}),L328="w"),VLOOKUP(N328,$AA$2:$AB$17,2,FALSE),IF(AND(OR($D333={"1/3","2/3","3/1","3/2"}),L328="l"),VLOOKUP(N328,$AC$2:$AD$17,2,FALSE),IF(AND(OR($D333={"1/3","2/3","3/1","3/2"}),L327="w"),VLOOKUP(N327,$AA$2:$AB$17,2,FALSE),IF(AND(OR($D333={"1/3","2/3","3/1","3/2"}),L327="l"),VLOOKUP(N327,$AC$2:$AD$17,2,FALSE),IF(AND(OR($D333={"1/3","2/3","3/1","3/2"}),L326="w"),VLOOKUP(N326,$AA$2:$AB$17,2,FALSE),IF(AND(OR($D333={"1/3","2/3","3/1","3/2"}),L326="l"),VLOOKUP(N326,$AC$2:$AD$17,2,FALSE),IF(AND(OR($D333={"1/3","2/3","3/1","3/2"}),L325="w"),VLOOKUP(N325,$AA$2:$AB$17,2,FALSE),IF(AND(OR($D333={"1/3","2/3","3/1","3/2"}),L325="l"),VLOOKUP(N325,$AC$2:$AD$17,2,FALSE),IF(AND(OR($D333={"1/3","2/3","3/1","3/2"}),L324="w"),VLOOKUP(N324,$AA$2:$AB$17,2,FALSE),IF(AND(OR($D333={"1/3","2/3","3/1","3/2"}),L324="l"),VLOOKUP(N324,$AC$2:$AD$17,2,FALSE),IF(AND(OR($D333={"1/3","2/3","3/1","3/2"}),L323="w"),VLOOKUP(N323,$AA$2:$AB$17,2,FALSE),IF(AND(OR($D333={"1/3","2/3","3/1","3/2"}),L323="l"),VLOOKUP(N323,$AC$2:$AD$17,2,FALSE),IF(OR($D333={"1/3","2/3","3/1","3/2"}),1,"")))))))))))))))))))))))</f>
        <v/>
      </c>
      <c r="O334" s="12">
        <f t="shared" si="27"/>
        <v>3</v>
      </c>
      <c r="P334" s="13" t="str">
        <f>IF(AND(Q334="c",$A334&gt;=1,OR(R334={1,"2a","2b",3,"5a","5b","10a","10b","20a","20b","40a","40b","80a","80b","160a","160b"})),"w",IF(AND(Q334="",$A334&gt;=1,OR(R334={1,"2a","2b",3,"5a","5b","10a","10b","20a","20b","40a","40b","80a","80b","160a","160b"})),"l",""))</f>
        <v/>
      </c>
      <c r="Q334" s="7" t="str">
        <f>IF(OR($A334={1,4,7,10,13,16,19,22,25,28,31,34}),"c","")</f>
        <v/>
      </c>
      <c r="R334" s="14" t="str">
        <f>IF(AND(OR($E333={"a/b","a/c","b/a","c/a"}),P333="w"),VLOOKUP(R333,$AA$2:$AB$17,2,FALSE),IF(AND(OR($E333={"a/b","a/c","b/a","c/a"}),P333="l"),VLOOKUP(R333,$AC$2:$AD$17,2,FALSE),IF(AND(OR($E333={"a/b","a/c","b/a","c/a"}),P332="w"),VLOOKUP(R332,$AA$2:$AB$17,2,FALSE),IF(AND(OR($E333={"a/b","a/c","b/a","c/a"}),P332="l"),VLOOKUP(R332,$AC$2:$AD$17,2,FALSE),IF(AND(OR($E333={"a/b","a/c","b/a","c/a"}),P331="w"),VLOOKUP(R331,$AA$2:$AB$17,2,FALSE),IF(AND(OR($E333={"a/b","a/c","b/a","c/a"}),P331="l"),VLOOKUP(R331,$AC$2:$AD$17,2,FALSE),IF(AND(OR($E333={"a/b","a/c","b/a","c/a"}),P330="w"),VLOOKUP(R330,$AA$2:$AB$17,2,FALSE),IF(AND(OR($E333={"a/b","a/c","b/a","c/a"}),P330="l"),VLOOKUP(R330,$AC$2:$AD$17,2,FALSE),IF(AND(OR($E333={"a/b","a/c","b/a","c/a"}),P329="w"),VLOOKUP(R329,$AA$2:$AB$17,2,FALSE),IF(AND(OR($E333={"a/b","a/c","b/a","c/a"}),P329="l"),VLOOKUP(R329,$AC$2:$AD$17,2,FALSE),IF(AND(OR($E333={"a/b","a/c","b/a","c/a"}),P328="w"),VLOOKUP(R328,$AA$2:$AB$17,2,FALSE),IF(AND(OR($E333={"a/b","a/c","b/a","c/a"}),P328="l"),VLOOKUP(R328,$AC$2:$AD$17,2,FALSE),IF(AND(OR($E333={"a/b","a/c","b/a","c/a"}),P327="w"),VLOOKUP(R327,$AA$2:$AB$17,2,FALSE),IF(AND(OR($E333={"a/b","a/c","b/a","c/a"}),P327="l"),VLOOKUP(R327,$AC$2:$AD$17,2,FALSE),IF(AND(OR($E333={"a/b","a/c","b/a","c/a"}),P326="w"),VLOOKUP(R326,$AA$2:$AB$17,2,FALSE),IF(AND(OR($E333={"a/b","a/c","b/a","c/a"}),P326="l"),VLOOKUP(R326,$AC$2:$AD$17,2,FALSE),IF(AND(OR($E333={"a/b","a/c","b/a","c/a"}),P325="w"),VLOOKUP(R325,$AA$2:$AB$17,2,FALSE),IF(AND(OR($E333={"a/b","a/c","b/a","c/a"}),P325="l"),VLOOKUP(R325,$AC$2:$AD$17,2,FALSE),IF(AND(OR($E333={"a/b","a/c","b/a","c/a"}),P324="w"),VLOOKUP(R324,$AA$2:$AB$17,2,FALSE),IF(AND(OR($E333={"a/b","a/c","b/a","c/a"}),P324="l"),VLOOKUP(R324,$AC$2:$AD$17,2,FALSE),IF(AND(OR($E333={"a/b","a/c","b/a","c/a"}),P323="w"),VLOOKUP(R323,$AA$2:$AB$17,2,FALSE),IF(AND(OR($E333={"a/b","a/c","b/a","c/a"}),P323="l"),VLOOKUP(R323,$AC$2:$AD$17,2,FALSE),IF(OR($E333={"a/b","a/c","b/a","c/a"}),1,"")))))))))))))))))))))))</f>
        <v/>
      </c>
      <c r="S334" s="13" t="str">
        <f>IF(AND(T334="c",$A334&gt;=1,OR(U334={1,"2a","2b",3,"5a","5b","10a","10b","20a","20b","40a","40b","80a","80b","160a","160b"})),"w",IF(AND(T334="",$A334&gt;=1,OR(U334={1,"2a","2b",3,"5a","5b","10a","10b","20a","20b","40a","40b","80a","80b","160a","160b"})),"l",""))</f>
        <v>w</v>
      </c>
      <c r="T334" s="7" t="str">
        <f>IF(OR($A334={2,5,8,11,14,17,20,23,26,29,32,35}),"c","")</f>
        <v>c</v>
      </c>
      <c r="U334" s="14" t="str">
        <f>IF(AND(OR($E333={"a/b","b/c","b/a","c/b"}),S333="w"),VLOOKUP(U333,$AA$2:$AB$17,2,FALSE),IF(AND(OR($E333={"a/b","b/c","b/a","c/b"}),S333="l"),VLOOKUP(U333,$AC$2:$AD$17,2,FALSE),IF(AND(OR($E333={"a/b","b/c","b/a","c/b"}),S332="w"),VLOOKUP(U332,$AA$2:$AB$17,2,FALSE),IF(AND(OR($E333={"a/b","b/c","b/a","c/b"}),S332="l"),VLOOKUP(U332,$AC$2:$AD$17,2,FALSE),IF(AND(OR($E333={"a/b","b/c","b/a","c/b"}),S331="w"),VLOOKUP(U331,$AA$2:$AB$17,2,FALSE),IF(AND(OR($E333={"a/b","b/c","b/a","c/b"}),S331="l"),VLOOKUP(U331,$AC$2:$AD$17,2,FALSE),IF(AND(OR($E333={"a/b","b/c","b/a","c/b"}),S330="w"),VLOOKUP(U330,$AA$2:$AB$17,2,FALSE),IF(AND(OR($E333={"a/b","b/c","b/a","c/b"}),S330="l"),VLOOKUP(U330,$AC$2:$AD$17,2,FALSE),IF(AND(OR($E333={"a/b","b/c","b/a","c/b"}),S329="w"),VLOOKUP(U329,$AA$2:$AB$17,2,FALSE),IF(AND(OR($E333={"a/b","b/c","b/a","c/b"}),S329="l"),VLOOKUP(U329,$AC$2:$AD$17,2,FALSE),IF(AND(OR($E333={"a/b","b/c","b/a","c/b"}),S328="w"),VLOOKUP(U328,$AA$2:$AB$17,2,FALSE),IF(AND(OR($E333={"a/b","b/c","b/a","c/b"}),S328="l"),VLOOKUP(U328,$AC$2:$AD$17,2,FALSE),IF(AND(OR($E333={"a/b","b/c","b/a","c/b"}),S327="w"),VLOOKUP(U327,$AA$2:$AB$17,2,FALSE),IF(AND(OR($E333={"a/b","b/c","b/a","c/b"}),S327="l"),VLOOKUP(U327,$AC$2:$AD$17,2,FALSE),IF(AND(OR($E333={"a/b","b/c","b/a","c/b"}),S326="w"),VLOOKUP(U326,$AA$2:$AB$17,2,FALSE),IF(AND(OR($E333={"a/b","b/c","b/a","c/b"}),S326="l"),VLOOKUP(U326,$AC$2:$AD$17,2,FALSE),IF(AND(OR($E333={"a/b","b/c","b/a","c/b"}),S325="w"),VLOOKUP(U325,$AA$2:$AB$17,2,FALSE),IF(AND(OR($E333={"a/b","b/c","b/a","c/b"}),S325="l"),VLOOKUP(U325,$AC$2:$AD$17,2,FALSE),IF(AND(OR($E333={"a/b","b/c","b/a","c/b"}),S324="w"),VLOOKUP(U324,$AA$2:$AB$17,2,FALSE),IF(AND(OR($E333={"a/b","b/c","b/a","c/b"}),S324="l"),VLOOKUP(U324,$AC$2:$AD$17,2,FALSE),IF(AND(OR($E333={"a/b","b/c","b/a","c/b"}),S323="w"),VLOOKUP(U323,$AA$2:$AB$17,2,FALSE),IF(AND(OR($E333={"a/b","b/c","b/a","c/b"}),S323="l"),VLOOKUP(U323,$AC$2:$AD$17,2,FALSE),IF(OR($E333={"a/b","b/c","b/a","c/b"}),1,"")))))))))))))))))))))))</f>
        <v>20b</v>
      </c>
      <c r="V334" s="13" t="str">
        <f>IF(AND(W334="c",$A334&gt;=1,OR(X334={1,"2a","2b",3,"5a","5b","10a","10b","20a","20b","40a","40b","80a","80b","160a","160b"})),"w",IF(AND(W334="",$A334&gt;=1,OR(X334={1,"2a","2b",3,"5a","5b","10a","10b","20a","20b","40a","40b","80a","80b","160a","160b"})),"l",""))</f>
        <v>l</v>
      </c>
      <c r="W334" s="7" t="str">
        <f>IF(OR($A334={3,6,9,12,15,18,21,24,27,30,33,36}),"c","")</f>
        <v/>
      </c>
      <c r="X334" s="14">
        <f>IF(AND(OR($E333={"a/c","b/c","c/a","c/b"}),V333="w"),VLOOKUP(X333,$AA$2:$AB$17,2,FALSE),IF(AND(OR($E333={"a/c","b/c","c/a","c/b"}),V333="l"),VLOOKUP(X333,$AC$2:$AD$17,2,FALSE),IF(AND(OR($E333={"a/c","b/c","c/a","c/b"}),V332="w"),VLOOKUP(X332,$AA$2:$AB$17,2,FALSE),IF(AND(OR($E333={"a/c","b/c","c/a","c/b"}),V332="l"),VLOOKUP(X332,$AC$2:$AD$17,2,FALSE),IF(AND(OR($E333={"a/c","b/c","c/a","c/b"}),V331="w"),VLOOKUP(X331,$AA$2:$AB$17,2,FALSE),IF(AND(OR($E333={"a/c","b/c","c/a","c/b"}),V331="l"),VLOOKUP(X331,$AC$2:$AD$17,2,FALSE),IF(AND(OR($E333={"a/c","b/c","c/a","c/b"}),V330="w"),VLOOKUP(X330,$AA$2:$AB$17,2,FALSE),IF(AND(OR($E333={"a/c","b/c","c/a","c/b"}),V330="l"),VLOOKUP(X330,$AC$2:$AD$17,2,FALSE),IF(AND(OR($E333={"a/c","b/c","c/a","c/b"}),V329="w"),VLOOKUP(X329,$AA$2:$AB$17,2,FALSE),IF(AND(OR($E333={"a/c","b/c","c/a","c/b"}),V329="l"),VLOOKUP(X329,$AC$2:$AD$17,2,FALSE),IF(AND(OR($E333={"a/c","b/c","c/a","c/b"}),V328="w"),VLOOKUP(X328,$AA$2:$AB$17,2,FALSE),IF(AND(OR($E333={"a/c","b/c","c/a","c/b"}),V328="l"),VLOOKUP(X328,$AC$2:$AD$17,2,FALSE),IF(AND(OR($E333={"a/c","b/c","c/a","c/b"}),V327="w"),VLOOKUP(X327,$AA$2:$AB$17,2,FALSE),IF(AND(OR($E333={"a/c","b/c","c/a","c/b"}),V327="l"),VLOOKUP(X327,$AC$2:$AD$17,2,FALSE),IF(AND(OR($E333={"a/c","b/c","c/a","c/b"}),V326="w"),VLOOKUP(X326,$AA$2:$AB$17,2,FALSE),IF(AND(OR($E333={"a/c","b/c","c/a","c/b"}),V326="l"),VLOOKUP(X326,$AC$2:$AD$17,2,FALSE),IF(AND(OR($E333={"a/c","b/c","c/a","c/b"}),V325="w"),VLOOKUP(X325,$AA$2:$AB$17,2,FALSE),IF(AND(OR($E333={"a/c","b/c","c/a","c/b"}),V325="l"),VLOOKUP(X325,$AC$2:$AD$17,2,FALSE),IF(AND(OR($E333={"a/c","b/c","c/a","c/b"}),V324="w"),VLOOKUP(X324,$AA$2:$AB$17,2,FALSE),IF(AND(OR($E333={"a/c","b/c","c/a","c/b"}),V324="l"),VLOOKUP(X324,$AC$2:$AD$17,2,FALSE),IF(AND(OR($E333={"a/c","b/c","c/a","c/b"}),V323="w"),VLOOKUP(X323,$AA$2:$AB$17,2,FALSE),IF(AND(OR($E333={"a/c","b/c","c/a","c/b"}),V323="l"),VLOOKUP(X323,$AC$2:$AD$17,2,FALSE),IF(OR($E333={"a/c","b/c","c/a","c/b"}),1,"")))))))))))))))))))))))</f>
        <v>1</v>
      </c>
      <c r="Y334" s="12">
        <f t="shared" si="28"/>
        <v>39</v>
      </c>
      <c r="Z334" s="27">
        <f t="shared" si="29"/>
        <v>42</v>
      </c>
    </row>
    <row r="335" spans="1:26">
      <c r="A335" s="2">
        <v>32</v>
      </c>
      <c r="B335" s="9">
        <f>IF(OR($A335={1,2,3,4,5,6,7,8,9,10,11,12}),1,IF(OR($A335={13,14,15,16,17,18,19,20,21,22,23,24}),2,IF(OR($A335={25,26,27,28,29,30,31,32,33,34,35,36}),3,"")))</f>
        <v>3</v>
      </c>
      <c r="C335" s="9" t="str">
        <f>IF(OR($A335={1,4,7,10,13,16,19,22,25,28,31,34}),"A",IF(OR($A335={2,5,8,11,14,17,20,23,26,29,32,35}),"B",IF(OR($A335={3,6,9,12,15,18,21,24,27,30,33,36}),"C","")))</f>
        <v>B</v>
      </c>
      <c r="D335" t="str">
        <f t="shared" si="30"/>
        <v>2/3</v>
      </c>
      <c r="E335" t="str">
        <f t="shared" si="31"/>
        <v>C/B</v>
      </c>
      <c r="F335" s="13" t="str">
        <f>IF(AND(G335="d",$A335&gt;=1,OR(H335={1,"2a","2b",3,"5a","5b","10a","10b","20a","20b","40a","40b","80a","80b","160a","160b"})),"w",IF(AND(G335="",$A335&gt;=1,OR(H335={1,"2a","2b",3,"5a","5b","10a","10b","20a","20b","40a","40b","80a","80b","160a","160b"})),"l",""))</f>
        <v>l</v>
      </c>
      <c r="G335" s="7" t="str">
        <f>IF(OR($A335={1,2,3,4,5,6,7,8,9,10,11,12}),"d","")</f>
        <v/>
      </c>
      <c r="H335" s="14" t="str">
        <f>IF(AND(OR($D334={"1/2","1/3","2/1","3/1"}),F334="w"),VLOOKUP(H334,$AA$2:$AB$17,2,FALSE),IF(AND(OR($D334={"1/2","1/3","2/1","3/1"}),F334="l"),VLOOKUP(H334,$AC$2:$AD$17,2,FALSE),IF(AND(OR($D334={"1/2","1/3","2/1","3/1"}),F333="w"),VLOOKUP(H333,$AA$2:$AB$17,2,FALSE),IF(AND(OR($D334={"1/2","1/3","2/1","3/1"}),F333="l"),VLOOKUP(H333,$AC$2:$AD$17,2,FALSE),IF(AND(OR($D334={"1/2","1/3","2/1","3/1"}),F332="w"),VLOOKUP(H332,$AA$2:$AB$17,2,FALSE),IF(AND(OR($D334={"1/2","1/3","2/1","3/1"}),F332="l"),VLOOKUP(H332,$AC$2:$AD$17,2,FALSE),IF(AND(OR($D334={"1/2","1/3","2/1","3/1"}),F331="w"),VLOOKUP(H331,$AA$2:$AB$17,2,FALSE),IF(AND(OR($D334={"1/2","1/3","2/1","3/1"}),F331="l"),VLOOKUP(H331,$AC$2:$AD$17,2,FALSE),IF(AND(OR($D334={"1/2","1/3","2/1","3/1"}),F330="w"),VLOOKUP(H330,$AA$2:$AB$17,2,FALSE),IF(AND(OR($D334={"1/2","1/3","2/1","3/1"}),F330="l"),VLOOKUP(H330,$AC$2:$AD$17,2,FALSE),IF(AND(OR($D334={"1/2","1/3","2/1","3/1"}),F329="w"),VLOOKUP(H329,$AA$2:$AB$17,2,FALSE),IF(AND(OR($D334={"1/2","1/3","2/1","3/1"}),F329="l"),VLOOKUP(H329,$AC$2:$AD$17,2,FALSE),IF(AND(OR($D334={"1/2","1/3","2/1","3/1"}),F328="w"),VLOOKUP(H328,$AA$2:$AB$17,2,FALSE),IF(AND(OR($D334={"1/2","1/3","2/1","3/1"}),F328="l"),VLOOKUP(H328,$AC$2:$AD$17,2,FALSE),IF(AND(OR($D334={"1/2","1/3","2/1","3/1"}),F327="w"),VLOOKUP(H327,$AA$2:$AB$17,2,FALSE),IF(AND(OR($D334={"1/2","1/3","2/1","3/1"}),F327="l"),VLOOKUP(H327,$AC$2:$AD$17,2,FALSE),IF(AND(OR($D334={"1/2","1/3","2/1","3/1"}),F326="w"),VLOOKUP(H326,$AA$2:$AB$17,2,FALSE),IF(AND(OR($D334={"1/2","1/3","2/1","3/1"}),F326="l"),VLOOKUP(H326,$AC$2:$AD$17,2,FALSE),IF(AND(OR($D334={"1/2","1/3","2/1","3/1"}),F325="w"),VLOOKUP(H325,$AA$2:$AB$17,2,FALSE),IF(AND(OR($D334={"1/2","1/3","2/1","3/1"}),F325="l"),VLOOKUP(H325,$AC$2:$AD$17,2,FALSE),IF(AND(OR($D334={"1/2","1/3","2/1","3/1"}),F324="w"),VLOOKUP(H324,$AA$2:$AB$17,2,FALSE),IF(AND(OR($D334={"1/2","1/3","2/1","3/1"}),F324="l"),VLOOKUP(H324,$AC$2:$AD$17,2,FALSE),IF(OR($D334={"1/2","1/3","2/1","3/1"}),1,"")))))))))))))))))))))))</f>
        <v>5a</v>
      </c>
      <c r="I335" s="13" t="str">
        <f>IF(AND(J335="d",$A335&gt;=1,OR(K335={1,"2a","2b",3,"5a","5b","10a","10b","20a","20b","40a","40b","80a","80b","160a","160b"})),"w",IF(AND(J335="",$A335&gt;=1,OR(K335={1,"2a","2b",3,"5a","5b","10a","10b","20a","20b","40a","40b","80a","80b","160a","160b"})),"l",""))</f>
        <v>l</v>
      </c>
      <c r="J335" s="7" t="str">
        <f>IF(OR($A335={13,14,15,16,17,18,19,20,21,22,23,24}),"d","")</f>
        <v/>
      </c>
      <c r="K335" s="14">
        <f>IF(AND(OR($D334={"1/2","2/3","2/1","3/2"}),I334="w"),VLOOKUP(K334,$AA$2:$AB$17,2,FALSE),IF(AND(OR($D334={"1/2","2/3","2/1","3/2"}),I334="l"),VLOOKUP(K334,$AC$2:$AD$17,2,FALSE),IF(AND(OR($D334={"1/2","2/3","2/1","3/2"}),I333="w"),VLOOKUP(K333,$AA$2:$AB$17,2,FALSE),IF(AND(OR($D334={"1/2","2/3","2/1","3/2"}),I333="l"),VLOOKUP(K333,$AC$2:$AD$17,2,FALSE),IF(AND(OR($D334={"1/2","2/3","2/1","3/2"}),I332="w"),VLOOKUP(K332,$AA$2:$AB$17,2,FALSE),IF(AND(OR($D334={"1/2","2/3","2/1","3/2"}),I332="l"),VLOOKUP(K332,$AC$2:$AD$17,2,FALSE),IF(AND(OR($D334={"1/2","2/3","2/1","3/2"}),I331="w"),VLOOKUP(K331,$AA$2:$AB$17,2,FALSE),IF(AND(OR($D334={"1/2","2/3","2/1","3/2"}),I331="l"),VLOOKUP(K331,$AC$2:$AD$17,2,FALSE),IF(AND(OR($D334={"1/2","2/3","2/1","3/2"}),I330="w"),VLOOKUP(K330,$AA$2:$AB$17,2,FALSE),IF(AND(OR($D334={"1/2","2/3","2/1","3/2"}),I330="l"),VLOOKUP(K330,$AC$2:$AD$17,2,FALSE),IF(AND(OR($D334={"1/2","2/3","2/1","3/2"}),I329="w"),VLOOKUP(K329,$AA$2:$AB$17,2,FALSE),IF(AND(OR($D334={"1/2","2/3","2/1","3/2"}),I329="l"),VLOOKUP(K329,$AC$2:$AD$17,2,FALSE),IF(AND(OR($D334={"1/2","2/3","2/1","3/2"}),I328="w"),VLOOKUP(K328,$AA$2:$AB$17,2,FALSE),IF(AND(OR($D334={"1/2","2/3","2/1","3/2"}),I328="l"),VLOOKUP(K328,$AC$2:$AD$17,2,FALSE),IF(AND(OR($D334={"1/2","2/3","2/1","3/2"}),I327="w"),VLOOKUP(K327,$AA$2:$AB$17,2,FALSE),IF(AND(OR($D334={"1/2","2/3","2/1","3/2"}),I327="l"),VLOOKUP(K327,$AC$2:$AD$17,2,FALSE),IF(AND(OR($D334={"1/2","2/3","2/1","3/2"}),I326="w"),VLOOKUP(K326,$AA$2:$AB$17,2,FALSE),IF(AND(OR($D334={"1/2","2/3","2/1","3/2"}),I326="l"),VLOOKUP(K326,$AC$2:$AD$17,2,FALSE),IF(AND(OR($D334={"1/2","2/3","2/1","3/2"}),I325="w"),VLOOKUP(K325,$AA$2:$AB$17,2,FALSE),IF(AND(OR($D334={"1/2","2/3","2/1","3/2"}),I325="l"),VLOOKUP(K325,$AC$2:$AD$17,2,FALSE),IF(AND(OR($D334={"1/2","2/3","2/1","3/2"}),I324="w"),VLOOKUP(K324,$AA$2:$AB$17,2,FALSE),IF(AND(OR($D334={"1/2","2/3","2/1","3/2"}),I324="l"),VLOOKUP(K324,$AC$2:$AD$17,2,FALSE),IF(OR($D334={"1/2","2/3","2/1","3/2"}),1,"")))))))))))))))))))))))</f>
        <v>1</v>
      </c>
      <c r="L335" s="13" t="str">
        <f>IF(AND(M335="d",$A335&gt;=1,OR(N335={1,"2a","2b",3,"5a","5b","10a","10b","20a","20b","40a","40b","80a","80b","160a","160b"})),"w",IF(AND(M335="",$A335&gt;=1,OR(N335={1,"2a","2b",3,"5a","5b","10a","10b","20a","20b","40a","40b","80a","80b","160a","160b"})),"l",""))</f>
        <v/>
      </c>
      <c r="M335" s="7" t="str">
        <f>IF(OR($A335={25,26,27,28,29,30,31,32,33,34,35,36}),"d","")</f>
        <v>d</v>
      </c>
      <c r="N335" s="14" t="str">
        <f>IF(AND(OR($D334={"1/3","2/3","3/1","3/2"}),L334="w"),VLOOKUP(N334,$AA$2:$AB$17,2,FALSE),IF(AND(OR($D334={"1/3","2/3","3/1","3/2"}),L334="l"),VLOOKUP(N334,$AC$2:$AD$17,2,FALSE),IF(AND(OR($D334={"1/3","2/3","3/1","3/2"}),L333="w"),VLOOKUP(N333,$AA$2:$AB$17,2,FALSE),IF(AND(OR($D334={"1/3","2/3","3/1","3/2"}),L333="l"),VLOOKUP(N333,$AC$2:$AD$17,2,FALSE),IF(AND(OR($D334={"1/3","2/3","3/1","3/2"}),L332="w"),VLOOKUP(N332,$AA$2:$AB$17,2,FALSE),IF(AND(OR($D334={"1/3","2/3","3/1","3/2"}),L332="l"),VLOOKUP(N332,$AC$2:$AD$17,2,FALSE),IF(AND(OR($D334={"1/3","2/3","3/1","3/2"}),L331="w"),VLOOKUP(N331,$AA$2:$AB$17,2,FALSE),IF(AND(OR($D334={"1/3","2/3","3/1","3/2"}),L331="l"),VLOOKUP(N331,$AC$2:$AD$17,2,FALSE),IF(AND(OR($D334={"1/3","2/3","3/1","3/2"}),L330="w"),VLOOKUP(N330,$AA$2:$AB$17,2,FALSE),IF(AND(OR($D334={"1/3","2/3","3/1","3/2"}),L330="l"),VLOOKUP(N330,$AC$2:$AD$17,2,FALSE),IF(AND(OR($D334={"1/3","2/3","3/1","3/2"}),L329="w"),VLOOKUP(N329,$AA$2:$AB$17,2,FALSE),IF(AND(OR($D334={"1/3","2/3","3/1","3/2"}),L329="l"),VLOOKUP(N329,$AC$2:$AD$17,2,FALSE),IF(AND(OR($D334={"1/3","2/3","3/1","3/2"}),L328="w"),VLOOKUP(N328,$AA$2:$AB$17,2,FALSE),IF(AND(OR($D334={"1/3","2/3","3/1","3/2"}),L328="l"),VLOOKUP(N328,$AC$2:$AD$17,2,FALSE),IF(AND(OR($D334={"1/3","2/3","3/1","3/2"}),L327="w"),VLOOKUP(N327,$AA$2:$AB$17,2,FALSE),IF(AND(OR($D334={"1/3","2/3","3/1","3/2"}),L327="l"),VLOOKUP(N327,$AC$2:$AD$17,2,FALSE),IF(AND(OR($D334={"1/3","2/3","3/1","3/2"}),L326="w"),VLOOKUP(N326,$AA$2:$AB$17,2,FALSE),IF(AND(OR($D334={"1/3","2/3","3/1","3/2"}),L326="l"),VLOOKUP(N326,$AC$2:$AD$17,2,FALSE),IF(AND(OR($D334={"1/3","2/3","3/1","3/2"}),L325="w"),VLOOKUP(N325,$AA$2:$AB$17,2,FALSE),IF(AND(OR($D334={"1/3","2/3","3/1","3/2"}),L325="l"),VLOOKUP(N325,$AC$2:$AD$17,2,FALSE),IF(AND(OR($D334={"1/3","2/3","3/1","3/2"}),L324="w"),VLOOKUP(N324,$AA$2:$AB$17,2,FALSE),IF(AND(OR($D334={"1/3","2/3","3/1","3/2"}),L324="l"),VLOOKUP(N324,$AC$2:$AD$17,2,FALSE),IF(OR($D334={"1/3","2/3","3/1","3/2"}),1,"")))))))))))))))))))))))</f>
        <v/>
      </c>
      <c r="O335" s="12">
        <f t="shared" si="27"/>
        <v>-6</v>
      </c>
      <c r="P335" s="13" t="str">
        <f>IF(AND(Q335="c",$A335&gt;=1,OR(R335={1,"2a","2b",3,"5a","5b","10a","10b","20a","20b","40a","40b","80a","80b","160a","160b"})),"w",IF(AND(Q335="",$A335&gt;=1,OR(R335={1,"2a","2b",3,"5a","5b","10a","10b","20a","20b","40a","40b","80a","80b","160a","160b"})),"l",""))</f>
        <v/>
      </c>
      <c r="Q335" s="7" t="str">
        <f>IF(OR($A335={1,4,7,10,13,16,19,22,25,28,31,34}),"c","")</f>
        <v/>
      </c>
      <c r="R335" s="14" t="str">
        <f>IF(AND(OR($E334={"a/b","a/c","b/a","c/a"}),P334="w"),VLOOKUP(R334,$AA$2:$AB$17,2,FALSE),IF(AND(OR($E334={"a/b","a/c","b/a","c/a"}),P334="l"),VLOOKUP(R334,$AC$2:$AD$17,2,FALSE),IF(AND(OR($E334={"a/b","a/c","b/a","c/a"}),P333="w"),VLOOKUP(R333,$AA$2:$AB$17,2,FALSE),IF(AND(OR($E334={"a/b","a/c","b/a","c/a"}),P333="l"),VLOOKUP(R333,$AC$2:$AD$17,2,FALSE),IF(AND(OR($E334={"a/b","a/c","b/a","c/a"}),P332="w"),VLOOKUP(R332,$AA$2:$AB$17,2,FALSE),IF(AND(OR($E334={"a/b","a/c","b/a","c/a"}),P332="l"),VLOOKUP(R332,$AC$2:$AD$17,2,FALSE),IF(AND(OR($E334={"a/b","a/c","b/a","c/a"}),P331="w"),VLOOKUP(R331,$AA$2:$AB$17,2,FALSE),IF(AND(OR($E334={"a/b","a/c","b/a","c/a"}),P331="l"),VLOOKUP(R331,$AC$2:$AD$17,2,FALSE),IF(AND(OR($E334={"a/b","a/c","b/a","c/a"}),P330="w"),VLOOKUP(R330,$AA$2:$AB$17,2,FALSE),IF(AND(OR($E334={"a/b","a/c","b/a","c/a"}),P330="l"),VLOOKUP(R330,$AC$2:$AD$17,2,FALSE),IF(AND(OR($E334={"a/b","a/c","b/a","c/a"}),P329="w"),VLOOKUP(R329,$AA$2:$AB$17,2,FALSE),IF(AND(OR($E334={"a/b","a/c","b/a","c/a"}),P329="l"),VLOOKUP(R329,$AC$2:$AD$17,2,FALSE),IF(AND(OR($E334={"a/b","a/c","b/a","c/a"}),P328="w"),VLOOKUP(R328,$AA$2:$AB$17,2,FALSE),IF(AND(OR($E334={"a/b","a/c","b/a","c/a"}),P328="l"),VLOOKUP(R328,$AC$2:$AD$17,2,FALSE),IF(AND(OR($E334={"a/b","a/c","b/a","c/a"}),P327="w"),VLOOKUP(R327,$AA$2:$AB$17,2,FALSE),IF(AND(OR($E334={"a/b","a/c","b/a","c/a"}),P327="l"),VLOOKUP(R327,$AC$2:$AD$17,2,FALSE),IF(AND(OR($E334={"a/b","a/c","b/a","c/a"}),P326="w"),VLOOKUP(R326,$AA$2:$AB$17,2,FALSE),IF(AND(OR($E334={"a/b","a/c","b/a","c/a"}),P326="l"),VLOOKUP(R326,$AC$2:$AD$17,2,FALSE),IF(AND(OR($E334={"a/b","a/c","b/a","c/a"}),P325="w"),VLOOKUP(R325,$AA$2:$AB$17,2,FALSE),IF(AND(OR($E334={"a/b","a/c","b/a","c/a"}),P325="l"),VLOOKUP(R325,$AC$2:$AD$17,2,FALSE),IF(AND(OR($E334={"a/b","a/c","b/a","c/a"}),P324="w"),VLOOKUP(R324,$AA$2:$AB$17,2,FALSE),IF(AND(OR($E334={"a/b","a/c","b/a","c/a"}),P324="l"),VLOOKUP(R324,$AC$2:$AD$17,2,FALSE),IF(OR($E334={"a/b","a/c","b/a","c/a"}),1,"")))))))))))))))))))))))</f>
        <v/>
      </c>
      <c r="S335" s="13" t="str">
        <f>IF(AND(T335="c",$A335&gt;=1,OR(U335={1,"2a","2b",3,"5a","5b","10a","10b","20a","20b","40a","40b","80a","80b","160a","160b"})),"w",IF(AND(T335="",$A335&gt;=1,OR(U335={1,"2a","2b",3,"5a","5b","10a","10b","20a","20b","40a","40b","80a","80b","160a","160b"})),"l",""))</f>
        <v>w</v>
      </c>
      <c r="T335" s="7" t="str">
        <f>IF(OR($A335={2,5,8,11,14,17,20,23,26,29,32,35}),"c","")</f>
        <v>c</v>
      </c>
      <c r="U335" s="14" t="str">
        <f>IF(AND(OR($E334={"a/b","b/c","b/a","c/b"}),S334="w"),VLOOKUP(U334,$AA$2:$AB$17,2,FALSE),IF(AND(OR($E334={"a/b","b/c","b/a","c/b"}),S334="l"),VLOOKUP(U334,$AC$2:$AD$17,2,FALSE),IF(AND(OR($E334={"a/b","b/c","b/a","c/b"}),S333="w"),VLOOKUP(U333,$AA$2:$AB$17,2,FALSE),IF(AND(OR($E334={"a/b","b/c","b/a","c/b"}),S333="l"),VLOOKUP(U333,$AC$2:$AD$17,2,FALSE),IF(AND(OR($E334={"a/b","b/c","b/a","c/b"}),S332="w"),VLOOKUP(U332,$AA$2:$AB$17,2,FALSE),IF(AND(OR($E334={"a/b","b/c","b/a","c/b"}),S332="l"),VLOOKUP(U332,$AC$2:$AD$17,2,FALSE),IF(AND(OR($E334={"a/b","b/c","b/a","c/b"}),S331="w"),VLOOKUP(U331,$AA$2:$AB$17,2,FALSE),IF(AND(OR($E334={"a/b","b/c","b/a","c/b"}),S331="l"),VLOOKUP(U331,$AC$2:$AD$17,2,FALSE),IF(AND(OR($E334={"a/b","b/c","b/a","c/b"}),S330="w"),VLOOKUP(U330,$AA$2:$AB$17,2,FALSE),IF(AND(OR($E334={"a/b","b/c","b/a","c/b"}),S330="l"),VLOOKUP(U330,$AC$2:$AD$17,2,FALSE),IF(AND(OR($E334={"a/b","b/c","b/a","c/b"}),S329="w"),VLOOKUP(U329,$AA$2:$AB$17,2,FALSE),IF(AND(OR($E334={"a/b","b/c","b/a","c/b"}),S329="l"),VLOOKUP(U329,$AC$2:$AD$17,2,FALSE),IF(AND(OR($E334={"a/b","b/c","b/a","c/b"}),S328="w"),VLOOKUP(U328,$AA$2:$AB$17,2,FALSE),IF(AND(OR($E334={"a/b","b/c","b/a","c/b"}),S328="l"),VLOOKUP(U328,$AC$2:$AD$17,2,FALSE),IF(AND(OR($E334={"a/b","b/c","b/a","c/b"}),S327="w"),VLOOKUP(U327,$AA$2:$AB$17,2,FALSE),IF(AND(OR($E334={"a/b","b/c","b/a","c/b"}),S327="l"),VLOOKUP(U327,$AC$2:$AD$17,2,FALSE),IF(AND(OR($E334={"a/b","b/c","b/a","c/b"}),S326="w"),VLOOKUP(U326,$AA$2:$AB$17,2,FALSE),IF(AND(OR($E334={"a/b","b/c","b/a","c/b"}),S326="l"),VLOOKUP(U326,$AC$2:$AD$17,2,FALSE),IF(AND(OR($E334={"a/b","b/c","b/a","c/b"}),S325="w"),VLOOKUP(U325,$AA$2:$AB$17,2,FALSE),IF(AND(OR($E334={"a/b","b/c","b/a","c/b"}),S325="l"),VLOOKUP(U325,$AC$2:$AD$17,2,FALSE),IF(AND(OR($E334={"a/b","b/c","b/a","c/b"}),S324="w"),VLOOKUP(U324,$AA$2:$AB$17,2,FALSE),IF(AND(OR($E334={"a/b","b/c","b/a","c/b"}),S324="l"),VLOOKUP(U324,$AC$2:$AD$17,2,FALSE),IF(OR($E334={"a/b","b/c","b/a","c/b"}),1,"")))))))))))))))))))))))</f>
        <v>10a</v>
      </c>
      <c r="V335" s="13" t="str">
        <f>IF(AND(W335="c",$A335&gt;=1,OR(X335={1,"2a","2b",3,"5a","5b","10a","10b","20a","20b","40a","40b","80a","80b","160a","160b"})),"w",IF(AND(W335="",$A335&gt;=1,OR(X335={1,"2a","2b",3,"5a","5b","10a","10b","20a","20b","40a","40b","80a","80b","160a","160b"})),"l",""))</f>
        <v>l</v>
      </c>
      <c r="W335" s="7" t="str">
        <f>IF(OR($A335={3,6,9,12,15,18,21,24,27,30,33,36}),"c","")</f>
        <v/>
      </c>
      <c r="X335" s="14" t="str">
        <f>IF(AND(OR($E334={"a/c","b/c","c/a","c/b"}),V334="w"),VLOOKUP(X334,$AA$2:$AB$17,2,FALSE),IF(AND(OR($E334={"a/c","b/c","c/a","c/b"}),V334="l"),VLOOKUP(X334,$AC$2:$AD$17,2,FALSE),IF(AND(OR($E334={"a/c","b/c","c/a","c/b"}),V333="w"),VLOOKUP(X333,$AA$2:$AB$17,2,FALSE),IF(AND(OR($E334={"a/c","b/c","c/a","c/b"}),V333="l"),VLOOKUP(X333,$AC$2:$AD$17,2,FALSE),IF(AND(OR($E334={"a/c","b/c","c/a","c/b"}),V332="w"),VLOOKUP(X332,$AA$2:$AB$17,2,FALSE),IF(AND(OR($E334={"a/c","b/c","c/a","c/b"}),V332="l"),VLOOKUP(X332,$AC$2:$AD$17,2,FALSE),IF(AND(OR($E334={"a/c","b/c","c/a","c/b"}),V331="w"),VLOOKUP(X331,$AA$2:$AB$17,2,FALSE),IF(AND(OR($E334={"a/c","b/c","c/a","c/b"}),V331="l"),VLOOKUP(X331,$AC$2:$AD$17,2,FALSE),IF(AND(OR($E334={"a/c","b/c","c/a","c/b"}),V330="w"),VLOOKUP(X330,$AA$2:$AB$17,2,FALSE),IF(AND(OR($E334={"a/c","b/c","c/a","c/b"}),V330="l"),VLOOKUP(X330,$AC$2:$AD$17,2,FALSE),IF(AND(OR($E334={"a/c","b/c","c/a","c/b"}),V329="w"),VLOOKUP(X329,$AA$2:$AB$17,2,FALSE),IF(AND(OR($E334={"a/c","b/c","c/a","c/b"}),V329="l"),VLOOKUP(X329,$AC$2:$AD$17,2,FALSE),IF(AND(OR($E334={"a/c","b/c","c/a","c/b"}),V328="w"),VLOOKUP(X328,$AA$2:$AB$17,2,FALSE),IF(AND(OR($E334={"a/c","b/c","c/a","c/b"}),V328="l"),VLOOKUP(X328,$AC$2:$AD$17,2,FALSE),IF(AND(OR($E334={"a/c","b/c","c/a","c/b"}),V327="w"),VLOOKUP(X327,$AA$2:$AB$17,2,FALSE),IF(AND(OR($E334={"a/c","b/c","c/a","c/b"}),V327="l"),VLOOKUP(X327,$AC$2:$AD$17,2,FALSE),IF(AND(OR($E334={"a/c","b/c","c/a","c/b"}),V326="w"),VLOOKUP(X326,$AA$2:$AB$17,2,FALSE),IF(AND(OR($E334={"a/c","b/c","c/a","c/b"}),V326="l"),VLOOKUP(X326,$AC$2:$AD$17,2,FALSE),IF(AND(OR($E334={"a/c","b/c","c/a","c/b"}),V325="w"),VLOOKUP(X325,$AA$2:$AB$17,2,FALSE),IF(AND(OR($E334={"a/c","b/c","c/a","c/b"}),V325="l"),VLOOKUP(X325,$AC$2:$AD$17,2,FALSE),IF(AND(OR($E334={"a/c","b/c","c/a","c/b"}),V324="w"),VLOOKUP(X324,$AA$2:$AB$17,2,FALSE),IF(AND(OR($E334={"a/c","b/c","c/a","c/b"}),V324="l"),VLOOKUP(X324,$AC$2:$AD$17,2,FALSE),IF(OR($E334={"a/c","b/c","c/a","c/b"}),1,"")))))))))))))))))))))))</f>
        <v>2a</v>
      </c>
      <c r="Y335" s="12">
        <f t="shared" si="28"/>
        <v>18</v>
      </c>
      <c r="Z335" s="27">
        <f t="shared" si="29"/>
        <v>12</v>
      </c>
    </row>
    <row r="336" spans="1:26">
      <c r="A336" s="2">
        <v>24</v>
      </c>
      <c r="B336" s="9">
        <f>IF(OR($A336={1,2,3,4,5,6,7,8,9,10,11,12}),1,IF(OR($A336={13,14,15,16,17,18,19,20,21,22,23,24}),2,IF(OR($A336={25,26,27,28,29,30,31,32,33,34,35,36}),3,"")))</f>
        <v>2</v>
      </c>
      <c r="C336" s="9" t="str">
        <f>IF(OR($A336={1,4,7,10,13,16,19,22,25,28,31,34}),"A",IF(OR($A336={2,5,8,11,14,17,20,23,26,29,32,35}),"B",IF(OR($A336={3,6,9,12,15,18,21,24,27,30,33,36}),"C","")))</f>
        <v>C</v>
      </c>
      <c r="D336" t="str">
        <f t="shared" si="30"/>
        <v>3/2</v>
      </c>
      <c r="E336" t="str">
        <f t="shared" si="31"/>
        <v>B/C</v>
      </c>
      <c r="F336" s="13" t="str">
        <f>IF(AND(G336="d",$A336&gt;=1,OR(H336={1,"2a","2b",3,"5a","5b","10a","10b","20a","20b","40a","40b","80a","80b","160a","160b"})),"w",IF(AND(G336="",$A336&gt;=1,OR(H336={1,"2a","2b",3,"5a","5b","10a","10b","20a","20b","40a","40b","80a","80b","160a","160b"})),"l",""))</f>
        <v/>
      </c>
      <c r="G336" s="7" t="str">
        <f>IF(OR($A336={1,2,3,4,5,6,7,8,9,10,11,12}),"d","")</f>
        <v/>
      </c>
      <c r="H336" s="14" t="str">
        <f>IF(AND(OR($D335={"1/2","1/3","2/1","3/1"}),F335="w"),VLOOKUP(H335,$AA$2:$AB$17,2,FALSE),IF(AND(OR($D335={"1/2","1/3","2/1","3/1"}),F335="l"),VLOOKUP(H335,$AC$2:$AD$17,2,FALSE),IF(AND(OR($D335={"1/2","1/3","2/1","3/1"}),F334="w"),VLOOKUP(H334,$AA$2:$AB$17,2,FALSE),IF(AND(OR($D335={"1/2","1/3","2/1","3/1"}),F334="l"),VLOOKUP(H334,$AC$2:$AD$17,2,FALSE),IF(AND(OR($D335={"1/2","1/3","2/1","3/1"}),F333="w"),VLOOKUP(H333,$AA$2:$AB$17,2,FALSE),IF(AND(OR($D335={"1/2","1/3","2/1","3/1"}),F333="l"),VLOOKUP(H333,$AC$2:$AD$17,2,FALSE),IF(AND(OR($D335={"1/2","1/3","2/1","3/1"}),F332="w"),VLOOKUP(H332,$AA$2:$AB$17,2,FALSE),IF(AND(OR($D335={"1/2","1/3","2/1","3/1"}),F332="l"),VLOOKUP(H332,$AC$2:$AD$17,2,FALSE),IF(AND(OR($D335={"1/2","1/3","2/1","3/1"}),F331="w"),VLOOKUP(H331,$AA$2:$AB$17,2,FALSE),IF(AND(OR($D335={"1/2","1/3","2/1","3/1"}),F331="l"),VLOOKUP(H331,$AC$2:$AD$17,2,FALSE),IF(AND(OR($D335={"1/2","1/3","2/1","3/1"}),F330="w"),VLOOKUP(H330,$AA$2:$AB$17,2,FALSE),IF(AND(OR($D335={"1/2","1/3","2/1","3/1"}),F330="l"),VLOOKUP(H330,$AC$2:$AD$17,2,FALSE),IF(AND(OR($D335={"1/2","1/3","2/1","3/1"}),F329="w"),VLOOKUP(H329,$AA$2:$AB$17,2,FALSE),IF(AND(OR($D335={"1/2","1/3","2/1","3/1"}),F329="l"),VLOOKUP(H329,$AC$2:$AD$17,2,FALSE),IF(AND(OR($D335={"1/2","1/3","2/1","3/1"}),F328="w"),VLOOKUP(H328,$AA$2:$AB$17,2,FALSE),IF(AND(OR($D335={"1/2","1/3","2/1","3/1"}),F328="l"),VLOOKUP(H328,$AC$2:$AD$17,2,FALSE),IF(AND(OR($D335={"1/2","1/3","2/1","3/1"}),F327="w"),VLOOKUP(H327,$AA$2:$AB$17,2,FALSE),IF(AND(OR($D335={"1/2","1/3","2/1","3/1"}),F327="l"),VLOOKUP(H327,$AC$2:$AD$17,2,FALSE),IF(AND(OR($D335={"1/2","1/3","2/1","3/1"}),F326="w"),VLOOKUP(H326,$AA$2:$AB$17,2,FALSE),IF(AND(OR($D335={"1/2","1/3","2/1","3/1"}),F326="l"),VLOOKUP(H326,$AC$2:$AD$17,2,FALSE),IF(AND(OR($D335={"1/2","1/3","2/1","3/1"}),F325="w"),VLOOKUP(H325,$AA$2:$AB$17,2,FALSE),IF(AND(OR($D335={"1/2","1/3","2/1","3/1"}),F325="l"),VLOOKUP(H325,$AC$2:$AD$17,2,FALSE),IF(OR($D335={"1/2","1/3","2/1","3/1"}),1,"")))))))))))))))))))))))</f>
        <v/>
      </c>
      <c r="I336" s="13" t="str">
        <f>IF(AND(J336="d",$A336&gt;=1,OR(K336={1,"2a","2b",3,"5a","5b","10a","10b","20a","20b","40a","40b","80a","80b","160a","160b"})),"w",IF(AND(J336="",$A336&gt;=1,OR(K336={1,"2a","2b",3,"5a","5b","10a","10b","20a","20b","40a","40b","80a","80b","160a","160b"})),"l",""))</f>
        <v>w</v>
      </c>
      <c r="J336" s="7" t="str">
        <f>IF(OR($A336={13,14,15,16,17,18,19,20,21,22,23,24}),"d","")</f>
        <v>d</v>
      </c>
      <c r="K336" s="14" t="str">
        <f>IF(AND(OR($D335={"1/2","2/3","2/1","3/2"}),I335="w"),VLOOKUP(K335,$AA$2:$AB$17,2,FALSE),IF(AND(OR($D335={"1/2","2/3","2/1","3/2"}),I335="l"),VLOOKUP(K335,$AC$2:$AD$17,2,FALSE),IF(AND(OR($D335={"1/2","2/3","2/1","3/2"}),I334="w"),VLOOKUP(K334,$AA$2:$AB$17,2,FALSE),IF(AND(OR($D335={"1/2","2/3","2/1","3/2"}),I334="l"),VLOOKUP(K334,$AC$2:$AD$17,2,FALSE),IF(AND(OR($D335={"1/2","2/3","2/1","3/2"}),I333="w"),VLOOKUP(K333,$AA$2:$AB$17,2,FALSE),IF(AND(OR($D335={"1/2","2/3","2/1","3/2"}),I333="l"),VLOOKUP(K333,$AC$2:$AD$17,2,FALSE),IF(AND(OR($D335={"1/2","2/3","2/1","3/2"}),I332="w"),VLOOKUP(K332,$AA$2:$AB$17,2,FALSE),IF(AND(OR($D335={"1/2","2/3","2/1","3/2"}),I332="l"),VLOOKUP(K332,$AC$2:$AD$17,2,FALSE),IF(AND(OR($D335={"1/2","2/3","2/1","3/2"}),I331="w"),VLOOKUP(K331,$AA$2:$AB$17,2,FALSE),IF(AND(OR($D335={"1/2","2/3","2/1","3/2"}),I331="l"),VLOOKUP(K331,$AC$2:$AD$17,2,FALSE),IF(AND(OR($D335={"1/2","2/3","2/1","3/2"}),I330="w"),VLOOKUP(K330,$AA$2:$AB$17,2,FALSE),IF(AND(OR($D335={"1/2","2/3","2/1","3/2"}),I330="l"),VLOOKUP(K330,$AC$2:$AD$17,2,FALSE),IF(AND(OR($D335={"1/2","2/3","2/1","3/2"}),I329="w"),VLOOKUP(K329,$AA$2:$AB$17,2,FALSE),IF(AND(OR($D335={"1/2","2/3","2/1","3/2"}),I329="l"),VLOOKUP(K329,$AC$2:$AD$17,2,FALSE),IF(AND(OR($D335={"1/2","2/3","2/1","3/2"}),I328="w"),VLOOKUP(K328,$AA$2:$AB$17,2,FALSE),IF(AND(OR($D335={"1/2","2/3","2/1","3/2"}),I328="l"),VLOOKUP(K328,$AC$2:$AD$17,2,FALSE),IF(AND(OR($D335={"1/2","2/3","2/1","3/2"}),I327="w"),VLOOKUP(K327,$AA$2:$AB$17,2,FALSE),IF(AND(OR($D335={"1/2","2/3","2/1","3/2"}),I327="l"),VLOOKUP(K327,$AC$2:$AD$17,2,FALSE),IF(AND(OR($D335={"1/2","2/3","2/1","3/2"}),I326="w"),VLOOKUP(K326,$AA$2:$AB$17,2,FALSE),IF(AND(OR($D335={"1/2","2/3","2/1","3/2"}),I326="l"),VLOOKUP(K326,$AC$2:$AD$17,2,FALSE),IF(AND(OR($D335={"1/2","2/3","2/1","3/2"}),I325="w"),VLOOKUP(K325,$AA$2:$AB$17,2,FALSE),IF(AND(OR($D335={"1/2","2/3","2/1","3/2"}),I325="l"),VLOOKUP(K325,$AC$2:$AD$17,2,FALSE),IF(OR($D335={"1/2","2/3","2/1","3/2"}),1,"")))))))))))))))))))))))</f>
        <v>2a</v>
      </c>
      <c r="L336" s="13" t="str">
        <f>IF(AND(M336="d",$A336&gt;=1,OR(N336={1,"2a","2b",3,"5a","5b","10a","10b","20a","20b","40a","40b","80a","80b","160a","160b"})),"w",IF(AND(M336="",$A336&gt;=1,OR(N336={1,"2a","2b",3,"5a","5b","10a","10b","20a","20b","40a","40b","80a","80b","160a","160b"})),"l",""))</f>
        <v>l</v>
      </c>
      <c r="M336" s="7" t="str">
        <f>IF(OR($A336={25,26,27,28,29,30,31,32,33,34,35,36}),"d","")</f>
        <v/>
      </c>
      <c r="N336" s="14" t="str">
        <f>IF(AND(OR($D335={"1/3","2/3","3/1","3/2"}),L335="w"),VLOOKUP(N335,$AA$2:$AB$17,2,FALSE),IF(AND(OR($D335={"1/3","2/3","3/1","3/2"}),L335="l"),VLOOKUP(N335,$AC$2:$AD$17,2,FALSE),IF(AND(OR($D335={"1/3","2/3","3/1","3/2"}),L334="w"),VLOOKUP(N334,$AA$2:$AB$17,2,FALSE),IF(AND(OR($D335={"1/3","2/3","3/1","3/2"}),L334="l"),VLOOKUP(N334,$AC$2:$AD$17,2,FALSE),IF(AND(OR($D335={"1/3","2/3","3/1","3/2"}),L333="w"),VLOOKUP(N333,$AA$2:$AB$17,2,FALSE),IF(AND(OR($D335={"1/3","2/3","3/1","3/2"}),L333="l"),VLOOKUP(N333,$AC$2:$AD$17,2,FALSE),IF(AND(OR($D335={"1/3","2/3","3/1","3/2"}),L332="w"),VLOOKUP(N332,$AA$2:$AB$17,2,FALSE),IF(AND(OR($D335={"1/3","2/3","3/1","3/2"}),L332="l"),VLOOKUP(N332,$AC$2:$AD$17,2,FALSE),IF(AND(OR($D335={"1/3","2/3","3/1","3/2"}),L331="w"),VLOOKUP(N331,$AA$2:$AB$17,2,FALSE),IF(AND(OR($D335={"1/3","2/3","3/1","3/2"}),L331="l"),VLOOKUP(N331,$AC$2:$AD$17,2,FALSE),IF(AND(OR($D335={"1/3","2/3","3/1","3/2"}),L330="w"),VLOOKUP(N330,$AA$2:$AB$17,2,FALSE),IF(AND(OR($D335={"1/3","2/3","3/1","3/2"}),L330="l"),VLOOKUP(N330,$AC$2:$AD$17,2,FALSE),IF(AND(OR($D335={"1/3","2/3","3/1","3/2"}),L329="w"),VLOOKUP(N329,$AA$2:$AB$17,2,FALSE),IF(AND(OR($D335={"1/3","2/3","3/1","3/2"}),L329="l"),VLOOKUP(N329,$AC$2:$AD$17,2,FALSE),IF(AND(OR($D335={"1/3","2/3","3/1","3/2"}),L328="w"),VLOOKUP(N328,$AA$2:$AB$17,2,FALSE),IF(AND(OR($D335={"1/3","2/3","3/1","3/2"}),L328="l"),VLOOKUP(N328,$AC$2:$AD$17,2,FALSE),IF(AND(OR($D335={"1/3","2/3","3/1","3/2"}),L327="w"),VLOOKUP(N327,$AA$2:$AB$17,2,FALSE),IF(AND(OR($D335={"1/3","2/3","3/1","3/2"}),L327="l"),VLOOKUP(N327,$AC$2:$AD$17,2,FALSE),IF(AND(OR($D335={"1/3","2/3","3/1","3/2"}),L326="w"),VLOOKUP(N326,$AA$2:$AB$17,2,FALSE),IF(AND(OR($D335={"1/3","2/3","3/1","3/2"}),L326="l"),VLOOKUP(N326,$AC$2:$AD$17,2,FALSE),IF(AND(OR($D335={"1/3","2/3","3/1","3/2"}),L325="w"),VLOOKUP(N325,$AA$2:$AB$17,2,FALSE),IF(AND(OR($D335={"1/3","2/3","3/1","3/2"}),L325="l"),VLOOKUP(N325,$AC$2:$AD$17,2,FALSE),IF(OR($D335={"1/3","2/3","3/1","3/2"}),1,"")))))))))))))))))))))))</f>
        <v>2b</v>
      </c>
      <c r="O336" s="12">
        <f t="shared" si="27"/>
        <v>2</v>
      </c>
      <c r="P336" s="13" t="str">
        <f>IF(AND(Q336="c",$A336&gt;=1,OR(R336={1,"2a","2b",3,"5a","5b","10a","10b","20a","20b","40a","40b","80a","80b","160a","160b"})),"w",IF(AND(Q336="",$A336&gt;=1,OR(R336={1,"2a","2b",3,"5a","5b","10a","10b","20a","20b","40a","40b","80a","80b","160a","160b"})),"l",""))</f>
        <v/>
      </c>
      <c r="Q336" s="7" t="str">
        <f>IF(OR($A336={1,4,7,10,13,16,19,22,25,28,31,34}),"c","")</f>
        <v/>
      </c>
      <c r="R336" s="14" t="str">
        <f>IF(AND(OR($E335={"a/b","a/c","b/a","c/a"}),P335="w"),VLOOKUP(R335,$AA$2:$AB$17,2,FALSE),IF(AND(OR($E335={"a/b","a/c","b/a","c/a"}),P335="l"),VLOOKUP(R335,$AC$2:$AD$17,2,FALSE),IF(AND(OR($E335={"a/b","a/c","b/a","c/a"}),P334="w"),VLOOKUP(R334,$AA$2:$AB$17,2,FALSE),IF(AND(OR($E335={"a/b","a/c","b/a","c/a"}),P334="l"),VLOOKUP(R334,$AC$2:$AD$17,2,FALSE),IF(AND(OR($E335={"a/b","a/c","b/a","c/a"}),P333="w"),VLOOKUP(R333,$AA$2:$AB$17,2,FALSE),IF(AND(OR($E335={"a/b","a/c","b/a","c/a"}),P333="l"),VLOOKUP(R333,$AC$2:$AD$17,2,FALSE),IF(AND(OR($E335={"a/b","a/c","b/a","c/a"}),P332="w"),VLOOKUP(R332,$AA$2:$AB$17,2,FALSE),IF(AND(OR($E335={"a/b","a/c","b/a","c/a"}),P332="l"),VLOOKUP(R332,$AC$2:$AD$17,2,FALSE),IF(AND(OR($E335={"a/b","a/c","b/a","c/a"}),P331="w"),VLOOKUP(R331,$AA$2:$AB$17,2,FALSE),IF(AND(OR($E335={"a/b","a/c","b/a","c/a"}),P331="l"),VLOOKUP(R331,$AC$2:$AD$17,2,FALSE),IF(AND(OR($E335={"a/b","a/c","b/a","c/a"}),P330="w"),VLOOKUP(R330,$AA$2:$AB$17,2,FALSE),IF(AND(OR($E335={"a/b","a/c","b/a","c/a"}),P330="l"),VLOOKUP(R330,$AC$2:$AD$17,2,FALSE),IF(AND(OR($E335={"a/b","a/c","b/a","c/a"}),P329="w"),VLOOKUP(R329,$AA$2:$AB$17,2,FALSE),IF(AND(OR($E335={"a/b","a/c","b/a","c/a"}),P329="l"),VLOOKUP(R329,$AC$2:$AD$17,2,FALSE),IF(AND(OR($E335={"a/b","a/c","b/a","c/a"}),P328="w"),VLOOKUP(R328,$AA$2:$AB$17,2,FALSE),IF(AND(OR($E335={"a/b","a/c","b/a","c/a"}),P328="l"),VLOOKUP(R328,$AC$2:$AD$17,2,FALSE),IF(AND(OR($E335={"a/b","a/c","b/a","c/a"}),P327="w"),VLOOKUP(R327,$AA$2:$AB$17,2,FALSE),IF(AND(OR($E335={"a/b","a/c","b/a","c/a"}),P327="l"),VLOOKUP(R327,$AC$2:$AD$17,2,FALSE),IF(AND(OR($E335={"a/b","a/c","b/a","c/a"}),P326="w"),VLOOKUP(R326,$AA$2:$AB$17,2,FALSE),IF(AND(OR($E335={"a/b","a/c","b/a","c/a"}),P326="l"),VLOOKUP(R326,$AC$2:$AD$17,2,FALSE),IF(AND(OR($E335={"a/b","a/c","b/a","c/a"}),P325="w"),VLOOKUP(R325,$AA$2:$AB$17,2,FALSE),IF(AND(OR($E335={"a/b","a/c","b/a","c/a"}),P325="l"),VLOOKUP(R325,$AC$2:$AD$17,2,FALSE),IF(OR($E335={"a/b","a/c","b/a","c/a"}),1,"")))))))))))))))))))))))</f>
        <v/>
      </c>
      <c r="S336" s="13" t="str">
        <f>IF(AND(T336="c",$A336&gt;=1,OR(U336={1,"2a","2b",3,"5a","5b","10a","10b","20a","20b","40a","40b","80a","80b","160a","160b"})),"w",IF(AND(T336="",$A336&gt;=1,OR(U336={1,"2a","2b",3,"5a","5b","10a","10b","20a","20b","40a","40b","80a","80b","160a","160b"})),"l",""))</f>
        <v>l</v>
      </c>
      <c r="T336" s="7" t="str">
        <f>IF(OR($A336={2,5,8,11,14,17,20,23,26,29,32,35}),"c","")</f>
        <v/>
      </c>
      <c r="U336" s="14">
        <f>IF(AND(OR($E335={"a/b","b/c","b/a","c/b"}),S335="w"),VLOOKUP(U335,$AA$2:$AB$17,2,FALSE),IF(AND(OR($E335={"a/b","b/c","b/a","c/b"}),S335="l"),VLOOKUP(U335,$AC$2:$AD$17,2,FALSE),IF(AND(OR($E335={"a/b","b/c","b/a","c/b"}),S334="w"),VLOOKUP(U334,$AA$2:$AB$17,2,FALSE),IF(AND(OR($E335={"a/b","b/c","b/a","c/b"}),S334="l"),VLOOKUP(U334,$AC$2:$AD$17,2,FALSE),IF(AND(OR($E335={"a/b","b/c","b/a","c/b"}),S333="w"),VLOOKUP(U333,$AA$2:$AB$17,2,FALSE),IF(AND(OR($E335={"a/b","b/c","b/a","c/b"}),S333="l"),VLOOKUP(U333,$AC$2:$AD$17,2,FALSE),IF(AND(OR($E335={"a/b","b/c","b/a","c/b"}),S332="w"),VLOOKUP(U332,$AA$2:$AB$17,2,FALSE),IF(AND(OR($E335={"a/b","b/c","b/a","c/b"}),S332="l"),VLOOKUP(U332,$AC$2:$AD$17,2,FALSE),IF(AND(OR($E335={"a/b","b/c","b/a","c/b"}),S331="w"),VLOOKUP(U331,$AA$2:$AB$17,2,FALSE),IF(AND(OR($E335={"a/b","b/c","b/a","c/b"}),S331="l"),VLOOKUP(U331,$AC$2:$AD$17,2,FALSE),IF(AND(OR($E335={"a/b","b/c","b/a","c/b"}),S330="w"),VLOOKUP(U330,$AA$2:$AB$17,2,FALSE),IF(AND(OR($E335={"a/b","b/c","b/a","c/b"}),S330="l"),VLOOKUP(U330,$AC$2:$AD$17,2,FALSE),IF(AND(OR($E335={"a/b","b/c","b/a","c/b"}),S329="w"),VLOOKUP(U329,$AA$2:$AB$17,2,FALSE),IF(AND(OR($E335={"a/b","b/c","b/a","c/b"}),S329="l"),VLOOKUP(U329,$AC$2:$AD$17,2,FALSE),IF(AND(OR($E335={"a/b","b/c","b/a","c/b"}),S328="w"),VLOOKUP(U328,$AA$2:$AB$17,2,FALSE),IF(AND(OR($E335={"a/b","b/c","b/a","c/b"}),S328="l"),VLOOKUP(U328,$AC$2:$AD$17,2,FALSE),IF(AND(OR($E335={"a/b","b/c","b/a","c/b"}),S327="w"),VLOOKUP(U327,$AA$2:$AB$17,2,FALSE),IF(AND(OR($E335={"a/b","b/c","b/a","c/b"}),S327="l"),VLOOKUP(U327,$AC$2:$AD$17,2,FALSE),IF(AND(OR($E335={"a/b","b/c","b/a","c/b"}),S326="w"),VLOOKUP(U326,$AA$2:$AB$17,2,FALSE),IF(AND(OR($E335={"a/b","b/c","b/a","c/b"}),S326="l"),VLOOKUP(U326,$AC$2:$AD$17,2,FALSE),IF(AND(OR($E335={"a/b","b/c","b/a","c/b"}),S325="w"),VLOOKUP(U325,$AA$2:$AB$17,2,FALSE),IF(AND(OR($E335={"a/b","b/c","b/a","c/b"}),S325="l"),VLOOKUP(U325,$AC$2:$AD$17,2,FALSE),IF(OR($E335={"a/b","b/c","b/a","c/b"}),1,"")))))))))))))))))))))))</f>
        <v>1</v>
      </c>
      <c r="V336" s="13" t="str">
        <f>IF(AND(W336="c",$A336&gt;=1,OR(X336={1,"2a","2b",3,"5a","5b","10a","10b","20a","20b","40a","40b","80a","80b","160a","160b"})),"w",IF(AND(W336="",$A336&gt;=1,OR(X336={1,"2a","2b",3,"5a","5b","10a","10b","20a","20b","40a","40b","80a","80b","160a","160b"})),"l",""))</f>
        <v>w</v>
      </c>
      <c r="W336" s="7" t="str">
        <f>IF(OR($A336={3,6,9,12,15,18,21,24,27,30,33,36}),"c","")</f>
        <v>c</v>
      </c>
      <c r="X336" s="14" t="str">
        <f>IF(AND(OR($E335={"a/c","b/c","c/a","c/b"}),V335="w"),VLOOKUP(X335,$AA$2:$AB$17,2,FALSE),IF(AND(OR($E335={"a/c","b/c","c/a","c/b"}),V335="l"),VLOOKUP(X335,$AC$2:$AD$17,2,FALSE),IF(AND(OR($E335={"a/c","b/c","c/a","c/b"}),V334="w"),VLOOKUP(X334,$AA$2:$AB$17,2,FALSE),IF(AND(OR($E335={"a/c","b/c","c/a","c/b"}),V334="l"),VLOOKUP(X334,$AC$2:$AD$17,2,FALSE),IF(AND(OR($E335={"a/c","b/c","c/a","c/b"}),V333="w"),VLOOKUP(X333,$AA$2:$AB$17,2,FALSE),IF(AND(OR($E335={"a/c","b/c","c/a","c/b"}),V333="l"),VLOOKUP(X333,$AC$2:$AD$17,2,FALSE),IF(AND(OR($E335={"a/c","b/c","c/a","c/b"}),V332="w"),VLOOKUP(X332,$AA$2:$AB$17,2,FALSE),IF(AND(OR($E335={"a/c","b/c","c/a","c/b"}),V332="l"),VLOOKUP(X332,$AC$2:$AD$17,2,FALSE),IF(AND(OR($E335={"a/c","b/c","c/a","c/b"}),V331="w"),VLOOKUP(X331,$AA$2:$AB$17,2,FALSE),IF(AND(OR($E335={"a/c","b/c","c/a","c/b"}),V331="l"),VLOOKUP(X331,$AC$2:$AD$17,2,FALSE),IF(AND(OR($E335={"a/c","b/c","c/a","c/b"}),V330="w"),VLOOKUP(X330,$AA$2:$AB$17,2,FALSE),IF(AND(OR($E335={"a/c","b/c","c/a","c/b"}),V330="l"),VLOOKUP(X330,$AC$2:$AD$17,2,FALSE),IF(AND(OR($E335={"a/c","b/c","c/a","c/b"}),V329="w"),VLOOKUP(X329,$AA$2:$AB$17,2,FALSE),IF(AND(OR($E335={"a/c","b/c","c/a","c/b"}),V329="l"),VLOOKUP(X329,$AC$2:$AD$17,2,FALSE),IF(AND(OR($E335={"a/c","b/c","c/a","c/b"}),V328="w"),VLOOKUP(X328,$AA$2:$AB$17,2,FALSE),IF(AND(OR($E335={"a/c","b/c","c/a","c/b"}),V328="l"),VLOOKUP(X328,$AC$2:$AD$17,2,FALSE),IF(AND(OR($E335={"a/c","b/c","c/a","c/b"}),V327="w"),VLOOKUP(X327,$AA$2:$AB$17,2,FALSE),IF(AND(OR($E335={"a/c","b/c","c/a","c/b"}),V327="l"),VLOOKUP(X327,$AC$2:$AD$17,2,FALSE),IF(AND(OR($E335={"a/c","b/c","c/a","c/b"}),V326="w"),VLOOKUP(X326,$AA$2:$AB$17,2,FALSE),IF(AND(OR($E335={"a/c","b/c","c/a","c/b"}),V326="l"),VLOOKUP(X326,$AC$2:$AD$17,2,FALSE),IF(AND(OR($E335={"a/c","b/c","c/a","c/b"}),V325="w"),VLOOKUP(X325,$AA$2:$AB$17,2,FALSE),IF(AND(OR($E335={"a/c","b/c","c/a","c/b"}),V325="l"),VLOOKUP(X325,$AC$2:$AD$17,2,FALSE),IF(OR($E335={"a/c","b/c","c/a","c/b"}),1,"")))))))))))))))))))))))</f>
        <v>2b</v>
      </c>
      <c r="Y336" s="12">
        <f t="shared" si="28"/>
        <v>3</v>
      </c>
      <c r="Z336" s="27">
        <f t="shared" si="29"/>
        <v>5</v>
      </c>
    </row>
    <row r="337" spans="1:26">
      <c r="A337" s="2">
        <v>4</v>
      </c>
      <c r="B337" s="9">
        <f>IF(OR($A337={1,2,3,4,5,6,7,8,9,10,11,12}),1,IF(OR($A337={13,14,15,16,17,18,19,20,21,22,23,24}),2,IF(OR($A337={25,26,27,28,29,30,31,32,33,34,35,36}),3,"")))</f>
        <v>1</v>
      </c>
      <c r="C337" s="9" t="str">
        <f>IF(OR($A337={1,4,7,10,13,16,19,22,25,28,31,34}),"A",IF(OR($A337={2,5,8,11,14,17,20,23,26,29,32,35}),"B",IF(OR($A337={3,6,9,12,15,18,21,24,27,30,33,36}),"C","")))</f>
        <v>A</v>
      </c>
      <c r="D337" t="str">
        <f t="shared" si="30"/>
        <v>2/1</v>
      </c>
      <c r="E337" t="str">
        <f t="shared" si="31"/>
        <v>C/A</v>
      </c>
      <c r="F337" s="13" t="str">
        <f>IF(AND(G337="d",$A337&gt;=1,OR(H337={1,"2a","2b",3,"5a","5b","10a","10b","20a","20b","40a","40b","80a","80b","160a","160b"})),"w",IF(AND(G337="",$A337&gt;=1,OR(H337={1,"2a","2b",3,"5a","5b","10a","10b","20a","20b","40a","40b","80a","80b","160a","160b"})),"l",""))</f>
        <v/>
      </c>
      <c r="G337" s="7" t="str">
        <f>IF(OR($A337={1,2,3,4,5,6,7,8,9,10,11,12}),"d","")</f>
        <v>d</v>
      </c>
      <c r="H337" s="14" t="str">
        <f>IF(AND(OR($D336={"1/2","1/3","2/1","3/1"}),F336="w"),VLOOKUP(H336,$AA$2:$AB$17,2,FALSE),IF(AND(OR($D336={"1/2","1/3","2/1","3/1"}),F336="l"),VLOOKUP(H336,$AC$2:$AD$17,2,FALSE),IF(AND(OR($D336={"1/2","1/3","2/1","3/1"}),F335="w"),VLOOKUP(H335,$AA$2:$AB$17,2,FALSE),IF(AND(OR($D336={"1/2","1/3","2/1","3/1"}),F335="l"),VLOOKUP(H335,$AC$2:$AD$17,2,FALSE),IF(AND(OR($D336={"1/2","1/3","2/1","3/1"}),F334="w"),VLOOKUP(H334,$AA$2:$AB$17,2,FALSE),IF(AND(OR($D336={"1/2","1/3","2/1","3/1"}),F334="l"),VLOOKUP(H334,$AC$2:$AD$17,2,FALSE),IF(AND(OR($D336={"1/2","1/3","2/1","3/1"}),F333="w"),VLOOKUP(H333,$AA$2:$AB$17,2,FALSE),IF(AND(OR($D336={"1/2","1/3","2/1","3/1"}),F333="l"),VLOOKUP(H333,$AC$2:$AD$17,2,FALSE),IF(AND(OR($D336={"1/2","1/3","2/1","3/1"}),F332="w"),VLOOKUP(H332,$AA$2:$AB$17,2,FALSE),IF(AND(OR($D336={"1/2","1/3","2/1","3/1"}),F332="l"),VLOOKUP(H332,$AC$2:$AD$17,2,FALSE),IF(AND(OR($D336={"1/2","1/3","2/1","3/1"}),F331="w"),VLOOKUP(H331,$AA$2:$AB$17,2,FALSE),IF(AND(OR($D336={"1/2","1/3","2/1","3/1"}),F331="l"),VLOOKUP(H331,$AC$2:$AD$17,2,FALSE),IF(AND(OR($D336={"1/2","1/3","2/1","3/1"}),F330="w"),VLOOKUP(H330,$AA$2:$AB$17,2,FALSE),IF(AND(OR($D336={"1/2","1/3","2/1","3/1"}),F330="l"),VLOOKUP(H330,$AC$2:$AD$17,2,FALSE),IF(AND(OR($D336={"1/2","1/3","2/1","3/1"}),F329="w"),VLOOKUP(H329,$AA$2:$AB$17,2,FALSE),IF(AND(OR($D336={"1/2","1/3","2/1","3/1"}),F329="l"),VLOOKUP(H329,$AC$2:$AD$17,2,FALSE),IF(AND(OR($D336={"1/2","1/3","2/1","3/1"}),F328="w"),VLOOKUP(H328,$AA$2:$AB$17,2,FALSE),IF(AND(OR($D336={"1/2","1/3","2/1","3/1"}),F328="l"),VLOOKUP(H328,$AC$2:$AD$17,2,FALSE),IF(AND(OR($D336={"1/2","1/3","2/1","3/1"}),F327="w"),VLOOKUP(H327,$AA$2:$AB$17,2,FALSE),IF(AND(OR($D336={"1/2","1/3","2/1","3/1"}),F327="l"),VLOOKUP(H327,$AC$2:$AD$17,2,FALSE),IF(AND(OR($D336={"1/2","1/3","2/1","3/1"}),F326="w"),VLOOKUP(H326,$AA$2:$AB$17,2,FALSE),IF(AND(OR($D336={"1/2","1/3","2/1","3/1"}),F326="l"),VLOOKUP(H326,$AC$2:$AD$17,2,FALSE),IF(OR($D336={"1/2","1/3","2/1","3/1"}),1,"")))))))))))))))))))))))</f>
        <v/>
      </c>
      <c r="I337" s="13" t="str">
        <f>IF(AND(J337="d",$A337&gt;=1,OR(K337={1,"2a","2b",3,"5a","5b","10a","10b","20a","20b","40a","40b","80a","80b","160a","160b"})),"w",IF(AND(J337="",$A337&gt;=1,OR(K337={1,"2a","2b",3,"5a","5b","10a","10b","20a","20b","40a","40b","80a","80b","160a","160b"})),"l",""))</f>
        <v>l</v>
      </c>
      <c r="J337" s="7" t="str">
        <f>IF(OR($A337={13,14,15,16,17,18,19,20,21,22,23,24}),"d","")</f>
        <v/>
      </c>
      <c r="K337" s="14">
        <f>IF(AND(OR($D336={"1/2","2/3","2/1","3/2"}),I336="w"),VLOOKUP(K336,$AA$2:$AB$17,2,FALSE),IF(AND(OR($D336={"1/2","2/3","2/1","3/2"}),I336="l"),VLOOKUP(K336,$AC$2:$AD$17,2,FALSE),IF(AND(OR($D336={"1/2","2/3","2/1","3/2"}),I335="w"),VLOOKUP(K335,$AA$2:$AB$17,2,FALSE),IF(AND(OR($D336={"1/2","2/3","2/1","3/2"}),I335="l"),VLOOKUP(K335,$AC$2:$AD$17,2,FALSE),IF(AND(OR($D336={"1/2","2/3","2/1","3/2"}),I334="w"),VLOOKUP(K334,$AA$2:$AB$17,2,FALSE),IF(AND(OR($D336={"1/2","2/3","2/1","3/2"}),I334="l"),VLOOKUP(K334,$AC$2:$AD$17,2,FALSE),IF(AND(OR($D336={"1/2","2/3","2/1","3/2"}),I333="w"),VLOOKUP(K333,$AA$2:$AB$17,2,FALSE),IF(AND(OR($D336={"1/2","2/3","2/1","3/2"}),I333="l"),VLOOKUP(K333,$AC$2:$AD$17,2,FALSE),IF(AND(OR($D336={"1/2","2/3","2/1","3/2"}),I332="w"),VLOOKUP(K332,$AA$2:$AB$17,2,FALSE),IF(AND(OR($D336={"1/2","2/3","2/1","3/2"}),I332="l"),VLOOKUP(K332,$AC$2:$AD$17,2,FALSE),IF(AND(OR($D336={"1/2","2/3","2/1","3/2"}),I331="w"),VLOOKUP(K331,$AA$2:$AB$17,2,FALSE),IF(AND(OR($D336={"1/2","2/3","2/1","3/2"}),I331="l"),VLOOKUP(K331,$AC$2:$AD$17,2,FALSE),IF(AND(OR($D336={"1/2","2/3","2/1","3/2"}),I330="w"),VLOOKUP(K330,$AA$2:$AB$17,2,FALSE),IF(AND(OR($D336={"1/2","2/3","2/1","3/2"}),I330="l"),VLOOKUP(K330,$AC$2:$AD$17,2,FALSE),IF(AND(OR($D336={"1/2","2/3","2/1","3/2"}),I329="w"),VLOOKUP(K329,$AA$2:$AB$17,2,FALSE),IF(AND(OR($D336={"1/2","2/3","2/1","3/2"}),I329="l"),VLOOKUP(K329,$AC$2:$AD$17,2,FALSE),IF(AND(OR($D336={"1/2","2/3","2/1","3/2"}),I328="w"),VLOOKUP(K328,$AA$2:$AB$17,2,FALSE),IF(AND(OR($D336={"1/2","2/3","2/1","3/2"}),I328="l"),VLOOKUP(K328,$AC$2:$AD$17,2,FALSE),IF(AND(OR($D336={"1/2","2/3","2/1","3/2"}),I327="w"),VLOOKUP(K327,$AA$2:$AB$17,2,FALSE),IF(AND(OR($D336={"1/2","2/3","2/1","3/2"}),I327="l"),VLOOKUP(K327,$AC$2:$AD$17,2,FALSE),IF(AND(OR($D336={"1/2","2/3","2/1","3/2"}),I326="w"),VLOOKUP(K326,$AA$2:$AB$17,2,FALSE),IF(AND(OR($D336={"1/2","2/3","2/1","3/2"}),I326="l"),VLOOKUP(K326,$AC$2:$AD$17,2,FALSE),IF(OR($D336={"1/2","2/3","2/1","3/2"}),1,"")))))))))))))))))))))))</f>
        <v>1</v>
      </c>
      <c r="L337" s="13" t="str">
        <f>IF(AND(M337="d",$A337&gt;=1,OR(N337={1,"2a","2b",3,"5a","5b","10a","10b","20a","20b","40a","40b","80a","80b","160a","160b"})),"w",IF(AND(M337="",$A337&gt;=1,OR(N337={1,"2a","2b",3,"5a","5b","10a","10b","20a","20b","40a","40b","80a","80b","160a","160b"})),"l",""))</f>
        <v>l</v>
      </c>
      <c r="M337" s="7" t="str">
        <f>IF(OR($A337={25,26,27,28,29,30,31,32,33,34,35,36}),"d","")</f>
        <v/>
      </c>
      <c r="N337" s="14">
        <f>IF(AND(OR($D336={"1/3","2/3","3/1","3/2"}),L336="w"),VLOOKUP(N336,$AA$2:$AB$17,2,FALSE),IF(AND(OR($D336={"1/3","2/3","3/1","3/2"}),L336="l"),VLOOKUP(N336,$AC$2:$AD$17,2,FALSE),IF(AND(OR($D336={"1/3","2/3","3/1","3/2"}),L335="w"),VLOOKUP(N335,$AA$2:$AB$17,2,FALSE),IF(AND(OR($D336={"1/3","2/3","3/1","3/2"}),L335="l"),VLOOKUP(N335,$AC$2:$AD$17,2,FALSE),IF(AND(OR($D336={"1/3","2/3","3/1","3/2"}),L334="w"),VLOOKUP(N334,$AA$2:$AB$17,2,FALSE),IF(AND(OR($D336={"1/3","2/3","3/1","3/2"}),L334="l"),VLOOKUP(N334,$AC$2:$AD$17,2,FALSE),IF(AND(OR($D336={"1/3","2/3","3/1","3/2"}),L333="w"),VLOOKUP(N333,$AA$2:$AB$17,2,FALSE),IF(AND(OR($D336={"1/3","2/3","3/1","3/2"}),L333="l"),VLOOKUP(N333,$AC$2:$AD$17,2,FALSE),IF(AND(OR($D336={"1/3","2/3","3/1","3/2"}),L332="w"),VLOOKUP(N332,$AA$2:$AB$17,2,FALSE),IF(AND(OR($D336={"1/3","2/3","3/1","3/2"}),L332="l"),VLOOKUP(N332,$AC$2:$AD$17,2,FALSE),IF(AND(OR($D336={"1/3","2/3","3/1","3/2"}),L331="w"),VLOOKUP(N331,$AA$2:$AB$17,2,FALSE),IF(AND(OR($D336={"1/3","2/3","3/1","3/2"}),L331="l"),VLOOKUP(N331,$AC$2:$AD$17,2,FALSE),IF(AND(OR($D336={"1/3","2/3","3/1","3/2"}),L330="w"),VLOOKUP(N330,$AA$2:$AB$17,2,FALSE),IF(AND(OR($D336={"1/3","2/3","3/1","3/2"}),L330="l"),VLOOKUP(N330,$AC$2:$AD$17,2,FALSE),IF(AND(OR($D336={"1/3","2/3","3/1","3/2"}),L329="w"),VLOOKUP(N329,$AA$2:$AB$17,2,FALSE),IF(AND(OR($D336={"1/3","2/3","3/1","3/2"}),L329="l"),VLOOKUP(N329,$AC$2:$AD$17,2,FALSE),IF(AND(OR($D336={"1/3","2/3","3/1","3/2"}),L328="w"),VLOOKUP(N328,$AA$2:$AB$17,2,FALSE),IF(AND(OR($D336={"1/3","2/3","3/1","3/2"}),L328="l"),VLOOKUP(N328,$AC$2:$AD$17,2,FALSE),IF(AND(OR($D336={"1/3","2/3","3/1","3/2"}),L327="w"),VLOOKUP(N327,$AA$2:$AB$17,2,FALSE),IF(AND(OR($D336={"1/3","2/3","3/1","3/2"}),L327="l"),VLOOKUP(N327,$AC$2:$AD$17,2,FALSE),IF(AND(OR($D336={"1/3","2/3","3/1","3/2"}),L326="w"),VLOOKUP(N326,$AA$2:$AB$17,2,FALSE),IF(AND(OR($D336={"1/3","2/3","3/1","3/2"}),L326="l"),VLOOKUP(N326,$AC$2:$AD$17,2,FALSE),IF(OR($D336={"1/3","2/3","3/1","3/2"}),1,"")))))))))))))))))))))))</f>
        <v>3</v>
      </c>
      <c r="O337" s="12">
        <f t="shared" si="27"/>
        <v>-4</v>
      </c>
      <c r="P337" s="13" t="str">
        <f>IF(AND(Q337="c",$A337&gt;=1,OR(R337={1,"2a","2b",3,"5a","5b","10a","10b","20a","20b","40a","40b","80a","80b","160a","160b"})),"w",IF(AND(Q337="",$A337&gt;=1,OR(R337={1,"2a","2b",3,"5a","5b","10a","10b","20a","20b","40a","40b","80a","80b","160a","160b"})),"l",""))</f>
        <v/>
      </c>
      <c r="Q337" s="7" t="str">
        <f>IF(OR($A337={1,4,7,10,13,16,19,22,25,28,31,34}),"c","")</f>
        <v>c</v>
      </c>
      <c r="R337" s="14" t="str">
        <f>IF(AND(OR($E336={"a/b","a/c","b/a","c/a"}),P336="w"),VLOOKUP(R336,$AA$2:$AB$17,2,FALSE),IF(AND(OR($E336={"a/b","a/c","b/a","c/a"}),P336="l"),VLOOKUP(R336,$AC$2:$AD$17,2,FALSE),IF(AND(OR($E336={"a/b","a/c","b/a","c/a"}),P335="w"),VLOOKUP(R335,$AA$2:$AB$17,2,FALSE),IF(AND(OR($E336={"a/b","a/c","b/a","c/a"}),P335="l"),VLOOKUP(R335,$AC$2:$AD$17,2,FALSE),IF(AND(OR($E336={"a/b","a/c","b/a","c/a"}),P334="w"),VLOOKUP(R334,$AA$2:$AB$17,2,FALSE),IF(AND(OR($E336={"a/b","a/c","b/a","c/a"}),P334="l"),VLOOKUP(R334,$AC$2:$AD$17,2,FALSE),IF(AND(OR($E336={"a/b","a/c","b/a","c/a"}),P333="w"),VLOOKUP(R333,$AA$2:$AB$17,2,FALSE),IF(AND(OR($E336={"a/b","a/c","b/a","c/a"}),P333="l"),VLOOKUP(R333,$AC$2:$AD$17,2,FALSE),IF(AND(OR($E336={"a/b","a/c","b/a","c/a"}),P332="w"),VLOOKUP(R332,$AA$2:$AB$17,2,FALSE),IF(AND(OR($E336={"a/b","a/c","b/a","c/a"}),P332="l"),VLOOKUP(R332,$AC$2:$AD$17,2,FALSE),IF(AND(OR($E336={"a/b","a/c","b/a","c/a"}),P331="w"),VLOOKUP(R331,$AA$2:$AB$17,2,FALSE),IF(AND(OR($E336={"a/b","a/c","b/a","c/a"}),P331="l"),VLOOKUP(R331,$AC$2:$AD$17,2,FALSE),IF(AND(OR($E336={"a/b","a/c","b/a","c/a"}),P330="w"),VLOOKUP(R330,$AA$2:$AB$17,2,FALSE),IF(AND(OR($E336={"a/b","a/c","b/a","c/a"}),P330="l"),VLOOKUP(R330,$AC$2:$AD$17,2,FALSE),IF(AND(OR($E336={"a/b","a/c","b/a","c/a"}),P329="w"),VLOOKUP(R329,$AA$2:$AB$17,2,FALSE),IF(AND(OR($E336={"a/b","a/c","b/a","c/a"}),P329="l"),VLOOKUP(R329,$AC$2:$AD$17,2,FALSE),IF(AND(OR($E336={"a/b","a/c","b/a","c/a"}),P328="w"),VLOOKUP(R328,$AA$2:$AB$17,2,FALSE),IF(AND(OR($E336={"a/b","a/c","b/a","c/a"}),P328="l"),VLOOKUP(R328,$AC$2:$AD$17,2,FALSE),IF(AND(OR($E336={"a/b","a/c","b/a","c/a"}),P327="w"),VLOOKUP(R327,$AA$2:$AB$17,2,FALSE),IF(AND(OR($E336={"a/b","a/c","b/a","c/a"}),P327="l"),VLOOKUP(R327,$AC$2:$AD$17,2,FALSE),IF(AND(OR($E336={"a/b","a/c","b/a","c/a"}),P326="w"),VLOOKUP(R326,$AA$2:$AB$17,2,FALSE),IF(AND(OR($E336={"a/b","a/c","b/a","c/a"}),P326="l"),VLOOKUP(R326,$AC$2:$AD$17,2,FALSE),IF(OR($E336={"a/b","a/c","b/a","c/a"}),1,"")))))))))))))))))))))))</f>
        <v/>
      </c>
      <c r="S337" s="13" t="str">
        <f>IF(AND(T337="c",$A337&gt;=1,OR(U337={1,"2a","2b",3,"5a","5b","10a","10b","20a","20b","40a","40b","80a","80b","160a","160b"})),"w",IF(AND(T337="",$A337&gt;=1,OR(U337={1,"2a","2b",3,"5a","5b","10a","10b","20a","20b","40a","40b","80a","80b","160a","160b"})),"l",""))</f>
        <v>l</v>
      </c>
      <c r="T337" s="7" t="str">
        <f>IF(OR($A337={2,5,8,11,14,17,20,23,26,29,32,35}),"c","")</f>
        <v/>
      </c>
      <c r="U337" s="14" t="str">
        <f>IF(AND(OR($E336={"a/b","b/c","b/a","c/b"}),S336="w"),VLOOKUP(U336,$AA$2:$AB$17,2,FALSE),IF(AND(OR($E336={"a/b","b/c","b/a","c/b"}),S336="l"),VLOOKUP(U336,$AC$2:$AD$17,2,FALSE),IF(AND(OR($E336={"a/b","b/c","b/a","c/b"}),S335="w"),VLOOKUP(U335,$AA$2:$AB$17,2,FALSE),IF(AND(OR($E336={"a/b","b/c","b/a","c/b"}),S335="l"),VLOOKUP(U335,$AC$2:$AD$17,2,FALSE),IF(AND(OR($E336={"a/b","b/c","b/a","c/b"}),S334="w"),VLOOKUP(U334,$AA$2:$AB$17,2,FALSE),IF(AND(OR($E336={"a/b","b/c","b/a","c/b"}),S334="l"),VLOOKUP(U334,$AC$2:$AD$17,2,FALSE),IF(AND(OR($E336={"a/b","b/c","b/a","c/b"}),S333="w"),VLOOKUP(U333,$AA$2:$AB$17,2,FALSE),IF(AND(OR($E336={"a/b","b/c","b/a","c/b"}),S333="l"),VLOOKUP(U333,$AC$2:$AD$17,2,FALSE),IF(AND(OR($E336={"a/b","b/c","b/a","c/b"}),S332="w"),VLOOKUP(U332,$AA$2:$AB$17,2,FALSE),IF(AND(OR($E336={"a/b","b/c","b/a","c/b"}),S332="l"),VLOOKUP(U332,$AC$2:$AD$17,2,FALSE),IF(AND(OR($E336={"a/b","b/c","b/a","c/b"}),S331="w"),VLOOKUP(U331,$AA$2:$AB$17,2,FALSE),IF(AND(OR($E336={"a/b","b/c","b/a","c/b"}),S331="l"),VLOOKUP(U331,$AC$2:$AD$17,2,FALSE),IF(AND(OR($E336={"a/b","b/c","b/a","c/b"}),S330="w"),VLOOKUP(U330,$AA$2:$AB$17,2,FALSE),IF(AND(OR($E336={"a/b","b/c","b/a","c/b"}),S330="l"),VLOOKUP(U330,$AC$2:$AD$17,2,FALSE),IF(AND(OR($E336={"a/b","b/c","b/a","c/b"}),S329="w"),VLOOKUP(U329,$AA$2:$AB$17,2,FALSE),IF(AND(OR($E336={"a/b","b/c","b/a","c/b"}),S329="l"),VLOOKUP(U329,$AC$2:$AD$17,2,FALSE),IF(AND(OR($E336={"a/b","b/c","b/a","c/b"}),S328="w"),VLOOKUP(U328,$AA$2:$AB$17,2,FALSE),IF(AND(OR($E336={"a/b","b/c","b/a","c/b"}),S328="l"),VLOOKUP(U328,$AC$2:$AD$17,2,FALSE),IF(AND(OR($E336={"a/b","b/c","b/a","c/b"}),S327="w"),VLOOKUP(U327,$AA$2:$AB$17,2,FALSE),IF(AND(OR($E336={"a/b","b/c","b/a","c/b"}),S327="l"),VLOOKUP(U327,$AC$2:$AD$17,2,FALSE),IF(AND(OR($E336={"a/b","b/c","b/a","c/b"}),S326="w"),VLOOKUP(U326,$AA$2:$AB$17,2,FALSE),IF(AND(OR($E336={"a/b","b/c","b/a","c/b"}),S326="l"),VLOOKUP(U326,$AC$2:$AD$17,2,FALSE),IF(OR($E336={"a/b","b/c","b/a","c/b"}),1,"")))))))))))))))))))))))</f>
        <v>2a</v>
      </c>
      <c r="V337" s="13" t="str">
        <f>IF(AND(W337="c",$A337&gt;=1,OR(X337={1,"2a","2b",3,"5a","5b","10a","10b","20a","20b","40a","40b","80a","80b","160a","160b"})),"w",IF(AND(W337="",$A337&gt;=1,OR(X337={1,"2a","2b",3,"5a","5b","10a","10b","20a","20b","40a","40b","80a","80b","160a","160b"})),"l",""))</f>
        <v>l</v>
      </c>
      <c r="W337" s="7" t="str">
        <f>IF(OR($A337={3,6,9,12,15,18,21,24,27,30,33,36}),"c","")</f>
        <v/>
      </c>
      <c r="X337" s="14">
        <f>IF(AND(OR($E336={"a/c","b/c","c/a","c/b"}),V336="w"),VLOOKUP(X336,$AA$2:$AB$17,2,FALSE),IF(AND(OR($E336={"a/c","b/c","c/a","c/b"}),V336="l"),VLOOKUP(X336,$AC$2:$AD$17,2,FALSE),IF(AND(OR($E336={"a/c","b/c","c/a","c/b"}),V335="w"),VLOOKUP(X335,$AA$2:$AB$17,2,FALSE),IF(AND(OR($E336={"a/c","b/c","c/a","c/b"}),V335="l"),VLOOKUP(X335,$AC$2:$AD$17,2,FALSE),IF(AND(OR($E336={"a/c","b/c","c/a","c/b"}),V334="w"),VLOOKUP(X334,$AA$2:$AB$17,2,FALSE),IF(AND(OR($E336={"a/c","b/c","c/a","c/b"}),V334="l"),VLOOKUP(X334,$AC$2:$AD$17,2,FALSE),IF(AND(OR($E336={"a/c","b/c","c/a","c/b"}),V333="w"),VLOOKUP(X333,$AA$2:$AB$17,2,FALSE),IF(AND(OR($E336={"a/c","b/c","c/a","c/b"}),V333="l"),VLOOKUP(X333,$AC$2:$AD$17,2,FALSE),IF(AND(OR($E336={"a/c","b/c","c/a","c/b"}),V332="w"),VLOOKUP(X332,$AA$2:$AB$17,2,FALSE),IF(AND(OR($E336={"a/c","b/c","c/a","c/b"}),V332="l"),VLOOKUP(X332,$AC$2:$AD$17,2,FALSE),IF(AND(OR($E336={"a/c","b/c","c/a","c/b"}),V331="w"),VLOOKUP(X331,$AA$2:$AB$17,2,FALSE),IF(AND(OR($E336={"a/c","b/c","c/a","c/b"}),V331="l"),VLOOKUP(X331,$AC$2:$AD$17,2,FALSE),IF(AND(OR($E336={"a/c","b/c","c/a","c/b"}),V330="w"),VLOOKUP(X330,$AA$2:$AB$17,2,FALSE),IF(AND(OR($E336={"a/c","b/c","c/a","c/b"}),V330="l"),VLOOKUP(X330,$AC$2:$AD$17,2,FALSE),IF(AND(OR($E336={"a/c","b/c","c/a","c/b"}),V329="w"),VLOOKUP(X329,$AA$2:$AB$17,2,FALSE),IF(AND(OR($E336={"a/c","b/c","c/a","c/b"}),V329="l"),VLOOKUP(X329,$AC$2:$AD$17,2,FALSE),IF(AND(OR($E336={"a/c","b/c","c/a","c/b"}),V328="w"),VLOOKUP(X328,$AA$2:$AB$17,2,FALSE),IF(AND(OR($E336={"a/c","b/c","c/a","c/b"}),V328="l"),VLOOKUP(X328,$AC$2:$AD$17,2,FALSE),IF(AND(OR($E336={"a/c","b/c","c/a","c/b"}),V327="w"),VLOOKUP(X327,$AA$2:$AB$17,2,FALSE),IF(AND(OR($E336={"a/c","b/c","c/a","c/b"}),V327="l"),VLOOKUP(X327,$AC$2:$AD$17,2,FALSE),IF(AND(OR($E336={"a/c","b/c","c/a","c/b"}),V326="w"),VLOOKUP(X326,$AA$2:$AB$17,2,FALSE),IF(AND(OR($E336={"a/c","b/c","c/a","c/b"}),V326="l"),VLOOKUP(X326,$AC$2:$AD$17,2,FALSE),IF(OR($E336={"a/c","b/c","c/a","c/b"}),1,"")))))))))))))))))))))))</f>
        <v>1</v>
      </c>
      <c r="Y337" s="12">
        <f t="shared" si="28"/>
        <v>-3</v>
      </c>
      <c r="Z337" s="27">
        <f t="shared" si="29"/>
        <v>-7</v>
      </c>
    </row>
    <row r="338" spans="1:26">
      <c r="A338" s="2">
        <v>6</v>
      </c>
      <c r="B338" s="9">
        <f>IF(OR($A338={1,2,3,4,5,6,7,8,9,10,11,12}),1,IF(OR($A338={13,14,15,16,17,18,19,20,21,22,23,24}),2,IF(OR($A338={25,26,27,28,29,30,31,32,33,34,35,36}),3,"")))</f>
        <v>1</v>
      </c>
      <c r="C338" s="9" t="str">
        <f>IF(OR($A338={1,4,7,10,13,16,19,22,25,28,31,34}),"A",IF(OR($A338={2,5,8,11,14,17,20,23,26,29,32,35}),"B",IF(OR($A338={3,6,9,12,15,18,21,24,27,30,33,36}),"C","")))</f>
        <v>C</v>
      </c>
      <c r="D338" t="str">
        <f t="shared" si="30"/>
        <v>2/1</v>
      </c>
      <c r="E338" t="str">
        <f t="shared" si="31"/>
        <v>A/C</v>
      </c>
      <c r="F338" s="13" t="str">
        <f>IF(AND(G338="d",$A338&gt;=1,OR(H338={1,"2a","2b",3,"5a","5b","10a","10b","20a","20b","40a","40b","80a","80b","160a","160b"})),"w",IF(AND(G338="",$A338&gt;=1,OR(H338={1,"2a","2b",3,"5a","5b","10a","10b","20a","20b","40a","40b","80a","80b","160a","160b"})),"l",""))</f>
        <v>w</v>
      </c>
      <c r="G338" s="7" t="str">
        <f>IF(OR($A338={1,2,3,4,5,6,7,8,9,10,11,12}),"d","")</f>
        <v>d</v>
      </c>
      <c r="H338" s="14" t="str">
        <f>IF(AND(OR($D337={"1/2","1/3","2/1","3/1"}),F337="w"),VLOOKUP(H337,$AA$2:$AB$17,2,FALSE),IF(AND(OR($D337={"1/2","1/3","2/1","3/1"}),F337="l"),VLOOKUP(H337,$AC$2:$AD$17,2,FALSE),IF(AND(OR($D337={"1/2","1/3","2/1","3/1"}),F336="w"),VLOOKUP(H336,$AA$2:$AB$17,2,FALSE),IF(AND(OR($D337={"1/2","1/3","2/1","3/1"}),F336="l"),VLOOKUP(H336,$AC$2:$AD$17,2,FALSE),IF(AND(OR($D337={"1/2","1/3","2/1","3/1"}),F335="w"),VLOOKUP(H335,$AA$2:$AB$17,2,FALSE),IF(AND(OR($D337={"1/2","1/3","2/1","3/1"}),F335="l"),VLOOKUP(H335,$AC$2:$AD$17,2,FALSE),IF(AND(OR($D337={"1/2","1/3","2/1","3/1"}),F334="w"),VLOOKUP(H334,$AA$2:$AB$17,2,FALSE),IF(AND(OR($D337={"1/2","1/3","2/1","3/1"}),F334="l"),VLOOKUP(H334,$AC$2:$AD$17,2,FALSE),IF(AND(OR($D337={"1/2","1/3","2/1","3/1"}),F333="w"),VLOOKUP(H333,$AA$2:$AB$17,2,FALSE),IF(AND(OR($D337={"1/2","1/3","2/1","3/1"}),F333="l"),VLOOKUP(H333,$AC$2:$AD$17,2,FALSE),IF(AND(OR($D337={"1/2","1/3","2/1","3/1"}),F332="w"),VLOOKUP(H332,$AA$2:$AB$17,2,FALSE),IF(AND(OR($D337={"1/2","1/3","2/1","3/1"}),F332="l"),VLOOKUP(H332,$AC$2:$AD$17,2,FALSE),IF(AND(OR($D337={"1/2","1/3","2/1","3/1"}),F331="w"),VLOOKUP(H331,$AA$2:$AB$17,2,FALSE),IF(AND(OR($D337={"1/2","1/3","2/1","3/1"}),F331="l"),VLOOKUP(H331,$AC$2:$AD$17,2,FALSE),IF(AND(OR($D337={"1/2","1/3","2/1","3/1"}),F330="w"),VLOOKUP(H330,$AA$2:$AB$17,2,FALSE),IF(AND(OR($D337={"1/2","1/3","2/1","3/1"}),F330="l"),VLOOKUP(H330,$AC$2:$AD$17,2,FALSE),IF(AND(OR($D337={"1/2","1/3","2/1","3/1"}),F329="w"),VLOOKUP(H329,$AA$2:$AB$17,2,FALSE),IF(AND(OR($D337={"1/2","1/3","2/1","3/1"}),F329="l"),VLOOKUP(H329,$AC$2:$AD$17,2,FALSE),IF(AND(OR($D337={"1/2","1/3","2/1","3/1"}),F328="w"),VLOOKUP(H328,$AA$2:$AB$17,2,FALSE),IF(AND(OR($D337={"1/2","1/3","2/1","3/1"}),F328="l"),VLOOKUP(H328,$AC$2:$AD$17,2,FALSE),IF(AND(OR($D337={"1/2","1/3","2/1","3/1"}),F327="w"),VLOOKUP(H327,$AA$2:$AB$17,2,FALSE),IF(AND(OR($D337={"1/2","1/3","2/1","3/1"}),F327="l"),VLOOKUP(H327,$AC$2:$AD$17,2,FALSE),IF(OR($D337={"1/2","1/3","2/1","3/1"}),1,"")))))))))))))))))))))))</f>
        <v>5b</v>
      </c>
      <c r="I338" s="13" t="str">
        <f>IF(AND(J338="d",$A338&gt;=1,OR(K338={1,"2a","2b",3,"5a","5b","10a","10b","20a","20b","40a","40b","80a","80b","160a","160b"})),"w",IF(AND(J338="",$A338&gt;=1,OR(K338={1,"2a","2b",3,"5a","5b","10a","10b","20a","20b","40a","40b","80a","80b","160a","160b"})),"l",""))</f>
        <v>l</v>
      </c>
      <c r="J338" s="7" t="str">
        <f>IF(OR($A338={13,14,15,16,17,18,19,20,21,22,23,24}),"d","")</f>
        <v/>
      </c>
      <c r="K338" s="14" t="str">
        <f>IF(AND(OR($D337={"1/2","2/3","2/1","3/2"}),I337="w"),VLOOKUP(K337,$AA$2:$AB$17,2,FALSE),IF(AND(OR($D337={"1/2","2/3","2/1","3/2"}),I337="l"),VLOOKUP(K337,$AC$2:$AD$17,2,FALSE),IF(AND(OR($D337={"1/2","2/3","2/1","3/2"}),I336="w"),VLOOKUP(K336,$AA$2:$AB$17,2,FALSE),IF(AND(OR($D337={"1/2","2/3","2/1","3/2"}),I336="l"),VLOOKUP(K336,$AC$2:$AD$17,2,FALSE),IF(AND(OR($D337={"1/2","2/3","2/1","3/2"}),I335="w"),VLOOKUP(K335,$AA$2:$AB$17,2,FALSE),IF(AND(OR($D337={"1/2","2/3","2/1","3/2"}),I335="l"),VLOOKUP(K335,$AC$2:$AD$17,2,FALSE),IF(AND(OR($D337={"1/2","2/3","2/1","3/2"}),I334="w"),VLOOKUP(K334,$AA$2:$AB$17,2,FALSE),IF(AND(OR($D337={"1/2","2/3","2/1","3/2"}),I334="l"),VLOOKUP(K334,$AC$2:$AD$17,2,FALSE),IF(AND(OR($D337={"1/2","2/3","2/1","3/2"}),I333="w"),VLOOKUP(K333,$AA$2:$AB$17,2,FALSE),IF(AND(OR($D337={"1/2","2/3","2/1","3/2"}),I333="l"),VLOOKUP(K333,$AC$2:$AD$17,2,FALSE),IF(AND(OR($D337={"1/2","2/3","2/1","3/2"}),I332="w"),VLOOKUP(K332,$AA$2:$AB$17,2,FALSE),IF(AND(OR($D337={"1/2","2/3","2/1","3/2"}),I332="l"),VLOOKUP(K332,$AC$2:$AD$17,2,FALSE),IF(AND(OR($D337={"1/2","2/3","2/1","3/2"}),I331="w"),VLOOKUP(K331,$AA$2:$AB$17,2,FALSE),IF(AND(OR($D337={"1/2","2/3","2/1","3/2"}),I331="l"),VLOOKUP(K331,$AC$2:$AD$17,2,FALSE),IF(AND(OR($D337={"1/2","2/3","2/1","3/2"}),I330="w"),VLOOKUP(K330,$AA$2:$AB$17,2,FALSE),IF(AND(OR($D337={"1/2","2/3","2/1","3/2"}),I330="l"),VLOOKUP(K330,$AC$2:$AD$17,2,FALSE),IF(AND(OR($D337={"1/2","2/3","2/1","3/2"}),I329="w"),VLOOKUP(K329,$AA$2:$AB$17,2,FALSE),IF(AND(OR($D337={"1/2","2/3","2/1","3/2"}),I329="l"),VLOOKUP(K329,$AC$2:$AD$17,2,FALSE),IF(AND(OR($D337={"1/2","2/3","2/1","3/2"}),I328="w"),VLOOKUP(K328,$AA$2:$AB$17,2,FALSE),IF(AND(OR($D337={"1/2","2/3","2/1","3/2"}),I328="l"),VLOOKUP(K328,$AC$2:$AD$17,2,FALSE),IF(AND(OR($D337={"1/2","2/3","2/1","3/2"}),I327="w"),VLOOKUP(K327,$AA$2:$AB$17,2,FALSE),IF(AND(OR($D337={"1/2","2/3","2/1","3/2"}),I327="l"),VLOOKUP(K327,$AC$2:$AD$17,2,FALSE),IF(OR($D337={"1/2","2/3","2/1","3/2"}),1,"")))))))))))))))))))))))</f>
        <v>2a</v>
      </c>
      <c r="L338" s="13" t="str">
        <f>IF(AND(M338="d",$A338&gt;=1,OR(N338={1,"2a","2b",3,"5a","5b","10a","10b","20a","20b","40a","40b","80a","80b","160a","160b"})),"w",IF(AND(M338="",$A338&gt;=1,OR(N338={1,"2a","2b",3,"5a","5b","10a","10b","20a","20b","40a","40b","80a","80b","160a","160b"})),"l",""))</f>
        <v/>
      </c>
      <c r="M338" s="7" t="str">
        <f>IF(OR($A338={25,26,27,28,29,30,31,32,33,34,35,36}),"d","")</f>
        <v/>
      </c>
      <c r="N338" s="14" t="str">
        <f>IF(AND(OR($D337={"1/3","2/3","3/1","3/2"}),L337="w"),VLOOKUP(N337,$AA$2:$AB$17,2,FALSE),IF(AND(OR($D337={"1/3","2/3","3/1","3/2"}),L337="l"),VLOOKUP(N337,$AC$2:$AD$17,2,FALSE),IF(AND(OR($D337={"1/3","2/3","3/1","3/2"}),L336="w"),VLOOKUP(N336,$AA$2:$AB$17,2,FALSE),IF(AND(OR($D337={"1/3","2/3","3/1","3/2"}),L336="l"),VLOOKUP(N336,$AC$2:$AD$17,2,FALSE),IF(AND(OR($D337={"1/3","2/3","3/1","3/2"}),L335="w"),VLOOKUP(N335,$AA$2:$AB$17,2,FALSE),IF(AND(OR($D337={"1/3","2/3","3/1","3/2"}),L335="l"),VLOOKUP(N335,$AC$2:$AD$17,2,FALSE),IF(AND(OR($D337={"1/3","2/3","3/1","3/2"}),L334="w"),VLOOKUP(N334,$AA$2:$AB$17,2,FALSE),IF(AND(OR($D337={"1/3","2/3","3/1","3/2"}),L334="l"),VLOOKUP(N334,$AC$2:$AD$17,2,FALSE),IF(AND(OR($D337={"1/3","2/3","3/1","3/2"}),L333="w"),VLOOKUP(N333,$AA$2:$AB$17,2,FALSE),IF(AND(OR($D337={"1/3","2/3","3/1","3/2"}),L333="l"),VLOOKUP(N333,$AC$2:$AD$17,2,FALSE),IF(AND(OR($D337={"1/3","2/3","3/1","3/2"}),L332="w"),VLOOKUP(N332,$AA$2:$AB$17,2,FALSE),IF(AND(OR($D337={"1/3","2/3","3/1","3/2"}),L332="l"),VLOOKUP(N332,$AC$2:$AD$17,2,FALSE),IF(AND(OR($D337={"1/3","2/3","3/1","3/2"}),L331="w"),VLOOKUP(N331,$AA$2:$AB$17,2,FALSE),IF(AND(OR($D337={"1/3","2/3","3/1","3/2"}),L331="l"),VLOOKUP(N331,$AC$2:$AD$17,2,FALSE),IF(AND(OR($D337={"1/3","2/3","3/1","3/2"}),L330="w"),VLOOKUP(N330,$AA$2:$AB$17,2,FALSE),IF(AND(OR($D337={"1/3","2/3","3/1","3/2"}),L330="l"),VLOOKUP(N330,$AC$2:$AD$17,2,FALSE),IF(AND(OR($D337={"1/3","2/3","3/1","3/2"}),L329="w"),VLOOKUP(N329,$AA$2:$AB$17,2,FALSE),IF(AND(OR($D337={"1/3","2/3","3/1","3/2"}),L329="l"),VLOOKUP(N329,$AC$2:$AD$17,2,FALSE),IF(AND(OR($D337={"1/3","2/3","3/1","3/2"}),L328="w"),VLOOKUP(N328,$AA$2:$AB$17,2,FALSE),IF(AND(OR($D337={"1/3","2/3","3/1","3/2"}),L328="l"),VLOOKUP(N328,$AC$2:$AD$17,2,FALSE),IF(AND(OR($D337={"1/3","2/3","3/1","3/2"}),L327="w"),VLOOKUP(N327,$AA$2:$AB$17,2,FALSE),IF(AND(OR($D337={"1/3","2/3","3/1","3/2"}),L327="l"),VLOOKUP(N327,$AC$2:$AD$17,2,FALSE),IF(OR($D337={"1/3","2/3","3/1","3/2"}),1,"")))))))))))))))))))))))</f>
        <v/>
      </c>
      <c r="O338" s="12">
        <f t="shared" si="27"/>
        <v>8</v>
      </c>
      <c r="P338" s="13" t="str">
        <f>IF(AND(Q338="c",$A338&gt;=1,OR(R338={1,"2a","2b",3,"5a","5b","10a","10b","20a","20b","40a","40b","80a","80b","160a","160b"})),"w",IF(AND(Q338="",$A338&gt;=1,OR(R338={1,"2a","2b",3,"5a","5b","10a","10b","20a","20b","40a","40b","80a","80b","160a","160b"})),"l",""))</f>
        <v>l</v>
      </c>
      <c r="Q338" s="7" t="str">
        <f>IF(OR($A338={1,4,7,10,13,16,19,22,25,28,31,34}),"c","")</f>
        <v/>
      </c>
      <c r="R338" s="14" t="str">
        <f>IF(AND(OR($E337={"a/b","a/c","b/a","c/a"}),P337="w"),VLOOKUP(R337,$AA$2:$AB$17,2,FALSE),IF(AND(OR($E337={"a/b","a/c","b/a","c/a"}),P337="l"),VLOOKUP(R337,$AC$2:$AD$17,2,FALSE),IF(AND(OR($E337={"a/b","a/c","b/a","c/a"}),P336="w"),VLOOKUP(R336,$AA$2:$AB$17,2,FALSE),IF(AND(OR($E337={"a/b","a/c","b/a","c/a"}),P336="l"),VLOOKUP(R336,$AC$2:$AD$17,2,FALSE),IF(AND(OR($E337={"a/b","a/c","b/a","c/a"}),P335="w"),VLOOKUP(R335,$AA$2:$AB$17,2,FALSE),IF(AND(OR($E337={"a/b","a/c","b/a","c/a"}),P335="l"),VLOOKUP(R335,$AC$2:$AD$17,2,FALSE),IF(AND(OR($E337={"a/b","a/c","b/a","c/a"}),P334="w"),VLOOKUP(R334,$AA$2:$AB$17,2,FALSE),IF(AND(OR($E337={"a/b","a/c","b/a","c/a"}),P334="l"),VLOOKUP(R334,$AC$2:$AD$17,2,FALSE),IF(AND(OR($E337={"a/b","a/c","b/a","c/a"}),P333="w"),VLOOKUP(R333,$AA$2:$AB$17,2,FALSE),IF(AND(OR($E337={"a/b","a/c","b/a","c/a"}),P333="l"),VLOOKUP(R333,$AC$2:$AD$17,2,FALSE),IF(AND(OR($E337={"a/b","a/c","b/a","c/a"}),P332="w"),VLOOKUP(R332,$AA$2:$AB$17,2,FALSE),IF(AND(OR($E337={"a/b","a/c","b/a","c/a"}),P332="l"),VLOOKUP(R332,$AC$2:$AD$17,2,FALSE),IF(AND(OR($E337={"a/b","a/c","b/a","c/a"}),P331="w"),VLOOKUP(R331,$AA$2:$AB$17,2,FALSE),IF(AND(OR($E337={"a/b","a/c","b/a","c/a"}),P331="l"),VLOOKUP(R331,$AC$2:$AD$17,2,FALSE),IF(AND(OR($E337={"a/b","a/c","b/a","c/a"}),P330="w"),VLOOKUP(R330,$AA$2:$AB$17,2,FALSE),IF(AND(OR($E337={"a/b","a/c","b/a","c/a"}),P330="l"),VLOOKUP(R330,$AC$2:$AD$17,2,FALSE),IF(AND(OR($E337={"a/b","a/c","b/a","c/a"}),P329="w"),VLOOKUP(R329,$AA$2:$AB$17,2,FALSE),IF(AND(OR($E337={"a/b","a/c","b/a","c/a"}),P329="l"),VLOOKUP(R329,$AC$2:$AD$17,2,FALSE),IF(AND(OR($E337={"a/b","a/c","b/a","c/a"}),P328="w"),VLOOKUP(R328,$AA$2:$AB$17,2,FALSE),IF(AND(OR($E337={"a/b","a/c","b/a","c/a"}),P328="l"),VLOOKUP(R328,$AC$2:$AD$17,2,FALSE),IF(AND(OR($E337={"a/b","a/c","b/a","c/a"}),P327="w"),VLOOKUP(R327,$AA$2:$AB$17,2,FALSE),IF(AND(OR($E337={"a/b","a/c","b/a","c/a"}),P327="l"),VLOOKUP(R327,$AC$2:$AD$17,2,FALSE),IF(OR($E337={"a/b","a/c","b/a","c/a"}),1,"")))))))))))))))))))))))</f>
        <v>10b</v>
      </c>
      <c r="S338" s="13" t="str">
        <f>IF(AND(T338="c",$A338&gt;=1,OR(U338={1,"2a","2b",3,"5a","5b","10a","10b","20a","20b","40a","40b","80a","80b","160a","160b"})),"w",IF(AND(T338="",$A338&gt;=1,OR(U338={1,"2a","2b",3,"5a","5b","10a","10b","20a","20b","40a","40b","80a","80b","160a","160b"})),"l",""))</f>
        <v/>
      </c>
      <c r="T338" s="7" t="str">
        <f>IF(OR($A338={2,5,8,11,14,17,20,23,26,29,32,35}),"c","")</f>
        <v/>
      </c>
      <c r="U338" s="14" t="str">
        <f>IF(AND(OR($E337={"a/b","b/c","b/a","c/b"}),S337="w"),VLOOKUP(U337,$AA$2:$AB$17,2,FALSE),IF(AND(OR($E337={"a/b","b/c","b/a","c/b"}),S337="l"),VLOOKUP(U337,$AC$2:$AD$17,2,FALSE),IF(AND(OR($E337={"a/b","b/c","b/a","c/b"}),S336="w"),VLOOKUP(U336,$AA$2:$AB$17,2,FALSE),IF(AND(OR($E337={"a/b","b/c","b/a","c/b"}),S336="l"),VLOOKUP(U336,$AC$2:$AD$17,2,FALSE),IF(AND(OR($E337={"a/b","b/c","b/a","c/b"}),S335="w"),VLOOKUP(U335,$AA$2:$AB$17,2,FALSE),IF(AND(OR($E337={"a/b","b/c","b/a","c/b"}),S335="l"),VLOOKUP(U335,$AC$2:$AD$17,2,FALSE),IF(AND(OR($E337={"a/b","b/c","b/a","c/b"}),S334="w"),VLOOKUP(U334,$AA$2:$AB$17,2,FALSE),IF(AND(OR($E337={"a/b","b/c","b/a","c/b"}),S334="l"),VLOOKUP(U334,$AC$2:$AD$17,2,FALSE),IF(AND(OR($E337={"a/b","b/c","b/a","c/b"}),S333="w"),VLOOKUP(U333,$AA$2:$AB$17,2,FALSE),IF(AND(OR($E337={"a/b","b/c","b/a","c/b"}),S333="l"),VLOOKUP(U333,$AC$2:$AD$17,2,FALSE),IF(AND(OR($E337={"a/b","b/c","b/a","c/b"}),S332="w"),VLOOKUP(U332,$AA$2:$AB$17,2,FALSE),IF(AND(OR($E337={"a/b","b/c","b/a","c/b"}),S332="l"),VLOOKUP(U332,$AC$2:$AD$17,2,FALSE),IF(AND(OR($E337={"a/b","b/c","b/a","c/b"}),S331="w"),VLOOKUP(U331,$AA$2:$AB$17,2,FALSE),IF(AND(OR($E337={"a/b","b/c","b/a","c/b"}),S331="l"),VLOOKUP(U331,$AC$2:$AD$17,2,FALSE),IF(AND(OR($E337={"a/b","b/c","b/a","c/b"}),S330="w"),VLOOKUP(U330,$AA$2:$AB$17,2,FALSE),IF(AND(OR($E337={"a/b","b/c","b/a","c/b"}),S330="l"),VLOOKUP(U330,$AC$2:$AD$17,2,FALSE),IF(AND(OR($E337={"a/b","b/c","b/a","c/b"}),S329="w"),VLOOKUP(U329,$AA$2:$AB$17,2,FALSE),IF(AND(OR($E337={"a/b","b/c","b/a","c/b"}),S329="l"),VLOOKUP(U329,$AC$2:$AD$17,2,FALSE),IF(AND(OR($E337={"a/b","b/c","b/a","c/b"}),S328="w"),VLOOKUP(U328,$AA$2:$AB$17,2,FALSE),IF(AND(OR($E337={"a/b","b/c","b/a","c/b"}),S328="l"),VLOOKUP(U328,$AC$2:$AD$17,2,FALSE),IF(AND(OR($E337={"a/b","b/c","b/a","c/b"}),S327="w"),VLOOKUP(U327,$AA$2:$AB$17,2,FALSE),IF(AND(OR($E337={"a/b","b/c","b/a","c/b"}),S327="l"),VLOOKUP(U327,$AC$2:$AD$17,2,FALSE),IF(OR($E337={"a/b","b/c","b/a","c/b"}),1,"")))))))))))))))))))))))</f>
        <v/>
      </c>
      <c r="V338" s="13" t="str">
        <f>IF(AND(W338="c",$A338&gt;=1,OR(X338={1,"2a","2b",3,"5a","5b","10a","10b","20a","20b","40a","40b","80a","80b","160a","160b"})),"w",IF(AND(W338="",$A338&gt;=1,OR(X338={1,"2a","2b",3,"5a","5b","10a","10b","20a","20b","40a","40b","80a","80b","160a","160b"})),"l",""))</f>
        <v>w</v>
      </c>
      <c r="W338" s="7" t="str">
        <f>IF(OR($A338={3,6,9,12,15,18,21,24,27,30,33,36}),"c","")</f>
        <v>c</v>
      </c>
      <c r="X338" s="14" t="str">
        <f>IF(AND(OR($E337={"a/c","b/c","c/a","c/b"}),V337="w"),VLOOKUP(X337,$AA$2:$AB$17,2,FALSE),IF(AND(OR($E337={"a/c","b/c","c/a","c/b"}),V337="l"),VLOOKUP(X337,$AC$2:$AD$17,2,FALSE),IF(AND(OR($E337={"a/c","b/c","c/a","c/b"}),V336="w"),VLOOKUP(X336,$AA$2:$AB$17,2,FALSE),IF(AND(OR($E337={"a/c","b/c","c/a","c/b"}),V336="l"),VLOOKUP(X336,$AC$2:$AD$17,2,FALSE),IF(AND(OR($E337={"a/c","b/c","c/a","c/b"}),V335="w"),VLOOKUP(X335,$AA$2:$AB$17,2,FALSE),IF(AND(OR($E337={"a/c","b/c","c/a","c/b"}),V335="l"),VLOOKUP(X335,$AC$2:$AD$17,2,FALSE),IF(AND(OR($E337={"a/c","b/c","c/a","c/b"}),V334="w"),VLOOKUP(X334,$AA$2:$AB$17,2,FALSE),IF(AND(OR($E337={"a/c","b/c","c/a","c/b"}),V334="l"),VLOOKUP(X334,$AC$2:$AD$17,2,FALSE),IF(AND(OR($E337={"a/c","b/c","c/a","c/b"}),V333="w"),VLOOKUP(X333,$AA$2:$AB$17,2,FALSE),IF(AND(OR($E337={"a/c","b/c","c/a","c/b"}),V333="l"),VLOOKUP(X333,$AC$2:$AD$17,2,FALSE),IF(AND(OR($E337={"a/c","b/c","c/a","c/b"}),V332="w"),VLOOKUP(X332,$AA$2:$AB$17,2,FALSE),IF(AND(OR($E337={"a/c","b/c","c/a","c/b"}),V332="l"),VLOOKUP(X332,$AC$2:$AD$17,2,FALSE),IF(AND(OR($E337={"a/c","b/c","c/a","c/b"}),V331="w"),VLOOKUP(X331,$AA$2:$AB$17,2,FALSE),IF(AND(OR($E337={"a/c","b/c","c/a","c/b"}),V331="l"),VLOOKUP(X331,$AC$2:$AD$17,2,FALSE),IF(AND(OR($E337={"a/c","b/c","c/a","c/b"}),V330="w"),VLOOKUP(X330,$AA$2:$AB$17,2,FALSE),IF(AND(OR($E337={"a/c","b/c","c/a","c/b"}),V330="l"),VLOOKUP(X330,$AC$2:$AD$17,2,FALSE),IF(AND(OR($E337={"a/c","b/c","c/a","c/b"}),V329="w"),VLOOKUP(X329,$AA$2:$AB$17,2,FALSE),IF(AND(OR($E337={"a/c","b/c","c/a","c/b"}),V329="l"),VLOOKUP(X329,$AC$2:$AD$17,2,FALSE),IF(AND(OR($E337={"a/c","b/c","c/a","c/b"}),V328="w"),VLOOKUP(X328,$AA$2:$AB$17,2,FALSE),IF(AND(OR($E337={"a/c","b/c","c/a","c/b"}),V328="l"),VLOOKUP(X328,$AC$2:$AD$17,2,FALSE),IF(AND(OR($E337={"a/c","b/c","c/a","c/b"}),V327="w"),VLOOKUP(X327,$AA$2:$AB$17,2,FALSE),IF(AND(OR($E337={"a/c","b/c","c/a","c/b"}),V327="l"),VLOOKUP(X327,$AC$2:$AD$17,2,FALSE),IF(OR($E337={"a/c","b/c","c/a","c/b"}),1,"")))))))))))))))))))))))</f>
        <v>2a</v>
      </c>
      <c r="Y338" s="12">
        <f t="shared" si="28"/>
        <v>-6</v>
      </c>
      <c r="Z338" s="27">
        <f t="shared" si="29"/>
        <v>2</v>
      </c>
    </row>
    <row r="339" spans="1:26">
      <c r="A339" s="2">
        <v>5</v>
      </c>
      <c r="B339" s="9">
        <f>IF(OR($A339={1,2,3,4,5,6,7,8,9,10,11,12}),1,IF(OR($A339={13,14,15,16,17,18,19,20,21,22,23,24}),2,IF(OR($A339={25,26,27,28,29,30,31,32,33,34,35,36}),3,"")))</f>
        <v>1</v>
      </c>
      <c r="C339" s="9" t="str">
        <f>IF(OR($A339={1,4,7,10,13,16,19,22,25,28,31,34}),"A",IF(OR($A339={2,5,8,11,14,17,20,23,26,29,32,35}),"B",IF(OR($A339={3,6,9,12,15,18,21,24,27,30,33,36}),"C","")))</f>
        <v>B</v>
      </c>
      <c r="D339" t="str">
        <f t="shared" si="30"/>
        <v>2/1</v>
      </c>
      <c r="E339" t="str">
        <f t="shared" si="31"/>
        <v>C/B</v>
      </c>
      <c r="F339" s="13" t="str">
        <f>IF(AND(G339="d",$A339&gt;=1,OR(H339={1,"2a","2b",3,"5a","5b","10a","10b","20a","20b","40a","40b","80a","80b","160a","160b"})),"w",IF(AND(G339="",$A339&gt;=1,OR(H339={1,"2a","2b",3,"5a","5b","10a","10b","20a","20b","40a","40b","80a","80b","160a","160b"})),"l",""))</f>
        <v>w</v>
      </c>
      <c r="G339" s="7" t="str">
        <f>IF(OR($A339={1,2,3,4,5,6,7,8,9,10,11,12}),"d","")</f>
        <v>d</v>
      </c>
      <c r="H339" s="14" t="str">
        <f>IF(AND(OR($D338={"1/2","1/3","2/1","3/1"}),F338="w"),VLOOKUP(H338,$AA$2:$AB$17,2,FALSE),IF(AND(OR($D338={"1/2","1/3","2/1","3/1"}),F338="l"),VLOOKUP(H338,$AC$2:$AD$17,2,FALSE),IF(AND(OR($D338={"1/2","1/3","2/1","3/1"}),F337="w"),VLOOKUP(H337,$AA$2:$AB$17,2,FALSE),IF(AND(OR($D338={"1/2","1/3","2/1","3/1"}),F337="l"),VLOOKUP(H337,$AC$2:$AD$17,2,FALSE),IF(AND(OR($D338={"1/2","1/3","2/1","3/1"}),F336="w"),VLOOKUP(H336,$AA$2:$AB$17,2,FALSE),IF(AND(OR($D338={"1/2","1/3","2/1","3/1"}),F336="l"),VLOOKUP(H336,$AC$2:$AD$17,2,FALSE),IF(AND(OR($D338={"1/2","1/3","2/1","3/1"}),F335="w"),VLOOKUP(H335,$AA$2:$AB$17,2,FALSE),IF(AND(OR($D338={"1/2","1/3","2/1","3/1"}),F335="l"),VLOOKUP(H335,$AC$2:$AD$17,2,FALSE),IF(AND(OR($D338={"1/2","1/3","2/1","3/1"}),F334="w"),VLOOKUP(H334,$AA$2:$AB$17,2,FALSE),IF(AND(OR($D338={"1/2","1/3","2/1","3/1"}),F334="l"),VLOOKUP(H334,$AC$2:$AD$17,2,FALSE),IF(AND(OR($D338={"1/2","1/3","2/1","3/1"}),F333="w"),VLOOKUP(H333,$AA$2:$AB$17,2,FALSE),IF(AND(OR($D338={"1/2","1/3","2/1","3/1"}),F333="l"),VLOOKUP(H333,$AC$2:$AD$17,2,FALSE),IF(AND(OR($D338={"1/2","1/3","2/1","3/1"}),F332="w"),VLOOKUP(H332,$AA$2:$AB$17,2,FALSE),IF(AND(OR($D338={"1/2","1/3","2/1","3/1"}),F332="l"),VLOOKUP(H332,$AC$2:$AD$17,2,FALSE),IF(AND(OR($D338={"1/2","1/3","2/1","3/1"}),F331="w"),VLOOKUP(H331,$AA$2:$AB$17,2,FALSE),IF(AND(OR($D338={"1/2","1/3","2/1","3/1"}),F331="l"),VLOOKUP(H331,$AC$2:$AD$17,2,FALSE),IF(AND(OR($D338={"1/2","1/3","2/1","3/1"}),F330="w"),VLOOKUP(H330,$AA$2:$AB$17,2,FALSE),IF(AND(OR($D338={"1/2","1/3","2/1","3/1"}),F330="l"),VLOOKUP(H330,$AC$2:$AD$17,2,FALSE),IF(AND(OR($D338={"1/2","1/3","2/1","3/1"}),F329="w"),VLOOKUP(H329,$AA$2:$AB$17,2,FALSE),IF(AND(OR($D338={"1/2","1/3","2/1","3/1"}),F329="l"),VLOOKUP(H329,$AC$2:$AD$17,2,FALSE),IF(AND(OR($D338={"1/2","1/3","2/1","3/1"}),F328="w"),VLOOKUP(H328,$AA$2:$AB$17,2,FALSE),IF(AND(OR($D338={"1/2","1/3","2/1","3/1"}),F328="l"),VLOOKUP(H328,$AC$2:$AD$17,2,FALSE),IF(OR($D338={"1/2","1/3","2/1","3/1"}),1,"")))))))))))))))))))))))</f>
        <v>2b</v>
      </c>
      <c r="I339" s="13" t="str">
        <f>IF(AND(J339="d",$A339&gt;=1,OR(K339={1,"2a","2b",3,"5a","5b","10a","10b","20a","20b","40a","40b","80a","80b","160a","160b"})),"w",IF(AND(J339="",$A339&gt;=1,OR(K339={1,"2a","2b",3,"5a","5b","10a","10b","20a","20b","40a","40b","80a","80b","160a","160b"})),"l",""))</f>
        <v>l</v>
      </c>
      <c r="J339" s="7" t="str">
        <f>IF(OR($A339={13,14,15,16,17,18,19,20,21,22,23,24}),"d","")</f>
        <v/>
      </c>
      <c r="K339" s="14" t="str">
        <f>IF(AND(OR($D338={"1/2","2/3","2/1","3/2"}),I338="w"),VLOOKUP(K338,$AA$2:$AB$17,2,FALSE),IF(AND(OR($D338={"1/2","2/3","2/1","3/2"}),I338="l"),VLOOKUP(K338,$AC$2:$AD$17,2,FALSE),IF(AND(OR($D338={"1/2","2/3","2/1","3/2"}),I337="w"),VLOOKUP(K337,$AA$2:$AB$17,2,FALSE),IF(AND(OR($D338={"1/2","2/3","2/1","3/2"}),I337="l"),VLOOKUP(K337,$AC$2:$AD$17,2,FALSE),IF(AND(OR($D338={"1/2","2/3","2/1","3/2"}),I336="w"),VLOOKUP(K336,$AA$2:$AB$17,2,FALSE),IF(AND(OR($D338={"1/2","2/3","2/1","3/2"}),I336="l"),VLOOKUP(K336,$AC$2:$AD$17,2,FALSE),IF(AND(OR($D338={"1/2","2/3","2/1","3/2"}),I335="w"),VLOOKUP(K335,$AA$2:$AB$17,2,FALSE),IF(AND(OR($D338={"1/2","2/3","2/1","3/2"}),I335="l"),VLOOKUP(K335,$AC$2:$AD$17,2,FALSE),IF(AND(OR($D338={"1/2","2/3","2/1","3/2"}),I334="w"),VLOOKUP(K334,$AA$2:$AB$17,2,FALSE),IF(AND(OR($D338={"1/2","2/3","2/1","3/2"}),I334="l"),VLOOKUP(K334,$AC$2:$AD$17,2,FALSE),IF(AND(OR($D338={"1/2","2/3","2/1","3/2"}),I333="w"),VLOOKUP(K333,$AA$2:$AB$17,2,FALSE),IF(AND(OR($D338={"1/2","2/3","2/1","3/2"}),I333="l"),VLOOKUP(K333,$AC$2:$AD$17,2,FALSE),IF(AND(OR($D338={"1/2","2/3","2/1","3/2"}),I332="w"),VLOOKUP(K332,$AA$2:$AB$17,2,FALSE),IF(AND(OR($D338={"1/2","2/3","2/1","3/2"}),I332="l"),VLOOKUP(K332,$AC$2:$AD$17,2,FALSE),IF(AND(OR($D338={"1/2","2/3","2/1","3/2"}),I331="w"),VLOOKUP(K331,$AA$2:$AB$17,2,FALSE),IF(AND(OR($D338={"1/2","2/3","2/1","3/2"}),I331="l"),VLOOKUP(K331,$AC$2:$AD$17,2,FALSE),IF(AND(OR($D338={"1/2","2/3","2/1","3/2"}),I330="w"),VLOOKUP(K330,$AA$2:$AB$17,2,FALSE),IF(AND(OR($D338={"1/2","2/3","2/1","3/2"}),I330="l"),VLOOKUP(K330,$AC$2:$AD$17,2,FALSE),IF(AND(OR($D338={"1/2","2/3","2/1","3/2"}),I329="w"),VLOOKUP(K329,$AA$2:$AB$17,2,FALSE),IF(AND(OR($D338={"1/2","2/3","2/1","3/2"}),I329="l"),VLOOKUP(K329,$AC$2:$AD$17,2,FALSE),IF(AND(OR($D338={"1/2","2/3","2/1","3/2"}),I328="w"),VLOOKUP(K328,$AA$2:$AB$17,2,FALSE),IF(AND(OR($D338={"1/2","2/3","2/1","3/2"}),I328="l"),VLOOKUP(K328,$AC$2:$AD$17,2,FALSE),IF(OR($D338={"1/2","2/3","2/1","3/2"}),1,"")))))))))))))))))))))))</f>
        <v>2b</v>
      </c>
      <c r="L339" s="13" t="str">
        <f>IF(AND(M339="d",$A339&gt;=1,OR(N339={1,"2a","2b",3,"5a","5b","10a","10b","20a","20b","40a","40b","80a","80b","160a","160b"})),"w",IF(AND(M339="",$A339&gt;=1,OR(N339={1,"2a","2b",3,"5a","5b","10a","10b","20a","20b","40a","40b","80a","80b","160a","160b"})),"l",""))</f>
        <v/>
      </c>
      <c r="M339" s="7" t="str">
        <f>IF(OR($A339={25,26,27,28,29,30,31,32,33,34,35,36}),"d","")</f>
        <v/>
      </c>
      <c r="N339" s="14" t="str">
        <f>IF(AND(OR($D338={"1/3","2/3","3/1","3/2"}),L338="w"),VLOOKUP(N338,$AA$2:$AB$17,2,FALSE),IF(AND(OR($D338={"1/3","2/3","3/1","3/2"}),L338="l"),VLOOKUP(N338,$AC$2:$AD$17,2,FALSE),IF(AND(OR($D338={"1/3","2/3","3/1","3/2"}),L337="w"),VLOOKUP(N337,$AA$2:$AB$17,2,FALSE),IF(AND(OR($D338={"1/3","2/3","3/1","3/2"}),L337="l"),VLOOKUP(N337,$AC$2:$AD$17,2,FALSE),IF(AND(OR($D338={"1/3","2/3","3/1","3/2"}),L336="w"),VLOOKUP(N336,$AA$2:$AB$17,2,FALSE),IF(AND(OR($D338={"1/3","2/3","3/1","3/2"}),L336="l"),VLOOKUP(N336,$AC$2:$AD$17,2,FALSE),IF(AND(OR($D338={"1/3","2/3","3/1","3/2"}),L335="w"),VLOOKUP(N335,$AA$2:$AB$17,2,FALSE),IF(AND(OR($D338={"1/3","2/3","3/1","3/2"}),L335="l"),VLOOKUP(N335,$AC$2:$AD$17,2,FALSE),IF(AND(OR($D338={"1/3","2/3","3/1","3/2"}),L334="w"),VLOOKUP(N334,$AA$2:$AB$17,2,FALSE),IF(AND(OR($D338={"1/3","2/3","3/1","3/2"}),L334="l"),VLOOKUP(N334,$AC$2:$AD$17,2,FALSE),IF(AND(OR($D338={"1/3","2/3","3/1","3/2"}),L333="w"),VLOOKUP(N333,$AA$2:$AB$17,2,FALSE),IF(AND(OR($D338={"1/3","2/3","3/1","3/2"}),L333="l"),VLOOKUP(N333,$AC$2:$AD$17,2,FALSE),IF(AND(OR($D338={"1/3","2/3","3/1","3/2"}),L332="w"),VLOOKUP(N332,$AA$2:$AB$17,2,FALSE),IF(AND(OR($D338={"1/3","2/3","3/1","3/2"}),L332="l"),VLOOKUP(N332,$AC$2:$AD$17,2,FALSE),IF(AND(OR($D338={"1/3","2/3","3/1","3/2"}),L331="w"),VLOOKUP(N331,$AA$2:$AB$17,2,FALSE),IF(AND(OR($D338={"1/3","2/3","3/1","3/2"}),L331="l"),VLOOKUP(N331,$AC$2:$AD$17,2,FALSE),IF(AND(OR($D338={"1/3","2/3","3/1","3/2"}),L330="w"),VLOOKUP(N330,$AA$2:$AB$17,2,FALSE),IF(AND(OR($D338={"1/3","2/3","3/1","3/2"}),L330="l"),VLOOKUP(N330,$AC$2:$AD$17,2,FALSE),IF(AND(OR($D338={"1/3","2/3","3/1","3/2"}),L329="w"),VLOOKUP(N329,$AA$2:$AB$17,2,FALSE),IF(AND(OR($D338={"1/3","2/3","3/1","3/2"}),L329="l"),VLOOKUP(N329,$AC$2:$AD$17,2,FALSE),IF(AND(OR($D338={"1/3","2/3","3/1","3/2"}),L328="w"),VLOOKUP(N328,$AA$2:$AB$17,2,FALSE),IF(AND(OR($D338={"1/3","2/3","3/1","3/2"}),L328="l"),VLOOKUP(N328,$AC$2:$AD$17,2,FALSE),IF(OR($D338={"1/3","2/3","3/1","3/2"}),1,"")))))))))))))))))))))))</f>
        <v/>
      </c>
      <c r="O339" s="12">
        <f t="shared" si="27"/>
        <v>2</v>
      </c>
      <c r="P339" s="13" t="str">
        <f>IF(AND(Q339="c",$A339&gt;=1,OR(R339={1,"2a","2b",3,"5a","5b","10a","10b","20a","20b","40a","40b","80a","80b","160a","160b"})),"w",IF(AND(Q339="",$A339&gt;=1,OR(R339={1,"2a","2b",3,"5a","5b","10a","10b","20a","20b","40a","40b","80a","80b","160a","160b"})),"l",""))</f>
        <v>l</v>
      </c>
      <c r="Q339" s="7" t="str">
        <f>IF(OR($A339={1,4,7,10,13,16,19,22,25,28,31,34}),"c","")</f>
        <v/>
      </c>
      <c r="R339" s="14" t="str">
        <f>IF(AND(OR($E338={"a/b","a/c","b/a","c/a"}),P338="w"),VLOOKUP(R338,$AA$2:$AB$17,2,FALSE),IF(AND(OR($E338={"a/b","a/c","b/a","c/a"}),P338="l"),VLOOKUP(R338,$AC$2:$AD$17,2,FALSE),IF(AND(OR($E338={"a/b","a/c","b/a","c/a"}),P337="w"),VLOOKUP(R337,$AA$2:$AB$17,2,FALSE),IF(AND(OR($E338={"a/b","a/c","b/a","c/a"}),P337="l"),VLOOKUP(R337,$AC$2:$AD$17,2,FALSE),IF(AND(OR($E338={"a/b","a/c","b/a","c/a"}),P336="w"),VLOOKUP(R336,$AA$2:$AB$17,2,FALSE),IF(AND(OR($E338={"a/b","a/c","b/a","c/a"}),P336="l"),VLOOKUP(R336,$AC$2:$AD$17,2,FALSE),IF(AND(OR($E338={"a/b","a/c","b/a","c/a"}),P335="w"),VLOOKUP(R335,$AA$2:$AB$17,2,FALSE),IF(AND(OR($E338={"a/b","a/c","b/a","c/a"}),P335="l"),VLOOKUP(R335,$AC$2:$AD$17,2,FALSE),IF(AND(OR($E338={"a/b","a/c","b/a","c/a"}),P334="w"),VLOOKUP(R334,$AA$2:$AB$17,2,FALSE),IF(AND(OR($E338={"a/b","a/c","b/a","c/a"}),P334="l"),VLOOKUP(R334,$AC$2:$AD$17,2,FALSE),IF(AND(OR($E338={"a/b","a/c","b/a","c/a"}),P333="w"),VLOOKUP(R333,$AA$2:$AB$17,2,FALSE),IF(AND(OR($E338={"a/b","a/c","b/a","c/a"}),P333="l"),VLOOKUP(R333,$AC$2:$AD$17,2,FALSE),IF(AND(OR($E338={"a/b","a/c","b/a","c/a"}),P332="w"),VLOOKUP(R332,$AA$2:$AB$17,2,FALSE),IF(AND(OR($E338={"a/b","a/c","b/a","c/a"}),P332="l"),VLOOKUP(R332,$AC$2:$AD$17,2,FALSE),IF(AND(OR($E338={"a/b","a/c","b/a","c/a"}),P331="w"),VLOOKUP(R331,$AA$2:$AB$17,2,FALSE),IF(AND(OR($E338={"a/b","a/c","b/a","c/a"}),P331="l"),VLOOKUP(R331,$AC$2:$AD$17,2,FALSE),IF(AND(OR($E338={"a/b","a/c","b/a","c/a"}),P330="w"),VLOOKUP(R330,$AA$2:$AB$17,2,FALSE),IF(AND(OR($E338={"a/b","a/c","b/a","c/a"}),P330="l"),VLOOKUP(R330,$AC$2:$AD$17,2,FALSE),IF(AND(OR($E338={"a/b","a/c","b/a","c/a"}),P329="w"),VLOOKUP(R329,$AA$2:$AB$17,2,FALSE),IF(AND(OR($E338={"a/b","a/c","b/a","c/a"}),P329="l"),VLOOKUP(R329,$AC$2:$AD$17,2,FALSE),IF(AND(OR($E338={"a/b","a/c","b/a","c/a"}),P328="w"),VLOOKUP(R328,$AA$2:$AB$17,2,FALSE),IF(AND(OR($E338={"a/b","a/c","b/a","c/a"}),P328="l"),VLOOKUP(R328,$AC$2:$AD$17,2,FALSE),IF(OR($E338={"a/b","a/c","b/a","c/a"}),1,"")))))))))))))))))))))))</f>
        <v>20a</v>
      </c>
      <c r="S339" s="13" t="str">
        <f>IF(AND(T339="c",$A339&gt;=1,OR(U339={1,"2a","2b",3,"5a","5b","10a","10b","20a","20b","40a","40b","80a","80b","160a","160b"})),"w",IF(AND(T339="",$A339&gt;=1,OR(U339={1,"2a","2b",3,"5a","5b","10a","10b","20a","20b","40a","40b","80a","80b","160a","160b"})),"l",""))</f>
        <v/>
      </c>
      <c r="T339" s="7" t="str">
        <f>IF(OR($A339={2,5,8,11,14,17,20,23,26,29,32,35}),"c","")</f>
        <v>c</v>
      </c>
      <c r="U339" s="14" t="str">
        <f>IF(AND(OR($E338={"a/b","b/c","b/a","c/b"}),S338="w"),VLOOKUP(U338,$AA$2:$AB$17,2,FALSE),IF(AND(OR($E338={"a/b","b/c","b/a","c/b"}),S338="l"),VLOOKUP(U338,$AC$2:$AD$17,2,FALSE),IF(AND(OR($E338={"a/b","b/c","b/a","c/b"}),S337="w"),VLOOKUP(U337,$AA$2:$AB$17,2,FALSE),IF(AND(OR($E338={"a/b","b/c","b/a","c/b"}),S337="l"),VLOOKUP(U337,$AC$2:$AD$17,2,FALSE),IF(AND(OR($E338={"a/b","b/c","b/a","c/b"}),S336="w"),VLOOKUP(U336,$AA$2:$AB$17,2,FALSE),IF(AND(OR($E338={"a/b","b/c","b/a","c/b"}),S336="l"),VLOOKUP(U336,$AC$2:$AD$17,2,FALSE),IF(AND(OR($E338={"a/b","b/c","b/a","c/b"}),S335="w"),VLOOKUP(U335,$AA$2:$AB$17,2,FALSE),IF(AND(OR($E338={"a/b","b/c","b/a","c/b"}),S335="l"),VLOOKUP(U335,$AC$2:$AD$17,2,FALSE),IF(AND(OR($E338={"a/b","b/c","b/a","c/b"}),S334="w"),VLOOKUP(U334,$AA$2:$AB$17,2,FALSE),IF(AND(OR($E338={"a/b","b/c","b/a","c/b"}),S334="l"),VLOOKUP(U334,$AC$2:$AD$17,2,FALSE),IF(AND(OR($E338={"a/b","b/c","b/a","c/b"}),S333="w"),VLOOKUP(U333,$AA$2:$AB$17,2,FALSE),IF(AND(OR($E338={"a/b","b/c","b/a","c/b"}),S333="l"),VLOOKUP(U333,$AC$2:$AD$17,2,FALSE),IF(AND(OR($E338={"a/b","b/c","b/a","c/b"}),S332="w"),VLOOKUP(U332,$AA$2:$AB$17,2,FALSE),IF(AND(OR($E338={"a/b","b/c","b/a","c/b"}),S332="l"),VLOOKUP(U332,$AC$2:$AD$17,2,FALSE),IF(AND(OR($E338={"a/b","b/c","b/a","c/b"}),S331="w"),VLOOKUP(U331,$AA$2:$AB$17,2,FALSE),IF(AND(OR($E338={"a/b","b/c","b/a","c/b"}),S331="l"),VLOOKUP(U331,$AC$2:$AD$17,2,FALSE),IF(AND(OR($E338={"a/b","b/c","b/a","c/b"}),S330="w"),VLOOKUP(U330,$AA$2:$AB$17,2,FALSE),IF(AND(OR($E338={"a/b","b/c","b/a","c/b"}),S330="l"),VLOOKUP(U330,$AC$2:$AD$17,2,FALSE),IF(AND(OR($E338={"a/b","b/c","b/a","c/b"}),S329="w"),VLOOKUP(U329,$AA$2:$AB$17,2,FALSE),IF(AND(OR($E338={"a/b","b/c","b/a","c/b"}),S329="l"),VLOOKUP(U329,$AC$2:$AD$17,2,FALSE),IF(AND(OR($E338={"a/b","b/c","b/a","c/b"}),S328="w"),VLOOKUP(U328,$AA$2:$AB$17,2,FALSE),IF(AND(OR($E338={"a/b","b/c","b/a","c/b"}),S328="l"),VLOOKUP(U328,$AC$2:$AD$17,2,FALSE),IF(OR($E338={"a/b","b/c","b/a","c/b"}),1,"")))))))))))))))))))))))</f>
        <v/>
      </c>
      <c r="V339" s="13" t="str">
        <f>IF(AND(W339="c",$A339&gt;=1,OR(X339={1,"2a","2b",3,"5a","5b","10a","10b","20a","20b","40a","40b","80a","80b","160a","160b"})),"w",IF(AND(W339="",$A339&gt;=1,OR(X339={1,"2a","2b",3,"5a","5b","10a","10b","20a","20b","40a","40b","80a","80b","160a","160b"})),"l",""))</f>
        <v>l</v>
      </c>
      <c r="W339" s="7" t="str">
        <f>IF(OR($A339={3,6,9,12,15,18,21,24,27,30,33,36}),"c","")</f>
        <v/>
      </c>
      <c r="X339" s="14">
        <f>IF(AND(OR($E338={"a/c","b/c","c/a","c/b"}),V338="w"),VLOOKUP(X338,$AA$2:$AB$17,2,FALSE),IF(AND(OR($E338={"a/c","b/c","c/a","c/b"}),V338="l"),VLOOKUP(X338,$AC$2:$AD$17,2,FALSE),IF(AND(OR($E338={"a/c","b/c","c/a","c/b"}),V337="w"),VLOOKUP(X337,$AA$2:$AB$17,2,FALSE),IF(AND(OR($E338={"a/c","b/c","c/a","c/b"}),V337="l"),VLOOKUP(X337,$AC$2:$AD$17,2,FALSE),IF(AND(OR($E338={"a/c","b/c","c/a","c/b"}),V336="w"),VLOOKUP(X336,$AA$2:$AB$17,2,FALSE),IF(AND(OR($E338={"a/c","b/c","c/a","c/b"}),V336="l"),VLOOKUP(X336,$AC$2:$AD$17,2,FALSE),IF(AND(OR($E338={"a/c","b/c","c/a","c/b"}),V335="w"),VLOOKUP(X335,$AA$2:$AB$17,2,FALSE),IF(AND(OR($E338={"a/c","b/c","c/a","c/b"}),V335="l"),VLOOKUP(X335,$AC$2:$AD$17,2,FALSE),IF(AND(OR($E338={"a/c","b/c","c/a","c/b"}),V334="w"),VLOOKUP(X334,$AA$2:$AB$17,2,FALSE),IF(AND(OR($E338={"a/c","b/c","c/a","c/b"}),V334="l"),VLOOKUP(X334,$AC$2:$AD$17,2,FALSE),IF(AND(OR($E338={"a/c","b/c","c/a","c/b"}),V333="w"),VLOOKUP(X333,$AA$2:$AB$17,2,FALSE),IF(AND(OR($E338={"a/c","b/c","c/a","c/b"}),V333="l"),VLOOKUP(X333,$AC$2:$AD$17,2,FALSE),IF(AND(OR($E338={"a/c","b/c","c/a","c/b"}),V332="w"),VLOOKUP(X332,$AA$2:$AB$17,2,FALSE),IF(AND(OR($E338={"a/c","b/c","c/a","c/b"}),V332="l"),VLOOKUP(X332,$AC$2:$AD$17,2,FALSE),IF(AND(OR($E338={"a/c","b/c","c/a","c/b"}),V331="w"),VLOOKUP(X331,$AA$2:$AB$17,2,FALSE),IF(AND(OR($E338={"a/c","b/c","c/a","c/b"}),V331="l"),VLOOKUP(X331,$AC$2:$AD$17,2,FALSE),IF(AND(OR($E338={"a/c","b/c","c/a","c/b"}),V330="w"),VLOOKUP(X330,$AA$2:$AB$17,2,FALSE),IF(AND(OR($E338={"a/c","b/c","c/a","c/b"}),V330="l"),VLOOKUP(X330,$AC$2:$AD$17,2,FALSE),IF(AND(OR($E338={"a/c","b/c","c/a","c/b"}),V329="w"),VLOOKUP(X329,$AA$2:$AB$17,2,FALSE),IF(AND(OR($E338={"a/c","b/c","c/a","c/b"}),V329="l"),VLOOKUP(X329,$AC$2:$AD$17,2,FALSE),IF(AND(OR($E338={"a/c","b/c","c/a","c/b"}),V328="w"),VLOOKUP(X328,$AA$2:$AB$17,2,FALSE),IF(AND(OR($E338={"a/c","b/c","c/a","c/b"}),V328="l"),VLOOKUP(X328,$AC$2:$AD$17,2,FALSE),IF(OR($E338={"a/c","b/c","c/a","c/b"}),1,"")))))))))))))))))))))))</f>
        <v>1</v>
      </c>
      <c r="Y339" s="12">
        <f t="shared" si="28"/>
        <v>-21</v>
      </c>
      <c r="Z339" s="27">
        <f t="shared" si="29"/>
        <v>-19</v>
      </c>
    </row>
    <row r="340" spans="1:26">
      <c r="A340" s="2">
        <v>36</v>
      </c>
      <c r="B340" s="9">
        <f>IF(OR($A340={1,2,3,4,5,6,7,8,9,10,11,12}),1,IF(OR($A340={13,14,15,16,17,18,19,20,21,22,23,24}),2,IF(OR($A340={25,26,27,28,29,30,31,32,33,34,35,36}),3,"")))</f>
        <v>3</v>
      </c>
      <c r="C340" s="9" t="str">
        <f>IF(OR($A340={1,4,7,10,13,16,19,22,25,28,31,34}),"A",IF(OR($A340={2,5,8,11,14,17,20,23,26,29,32,35}),"B",IF(OR($A340={3,6,9,12,15,18,21,24,27,30,33,36}),"C","")))</f>
        <v>C</v>
      </c>
      <c r="D340" t="str">
        <f t="shared" si="30"/>
        <v>1/3</v>
      </c>
      <c r="E340" t="str">
        <f t="shared" si="31"/>
        <v>B/C</v>
      </c>
      <c r="F340" s="13" t="str">
        <f>IF(AND(G340="d",$A340&gt;=1,OR(H340={1,"2a","2b",3,"5a","5b","10a","10b","20a","20b","40a","40b","80a","80b","160a","160b"})),"w",IF(AND(G340="",$A340&gt;=1,OR(H340={1,"2a","2b",3,"5a","5b","10a","10b","20a","20b","40a","40b","80a","80b","160a","160b"})),"l",""))</f>
        <v>l</v>
      </c>
      <c r="G340" s="7" t="str">
        <f>IF(OR($A340={1,2,3,4,5,6,7,8,9,10,11,12}),"d","")</f>
        <v/>
      </c>
      <c r="H340" s="14">
        <f>IF(AND(OR($D339={"1/2","1/3","2/1","3/1"}),F339="w"),VLOOKUP(H339,$AA$2:$AB$17,2,FALSE),IF(AND(OR($D339={"1/2","1/3","2/1","3/1"}),F339="l"),VLOOKUP(H339,$AC$2:$AD$17,2,FALSE),IF(AND(OR($D339={"1/2","1/3","2/1","3/1"}),F338="w"),VLOOKUP(H338,$AA$2:$AB$17,2,FALSE),IF(AND(OR($D339={"1/2","1/3","2/1","3/1"}),F338="l"),VLOOKUP(H338,$AC$2:$AD$17,2,FALSE),IF(AND(OR($D339={"1/2","1/3","2/1","3/1"}),F337="w"),VLOOKUP(H337,$AA$2:$AB$17,2,FALSE),IF(AND(OR($D339={"1/2","1/3","2/1","3/1"}),F337="l"),VLOOKUP(H337,$AC$2:$AD$17,2,FALSE),IF(AND(OR($D339={"1/2","1/3","2/1","3/1"}),F336="w"),VLOOKUP(H336,$AA$2:$AB$17,2,FALSE),IF(AND(OR($D339={"1/2","1/3","2/1","3/1"}),F336="l"),VLOOKUP(H336,$AC$2:$AD$17,2,FALSE),IF(AND(OR($D339={"1/2","1/3","2/1","3/1"}),F335="w"),VLOOKUP(H335,$AA$2:$AB$17,2,FALSE),IF(AND(OR($D339={"1/2","1/3","2/1","3/1"}),F335="l"),VLOOKUP(H335,$AC$2:$AD$17,2,FALSE),IF(AND(OR($D339={"1/2","1/3","2/1","3/1"}),F334="w"),VLOOKUP(H334,$AA$2:$AB$17,2,FALSE),IF(AND(OR($D339={"1/2","1/3","2/1","3/1"}),F334="l"),VLOOKUP(H334,$AC$2:$AD$17,2,FALSE),IF(AND(OR($D339={"1/2","1/3","2/1","3/1"}),F333="w"),VLOOKUP(H333,$AA$2:$AB$17,2,FALSE),IF(AND(OR($D339={"1/2","1/3","2/1","3/1"}),F333="l"),VLOOKUP(H333,$AC$2:$AD$17,2,FALSE),IF(AND(OR($D339={"1/2","1/3","2/1","3/1"}),F332="w"),VLOOKUP(H332,$AA$2:$AB$17,2,FALSE),IF(AND(OR($D339={"1/2","1/3","2/1","3/1"}),F332="l"),VLOOKUP(H332,$AC$2:$AD$17,2,FALSE),IF(AND(OR($D339={"1/2","1/3","2/1","3/1"}),F331="w"),VLOOKUP(H331,$AA$2:$AB$17,2,FALSE),IF(AND(OR($D339={"1/2","1/3","2/1","3/1"}),F331="l"),VLOOKUP(H331,$AC$2:$AD$17,2,FALSE),IF(AND(OR($D339={"1/2","1/3","2/1","3/1"}),F330="w"),VLOOKUP(H330,$AA$2:$AB$17,2,FALSE),IF(AND(OR($D339={"1/2","1/3","2/1","3/1"}),F330="l"),VLOOKUP(H330,$AC$2:$AD$17,2,FALSE),IF(AND(OR($D339={"1/2","1/3","2/1","3/1"}),F329="w"),VLOOKUP(H329,$AA$2:$AB$17,2,FALSE),IF(AND(OR($D339={"1/2","1/3","2/1","3/1"}),F329="l"),VLOOKUP(H329,$AC$2:$AD$17,2,FALSE),IF(OR($D339={"1/2","1/3","2/1","3/1"}),1,"")))))))))))))))))))))))</f>
        <v>1</v>
      </c>
      <c r="I340" s="13" t="str">
        <f>IF(AND(J340="d",$A340&gt;=1,OR(K340={1,"2a","2b",3,"5a","5b","10a","10b","20a","20b","40a","40b","80a","80b","160a","160b"})),"w",IF(AND(J340="",$A340&gt;=1,OR(K340={1,"2a","2b",3,"5a","5b","10a","10b","20a","20b","40a","40b","80a","80b","160a","160b"})),"l",""))</f>
        <v>l</v>
      </c>
      <c r="J340" s="7" t="str">
        <f>IF(OR($A340={13,14,15,16,17,18,19,20,21,22,23,24}),"d","")</f>
        <v/>
      </c>
      <c r="K340" s="14">
        <f>IF(AND(OR($D339={"1/2","2/3","2/1","3/2"}),I339="w"),VLOOKUP(K339,$AA$2:$AB$17,2,FALSE),IF(AND(OR($D339={"1/2","2/3","2/1","3/2"}),I339="l"),VLOOKUP(K339,$AC$2:$AD$17,2,FALSE),IF(AND(OR($D339={"1/2","2/3","2/1","3/2"}),I338="w"),VLOOKUP(K338,$AA$2:$AB$17,2,FALSE),IF(AND(OR($D339={"1/2","2/3","2/1","3/2"}),I338="l"),VLOOKUP(K338,$AC$2:$AD$17,2,FALSE),IF(AND(OR($D339={"1/2","2/3","2/1","3/2"}),I337="w"),VLOOKUP(K337,$AA$2:$AB$17,2,FALSE),IF(AND(OR($D339={"1/2","2/3","2/1","3/2"}),I337="l"),VLOOKUP(K337,$AC$2:$AD$17,2,FALSE),IF(AND(OR($D339={"1/2","2/3","2/1","3/2"}),I336="w"),VLOOKUP(K336,$AA$2:$AB$17,2,FALSE),IF(AND(OR($D339={"1/2","2/3","2/1","3/2"}),I336="l"),VLOOKUP(K336,$AC$2:$AD$17,2,FALSE),IF(AND(OR($D339={"1/2","2/3","2/1","3/2"}),I335="w"),VLOOKUP(K335,$AA$2:$AB$17,2,FALSE),IF(AND(OR($D339={"1/2","2/3","2/1","3/2"}),I335="l"),VLOOKUP(K335,$AC$2:$AD$17,2,FALSE),IF(AND(OR($D339={"1/2","2/3","2/1","3/2"}),I334="w"),VLOOKUP(K334,$AA$2:$AB$17,2,FALSE),IF(AND(OR($D339={"1/2","2/3","2/1","3/2"}),I334="l"),VLOOKUP(K334,$AC$2:$AD$17,2,FALSE),IF(AND(OR($D339={"1/2","2/3","2/1","3/2"}),I333="w"),VLOOKUP(K333,$AA$2:$AB$17,2,FALSE),IF(AND(OR($D339={"1/2","2/3","2/1","3/2"}),I333="l"),VLOOKUP(K333,$AC$2:$AD$17,2,FALSE),IF(AND(OR($D339={"1/2","2/3","2/1","3/2"}),I332="w"),VLOOKUP(K332,$AA$2:$AB$17,2,FALSE),IF(AND(OR($D339={"1/2","2/3","2/1","3/2"}),I332="l"),VLOOKUP(K332,$AC$2:$AD$17,2,FALSE),IF(AND(OR($D339={"1/2","2/3","2/1","3/2"}),I331="w"),VLOOKUP(K331,$AA$2:$AB$17,2,FALSE),IF(AND(OR($D339={"1/2","2/3","2/1","3/2"}),I331="l"),VLOOKUP(K331,$AC$2:$AD$17,2,FALSE),IF(AND(OR($D339={"1/2","2/3","2/1","3/2"}),I330="w"),VLOOKUP(K330,$AA$2:$AB$17,2,FALSE),IF(AND(OR($D339={"1/2","2/3","2/1","3/2"}),I330="l"),VLOOKUP(K330,$AC$2:$AD$17,2,FALSE),IF(AND(OR($D339={"1/2","2/3","2/1","3/2"}),I329="w"),VLOOKUP(K329,$AA$2:$AB$17,2,FALSE),IF(AND(OR($D339={"1/2","2/3","2/1","3/2"}),I329="l"),VLOOKUP(K329,$AC$2:$AD$17,2,FALSE),IF(OR($D339={"1/2","2/3","2/1","3/2"}),1,"")))))))))))))))))))))))</f>
        <v>3</v>
      </c>
      <c r="L340" s="13" t="str">
        <f>IF(AND(M340="d",$A340&gt;=1,OR(N340={1,"2a","2b",3,"5a","5b","10a","10b","20a","20b","40a","40b","80a","80b","160a","160b"})),"w",IF(AND(M340="",$A340&gt;=1,OR(N340={1,"2a","2b",3,"5a","5b","10a","10b","20a","20b","40a","40b","80a","80b","160a","160b"})),"l",""))</f>
        <v/>
      </c>
      <c r="M340" s="7" t="str">
        <f>IF(OR($A340={25,26,27,28,29,30,31,32,33,34,35,36}),"d","")</f>
        <v>d</v>
      </c>
      <c r="N340" s="14" t="str">
        <f>IF(AND(OR($D339={"1/3","2/3","3/1","3/2"}),L339="w"),VLOOKUP(N339,$AA$2:$AB$17,2,FALSE),IF(AND(OR($D339={"1/3","2/3","3/1","3/2"}),L339="l"),VLOOKUP(N339,$AC$2:$AD$17,2,FALSE),IF(AND(OR($D339={"1/3","2/3","3/1","3/2"}),L338="w"),VLOOKUP(N338,$AA$2:$AB$17,2,FALSE),IF(AND(OR($D339={"1/3","2/3","3/1","3/2"}),L338="l"),VLOOKUP(N338,$AC$2:$AD$17,2,FALSE),IF(AND(OR($D339={"1/3","2/3","3/1","3/2"}),L337="w"),VLOOKUP(N337,$AA$2:$AB$17,2,FALSE),IF(AND(OR($D339={"1/3","2/3","3/1","3/2"}),L337="l"),VLOOKUP(N337,$AC$2:$AD$17,2,FALSE),IF(AND(OR($D339={"1/3","2/3","3/1","3/2"}),L336="w"),VLOOKUP(N336,$AA$2:$AB$17,2,FALSE),IF(AND(OR($D339={"1/3","2/3","3/1","3/2"}),L336="l"),VLOOKUP(N336,$AC$2:$AD$17,2,FALSE),IF(AND(OR($D339={"1/3","2/3","3/1","3/2"}),L335="w"),VLOOKUP(N335,$AA$2:$AB$17,2,FALSE),IF(AND(OR($D339={"1/3","2/3","3/1","3/2"}),L335="l"),VLOOKUP(N335,$AC$2:$AD$17,2,FALSE),IF(AND(OR($D339={"1/3","2/3","3/1","3/2"}),L334="w"),VLOOKUP(N334,$AA$2:$AB$17,2,FALSE),IF(AND(OR($D339={"1/3","2/3","3/1","3/2"}),L334="l"),VLOOKUP(N334,$AC$2:$AD$17,2,FALSE),IF(AND(OR($D339={"1/3","2/3","3/1","3/2"}),L333="w"),VLOOKUP(N333,$AA$2:$AB$17,2,FALSE),IF(AND(OR($D339={"1/3","2/3","3/1","3/2"}),L333="l"),VLOOKUP(N333,$AC$2:$AD$17,2,FALSE),IF(AND(OR($D339={"1/3","2/3","3/1","3/2"}),L332="w"),VLOOKUP(N332,$AA$2:$AB$17,2,FALSE),IF(AND(OR($D339={"1/3","2/3","3/1","3/2"}),L332="l"),VLOOKUP(N332,$AC$2:$AD$17,2,FALSE),IF(AND(OR($D339={"1/3","2/3","3/1","3/2"}),L331="w"),VLOOKUP(N331,$AA$2:$AB$17,2,FALSE),IF(AND(OR($D339={"1/3","2/3","3/1","3/2"}),L331="l"),VLOOKUP(N331,$AC$2:$AD$17,2,FALSE),IF(AND(OR($D339={"1/3","2/3","3/1","3/2"}),L330="w"),VLOOKUP(N330,$AA$2:$AB$17,2,FALSE),IF(AND(OR($D339={"1/3","2/3","3/1","3/2"}),L330="l"),VLOOKUP(N330,$AC$2:$AD$17,2,FALSE),IF(AND(OR($D339={"1/3","2/3","3/1","3/2"}),L329="w"),VLOOKUP(N329,$AA$2:$AB$17,2,FALSE),IF(AND(OR($D339={"1/3","2/3","3/1","3/2"}),L329="l"),VLOOKUP(N329,$AC$2:$AD$17,2,FALSE),IF(OR($D339={"1/3","2/3","3/1","3/2"}),1,"")))))))))))))))))))))))</f>
        <v/>
      </c>
      <c r="O340" s="12">
        <f t="shared" si="27"/>
        <v>-4</v>
      </c>
      <c r="P340" s="13" t="str">
        <f>IF(AND(Q340="c",$A340&gt;=1,OR(R340={1,"2a","2b",3,"5a","5b","10a","10b","20a","20b","40a","40b","80a","80b","160a","160b"})),"w",IF(AND(Q340="",$A340&gt;=1,OR(R340={1,"2a","2b",3,"5a","5b","10a","10b","20a","20b","40a","40b","80a","80b","160a","160b"})),"l",""))</f>
        <v/>
      </c>
      <c r="Q340" s="7" t="str">
        <f>IF(OR($A340={1,4,7,10,13,16,19,22,25,28,31,34}),"c","")</f>
        <v/>
      </c>
      <c r="R340" s="14" t="str">
        <f>IF(AND(OR($E339={"a/b","a/c","b/a","c/a"}),P339="w"),VLOOKUP(R339,$AA$2:$AB$17,2,FALSE),IF(AND(OR($E339={"a/b","a/c","b/a","c/a"}),P339="l"),VLOOKUP(R339,$AC$2:$AD$17,2,FALSE),IF(AND(OR($E339={"a/b","a/c","b/a","c/a"}),P338="w"),VLOOKUP(R338,$AA$2:$AB$17,2,FALSE),IF(AND(OR($E339={"a/b","a/c","b/a","c/a"}),P338="l"),VLOOKUP(R338,$AC$2:$AD$17,2,FALSE),IF(AND(OR($E339={"a/b","a/c","b/a","c/a"}),P337="w"),VLOOKUP(R337,$AA$2:$AB$17,2,FALSE),IF(AND(OR($E339={"a/b","a/c","b/a","c/a"}),P337="l"),VLOOKUP(R337,$AC$2:$AD$17,2,FALSE),IF(AND(OR($E339={"a/b","a/c","b/a","c/a"}),P336="w"),VLOOKUP(R336,$AA$2:$AB$17,2,FALSE),IF(AND(OR($E339={"a/b","a/c","b/a","c/a"}),P336="l"),VLOOKUP(R336,$AC$2:$AD$17,2,FALSE),IF(AND(OR($E339={"a/b","a/c","b/a","c/a"}),P335="w"),VLOOKUP(R335,$AA$2:$AB$17,2,FALSE),IF(AND(OR($E339={"a/b","a/c","b/a","c/a"}),P335="l"),VLOOKUP(R335,$AC$2:$AD$17,2,FALSE),IF(AND(OR($E339={"a/b","a/c","b/a","c/a"}),P334="w"),VLOOKUP(R334,$AA$2:$AB$17,2,FALSE),IF(AND(OR($E339={"a/b","a/c","b/a","c/a"}),P334="l"),VLOOKUP(R334,$AC$2:$AD$17,2,FALSE),IF(AND(OR($E339={"a/b","a/c","b/a","c/a"}),P333="w"),VLOOKUP(R333,$AA$2:$AB$17,2,FALSE),IF(AND(OR($E339={"a/b","a/c","b/a","c/a"}),P333="l"),VLOOKUP(R333,$AC$2:$AD$17,2,FALSE),IF(AND(OR($E339={"a/b","a/c","b/a","c/a"}),P332="w"),VLOOKUP(R332,$AA$2:$AB$17,2,FALSE),IF(AND(OR($E339={"a/b","a/c","b/a","c/a"}),P332="l"),VLOOKUP(R332,$AC$2:$AD$17,2,FALSE),IF(AND(OR($E339={"a/b","a/c","b/a","c/a"}),P331="w"),VLOOKUP(R331,$AA$2:$AB$17,2,FALSE),IF(AND(OR($E339={"a/b","a/c","b/a","c/a"}),P331="l"),VLOOKUP(R331,$AC$2:$AD$17,2,FALSE),IF(AND(OR($E339={"a/b","a/c","b/a","c/a"}),P330="w"),VLOOKUP(R330,$AA$2:$AB$17,2,FALSE),IF(AND(OR($E339={"a/b","a/c","b/a","c/a"}),P330="l"),VLOOKUP(R330,$AC$2:$AD$17,2,FALSE),IF(AND(OR($E339={"a/b","a/c","b/a","c/a"}),P329="w"),VLOOKUP(R329,$AA$2:$AB$17,2,FALSE),IF(AND(OR($E339={"a/b","a/c","b/a","c/a"}),P329="l"),VLOOKUP(R329,$AC$2:$AD$17,2,FALSE),IF(OR($E339={"a/b","a/c","b/a","c/a"}),1,"")))))))))))))))))))))))</f>
        <v/>
      </c>
      <c r="S340" s="13" t="str">
        <f>IF(AND(T340="c",$A340&gt;=1,OR(U340={1,"2a","2b",3,"5a","5b","10a","10b","20a","20b","40a","40b","80a","80b","160a","160b"})),"w",IF(AND(T340="",$A340&gt;=1,OR(U340={1,"2a","2b",3,"5a","5b","10a","10b","20a","20b","40a","40b","80a","80b","160a","160b"})),"l",""))</f>
        <v>l</v>
      </c>
      <c r="T340" s="7" t="str">
        <f>IF(OR($A340={2,5,8,11,14,17,20,23,26,29,32,35}),"c","")</f>
        <v/>
      </c>
      <c r="U340" s="14" t="str">
        <f>IF(AND(OR($E339={"a/b","b/c","b/a","c/b"}),S339="w"),VLOOKUP(U339,$AA$2:$AB$17,2,FALSE),IF(AND(OR($E339={"a/b","b/c","b/a","c/b"}),S339="l"),VLOOKUP(U339,$AC$2:$AD$17,2,FALSE),IF(AND(OR($E339={"a/b","b/c","b/a","c/b"}),S338="w"),VLOOKUP(U338,$AA$2:$AB$17,2,FALSE),IF(AND(OR($E339={"a/b","b/c","b/a","c/b"}),S338="l"),VLOOKUP(U338,$AC$2:$AD$17,2,FALSE),IF(AND(OR($E339={"a/b","b/c","b/a","c/b"}),S337="w"),VLOOKUP(U337,$AA$2:$AB$17,2,FALSE),IF(AND(OR($E339={"a/b","b/c","b/a","c/b"}),S337="l"),VLOOKUP(U337,$AC$2:$AD$17,2,FALSE),IF(AND(OR($E339={"a/b","b/c","b/a","c/b"}),S336="w"),VLOOKUP(U336,$AA$2:$AB$17,2,FALSE),IF(AND(OR($E339={"a/b","b/c","b/a","c/b"}),S336="l"),VLOOKUP(U336,$AC$2:$AD$17,2,FALSE),IF(AND(OR($E339={"a/b","b/c","b/a","c/b"}),S335="w"),VLOOKUP(U335,$AA$2:$AB$17,2,FALSE),IF(AND(OR($E339={"a/b","b/c","b/a","c/b"}),S335="l"),VLOOKUP(U335,$AC$2:$AD$17,2,FALSE),IF(AND(OR($E339={"a/b","b/c","b/a","c/b"}),S334="w"),VLOOKUP(U334,$AA$2:$AB$17,2,FALSE),IF(AND(OR($E339={"a/b","b/c","b/a","c/b"}),S334="l"),VLOOKUP(U334,$AC$2:$AD$17,2,FALSE),IF(AND(OR($E339={"a/b","b/c","b/a","c/b"}),S333="w"),VLOOKUP(U333,$AA$2:$AB$17,2,FALSE),IF(AND(OR($E339={"a/b","b/c","b/a","c/b"}),S333="l"),VLOOKUP(U333,$AC$2:$AD$17,2,FALSE),IF(AND(OR($E339={"a/b","b/c","b/a","c/b"}),S332="w"),VLOOKUP(U332,$AA$2:$AB$17,2,FALSE),IF(AND(OR($E339={"a/b","b/c","b/a","c/b"}),S332="l"),VLOOKUP(U332,$AC$2:$AD$17,2,FALSE),IF(AND(OR($E339={"a/b","b/c","b/a","c/b"}),S331="w"),VLOOKUP(U331,$AA$2:$AB$17,2,FALSE),IF(AND(OR($E339={"a/b","b/c","b/a","c/b"}),S331="l"),VLOOKUP(U331,$AC$2:$AD$17,2,FALSE),IF(AND(OR($E339={"a/b","b/c","b/a","c/b"}),S330="w"),VLOOKUP(U330,$AA$2:$AB$17,2,FALSE),IF(AND(OR($E339={"a/b","b/c","b/a","c/b"}),S330="l"),VLOOKUP(U330,$AC$2:$AD$17,2,FALSE),IF(AND(OR($E339={"a/b","b/c","b/a","c/b"}),S329="w"),VLOOKUP(U329,$AA$2:$AB$17,2,FALSE),IF(AND(OR($E339={"a/b","b/c","b/a","c/b"}),S329="l"),VLOOKUP(U329,$AC$2:$AD$17,2,FALSE),IF(OR($E339={"a/b","b/c","b/a","c/b"}),1,"")))))))))))))))))))))))</f>
        <v>2b</v>
      </c>
      <c r="V340" s="13" t="str">
        <f>IF(AND(W340="c",$A340&gt;=1,OR(X340={1,"2a","2b",3,"5a","5b","10a","10b","20a","20b","40a","40b","80a","80b","160a","160b"})),"w",IF(AND(W340="",$A340&gt;=1,OR(X340={1,"2a","2b",3,"5a","5b","10a","10b","20a","20b","40a","40b","80a","80b","160a","160b"})),"l",""))</f>
        <v>w</v>
      </c>
      <c r="W340" s="7" t="str">
        <f>IF(OR($A340={3,6,9,12,15,18,21,24,27,30,33,36}),"c","")</f>
        <v>c</v>
      </c>
      <c r="X340" s="14" t="str">
        <f>IF(AND(OR($E339={"a/c","b/c","c/a","c/b"}),V339="w"),VLOOKUP(X339,$AA$2:$AB$17,2,FALSE),IF(AND(OR($E339={"a/c","b/c","c/a","c/b"}),V339="l"),VLOOKUP(X339,$AC$2:$AD$17,2,FALSE),IF(AND(OR($E339={"a/c","b/c","c/a","c/b"}),V338="w"),VLOOKUP(X338,$AA$2:$AB$17,2,FALSE),IF(AND(OR($E339={"a/c","b/c","c/a","c/b"}),V338="l"),VLOOKUP(X338,$AC$2:$AD$17,2,FALSE),IF(AND(OR($E339={"a/c","b/c","c/a","c/b"}),V337="w"),VLOOKUP(X337,$AA$2:$AB$17,2,FALSE),IF(AND(OR($E339={"a/c","b/c","c/a","c/b"}),V337="l"),VLOOKUP(X337,$AC$2:$AD$17,2,FALSE),IF(AND(OR($E339={"a/c","b/c","c/a","c/b"}),V336="w"),VLOOKUP(X336,$AA$2:$AB$17,2,FALSE),IF(AND(OR($E339={"a/c","b/c","c/a","c/b"}),V336="l"),VLOOKUP(X336,$AC$2:$AD$17,2,FALSE),IF(AND(OR($E339={"a/c","b/c","c/a","c/b"}),V335="w"),VLOOKUP(X335,$AA$2:$AB$17,2,FALSE),IF(AND(OR($E339={"a/c","b/c","c/a","c/b"}),V335="l"),VLOOKUP(X335,$AC$2:$AD$17,2,FALSE),IF(AND(OR($E339={"a/c","b/c","c/a","c/b"}),V334="w"),VLOOKUP(X334,$AA$2:$AB$17,2,FALSE),IF(AND(OR($E339={"a/c","b/c","c/a","c/b"}),V334="l"),VLOOKUP(X334,$AC$2:$AD$17,2,FALSE),IF(AND(OR($E339={"a/c","b/c","c/a","c/b"}),V333="w"),VLOOKUP(X333,$AA$2:$AB$17,2,FALSE),IF(AND(OR($E339={"a/c","b/c","c/a","c/b"}),V333="l"),VLOOKUP(X333,$AC$2:$AD$17,2,FALSE),IF(AND(OR($E339={"a/c","b/c","c/a","c/b"}),V332="w"),VLOOKUP(X332,$AA$2:$AB$17,2,FALSE),IF(AND(OR($E339={"a/c","b/c","c/a","c/b"}),V332="l"),VLOOKUP(X332,$AC$2:$AD$17,2,FALSE),IF(AND(OR($E339={"a/c","b/c","c/a","c/b"}),V331="w"),VLOOKUP(X331,$AA$2:$AB$17,2,FALSE),IF(AND(OR($E339={"a/c","b/c","c/a","c/b"}),V331="l"),VLOOKUP(X331,$AC$2:$AD$17,2,FALSE),IF(AND(OR($E339={"a/c","b/c","c/a","c/b"}),V330="w"),VLOOKUP(X330,$AA$2:$AB$17,2,FALSE),IF(AND(OR($E339={"a/c","b/c","c/a","c/b"}),V330="l"),VLOOKUP(X330,$AC$2:$AD$17,2,FALSE),IF(AND(OR($E339={"a/c","b/c","c/a","c/b"}),V329="w"),VLOOKUP(X329,$AA$2:$AB$17,2,FALSE),IF(AND(OR($E339={"a/c","b/c","c/a","c/b"}),V329="l"),VLOOKUP(X329,$AC$2:$AD$17,2,FALSE),IF(OR($E339={"a/c","b/c","c/a","c/b"}),1,"")))))))))))))))))))))))</f>
        <v>2a</v>
      </c>
      <c r="Y340" s="12">
        <f t="shared" si="28"/>
        <v>2</v>
      </c>
      <c r="Z340" s="27">
        <f t="shared" si="29"/>
        <v>-2</v>
      </c>
    </row>
    <row r="341" spans="1:26">
      <c r="A341" s="2">
        <v>11</v>
      </c>
      <c r="B341" s="9">
        <f>IF(OR($A341={1,2,3,4,5,6,7,8,9,10,11,12}),1,IF(OR($A341={13,14,15,16,17,18,19,20,21,22,23,24}),2,IF(OR($A341={25,26,27,28,29,30,31,32,33,34,35,36}),3,"")))</f>
        <v>1</v>
      </c>
      <c r="C341" s="9" t="str">
        <f>IF(OR($A341={1,4,7,10,13,16,19,22,25,28,31,34}),"A",IF(OR($A341={2,5,8,11,14,17,20,23,26,29,32,35}),"B",IF(OR($A341={3,6,9,12,15,18,21,24,27,30,33,36}),"C","")))</f>
        <v>B</v>
      </c>
      <c r="D341" t="str">
        <f t="shared" si="30"/>
        <v>3/1</v>
      </c>
      <c r="E341" t="str">
        <f t="shared" si="31"/>
        <v>C/B</v>
      </c>
      <c r="F341" s="13" t="str">
        <f>IF(AND(G341="d",$A341&gt;=1,OR(H341={1,"2a","2b",3,"5a","5b","10a","10b","20a","20b","40a","40b","80a","80b","160a","160b"})),"w",IF(AND(G341="",$A341&gt;=1,OR(H341={1,"2a","2b",3,"5a","5b","10a","10b","20a","20b","40a","40b","80a","80b","160a","160b"})),"l",""))</f>
        <v>w</v>
      </c>
      <c r="G341" s="7" t="str">
        <f>IF(OR($A341={1,2,3,4,5,6,7,8,9,10,11,12}),"d","")</f>
        <v>d</v>
      </c>
      <c r="H341" s="14" t="str">
        <f>IF(AND(OR($D340={"1/2","1/3","2/1","3/1"}),F340="w"),VLOOKUP(H340,$AA$2:$AB$17,2,FALSE),IF(AND(OR($D340={"1/2","1/3","2/1","3/1"}),F340="l"),VLOOKUP(H340,$AC$2:$AD$17,2,FALSE),IF(AND(OR($D340={"1/2","1/3","2/1","3/1"}),F339="w"),VLOOKUP(H339,$AA$2:$AB$17,2,FALSE),IF(AND(OR($D340={"1/2","1/3","2/1","3/1"}),F339="l"),VLOOKUP(H339,$AC$2:$AD$17,2,FALSE),IF(AND(OR($D340={"1/2","1/3","2/1","3/1"}),F338="w"),VLOOKUP(H338,$AA$2:$AB$17,2,FALSE),IF(AND(OR($D340={"1/2","1/3","2/1","3/1"}),F338="l"),VLOOKUP(H338,$AC$2:$AD$17,2,FALSE),IF(AND(OR($D340={"1/2","1/3","2/1","3/1"}),F337="w"),VLOOKUP(H337,$AA$2:$AB$17,2,FALSE),IF(AND(OR($D340={"1/2","1/3","2/1","3/1"}),F337="l"),VLOOKUP(H337,$AC$2:$AD$17,2,FALSE),IF(AND(OR($D340={"1/2","1/3","2/1","3/1"}),F336="w"),VLOOKUP(H336,$AA$2:$AB$17,2,FALSE),IF(AND(OR($D340={"1/2","1/3","2/1","3/1"}),F336="l"),VLOOKUP(H336,$AC$2:$AD$17,2,FALSE),IF(AND(OR($D340={"1/2","1/3","2/1","3/1"}),F335="w"),VLOOKUP(H335,$AA$2:$AB$17,2,FALSE),IF(AND(OR($D340={"1/2","1/3","2/1","3/1"}),F335="l"),VLOOKUP(H335,$AC$2:$AD$17,2,FALSE),IF(AND(OR($D340={"1/2","1/3","2/1","3/1"}),F334="w"),VLOOKUP(H334,$AA$2:$AB$17,2,FALSE),IF(AND(OR($D340={"1/2","1/3","2/1","3/1"}),F334="l"),VLOOKUP(H334,$AC$2:$AD$17,2,FALSE),IF(AND(OR($D340={"1/2","1/3","2/1","3/1"}),F333="w"),VLOOKUP(H333,$AA$2:$AB$17,2,FALSE),IF(AND(OR($D340={"1/2","1/3","2/1","3/1"}),F333="l"),VLOOKUP(H333,$AC$2:$AD$17,2,FALSE),IF(AND(OR($D340={"1/2","1/3","2/1","3/1"}),F332="w"),VLOOKUP(H332,$AA$2:$AB$17,2,FALSE),IF(AND(OR($D340={"1/2","1/3","2/1","3/1"}),F332="l"),VLOOKUP(H332,$AC$2:$AD$17,2,FALSE),IF(AND(OR($D340={"1/2","1/3","2/1","3/1"}),F331="w"),VLOOKUP(H331,$AA$2:$AB$17,2,FALSE),IF(AND(OR($D340={"1/2","1/3","2/1","3/1"}),F331="l"),VLOOKUP(H331,$AC$2:$AD$17,2,FALSE),IF(AND(OR($D340={"1/2","1/3","2/1","3/1"}),F330="w"),VLOOKUP(H330,$AA$2:$AB$17,2,FALSE),IF(AND(OR($D340={"1/2","1/3","2/1","3/1"}),F330="l"),VLOOKUP(H330,$AC$2:$AD$17,2,FALSE),IF(OR($D340={"1/2","1/3","2/1","3/1"}),1,"")))))))))))))))))))))))</f>
        <v>2a</v>
      </c>
      <c r="I341" s="13" t="str">
        <f>IF(AND(J341="d",$A341&gt;=1,OR(K341={1,"2a","2b",3,"5a","5b","10a","10b","20a","20b","40a","40b","80a","80b","160a","160b"})),"w",IF(AND(J341="",$A341&gt;=1,OR(K341={1,"2a","2b",3,"5a","5b","10a","10b","20a","20b","40a","40b","80a","80b","160a","160b"})),"l",""))</f>
        <v/>
      </c>
      <c r="J341" s="7" t="str">
        <f>IF(OR($A341={13,14,15,16,17,18,19,20,21,22,23,24}),"d","")</f>
        <v/>
      </c>
      <c r="K341" s="14" t="str">
        <f>IF(AND(OR($D340={"1/2","2/3","2/1","3/2"}),I340="w"),VLOOKUP(K340,$AA$2:$AB$17,2,FALSE),IF(AND(OR($D340={"1/2","2/3","2/1","3/2"}),I340="l"),VLOOKUP(K340,$AC$2:$AD$17,2,FALSE),IF(AND(OR($D340={"1/2","2/3","2/1","3/2"}),I339="w"),VLOOKUP(K339,$AA$2:$AB$17,2,FALSE),IF(AND(OR($D340={"1/2","2/3","2/1","3/2"}),I339="l"),VLOOKUP(K339,$AC$2:$AD$17,2,FALSE),IF(AND(OR($D340={"1/2","2/3","2/1","3/2"}),I338="w"),VLOOKUP(K338,$AA$2:$AB$17,2,FALSE),IF(AND(OR($D340={"1/2","2/3","2/1","3/2"}),I338="l"),VLOOKUP(K338,$AC$2:$AD$17,2,FALSE),IF(AND(OR($D340={"1/2","2/3","2/1","3/2"}),I337="w"),VLOOKUP(K337,$AA$2:$AB$17,2,FALSE),IF(AND(OR($D340={"1/2","2/3","2/1","3/2"}),I337="l"),VLOOKUP(K337,$AC$2:$AD$17,2,FALSE),IF(AND(OR($D340={"1/2","2/3","2/1","3/2"}),I336="w"),VLOOKUP(K336,$AA$2:$AB$17,2,FALSE),IF(AND(OR($D340={"1/2","2/3","2/1","3/2"}),I336="l"),VLOOKUP(K336,$AC$2:$AD$17,2,FALSE),IF(AND(OR($D340={"1/2","2/3","2/1","3/2"}),I335="w"),VLOOKUP(K335,$AA$2:$AB$17,2,FALSE),IF(AND(OR($D340={"1/2","2/3","2/1","3/2"}),I335="l"),VLOOKUP(K335,$AC$2:$AD$17,2,FALSE),IF(AND(OR($D340={"1/2","2/3","2/1","3/2"}),I334="w"),VLOOKUP(K334,$AA$2:$AB$17,2,FALSE),IF(AND(OR($D340={"1/2","2/3","2/1","3/2"}),I334="l"),VLOOKUP(K334,$AC$2:$AD$17,2,FALSE),IF(AND(OR($D340={"1/2","2/3","2/1","3/2"}),I333="w"),VLOOKUP(K333,$AA$2:$AB$17,2,FALSE),IF(AND(OR($D340={"1/2","2/3","2/1","3/2"}),I333="l"),VLOOKUP(K333,$AC$2:$AD$17,2,FALSE),IF(AND(OR($D340={"1/2","2/3","2/1","3/2"}),I332="w"),VLOOKUP(K332,$AA$2:$AB$17,2,FALSE),IF(AND(OR($D340={"1/2","2/3","2/1","3/2"}),I332="l"),VLOOKUP(K332,$AC$2:$AD$17,2,FALSE),IF(AND(OR($D340={"1/2","2/3","2/1","3/2"}),I331="w"),VLOOKUP(K331,$AA$2:$AB$17,2,FALSE),IF(AND(OR($D340={"1/2","2/3","2/1","3/2"}),I331="l"),VLOOKUP(K331,$AC$2:$AD$17,2,FALSE),IF(AND(OR($D340={"1/2","2/3","2/1","3/2"}),I330="w"),VLOOKUP(K330,$AA$2:$AB$17,2,FALSE),IF(AND(OR($D340={"1/2","2/3","2/1","3/2"}),I330="l"),VLOOKUP(K330,$AC$2:$AD$17,2,FALSE),IF(OR($D340={"1/2","2/3","2/1","3/2"}),1,"")))))))))))))))))))))))</f>
        <v/>
      </c>
      <c r="L341" s="13" t="str">
        <f>IF(AND(M341="d",$A341&gt;=1,OR(N341={1,"2a","2b",3,"5a","5b","10a","10b","20a","20b","40a","40b","80a","80b","160a","160b"})),"w",IF(AND(M341="",$A341&gt;=1,OR(N341={1,"2a","2b",3,"5a","5b","10a","10b","20a","20b","40a","40b","80a","80b","160a","160b"})),"l",""))</f>
        <v>l</v>
      </c>
      <c r="M341" s="7" t="str">
        <f>IF(OR($A341={25,26,27,28,29,30,31,32,33,34,35,36}),"d","")</f>
        <v/>
      </c>
      <c r="N341" s="14" t="str">
        <f>IF(AND(OR($D340={"1/3","2/3","3/1","3/2"}),L340="w"),VLOOKUP(N340,$AA$2:$AB$17,2,FALSE),IF(AND(OR($D340={"1/3","2/3","3/1","3/2"}),L340="l"),VLOOKUP(N340,$AC$2:$AD$17,2,FALSE),IF(AND(OR($D340={"1/3","2/3","3/1","3/2"}),L339="w"),VLOOKUP(N339,$AA$2:$AB$17,2,FALSE),IF(AND(OR($D340={"1/3","2/3","3/1","3/2"}),L339="l"),VLOOKUP(N339,$AC$2:$AD$17,2,FALSE),IF(AND(OR($D340={"1/3","2/3","3/1","3/2"}),L338="w"),VLOOKUP(N338,$AA$2:$AB$17,2,FALSE),IF(AND(OR($D340={"1/3","2/3","3/1","3/2"}),L338="l"),VLOOKUP(N338,$AC$2:$AD$17,2,FALSE),IF(AND(OR($D340={"1/3","2/3","3/1","3/2"}),L337="w"),VLOOKUP(N337,$AA$2:$AB$17,2,FALSE),IF(AND(OR($D340={"1/3","2/3","3/1","3/2"}),L337="l"),VLOOKUP(N337,$AC$2:$AD$17,2,FALSE),IF(AND(OR($D340={"1/3","2/3","3/1","3/2"}),L336="w"),VLOOKUP(N336,$AA$2:$AB$17,2,FALSE),IF(AND(OR($D340={"1/3","2/3","3/1","3/2"}),L336="l"),VLOOKUP(N336,$AC$2:$AD$17,2,FALSE),IF(AND(OR($D340={"1/3","2/3","3/1","3/2"}),L335="w"),VLOOKUP(N335,$AA$2:$AB$17,2,FALSE),IF(AND(OR($D340={"1/3","2/3","3/1","3/2"}),L335="l"),VLOOKUP(N335,$AC$2:$AD$17,2,FALSE),IF(AND(OR($D340={"1/3","2/3","3/1","3/2"}),L334="w"),VLOOKUP(N334,$AA$2:$AB$17,2,FALSE),IF(AND(OR($D340={"1/3","2/3","3/1","3/2"}),L334="l"),VLOOKUP(N334,$AC$2:$AD$17,2,FALSE),IF(AND(OR($D340={"1/3","2/3","3/1","3/2"}),L333="w"),VLOOKUP(N333,$AA$2:$AB$17,2,FALSE),IF(AND(OR($D340={"1/3","2/3","3/1","3/2"}),L333="l"),VLOOKUP(N333,$AC$2:$AD$17,2,FALSE),IF(AND(OR($D340={"1/3","2/3","3/1","3/2"}),L332="w"),VLOOKUP(N332,$AA$2:$AB$17,2,FALSE),IF(AND(OR($D340={"1/3","2/3","3/1","3/2"}),L332="l"),VLOOKUP(N332,$AC$2:$AD$17,2,FALSE),IF(AND(OR($D340={"1/3","2/3","3/1","3/2"}),L331="w"),VLOOKUP(N331,$AA$2:$AB$17,2,FALSE),IF(AND(OR($D340={"1/3","2/3","3/1","3/2"}),L331="l"),VLOOKUP(N331,$AC$2:$AD$17,2,FALSE),IF(AND(OR($D340={"1/3","2/3","3/1","3/2"}),L330="w"),VLOOKUP(N330,$AA$2:$AB$17,2,FALSE),IF(AND(OR($D340={"1/3","2/3","3/1","3/2"}),L330="l"),VLOOKUP(N330,$AC$2:$AD$17,2,FALSE),IF(OR($D340={"1/3","2/3","3/1","3/2"}),1,"")))))))))))))))))))))))</f>
        <v>5a</v>
      </c>
      <c r="O341" s="12">
        <f t="shared" si="27"/>
        <v>-1</v>
      </c>
      <c r="P341" s="13" t="str">
        <f>IF(AND(Q341="c",$A341&gt;=1,OR(R341={1,"2a","2b",3,"5a","5b","10a","10b","20a","20b","40a","40b","80a","80b","160a","160b"})),"w",IF(AND(Q341="",$A341&gt;=1,OR(R341={1,"2a","2b",3,"5a","5b","10a","10b","20a","20b","40a","40b","80a","80b","160a","160b"})),"l",""))</f>
        <v/>
      </c>
      <c r="Q341" s="7" t="str">
        <f>IF(OR($A341={1,4,7,10,13,16,19,22,25,28,31,34}),"c","")</f>
        <v/>
      </c>
      <c r="R341" s="14" t="str">
        <f>IF(AND(OR($E340={"a/b","a/c","b/a","c/a"}),P340="w"),VLOOKUP(R340,$AA$2:$AB$17,2,FALSE),IF(AND(OR($E340={"a/b","a/c","b/a","c/a"}),P340="l"),VLOOKUP(R340,$AC$2:$AD$17,2,FALSE),IF(AND(OR($E340={"a/b","a/c","b/a","c/a"}),P339="w"),VLOOKUP(R339,$AA$2:$AB$17,2,FALSE),IF(AND(OR($E340={"a/b","a/c","b/a","c/a"}),P339="l"),VLOOKUP(R339,$AC$2:$AD$17,2,FALSE),IF(AND(OR($E340={"a/b","a/c","b/a","c/a"}),P338="w"),VLOOKUP(R338,$AA$2:$AB$17,2,FALSE),IF(AND(OR($E340={"a/b","a/c","b/a","c/a"}),P338="l"),VLOOKUP(R338,$AC$2:$AD$17,2,FALSE),IF(AND(OR($E340={"a/b","a/c","b/a","c/a"}),P337="w"),VLOOKUP(R337,$AA$2:$AB$17,2,FALSE),IF(AND(OR($E340={"a/b","a/c","b/a","c/a"}),P337="l"),VLOOKUP(R337,$AC$2:$AD$17,2,FALSE),IF(AND(OR($E340={"a/b","a/c","b/a","c/a"}),P336="w"),VLOOKUP(R336,$AA$2:$AB$17,2,FALSE),IF(AND(OR($E340={"a/b","a/c","b/a","c/a"}),P336="l"),VLOOKUP(R336,$AC$2:$AD$17,2,FALSE),IF(AND(OR($E340={"a/b","a/c","b/a","c/a"}),P335="w"),VLOOKUP(R335,$AA$2:$AB$17,2,FALSE),IF(AND(OR($E340={"a/b","a/c","b/a","c/a"}),P335="l"),VLOOKUP(R335,$AC$2:$AD$17,2,FALSE),IF(AND(OR($E340={"a/b","a/c","b/a","c/a"}),P334="w"),VLOOKUP(R334,$AA$2:$AB$17,2,FALSE),IF(AND(OR($E340={"a/b","a/c","b/a","c/a"}),P334="l"),VLOOKUP(R334,$AC$2:$AD$17,2,FALSE),IF(AND(OR($E340={"a/b","a/c","b/a","c/a"}),P333="w"),VLOOKUP(R333,$AA$2:$AB$17,2,FALSE),IF(AND(OR($E340={"a/b","a/c","b/a","c/a"}),P333="l"),VLOOKUP(R333,$AC$2:$AD$17,2,FALSE),IF(AND(OR($E340={"a/b","a/c","b/a","c/a"}),P332="w"),VLOOKUP(R332,$AA$2:$AB$17,2,FALSE),IF(AND(OR($E340={"a/b","a/c","b/a","c/a"}),P332="l"),VLOOKUP(R332,$AC$2:$AD$17,2,FALSE),IF(AND(OR($E340={"a/b","a/c","b/a","c/a"}),P331="w"),VLOOKUP(R331,$AA$2:$AB$17,2,FALSE),IF(AND(OR($E340={"a/b","a/c","b/a","c/a"}),P331="l"),VLOOKUP(R331,$AC$2:$AD$17,2,FALSE),IF(AND(OR($E340={"a/b","a/c","b/a","c/a"}),P330="w"),VLOOKUP(R330,$AA$2:$AB$17,2,FALSE),IF(AND(OR($E340={"a/b","a/c","b/a","c/a"}),P330="l"),VLOOKUP(R330,$AC$2:$AD$17,2,FALSE),IF(OR($E340={"a/b","a/c","b/a","c/a"}),1,"")))))))))))))))))))))))</f>
        <v/>
      </c>
      <c r="S341" s="13" t="str">
        <f>IF(AND(T341="c",$A341&gt;=1,OR(U341={1,"2a","2b",3,"5a","5b","10a","10b","20a","20b","40a","40b","80a","80b","160a","160b"})),"w",IF(AND(T341="",$A341&gt;=1,OR(U341={1,"2a","2b",3,"5a","5b","10a","10b","20a","20b","40a","40b","80a","80b","160a","160b"})),"l",""))</f>
        <v>w</v>
      </c>
      <c r="T341" s="7" t="str">
        <f>IF(OR($A341={2,5,8,11,14,17,20,23,26,29,32,35}),"c","")</f>
        <v>c</v>
      </c>
      <c r="U341" s="14">
        <f>IF(AND(OR($E340={"a/b","b/c","b/a","c/b"}),S340="w"),VLOOKUP(U340,$AA$2:$AB$17,2,FALSE),IF(AND(OR($E340={"a/b","b/c","b/a","c/b"}),S340="l"),VLOOKUP(U340,$AC$2:$AD$17,2,FALSE),IF(AND(OR($E340={"a/b","b/c","b/a","c/b"}),S339="w"),VLOOKUP(U339,$AA$2:$AB$17,2,FALSE),IF(AND(OR($E340={"a/b","b/c","b/a","c/b"}),S339="l"),VLOOKUP(U339,$AC$2:$AD$17,2,FALSE),IF(AND(OR($E340={"a/b","b/c","b/a","c/b"}),S338="w"),VLOOKUP(U338,$AA$2:$AB$17,2,FALSE),IF(AND(OR($E340={"a/b","b/c","b/a","c/b"}),S338="l"),VLOOKUP(U338,$AC$2:$AD$17,2,FALSE),IF(AND(OR($E340={"a/b","b/c","b/a","c/b"}),S337="w"),VLOOKUP(U337,$AA$2:$AB$17,2,FALSE),IF(AND(OR($E340={"a/b","b/c","b/a","c/b"}),S337="l"),VLOOKUP(U337,$AC$2:$AD$17,2,FALSE),IF(AND(OR($E340={"a/b","b/c","b/a","c/b"}),S336="w"),VLOOKUP(U336,$AA$2:$AB$17,2,FALSE),IF(AND(OR($E340={"a/b","b/c","b/a","c/b"}),S336="l"),VLOOKUP(U336,$AC$2:$AD$17,2,FALSE),IF(AND(OR($E340={"a/b","b/c","b/a","c/b"}),S335="w"),VLOOKUP(U335,$AA$2:$AB$17,2,FALSE),IF(AND(OR($E340={"a/b","b/c","b/a","c/b"}),S335="l"),VLOOKUP(U335,$AC$2:$AD$17,2,FALSE),IF(AND(OR($E340={"a/b","b/c","b/a","c/b"}),S334="w"),VLOOKUP(U334,$AA$2:$AB$17,2,FALSE),IF(AND(OR($E340={"a/b","b/c","b/a","c/b"}),S334="l"),VLOOKUP(U334,$AC$2:$AD$17,2,FALSE),IF(AND(OR($E340={"a/b","b/c","b/a","c/b"}),S333="w"),VLOOKUP(U333,$AA$2:$AB$17,2,FALSE),IF(AND(OR($E340={"a/b","b/c","b/a","c/b"}),S333="l"),VLOOKUP(U333,$AC$2:$AD$17,2,FALSE),IF(AND(OR($E340={"a/b","b/c","b/a","c/b"}),S332="w"),VLOOKUP(U332,$AA$2:$AB$17,2,FALSE),IF(AND(OR($E340={"a/b","b/c","b/a","c/b"}),S332="l"),VLOOKUP(U332,$AC$2:$AD$17,2,FALSE),IF(AND(OR($E340={"a/b","b/c","b/a","c/b"}),S331="w"),VLOOKUP(U331,$AA$2:$AB$17,2,FALSE),IF(AND(OR($E340={"a/b","b/c","b/a","c/b"}),S331="l"),VLOOKUP(U331,$AC$2:$AD$17,2,FALSE),IF(AND(OR($E340={"a/b","b/c","b/a","c/b"}),S330="w"),VLOOKUP(U330,$AA$2:$AB$17,2,FALSE),IF(AND(OR($E340={"a/b","b/c","b/a","c/b"}),S330="l"),VLOOKUP(U330,$AC$2:$AD$17,2,FALSE),IF(OR($E340={"a/b","b/c","b/a","c/b"}),1,"")))))))))))))))))))))))</f>
        <v>3</v>
      </c>
      <c r="V341" s="13" t="str">
        <f>IF(AND(W341="c",$A341&gt;=1,OR(X341={1,"2a","2b",3,"5a","5b","10a","10b","20a","20b","40a","40b","80a","80b","160a","160b"})),"w",IF(AND(W341="",$A341&gt;=1,OR(X341={1,"2a","2b",3,"5a","5b","10a","10b","20a","20b","40a","40b","80a","80b","160a","160b"})),"l",""))</f>
        <v>l</v>
      </c>
      <c r="W341" s="7" t="str">
        <f>IF(OR($A341={3,6,9,12,15,18,21,24,27,30,33,36}),"c","")</f>
        <v/>
      </c>
      <c r="X341" s="14">
        <f>IF(AND(OR($E340={"a/c","b/c","c/a","c/b"}),V340="w"),VLOOKUP(X340,$AA$2:$AB$17,2,FALSE),IF(AND(OR($E340={"a/c","b/c","c/a","c/b"}),V340="l"),VLOOKUP(X340,$AC$2:$AD$17,2,FALSE),IF(AND(OR($E340={"a/c","b/c","c/a","c/b"}),V339="w"),VLOOKUP(X339,$AA$2:$AB$17,2,FALSE),IF(AND(OR($E340={"a/c","b/c","c/a","c/b"}),V339="l"),VLOOKUP(X339,$AC$2:$AD$17,2,FALSE),IF(AND(OR($E340={"a/c","b/c","c/a","c/b"}),V338="w"),VLOOKUP(X338,$AA$2:$AB$17,2,FALSE),IF(AND(OR($E340={"a/c","b/c","c/a","c/b"}),V338="l"),VLOOKUP(X338,$AC$2:$AD$17,2,FALSE),IF(AND(OR($E340={"a/c","b/c","c/a","c/b"}),V337="w"),VLOOKUP(X337,$AA$2:$AB$17,2,FALSE),IF(AND(OR($E340={"a/c","b/c","c/a","c/b"}),V337="l"),VLOOKUP(X337,$AC$2:$AD$17,2,FALSE),IF(AND(OR($E340={"a/c","b/c","c/a","c/b"}),V336="w"),VLOOKUP(X336,$AA$2:$AB$17,2,FALSE),IF(AND(OR($E340={"a/c","b/c","c/a","c/b"}),V336="l"),VLOOKUP(X336,$AC$2:$AD$17,2,FALSE),IF(AND(OR($E340={"a/c","b/c","c/a","c/b"}),V335="w"),VLOOKUP(X335,$AA$2:$AB$17,2,FALSE),IF(AND(OR($E340={"a/c","b/c","c/a","c/b"}),V335="l"),VLOOKUP(X335,$AC$2:$AD$17,2,FALSE),IF(AND(OR($E340={"a/c","b/c","c/a","c/b"}),V334="w"),VLOOKUP(X334,$AA$2:$AB$17,2,FALSE),IF(AND(OR($E340={"a/c","b/c","c/a","c/b"}),V334="l"),VLOOKUP(X334,$AC$2:$AD$17,2,FALSE),IF(AND(OR($E340={"a/c","b/c","c/a","c/b"}),V333="w"),VLOOKUP(X333,$AA$2:$AB$17,2,FALSE),IF(AND(OR($E340={"a/c","b/c","c/a","c/b"}),V333="l"),VLOOKUP(X333,$AC$2:$AD$17,2,FALSE),IF(AND(OR($E340={"a/c","b/c","c/a","c/b"}),V332="w"),VLOOKUP(X332,$AA$2:$AB$17,2,FALSE),IF(AND(OR($E340={"a/c","b/c","c/a","c/b"}),V332="l"),VLOOKUP(X332,$AC$2:$AD$17,2,FALSE),IF(AND(OR($E340={"a/c","b/c","c/a","c/b"}),V331="w"),VLOOKUP(X331,$AA$2:$AB$17,2,FALSE),IF(AND(OR($E340={"a/c","b/c","c/a","c/b"}),V331="l"),VLOOKUP(X331,$AC$2:$AD$17,2,FALSE),IF(AND(OR($E340={"a/c","b/c","c/a","c/b"}),V330="w"),VLOOKUP(X330,$AA$2:$AB$17,2,FALSE),IF(AND(OR($E340={"a/c","b/c","c/a","c/b"}),V330="l"),VLOOKUP(X330,$AC$2:$AD$17,2,FALSE),IF(OR($E340={"a/c","b/c","c/a","c/b"}),1,"")))))))))))))))))))))))</f>
        <v>1</v>
      </c>
      <c r="Y341" s="12">
        <f t="shared" si="28"/>
        <v>5</v>
      </c>
      <c r="Z341" s="27">
        <f t="shared" si="29"/>
        <v>4</v>
      </c>
    </row>
    <row r="342" spans="1:26">
      <c r="A342" s="2">
        <v>6</v>
      </c>
      <c r="B342" s="9">
        <f>IF(OR($A342={1,2,3,4,5,6,7,8,9,10,11,12}),1,IF(OR($A342={13,14,15,16,17,18,19,20,21,22,23,24}),2,IF(OR($A342={25,26,27,28,29,30,31,32,33,34,35,36}),3,"")))</f>
        <v>1</v>
      </c>
      <c r="C342" s="9" t="str">
        <f>IF(OR($A342={1,4,7,10,13,16,19,22,25,28,31,34}),"A",IF(OR($A342={2,5,8,11,14,17,20,23,26,29,32,35}),"B",IF(OR($A342={3,6,9,12,15,18,21,24,27,30,33,36}),"C","")))</f>
        <v>C</v>
      </c>
      <c r="D342" t="str">
        <f t="shared" si="30"/>
        <v>3/1</v>
      </c>
      <c r="E342" t="str">
        <f t="shared" si="31"/>
        <v>B/C</v>
      </c>
      <c r="F342" s="13" t="str">
        <f>IF(AND(G342="d",$A342&gt;=1,OR(H342={1,"2a","2b",3,"5a","5b","10a","10b","20a","20b","40a","40b","80a","80b","160a","160b"})),"w",IF(AND(G342="",$A342&gt;=1,OR(H342={1,"2a","2b",3,"5a","5b","10a","10b","20a","20b","40a","40b","80a","80b","160a","160b"})),"l",""))</f>
        <v>w</v>
      </c>
      <c r="G342" s="7" t="str">
        <f>IF(OR($A342={1,2,3,4,5,6,7,8,9,10,11,12}),"d","")</f>
        <v>d</v>
      </c>
      <c r="H342" s="14">
        <f>IF(AND(OR($D341={"1/2","1/3","2/1","3/1"}),F341="w"),VLOOKUP(H341,$AA$2:$AB$17,2,FALSE),IF(AND(OR($D341={"1/2","1/3","2/1","3/1"}),F341="l"),VLOOKUP(H341,$AC$2:$AD$17,2,FALSE),IF(AND(OR($D341={"1/2","1/3","2/1","3/1"}),F340="w"),VLOOKUP(H340,$AA$2:$AB$17,2,FALSE),IF(AND(OR($D341={"1/2","1/3","2/1","3/1"}),F340="l"),VLOOKUP(H340,$AC$2:$AD$17,2,FALSE),IF(AND(OR($D341={"1/2","1/3","2/1","3/1"}),F339="w"),VLOOKUP(H339,$AA$2:$AB$17,2,FALSE),IF(AND(OR($D341={"1/2","1/3","2/1","3/1"}),F339="l"),VLOOKUP(H339,$AC$2:$AD$17,2,FALSE),IF(AND(OR($D341={"1/2","1/3","2/1","3/1"}),F338="w"),VLOOKUP(H338,$AA$2:$AB$17,2,FALSE),IF(AND(OR($D341={"1/2","1/3","2/1","3/1"}),F338="l"),VLOOKUP(H338,$AC$2:$AD$17,2,FALSE),IF(AND(OR($D341={"1/2","1/3","2/1","3/1"}),F337="w"),VLOOKUP(H337,$AA$2:$AB$17,2,FALSE),IF(AND(OR($D341={"1/2","1/3","2/1","3/1"}),F337="l"),VLOOKUP(H337,$AC$2:$AD$17,2,FALSE),IF(AND(OR($D341={"1/2","1/3","2/1","3/1"}),F336="w"),VLOOKUP(H336,$AA$2:$AB$17,2,FALSE),IF(AND(OR($D341={"1/2","1/3","2/1","3/1"}),F336="l"),VLOOKUP(H336,$AC$2:$AD$17,2,FALSE),IF(AND(OR($D341={"1/2","1/3","2/1","3/1"}),F335="w"),VLOOKUP(H335,$AA$2:$AB$17,2,FALSE),IF(AND(OR($D341={"1/2","1/3","2/1","3/1"}),F335="l"),VLOOKUP(H335,$AC$2:$AD$17,2,FALSE),IF(AND(OR($D341={"1/2","1/3","2/1","3/1"}),F334="w"),VLOOKUP(H334,$AA$2:$AB$17,2,FALSE),IF(AND(OR($D341={"1/2","1/3","2/1","3/1"}),F334="l"),VLOOKUP(H334,$AC$2:$AD$17,2,FALSE),IF(AND(OR($D341={"1/2","1/3","2/1","3/1"}),F333="w"),VLOOKUP(H333,$AA$2:$AB$17,2,FALSE),IF(AND(OR($D341={"1/2","1/3","2/1","3/1"}),F333="l"),VLOOKUP(H333,$AC$2:$AD$17,2,FALSE),IF(AND(OR($D341={"1/2","1/3","2/1","3/1"}),F332="w"),VLOOKUP(H332,$AA$2:$AB$17,2,FALSE),IF(AND(OR($D341={"1/2","1/3","2/1","3/1"}),F332="l"),VLOOKUP(H332,$AC$2:$AD$17,2,FALSE),IF(AND(OR($D341={"1/2","1/3","2/1","3/1"}),F331="w"),VLOOKUP(H331,$AA$2:$AB$17,2,FALSE),IF(AND(OR($D341={"1/2","1/3","2/1","3/1"}),F331="l"),VLOOKUP(H331,$AC$2:$AD$17,2,FALSE),IF(OR($D341={"1/2","1/3","2/1","3/1"}),1,"")))))))))))))))))))))))</f>
        <v>1</v>
      </c>
      <c r="I342" s="13" t="str">
        <f>IF(AND(J342="d",$A342&gt;=1,OR(K342={1,"2a","2b",3,"5a","5b","10a","10b","20a","20b","40a","40b","80a","80b","160a","160b"})),"w",IF(AND(J342="",$A342&gt;=1,OR(K342={1,"2a","2b",3,"5a","5b","10a","10b","20a","20b","40a","40b","80a","80b","160a","160b"})),"l",""))</f>
        <v/>
      </c>
      <c r="J342" s="7" t="str">
        <f>IF(OR($A342={13,14,15,16,17,18,19,20,21,22,23,24}),"d","")</f>
        <v/>
      </c>
      <c r="K342" s="14" t="str">
        <f>IF(AND(OR($D341={"1/2","2/3","2/1","3/2"}),I341="w"),VLOOKUP(K341,$AA$2:$AB$17,2,FALSE),IF(AND(OR($D341={"1/2","2/3","2/1","3/2"}),I341="l"),VLOOKUP(K341,$AC$2:$AD$17,2,FALSE),IF(AND(OR($D341={"1/2","2/3","2/1","3/2"}),I340="w"),VLOOKUP(K340,$AA$2:$AB$17,2,FALSE),IF(AND(OR($D341={"1/2","2/3","2/1","3/2"}),I340="l"),VLOOKUP(K340,$AC$2:$AD$17,2,FALSE),IF(AND(OR($D341={"1/2","2/3","2/1","3/2"}),I339="w"),VLOOKUP(K339,$AA$2:$AB$17,2,FALSE),IF(AND(OR($D341={"1/2","2/3","2/1","3/2"}),I339="l"),VLOOKUP(K339,$AC$2:$AD$17,2,FALSE),IF(AND(OR($D341={"1/2","2/3","2/1","3/2"}),I338="w"),VLOOKUP(K338,$AA$2:$AB$17,2,FALSE),IF(AND(OR($D341={"1/2","2/3","2/1","3/2"}),I338="l"),VLOOKUP(K338,$AC$2:$AD$17,2,FALSE),IF(AND(OR($D341={"1/2","2/3","2/1","3/2"}),I337="w"),VLOOKUP(K337,$AA$2:$AB$17,2,FALSE),IF(AND(OR($D341={"1/2","2/3","2/1","3/2"}),I337="l"),VLOOKUP(K337,$AC$2:$AD$17,2,FALSE),IF(AND(OR($D341={"1/2","2/3","2/1","3/2"}),I336="w"),VLOOKUP(K336,$AA$2:$AB$17,2,FALSE),IF(AND(OR($D341={"1/2","2/3","2/1","3/2"}),I336="l"),VLOOKUP(K336,$AC$2:$AD$17,2,FALSE),IF(AND(OR($D341={"1/2","2/3","2/1","3/2"}),I335="w"),VLOOKUP(K335,$AA$2:$AB$17,2,FALSE),IF(AND(OR($D341={"1/2","2/3","2/1","3/2"}),I335="l"),VLOOKUP(K335,$AC$2:$AD$17,2,FALSE),IF(AND(OR($D341={"1/2","2/3","2/1","3/2"}),I334="w"),VLOOKUP(K334,$AA$2:$AB$17,2,FALSE),IF(AND(OR($D341={"1/2","2/3","2/1","3/2"}),I334="l"),VLOOKUP(K334,$AC$2:$AD$17,2,FALSE),IF(AND(OR($D341={"1/2","2/3","2/1","3/2"}),I333="w"),VLOOKUP(K333,$AA$2:$AB$17,2,FALSE),IF(AND(OR($D341={"1/2","2/3","2/1","3/2"}),I333="l"),VLOOKUP(K333,$AC$2:$AD$17,2,FALSE),IF(AND(OR($D341={"1/2","2/3","2/1","3/2"}),I332="w"),VLOOKUP(K332,$AA$2:$AB$17,2,FALSE),IF(AND(OR($D341={"1/2","2/3","2/1","3/2"}),I332="l"),VLOOKUP(K332,$AC$2:$AD$17,2,FALSE),IF(AND(OR($D341={"1/2","2/3","2/1","3/2"}),I331="w"),VLOOKUP(K331,$AA$2:$AB$17,2,FALSE),IF(AND(OR($D341={"1/2","2/3","2/1","3/2"}),I331="l"),VLOOKUP(K331,$AC$2:$AD$17,2,FALSE),IF(OR($D341={"1/2","2/3","2/1","3/2"}),1,"")))))))))))))))))))))))</f>
        <v/>
      </c>
      <c r="L342" s="13" t="str">
        <f>IF(AND(M342="d",$A342&gt;=1,OR(N342={1,"2a","2b",3,"5a","5b","10a","10b","20a","20b","40a","40b","80a","80b","160a","160b"})),"w",IF(AND(M342="",$A342&gt;=1,OR(N342={1,"2a","2b",3,"5a","5b","10a","10b","20a","20b","40a","40b","80a","80b","160a","160b"})),"l",""))</f>
        <v>l</v>
      </c>
      <c r="M342" s="7" t="str">
        <f>IF(OR($A342={25,26,27,28,29,30,31,32,33,34,35,36}),"d","")</f>
        <v/>
      </c>
      <c r="N342" s="14" t="str">
        <f>IF(AND(OR($D341={"1/3","2/3","3/1","3/2"}),L341="w"),VLOOKUP(N341,$AA$2:$AB$17,2,FALSE),IF(AND(OR($D341={"1/3","2/3","3/1","3/2"}),L341="l"),VLOOKUP(N341,$AC$2:$AD$17,2,FALSE),IF(AND(OR($D341={"1/3","2/3","3/1","3/2"}),L340="w"),VLOOKUP(N340,$AA$2:$AB$17,2,FALSE),IF(AND(OR($D341={"1/3","2/3","3/1","3/2"}),L340="l"),VLOOKUP(N340,$AC$2:$AD$17,2,FALSE),IF(AND(OR($D341={"1/3","2/3","3/1","3/2"}),L339="w"),VLOOKUP(N339,$AA$2:$AB$17,2,FALSE),IF(AND(OR($D341={"1/3","2/3","3/1","3/2"}),L339="l"),VLOOKUP(N339,$AC$2:$AD$17,2,FALSE),IF(AND(OR($D341={"1/3","2/3","3/1","3/2"}),L338="w"),VLOOKUP(N338,$AA$2:$AB$17,2,FALSE),IF(AND(OR($D341={"1/3","2/3","3/1","3/2"}),L338="l"),VLOOKUP(N338,$AC$2:$AD$17,2,FALSE),IF(AND(OR($D341={"1/3","2/3","3/1","3/2"}),L337="w"),VLOOKUP(N337,$AA$2:$AB$17,2,FALSE),IF(AND(OR($D341={"1/3","2/3","3/1","3/2"}),L337="l"),VLOOKUP(N337,$AC$2:$AD$17,2,FALSE),IF(AND(OR($D341={"1/3","2/3","3/1","3/2"}),L336="w"),VLOOKUP(N336,$AA$2:$AB$17,2,FALSE),IF(AND(OR($D341={"1/3","2/3","3/1","3/2"}),L336="l"),VLOOKUP(N336,$AC$2:$AD$17,2,FALSE),IF(AND(OR($D341={"1/3","2/3","3/1","3/2"}),L335="w"),VLOOKUP(N335,$AA$2:$AB$17,2,FALSE),IF(AND(OR($D341={"1/3","2/3","3/1","3/2"}),L335="l"),VLOOKUP(N335,$AC$2:$AD$17,2,FALSE),IF(AND(OR($D341={"1/3","2/3","3/1","3/2"}),L334="w"),VLOOKUP(N334,$AA$2:$AB$17,2,FALSE),IF(AND(OR($D341={"1/3","2/3","3/1","3/2"}),L334="l"),VLOOKUP(N334,$AC$2:$AD$17,2,FALSE),IF(AND(OR($D341={"1/3","2/3","3/1","3/2"}),L333="w"),VLOOKUP(N333,$AA$2:$AB$17,2,FALSE),IF(AND(OR($D341={"1/3","2/3","3/1","3/2"}),L333="l"),VLOOKUP(N333,$AC$2:$AD$17,2,FALSE),IF(AND(OR($D341={"1/3","2/3","3/1","3/2"}),L332="w"),VLOOKUP(N332,$AA$2:$AB$17,2,FALSE),IF(AND(OR($D341={"1/3","2/3","3/1","3/2"}),L332="l"),VLOOKUP(N332,$AC$2:$AD$17,2,FALSE),IF(AND(OR($D341={"1/3","2/3","3/1","3/2"}),L331="w"),VLOOKUP(N331,$AA$2:$AB$17,2,FALSE),IF(AND(OR($D341={"1/3","2/3","3/1","3/2"}),L331="l"),VLOOKUP(N331,$AC$2:$AD$17,2,FALSE),IF(OR($D341={"1/3","2/3","3/1","3/2"}),1,"")))))))))))))))))))))))</f>
        <v>5b</v>
      </c>
      <c r="O342" s="12">
        <f t="shared" si="27"/>
        <v>-3</v>
      </c>
      <c r="P342" s="13" t="str">
        <f>IF(AND(Q342="c",$A342&gt;=1,OR(R342={1,"2a","2b",3,"5a","5b","10a","10b","20a","20b","40a","40b","80a","80b","160a","160b"})),"w",IF(AND(Q342="",$A342&gt;=1,OR(R342={1,"2a","2b",3,"5a","5b","10a","10b","20a","20b","40a","40b","80a","80b","160a","160b"})),"l",""))</f>
        <v/>
      </c>
      <c r="Q342" s="7" t="str">
        <f>IF(OR($A342={1,4,7,10,13,16,19,22,25,28,31,34}),"c","")</f>
        <v/>
      </c>
      <c r="R342" s="14" t="str">
        <f>IF(AND(OR($E341={"a/b","a/c","b/a","c/a"}),P341="w"),VLOOKUP(R341,$AA$2:$AB$17,2,FALSE),IF(AND(OR($E341={"a/b","a/c","b/a","c/a"}),P341="l"),VLOOKUP(R341,$AC$2:$AD$17,2,FALSE),IF(AND(OR($E341={"a/b","a/c","b/a","c/a"}),P340="w"),VLOOKUP(R340,$AA$2:$AB$17,2,FALSE),IF(AND(OR($E341={"a/b","a/c","b/a","c/a"}),P340="l"),VLOOKUP(R340,$AC$2:$AD$17,2,FALSE),IF(AND(OR($E341={"a/b","a/c","b/a","c/a"}),P339="w"),VLOOKUP(R339,$AA$2:$AB$17,2,FALSE),IF(AND(OR($E341={"a/b","a/c","b/a","c/a"}),P339="l"),VLOOKUP(R339,$AC$2:$AD$17,2,FALSE),IF(AND(OR($E341={"a/b","a/c","b/a","c/a"}),P338="w"),VLOOKUP(R338,$AA$2:$AB$17,2,FALSE),IF(AND(OR($E341={"a/b","a/c","b/a","c/a"}),P338="l"),VLOOKUP(R338,$AC$2:$AD$17,2,FALSE),IF(AND(OR($E341={"a/b","a/c","b/a","c/a"}),P337="w"),VLOOKUP(R337,$AA$2:$AB$17,2,FALSE),IF(AND(OR($E341={"a/b","a/c","b/a","c/a"}),P337="l"),VLOOKUP(R337,$AC$2:$AD$17,2,FALSE),IF(AND(OR($E341={"a/b","a/c","b/a","c/a"}),P336="w"),VLOOKUP(R336,$AA$2:$AB$17,2,FALSE),IF(AND(OR($E341={"a/b","a/c","b/a","c/a"}),P336="l"),VLOOKUP(R336,$AC$2:$AD$17,2,FALSE),IF(AND(OR($E341={"a/b","a/c","b/a","c/a"}),P335="w"),VLOOKUP(R335,$AA$2:$AB$17,2,FALSE),IF(AND(OR($E341={"a/b","a/c","b/a","c/a"}),P335="l"),VLOOKUP(R335,$AC$2:$AD$17,2,FALSE),IF(AND(OR($E341={"a/b","a/c","b/a","c/a"}),P334="w"),VLOOKUP(R334,$AA$2:$AB$17,2,FALSE),IF(AND(OR($E341={"a/b","a/c","b/a","c/a"}),P334="l"),VLOOKUP(R334,$AC$2:$AD$17,2,FALSE),IF(AND(OR($E341={"a/b","a/c","b/a","c/a"}),P333="w"),VLOOKUP(R333,$AA$2:$AB$17,2,FALSE),IF(AND(OR($E341={"a/b","a/c","b/a","c/a"}),P333="l"),VLOOKUP(R333,$AC$2:$AD$17,2,FALSE),IF(AND(OR($E341={"a/b","a/c","b/a","c/a"}),P332="w"),VLOOKUP(R332,$AA$2:$AB$17,2,FALSE),IF(AND(OR($E341={"a/b","a/c","b/a","c/a"}),P332="l"),VLOOKUP(R332,$AC$2:$AD$17,2,FALSE),IF(AND(OR($E341={"a/b","a/c","b/a","c/a"}),P331="w"),VLOOKUP(R331,$AA$2:$AB$17,2,FALSE),IF(AND(OR($E341={"a/b","a/c","b/a","c/a"}),P331="l"),VLOOKUP(R331,$AC$2:$AD$17,2,FALSE),IF(OR($E341={"a/b","a/c","b/a","c/a"}),1,"")))))))))))))))))))))))</f>
        <v/>
      </c>
      <c r="S342" s="13" t="str">
        <f>IF(AND(T342="c",$A342&gt;=1,OR(U342={1,"2a","2b",3,"5a","5b","10a","10b","20a","20b","40a","40b","80a","80b","160a","160b"})),"w",IF(AND(T342="",$A342&gt;=1,OR(U342={1,"2a","2b",3,"5a","5b","10a","10b","20a","20b","40a","40b","80a","80b","160a","160b"})),"l",""))</f>
        <v>l</v>
      </c>
      <c r="T342" s="7" t="str">
        <f>IF(OR($A342={2,5,8,11,14,17,20,23,26,29,32,35}),"c","")</f>
        <v/>
      </c>
      <c r="U342" s="14">
        <f>IF(AND(OR($E341={"a/b","b/c","b/a","c/b"}),S341="w"),VLOOKUP(U341,$AA$2:$AB$17,2,FALSE),IF(AND(OR($E341={"a/b","b/c","b/a","c/b"}),S341="l"),VLOOKUP(U341,$AC$2:$AD$17,2,FALSE),IF(AND(OR($E341={"a/b","b/c","b/a","c/b"}),S340="w"),VLOOKUP(U340,$AA$2:$AB$17,2,FALSE),IF(AND(OR($E341={"a/b","b/c","b/a","c/b"}),S340="l"),VLOOKUP(U340,$AC$2:$AD$17,2,FALSE),IF(AND(OR($E341={"a/b","b/c","b/a","c/b"}),S339="w"),VLOOKUP(U339,$AA$2:$AB$17,2,FALSE),IF(AND(OR($E341={"a/b","b/c","b/a","c/b"}),S339="l"),VLOOKUP(U339,$AC$2:$AD$17,2,FALSE),IF(AND(OR($E341={"a/b","b/c","b/a","c/b"}),S338="w"),VLOOKUP(U338,$AA$2:$AB$17,2,FALSE),IF(AND(OR($E341={"a/b","b/c","b/a","c/b"}),S338="l"),VLOOKUP(U338,$AC$2:$AD$17,2,FALSE),IF(AND(OR($E341={"a/b","b/c","b/a","c/b"}),S337="w"),VLOOKUP(U337,$AA$2:$AB$17,2,FALSE),IF(AND(OR($E341={"a/b","b/c","b/a","c/b"}),S337="l"),VLOOKUP(U337,$AC$2:$AD$17,2,FALSE),IF(AND(OR($E341={"a/b","b/c","b/a","c/b"}),S336="w"),VLOOKUP(U336,$AA$2:$AB$17,2,FALSE),IF(AND(OR($E341={"a/b","b/c","b/a","c/b"}),S336="l"),VLOOKUP(U336,$AC$2:$AD$17,2,FALSE),IF(AND(OR($E341={"a/b","b/c","b/a","c/b"}),S335="w"),VLOOKUP(U335,$AA$2:$AB$17,2,FALSE),IF(AND(OR($E341={"a/b","b/c","b/a","c/b"}),S335="l"),VLOOKUP(U335,$AC$2:$AD$17,2,FALSE),IF(AND(OR($E341={"a/b","b/c","b/a","c/b"}),S334="w"),VLOOKUP(U334,$AA$2:$AB$17,2,FALSE),IF(AND(OR($E341={"a/b","b/c","b/a","c/b"}),S334="l"),VLOOKUP(U334,$AC$2:$AD$17,2,FALSE),IF(AND(OR($E341={"a/b","b/c","b/a","c/b"}),S333="w"),VLOOKUP(U333,$AA$2:$AB$17,2,FALSE),IF(AND(OR($E341={"a/b","b/c","b/a","c/b"}),S333="l"),VLOOKUP(U333,$AC$2:$AD$17,2,FALSE),IF(AND(OR($E341={"a/b","b/c","b/a","c/b"}),S332="w"),VLOOKUP(U332,$AA$2:$AB$17,2,FALSE),IF(AND(OR($E341={"a/b","b/c","b/a","c/b"}),S332="l"),VLOOKUP(U332,$AC$2:$AD$17,2,FALSE),IF(AND(OR($E341={"a/b","b/c","b/a","c/b"}),S331="w"),VLOOKUP(U331,$AA$2:$AB$17,2,FALSE),IF(AND(OR($E341={"a/b","b/c","b/a","c/b"}),S331="l"),VLOOKUP(U331,$AC$2:$AD$17,2,FALSE),IF(OR($E341={"a/b","b/c","b/a","c/b"}),1,"")))))))))))))))))))))))</f>
        <v>1</v>
      </c>
      <c r="V342" s="13" t="str">
        <f>IF(AND(W342="c",$A342&gt;=1,OR(X342={1,"2a","2b",3,"5a","5b","10a","10b","20a","20b","40a","40b","80a","80b","160a","160b"})),"w",IF(AND(W342="",$A342&gt;=1,OR(X342={1,"2a","2b",3,"5a","5b","10a","10b","20a","20b","40a","40b","80a","80b","160a","160b"})),"l",""))</f>
        <v>w</v>
      </c>
      <c r="W342" s="7" t="str">
        <f>IF(OR($A342={3,6,9,12,15,18,21,24,27,30,33,36}),"c","")</f>
        <v>c</v>
      </c>
      <c r="X342" s="14" t="str">
        <f>IF(AND(OR($E341={"a/c","b/c","c/a","c/b"}),V341="w"),VLOOKUP(X341,$AA$2:$AB$17,2,FALSE),IF(AND(OR($E341={"a/c","b/c","c/a","c/b"}),V341="l"),VLOOKUP(X341,$AC$2:$AD$17,2,FALSE),IF(AND(OR($E341={"a/c","b/c","c/a","c/b"}),V340="w"),VLOOKUP(X340,$AA$2:$AB$17,2,FALSE),IF(AND(OR($E341={"a/c","b/c","c/a","c/b"}),V340="l"),VLOOKUP(X340,$AC$2:$AD$17,2,FALSE),IF(AND(OR($E341={"a/c","b/c","c/a","c/b"}),V339="w"),VLOOKUP(X339,$AA$2:$AB$17,2,FALSE),IF(AND(OR($E341={"a/c","b/c","c/a","c/b"}),V339="l"),VLOOKUP(X339,$AC$2:$AD$17,2,FALSE),IF(AND(OR($E341={"a/c","b/c","c/a","c/b"}),V338="w"),VLOOKUP(X338,$AA$2:$AB$17,2,FALSE),IF(AND(OR($E341={"a/c","b/c","c/a","c/b"}),V338="l"),VLOOKUP(X338,$AC$2:$AD$17,2,FALSE),IF(AND(OR($E341={"a/c","b/c","c/a","c/b"}),V337="w"),VLOOKUP(X337,$AA$2:$AB$17,2,FALSE),IF(AND(OR($E341={"a/c","b/c","c/a","c/b"}),V337="l"),VLOOKUP(X337,$AC$2:$AD$17,2,FALSE),IF(AND(OR($E341={"a/c","b/c","c/a","c/b"}),V336="w"),VLOOKUP(X336,$AA$2:$AB$17,2,FALSE),IF(AND(OR($E341={"a/c","b/c","c/a","c/b"}),V336="l"),VLOOKUP(X336,$AC$2:$AD$17,2,FALSE),IF(AND(OR($E341={"a/c","b/c","c/a","c/b"}),V335="w"),VLOOKUP(X335,$AA$2:$AB$17,2,FALSE),IF(AND(OR($E341={"a/c","b/c","c/a","c/b"}),V335="l"),VLOOKUP(X335,$AC$2:$AD$17,2,FALSE),IF(AND(OR($E341={"a/c","b/c","c/a","c/b"}),V334="w"),VLOOKUP(X334,$AA$2:$AB$17,2,FALSE),IF(AND(OR($E341={"a/c","b/c","c/a","c/b"}),V334="l"),VLOOKUP(X334,$AC$2:$AD$17,2,FALSE),IF(AND(OR($E341={"a/c","b/c","c/a","c/b"}),V333="w"),VLOOKUP(X333,$AA$2:$AB$17,2,FALSE),IF(AND(OR($E341={"a/c","b/c","c/a","c/b"}),V333="l"),VLOOKUP(X333,$AC$2:$AD$17,2,FALSE),IF(AND(OR($E341={"a/c","b/c","c/a","c/b"}),V332="w"),VLOOKUP(X332,$AA$2:$AB$17,2,FALSE),IF(AND(OR($E341={"a/c","b/c","c/a","c/b"}),V332="l"),VLOOKUP(X332,$AC$2:$AD$17,2,FALSE),IF(AND(OR($E341={"a/c","b/c","c/a","c/b"}),V331="w"),VLOOKUP(X331,$AA$2:$AB$17,2,FALSE),IF(AND(OR($E341={"a/c","b/c","c/a","c/b"}),V331="l"),VLOOKUP(X331,$AC$2:$AD$17,2,FALSE),IF(OR($E341={"a/c","b/c","c/a","c/b"}),1,"")))))))))))))))))))))))</f>
        <v>2a</v>
      </c>
      <c r="Y342" s="12">
        <f t="shared" si="28"/>
        <v>3</v>
      </c>
      <c r="Z342" s="27">
        <f t="shared" si="29"/>
        <v>0</v>
      </c>
    </row>
    <row r="343" spans="1:26">
      <c r="A343" s="2">
        <v>31</v>
      </c>
      <c r="B343" s="9">
        <f>IF(OR($A343={1,2,3,4,5,6,7,8,9,10,11,12}),1,IF(OR($A343={13,14,15,16,17,18,19,20,21,22,23,24}),2,IF(OR($A343={25,26,27,28,29,30,31,32,33,34,35,36}),3,"")))</f>
        <v>3</v>
      </c>
      <c r="C343" s="9" t="str">
        <f>IF(OR($A343={1,4,7,10,13,16,19,22,25,28,31,34}),"A",IF(OR($A343={2,5,8,11,14,17,20,23,26,29,32,35}),"B",IF(OR($A343={3,6,9,12,15,18,21,24,27,30,33,36}),"C","")))</f>
        <v>A</v>
      </c>
      <c r="D343" t="str">
        <f t="shared" si="30"/>
        <v>1/3</v>
      </c>
      <c r="E343" t="str">
        <f t="shared" si="31"/>
        <v>C/A</v>
      </c>
      <c r="F343" s="13" t="str">
        <f>IF(AND(G343="d",$A343&gt;=1,OR(H343={1,"2a","2b",3,"5a","5b","10a","10b","20a","20b","40a","40b","80a","80b","160a","160b"})),"w",IF(AND(G343="",$A343&gt;=1,OR(H343={1,"2a","2b",3,"5a","5b","10a","10b","20a","20b","40a","40b","80a","80b","160a","160b"})),"l",""))</f>
        <v>l</v>
      </c>
      <c r="G343" s="7" t="str">
        <f>IF(OR($A343={1,2,3,4,5,6,7,8,9,10,11,12}),"d","")</f>
        <v/>
      </c>
      <c r="H343" s="14">
        <f>IF(AND(OR($D342={"1/2","1/3","2/1","3/1"}),F342="w"),VLOOKUP(H342,$AA$2:$AB$17,2,FALSE),IF(AND(OR($D342={"1/2","1/3","2/1","3/1"}),F342="l"),VLOOKUP(H342,$AC$2:$AD$17,2,FALSE),IF(AND(OR($D342={"1/2","1/3","2/1","3/1"}),F341="w"),VLOOKUP(H341,$AA$2:$AB$17,2,FALSE),IF(AND(OR($D342={"1/2","1/3","2/1","3/1"}),F341="l"),VLOOKUP(H341,$AC$2:$AD$17,2,FALSE),IF(AND(OR($D342={"1/2","1/3","2/1","3/1"}),F340="w"),VLOOKUP(H340,$AA$2:$AB$17,2,FALSE),IF(AND(OR($D342={"1/2","1/3","2/1","3/1"}),F340="l"),VLOOKUP(H340,$AC$2:$AD$17,2,FALSE),IF(AND(OR($D342={"1/2","1/3","2/1","3/1"}),F339="w"),VLOOKUP(H339,$AA$2:$AB$17,2,FALSE),IF(AND(OR($D342={"1/2","1/3","2/1","3/1"}),F339="l"),VLOOKUP(H339,$AC$2:$AD$17,2,FALSE),IF(AND(OR($D342={"1/2","1/3","2/1","3/1"}),F338="w"),VLOOKUP(H338,$AA$2:$AB$17,2,FALSE),IF(AND(OR($D342={"1/2","1/3","2/1","3/1"}),F338="l"),VLOOKUP(H338,$AC$2:$AD$17,2,FALSE),IF(AND(OR($D342={"1/2","1/3","2/1","3/1"}),F337="w"),VLOOKUP(H337,$AA$2:$AB$17,2,FALSE),IF(AND(OR($D342={"1/2","1/3","2/1","3/1"}),F337="l"),VLOOKUP(H337,$AC$2:$AD$17,2,FALSE),IF(AND(OR($D342={"1/2","1/3","2/1","3/1"}),F336="w"),VLOOKUP(H336,$AA$2:$AB$17,2,FALSE),IF(AND(OR($D342={"1/2","1/3","2/1","3/1"}),F336="l"),VLOOKUP(H336,$AC$2:$AD$17,2,FALSE),IF(AND(OR($D342={"1/2","1/3","2/1","3/1"}),F335="w"),VLOOKUP(H335,$AA$2:$AB$17,2,FALSE),IF(AND(OR($D342={"1/2","1/3","2/1","3/1"}),F335="l"),VLOOKUP(H335,$AC$2:$AD$17,2,FALSE),IF(AND(OR($D342={"1/2","1/3","2/1","3/1"}),F334="w"),VLOOKUP(H334,$AA$2:$AB$17,2,FALSE),IF(AND(OR($D342={"1/2","1/3","2/1","3/1"}),F334="l"),VLOOKUP(H334,$AC$2:$AD$17,2,FALSE),IF(AND(OR($D342={"1/2","1/3","2/1","3/1"}),F333="w"),VLOOKUP(H333,$AA$2:$AB$17,2,FALSE),IF(AND(OR($D342={"1/2","1/3","2/1","3/1"}),F333="l"),VLOOKUP(H333,$AC$2:$AD$17,2,FALSE),IF(AND(OR($D342={"1/2","1/3","2/1","3/1"}),F332="w"),VLOOKUP(H332,$AA$2:$AB$17,2,FALSE),IF(AND(OR($D342={"1/2","1/3","2/1","3/1"}),F332="l"),VLOOKUP(H332,$AC$2:$AD$17,2,FALSE),IF(OR($D342={"1/2","1/3","2/1","3/1"}),1,"")))))))))))))))))))))))</f>
        <v>1</v>
      </c>
      <c r="I343" s="13" t="str">
        <f>IF(AND(J343="d",$A343&gt;=1,OR(K343={1,"2a","2b",3,"5a","5b","10a","10b","20a","20b","40a","40b","80a","80b","160a","160b"})),"w",IF(AND(J343="",$A343&gt;=1,OR(K343={1,"2a","2b",3,"5a","5b","10a","10b","20a","20b","40a","40b","80a","80b","160a","160b"})),"l",""))</f>
        <v/>
      </c>
      <c r="J343" s="7" t="str">
        <f>IF(OR($A343={13,14,15,16,17,18,19,20,21,22,23,24}),"d","")</f>
        <v/>
      </c>
      <c r="K343" s="14" t="str">
        <f>IF(AND(OR($D342={"1/2","2/3","2/1","3/2"}),I342="w"),VLOOKUP(K342,$AA$2:$AB$17,2,FALSE),IF(AND(OR($D342={"1/2","2/3","2/1","3/2"}),I342="l"),VLOOKUP(K342,$AC$2:$AD$17,2,FALSE),IF(AND(OR($D342={"1/2","2/3","2/1","3/2"}),I341="w"),VLOOKUP(K341,$AA$2:$AB$17,2,FALSE),IF(AND(OR($D342={"1/2","2/3","2/1","3/2"}),I341="l"),VLOOKUP(K341,$AC$2:$AD$17,2,FALSE),IF(AND(OR($D342={"1/2","2/3","2/1","3/2"}),I340="w"),VLOOKUP(K340,$AA$2:$AB$17,2,FALSE),IF(AND(OR($D342={"1/2","2/3","2/1","3/2"}),I340="l"),VLOOKUP(K340,$AC$2:$AD$17,2,FALSE),IF(AND(OR($D342={"1/2","2/3","2/1","3/2"}),I339="w"),VLOOKUP(K339,$AA$2:$AB$17,2,FALSE),IF(AND(OR($D342={"1/2","2/3","2/1","3/2"}),I339="l"),VLOOKUP(K339,$AC$2:$AD$17,2,FALSE),IF(AND(OR($D342={"1/2","2/3","2/1","3/2"}),I338="w"),VLOOKUP(K338,$AA$2:$AB$17,2,FALSE),IF(AND(OR($D342={"1/2","2/3","2/1","3/2"}),I338="l"),VLOOKUP(K338,$AC$2:$AD$17,2,FALSE),IF(AND(OR($D342={"1/2","2/3","2/1","3/2"}),I337="w"),VLOOKUP(K337,$AA$2:$AB$17,2,FALSE),IF(AND(OR($D342={"1/2","2/3","2/1","3/2"}),I337="l"),VLOOKUP(K337,$AC$2:$AD$17,2,FALSE),IF(AND(OR($D342={"1/2","2/3","2/1","3/2"}),I336="w"),VLOOKUP(K336,$AA$2:$AB$17,2,FALSE),IF(AND(OR($D342={"1/2","2/3","2/1","3/2"}),I336="l"),VLOOKUP(K336,$AC$2:$AD$17,2,FALSE),IF(AND(OR($D342={"1/2","2/3","2/1","3/2"}),I335="w"),VLOOKUP(K335,$AA$2:$AB$17,2,FALSE),IF(AND(OR($D342={"1/2","2/3","2/1","3/2"}),I335="l"),VLOOKUP(K335,$AC$2:$AD$17,2,FALSE),IF(AND(OR($D342={"1/2","2/3","2/1","3/2"}),I334="w"),VLOOKUP(K334,$AA$2:$AB$17,2,FALSE),IF(AND(OR($D342={"1/2","2/3","2/1","3/2"}),I334="l"),VLOOKUP(K334,$AC$2:$AD$17,2,FALSE),IF(AND(OR($D342={"1/2","2/3","2/1","3/2"}),I333="w"),VLOOKUP(K333,$AA$2:$AB$17,2,FALSE),IF(AND(OR($D342={"1/2","2/3","2/1","3/2"}),I333="l"),VLOOKUP(K333,$AC$2:$AD$17,2,FALSE),IF(AND(OR($D342={"1/2","2/3","2/1","3/2"}),I332="w"),VLOOKUP(K332,$AA$2:$AB$17,2,FALSE),IF(AND(OR($D342={"1/2","2/3","2/1","3/2"}),I332="l"),VLOOKUP(K332,$AC$2:$AD$17,2,FALSE),IF(OR($D342={"1/2","2/3","2/1","3/2"}),1,"")))))))))))))))))))))))</f>
        <v/>
      </c>
      <c r="L343" s="13" t="str">
        <f>IF(AND(M343="d",$A343&gt;=1,OR(N343={1,"2a","2b",3,"5a","5b","10a","10b","20a","20b","40a","40b","80a","80b","160a","160b"})),"w",IF(AND(M343="",$A343&gt;=1,OR(N343={1,"2a","2b",3,"5a","5b","10a","10b","20a","20b","40a","40b","80a","80b","160a","160b"})),"l",""))</f>
        <v>w</v>
      </c>
      <c r="M343" s="7" t="str">
        <f>IF(OR($A343={25,26,27,28,29,30,31,32,33,34,35,36}),"d","")</f>
        <v>d</v>
      </c>
      <c r="N343" s="14" t="str">
        <f>IF(AND(OR($D342={"1/3","2/3","3/1","3/2"}),L342="w"),VLOOKUP(N342,$AA$2:$AB$17,2,FALSE),IF(AND(OR($D342={"1/3","2/3","3/1","3/2"}),L342="l"),VLOOKUP(N342,$AC$2:$AD$17,2,FALSE),IF(AND(OR($D342={"1/3","2/3","3/1","3/2"}),L341="w"),VLOOKUP(N341,$AA$2:$AB$17,2,FALSE),IF(AND(OR($D342={"1/3","2/3","3/1","3/2"}),L341="l"),VLOOKUP(N341,$AC$2:$AD$17,2,FALSE),IF(AND(OR($D342={"1/3","2/3","3/1","3/2"}),L340="w"),VLOOKUP(N340,$AA$2:$AB$17,2,FALSE),IF(AND(OR($D342={"1/3","2/3","3/1","3/2"}),L340="l"),VLOOKUP(N340,$AC$2:$AD$17,2,FALSE),IF(AND(OR($D342={"1/3","2/3","3/1","3/2"}),L339="w"),VLOOKUP(N339,$AA$2:$AB$17,2,FALSE),IF(AND(OR($D342={"1/3","2/3","3/1","3/2"}),L339="l"),VLOOKUP(N339,$AC$2:$AD$17,2,FALSE),IF(AND(OR($D342={"1/3","2/3","3/1","3/2"}),L338="w"),VLOOKUP(N338,$AA$2:$AB$17,2,FALSE),IF(AND(OR($D342={"1/3","2/3","3/1","3/2"}),L338="l"),VLOOKUP(N338,$AC$2:$AD$17,2,FALSE),IF(AND(OR($D342={"1/3","2/3","3/1","3/2"}),L337="w"),VLOOKUP(N337,$AA$2:$AB$17,2,FALSE),IF(AND(OR($D342={"1/3","2/3","3/1","3/2"}),L337="l"),VLOOKUP(N337,$AC$2:$AD$17,2,FALSE),IF(AND(OR($D342={"1/3","2/3","3/1","3/2"}),L336="w"),VLOOKUP(N336,$AA$2:$AB$17,2,FALSE),IF(AND(OR($D342={"1/3","2/3","3/1","3/2"}),L336="l"),VLOOKUP(N336,$AC$2:$AD$17,2,FALSE),IF(AND(OR($D342={"1/3","2/3","3/1","3/2"}),L335="w"),VLOOKUP(N335,$AA$2:$AB$17,2,FALSE),IF(AND(OR($D342={"1/3","2/3","3/1","3/2"}),L335="l"),VLOOKUP(N335,$AC$2:$AD$17,2,FALSE),IF(AND(OR($D342={"1/3","2/3","3/1","3/2"}),L334="w"),VLOOKUP(N334,$AA$2:$AB$17,2,FALSE),IF(AND(OR($D342={"1/3","2/3","3/1","3/2"}),L334="l"),VLOOKUP(N334,$AC$2:$AD$17,2,FALSE),IF(AND(OR($D342={"1/3","2/3","3/1","3/2"}),L333="w"),VLOOKUP(N333,$AA$2:$AB$17,2,FALSE),IF(AND(OR($D342={"1/3","2/3","3/1","3/2"}),L333="l"),VLOOKUP(N333,$AC$2:$AD$17,2,FALSE),IF(AND(OR($D342={"1/3","2/3","3/1","3/2"}),L332="w"),VLOOKUP(N332,$AA$2:$AB$17,2,FALSE),IF(AND(OR($D342={"1/3","2/3","3/1","3/2"}),L332="l"),VLOOKUP(N332,$AC$2:$AD$17,2,FALSE),IF(OR($D342={"1/3","2/3","3/1","3/2"}),1,"")))))))))))))))))))))))</f>
        <v>10a</v>
      </c>
      <c r="O343" s="12">
        <f t="shared" si="27"/>
        <v>19</v>
      </c>
      <c r="P343" s="13" t="str">
        <f>IF(AND(Q343="c",$A343&gt;=1,OR(R343={1,"2a","2b",3,"5a","5b","10a","10b","20a","20b","40a","40b","80a","80b","160a","160b"})),"w",IF(AND(Q343="",$A343&gt;=1,OR(R343={1,"2a","2b",3,"5a","5b","10a","10b","20a","20b","40a","40b","80a","80b","160a","160b"})),"l",""))</f>
        <v/>
      </c>
      <c r="Q343" s="7" t="str">
        <f>IF(OR($A343={1,4,7,10,13,16,19,22,25,28,31,34}),"c","")</f>
        <v>c</v>
      </c>
      <c r="R343" s="14" t="str">
        <f>IF(AND(OR($E342={"a/b","a/c","b/a","c/a"}),P342="w"),VLOOKUP(R342,$AA$2:$AB$17,2,FALSE),IF(AND(OR($E342={"a/b","a/c","b/a","c/a"}),P342="l"),VLOOKUP(R342,$AC$2:$AD$17,2,FALSE),IF(AND(OR($E342={"a/b","a/c","b/a","c/a"}),P341="w"),VLOOKUP(R341,$AA$2:$AB$17,2,FALSE),IF(AND(OR($E342={"a/b","a/c","b/a","c/a"}),P341="l"),VLOOKUP(R341,$AC$2:$AD$17,2,FALSE),IF(AND(OR($E342={"a/b","a/c","b/a","c/a"}),P340="w"),VLOOKUP(R340,$AA$2:$AB$17,2,FALSE),IF(AND(OR($E342={"a/b","a/c","b/a","c/a"}),P340="l"),VLOOKUP(R340,$AC$2:$AD$17,2,FALSE),IF(AND(OR($E342={"a/b","a/c","b/a","c/a"}),P339="w"),VLOOKUP(R339,$AA$2:$AB$17,2,FALSE),IF(AND(OR($E342={"a/b","a/c","b/a","c/a"}),P339="l"),VLOOKUP(R339,$AC$2:$AD$17,2,FALSE),IF(AND(OR($E342={"a/b","a/c","b/a","c/a"}),P338="w"),VLOOKUP(R338,$AA$2:$AB$17,2,FALSE),IF(AND(OR($E342={"a/b","a/c","b/a","c/a"}),P338="l"),VLOOKUP(R338,$AC$2:$AD$17,2,FALSE),IF(AND(OR($E342={"a/b","a/c","b/a","c/a"}),P337="w"),VLOOKUP(R337,$AA$2:$AB$17,2,FALSE),IF(AND(OR($E342={"a/b","a/c","b/a","c/a"}),P337="l"),VLOOKUP(R337,$AC$2:$AD$17,2,FALSE),IF(AND(OR($E342={"a/b","a/c","b/a","c/a"}),P336="w"),VLOOKUP(R336,$AA$2:$AB$17,2,FALSE),IF(AND(OR($E342={"a/b","a/c","b/a","c/a"}),P336="l"),VLOOKUP(R336,$AC$2:$AD$17,2,FALSE),IF(AND(OR($E342={"a/b","a/c","b/a","c/a"}),P335="w"),VLOOKUP(R335,$AA$2:$AB$17,2,FALSE),IF(AND(OR($E342={"a/b","a/c","b/a","c/a"}),P335="l"),VLOOKUP(R335,$AC$2:$AD$17,2,FALSE),IF(AND(OR($E342={"a/b","a/c","b/a","c/a"}),P334="w"),VLOOKUP(R334,$AA$2:$AB$17,2,FALSE),IF(AND(OR($E342={"a/b","a/c","b/a","c/a"}),P334="l"),VLOOKUP(R334,$AC$2:$AD$17,2,FALSE),IF(AND(OR($E342={"a/b","a/c","b/a","c/a"}),P333="w"),VLOOKUP(R333,$AA$2:$AB$17,2,FALSE),IF(AND(OR($E342={"a/b","a/c","b/a","c/a"}),P333="l"),VLOOKUP(R333,$AC$2:$AD$17,2,FALSE),IF(AND(OR($E342={"a/b","a/c","b/a","c/a"}),P332="w"),VLOOKUP(R332,$AA$2:$AB$17,2,FALSE),IF(AND(OR($E342={"a/b","a/c","b/a","c/a"}),P332="l"),VLOOKUP(R332,$AC$2:$AD$17,2,FALSE),IF(OR($E342={"a/b","a/c","b/a","c/a"}),1,"")))))))))))))))))))))))</f>
        <v/>
      </c>
      <c r="S343" s="13" t="str">
        <f>IF(AND(T343="c",$A343&gt;=1,OR(U343={1,"2a","2b",3,"5a","5b","10a","10b","20a","20b","40a","40b","80a","80b","160a","160b"})),"w",IF(AND(T343="",$A343&gt;=1,OR(U343={1,"2a","2b",3,"5a","5b","10a","10b","20a","20b","40a","40b","80a","80b","160a","160b"})),"l",""))</f>
        <v>l</v>
      </c>
      <c r="T343" s="7" t="str">
        <f>IF(OR($A343={2,5,8,11,14,17,20,23,26,29,32,35}),"c","")</f>
        <v/>
      </c>
      <c r="U343" s="14" t="str">
        <f>IF(AND(OR($E342={"a/b","b/c","b/a","c/b"}),S342="w"),VLOOKUP(U342,$AA$2:$AB$17,2,FALSE),IF(AND(OR($E342={"a/b","b/c","b/a","c/b"}),S342="l"),VLOOKUP(U342,$AC$2:$AD$17,2,FALSE),IF(AND(OR($E342={"a/b","b/c","b/a","c/b"}),S341="w"),VLOOKUP(U341,$AA$2:$AB$17,2,FALSE),IF(AND(OR($E342={"a/b","b/c","b/a","c/b"}),S341="l"),VLOOKUP(U341,$AC$2:$AD$17,2,FALSE),IF(AND(OR($E342={"a/b","b/c","b/a","c/b"}),S340="w"),VLOOKUP(U340,$AA$2:$AB$17,2,FALSE),IF(AND(OR($E342={"a/b","b/c","b/a","c/b"}),S340="l"),VLOOKUP(U340,$AC$2:$AD$17,2,FALSE),IF(AND(OR($E342={"a/b","b/c","b/a","c/b"}),S339="w"),VLOOKUP(U339,$AA$2:$AB$17,2,FALSE),IF(AND(OR($E342={"a/b","b/c","b/a","c/b"}),S339="l"),VLOOKUP(U339,$AC$2:$AD$17,2,FALSE),IF(AND(OR($E342={"a/b","b/c","b/a","c/b"}),S338="w"),VLOOKUP(U338,$AA$2:$AB$17,2,FALSE),IF(AND(OR($E342={"a/b","b/c","b/a","c/b"}),S338="l"),VLOOKUP(U338,$AC$2:$AD$17,2,FALSE),IF(AND(OR($E342={"a/b","b/c","b/a","c/b"}),S337="w"),VLOOKUP(U337,$AA$2:$AB$17,2,FALSE),IF(AND(OR($E342={"a/b","b/c","b/a","c/b"}),S337="l"),VLOOKUP(U337,$AC$2:$AD$17,2,FALSE),IF(AND(OR($E342={"a/b","b/c","b/a","c/b"}),S336="w"),VLOOKUP(U336,$AA$2:$AB$17,2,FALSE),IF(AND(OR($E342={"a/b","b/c","b/a","c/b"}),S336="l"),VLOOKUP(U336,$AC$2:$AD$17,2,FALSE),IF(AND(OR($E342={"a/b","b/c","b/a","c/b"}),S335="w"),VLOOKUP(U335,$AA$2:$AB$17,2,FALSE),IF(AND(OR($E342={"a/b","b/c","b/a","c/b"}),S335="l"),VLOOKUP(U335,$AC$2:$AD$17,2,FALSE),IF(AND(OR($E342={"a/b","b/c","b/a","c/b"}),S334="w"),VLOOKUP(U334,$AA$2:$AB$17,2,FALSE),IF(AND(OR($E342={"a/b","b/c","b/a","c/b"}),S334="l"),VLOOKUP(U334,$AC$2:$AD$17,2,FALSE),IF(AND(OR($E342={"a/b","b/c","b/a","c/b"}),S333="w"),VLOOKUP(U333,$AA$2:$AB$17,2,FALSE),IF(AND(OR($E342={"a/b","b/c","b/a","c/b"}),S333="l"),VLOOKUP(U333,$AC$2:$AD$17,2,FALSE),IF(AND(OR($E342={"a/b","b/c","b/a","c/b"}),S332="w"),VLOOKUP(U332,$AA$2:$AB$17,2,FALSE),IF(AND(OR($E342={"a/b","b/c","b/a","c/b"}),S332="l"),VLOOKUP(U332,$AC$2:$AD$17,2,FALSE),IF(OR($E342={"a/b","b/c","b/a","c/b"}),1,"")))))))))))))))))))))))</f>
        <v>2a</v>
      </c>
      <c r="V343" s="13" t="str">
        <f>IF(AND(W343="c",$A343&gt;=1,OR(X343={1,"2a","2b",3,"5a","5b","10a","10b","20a","20b","40a","40b","80a","80b","160a","160b"})),"w",IF(AND(W343="",$A343&gt;=1,OR(X343={1,"2a","2b",3,"5a","5b","10a","10b","20a","20b","40a","40b","80a","80b","160a","160b"})),"l",""))</f>
        <v>l</v>
      </c>
      <c r="W343" s="7" t="str">
        <f>IF(OR($A343={3,6,9,12,15,18,21,24,27,30,33,36}),"c","")</f>
        <v/>
      </c>
      <c r="X343" s="14">
        <f>IF(AND(OR($E342={"a/c","b/c","c/a","c/b"}),V342="w"),VLOOKUP(X342,$AA$2:$AB$17,2,FALSE),IF(AND(OR($E342={"a/c","b/c","c/a","c/b"}),V342="l"),VLOOKUP(X342,$AC$2:$AD$17,2,FALSE),IF(AND(OR($E342={"a/c","b/c","c/a","c/b"}),V341="w"),VLOOKUP(X341,$AA$2:$AB$17,2,FALSE),IF(AND(OR($E342={"a/c","b/c","c/a","c/b"}),V341="l"),VLOOKUP(X341,$AC$2:$AD$17,2,FALSE),IF(AND(OR($E342={"a/c","b/c","c/a","c/b"}),V340="w"),VLOOKUP(X340,$AA$2:$AB$17,2,FALSE),IF(AND(OR($E342={"a/c","b/c","c/a","c/b"}),V340="l"),VLOOKUP(X340,$AC$2:$AD$17,2,FALSE),IF(AND(OR($E342={"a/c","b/c","c/a","c/b"}),V339="w"),VLOOKUP(X339,$AA$2:$AB$17,2,FALSE),IF(AND(OR($E342={"a/c","b/c","c/a","c/b"}),V339="l"),VLOOKUP(X339,$AC$2:$AD$17,2,FALSE),IF(AND(OR($E342={"a/c","b/c","c/a","c/b"}),V338="w"),VLOOKUP(X338,$AA$2:$AB$17,2,FALSE),IF(AND(OR($E342={"a/c","b/c","c/a","c/b"}),V338="l"),VLOOKUP(X338,$AC$2:$AD$17,2,FALSE),IF(AND(OR($E342={"a/c","b/c","c/a","c/b"}),V337="w"),VLOOKUP(X337,$AA$2:$AB$17,2,FALSE),IF(AND(OR($E342={"a/c","b/c","c/a","c/b"}),V337="l"),VLOOKUP(X337,$AC$2:$AD$17,2,FALSE),IF(AND(OR($E342={"a/c","b/c","c/a","c/b"}),V336="w"),VLOOKUP(X336,$AA$2:$AB$17,2,FALSE),IF(AND(OR($E342={"a/c","b/c","c/a","c/b"}),V336="l"),VLOOKUP(X336,$AC$2:$AD$17,2,FALSE),IF(AND(OR($E342={"a/c","b/c","c/a","c/b"}),V335="w"),VLOOKUP(X335,$AA$2:$AB$17,2,FALSE),IF(AND(OR($E342={"a/c","b/c","c/a","c/b"}),V335="l"),VLOOKUP(X335,$AC$2:$AD$17,2,FALSE),IF(AND(OR($E342={"a/c","b/c","c/a","c/b"}),V334="w"),VLOOKUP(X334,$AA$2:$AB$17,2,FALSE),IF(AND(OR($E342={"a/c","b/c","c/a","c/b"}),V334="l"),VLOOKUP(X334,$AC$2:$AD$17,2,FALSE),IF(AND(OR($E342={"a/c","b/c","c/a","c/b"}),V333="w"),VLOOKUP(X333,$AA$2:$AB$17,2,FALSE),IF(AND(OR($E342={"a/c","b/c","c/a","c/b"}),V333="l"),VLOOKUP(X333,$AC$2:$AD$17,2,FALSE),IF(AND(OR($E342={"a/c","b/c","c/a","c/b"}),V332="w"),VLOOKUP(X332,$AA$2:$AB$17,2,FALSE),IF(AND(OR($E342={"a/c","b/c","c/a","c/b"}),V332="l"),VLOOKUP(X332,$AC$2:$AD$17,2,FALSE),IF(OR($E342={"a/c","b/c","c/a","c/b"}),1,"")))))))))))))))))))))))</f>
        <v>1</v>
      </c>
      <c r="Y343" s="12">
        <f t="shared" si="28"/>
        <v>-3</v>
      </c>
      <c r="Z343" s="27">
        <f t="shared" si="29"/>
        <v>16</v>
      </c>
    </row>
    <row r="344" spans="1:26">
      <c r="A344" s="2">
        <v>13</v>
      </c>
      <c r="B344" s="9">
        <f>IF(OR($A344={1,2,3,4,5,6,7,8,9,10,11,12}),1,IF(OR($A344={13,14,15,16,17,18,19,20,21,22,23,24}),2,IF(OR($A344={25,26,27,28,29,30,31,32,33,34,35,36}),3,"")))</f>
        <v>2</v>
      </c>
      <c r="C344" s="9" t="str">
        <f>IF(OR($A344={1,4,7,10,13,16,19,22,25,28,31,34}),"A",IF(OR($A344={2,5,8,11,14,17,20,23,26,29,32,35}),"B",IF(OR($A344={3,6,9,12,15,18,21,24,27,30,33,36}),"C","")))</f>
        <v>A</v>
      </c>
      <c r="D344" t="str">
        <f t="shared" si="30"/>
        <v>3/2</v>
      </c>
      <c r="E344" t="str">
        <f t="shared" si="31"/>
        <v>C/A</v>
      </c>
      <c r="F344" s="13" t="str">
        <f>IF(AND(G344="d",$A344&gt;=1,OR(H344={1,"2a","2b",3,"5a","5b","10a","10b","20a","20b","40a","40b","80a","80b","160a","160b"})),"w",IF(AND(G344="",$A344&gt;=1,OR(H344={1,"2a","2b",3,"5a","5b","10a","10b","20a","20b","40a","40b","80a","80b","160a","160b"})),"l",""))</f>
        <v>l</v>
      </c>
      <c r="G344" s="7" t="str">
        <f>IF(OR($A344={1,2,3,4,5,6,7,8,9,10,11,12}),"d","")</f>
        <v/>
      </c>
      <c r="H344" s="14" t="str">
        <f>IF(AND(OR($D343={"1/2","1/3","2/1","3/1"}),F343="w"),VLOOKUP(H343,$AA$2:$AB$17,2,FALSE),IF(AND(OR($D343={"1/2","1/3","2/1","3/1"}),F343="l"),VLOOKUP(H343,$AC$2:$AD$17,2,FALSE),IF(AND(OR($D343={"1/2","1/3","2/1","3/1"}),F342="w"),VLOOKUP(H342,$AA$2:$AB$17,2,FALSE),IF(AND(OR($D343={"1/2","1/3","2/1","3/1"}),F342="l"),VLOOKUP(H342,$AC$2:$AD$17,2,FALSE),IF(AND(OR($D343={"1/2","1/3","2/1","3/1"}),F341="w"),VLOOKUP(H341,$AA$2:$AB$17,2,FALSE),IF(AND(OR($D343={"1/2","1/3","2/1","3/1"}),F341="l"),VLOOKUP(H341,$AC$2:$AD$17,2,FALSE),IF(AND(OR($D343={"1/2","1/3","2/1","3/1"}),F340="w"),VLOOKUP(H340,$AA$2:$AB$17,2,FALSE),IF(AND(OR($D343={"1/2","1/3","2/1","3/1"}),F340="l"),VLOOKUP(H340,$AC$2:$AD$17,2,FALSE),IF(AND(OR($D343={"1/2","1/3","2/1","3/1"}),F339="w"),VLOOKUP(H339,$AA$2:$AB$17,2,FALSE),IF(AND(OR($D343={"1/2","1/3","2/1","3/1"}),F339="l"),VLOOKUP(H339,$AC$2:$AD$17,2,FALSE),IF(AND(OR($D343={"1/2","1/3","2/1","3/1"}),F338="w"),VLOOKUP(H338,$AA$2:$AB$17,2,FALSE),IF(AND(OR($D343={"1/2","1/3","2/1","3/1"}),F338="l"),VLOOKUP(H338,$AC$2:$AD$17,2,FALSE),IF(AND(OR($D343={"1/2","1/3","2/1","3/1"}),F337="w"),VLOOKUP(H337,$AA$2:$AB$17,2,FALSE),IF(AND(OR($D343={"1/2","1/3","2/1","3/1"}),F337="l"),VLOOKUP(H337,$AC$2:$AD$17,2,FALSE),IF(AND(OR($D343={"1/2","1/3","2/1","3/1"}),F336="w"),VLOOKUP(H336,$AA$2:$AB$17,2,FALSE),IF(AND(OR($D343={"1/2","1/3","2/1","3/1"}),F336="l"),VLOOKUP(H336,$AC$2:$AD$17,2,FALSE),IF(AND(OR($D343={"1/2","1/3","2/1","3/1"}),F335="w"),VLOOKUP(H335,$AA$2:$AB$17,2,FALSE),IF(AND(OR($D343={"1/2","1/3","2/1","3/1"}),F335="l"),VLOOKUP(H335,$AC$2:$AD$17,2,FALSE),IF(AND(OR($D343={"1/2","1/3","2/1","3/1"}),F334="w"),VLOOKUP(H334,$AA$2:$AB$17,2,FALSE),IF(AND(OR($D343={"1/2","1/3","2/1","3/1"}),F334="l"),VLOOKUP(H334,$AC$2:$AD$17,2,FALSE),IF(AND(OR($D343={"1/2","1/3","2/1","3/1"}),F333="w"),VLOOKUP(H333,$AA$2:$AB$17,2,FALSE),IF(AND(OR($D343={"1/2","1/3","2/1","3/1"}),F333="l"),VLOOKUP(H333,$AC$2:$AD$17,2,FALSE),IF(OR($D343={"1/2","1/3","2/1","3/1"}),1,"")))))))))))))))))))))))</f>
        <v>2a</v>
      </c>
      <c r="I344" s="13" t="str">
        <f>IF(AND(J344="d",$A344&gt;=1,OR(K344={1,"2a","2b",3,"5a","5b","10a","10b","20a","20b","40a","40b","80a","80b","160a","160b"})),"w",IF(AND(J344="",$A344&gt;=1,OR(K344={1,"2a","2b",3,"5a","5b","10a","10b","20a","20b","40a","40b","80a","80b","160a","160b"})),"l",""))</f>
        <v/>
      </c>
      <c r="J344" s="7" t="str">
        <f>IF(OR($A344={13,14,15,16,17,18,19,20,21,22,23,24}),"d","")</f>
        <v>d</v>
      </c>
      <c r="K344" s="14" t="str">
        <f>IF(AND(OR($D343={"1/2","2/3","2/1","3/2"}),I343="w"),VLOOKUP(K343,$AA$2:$AB$17,2,FALSE),IF(AND(OR($D343={"1/2","2/3","2/1","3/2"}),I343="l"),VLOOKUP(K343,$AC$2:$AD$17,2,FALSE),IF(AND(OR($D343={"1/2","2/3","2/1","3/2"}),I342="w"),VLOOKUP(K342,$AA$2:$AB$17,2,FALSE),IF(AND(OR($D343={"1/2","2/3","2/1","3/2"}),I342="l"),VLOOKUP(K342,$AC$2:$AD$17,2,FALSE),IF(AND(OR($D343={"1/2","2/3","2/1","3/2"}),I341="w"),VLOOKUP(K341,$AA$2:$AB$17,2,FALSE),IF(AND(OR($D343={"1/2","2/3","2/1","3/2"}),I341="l"),VLOOKUP(K341,$AC$2:$AD$17,2,FALSE),IF(AND(OR($D343={"1/2","2/3","2/1","3/2"}),I340="w"),VLOOKUP(K340,$AA$2:$AB$17,2,FALSE),IF(AND(OR($D343={"1/2","2/3","2/1","3/2"}),I340="l"),VLOOKUP(K340,$AC$2:$AD$17,2,FALSE),IF(AND(OR($D343={"1/2","2/3","2/1","3/2"}),I339="w"),VLOOKUP(K339,$AA$2:$AB$17,2,FALSE),IF(AND(OR($D343={"1/2","2/3","2/1","3/2"}),I339="l"),VLOOKUP(K339,$AC$2:$AD$17,2,FALSE),IF(AND(OR($D343={"1/2","2/3","2/1","3/2"}),I338="w"),VLOOKUP(K338,$AA$2:$AB$17,2,FALSE),IF(AND(OR($D343={"1/2","2/3","2/1","3/2"}),I338="l"),VLOOKUP(K338,$AC$2:$AD$17,2,FALSE),IF(AND(OR($D343={"1/2","2/3","2/1","3/2"}),I337="w"),VLOOKUP(K337,$AA$2:$AB$17,2,FALSE),IF(AND(OR($D343={"1/2","2/3","2/1","3/2"}),I337="l"),VLOOKUP(K337,$AC$2:$AD$17,2,FALSE),IF(AND(OR($D343={"1/2","2/3","2/1","3/2"}),I336="w"),VLOOKUP(K336,$AA$2:$AB$17,2,FALSE),IF(AND(OR($D343={"1/2","2/3","2/1","3/2"}),I336="l"),VLOOKUP(K336,$AC$2:$AD$17,2,FALSE),IF(AND(OR($D343={"1/2","2/3","2/1","3/2"}),I335="w"),VLOOKUP(K335,$AA$2:$AB$17,2,FALSE),IF(AND(OR($D343={"1/2","2/3","2/1","3/2"}),I335="l"),VLOOKUP(K335,$AC$2:$AD$17,2,FALSE),IF(AND(OR($D343={"1/2","2/3","2/1","3/2"}),I334="w"),VLOOKUP(K334,$AA$2:$AB$17,2,FALSE),IF(AND(OR($D343={"1/2","2/3","2/1","3/2"}),I334="l"),VLOOKUP(K334,$AC$2:$AD$17,2,FALSE),IF(AND(OR($D343={"1/2","2/3","2/1","3/2"}),I333="w"),VLOOKUP(K333,$AA$2:$AB$17,2,FALSE),IF(AND(OR($D343={"1/2","2/3","2/1","3/2"}),I333="l"),VLOOKUP(K333,$AC$2:$AD$17,2,FALSE),IF(OR($D343={"1/2","2/3","2/1","3/2"}),1,"")))))))))))))))))))))))</f>
        <v/>
      </c>
      <c r="L344" s="13" t="str">
        <f>IF(AND(M344="d",$A344&gt;=1,OR(N344={1,"2a","2b",3,"5a","5b","10a","10b","20a","20b","40a","40b","80a","80b","160a","160b"})),"w",IF(AND(M344="",$A344&gt;=1,OR(N344={1,"2a","2b",3,"5a","5b","10a","10b","20a","20b","40a","40b","80a","80b","160a","160b"})),"l",""))</f>
        <v>l</v>
      </c>
      <c r="M344" s="7" t="str">
        <f>IF(OR($A344={25,26,27,28,29,30,31,32,33,34,35,36}),"d","")</f>
        <v/>
      </c>
      <c r="N344" s="14">
        <f>IF(AND(OR($D343={"1/3","2/3","3/1","3/2"}),L343="w"),VLOOKUP(N343,$AA$2:$AB$17,2,FALSE),IF(AND(OR($D343={"1/3","2/3","3/1","3/2"}),L343="l"),VLOOKUP(N343,$AC$2:$AD$17,2,FALSE),IF(AND(OR($D343={"1/3","2/3","3/1","3/2"}),L342="w"),VLOOKUP(N342,$AA$2:$AB$17,2,FALSE),IF(AND(OR($D343={"1/3","2/3","3/1","3/2"}),L342="l"),VLOOKUP(N342,$AC$2:$AD$17,2,FALSE),IF(AND(OR($D343={"1/3","2/3","3/1","3/2"}),L341="w"),VLOOKUP(N341,$AA$2:$AB$17,2,FALSE),IF(AND(OR($D343={"1/3","2/3","3/1","3/2"}),L341="l"),VLOOKUP(N341,$AC$2:$AD$17,2,FALSE),IF(AND(OR($D343={"1/3","2/3","3/1","3/2"}),L340="w"),VLOOKUP(N340,$AA$2:$AB$17,2,FALSE),IF(AND(OR($D343={"1/3","2/3","3/1","3/2"}),L340="l"),VLOOKUP(N340,$AC$2:$AD$17,2,FALSE),IF(AND(OR($D343={"1/3","2/3","3/1","3/2"}),L339="w"),VLOOKUP(N339,$AA$2:$AB$17,2,FALSE),IF(AND(OR($D343={"1/3","2/3","3/1","3/2"}),L339="l"),VLOOKUP(N339,$AC$2:$AD$17,2,FALSE),IF(AND(OR($D343={"1/3","2/3","3/1","3/2"}),L338="w"),VLOOKUP(N338,$AA$2:$AB$17,2,FALSE),IF(AND(OR($D343={"1/3","2/3","3/1","3/2"}),L338="l"),VLOOKUP(N338,$AC$2:$AD$17,2,FALSE),IF(AND(OR($D343={"1/3","2/3","3/1","3/2"}),L337="w"),VLOOKUP(N337,$AA$2:$AB$17,2,FALSE),IF(AND(OR($D343={"1/3","2/3","3/1","3/2"}),L337="l"),VLOOKUP(N337,$AC$2:$AD$17,2,FALSE),IF(AND(OR($D343={"1/3","2/3","3/1","3/2"}),L336="w"),VLOOKUP(N336,$AA$2:$AB$17,2,FALSE),IF(AND(OR($D343={"1/3","2/3","3/1","3/2"}),L336="l"),VLOOKUP(N336,$AC$2:$AD$17,2,FALSE),IF(AND(OR($D343={"1/3","2/3","3/1","3/2"}),L335="w"),VLOOKUP(N335,$AA$2:$AB$17,2,FALSE),IF(AND(OR($D343={"1/3","2/3","3/1","3/2"}),L335="l"),VLOOKUP(N335,$AC$2:$AD$17,2,FALSE),IF(AND(OR($D343={"1/3","2/3","3/1","3/2"}),L334="w"),VLOOKUP(N334,$AA$2:$AB$17,2,FALSE),IF(AND(OR($D343={"1/3","2/3","3/1","3/2"}),L334="l"),VLOOKUP(N334,$AC$2:$AD$17,2,FALSE),IF(AND(OR($D343={"1/3","2/3","3/1","3/2"}),L333="w"),VLOOKUP(N333,$AA$2:$AB$17,2,FALSE),IF(AND(OR($D343={"1/3","2/3","3/1","3/2"}),L333="l"),VLOOKUP(N333,$AC$2:$AD$17,2,FALSE),IF(OR($D343={"1/3","2/3","3/1","3/2"}),1,"")))))))))))))))))))))))</f>
        <v>1</v>
      </c>
      <c r="O344" s="12">
        <f t="shared" si="27"/>
        <v>-3</v>
      </c>
      <c r="P344" s="13" t="str">
        <f>IF(AND(Q344="c",$A344&gt;=1,OR(R344={1,"2a","2b",3,"5a","5b","10a","10b","20a","20b","40a","40b","80a","80b","160a","160b"})),"w",IF(AND(Q344="",$A344&gt;=1,OR(R344={1,"2a","2b",3,"5a","5b","10a","10b","20a","20b","40a","40b","80a","80b","160a","160b"})),"l",""))</f>
        <v>w</v>
      </c>
      <c r="Q344" s="7" t="str">
        <f>IF(OR($A344={1,4,7,10,13,16,19,22,25,28,31,34}),"c","")</f>
        <v>c</v>
      </c>
      <c r="R344" s="14" t="str">
        <f>IF(AND(OR($E343={"a/b","a/c","b/a","c/a"}),P343="w"),VLOOKUP(R343,$AA$2:$AB$17,2,FALSE),IF(AND(OR($E343={"a/b","a/c","b/a","c/a"}),P343="l"),VLOOKUP(R343,$AC$2:$AD$17,2,FALSE),IF(AND(OR($E343={"a/b","a/c","b/a","c/a"}),P342="w"),VLOOKUP(R342,$AA$2:$AB$17,2,FALSE),IF(AND(OR($E343={"a/b","a/c","b/a","c/a"}),P342="l"),VLOOKUP(R342,$AC$2:$AD$17,2,FALSE),IF(AND(OR($E343={"a/b","a/c","b/a","c/a"}),P341="w"),VLOOKUP(R341,$AA$2:$AB$17,2,FALSE),IF(AND(OR($E343={"a/b","a/c","b/a","c/a"}),P341="l"),VLOOKUP(R341,$AC$2:$AD$17,2,FALSE),IF(AND(OR($E343={"a/b","a/c","b/a","c/a"}),P340="w"),VLOOKUP(R340,$AA$2:$AB$17,2,FALSE),IF(AND(OR($E343={"a/b","a/c","b/a","c/a"}),P340="l"),VLOOKUP(R340,$AC$2:$AD$17,2,FALSE),IF(AND(OR($E343={"a/b","a/c","b/a","c/a"}),P339="w"),VLOOKUP(R339,$AA$2:$AB$17,2,FALSE),IF(AND(OR($E343={"a/b","a/c","b/a","c/a"}),P339="l"),VLOOKUP(R339,$AC$2:$AD$17,2,FALSE),IF(AND(OR($E343={"a/b","a/c","b/a","c/a"}),P338="w"),VLOOKUP(R338,$AA$2:$AB$17,2,FALSE),IF(AND(OR($E343={"a/b","a/c","b/a","c/a"}),P338="l"),VLOOKUP(R338,$AC$2:$AD$17,2,FALSE),IF(AND(OR($E343={"a/b","a/c","b/a","c/a"}),P337="w"),VLOOKUP(R337,$AA$2:$AB$17,2,FALSE),IF(AND(OR($E343={"a/b","a/c","b/a","c/a"}),P337="l"),VLOOKUP(R337,$AC$2:$AD$17,2,FALSE),IF(AND(OR($E343={"a/b","a/c","b/a","c/a"}),P336="w"),VLOOKUP(R336,$AA$2:$AB$17,2,FALSE),IF(AND(OR($E343={"a/b","a/c","b/a","c/a"}),P336="l"),VLOOKUP(R336,$AC$2:$AD$17,2,FALSE),IF(AND(OR($E343={"a/b","a/c","b/a","c/a"}),P335="w"),VLOOKUP(R335,$AA$2:$AB$17,2,FALSE),IF(AND(OR($E343={"a/b","a/c","b/a","c/a"}),P335="l"),VLOOKUP(R335,$AC$2:$AD$17,2,FALSE),IF(AND(OR($E343={"a/b","a/c","b/a","c/a"}),P334="w"),VLOOKUP(R334,$AA$2:$AB$17,2,FALSE),IF(AND(OR($E343={"a/b","a/c","b/a","c/a"}),P334="l"),VLOOKUP(R334,$AC$2:$AD$17,2,FALSE),IF(AND(OR($E343={"a/b","a/c","b/a","c/a"}),P333="w"),VLOOKUP(R333,$AA$2:$AB$17,2,FALSE),IF(AND(OR($E343={"a/b","a/c","b/a","c/a"}),P333="l"),VLOOKUP(R333,$AC$2:$AD$17,2,FALSE),IF(OR($E343={"a/b","a/c","b/a","c/a"}),1,"")))))))))))))))))))))))</f>
        <v>20b</v>
      </c>
      <c r="S344" s="13" t="str">
        <f>IF(AND(T344="c",$A344&gt;=1,OR(U344={1,"2a","2b",3,"5a","5b","10a","10b","20a","20b","40a","40b","80a","80b","160a","160b"})),"w",IF(AND(T344="",$A344&gt;=1,OR(U344={1,"2a","2b",3,"5a","5b","10a","10b","20a","20b","40a","40b","80a","80b","160a","160b"})),"l",""))</f>
        <v/>
      </c>
      <c r="T344" s="7" t="str">
        <f>IF(OR($A344={2,5,8,11,14,17,20,23,26,29,32,35}),"c","")</f>
        <v/>
      </c>
      <c r="U344" s="14" t="str">
        <f>IF(AND(OR($E343={"a/b","b/c","b/a","c/b"}),S343="w"),VLOOKUP(U343,$AA$2:$AB$17,2,FALSE),IF(AND(OR($E343={"a/b","b/c","b/a","c/b"}),S343="l"),VLOOKUP(U343,$AC$2:$AD$17,2,FALSE),IF(AND(OR($E343={"a/b","b/c","b/a","c/b"}),S342="w"),VLOOKUP(U342,$AA$2:$AB$17,2,FALSE),IF(AND(OR($E343={"a/b","b/c","b/a","c/b"}),S342="l"),VLOOKUP(U342,$AC$2:$AD$17,2,FALSE),IF(AND(OR($E343={"a/b","b/c","b/a","c/b"}),S341="w"),VLOOKUP(U341,$AA$2:$AB$17,2,FALSE),IF(AND(OR($E343={"a/b","b/c","b/a","c/b"}),S341="l"),VLOOKUP(U341,$AC$2:$AD$17,2,FALSE),IF(AND(OR($E343={"a/b","b/c","b/a","c/b"}),S340="w"),VLOOKUP(U340,$AA$2:$AB$17,2,FALSE),IF(AND(OR($E343={"a/b","b/c","b/a","c/b"}),S340="l"),VLOOKUP(U340,$AC$2:$AD$17,2,FALSE),IF(AND(OR($E343={"a/b","b/c","b/a","c/b"}),S339="w"),VLOOKUP(U339,$AA$2:$AB$17,2,FALSE),IF(AND(OR($E343={"a/b","b/c","b/a","c/b"}),S339="l"),VLOOKUP(U339,$AC$2:$AD$17,2,FALSE),IF(AND(OR($E343={"a/b","b/c","b/a","c/b"}),S338="w"),VLOOKUP(U338,$AA$2:$AB$17,2,FALSE),IF(AND(OR($E343={"a/b","b/c","b/a","c/b"}),S338="l"),VLOOKUP(U338,$AC$2:$AD$17,2,FALSE),IF(AND(OR($E343={"a/b","b/c","b/a","c/b"}),S337="w"),VLOOKUP(U337,$AA$2:$AB$17,2,FALSE),IF(AND(OR($E343={"a/b","b/c","b/a","c/b"}),S337="l"),VLOOKUP(U337,$AC$2:$AD$17,2,FALSE),IF(AND(OR($E343={"a/b","b/c","b/a","c/b"}),S336="w"),VLOOKUP(U336,$AA$2:$AB$17,2,FALSE),IF(AND(OR($E343={"a/b","b/c","b/a","c/b"}),S336="l"),VLOOKUP(U336,$AC$2:$AD$17,2,FALSE),IF(AND(OR($E343={"a/b","b/c","b/a","c/b"}),S335="w"),VLOOKUP(U335,$AA$2:$AB$17,2,FALSE),IF(AND(OR($E343={"a/b","b/c","b/a","c/b"}),S335="l"),VLOOKUP(U335,$AC$2:$AD$17,2,FALSE),IF(AND(OR($E343={"a/b","b/c","b/a","c/b"}),S334="w"),VLOOKUP(U334,$AA$2:$AB$17,2,FALSE),IF(AND(OR($E343={"a/b","b/c","b/a","c/b"}),S334="l"),VLOOKUP(U334,$AC$2:$AD$17,2,FALSE),IF(AND(OR($E343={"a/b","b/c","b/a","c/b"}),S333="w"),VLOOKUP(U333,$AA$2:$AB$17,2,FALSE),IF(AND(OR($E343={"a/b","b/c","b/a","c/b"}),S333="l"),VLOOKUP(U333,$AC$2:$AD$17,2,FALSE),IF(OR($E343={"a/b","b/c","b/a","c/b"}),1,"")))))))))))))))))))))))</f>
        <v/>
      </c>
      <c r="V344" s="13" t="str">
        <f>IF(AND(W344="c",$A344&gt;=1,OR(X344={1,"2a","2b",3,"5a","5b","10a","10b","20a","20b","40a","40b","80a","80b","160a","160b"})),"w",IF(AND(W344="",$A344&gt;=1,OR(X344={1,"2a","2b",3,"5a","5b","10a","10b","20a","20b","40a","40b","80a","80b","160a","160b"})),"l",""))</f>
        <v>l</v>
      </c>
      <c r="W344" s="7" t="str">
        <f>IF(OR($A344={3,6,9,12,15,18,21,24,27,30,33,36}),"c","")</f>
        <v/>
      </c>
      <c r="X344" s="14" t="str">
        <f>IF(AND(OR($E343={"a/c","b/c","c/a","c/b"}),V343="w"),VLOOKUP(X343,$AA$2:$AB$17,2,FALSE),IF(AND(OR($E343={"a/c","b/c","c/a","c/b"}),V343="l"),VLOOKUP(X343,$AC$2:$AD$17,2,FALSE),IF(AND(OR($E343={"a/c","b/c","c/a","c/b"}),V342="w"),VLOOKUP(X342,$AA$2:$AB$17,2,FALSE),IF(AND(OR($E343={"a/c","b/c","c/a","c/b"}),V342="l"),VLOOKUP(X342,$AC$2:$AD$17,2,FALSE),IF(AND(OR($E343={"a/c","b/c","c/a","c/b"}),V341="w"),VLOOKUP(X341,$AA$2:$AB$17,2,FALSE),IF(AND(OR($E343={"a/c","b/c","c/a","c/b"}),V341="l"),VLOOKUP(X341,$AC$2:$AD$17,2,FALSE),IF(AND(OR($E343={"a/c","b/c","c/a","c/b"}),V340="w"),VLOOKUP(X340,$AA$2:$AB$17,2,FALSE),IF(AND(OR($E343={"a/c","b/c","c/a","c/b"}),V340="l"),VLOOKUP(X340,$AC$2:$AD$17,2,FALSE),IF(AND(OR($E343={"a/c","b/c","c/a","c/b"}),V339="w"),VLOOKUP(X339,$AA$2:$AB$17,2,FALSE),IF(AND(OR($E343={"a/c","b/c","c/a","c/b"}),V339="l"),VLOOKUP(X339,$AC$2:$AD$17,2,FALSE),IF(AND(OR($E343={"a/c","b/c","c/a","c/b"}),V338="w"),VLOOKUP(X338,$AA$2:$AB$17,2,FALSE),IF(AND(OR($E343={"a/c","b/c","c/a","c/b"}),V338="l"),VLOOKUP(X338,$AC$2:$AD$17,2,FALSE),IF(AND(OR($E343={"a/c","b/c","c/a","c/b"}),V337="w"),VLOOKUP(X337,$AA$2:$AB$17,2,FALSE),IF(AND(OR($E343={"a/c","b/c","c/a","c/b"}),V337="l"),VLOOKUP(X337,$AC$2:$AD$17,2,FALSE),IF(AND(OR($E343={"a/c","b/c","c/a","c/b"}),V336="w"),VLOOKUP(X336,$AA$2:$AB$17,2,FALSE),IF(AND(OR($E343={"a/c","b/c","c/a","c/b"}),V336="l"),VLOOKUP(X336,$AC$2:$AD$17,2,FALSE),IF(AND(OR($E343={"a/c","b/c","c/a","c/b"}),V335="w"),VLOOKUP(X335,$AA$2:$AB$17,2,FALSE),IF(AND(OR($E343={"a/c","b/c","c/a","c/b"}),V335="l"),VLOOKUP(X335,$AC$2:$AD$17,2,FALSE),IF(AND(OR($E343={"a/c","b/c","c/a","c/b"}),V334="w"),VLOOKUP(X334,$AA$2:$AB$17,2,FALSE),IF(AND(OR($E343={"a/c","b/c","c/a","c/b"}),V334="l"),VLOOKUP(X334,$AC$2:$AD$17,2,FALSE),IF(AND(OR($E343={"a/c","b/c","c/a","c/b"}),V333="w"),VLOOKUP(X333,$AA$2:$AB$17,2,FALSE),IF(AND(OR($E343={"a/c","b/c","c/a","c/b"}),V333="l"),VLOOKUP(X333,$AC$2:$AD$17,2,FALSE),IF(OR($E343={"a/c","b/c","c/a","c/b"}),1,"")))))))))))))))))))))))</f>
        <v>2a</v>
      </c>
      <c r="Y344" s="12">
        <f t="shared" si="28"/>
        <v>38</v>
      </c>
      <c r="Z344" s="27">
        <f t="shared" si="29"/>
        <v>35</v>
      </c>
    </row>
    <row r="345" spans="1:26">
      <c r="A345" s="2">
        <v>27</v>
      </c>
      <c r="B345" s="9">
        <f>IF(OR($A345={1,2,3,4,5,6,7,8,9,10,11,12}),1,IF(OR($A345={13,14,15,16,17,18,19,20,21,22,23,24}),2,IF(OR($A345={25,26,27,28,29,30,31,32,33,34,35,36}),3,"")))</f>
        <v>3</v>
      </c>
      <c r="C345" s="9" t="str">
        <f>IF(OR($A345={1,4,7,10,13,16,19,22,25,28,31,34}),"A",IF(OR($A345={2,5,8,11,14,17,20,23,26,29,32,35}),"B",IF(OR($A345={3,6,9,12,15,18,21,24,27,30,33,36}),"C","")))</f>
        <v>C</v>
      </c>
      <c r="D345" t="str">
        <f t="shared" si="30"/>
        <v>2/3</v>
      </c>
      <c r="E345" t="str">
        <f t="shared" si="31"/>
        <v>A/C</v>
      </c>
      <c r="F345" s="13" t="str">
        <f>IF(AND(G345="d",$A345&gt;=1,OR(H345={1,"2a","2b",3,"5a","5b","10a","10b","20a","20b","40a","40b","80a","80b","160a","160b"})),"w",IF(AND(G345="",$A345&gt;=1,OR(H345={1,"2a","2b",3,"5a","5b","10a","10b","20a","20b","40a","40b","80a","80b","160a","160b"})),"l",""))</f>
        <v/>
      </c>
      <c r="G345" s="7" t="str">
        <f>IF(OR($A345={1,2,3,4,5,6,7,8,9,10,11,12}),"d","")</f>
        <v/>
      </c>
      <c r="H345" s="14" t="str">
        <f>IF(AND(OR($D344={"1/2","1/3","2/1","3/1"}),F344="w"),VLOOKUP(H344,$AA$2:$AB$17,2,FALSE),IF(AND(OR($D344={"1/2","1/3","2/1","3/1"}),F344="l"),VLOOKUP(H344,$AC$2:$AD$17,2,FALSE),IF(AND(OR($D344={"1/2","1/3","2/1","3/1"}),F343="w"),VLOOKUP(H343,$AA$2:$AB$17,2,FALSE),IF(AND(OR($D344={"1/2","1/3","2/1","3/1"}),F343="l"),VLOOKUP(H343,$AC$2:$AD$17,2,FALSE),IF(AND(OR($D344={"1/2","1/3","2/1","3/1"}),F342="w"),VLOOKUP(H342,$AA$2:$AB$17,2,FALSE),IF(AND(OR($D344={"1/2","1/3","2/1","3/1"}),F342="l"),VLOOKUP(H342,$AC$2:$AD$17,2,FALSE),IF(AND(OR($D344={"1/2","1/3","2/1","3/1"}),F341="w"),VLOOKUP(H341,$AA$2:$AB$17,2,FALSE),IF(AND(OR($D344={"1/2","1/3","2/1","3/1"}),F341="l"),VLOOKUP(H341,$AC$2:$AD$17,2,FALSE),IF(AND(OR($D344={"1/2","1/3","2/1","3/1"}),F340="w"),VLOOKUP(H340,$AA$2:$AB$17,2,FALSE),IF(AND(OR($D344={"1/2","1/3","2/1","3/1"}),F340="l"),VLOOKUP(H340,$AC$2:$AD$17,2,FALSE),IF(AND(OR($D344={"1/2","1/3","2/1","3/1"}),F339="w"),VLOOKUP(H339,$AA$2:$AB$17,2,FALSE),IF(AND(OR($D344={"1/2","1/3","2/1","3/1"}),F339="l"),VLOOKUP(H339,$AC$2:$AD$17,2,FALSE),IF(AND(OR($D344={"1/2","1/3","2/1","3/1"}),F338="w"),VLOOKUP(H338,$AA$2:$AB$17,2,FALSE),IF(AND(OR($D344={"1/2","1/3","2/1","3/1"}),F338="l"),VLOOKUP(H338,$AC$2:$AD$17,2,FALSE),IF(AND(OR($D344={"1/2","1/3","2/1","3/1"}),F337="w"),VLOOKUP(H337,$AA$2:$AB$17,2,FALSE),IF(AND(OR($D344={"1/2","1/3","2/1","3/1"}),F337="l"),VLOOKUP(H337,$AC$2:$AD$17,2,FALSE),IF(AND(OR($D344={"1/2","1/3","2/1","3/1"}),F336="w"),VLOOKUP(H336,$AA$2:$AB$17,2,FALSE),IF(AND(OR($D344={"1/2","1/3","2/1","3/1"}),F336="l"),VLOOKUP(H336,$AC$2:$AD$17,2,FALSE),IF(AND(OR($D344={"1/2","1/3","2/1","3/1"}),F335="w"),VLOOKUP(H335,$AA$2:$AB$17,2,FALSE),IF(AND(OR($D344={"1/2","1/3","2/1","3/1"}),F335="l"),VLOOKUP(H335,$AC$2:$AD$17,2,FALSE),IF(AND(OR($D344={"1/2","1/3","2/1","3/1"}),F334="w"),VLOOKUP(H334,$AA$2:$AB$17,2,FALSE),IF(AND(OR($D344={"1/2","1/3","2/1","3/1"}),F334="l"),VLOOKUP(H334,$AC$2:$AD$17,2,FALSE),IF(OR($D344={"1/2","1/3","2/1","3/1"}),1,"")))))))))))))))))))))))</f>
        <v/>
      </c>
      <c r="I345" s="13" t="str">
        <f>IF(AND(J345="d",$A345&gt;=1,OR(K345={1,"2a","2b",3,"5a","5b","10a","10b","20a","20b","40a","40b","80a","80b","160a","160b"})),"w",IF(AND(J345="",$A345&gt;=1,OR(K345={1,"2a","2b",3,"5a","5b","10a","10b","20a","20b","40a","40b","80a","80b","160a","160b"})),"l",""))</f>
        <v>l</v>
      </c>
      <c r="J345" s="7" t="str">
        <f>IF(OR($A345={13,14,15,16,17,18,19,20,21,22,23,24}),"d","")</f>
        <v/>
      </c>
      <c r="K345" s="14" t="str">
        <f>IF(AND(OR($D344={"1/2","2/3","2/1","3/2"}),I344="w"),VLOOKUP(K344,$AA$2:$AB$17,2,FALSE),IF(AND(OR($D344={"1/2","2/3","2/1","3/2"}),I344="l"),VLOOKUP(K344,$AC$2:$AD$17,2,FALSE),IF(AND(OR($D344={"1/2","2/3","2/1","3/2"}),I343="w"),VLOOKUP(K343,$AA$2:$AB$17,2,FALSE),IF(AND(OR($D344={"1/2","2/3","2/1","3/2"}),I343="l"),VLOOKUP(K343,$AC$2:$AD$17,2,FALSE),IF(AND(OR($D344={"1/2","2/3","2/1","3/2"}),I342="w"),VLOOKUP(K342,$AA$2:$AB$17,2,FALSE),IF(AND(OR($D344={"1/2","2/3","2/1","3/2"}),I342="l"),VLOOKUP(K342,$AC$2:$AD$17,2,FALSE),IF(AND(OR($D344={"1/2","2/3","2/1","3/2"}),I341="w"),VLOOKUP(K341,$AA$2:$AB$17,2,FALSE),IF(AND(OR($D344={"1/2","2/3","2/1","3/2"}),I341="l"),VLOOKUP(K341,$AC$2:$AD$17,2,FALSE),IF(AND(OR($D344={"1/2","2/3","2/1","3/2"}),I340="w"),VLOOKUP(K340,$AA$2:$AB$17,2,FALSE),IF(AND(OR($D344={"1/2","2/3","2/1","3/2"}),I340="l"),VLOOKUP(K340,$AC$2:$AD$17,2,FALSE),IF(AND(OR($D344={"1/2","2/3","2/1","3/2"}),I339="w"),VLOOKUP(K339,$AA$2:$AB$17,2,FALSE),IF(AND(OR($D344={"1/2","2/3","2/1","3/2"}),I339="l"),VLOOKUP(K339,$AC$2:$AD$17,2,FALSE),IF(AND(OR($D344={"1/2","2/3","2/1","3/2"}),I338="w"),VLOOKUP(K338,$AA$2:$AB$17,2,FALSE),IF(AND(OR($D344={"1/2","2/3","2/1","3/2"}),I338="l"),VLOOKUP(K338,$AC$2:$AD$17,2,FALSE),IF(AND(OR($D344={"1/2","2/3","2/1","3/2"}),I337="w"),VLOOKUP(K337,$AA$2:$AB$17,2,FALSE),IF(AND(OR($D344={"1/2","2/3","2/1","3/2"}),I337="l"),VLOOKUP(K337,$AC$2:$AD$17,2,FALSE),IF(AND(OR($D344={"1/2","2/3","2/1","3/2"}),I336="w"),VLOOKUP(K336,$AA$2:$AB$17,2,FALSE),IF(AND(OR($D344={"1/2","2/3","2/1","3/2"}),I336="l"),VLOOKUP(K336,$AC$2:$AD$17,2,FALSE),IF(AND(OR($D344={"1/2","2/3","2/1","3/2"}),I335="w"),VLOOKUP(K335,$AA$2:$AB$17,2,FALSE),IF(AND(OR($D344={"1/2","2/3","2/1","3/2"}),I335="l"),VLOOKUP(K335,$AC$2:$AD$17,2,FALSE),IF(AND(OR($D344={"1/2","2/3","2/1","3/2"}),I334="w"),VLOOKUP(K334,$AA$2:$AB$17,2,FALSE),IF(AND(OR($D344={"1/2","2/3","2/1","3/2"}),I334="l"),VLOOKUP(K334,$AC$2:$AD$17,2,FALSE),IF(OR($D344={"1/2","2/3","2/1","3/2"}),1,"")))))))))))))))))))))))</f>
        <v>5a</v>
      </c>
      <c r="L345" s="13" t="str">
        <f>IF(AND(M345="d",$A345&gt;=1,OR(N345={1,"2a","2b",3,"5a","5b","10a","10b","20a","20b","40a","40b","80a","80b","160a","160b"})),"w",IF(AND(M345="",$A345&gt;=1,OR(N345={1,"2a","2b",3,"5a","5b","10a","10b","20a","20b","40a","40b","80a","80b","160a","160b"})),"l",""))</f>
        <v>w</v>
      </c>
      <c r="M345" s="7" t="str">
        <f>IF(OR($A345={25,26,27,28,29,30,31,32,33,34,35,36}),"d","")</f>
        <v>d</v>
      </c>
      <c r="N345" s="14" t="str">
        <f>IF(AND(OR($D344={"1/3","2/3","3/1","3/2"}),L344="w"),VLOOKUP(N344,$AA$2:$AB$17,2,FALSE),IF(AND(OR($D344={"1/3","2/3","3/1","3/2"}),L344="l"),VLOOKUP(N344,$AC$2:$AD$17,2,FALSE),IF(AND(OR($D344={"1/3","2/3","3/1","3/2"}),L343="w"),VLOOKUP(N343,$AA$2:$AB$17,2,FALSE),IF(AND(OR($D344={"1/3","2/3","3/1","3/2"}),L343="l"),VLOOKUP(N343,$AC$2:$AD$17,2,FALSE),IF(AND(OR($D344={"1/3","2/3","3/1","3/2"}),L342="w"),VLOOKUP(N342,$AA$2:$AB$17,2,FALSE),IF(AND(OR($D344={"1/3","2/3","3/1","3/2"}),L342="l"),VLOOKUP(N342,$AC$2:$AD$17,2,FALSE),IF(AND(OR($D344={"1/3","2/3","3/1","3/2"}),L341="w"),VLOOKUP(N341,$AA$2:$AB$17,2,FALSE),IF(AND(OR($D344={"1/3","2/3","3/1","3/2"}),L341="l"),VLOOKUP(N341,$AC$2:$AD$17,2,FALSE),IF(AND(OR($D344={"1/3","2/3","3/1","3/2"}),L340="w"),VLOOKUP(N340,$AA$2:$AB$17,2,FALSE),IF(AND(OR($D344={"1/3","2/3","3/1","3/2"}),L340="l"),VLOOKUP(N340,$AC$2:$AD$17,2,FALSE),IF(AND(OR($D344={"1/3","2/3","3/1","3/2"}),L339="w"),VLOOKUP(N339,$AA$2:$AB$17,2,FALSE),IF(AND(OR($D344={"1/3","2/3","3/1","3/2"}),L339="l"),VLOOKUP(N339,$AC$2:$AD$17,2,FALSE),IF(AND(OR($D344={"1/3","2/3","3/1","3/2"}),L338="w"),VLOOKUP(N338,$AA$2:$AB$17,2,FALSE),IF(AND(OR($D344={"1/3","2/3","3/1","3/2"}),L338="l"),VLOOKUP(N338,$AC$2:$AD$17,2,FALSE),IF(AND(OR($D344={"1/3","2/3","3/1","3/2"}),L337="w"),VLOOKUP(N337,$AA$2:$AB$17,2,FALSE),IF(AND(OR($D344={"1/3","2/3","3/1","3/2"}),L337="l"),VLOOKUP(N337,$AC$2:$AD$17,2,FALSE),IF(AND(OR($D344={"1/3","2/3","3/1","3/2"}),L336="w"),VLOOKUP(N336,$AA$2:$AB$17,2,FALSE),IF(AND(OR($D344={"1/3","2/3","3/1","3/2"}),L336="l"),VLOOKUP(N336,$AC$2:$AD$17,2,FALSE),IF(AND(OR($D344={"1/3","2/3","3/1","3/2"}),L335="w"),VLOOKUP(N335,$AA$2:$AB$17,2,FALSE),IF(AND(OR($D344={"1/3","2/3","3/1","3/2"}),L335="l"),VLOOKUP(N335,$AC$2:$AD$17,2,FALSE),IF(AND(OR($D344={"1/3","2/3","3/1","3/2"}),L334="w"),VLOOKUP(N334,$AA$2:$AB$17,2,FALSE),IF(AND(OR($D344={"1/3","2/3","3/1","3/2"}),L334="l"),VLOOKUP(N334,$AC$2:$AD$17,2,FALSE),IF(OR($D344={"1/3","2/3","3/1","3/2"}),1,"")))))))))))))))))))))))</f>
        <v>2a</v>
      </c>
      <c r="O345" s="12">
        <f t="shared" si="27"/>
        <v>-1</v>
      </c>
      <c r="P345" s="13" t="str">
        <f>IF(AND(Q345="c",$A345&gt;=1,OR(R345={1,"2a","2b",3,"5a","5b","10a","10b","20a","20b","40a","40b","80a","80b","160a","160b"})),"w",IF(AND(Q345="",$A345&gt;=1,OR(R345={1,"2a","2b",3,"5a","5b","10a","10b","20a","20b","40a","40b","80a","80b","160a","160b"})),"l",""))</f>
        <v>l</v>
      </c>
      <c r="Q345" s="7" t="str">
        <f>IF(OR($A345={1,4,7,10,13,16,19,22,25,28,31,34}),"c","")</f>
        <v/>
      </c>
      <c r="R345" s="14" t="str">
        <f>IF(AND(OR($E344={"a/b","a/c","b/a","c/a"}),P344="w"),VLOOKUP(R344,$AA$2:$AB$17,2,FALSE),IF(AND(OR($E344={"a/b","a/c","b/a","c/a"}),P344="l"),VLOOKUP(R344,$AC$2:$AD$17,2,FALSE),IF(AND(OR($E344={"a/b","a/c","b/a","c/a"}),P343="w"),VLOOKUP(R343,$AA$2:$AB$17,2,FALSE),IF(AND(OR($E344={"a/b","a/c","b/a","c/a"}),P343="l"),VLOOKUP(R343,$AC$2:$AD$17,2,FALSE),IF(AND(OR($E344={"a/b","a/c","b/a","c/a"}),P342="w"),VLOOKUP(R342,$AA$2:$AB$17,2,FALSE),IF(AND(OR($E344={"a/b","a/c","b/a","c/a"}),P342="l"),VLOOKUP(R342,$AC$2:$AD$17,2,FALSE),IF(AND(OR($E344={"a/b","a/c","b/a","c/a"}),P341="w"),VLOOKUP(R341,$AA$2:$AB$17,2,FALSE),IF(AND(OR($E344={"a/b","a/c","b/a","c/a"}),P341="l"),VLOOKUP(R341,$AC$2:$AD$17,2,FALSE),IF(AND(OR($E344={"a/b","a/c","b/a","c/a"}),P340="w"),VLOOKUP(R340,$AA$2:$AB$17,2,FALSE),IF(AND(OR($E344={"a/b","a/c","b/a","c/a"}),P340="l"),VLOOKUP(R340,$AC$2:$AD$17,2,FALSE),IF(AND(OR($E344={"a/b","a/c","b/a","c/a"}),P339="w"),VLOOKUP(R339,$AA$2:$AB$17,2,FALSE),IF(AND(OR($E344={"a/b","a/c","b/a","c/a"}),P339="l"),VLOOKUP(R339,$AC$2:$AD$17,2,FALSE),IF(AND(OR($E344={"a/b","a/c","b/a","c/a"}),P338="w"),VLOOKUP(R338,$AA$2:$AB$17,2,FALSE),IF(AND(OR($E344={"a/b","a/c","b/a","c/a"}),P338="l"),VLOOKUP(R338,$AC$2:$AD$17,2,FALSE),IF(AND(OR($E344={"a/b","a/c","b/a","c/a"}),P337="w"),VLOOKUP(R337,$AA$2:$AB$17,2,FALSE),IF(AND(OR($E344={"a/b","a/c","b/a","c/a"}),P337="l"),VLOOKUP(R337,$AC$2:$AD$17,2,FALSE),IF(AND(OR($E344={"a/b","a/c","b/a","c/a"}),P336="w"),VLOOKUP(R336,$AA$2:$AB$17,2,FALSE),IF(AND(OR($E344={"a/b","a/c","b/a","c/a"}),P336="l"),VLOOKUP(R336,$AC$2:$AD$17,2,FALSE),IF(AND(OR($E344={"a/b","a/c","b/a","c/a"}),P335="w"),VLOOKUP(R335,$AA$2:$AB$17,2,FALSE),IF(AND(OR($E344={"a/b","a/c","b/a","c/a"}),P335="l"),VLOOKUP(R335,$AC$2:$AD$17,2,FALSE),IF(AND(OR($E344={"a/b","a/c","b/a","c/a"}),P334="w"),VLOOKUP(R334,$AA$2:$AB$17,2,FALSE),IF(AND(OR($E344={"a/b","a/c","b/a","c/a"}),P334="l"),VLOOKUP(R334,$AC$2:$AD$17,2,FALSE),IF(OR($E344={"a/b","a/c","b/a","c/a"}),1,"")))))))))))))))))))))))</f>
        <v>10a</v>
      </c>
      <c r="S345" s="13" t="str">
        <f>IF(AND(T345="c",$A345&gt;=1,OR(U345={1,"2a","2b",3,"5a","5b","10a","10b","20a","20b","40a","40b","80a","80b","160a","160b"})),"w",IF(AND(T345="",$A345&gt;=1,OR(U345={1,"2a","2b",3,"5a","5b","10a","10b","20a","20b","40a","40b","80a","80b","160a","160b"})),"l",""))</f>
        <v/>
      </c>
      <c r="T345" s="7" t="str">
        <f>IF(OR($A345={2,5,8,11,14,17,20,23,26,29,32,35}),"c","")</f>
        <v/>
      </c>
      <c r="U345" s="14" t="str">
        <f>IF(AND(OR($E344={"a/b","b/c","b/a","c/b"}),S344="w"),VLOOKUP(U344,$AA$2:$AB$17,2,FALSE),IF(AND(OR($E344={"a/b","b/c","b/a","c/b"}),S344="l"),VLOOKUP(U344,$AC$2:$AD$17,2,FALSE),IF(AND(OR($E344={"a/b","b/c","b/a","c/b"}),S343="w"),VLOOKUP(U343,$AA$2:$AB$17,2,FALSE),IF(AND(OR($E344={"a/b","b/c","b/a","c/b"}),S343="l"),VLOOKUP(U343,$AC$2:$AD$17,2,FALSE),IF(AND(OR($E344={"a/b","b/c","b/a","c/b"}),S342="w"),VLOOKUP(U342,$AA$2:$AB$17,2,FALSE),IF(AND(OR($E344={"a/b","b/c","b/a","c/b"}),S342="l"),VLOOKUP(U342,$AC$2:$AD$17,2,FALSE),IF(AND(OR($E344={"a/b","b/c","b/a","c/b"}),S341="w"),VLOOKUP(U341,$AA$2:$AB$17,2,FALSE),IF(AND(OR($E344={"a/b","b/c","b/a","c/b"}),S341="l"),VLOOKUP(U341,$AC$2:$AD$17,2,FALSE),IF(AND(OR($E344={"a/b","b/c","b/a","c/b"}),S340="w"),VLOOKUP(U340,$AA$2:$AB$17,2,FALSE),IF(AND(OR($E344={"a/b","b/c","b/a","c/b"}),S340="l"),VLOOKUP(U340,$AC$2:$AD$17,2,FALSE),IF(AND(OR($E344={"a/b","b/c","b/a","c/b"}),S339="w"),VLOOKUP(U339,$AA$2:$AB$17,2,FALSE),IF(AND(OR($E344={"a/b","b/c","b/a","c/b"}),S339="l"),VLOOKUP(U339,$AC$2:$AD$17,2,FALSE),IF(AND(OR($E344={"a/b","b/c","b/a","c/b"}),S338="w"),VLOOKUP(U338,$AA$2:$AB$17,2,FALSE),IF(AND(OR($E344={"a/b","b/c","b/a","c/b"}),S338="l"),VLOOKUP(U338,$AC$2:$AD$17,2,FALSE),IF(AND(OR($E344={"a/b","b/c","b/a","c/b"}),S337="w"),VLOOKUP(U337,$AA$2:$AB$17,2,FALSE),IF(AND(OR($E344={"a/b","b/c","b/a","c/b"}),S337="l"),VLOOKUP(U337,$AC$2:$AD$17,2,FALSE),IF(AND(OR($E344={"a/b","b/c","b/a","c/b"}),S336="w"),VLOOKUP(U336,$AA$2:$AB$17,2,FALSE),IF(AND(OR($E344={"a/b","b/c","b/a","c/b"}),S336="l"),VLOOKUP(U336,$AC$2:$AD$17,2,FALSE),IF(AND(OR($E344={"a/b","b/c","b/a","c/b"}),S335="w"),VLOOKUP(U335,$AA$2:$AB$17,2,FALSE),IF(AND(OR($E344={"a/b","b/c","b/a","c/b"}),S335="l"),VLOOKUP(U335,$AC$2:$AD$17,2,FALSE),IF(AND(OR($E344={"a/b","b/c","b/a","c/b"}),S334="w"),VLOOKUP(U334,$AA$2:$AB$17,2,FALSE),IF(AND(OR($E344={"a/b","b/c","b/a","c/b"}),S334="l"),VLOOKUP(U334,$AC$2:$AD$17,2,FALSE),IF(OR($E344={"a/b","b/c","b/a","c/b"}),1,"")))))))))))))))))))))))</f>
        <v/>
      </c>
      <c r="V345" s="13" t="str">
        <f>IF(AND(W345="c",$A345&gt;=1,OR(X345={1,"2a","2b",3,"5a","5b","10a","10b","20a","20b","40a","40b","80a","80b","160a","160b"})),"w",IF(AND(W345="",$A345&gt;=1,OR(X345={1,"2a","2b",3,"5a","5b","10a","10b","20a","20b","40a","40b","80a","80b","160a","160b"})),"l",""))</f>
        <v>w</v>
      </c>
      <c r="W345" s="7" t="str">
        <f>IF(OR($A345={3,6,9,12,15,18,21,24,27,30,33,36}),"c","")</f>
        <v>c</v>
      </c>
      <c r="X345" s="14" t="str">
        <f>IF(AND(OR($E344={"a/c","b/c","c/a","c/b"}),V344="w"),VLOOKUP(X344,$AA$2:$AB$17,2,FALSE),IF(AND(OR($E344={"a/c","b/c","c/a","c/b"}),V344="l"),VLOOKUP(X344,$AC$2:$AD$17,2,FALSE),IF(AND(OR($E344={"a/c","b/c","c/a","c/b"}),V343="w"),VLOOKUP(X343,$AA$2:$AB$17,2,FALSE),IF(AND(OR($E344={"a/c","b/c","c/a","c/b"}),V343="l"),VLOOKUP(X343,$AC$2:$AD$17,2,FALSE),IF(AND(OR($E344={"a/c","b/c","c/a","c/b"}),V342="w"),VLOOKUP(X342,$AA$2:$AB$17,2,FALSE),IF(AND(OR($E344={"a/c","b/c","c/a","c/b"}),V342="l"),VLOOKUP(X342,$AC$2:$AD$17,2,FALSE),IF(AND(OR($E344={"a/c","b/c","c/a","c/b"}),V341="w"),VLOOKUP(X341,$AA$2:$AB$17,2,FALSE),IF(AND(OR($E344={"a/c","b/c","c/a","c/b"}),V341="l"),VLOOKUP(X341,$AC$2:$AD$17,2,FALSE),IF(AND(OR($E344={"a/c","b/c","c/a","c/b"}),V340="w"),VLOOKUP(X340,$AA$2:$AB$17,2,FALSE),IF(AND(OR($E344={"a/c","b/c","c/a","c/b"}),V340="l"),VLOOKUP(X340,$AC$2:$AD$17,2,FALSE),IF(AND(OR($E344={"a/c","b/c","c/a","c/b"}),V339="w"),VLOOKUP(X339,$AA$2:$AB$17,2,FALSE),IF(AND(OR($E344={"a/c","b/c","c/a","c/b"}),V339="l"),VLOOKUP(X339,$AC$2:$AD$17,2,FALSE),IF(AND(OR($E344={"a/c","b/c","c/a","c/b"}),V338="w"),VLOOKUP(X338,$AA$2:$AB$17,2,FALSE),IF(AND(OR($E344={"a/c","b/c","c/a","c/b"}),V338="l"),VLOOKUP(X338,$AC$2:$AD$17,2,FALSE),IF(AND(OR($E344={"a/c","b/c","c/a","c/b"}),V337="w"),VLOOKUP(X337,$AA$2:$AB$17,2,FALSE),IF(AND(OR($E344={"a/c","b/c","c/a","c/b"}),V337="l"),VLOOKUP(X337,$AC$2:$AD$17,2,FALSE),IF(AND(OR($E344={"a/c","b/c","c/a","c/b"}),V336="w"),VLOOKUP(X336,$AA$2:$AB$17,2,FALSE),IF(AND(OR($E344={"a/c","b/c","c/a","c/b"}),V336="l"),VLOOKUP(X336,$AC$2:$AD$17,2,FALSE),IF(AND(OR($E344={"a/c","b/c","c/a","c/b"}),V335="w"),VLOOKUP(X335,$AA$2:$AB$17,2,FALSE),IF(AND(OR($E344={"a/c","b/c","c/a","c/b"}),V335="l"),VLOOKUP(X335,$AC$2:$AD$17,2,FALSE),IF(AND(OR($E344={"a/c","b/c","c/a","c/b"}),V334="w"),VLOOKUP(X334,$AA$2:$AB$17,2,FALSE),IF(AND(OR($E344={"a/c","b/c","c/a","c/b"}),V334="l"),VLOOKUP(X334,$AC$2:$AD$17,2,FALSE),IF(OR($E344={"a/c","b/c","c/a","c/b"}),1,"")))))))))))))))))))))))</f>
        <v>2b</v>
      </c>
      <c r="Y345" s="12">
        <f t="shared" si="28"/>
        <v>-6</v>
      </c>
      <c r="Z345" s="27">
        <f t="shared" si="29"/>
        <v>-7</v>
      </c>
    </row>
    <row r="346" spans="1:26">
      <c r="A346" s="2">
        <v>31</v>
      </c>
      <c r="B346" s="9">
        <f>IF(OR($A346={1,2,3,4,5,6,7,8,9,10,11,12}),1,IF(OR($A346={13,14,15,16,17,18,19,20,21,22,23,24}),2,IF(OR($A346={25,26,27,28,29,30,31,32,33,34,35,36}),3,"")))</f>
        <v>3</v>
      </c>
      <c r="C346" s="9" t="str">
        <f>IF(OR($A346={1,4,7,10,13,16,19,22,25,28,31,34}),"A",IF(OR($A346={2,5,8,11,14,17,20,23,26,29,32,35}),"B",IF(OR($A346={3,6,9,12,15,18,21,24,27,30,33,36}),"C","")))</f>
        <v>A</v>
      </c>
      <c r="D346" t="str">
        <f t="shared" si="30"/>
        <v>2/3</v>
      </c>
      <c r="E346" t="str">
        <f t="shared" si="31"/>
        <v>C/A</v>
      </c>
      <c r="F346" s="13" t="str">
        <f>IF(AND(G346="d",$A346&gt;=1,OR(H346={1,"2a","2b",3,"5a","5b","10a","10b","20a","20b","40a","40b","80a","80b","160a","160b"})),"w",IF(AND(G346="",$A346&gt;=1,OR(H346={1,"2a","2b",3,"5a","5b","10a","10b","20a","20b","40a","40b","80a","80b","160a","160b"})),"l",""))</f>
        <v/>
      </c>
      <c r="G346" s="7" t="str">
        <f>IF(OR($A346={1,2,3,4,5,6,7,8,9,10,11,12}),"d","")</f>
        <v/>
      </c>
      <c r="H346" s="14" t="str">
        <f>IF(AND(OR($D345={"1/2","1/3","2/1","3/1"}),F345="w"),VLOOKUP(H345,$AA$2:$AB$17,2,FALSE),IF(AND(OR($D345={"1/2","1/3","2/1","3/1"}),F345="l"),VLOOKUP(H345,$AC$2:$AD$17,2,FALSE),IF(AND(OR($D345={"1/2","1/3","2/1","3/1"}),F344="w"),VLOOKUP(H344,$AA$2:$AB$17,2,FALSE),IF(AND(OR($D345={"1/2","1/3","2/1","3/1"}),F344="l"),VLOOKUP(H344,$AC$2:$AD$17,2,FALSE),IF(AND(OR($D345={"1/2","1/3","2/1","3/1"}),F343="w"),VLOOKUP(H343,$AA$2:$AB$17,2,FALSE),IF(AND(OR($D345={"1/2","1/3","2/1","3/1"}),F343="l"),VLOOKUP(H343,$AC$2:$AD$17,2,FALSE),IF(AND(OR($D345={"1/2","1/3","2/1","3/1"}),F342="w"),VLOOKUP(H342,$AA$2:$AB$17,2,FALSE),IF(AND(OR($D345={"1/2","1/3","2/1","3/1"}),F342="l"),VLOOKUP(H342,$AC$2:$AD$17,2,FALSE),IF(AND(OR($D345={"1/2","1/3","2/1","3/1"}),F341="w"),VLOOKUP(H341,$AA$2:$AB$17,2,FALSE),IF(AND(OR($D345={"1/2","1/3","2/1","3/1"}),F341="l"),VLOOKUP(H341,$AC$2:$AD$17,2,FALSE),IF(AND(OR($D345={"1/2","1/3","2/1","3/1"}),F340="w"),VLOOKUP(H340,$AA$2:$AB$17,2,FALSE),IF(AND(OR($D345={"1/2","1/3","2/1","3/1"}),F340="l"),VLOOKUP(H340,$AC$2:$AD$17,2,FALSE),IF(AND(OR($D345={"1/2","1/3","2/1","3/1"}),F339="w"),VLOOKUP(H339,$AA$2:$AB$17,2,FALSE),IF(AND(OR($D345={"1/2","1/3","2/1","3/1"}),F339="l"),VLOOKUP(H339,$AC$2:$AD$17,2,FALSE),IF(AND(OR($D345={"1/2","1/3","2/1","3/1"}),F338="w"),VLOOKUP(H338,$AA$2:$AB$17,2,FALSE),IF(AND(OR($D345={"1/2","1/3","2/1","3/1"}),F338="l"),VLOOKUP(H338,$AC$2:$AD$17,2,FALSE),IF(AND(OR($D345={"1/2","1/3","2/1","3/1"}),F337="w"),VLOOKUP(H337,$AA$2:$AB$17,2,FALSE),IF(AND(OR($D345={"1/2","1/3","2/1","3/1"}),F337="l"),VLOOKUP(H337,$AC$2:$AD$17,2,FALSE),IF(AND(OR($D345={"1/2","1/3","2/1","3/1"}),F336="w"),VLOOKUP(H336,$AA$2:$AB$17,2,FALSE),IF(AND(OR($D345={"1/2","1/3","2/1","3/1"}),F336="l"),VLOOKUP(H336,$AC$2:$AD$17,2,FALSE),IF(AND(OR($D345={"1/2","1/3","2/1","3/1"}),F335="w"),VLOOKUP(H335,$AA$2:$AB$17,2,FALSE),IF(AND(OR($D345={"1/2","1/3","2/1","3/1"}),F335="l"),VLOOKUP(H335,$AC$2:$AD$17,2,FALSE),IF(OR($D345={"1/2","1/3","2/1","3/1"}),1,"")))))))))))))))))))))))</f>
        <v/>
      </c>
      <c r="I346" s="13" t="str">
        <f>IF(AND(J346="d",$A346&gt;=1,OR(K346={1,"2a","2b",3,"5a","5b","10a","10b","20a","20b","40a","40b","80a","80b","160a","160b"})),"w",IF(AND(J346="",$A346&gt;=1,OR(K346={1,"2a","2b",3,"5a","5b","10a","10b","20a","20b","40a","40b","80a","80b","160a","160b"})),"l",""))</f>
        <v>l</v>
      </c>
      <c r="J346" s="7" t="str">
        <f>IF(OR($A346={13,14,15,16,17,18,19,20,21,22,23,24}),"d","")</f>
        <v/>
      </c>
      <c r="K346" s="14" t="str">
        <f>IF(AND(OR($D345={"1/2","2/3","2/1","3/2"}),I345="w"),VLOOKUP(K345,$AA$2:$AB$17,2,FALSE),IF(AND(OR($D345={"1/2","2/3","2/1","3/2"}),I345="l"),VLOOKUP(K345,$AC$2:$AD$17,2,FALSE),IF(AND(OR($D345={"1/2","2/3","2/1","3/2"}),I344="w"),VLOOKUP(K344,$AA$2:$AB$17,2,FALSE),IF(AND(OR($D345={"1/2","2/3","2/1","3/2"}),I344="l"),VLOOKUP(K344,$AC$2:$AD$17,2,FALSE),IF(AND(OR($D345={"1/2","2/3","2/1","3/2"}),I343="w"),VLOOKUP(K343,$AA$2:$AB$17,2,FALSE),IF(AND(OR($D345={"1/2","2/3","2/1","3/2"}),I343="l"),VLOOKUP(K343,$AC$2:$AD$17,2,FALSE),IF(AND(OR($D345={"1/2","2/3","2/1","3/2"}),I342="w"),VLOOKUP(K342,$AA$2:$AB$17,2,FALSE),IF(AND(OR($D345={"1/2","2/3","2/1","3/2"}),I342="l"),VLOOKUP(K342,$AC$2:$AD$17,2,FALSE),IF(AND(OR($D345={"1/2","2/3","2/1","3/2"}),I341="w"),VLOOKUP(K341,$AA$2:$AB$17,2,FALSE),IF(AND(OR($D345={"1/2","2/3","2/1","3/2"}),I341="l"),VLOOKUP(K341,$AC$2:$AD$17,2,FALSE),IF(AND(OR($D345={"1/2","2/3","2/1","3/2"}),I340="w"),VLOOKUP(K340,$AA$2:$AB$17,2,FALSE),IF(AND(OR($D345={"1/2","2/3","2/1","3/2"}),I340="l"),VLOOKUP(K340,$AC$2:$AD$17,2,FALSE),IF(AND(OR($D345={"1/2","2/3","2/1","3/2"}),I339="w"),VLOOKUP(K339,$AA$2:$AB$17,2,FALSE),IF(AND(OR($D345={"1/2","2/3","2/1","3/2"}),I339="l"),VLOOKUP(K339,$AC$2:$AD$17,2,FALSE),IF(AND(OR($D345={"1/2","2/3","2/1","3/2"}),I338="w"),VLOOKUP(K338,$AA$2:$AB$17,2,FALSE),IF(AND(OR($D345={"1/2","2/3","2/1","3/2"}),I338="l"),VLOOKUP(K338,$AC$2:$AD$17,2,FALSE),IF(AND(OR($D345={"1/2","2/3","2/1","3/2"}),I337="w"),VLOOKUP(K337,$AA$2:$AB$17,2,FALSE),IF(AND(OR($D345={"1/2","2/3","2/1","3/2"}),I337="l"),VLOOKUP(K337,$AC$2:$AD$17,2,FALSE),IF(AND(OR($D345={"1/2","2/3","2/1","3/2"}),I336="w"),VLOOKUP(K336,$AA$2:$AB$17,2,FALSE),IF(AND(OR($D345={"1/2","2/3","2/1","3/2"}),I336="l"),VLOOKUP(K336,$AC$2:$AD$17,2,FALSE),IF(AND(OR($D345={"1/2","2/3","2/1","3/2"}),I335="w"),VLOOKUP(K335,$AA$2:$AB$17,2,FALSE),IF(AND(OR($D345={"1/2","2/3","2/1","3/2"}),I335="l"),VLOOKUP(K335,$AC$2:$AD$17,2,FALSE),IF(OR($D345={"1/2","2/3","2/1","3/2"}),1,"")))))))))))))))))))))))</f>
        <v>5b</v>
      </c>
      <c r="L346" s="13" t="str">
        <f>IF(AND(M346="d",$A346&gt;=1,OR(N346={1,"2a","2b",3,"5a","5b","10a","10b","20a","20b","40a","40b","80a","80b","160a","160b"})),"w",IF(AND(M346="",$A346&gt;=1,OR(N346={1,"2a","2b",3,"5a","5b","10a","10b","20a","20b","40a","40b","80a","80b","160a","160b"})),"l",""))</f>
        <v>w</v>
      </c>
      <c r="M346" s="7" t="str">
        <f>IF(OR($A346={25,26,27,28,29,30,31,32,33,34,35,36}),"d","")</f>
        <v>d</v>
      </c>
      <c r="N346" s="14">
        <f>IF(AND(OR($D345={"1/3","2/3","3/1","3/2"}),L345="w"),VLOOKUP(N345,$AA$2:$AB$17,2,FALSE),IF(AND(OR($D345={"1/3","2/3","3/1","3/2"}),L345="l"),VLOOKUP(N345,$AC$2:$AD$17,2,FALSE),IF(AND(OR($D345={"1/3","2/3","3/1","3/2"}),L344="w"),VLOOKUP(N344,$AA$2:$AB$17,2,FALSE),IF(AND(OR($D345={"1/3","2/3","3/1","3/2"}),L344="l"),VLOOKUP(N344,$AC$2:$AD$17,2,FALSE),IF(AND(OR($D345={"1/3","2/3","3/1","3/2"}),L343="w"),VLOOKUP(N343,$AA$2:$AB$17,2,FALSE),IF(AND(OR($D345={"1/3","2/3","3/1","3/2"}),L343="l"),VLOOKUP(N343,$AC$2:$AD$17,2,FALSE),IF(AND(OR($D345={"1/3","2/3","3/1","3/2"}),L342="w"),VLOOKUP(N342,$AA$2:$AB$17,2,FALSE),IF(AND(OR($D345={"1/3","2/3","3/1","3/2"}),L342="l"),VLOOKUP(N342,$AC$2:$AD$17,2,FALSE),IF(AND(OR($D345={"1/3","2/3","3/1","3/2"}),L341="w"),VLOOKUP(N341,$AA$2:$AB$17,2,FALSE),IF(AND(OR($D345={"1/3","2/3","3/1","3/2"}),L341="l"),VLOOKUP(N341,$AC$2:$AD$17,2,FALSE),IF(AND(OR($D345={"1/3","2/3","3/1","3/2"}),L340="w"),VLOOKUP(N340,$AA$2:$AB$17,2,FALSE),IF(AND(OR($D345={"1/3","2/3","3/1","3/2"}),L340="l"),VLOOKUP(N340,$AC$2:$AD$17,2,FALSE),IF(AND(OR($D345={"1/3","2/3","3/1","3/2"}),L339="w"),VLOOKUP(N339,$AA$2:$AB$17,2,FALSE),IF(AND(OR($D345={"1/3","2/3","3/1","3/2"}),L339="l"),VLOOKUP(N339,$AC$2:$AD$17,2,FALSE),IF(AND(OR($D345={"1/3","2/3","3/1","3/2"}),L338="w"),VLOOKUP(N338,$AA$2:$AB$17,2,FALSE),IF(AND(OR($D345={"1/3","2/3","3/1","3/2"}),L338="l"),VLOOKUP(N338,$AC$2:$AD$17,2,FALSE),IF(AND(OR($D345={"1/3","2/3","3/1","3/2"}),L337="w"),VLOOKUP(N337,$AA$2:$AB$17,2,FALSE),IF(AND(OR($D345={"1/3","2/3","3/1","3/2"}),L337="l"),VLOOKUP(N337,$AC$2:$AD$17,2,FALSE),IF(AND(OR($D345={"1/3","2/3","3/1","3/2"}),L336="w"),VLOOKUP(N336,$AA$2:$AB$17,2,FALSE),IF(AND(OR($D345={"1/3","2/3","3/1","3/2"}),L336="l"),VLOOKUP(N336,$AC$2:$AD$17,2,FALSE),IF(AND(OR($D345={"1/3","2/3","3/1","3/2"}),L335="w"),VLOOKUP(N335,$AA$2:$AB$17,2,FALSE),IF(AND(OR($D345={"1/3","2/3","3/1","3/2"}),L335="l"),VLOOKUP(N335,$AC$2:$AD$17,2,FALSE),IF(OR($D345={"1/3","2/3","3/1","3/2"}),1,"")))))))))))))))))))))))</f>
        <v>1</v>
      </c>
      <c r="O346" s="12">
        <f t="shared" ref="O346:O409" si="32">SUM(IF(F346="","0",IF(F346="w",VLOOKUP(H346,$AE$2:$AF$17,2,FALSE),IF(F346="l",VLOOKUP(H346,$AG$2:$AH$17,2,FALSE)))))+IF(I346="","0",IF(I346="w",VLOOKUP(K346,$AE$2:$AF$17,2,FALSE),IF(I346="l",VLOOKUP(K346,$AG$2:$AH$17,2,FALSE))))+IF(L346="","0",IF(L346="w",VLOOKUP(N346,$AE$2:$AF$17,2,FALSE),IF(L346="l",VLOOKUP(N346,$AG$2:$AH$17,2,FALSE))))</f>
        <v>-3</v>
      </c>
      <c r="P346" s="13" t="str">
        <f>IF(AND(Q346="c",$A346&gt;=1,OR(R346={1,"2a","2b",3,"5a","5b","10a","10b","20a","20b","40a","40b","80a","80b","160a","160b"})),"w",IF(AND(Q346="",$A346&gt;=1,OR(R346={1,"2a","2b",3,"5a","5b","10a","10b","20a","20b","40a","40b","80a","80b","160a","160b"})),"l",""))</f>
        <v>w</v>
      </c>
      <c r="Q346" s="7" t="str">
        <f>IF(OR($A346={1,4,7,10,13,16,19,22,25,28,31,34}),"c","")</f>
        <v>c</v>
      </c>
      <c r="R346" s="14" t="str">
        <f>IF(AND(OR($E345={"a/b","a/c","b/a","c/a"}),P345="w"),VLOOKUP(R345,$AA$2:$AB$17,2,FALSE),IF(AND(OR($E345={"a/b","a/c","b/a","c/a"}),P345="l"),VLOOKUP(R345,$AC$2:$AD$17,2,FALSE),IF(AND(OR($E345={"a/b","a/c","b/a","c/a"}),P344="w"),VLOOKUP(R344,$AA$2:$AB$17,2,FALSE),IF(AND(OR($E345={"a/b","a/c","b/a","c/a"}),P344="l"),VLOOKUP(R344,$AC$2:$AD$17,2,FALSE),IF(AND(OR($E345={"a/b","a/c","b/a","c/a"}),P343="w"),VLOOKUP(R343,$AA$2:$AB$17,2,FALSE),IF(AND(OR($E345={"a/b","a/c","b/a","c/a"}),P343="l"),VLOOKUP(R343,$AC$2:$AD$17,2,FALSE),IF(AND(OR($E345={"a/b","a/c","b/a","c/a"}),P342="w"),VLOOKUP(R342,$AA$2:$AB$17,2,FALSE),IF(AND(OR($E345={"a/b","a/c","b/a","c/a"}),P342="l"),VLOOKUP(R342,$AC$2:$AD$17,2,FALSE),IF(AND(OR($E345={"a/b","a/c","b/a","c/a"}),P341="w"),VLOOKUP(R341,$AA$2:$AB$17,2,FALSE),IF(AND(OR($E345={"a/b","a/c","b/a","c/a"}),P341="l"),VLOOKUP(R341,$AC$2:$AD$17,2,FALSE),IF(AND(OR($E345={"a/b","a/c","b/a","c/a"}),P340="w"),VLOOKUP(R340,$AA$2:$AB$17,2,FALSE),IF(AND(OR($E345={"a/b","a/c","b/a","c/a"}),P340="l"),VLOOKUP(R340,$AC$2:$AD$17,2,FALSE),IF(AND(OR($E345={"a/b","a/c","b/a","c/a"}),P339="w"),VLOOKUP(R339,$AA$2:$AB$17,2,FALSE),IF(AND(OR($E345={"a/b","a/c","b/a","c/a"}),P339="l"),VLOOKUP(R339,$AC$2:$AD$17,2,FALSE),IF(AND(OR($E345={"a/b","a/c","b/a","c/a"}),P338="w"),VLOOKUP(R338,$AA$2:$AB$17,2,FALSE),IF(AND(OR($E345={"a/b","a/c","b/a","c/a"}),P338="l"),VLOOKUP(R338,$AC$2:$AD$17,2,FALSE),IF(AND(OR($E345={"a/b","a/c","b/a","c/a"}),P337="w"),VLOOKUP(R337,$AA$2:$AB$17,2,FALSE),IF(AND(OR($E345={"a/b","a/c","b/a","c/a"}),P337="l"),VLOOKUP(R337,$AC$2:$AD$17,2,FALSE),IF(AND(OR($E345={"a/b","a/c","b/a","c/a"}),P336="w"),VLOOKUP(R336,$AA$2:$AB$17,2,FALSE),IF(AND(OR($E345={"a/b","a/c","b/a","c/a"}),P336="l"),VLOOKUP(R336,$AC$2:$AD$17,2,FALSE),IF(AND(OR($E345={"a/b","a/c","b/a","c/a"}),P335="w"),VLOOKUP(R335,$AA$2:$AB$17,2,FALSE),IF(AND(OR($E345={"a/b","a/c","b/a","c/a"}),P335="l"),VLOOKUP(R335,$AC$2:$AD$17,2,FALSE),IF(OR($E345={"a/b","a/c","b/a","c/a"}),1,"")))))))))))))))))))))))</f>
        <v>10b</v>
      </c>
      <c r="S346" s="13" t="str">
        <f>IF(AND(T346="c",$A346&gt;=1,OR(U346={1,"2a","2b",3,"5a","5b","10a","10b","20a","20b","40a","40b","80a","80b","160a","160b"})),"w",IF(AND(T346="",$A346&gt;=1,OR(U346={1,"2a","2b",3,"5a","5b","10a","10b","20a","20b","40a","40b","80a","80b","160a","160b"})),"l",""))</f>
        <v/>
      </c>
      <c r="T346" s="7" t="str">
        <f>IF(OR($A346={2,5,8,11,14,17,20,23,26,29,32,35}),"c","")</f>
        <v/>
      </c>
      <c r="U346" s="14" t="str">
        <f>IF(AND(OR($E345={"a/b","b/c","b/a","c/b"}),S345="w"),VLOOKUP(U345,$AA$2:$AB$17,2,FALSE),IF(AND(OR($E345={"a/b","b/c","b/a","c/b"}),S345="l"),VLOOKUP(U345,$AC$2:$AD$17,2,FALSE),IF(AND(OR($E345={"a/b","b/c","b/a","c/b"}),S344="w"),VLOOKUP(U344,$AA$2:$AB$17,2,FALSE),IF(AND(OR($E345={"a/b","b/c","b/a","c/b"}),S344="l"),VLOOKUP(U344,$AC$2:$AD$17,2,FALSE),IF(AND(OR($E345={"a/b","b/c","b/a","c/b"}),S343="w"),VLOOKUP(U343,$AA$2:$AB$17,2,FALSE),IF(AND(OR($E345={"a/b","b/c","b/a","c/b"}),S343="l"),VLOOKUP(U343,$AC$2:$AD$17,2,FALSE),IF(AND(OR($E345={"a/b","b/c","b/a","c/b"}),S342="w"),VLOOKUP(U342,$AA$2:$AB$17,2,FALSE),IF(AND(OR($E345={"a/b","b/c","b/a","c/b"}),S342="l"),VLOOKUP(U342,$AC$2:$AD$17,2,FALSE),IF(AND(OR($E345={"a/b","b/c","b/a","c/b"}),S341="w"),VLOOKUP(U341,$AA$2:$AB$17,2,FALSE),IF(AND(OR($E345={"a/b","b/c","b/a","c/b"}),S341="l"),VLOOKUP(U341,$AC$2:$AD$17,2,FALSE),IF(AND(OR($E345={"a/b","b/c","b/a","c/b"}),S340="w"),VLOOKUP(U340,$AA$2:$AB$17,2,FALSE),IF(AND(OR($E345={"a/b","b/c","b/a","c/b"}),S340="l"),VLOOKUP(U340,$AC$2:$AD$17,2,FALSE),IF(AND(OR($E345={"a/b","b/c","b/a","c/b"}),S339="w"),VLOOKUP(U339,$AA$2:$AB$17,2,FALSE),IF(AND(OR($E345={"a/b","b/c","b/a","c/b"}),S339="l"),VLOOKUP(U339,$AC$2:$AD$17,2,FALSE),IF(AND(OR($E345={"a/b","b/c","b/a","c/b"}),S338="w"),VLOOKUP(U338,$AA$2:$AB$17,2,FALSE),IF(AND(OR($E345={"a/b","b/c","b/a","c/b"}),S338="l"),VLOOKUP(U338,$AC$2:$AD$17,2,FALSE),IF(AND(OR($E345={"a/b","b/c","b/a","c/b"}),S337="w"),VLOOKUP(U337,$AA$2:$AB$17,2,FALSE),IF(AND(OR($E345={"a/b","b/c","b/a","c/b"}),S337="l"),VLOOKUP(U337,$AC$2:$AD$17,2,FALSE),IF(AND(OR($E345={"a/b","b/c","b/a","c/b"}),S336="w"),VLOOKUP(U336,$AA$2:$AB$17,2,FALSE),IF(AND(OR($E345={"a/b","b/c","b/a","c/b"}),S336="l"),VLOOKUP(U336,$AC$2:$AD$17,2,FALSE),IF(AND(OR($E345={"a/b","b/c","b/a","c/b"}),S335="w"),VLOOKUP(U335,$AA$2:$AB$17,2,FALSE),IF(AND(OR($E345={"a/b","b/c","b/a","c/b"}),S335="l"),VLOOKUP(U335,$AC$2:$AD$17,2,FALSE),IF(OR($E345={"a/b","b/c","b/a","c/b"}),1,"")))))))))))))))))))))))</f>
        <v/>
      </c>
      <c r="V346" s="13" t="str">
        <f>IF(AND(W346="c",$A346&gt;=1,OR(X346={1,"2a","2b",3,"5a","5b","10a","10b","20a","20b","40a","40b","80a","80b","160a","160b"})),"w",IF(AND(W346="",$A346&gt;=1,OR(X346={1,"2a","2b",3,"5a","5b","10a","10b","20a","20b","40a","40b","80a","80b","160a","160b"})),"l",""))</f>
        <v>l</v>
      </c>
      <c r="W346" s="7" t="str">
        <f>IF(OR($A346={3,6,9,12,15,18,21,24,27,30,33,36}),"c","")</f>
        <v/>
      </c>
      <c r="X346" s="14">
        <f>IF(AND(OR($E345={"a/c","b/c","c/a","c/b"}),V345="w"),VLOOKUP(X345,$AA$2:$AB$17,2,FALSE),IF(AND(OR($E345={"a/c","b/c","c/a","c/b"}),V345="l"),VLOOKUP(X345,$AC$2:$AD$17,2,FALSE),IF(AND(OR($E345={"a/c","b/c","c/a","c/b"}),V344="w"),VLOOKUP(X344,$AA$2:$AB$17,2,FALSE),IF(AND(OR($E345={"a/c","b/c","c/a","c/b"}),V344="l"),VLOOKUP(X344,$AC$2:$AD$17,2,FALSE),IF(AND(OR($E345={"a/c","b/c","c/a","c/b"}),V343="w"),VLOOKUP(X343,$AA$2:$AB$17,2,FALSE),IF(AND(OR($E345={"a/c","b/c","c/a","c/b"}),V343="l"),VLOOKUP(X343,$AC$2:$AD$17,2,FALSE),IF(AND(OR($E345={"a/c","b/c","c/a","c/b"}),V342="w"),VLOOKUP(X342,$AA$2:$AB$17,2,FALSE),IF(AND(OR($E345={"a/c","b/c","c/a","c/b"}),V342="l"),VLOOKUP(X342,$AC$2:$AD$17,2,FALSE),IF(AND(OR($E345={"a/c","b/c","c/a","c/b"}),V341="w"),VLOOKUP(X341,$AA$2:$AB$17,2,FALSE),IF(AND(OR($E345={"a/c","b/c","c/a","c/b"}),V341="l"),VLOOKUP(X341,$AC$2:$AD$17,2,FALSE),IF(AND(OR($E345={"a/c","b/c","c/a","c/b"}),V340="w"),VLOOKUP(X340,$AA$2:$AB$17,2,FALSE),IF(AND(OR($E345={"a/c","b/c","c/a","c/b"}),V340="l"),VLOOKUP(X340,$AC$2:$AD$17,2,FALSE),IF(AND(OR($E345={"a/c","b/c","c/a","c/b"}),V339="w"),VLOOKUP(X339,$AA$2:$AB$17,2,FALSE),IF(AND(OR($E345={"a/c","b/c","c/a","c/b"}),V339="l"),VLOOKUP(X339,$AC$2:$AD$17,2,FALSE),IF(AND(OR($E345={"a/c","b/c","c/a","c/b"}),V338="w"),VLOOKUP(X338,$AA$2:$AB$17,2,FALSE),IF(AND(OR($E345={"a/c","b/c","c/a","c/b"}),V338="l"),VLOOKUP(X338,$AC$2:$AD$17,2,FALSE),IF(AND(OR($E345={"a/c","b/c","c/a","c/b"}),V337="w"),VLOOKUP(X337,$AA$2:$AB$17,2,FALSE),IF(AND(OR($E345={"a/c","b/c","c/a","c/b"}),V337="l"),VLOOKUP(X337,$AC$2:$AD$17,2,FALSE),IF(AND(OR($E345={"a/c","b/c","c/a","c/b"}),V336="w"),VLOOKUP(X336,$AA$2:$AB$17,2,FALSE),IF(AND(OR($E345={"a/c","b/c","c/a","c/b"}),V336="l"),VLOOKUP(X336,$AC$2:$AD$17,2,FALSE),IF(AND(OR($E345={"a/c","b/c","c/a","c/b"}),V335="w"),VLOOKUP(X335,$AA$2:$AB$17,2,FALSE),IF(AND(OR($E345={"a/c","b/c","c/a","c/b"}),V335="l"),VLOOKUP(X335,$AC$2:$AD$17,2,FALSE),IF(OR($E345={"a/c","b/c","c/a","c/b"}),1,"")))))))))))))))))))))))</f>
        <v>1</v>
      </c>
      <c r="Y346" s="12">
        <f t="shared" ref="Y346:Y409" si="33">SUM(IF(P346="","0",IF(P346="w",VLOOKUP(R346,$AE$2:$AF$17,2,FALSE),IF(P346="l",VLOOKUP(R346,$AG$2:$AH$17,2,FALSE)))))+IF(S346="","0",IF(S346="w",VLOOKUP(U346,$AE$2:$AF$17,2,FALSE),IF(S346="l",VLOOKUP(U346,$AG$2:$AH$17,2,FALSE))))+IF(V346="","0",IF(V346="w",VLOOKUP(X346,$AE$2:$AF$17,2,FALSE),IF(V346="l",VLOOKUP(X346,$AG$2:$AH$17,2,FALSE))))</f>
        <v>19</v>
      </c>
      <c r="Z346" s="27">
        <f t="shared" ref="Z346:Z409" si="34">SUM(O346,Y346)</f>
        <v>16</v>
      </c>
    </row>
    <row r="347" spans="1:26">
      <c r="A347" s="2">
        <v>22</v>
      </c>
      <c r="B347" s="9">
        <f>IF(OR($A347={1,2,3,4,5,6,7,8,9,10,11,12}),1,IF(OR($A347={13,14,15,16,17,18,19,20,21,22,23,24}),2,IF(OR($A347={25,26,27,28,29,30,31,32,33,34,35,36}),3,"")))</f>
        <v>2</v>
      </c>
      <c r="C347" s="9" t="str">
        <f>IF(OR($A347={1,4,7,10,13,16,19,22,25,28,31,34}),"A",IF(OR($A347={2,5,8,11,14,17,20,23,26,29,32,35}),"B",IF(OR($A347={3,6,9,12,15,18,21,24,27,30,33,36}),"C","")))</f>
        <v>A</v>
      </c>
      <c r="D347" t="str">
        <f t="shared" si="30"/>
        <v>3/2</v>
      </c>
      <c r="E347" t="str">
        <f t="shared" si="31"/>
        <v>C/A</v>
      </c>
      <c r="F347" s="13" t="str">
        <f>IF(AND(G347="d",$A347&gt;=1,OR(H347={1,"2a","2b",3,"5a","5b","10a","10b","20a","20b","40a","40b","80a","80b","160a","160b"})),"w",IF(AND(G347="",$A347&gt;=1,OR(H347={1,"2a","2b",3,"5a","5b","10a","10b","20a","20b","40a","40b","80a","80b","160a","160b"})),"l",""))</f>
        <v/>
      </c>
      <c r="G347" s="7" t="str">
        <f>IF(OR($A347={1,2,3,4,5,6,7,8,9,10,11,12}),"d","")</f>
        <v/>
      </c>
      <c r="H347" s="14" t="str">
        <f>IF(AND(OR($D346={"1/2","1/3","2/1","3/1"}),F346="w"),VLOOKUP(H346,$AA$2:$AB$17,2,FALSE),IF(AND(OR($D346={"1/2","1/3","2/1","3/1"}),F346="l"),VLOOKUP(H346,$AC$2:$AD$17,2,FALSE),IF(AND(OR($D346={"1/2","1/3","2/1","3/1"}),F345="w"),VLOOKUP(H345,$AA$2:$AB$17,2,FALSE),IF(AND(OR($D346={"1/2","1/3","2/1","3/1"}),F345="l"),VLOOKUP(H345,$AC$2:$AD$17,2,FALSE),IF(AND(OR($D346={"1/2","1/3","2/1","3/1"}),F344="w"),VLOOKUP(H344,$AA$2:$AB$17,2,FALSE),IF(AND(OR($D346={"1/2","1/3","2/1","3/1"}),F344="l"),VLOOKUP(H344,$AC$2:$AD$17,2,FALSE),IF(AND(OR($D346={"1/2","1/3","2/1","3/1"}),F343="w"),VLOOKUP(H343,$AA$2:$AB$17,2,FALSE),IF(AND(OR($D346={"1/2","1/3","2/1","3/1"}),F343="l"),VLOOKUP(H343,$AC$2:$AD$17,2,FALSE),IF(AND(OR($D346={"1/2","1/3","2/1","3/1"}),F342="w"),VLOOKUP(H342,$AA$2:$AB$17,2,FALSE),IF(AND(OR($D346={"1/2","1/3","2/1","3/1"}),F342="l"),VLOOKUP(H342,$AC$2:$AD$17,2,FALSE),IF(AND(OR($D346={"1/2","1/3","2/1","3/1"}),F341="w"),VLOOKUP(H341,$AA$2:$AB$17,2,FALSE),IF(AND(OR($D346={"1/2","1/3","2/1","3/1"}),F341="l"),VLOOKUP(H341,$AC$2:$AD$17,2,FALSE),IF(AND(OR($D346={"1/2","1/3","2/1","3/1"}),F340="w"),VLOOKUP(H340,$AA$2:$AB$17,2,FALSE),IF(AND(OR($D346={"1/2","1/3","2/1","3/1"}),F340="l"),VLOOKUP(H340,$AC$2:$AD$17,2,FALSE),IF(AND(OR($D346={"1/2","1/3","2/1","3/1"}),F339="w"),VLOOKUP(H339,$AA$2:$AB$17,2,FALSE),IF(AND(OR($D346={"1/2","1/3","2/1","3/1"}),F339="l"),VLOOKUP(H339,$AC$2:$AD$17,2,FALSE),IF(AND(OR($D346={"1/2","1/3","2/1","3/1"}),F338="w"),VLOOKUP(H338,$AA$2:$AB$17,2,FALSE),IF(AND(OR($D346={"1/2","1/3","2/1","3/1"}),F338="l"),VLOOKUP(H338,$AC$2:$AD$17,2,FALSE),IF(AND(OR($D346={"1/2","1/3","2/1","3/1"}),F337="w"),VLOOKUP(H337,$AA$2:$AB$17,2,FALSE),IF(AND(OR($D346={"1/2","1/3","2/1","3/1"}),F337="l"),VLOOKUP(H337,$AC$2:$AD$17,2,FALSE),IF(AND(OR($D346={"1/2","1/3","2/1","3/1"}),F336="w"),VLOOKUP(H336,$AA$2:$AB$17,2,FALSE),IF(AND(OR($D346={"1/2","1/3","2/1","3/1"}),F336="l"),VLOOKUP(H336,$AC$2:$AD$17,2,FALSE),IF(OR($D346={"1/2","1/3","2/1","3/1"}),1,"")))))))))))))))))))))))</f>
        <v/>
      </c>
      <c r="I347" s="13" t="str">
        <f>IF(AND(J347="d",$A347&gt;=1,OR(K347={1,"2a","2b",3,"5a","5b","10a","10b","20a","20b","40a","40b","80a","80b","160a","160b"})),"w",IF(AND(J347="",$A347&gt;=1,OR(K347={1,"2a","2b",3,"5a","5b","10a","10b","20a","20b","40a","40b","80a","80b","160a","160b"})),"l",""))</f>
        <v>w</v>
      </c>
      <c r="J347" s="7" t="str">
        <f>IF(OR($A347={13,14,15,16,17,18,19,20,21,22,23,24}),"d","")</f>
        <v>d</v>
      </c>
      <c r="K347" s="14" t="str">
        <f>IF(AND(OR($D346={"1/2","2/3","2/1","3/2"}),I346="w"),VLOOKUP(K346,$AA$2:$AB$17,2,FALSE),IF(AND(OR($D346={"1/2","2/3","2/1","3/2"}),I346="l"),VLOOKUP(K346,$AC$2:$AD$17,2,FALSE),IF(AND(OR($D346={"1/2","2/3","2/1","3/2"}),I345="w"),VLOOKUP(K345,$AA$2:$AB$17,2,FALSE),IF(AND(OR($D346={"1/2","2/3","2/1","3/2"}),I345="l"),VLOOKUP(K345,$AC$2:$AD$17,2,FALSE),IF(AND(OR($D346={"1/2","2/3","2/1","3/2"}),I344="w"),VLOOKUP(K344,$AA$2:$AB$17,2,FALSE),IF(AND(OR($D346={"1/2","2/3","2/1","3/2"}),I344="l"),VLOOKUP(K344,$AC$2:$AD$17,2,FALSE),IF(AND(OR($D346={"1/2","2/3","2/1","3/2"}),I343="w"),VLOOKUP(K343,$AA$2:$AB$17,2,FALSE),IF(AND(OR($D346={"1/2","2/3","2/1","3/2"}),I343="l"),VLOOKUP(K343,$AC$2:$AD$17,2,FALSE),IF(AND(OR($D346={"1/2","2/3","2/1","3/2"}),I342="w"),VLOOKUP(K342,$AA$2:$AB$17,2,FALSE),IF(AND(OR($D346={"1/2","2/3","2/1","3/2"}),I342="l"),VLOOKUP(K342,$AC$2:$AD$17,2,FALSE),IF(AND(OR($D346={"1/2","2/3","2/1","3/2"}),I341="w"),VLOOKUP(K341,$AA$2:$AB$17,2,FALSE),IF(AND(OR($D346={"1/2","2/3","2/1","3/2"}),I341="l"),VLOOKUP(K341,$AC$2:$AD$17,2,FALSE),IF(AND(OR($D346={"1/2","2/3","2/1","3/2"}),I340="w"),VLOOKUP(K340,$AA$2:$AB$17,2,FALSE),IF(AND(OR($D346={"1/2","2/3","2/1","3/2"}),I340="l"),VLOOKUP(K340,$AC$2:$AD$17,2,FALSE),IF(AND(OR($D346={"1/2","2/3","2/1","3/2"}),I339="w"),VLOOKUP(K339,$AA$2:$AB$17,2,FALSE),IF(AND(OR($D346={"1/2","2/3","2/1","3/2"}),I339="l"),VLOOKUP(K339,$AC$2:$AD$17,2,FALSE),IF(AND(OR($D346={"1/2","2/3","2/1","3/2"}),I338="w"),VLOOKUP(K338,$AA$2:$AB$17,2,FALSE),IF(AND(OR($D346={"1/2","2/3","2/1","3/2"}),I338="l"),VLOOKUP(K338,$AC$2:$AD$17,2,FALSE),IF(AND(OR($D346={"1/2","2/3","2/1","3/2"}),I337="w"),VLOOKUP(K337,$AA$2:$AB$17,2,FALSE),IF(AND(OR($D346={"1/2","2/3","2/1","3/2"}),I337="l"),VLOOKUP(K337,$AC$2:$AD$17,2,FALSE),IF(AND(OR($D346={"1/2","2/3","2/1","3/2"}),I336="w"),VLOOKUP(K336,$AA$2:$AB$17,2,FALSE),IF(AND(OR($D346={"1/2","2/3","2/1","3/2"}),I336="l"),VLOOKUP(K336,$AC$2:$AD$17,2,FALSE),IF(OR($D346={"1/2","2/3","2/1","3/2"}),1,"")))))))))))))))))))))))</f>
        <v>10a</v>
      </c>
      <c r="L347" s="13" t="str">
        <f>IF(AND(M347="d",$A347&gt;=1,OR(N347={1,"2a","2b",3,"5a","5b","10a","10b","20a","20b","40a","40b","80a","80b","160a","160b"})),"w",IF(AND(M347="",$A347&gt;=1,OR(N347={1,"2a","2b",3,"5a","5b","10a","10b","20a","20b","40a","40b","80a","80b","160a","160b"})),"l",""))</f>
        <v>l</v>
      </c>
      <c r="M347" s="7" t="str">
        <f>IF(OR($A347={25,26,27,28,29,30,31,32,33,34,35,36}),"d","")</f>
        <v/>
      </c>
      <c r="N347" s="14">
        <f>IF(AND(OR($D346={"1/3","2/3","3/1","3/2"}),L346="w"),VLOOKUP(N346,$AA$2:$AB$17,2,FALSE),IF(AND(OR($D346={"1/3","2/3","3/1","3/2"}),L346="l"),VLOOKUP(N346,$AC$2:$AD$17,2,FALSE),IF(AND(OR($D346={"1/3","2/3","3/1","3/2"}),L345="w"),VLOOKUP(N345,$AA$2:$AB$17,2,FALSE),IF(AND(OR($D346={"1/3","2/3","3/1","3/2"}),L345="l"),VLOOKUP(N345,$AC$2:$AD$17,2,FALSE),IF(AND(OR($D346={"1/3","2/3","3/1","3/2"}),L344="w"),VLOOKUP(N344,$AA$2:$AB$17,2,FALSE),IF(AND(OR($D346={"1/3","2/3","3/1","3/2"}),L344="l"),VLOOKUP(N344,$AC$2:$AD$17,2,FALSE),IF(AND(OR($D346={"1/3","2/3","3/1","3/2"}),L343="w"),VLOOKUP(N343,$AA$2:$AB$17,2,FALSE),IF(AND(OR($D346={"1/3","2/3","3/1","3/2"}),L343="l"),VLOOKUP(N343,$AC$2:$AD$17,2,FALSE),IF(AND(OR($D346={"1/3","2/3","3/1","3/2"}),L342="w"),VLOOKUP(N342,$AA$2:$AB$17,2,FALSE),IF(AND(OR($D346={"1/3","2/3","3/1","3/2"}),L342="l"),VLOOKUP(N342,$AC$2:$AD$17,2,FALSE),IF(AND(OR($D346={"1/3","2/3","3/1","3/2"}),L341="w"),VLOOKUP(N341,$AA$2:$AB$17,2,FALSE),IF(AND(OR($D346={"1/3","2/3","3/1","3/2"}),L341="l"),VLOOKUP(N341,$AC$2:$AD$17,2,FALSE),IF(AND(OR($D346={"1/3","2/3","3/1","3/2"}),L340="w"),VLOOKUP(N340,$AA$2:$AB$17,2,FALSE),IF(AND(OR($D346={"1/3","2/3","3/1","3/2"}),L340="l"),VLOOKUP(N340,$AC$2:$AD$17,2,FALSE),IF(AND(OR($D346={"1/3","2/3","3/1","3/2"}),L339="w"),VLOOKUP(N339,$AA$2:$AB$17,2,FALSE),IF(AND(OR($D346={"1/3","2/3","3/1","3/2"}),L339="l"),VLOOKUP(N339,$AC$2:$AD$17,2,FALSE),IF(AND(OR($D346={"1/3","2/3","3/1","3/2"}),L338="w"),VLOOKUP(N338,$AA$2:$AB$17,2,FALSE),IF(AND(OR($D346={"1/3","2/3","3/1","3/2"}),L338="l"),VLOOKUP(N338,$AC$2:$AD$17,2,FALSE),IF(AND(OR($D346={"1/3","2/3","3/1","3/2"}),L337="w"),VLOOKUP(N337,$AA$2:$AB$17,2,FALSE),IF(AND(OR($D346={"1/3","2/3","3/1","3/2"}),L337="l"),VLOOKUP(N337,$AC$2:$AD$17,2,FALSE),IF(AND(OR($D346={"1/3","2/3","3/1","3/2"}),L336="w"),VLOOKUP(N336,$AA$2:$AB$17,2,FALSE),IF(AND(OR($D346={"1/3","2/3","3/1","3/2"}),L336="l"),VLOOKUP(N336,$AC$2:$AD$17,2,FALSE),IF(OR($D346={"1/3","2/3","3/1","3/2"}),1,"")))))))))))))))))))))))</f>
        <v>1</v>
      </c>
      <c r="O347" s="12">
        <f t="shared" si="32"/>
        <v>19</v>
      </c>
      <c r="P347" s="13" t="str">
        <f>IF(AND(Q347="c",$A347&gt;=1,OR(R347={1,"2a","2b",3,"5a","5b","10a","10b","20a","20b","40a","40b","80a","80b","160a","160b"})),"w",IF(AND(Q347="",$A347&gt;=1,OR(R347={1,"2a","2b",3,"5a","5b","10a","10b","20a","20b","40a","40b","80a","80b","160a","160b"})),"l",""))</f>
        <v>w</v>
      </c>
      <c r="Q347" s="7" t="str">
        <f>IF(OR($A347={1,4,7,10,13,16,19,22,25,28,31,34}),"c","")</f>
        <v>c</v>
      </c>
      <c r="R347" s="14" t="str">
        <f>IF(AND(OR($E346={"a/b","a/c","b/a","c/a"}),P346="w"),VLOOKUP(R346,$AA$2:$AB$17,2,FALSE),IF(AND(OR($E346={"a/b","a/c","b/a","c/a"}),P346="l"),VLOOKUP(R346,$AC$2:$AD$17,2,FALSE),IF(AND(OR($E346={"a/b","a/c","b/a","c/a"}),P345="w"),VLOOKUP(R345,$AA$2:$AB$17,2,FALSE),IF(AND(OR($E346={"a/b","a/c","b/a","c/a"}),P345="l"),VLOOKUP(R345,$AC$2:$AD$17,2,FALSE),IF(AND(OR($E346={"a/b","a/c","b/a","c/a"}),P344="w"),VLOOKUP(R344,$AA$2:$AB$17,2,FALSE),IF(AND(OR($E346={"a/b","a/c","b/a","c/a"}),P344="l"),VLOOKUP(R344,$AC$2:$AD$17,2,FALSE),IF(AND(OR($E346={"a/b","a/c","b/a","c/a"}),P343="w"),VLOOKUP(R343,$AA$2:$AB$17,2,FALSE),IF(AND(OR($E346={"a/b","a/c","b/a","c/a"}),P343="l"),VLOOKUP(R343,$AC$2:$AD$17,2,FALSE),IF(AND(OR($E346={"a/b","a/c","b/a","c/a"}),P342="w"),VLOOKUP(R342,$AA$2:$AB$17,2,FALSE),IF(AND(OR($E346={"a/b","a/c","b/a","c/a"}),P342="l"),VLOOKUP(R342,$AC$2:$AD$17,2,FALSE),IF(AND(OR($E346={"a/b","a/c","b/a","c/a"}),P341="w"),VLOOKUP(R341,$AA$2:$AB$17,2,FALSE),IF(AND(OR($E346={"a/b","a/c","b/a","c/a"}),P341="l"),VLOOKUP(R341,$AC$2:$AD$17,2,FALSE),IF(AND(OR($E346={"a/b","a/c","b/a","c/a"}),P340="w"),VLOOKUP(R340,$AA$2:$AB$17,2,FALSE),IF(AND(OR($E346={"a/b","a/c","b/a","c/a"}),P340="l"),VLOOKUP(R340,$AC$2:$AD$17,2,FALSE),IF(AND(OR($E346={"a/b","a/c","b/a","c/a"}),P339="w"),VLOOKUP(R339,$AA$2:$AB$17,2,FALSE),IF(AND(OR($E346={"a/b","a/c","b/a","c/a"}),P339="l"),VLOOKUP(R339,$AC$2:$AD$17,2,FALSE),IF(AND(OR($E346={"a/b","a/c","b/a","c/a"}),P338="w"),VLOOKUP(R338,$AA$2:$AB$17,2,FALSE),IF(AND(OR($E346={"a/b","a/c","b/a","c/a"}),P338="l"),VLOOKUP(R338,$AC$2:$AD$17,2,FALSE),IF(AND(OR($E346={"a/b","a/c","b/a","c/a"}),P337="w"),VLOOKUP(R337,$AA$2:$AB$17,2,FALSE),IF(AND(OR($E346={"a/b","a/c","b/a","c/a"}),P337="l"),VLOOKUP(R337,$AC$2:$AD$17,2,FALSE),IF(AND(OR($E346={"a/b","a/c","b/a","c/a"}),P336="w"),VLOOKUP(R336,$AA$2:$AB$17,2,FALSE),IF(AND(OR($E346={"a/b","a/c","b/a","c/a"}),P336="l"),VLOOKUP(R336,$AC$2:$AD$17,2,FALSE),IF(OR($E346={"a/b","a/c","b/a","c/a"}),1,"")))))))))))))))))))))))</f>
        <v>5a</v>
      </c>
      <c r="S347" s="13" t="str">
        <f>IF(AND(T347="c",$A347&gt;=1,OR(U347={1,"2a","2b",3,"5a","5b","10a","10b","20a","20b","40a","40b","80a","80b","160a","160b"})),"w",IF(AND(T347="",$A347&gt;=1,OR(U347={1,"2a","2b",3,"5a","5b","10a","10b","20a","20b","40a","40b","80a","80b","160a","160b"})),"l",""))</f>
        <v/>
      </c>
      <c r="T347" s="7" t="str">
        <f>IF(OR($A347={2,5,8,11,14,17,20,23,26,29,32,35}),"c","")</f>
        <v/>
      </c>
      <c r="U347" s="14" t="str">
        <f>IF(AND(OR($E346={"a/b","b/c","b/a","c/b"}),S346="w"),VLOOKUP(U346,$AA$2:$AB$17,2,FALSE),IF(AND(OR($E346={"a/b","b/c","b/a","c/b"}),S346="l"),VLOOKUP(U346,$AC$2:$AD$17,2,FALSE),IF(AND(OR($E346={"a/b","b/c","b/a","c/b"}),S345="w"),VLOOKUP(U345,$AA$2:$AB$17,2,FALSE),IF(AND(OR($E346={"a/b","b/c","b/a","c/b"}),S345="l"),VLOOKUP(U345,$AC$2:$AD$17,2,FALSE),IF(AND(OR($E346={"a/b","b/c","b/a","c/b"}),S344="w"),VLOOKUP(U344,$AA$2:$AB$17,2,FALSE),IF(AND(OR($E346={"a/b","b/c","b/a","c/b"}),S344="l"),VLOOKUP(U344,$AC$2:$AD$17,2,FALSE),IF(AND(OR($E346={"a/b","b/c","b/a","c/b"}),S343="w"),VLOOKUP(U343,$AA$2:$AB$17,2,FALSE),IF(AND(OR($E346={"a/b","b/c","b/a","c/b"}),S343="l"),VLOOKUP(U343,$AC$2:$AD$17,2,FALSE),IF(AND(OR($E346={"a/b","b/c","b/a","c/b"}),S342="w"),VLOOKUP(U342,$AA$2:$AB$17,2,FALSE),IF(AND(OR($E346={"a/b","b/c","b/a","c/b"}),S342="l"),VLOOKUP(U342,$AC$2:$AD$17,2,FALSE),IF(AND(OR($E346={"a/b","b/c","b/a","c/b"}),S341="w"),VLOOKUP(U341,$AA$2:$AB$17,2,FALSE),IF(AND(OR($E346={"a/b","b/c","b/a","c/b"}),S341="l"),VLOOKUP(U341,$AC$2:$AD$17,2,FALSE),IF(AND(OR($E346={"a/b","b/c","b/a","c/b"}),S340="w"),VLOOKUP(U340,$AA$2:$AB$17,2,FALSE),IF(AND(OR($E346={"a/b","b/c","b/a","c/b"}),S340="l"),VLOOKUP(U340,$AC$2:$AD$17,2,FALSE),IF(AND(OR($E346={"a/b","b/c","b/a","c/b"}),S339="w"),VLOOKUP(U339,$AA$2:$AB$17,2,FALSE),IF(AND(OR($E346={"a/b","b/c","b/a","c/b"}),S339="l"),VLOOKUP(U339,$AC$2:$AD$17,2,FALSE),IF(AND(OR($E346={"a/b","b/c","b/a","c/b"}),S338="w"),VLOOKUP(U338,$AA$2:$AB$17,2,FALSE),IF(AND(OR($E346={"a/b","b/c","b/a","c/b"}),S338="l"),VLOOKUP(U338,$AC$2:$AD$17,2,FALSE),IF(AND(OR($E346={"a/b","b/c","b/a","c/b"}),S337="w"),VLOOKUP(U337,$AA$2:$AB$17,2,FALSE),IF(AND(OR($E346={"a/b","b/c","b/a","c/b"}),S337="l"),VLOOKUP(U337,$AC$2:$AD$17,2,FALSE),IF(AND(OR($E346={"a/b","b/c","b/a","c/b"}),S336="w"),VLOOKUP(U336,$AA$2:$AB$17,2,FALSE),IF(AND(OR($E346={"a/b","b/c","b/a","c/b"}),S336="l"),VLOOKUP(U336,$AC$2:$AD$17,2,FALSE),IF(OR($E346={"a/b","b/c","b/a","c/b"}),1,"")))))))))))))))))))))))</f>
        <v/>
      </c>
      <c r="V347" s="13" t="str">
        <f>IF(AND(W347="c",$A347&gt;=1,OR(X347={1,"2a","2b",3,"5a","5b","10a","10b","20a","20b","40a","40b","80a","80b","160a","160b"})),"w",IF(AND(W347="",$A347&gt;=1,OR(X347={1,"2a","2b",3,"5a","5b","10a","10b","20a","20b","40a","40b","80a","80b","160a","160b"})),"l",""))</f>
        <v>l</v>
      </c>
      <c r="W347" s="7" t="str">
        <f>IF(OR($A347={3,6,9,12,15,18,21,24,27,30,33,36}),"c","")</f>
        <v/>
      </c>
      <c r="X347" s="14" t="str">
        <f>IF(AND(OR($E346={"a/c","b/c","c/a","c/b"}),V346="w"),VLOOKUP(X346,$AA$2:$AB$17,2,FALSE),IF(AND(OR($E346={"a/c","b/c","c/a","c/b"}),V346="l"),VLOOKUP(X346,$AC$2:$AD$17,2,FALSE),IF(AND(OR($E346={"a/c","b/c","c/a","c/b"}),V345="w"),VLOOKUP(X345,$AA$2:$AB$17,2,FALSE),IF(AND(OR($E346={"a/c","b/c","c/a","c/b"}),V345="l"),VLOOKUP(X345,$AC$2:$AD$17,2,FALSE),IF(AND(OR($E346={"a/c","b/c","c/a","c/b"}),V344="w"),VLOOKUP(X344,$AA$2:$AB$17,2,FALSE),IF(AND(OR($E346={"a/c","b/c","c/a","c/b"}),V344="l"),VLOOKUP(X344,$AC$2:$AD$17,2,FALSE),IF(AND(OR($E346={"a/c","b/c","c/a","c/b"}),V343="w"),VLOOKUP(X343,$AA$2:$AB$17,2,FALSE),IF(AND(OR($E346={"a/c","b/c","c/a","c/b"}),V343="l"),VLOOKUP(X343,$AC$2:$AD$17,2,FALSE),IF(AND(OR($E346={"a/c","b/c","c/a","c/b"}),V342="w"),VLOOKUP(X342,$AA$2:$AB$17,2,FALSE),IF(AND(OR($E346={"a/c","b/c","c/a","c/b"}),V342="l"),VLOOKUP(X342,$AC$2:$AD$17,2,FALSE),IF(AND(OR($E346={"a/c","b/c","c/a","c/b"}),V341="w"),VLOOKUP(X341,$AA$2:$AB$17,2,FALSE),IF(AND(OR($E346={"a/c","b/c","c/a","c/b"}),V341="l"),VLOOKUP(X341,$AC$2:$AD$17,2,FALSE),IF(AND(OR($E346={"a/c","b/c","c/a","c/b"}),V340="w"),VLOOKUP(X340,$AA$2:$AB$17,2,FALSE),IF(AND(OR($E346={"a/c","b/c","c/a","c/b"}),V340="l"),VLOOKUP(X340,$AC$2:$AD$17,2,FALSE),IF(AND(OR($E346={"a/c","b/c","c/a","c/b"}),V339="w"),VLOOKUP(X339,$AA$2:$AB$17,2,FALSE),IF(AND(OR($E346={"a/c","b/c","c/a","c/b"}),V339="l"),VLOOKUP(X339,$AC$2:$AD$17,2,FALSE),IF(AND(OR($E346={"a/c","b/c","c/a","c/b"}),V338="w"),VLOOKUP(X338,$AA$2:$AB$17,2,FALSE),IF(AND(OR($E346={"a/c","b/c","c/a","c/b"}),V338="l"),VLOOKUP(X338,$AC$2:$AD$17,2,FALSE),IF(AND(OR($E346={"a/c","b/c","c/a","c/b"}),V337="w"),VLOOKUP(X337,$AA$2:$AB$17,2,FALSE),IF(AND(OR($E346={"a/c","b/c","c/a","c/b"}),V337="l"),VLOOKUP(X337,$AC$2:$AD$17,2,FALSE),IF(AND(OR($E346={"a/c","b/c","c/a","c/b"}),V336="w"),VLOOKUP(X336,$AA$2:$AB$17,2,FALSE),IF(AND(OR($E346={"a/c","b/c","c/a","c/b"}),V336="l"),VLOOKUP(X336,$AC$2:$AD$17,2,FALSE),IF(OR($E346={"a/c","b/c","c/a","c/b"}),1,"")))))))))))))))))))))))</f>
        <v>2a</v>
      </c>
      <c r="Y347" s="12">
        <f t="shared" si="33"/>
        <v>8</v>
      </c>
      <c r="Z347" s="27">
        <f t="shared" si="34"/>
        <v>27</v>
      </c>
    </row>
    <row r="348" spans="1:26">
      <c r="A348" s="2">
        <v>26</v>
      </c>
      <c r="B348" s="9">
        <f>IF(OR($A348={1,2,3,4,5,6,7,8,9,10,11,12}),1,IF(OR($A348={13,14,15,16,17,18,19,20,21,22,23,24}),2,IF(OR($A348={25,26,27,28,29,30,31,32,33,34,35,36}),3,"")))</f>
        <v>3</v>
      </c>
      <c r="C348" s="9" t="str">
        <f>IF(OR($A348={1,4,7,10,13,16,19,22,25,28,31,34}),"A",IF(OR($A348={2,5,8,11,14,17,20,23,26,29,32,35}),"B",IF(OR($A348={3,6,9,12,15,18,21,24,27,30,33,36}),"C","")))</f>
        <v>B</v>
      </c>
      <c r="D348" t="str">
        <f t="shared" si="30"/>
        <v>2/3</v>
      </c>
      <c r="E348" t="str">
        <f t="shared" si="31"/>
        <v>A/B</v>
      </c>
      <c r="F348" s="13" t="str">
        <f>IF(AND(G348="d",$A348&gt;=1,OR(H348={1,"2a","2b",3,"5a","5b","10a","10b","20a","20b","40a","40b","80a","80b","160a","160b"})),"w",IF(AND(G348="",$A348&gt;=1,OR(H348={1,"2a","2b",3,"5a","5b","10a","10b","20a","20b","40a","40b","80a","80b","160a","160b"})),"l",""))</f>
        <v/>
      </c>
      <c r="G348" s="7" t="str">
        <f>IF(OR($A348={1,2,3,4,5,6,7,8,9,10,11,12}),"d","")</f>
        <v/>
      </c>
      <c r="H348" s="14" t="str">
        <f>IF(AND(OR($D347={"1/2","1/3","2/1","3/1"}),F347="w"),VLOOKUP(H347,$AA$2:$AB$17,2,FALSE),IF(AND(OR($D347={"1/2","1/3","2/1","3/1"}),F347="l"),VLOOKUP(H347,$AC$2:$AD$17,2,FALSE),IF(AND(OR($D347={"1/2","1/3","2/1","3/1"}),F346="w"),VLOOKUP(H346,$AA$2:$AB$17,2,FALSE),IF(AND(OR($D347={"1/2","1/3","2/1","3/1"}),F346="l"),VLOOKUP(H346,$AC$2:$AD$17,2,FALSE),IF(AND(OR($D347={"1/2","1/3","2/1","3/1"}),F345="w"),VLOOKUP(H345,$AA$2:$AB$17,2,FALSE),IF(AND(OR($D347={"1/2","1/3","2/1","3/1"}),F345="l"),VLOOKUP(H345,$AC$2:$AD$17,2,FALSE),IF(AND(OR($D347={"1/2","1/3","2/1","3/1"}),F344="w"),VLOOKUP(H344,$AA$2:$AB$17,2,FALSE),IF(AND(OR($D347={"1/2","1/3","2/1","3/1"}),F344="l"),VLOOKUP(H344,$AC$2:$AD$17,2,FALSE),IF(AND(OR($D347={"1/2","1/3","2/1","3/1"}),F343="w"),VLOOKUP(H343,$AA$2:$AB$17,2,FALSE),IF(AND(OR($D347={"1/2","1/3","2/1","3/1"}),F343="l"),VLOOKUP(H343,$AC$2:$AD$17,2,FALSE),IF(AND(OR($D347={"1/2","1/3","2/1","3/1"}),F342="w"),VLOOKUP(H342,$AA$2:$AB$17,2,FALSE),IF(AND(OR($D347={"1/2","1/3","2/1","3/1"}),F342="l"),VLOOKUP(H342,$AC$2:$AD$17,2,FALSE),IF(AND(OR($D347={"1/2","1/3","2/1","3/1"}),F341="w"),VLOOKUP(H341,$AA$2:$AB$17,2,FALSE),IF(AND(OR($D347={"1/2","1/3","2/1","3/1"}),F341="l"),VLOOKUP(H341,$AC$2:$AD$17,2,FALSE),IF(AND(OR($D347={"1/2","1/3","2/1","3/1"}),F340="w"),VLOOKUP(H340,$AA$2:$AB$17,2,FALSE),IF(AND(OR($D347={"1/2","1/3","2/1","3/1"}),F340="l"),VLOOKUP(H340,$AC$2:$AD$17,2,FALSE),IF(AND(OR($D347={"1/2","1/3","2/1","3/1"}),F339="w"),VLOOKUP(H339,$AA$2:$AB$17,2,FALSE),IF(AND(OR($D347={"1/2","1/3","2/1","3/1"}),F339="l"),VLOOKUP(H339,$AC$2:$AD$17,2,FALSE),IF(AND(OR($D347={"1/2","1/3","2/1","3/1"}),F338="w"),VLOOKUP(H338,$AA$2:$AB$17,2,FALSE),IF(AND(OR($D347={"1/2","1/3","2/1","3/1"}),F338="l"),VLOOKUP(H338,$AC$2:$AD$17,2,FALSE),IF(AND(OR($D347={"1/2","1/3","2/1","3/1"}),F337="w"),VLOOKUP(H337,$AA$2:$AB$17,2,FALSE),IF(AND(OR($D347={"1/2","1/3","2/1","3/1"}),F337="l"),VLOOKUP(H337,$AC$2:$AD$17,2,FALSE),IF(OR($D347={"1/2","1/3","2/1","3/1"}),1,"")))))))))))))))))))))))</f>
        <v/>
      </c>
      <c r="I348" s="13" t="str">
        <f>IF(AND(J348="d",$A348&gt;=1,OR(K348={1,"2a","2b",3,"5a","5b","10a","10b","20a","20b","40a","40b","80a","80b","160a","160b"})),"w",IF(AND(J348="",$A348&gt;=1,OR(K348={1,"2a","2b",3,"5a","5b","10a","10b","20a","20b","40a","40b","80a","80b","160a","160b"})),"l",""))</f>
        <v>l</v>
      </c>
      <c r="J348" s="7" t="str">
        <f>IF(OR($A348={13,14,15,16,17,18,19,20,21,22,23,24}),"d","")</f>
        <v/>
      </c>
      <c r="K348" s="14">
        <f>IF(AND(OR($D347={"1/2","2/3","2/1","3/2"}),I347="w"),VLOOKUP(K347,$AA$2:$AB$17,2,FALSE),IF(AND(OR($D347={"1/2","2/3","2/1","3/2"}),I347="l"),VLOOKUP(K347,$AC$2:$AD$17,2,FALSE),IF(AND(OR($D347={"1/2","2/3","2/1","3/2"}),I346="w"),VLOOKUP(K346,$AA$2:$AB$17,2,FALSE),IF(AND(OR($D347={"1/2","2/3","2/1","3/2"}),I346="l"),VLOOKUP(K346,$AC$2:$AD$17,2,FALSE),IF(AND(OR($D347={"1/2","2/3","2/1","3/2"}),I345="w"),VLOOKUP(K345,$AA$2:$AB$17,2,FALSE),IF(AND(OR($D347={"1/2","2/3","2/1","3/2"}),I345="l"),VLOOKUP(K345,$AC$2:$AD$17,2,FALSE),IF(AND(OR($D347={"1/2","2/3","2/1","3/2"}),I344="w"),VLOOKUP(K344,$AA$2:$AB$17,2,FALSE),IF(AND(OR($D347={"1/2","2/3","2/1","3/2"}),I344="l"),VLOOKUP(K344,$AC$2:$AD$17,2,FALSE),IF(AND(OR($D347={"1/2","2/3","2/1","3/2"}),I343="w"),VLOOKUP(K343,$AA$2:$AB$17,2,FALSE),IF(AND(OR($D347={"1/2","2/3","2/1","3/2"}),I343="l"),VLOOKUP(K343,$AC$2:$AD$17,2,FALSE),IF(AND(OR($D347={"1/2","2/3","2/1","3/2"}),I342="w"),VLOOKUP(K342,$AA$2:$AB$17,2,FALSE),IF(AND(OR($D347={"1/2","2/3","2/1","3/2"}),I342="l"),VLOOKUP(K342,$AC$2:$AD$17,2,FALSE),IF(AND(OR($D347={"1/2","2/3","2/1","3/2"}),I341="w"),VLOOKUP(K341,$AA$2:$AB$17,2,FALSE),IF(AND(OR($D347={"1/2","2/3","2/1","3/2"}),I341="l"),VLOOKUP(K341,$AC$2:$AD$17,2,FALSE),IF(AND(OR($D347={"1/2","2/3","2/1","3/2"}),I340="w"),VLOOKUP(K340,$AA$2:$AB$17,2,FALSE),IF(AND(OR($D347={"1/2","2/3","2/1","3/2"}),I340="l"),VLOOKUP(K340,$AC$2:$AD$17,2,FALSE),IF(AND(OR($D347={"1/2","2/3","2/1","3/2"}),I339="w"),VLOOKUP(K339,$AA$2:$AB$17,2,FALSE),IF(AND(OR($D347={"1/2","2/3","2/1","3/2"}),I339="l"),VLOOKUP(K339,$AC$2:$AD$17,2,FALSE),IF(AND(OR($D347={"1/2","2/3","2/1","3/2"}),I338="w"),VLOOKUP(K338,$AA$2:$AB$17,2,FALSE),IF(AND(OR($D347={"1/2","2/3","2/1","3/2"}),I338="l"),VLOOKUP(K338,$AC$2:$AD$17,2,FALSE),IF(AND(OR($D347={"1/2","2/3","2/1","3/2"}),I337="w"),VLOOKUP(K337,$AA$2:$AB$17,2,FALSE),IF(AND(OR($D347={"1/2","2/3","2/1","3/2"}),I337="l"),VLOOKUP(K337,$AC$2:$AD$17,2,FALSE),IF(OR($D347={"1/2","2/3","2/1","3/2"}),1,"")))))))))))))))))))))))</f>
        <v>1</v>
      </c>
      <c r="L348" s="13" t="str">
        <f>IF(AND(M348="d",$A348&gt;=1,OR(N348={1,"2a","2b",3,"5a","5b","10a","10b","20a","20b","40a","40b","80a","80b","160a","160b"})),"w",IF(AND(M348="",$A348&gt;=1,OR(N348={1,"2a","2b",3,"5a","5b","10a","10b","20a","20b","40a","40b","80a","80b","160a","160b"})),"l",""))</f>
        <v>w</v>
      </c>
      <c r="M348" s="7" t="str">
        <f>IF(OR($A348={25,26,27,28,29,30,31,32,33,34,35,36}),"d","")</f>
        <v>d</v>
      </c>
      <c r="N348" s="14" t="str">
        <f>IF(AND(OR($D347={"1/3","2/3","3/1","3/2"}),L347="w"),VLOOKUP(N347,$AA$2:$AB$17,2,FALSE),IF(AND(OR($D347={"1/3","2/3","3/1","3/2"}),L347="l"),VLOOKUP(N347,$AC$2:$AD$17,2,FALSE),IF(AND(OR($D347={"1/3","2/3","3/1","3/2"}),L346="w"),VLOOKUP(N346,$AA$2:$AB$17,2,FALSE),IF(AND(OR($D347={"1/3","2/3","3/1","3/2"}),L346="l"),VLOOKUP(N346,$AC$2:$AD$17,2,FALSE),IF(AND(OR($D347={"1/3","2/3","3/1","3/2"}),L345="w"),VLOOKUP(N345,$AA$2:$AB$17,2,FALSE),IF(AND(OR($D347={"1/3","2/3","3/1","3/2"}),L345="l"),VLOOKUP(N345,$AC$2:$AD$17,2,FALSE),IF(AND(OR($D347={"1/3","2/3","3/1","3/2"}),L344="w"),VLOOKUP(N344,$AA$2:$AB$17,2,FALSE),IF(AND(OR($D347={"1/3","2/3","3/1","3/2"}),L344="l"),VLOOKUP(N344,$AC$2:$AD$17,2,FALSE),IF(AND(OR($D347={"1/3","2/3","3/1","3/2"}),L343="w"),VLOOKUP(N343,$AA$2:$AB$17,2,FALSE),IF(AND(OR($D347={"1/3","2/3","3/1","3/2"}),L343="l"),VLOOKUP(N343,$AC$2:$AD$17,2,FALSE),IF(AND(OR($D347={"1/3","2/3","3/1","3/2"}),L342="w"),VLOOKUP(N342,$AA$2:$AB$17,2,FALSE),IF(AND(OR($D347={"1/3","2/3","3/1","3/2"}),L342="l"),VLOOKUP(N342,$AC$2:$AD$17,2,FALSE),IF(AND(OR($D347={"1/3","2/3","3/1","3/2"}),L341="w"),VLOOKUP(N341,$AA$2:$AB$17,2,FALSE),IF(AND(OR($D347={"1/3","2/3","3/1","3/2"}),L341="l"),VLOOKUP(N341,$AC$2:$AD$17,2,FALSE),IF(AND(OR($D347={"1/3","2/3","3/1","3/2"}),L340="w"),VLOOKUP(N340,$AA$2:$AB$17,2,FALSE),IF(AND(OR($D347={"1/3","2/3","3/1","3/2"}),L340="l"),VLOOKUP(N340,$AC$2:$AD$17,2,FALSE),IF(AND(OR($D347={"1/3","2/3","3/1","3/2"}),L339="w"),VLOOKUP(N339,$AA$2:$AB$17,2,FALSE),IF(AND(OR($D347={"1/3","2/3","3/1","3/2"}),L339="l"),VLOOKUP(N339,$AC$2:$AD$17,2,FALSE),IF(AND(OR($D347={"1/3","2/3","3/1","3/2"}),L338="w"),VLOOKUP(N338,$AA$2:$AB$17,2,FALSE),IF(AND(OR($D347={"1/3","2/3","3/1","3/2"}),L338="l"),VLOOKUP(N338,$AC$2:$AD$17,2,FALSE),IF(AND(OR($D347={"1/3","2/3","3/1","3/2"}),L337="w"),VLOOKUP(N337,$AA$2:$AB$17,2,FALSE),IF(AND(OR($D347={"1/3","2/3","3/1","3/2"}),L337="l"),VLOOKUP(N337,$AC$2:$AD$17,2,FALSE),IF(OR($D347={"1/3","2/3","3/1","3/2"}),1,"")))))))))))))))))))))))</f>
        <v>2a</v>
      </c>
      <c r="O348" s="12">
        <f t="shared" si="32"/>
        <v>3</v>
      </c>
      <c r="P348" s="13" t="str">
        <f>IF(AND(Q348="c",$A348&gt;=1,OR(R348={1,"2a","2b",3,"5a","5b","10a","10b","20a","20b","40a","40b","80a","80b","160a","160b"})),"w",IF(AND(Q348="",$A348&gt;=1,OR(R348={1,"2a","2b",3,"5a","5b","10a","10b","20a","20b","40a","40b","80a","80b","160a","160b"})),"l",""))</f>
        <v>l</v>
      </c>
      <c r="Q348" s="7" t="str">
        <f>IF(OR($A348={1,4,7,10,13,16,19,22,25,28,31,34}),"c","")</f>
        <v/>
      </c>
      <c r="R348" s="14">
        <f>IF(AND(OR($E347={"a/b","a/c","b/a","c/a"}),P347="w"),VLOOKUP(R347,$AA$2:$AB$17,2,FALSE),IF(AND(OR($E347={"a/b","a/c","b/a","c/a"}),P347="l"),VLOOKUP(R347,$AC$2:$AD$17,2,FALSE),IF(AND(OR($E347={"a/b","a/c","b/a","c/a"}),P346="w"),VLOOKUP(R346,$AA$2:$AB$17,2,FALSE),IF(AND(OR($E347={"a/b","a/c","b/a","c/a"}),P346="l"),VLOOKUP(R346,$AC$2:$AD$17,2,FALSE),IF(AND(OR($E347={"a/b","a/c","b/a","c/a"}),P345="w"),VLOOKUP(R345,$AA$2:$AB$17,2,FALSE),IF(AND(OR($E347={"a/b","a/c","b/a","c/a"}),P345="l"),VLOOKUP(R345,$AC$2:$AD$17,2,FALSE),IF(AND(OR($E347={"a/b","a/c","b/a","c/a"}),P344="w"),VLOOKUP(R344,$AA$2:$AB$17,2,FALSE),IF(AND(OR($E347={"a/b","a/c","b/a","c/a"}),P344="l"),VLOOKUP(R344,$AC$2:$AD$17,2,FALSE),IF(AND(OR($E347={"a/b","a/c","b/a","c/a"}),P343="w"),VLOOKUP(R343,$AA$2:$AB$17,2,FALSE),IF(AND(OR($E347={"a/b","a/c","b/a","c/a"}),P343="l"),VLOOKUP(R343,$AC$2:$AD$17,2,FALSE),IF(AND(OR($E347={"a/b","a/c","b/a","c/a"}),P342="w"),VLOOKUP(R342,$AA$2:$AB$17,2,FALSE),IF(AND(OR($E347={"a/b","a/c","b/a","c/a"}),P342="l"),VLOOKUP(R342,$AC$2:$AD$17,2,FALSE),IF(AND(OR($E347={"a/b","a/c","b/a","c/a"}),P341="w"),VLOOKUP(R341,$AA$2:$AB$17,2,FALSE),IF(AND(OR($E347={"a/b","a/c","b/a","c/a"}),P341="l"),VLOOKUP(R341,$AC$2:$AD$17,2,FALSE),IF(AND(OR($E347={"a/b","a/c","b/a","c/a"}),P340="w"),VLOOKUP(R340,$AA$2:$AB$17,2,FALSE),IF(AND(OR($E347={"a/b","a/c","b/a","c/a"}),P340="l"),VLOOKUP(R340,$AC$2:$AD$17,2,FALSE),IF(AND(OR($E347={"a/b","a/c","b/a","c/a"}),P339="w"),VLOOKUP(R339,$AA$2:$AB$17,2,FALSE),IF(AND(OR($E347={"a/b","a/c","b/a","c/a"}),P339="l"),VLOOKUP(R339,$AC$2:$AD$17,2,FALSE),IF(AND(OR($E347={"a/b","a/c","b/a","c/a"}),P338="w"),VLOOKUP(R338,$AA$2:$AB$17,2,FALSE),IF(AND(OR($E347={"a/b","a/c","b/a","c/a"}),P338="l"),VLOOKUP(R338,$AC$2:$AD$17,2,FALSE),IF(AND(OR($E347={"a/b","a/c","b/a","c/a"}),P337="w"),VLOOKUP(R337,$AA$2:$AB$17,2,FALSE),IF(AND(OR($E347={"a/b","a/c","b/a","c/a"}),P337="l"),VLOOKUP(R337,$AC$2:$AD$17,2,FALSE),IF(OR($E347={"a/b","a/c","b/a","c/a"}),1,"")))))))))))))))))))))))</f>
        <v>1</v>
      </c>
      <c r="S348" s="13" t="str">
        <f>IF(AND(T348="c",$A348&gt;=1,OR(U348={1,"2a","2b",3,"5a","5b","10a","10b","20a","20b","40a","40b","80a","80b","160a","160b"})),"w",IF(AND(T348="",$A348&gt;=1,OR(U348={1,"2a","2b",3,"5a","5b","10a","10b","20a","20b","40a","40b","80a","80b","160a","160b"})),"l",""))</f>
        <v/>
      </c>
      <c r="T348" s="7" t="str">
        <f>IF(OR($A348={2,5,8,11,14,17,20,23,26,29,32,35}),"c","")</f>
        <v>c</v>
      </c>
      <c r="U348" s="14" t="str">
        <f>IF(AND(OR($E347={"a/b","b/c","b/a","c/b"}),S347="w"),VLOOKUP(U347,$AA$2:$AB$17,2,FALSE),IF(AND(OR($E347={"a/b","b/c","b/a","c/b"}),S347="l"),VLOOKUP(U347,$AC$2:$AD$17,2,FALSE),IF(AND(OR($E347={"a/b","b/c","b/a","c/b"}),S346="w"),VLOOKUP(U346,$AA$2:$AB$17,2,FALSE),IF(AND(OR($E347={"a/b","b/c","b/a","c/b"}),S346="l"),VLOOKUP(U346,$AC$2:$AD$17,2,FALSE),IF(AND(OR($E347={"a/b","b/c","b/a","c/b"}),S345="w"),VLOOKUP(U345,$AA$2:$AB$17,2,FALSE),IF(AND(OR($E347={"a/b","b/c","b/a","c/b"}),S345="l"),VLOOKUP(U345,$AC$2:$AD$17,2,FALSE),IF(AND(OR($E347={"a/b","b/c","b/a","c/b"}),S344="w"),VLOOKUP(U344,$AA$2:$AB$17,2,FALSE),IF(AND(OR($E347={"a/b","b/c","b/a","c/b"}),S344="l"),VLOOKUP(U344,$AC$2:$AD$17,2,FALSE),IF(AND(OR($E347={"a/b","b/c","b/a","c/b"}),S343="w"),VLOOKUP(U343,$AA$2:$AB$17,2,FALSE),IF(AND(OR($E347={"a/b","b/c","b/a","c/b"}),S343="l"),VLOOKUP(U343,$AC$2:$AD$17,2,FALSE),IF(AND(OR($E347={"a/b","b/c","b/a","c/b"}),S342="w"),VLOOKUP(U342,$AA$2:$AB$17,2,FALSE),IF(AND(OR($E347={"a/b","b/c","b/a","c/b"}),S342="l"),VLOOKUP(U342,$AC$2:$AD$17,2,FALSE),IF(AND(OR($E347={"a/b","b/c","b/a","c/b"}),S341="w"),VLOOKUP(U341,$AA$2:$AB$17,2,FALSE),IF(AND(OR($E347={"a/b","b/c","b/a","c/b"}),S341="l"),VLOOKUP(U341,$AC$2:$AD$17,2,FALSE),IF(AND(OR($E347={"a/b","b/c","b/a","c/b"}),S340="w"),VLOOKUP(U340,$AA$2:$AB$17,2,FALSE),IF(AND(OR($E347={"a/b","b/c","b/a","c/b"}),S340="l"),VLOOKUP(U340,$AC$2:$AD$17,2,FALSE),IF(AND(OR($E347={"a/b","b/c","b/a","c/b"}),S339="w"),VLOOKUP(U339,$AA$2:$AB$17,2,FALSE),IF(AND(OR($E347={"a/b","b/c","b/a","c/b"}),S339="l"),VLOOKUP(U339,$AC$2:$AD$17,2,FALSE),IF(AND(OR($E347={"a/b","b/c","b/a","c/b"}),S338="w"),VLOOKUP(U338,$AA$2:$AB$17,2,FALSE),IF(AND(OR($E347={"a/b","b/c","b/a","c/b"}),S338="l"),VLOOKUP(U338,$AC$2:$AD$17,2,FALSE),IF(AND(OR($E347={"a/b","b/c","b/a","c/b"}),S337="w"),VLOOKUP(U337,$AA$2:$AB$17,2,FALSE),IF(AND(OR($E347={"a/b","b/c","b/a","c/b"}),S337="l"),VLOOKUP(U337,$AC$2:$AD$17,2,FALSE),IF(OR($E347={"a/b","b/c","b/a","c/b"}),1,"")))))))))))))))))))))))</f>
        <v/>
      </c>
      <c r="V348" s="13" t="str">
        <f>IF(AND(W348="c",$A348&gt;=1,OR(X348={1,"2a","2b",3,"5a","5b","10a","10b","20a","20b","40a","40b","80a","80b","160a","160b"})),"w",IF(AND(W348="",$A348&gt;=1,OR(X348={1,"2a","2b",3,"5a","5b","10a","10b","20a","20b","40a","40b","80a","80b","160a","160b"})),"l",""))</f>
        <v>l</v>
      </c>
      <c r="W348" s="7" t="str">
        <f>IF(OR($A348={3,6,9,12,15,18,21,24,27,30,33,36}),"c","")</f>
        <v/>
      </c>
      <c r="X348" s="14" t="str">
        <f>IF(AND(OR($E347={"a/c","b/c","c/a","c/b"}),V347="w"),VLOOKUP(X347,$AA$2:$AB$17,2,FALSE),IF(AND(OR($E347={"a/c","b/c","c/a","c/b"}),V347="l"),VLOOKUP(X347,$AC$2:$AD$17,2,FALSE),IF(AND(OR($E347={"a/c","b/c","c/a","c/b"}),V346="w"),VLOOKUP(X346,$AA$2:$AB$17,2,FALSE),IF(AND(OR($E347={"a/c","b/c","c/a","c/b"}),V346="l"),VLOOKUP(X346,$AC$2:$AD$17,2,FALSE),IF(AND(OR($E347={"a/c","b/c","c/a","c/b"}),V345="w"),VLOOKUP(X345,$AA$2:$AB$17,2,FALSE),IF(AND(OR($E347={"a/c","b/c","c/a","c/b"}),V345="l"),VLOOKUP(X345,$AC$2:$AD$17,2,FALSE),IF(AND(OR($E347={"a/c","b/c","c/a","c/b"}),V344="w"),VLOOKUP(X344,$AA$2:$AB$17,2,FALSE),IF(AND(OR($E347={"a/c","b/c","c/a","c/b"}),V344="l"),VLOOKUP(X344,$AC$2:$AD$17,2,FALSE),IF(AND(OR($E347={"a/c","b/c","c/a","c/b"}),V343="w"),VLOOKUP(X343,$AA$2:$AB$17,2,FALSE),IF(AND(OR($E347={"a/c","b/c","c/a","c/b"}),V343="l"),VLOOKUP(X343,$AC$2:$AD$17,2,FALSE),IF(AND(OR($E347={"a/c","b/c","c/a","c/b"}),V342="w"),VLOOKUP(X342,$AA$2:$AB$17,2,FALSE),IF(AND(OR($E347={"a/c","b/c","c/a","c/b"}),V342="l"),VLOOKUP(X342,$AC$2:$AD$17,2,FALSE),IF(AND(OR($E347={"a/c","b/c","c/a","c/b"}),V341="w"),VLOOKUP(X341,$AA$2:$AB$17,2,FALSE),IF(AND(OR($E347={"a/c","b/c","c/a","c/b"}),V341="l"),VLOOKUP(X341,$AC$2:$AD$17,2,FALSE),IF(AND(OR($E347={"a/c","b/c","c/a","c/b"}),V340="w"),VLOOKUP(X340,$AA$2:$AB$17,2,FALSE),IF(AND(OR($E347={"a/c","b/c","c/a","c/b"}),V340="l"),VLOOKUP(X340,$AC$2:$AD$17,2,FALSE),IF(AND(OR($E347={"a/c","b/c","c/a","c/b"}),V339="w"),VLOOKUP(X339,$AA$2:$AB$17,2,FALSE),IF(AND(OR($E347={"a/c","b/c","c/a","c/b"}),V339="l"),VLOOKUP(X339,$AC$2:$AD$17,2,FALSE),IF(AND(OR($E347={"a/c","b/c","c/a","c/b"}),V338="w"),VLOOKUP(X338,$AA$2:$AB$17,2,FALSE),IF(AND(OR($E347={"a/c","b/c","c/a","c/b"}),V338="l"),VLOOKUP(X338,$AC$2:$AD$17,2,FALSE),IF(AND(OR($E347={"a/c","b/c","c/a","c/b"}),V337="w"),VLOOKUP(X337,$AA$2:$AB$17,2,FALSE),IF(AND(OR($E347={"a/c","b/c","c/a","c/b"}),V337="l"),VLOOKUP(X337,$AC$2:$AD$17,2,FALSE),IF(OR($E347={"a/c","b/c","c/a","c/b"}),1,"")))))))))))))))))))))))</f>
        <v>2b</v>
      </c>
      <c r="Y348" s="12">
        <f t="shared" si="33"/>
        <v>-3</v>
      </c>
      <c r="Z348" s="27">
        <f t="shared" si="34"/>
        <v>0</v>
      </c>
    </row>
    <row r="349" spans="1:26">
      <c r="A349" s="2">
        <v>31</v>
      </c>
      <c r="B349" s="9">
        <f>IF(OR($A349={1,2,3,4,5,6,7,8,9,10,11,12}),1,IF(OR($A349={13,14,15,16,17,18,19,20,21,22,23,24}),2,IF(OR($A349={25,26,27,28,29,30,31,32,33,34,35,36}),3,"")))</f>
        <v>3</v>
      </c>
      <c r="C349" s="9" t="str">
        <f>IF(OR($A349={1,4,7,10,13,16,19,22,25,28,31,34}),"A",IF(OR($A349={2,5,8,11,14,17,20,23,26,29,32,35}),"B",IF(OR($A349={3,6,9,12,15,18,21,24,27,30,33,36}),"C","")))</f>
        <v>A</v>
      </c>
      <c r="D349" t="str">
        <f t="shared" si="30"/>
        <v>2/3</v>
      </c>
      <c r="E349" t="str">
        <f t="shared" si="31"/>
        <v>B/A</v>
      </c>
      <c r="F349" s="13" t="str">
        <f>IF(AND(G349="d",$A349&gt;=1,OR(H349={1,"2a","2b",3,"5a","5b","10a","10b","20a","20b","40a","40b","80a","80b","160a","160b"})),"w",IF(AND(G349="",$A349&gt;=1,OR(H349={1,"2a","2b",3,"5a","5b","10a","10b","20a","20b","40a","40b","80a","80b","160a","160b"})),"l",""))</f>
        <v/>
      </c>
      <c r="G349" s="7" t="str">
        <f>IF(OR($A349={1,2,3,4,5,6,7,8,9,10,11,12}),"d","")</f>
        <v/>
      </c>
      <c r="H349" s="14" t="str">
        <f>IF(AND(OR($D348={"1/2","1/3","2/1","3/1"}),F348="w"),VLOOKUP(H348,$AA$2:$AB$17,2,FALSE),IF(AND(OR($D348={"1/2","1/3","2/1","3/1"}),F348="l"),VLOOKUP(H348,$AC$2:$AD$17,2,FALSE),IF(AND(OR($D348={"1/2","1/3","2/1","3/1"}),F347="w"),VLOOKUP(H347,$AA$2:$AB$17,2,FALSE),IF(AND(OR($D348={"1/2","1/3","2/1","3/1"}),F347="l"),VLOOKUP(H347,$AC$2:$AD$17,2,FALSE),IF(AND(OR($D348={"1/2","1/3","2/1","3/1"}),F346="w"),VLOOKUP(H346,$AA$2:$AB$17,2,FALSE),IF(AND(OR($D348={"1/2","1/3","2/1","3/1"}),F346="l"),VLOOKUP(H346,$AC$2:$AD$17,2,FALSE),IF(AND(OR($D348={"1/2","1/3","2/1","3/1"}),F345="w"),VLOOKUP(H345,$AA$2:$AB$17,2,FALSE),IF(AND(OR($D348={"1/2","1/3","2/1","3/1"}),F345="l"),VLOOKUP(H345,$AC$2:$AD$17,2,FALSE),IF(AND(OR($D348={"1/2","1/3","2/1","3/1"}),F344="w"),VLOOKUP(H344,$AA$2:$AB$17,2,FALSE),IF(AND(OR($D348={"1/2","1/3","2/1","3/1"}),F344="l"),VLOOKUP(H344,$AC$2:$AD$17,2,FALSE),IF(AND(OR($D348={"1/2","1/3","2/1","3/1"}),F343="w"),VLOOKUP(H343,$AA$2:$AB$17,2,FALSE),IF(AND(OR($D348={"1/2","1/3","2/1","3/1"}),F343="l"),VLOOKUP(H343,$AC$2:$AD$17,2,FALSE),IF(AND(OR($D348={"1/2","1/3","2/1","3/1"}),F342="w"),VLOOKUP(H342,$AA$2:$AB$17,2,FALSE),IF(AND(OR($D348={"1/2","1/3","2/1","3/1"}),F342="l"),VLOOKUP(H342,$AC$2:$AD$17,2,FALSE),IF(AND(OR($D348={"1/2","1/3","2/1","3/1"}),F341="w"),VLOOKUP(H341,$AA$2:$AB$17,2,FALSE),IF(AND(OR($D348={"1/2","1/3","2/1","3/1"}),F341="l"),VLOOKUP(H341,$AC$2:$AD$17,2,FALSE),IF(AND(OR($D348={"1/2","1/3","2/1","3/1"}),F340="w"),VLOOKUP(H340,$AA$2:$AB$17,2,FALSE),IF(AND(OR($D348={"1/2","1/3","2/1","3/1"}),F340="l"),VLOOKUP(H340,$AC$2:$AD$17,2,FALSE),IF(AND(OR($D348={"1/2","1/3","2/1","3/1"}),F339="w"),VLOOKUP(H339,$AA$2:$AB$17,2,FALSE),IF(AND(OR($D348={"1/2","1/3","2/1","3/1"}),F339="l"),VLOOKUP(H339,$AC$2:$AD$17,2,FALSE),IF(AND(OR($D348={"1/2","1/3","2/1","3/1"}),F338="w"),VLOOKUP(H338,$AA$2:$AB$17,2,FALSE),IF(AND(OR($D348={"1/2","1/3","2/1","3/1"}),F338="l"),VLOOKUP(H338,$AC$2:$AD$17,2,FALSE),IF(OR($D348={"1/2","1/3","2/1","3/1"}),1,"")))))))))))))))))))))))</f>
        <v/>
      </c>
      <c r="I349" s="13" t="str">
        <f>IF(AND(J349="d",$A349&gt;=1,OR(K349={1,"2a","2b",3,"5a","5b","10a","10b","20a","20b","40a","40b","80a","80b","160a","160b"})),"w",IF(AND(J349="",$A349&gt;=1,OR(K349={1,"2a","2b",3,"5a","5b","10a","10b","20a","20b","40a","40b","80a","80b","160a","160b"})),"l",""))</f>
        <v>l</v>
      </c>
      <c r="J349" s="7" t="str">
        <f>IF(OR($A349={13,14,15,16,17,18,19,20,21,22,23,24}),"d","")</f>
        <v/>
      </c>
      <c r="K349" s="14" t="str">
        <f>IF(AND(OR($D348={"1/2","2/3","2/1","3/2"}),I348="w"),VLOOKUP(K348,$AA$2:$AB$17,2,FALSE),IF(AND(OR($D348={"1/2","2/3","2/1","3/2"}),I348="l"),VLOOKUP(K348,$AC$2:$AD$17,2,FALSE),IF(AND(OR($D348={"1/2","2/3","2/1","3/2"}),I347="w"),VLOOKUP(K347,$AA$2:$AB$17,2,FALSE),IF(AND(OR($D348={"1/2","2/3","2/1","3/2"}),I347="l"),VLOOKUP(K347,$AC$2:$AD$17,2,FALSE),IF(AND(OR($D348={"1/2","2/3","2/1","3/2"}),I346="w"),VLOOKUP(K346,$AA$2:$AB$17,2,FALSE),IF(AND(OR($D348={"1/2","2/3","2/1","3/2"}),I346="l"),VLOOKUP(K346,$AC$2:$AD$17,2,FALSE),IF(AND(OR($D348={"1/2","2/3","2/1","3/2"}),I345="w"),VLOOKUP(K345,$AA$2:$AB$17,2,FALSE),IF(AND(OR($D348={"1/2","2/3","2/1","3/2"}),I345="l"),VLOOKUP(K345,$AC$2:$AD$17,2,FALSE),IF(AND(OR($D348={"1/2","2/3","2/1","3/2"}),I344="w"),VLOOKUP(K344,$AA$2:$AB$17,2,FALSE),IF(AND(OR($D348={"1/2","2/3","2/1","3/2"}),I344="l"),VLOOKUP(K344,$AC$2:$AD$17,2,FALSE),IF(AND(OR($D348={"1/2","2/3","2/1","3/2"}),I343="w"),VLOOKUP(K343,$AA$2:$AB$17,2,FALSE),IF(AND(OR($D348={"1/2","2/3","2/1","3/2"}),I343="l"),VLOOKUP(K343,$AC$2:$AD$17,2,FALSE),IF(AND(OR($D348={"1/2","2/3","2/1","3/2"}),I342="w"),VLOOKUP(K342,$AA$2:$AB$17,2,FALSE),IF(AND(OR($D348={"1/2","2/3","2/1","3/2"}),I342="l"),VLOOKUP(K342,$AC$2:$AD$17,2,FALSE),IF(AND(OR($D348={"1/2","2/3","2/1","3/2"}),I341="w"),VLOOKUP(K341,$AA$2:$AB$17,2,FALSE),IF(AND(OR($D348={"1/2","2/3","2/1","3/2"}),I341="l"),VLOOKUP(K341,$AC$2:$AD$17,2,FALSE),IF(AND(OR($D348={"1/2","2/3","2/1","3/2"}),I340="w"),VLOOKUP(K340,$AA$2:$AB$17,2,FALSE),IF(AND(OR($D348={"1/2","2/3","2/1","3/2"}),I340="l"),VLOOKUP(K340,$AC$2:$AD$17,2,FALSE),IF(AND(OR($D348={"1/2","2/3","2/1","3/2"}),I339="w"),VLOOKUP(K339,$AA$2:$AB$17,2,FALSE),IF(AND(OR($D348={"1/2","2/3","2/1","3/2"}),I339="l"),VLOOKUP(K339,$AC$2:$AD$17,2,FALSE),IF(AND(OR($D348={"1/2","2/3","2/1","3/2"}),I338="w"),VLOOKUP(K338,$AA$2:$AB$17,2,FALSE),IF(AND(OR($D348={"1/2","2/3","2/1","3/2"}),I338="l"),VLOOKUP(K338,$AC$2:$AD$17,2,FALSE),IF(OR($D348={"1/2","2/3","2/1","3/2"}),1,"")))))))))))))))))))))))</f>
        <v>2a</v>
      </c>
      <c r="L349" s="13" t="str">
        <f>IF(AND(M349="d",$A349&gt;=1,OR(N349={1,"2a","2b",3,"5a","5b","10a","10b","20a","20b","40a","40b","80a","80b","160a","160b"})),"w",IF(AND(M349="",$A349&gt;=1,OR(N349={1,"2a","2b",3,"5a","5b","10a","10b","20a","20b","40a","40b","80a","80b","160a","160b"})),"l",""))</f>
        <v>w</v>
      </c>
      <c r="M349" s="7" t="str">
        <f>IF(OR($A349={25,26,27,28,29,30,31,32,33,34,35,36}),"d","")</f>
        <v>d</v>
      </c>
      <c r="N349" s="14">
        <f>IF(AND(OR($D348={"1/3","2/3","3/1","3/2"}),L348="w"),VLOOKUP(N348,$AA$2:$AB$17,2,FALSE),IF(AND(OR($D348={"1/3","2/3","3/1","3/2"}),L348="l"),VLOOKUP(N348,$AC$2:$AD$17,2,FALSE),IF(AND(OR($D348={"1/3","2/3","3/1","3/2"}),L347="w"),VLOOKUP(N347,$AA$2:$AB$17,2,FALSE),IF(AND(OR($D348={"1/3","2/3","3/1","3/2"}),L347="l"),VLOOKUP(N347,$AC$2:$AD$17,2,FALSE),IF(AND(OR($D348={"1/3","2/3","3/1","3/2"}),L346="w"),VLOOKUP(N346,$AA$2:$AB$17,2,FALSE),IF(AND(OR($D348={"1/3","2/3","3/1","3/2"}),L346="l"),VLOOKUP(N346,$AC$2:$AD$17,2,FALSE),IF(AND(OR($D348={"1/3","2/3","3/1","3/2"}),L345="w"),VLOOKUP(N345,$AA$2:$AB$17,2,FALSE),IF(AND(OR($D348={"1/3","2/3","3/1","3/2"}),L345="l"),VLOOKUP(N345,$AC$2:$AD$17,2,FALSE),IF(AND(OR($D348={"1/3","2/3","3/1","3/2"}),L344="w"),VLOOKUP(N344,$AA$2:$AB$17,2,FALSE),IF(AND(OR($D348={"1/3","2/3","3/1","3/2"}),L344="l"),VLOOKUP(N344,$AC$2:$AD$17,2,FALSE),IF(AND(OR($D348={"1/3","2/3","3/1","3/2"}),L343="w"),VLOOKUP(N343,$AA$2:$AB$17,2,FALSE),IF(AND(OR($D348={"1/3","2/3","3/1","3/2"}),L343="l"),VLOOKUP(N343,$AC$2:$AD$17,2,FALSE),IF(AND(OR($D348={"1/3","2/3","3/1","3/2"}),L342="w"),VLOOKUP(N342,$AA$2:$AB$17,2,FALSE),IF(AND(OR($D348={"1/3","2/3","3/1","3/2"}),L342="l"),VLOOKUP(N342,$AC$2:$AD$17,2,FALSE),IF(AND(OR($D348={"1/3","2/3","3/1","3/2"}),L341="w"),VLOOKUP(N341,$AA$2:$AB$17,2,FALSE),IF(AND(OR($D348={"1/3","2/3","3/1","3/2"}),L341="l"),VLOOKUP(N341,$AC$2:$AD$17,2,FALSE),IF(AND(OR($D348={"1/3","2/3","3/1","3/2"}),L340="w"),VLOOKUP(N340,$AA$2:$AB$17,2,FALSE),IF(AND(OR($D348={"1/3","2/3","3/1","3/2"}),L340="l"),VLOOKUP(N340,$AC$2:$AD$17,2,FALSE),IF(AND(OR($D348={"1/3","2/3","3/1","3/2"}),L339="w"),VLOOKUP(N339,$AA$2:$AB$17,2,FALSE),IF(AND(OR($D348={"1/3","2/3","3/1","3/2"}),L339="l"),VLOOKUP(N339,$AC$2:$AD$17,2,FALSE),IF(AND(OR($D348={"1/3","2/3","3/1","3/2"}),L338="w"),VLOOKUP(N338,$AA$2:$AB$17,2,FALSE),IF(AND(OR($D348={"1/3","2/3","3/1","3/2"}),L338="l"),VLOOKUP(N338,$AC$2:$AD$17,2,FALSE),IF(OR($D348={"1/3","2/3","3/1","3/2"}),1,"")))))))))))))))))))))))</f>
        <v>1</v>
      </c>
      <c r="O349" s="12">
        <f t="shared" si="32"/>
        <v>0</v>
      </c>
      <c r="P349" s="13" t="str">
        <f>IF(AND(Q349="c",$A349&gt;=1,OR(R349={1,"2a","2b",3,"5a","5b","10a","10b","20a","20b","40a","40b","80a","80b","160a","160b"})),"w",IF(AND(Q349="",$A349&gt;=1,OR(R349={1,"2a","2b",3,"5a","5b","10a","10b","20a","20b","40a","40b","80a","80b","160a","160b"})),"l",""))</f>
        <v>w</v>
      </c>
      <c r="Q349" s="7" t="str">
        <f>IF(OR($A349={1,4,7,10,13,16,19,22,25,28,31,34}),"c","")</f>
        <v>c</v>
      </c>
      <c r="R349" s="14" t="str">
        <f>IF(AND(OR($E348={"a/b","a/c","b/a","c/a"}),P348="w"),VLOOKUP(R348,$AA$2:$AB$17,2,FALSE),IF(AND(OR($E348={"a/b","a/c","b/a","c/a"}),P348="l"),VLOOKUP(R348,$AC$2:$AD$17,2,FALSE),IF(AND(OR($E348={"a/b","a/c","b/a","c/a"}),P347="w"),VLOOKUP(R347,$AA$2:$AB$17,2,FALSE),IF(AND(OR($E348={"a/b","a/c","b/a","c/a"}),P347="l"),VLOOKUP(R347,$AC$2:$AD$17,2,FALSE),IF(AND(OR($E348={"a/b","a/c","b/a","c/a"}),P346="w"),VLOOKUP(R346,$AA$2:$AB$17,2,FALSE),IF(AND(OR($E348={"a/b","a/c","b/a","c/a"}),P346="l"),VLOOKUP(R346,$AC$2:$AD$17,2,FALSE),IF(AND(OR($E348={"a/b","a/c","b/a","c/a"}),P345="w"),VLOOKUP(R345,$AA$2:$AB$17,2,FALSE),IF(AND(OR($E348={"a/b","a/c","b/a","c/a"}),P345="l"),VLOOKUP(R345,$AC$2:$AD$17,2,FALSE),IF(AND(OR($E348={"a/b","a/c","b/a","c/a"}),P344="w"),VLOOKUP(R344,$AA$2:$AB$17,2,FALSE),IF(AND(OR($E348={"a/b","a/c","b/a","c/a"}),P344="l"),VLOOKUP(R344,$AC$2:$AD$17,2,FALSE),IF(AND(OR($E348={"a/b","a/c","b/a","c/a"}),P343="w"),VLOOKUP(R343,$AA$2:$AB$17,2,FALSE),IF(AND(OR($E348={"a/b","a/c","b/a","c/a"}),P343="l"),VLOOKUP(R343,$AC$2:$AD$17,2,FALSE),IF(AND(OR($E348={"a/b","a/c","b/a","c/a"}),P342="w"),VLOOKUP(R342,$AA$2:$AB$17,2,FALSE),IF(AND(OR($E348={"a/b","a/c","b/a","c/a"}),P342="l"),VLOOKUP(R342,$AC$2:$AD$17,2,FALSE),IF(AND(OR($E348={"a/b","a/c","b/a","c/a"}),P341="w"),VLOOKUP(R341,$AA$2:$AB$17,2,FALSE),IF(AND(OR($E348={"a/b","a/c","b/a","c/a"}),P341="l"),VLOOKUP(R341,$AC$2:$AD$17,2,FALSE),IF(AND(OR($E348={"a/b","a/c","b/a","c/a"}),P340="w"),VLOOKUP(R340,$AA$2:$AB$17,2,FALSE),IF(AND(OR($E348={"a/b","a/c","b/a","c/a"}),P340="l"),VLOOKUP(R340,$AC$2:$AD$17,2,FALSE),IF(AND(OR($E348={"a/b","a/c","b/a","c/a"}),P339="w"),VLOOKUP(R339,$AA$2:$AB$17,2,FALSE),IF(AND(OR($E348={"a/b","a/c","b/a","c/a"}),P339="l"),VLOOKUP(R339,$AC$2:$AD$17,2,FALSE),IF(AND(OR($E348={"a/b","a/c","b/a","c/a"}),P338="w"),VLOOKUP(R338,$AA$2:$AB$17,2,FALSE),IF(AND(OR($E348={"a/b","a/c","b/a","c/a"}),P338="l"),VLOOKUP(R338,$AC$2:$AD$17,2,FALSE),IF(OR($E348={"a/b","a/c","b/a","c/a"}),1,"")))))))))))))))))))))))</f>
        <v>2a</v>
      </c>
      <c r="S349" s="13" t="str">
        <f>IF(AND(T349="c",$A349&gt;=1,OR(U349={1,"2a","2b",3,"5a","5b","10a","10b","20a","20b","40a","40b","80a","80b","160a","160b"})),"w",IF(AND(T349="",$A349&gt;=1,OR(U349={1,"2a","2b",3,"5a","5b","10a","10b","20a","20b","40a","40b","80a","80b","160a","160b"})),"l",""))</f>
        <v>l</v>
      </c>
      <c r="T349" s="7" t="str">
        <f>IF(OR($A349={2,5,8,11,14,17,20,23,26,29,32,35}),"c","")</f>
        <v/>
      </c>
      <c r="U349" s="14" t="str">
        <f>IF(AND(OR($E348={"a/b","b/c","b/a","c/b"}),S348="w"),VLOOKUP(U348,$AA$2:$AB$17,2,FALSE),IF(AND(OR($E348={"a/b","b/c","b/a","c/b"}),S348="l"),VLOOKUP(U348,$AC$2:$AD$17,2,FALSE),IF(AND(OR($E348={"a/b","b/c","b/a","c/b"}),S347="w"),VLOOKUP(U347,$AA$2:$AB$17,2,FALSE),IF(AND(OR($E348={"a/b","b/c","b/a","c/b"}),S347="l"),VLOOKUP(U347,$AC$2:$AD$17,2,FALSE),IF(AND(OR($E348={"a/b","b/c","b/a","c/b"}),S346="w"),VLOOKUP(U346,$AA$2:$AB$17,2,FALSE),IF(AND(OR($E348={"a/b","b/c","b/a","c/b"}),S346="l"),VLOOKUP(U346,$AC$2:$AD$17,2,FALSE),IF(AND(OR($E348={"a/b","b/c","b/a","c/b"}),S345="w"),VLOOKUP(U345,$AA$2:$AB$17,2,FALSE),IF(AND(OR($E348={"a/b","b/c","b/a","c/b"}),S345="l"),VLOOKUP(U345,$AC$2:$AD$17,2,FALSE),IF(AND(OR($E348={"a/b","b/c","b/a","c/b"}),S344="w"),VLOOKUP(U344,$AA$2:$AB$17,2,FALSE),IF(AND(OR($E348={"a/b","b/c","b/a","c/b"}),S344="l"),VLOOKUP(U344,$AC$2:$AD$17,2,FALSE),IF(AND(OR($E348={"a/b","b/c","b/a","c/b"}),S343="w"),VLOOKUP(U343,$AA$2:$AB$17,2,FALSE),IF(AND(OR($E348={"a/b","b/c","b/a","c/b"}),S343="l"),VLOOKUP(U343,$AC$2:$AD$17,2,FALSE),IF(AND(OR($E348={"a/b","b/c","b/a","c/b"}),S342="w"),VLOOKUP(U342,$AA$2:$AB$17,2,FALSE),IF(AND(OR($E348={"a/b","b/c","b/a","c/b"}),S342="l"),VLOOKUP(U342,$AC$2:$AD$17,2,FALSE),IF(AND(OR($E348={"a/b","b/c","b/a","c/b"}),S341="w"),VLOOKUP(U341,$AA$2:$AB$17,2,FALSE),IF(AND(OR($E348={"a/b","b/c","b/a","c/b"}),S341="l"),VLOOKUP(U341,$AC$2:$AD$17,2,FALSE),IF(AND(OR($E348={"a/b","b/c","b/a","c/b"}),S340="w"),VLOOKUP(U340,$AA$2:$AB$17,2,FALSE),IF(AND(OR($E348={"a/b","b/c","b/a","c/b"}),S340="l"),VLOOKUP(U340,$AC$2:$AD$17,2,FALSE),IF(AND(OR($E348={"a/b","b/c","b/a","c/b"}),S339="w"),VLOOKUP(U339,$AA$2:$AB$17,2,FALSE),IF(AND(OR($E348={"a/b","b/c","b/a","c/b"}),S339="l"),VLOOKUP(U339,$AC$2:$AD$17,2,FALSE),IF(AND(OR($E348={"a/b","b/c","b/a","c/b"}),S338="w"),VLOOKUP(U338,$AA$2:$AB$17,2,FALSE),IF(AND(OR($E348={"a/b","b/c","b/a","c/b"}),S338="l"),VLOOKUP(U338,$AC$2:$AD$17,2,FALSE),IF(OR($E348={"a/b","b/c","b/a","c/b"}),1,"")))))))))))))))))))))))</f>
        <v>2b</v>
      </c>
      <c r="V349" s="13" t="str">
        <f>IF(AND(W349="c",$A349&gt;=1,OR(X349={1,"2a","2b",3,"5a","5b","10a","10b","20a","20b","40a","40b","80a","80b","160a","160b"})),"w",IF(AND(W349="",$A349&gt;=1,OR(X349={1,"2a","2b",3,"5a","5b","10a","10b","20a","20b","40a","40b","80a","80b","160a","160b"})),"l",""))</f>
        <v/>
      </c>
      <c r="W349" s="7" t="str">
        <f>IF(OR($A349={3,6,9,12,15,18,21,24,27,30,33,36}),"c","")</f>
        <v/>
      </c>
      <c r="X349" s="14" t="str">
        <f>IF(AND(OR($E348={"a/c","b/c","c/a","c/b"}),V348="w"),VLOOKUP(X348,$AA$2:$AB$17,2,FALSE),IF(AND(OR($E348={"a/c","b/c","c/a","c/b"}),V348="l"),VLOOKUP(X348,$AC$2:$AD$17,2,FALSE),IF(AND(OR($E348={"a/c","b/c","c/a","c/b"}),V347="w"),VLOOKUP(X347,$AA$2:$AB$17,2,FALSE),IF(AND(OR($E348={"a/c","b/c","c/a","c/b"}),V347="l"),VLOOKUP(X347,$AC$2:$AD$17,2,FALSE),IF(AND(OR($E348={"a/c","b/c","c/a","c/b"}),V346="w"),VLOOKUP(X346,$AA$2:$AB$17,2,FALSE),IF(AND(OR($E348={"a/c","b/c","c/a","c/b"}),V346="l"),VLOOKUP(X346,$AC$2:$AD$17,2,FALSE),IF(AND(OR($E348={"a/c","b/c","c/a","c/b"}),V345="w"),VLOOKUP(X345,$AA$2:$AB$17,2,FALSE),IF(AND(OR($E348={"a/c","b/c","c/a","c/b"}),V345="l"),VLOOKUP(X345,$AC$2:$AD$17,2,FALSE),IF(AND(OR($E348={"a/c","b/c","c/a","c/b"}),V344="w"),VLOOKUP(X344,$AA$2:$AB$17,2,FALSE),IF(AND(OR($E348={"a/c","b/c","c/a","c/b"}),V344="l"),VLOOKUP(X344,$AC$2:$AD$17,2,FALSE),IF(AND(OR($E348={"a/c","b/c","c/a","c/b"}),V343="w"),VLOOKUP(X343,$AA$2:$AB$17,2,FALSE),IF(AND(OR($E348={"a/c","b/c","c/a","c/b"}),V343="l"),VLOOKUP(X343,$AC$2:$AD$17,2,FALSE),IF(AND(OR($E348={"a/c","b/c","c/a","c/b"}),V342="w"),VLOOKUP(X342,$AA$2:$AB$17,2,FALSE),IF(AND(OR($E348={"a/c","b/c","c/a","c/b"}),V342="l"),VLOOKUP(X342,$AC$2:$AD$17,2,FALSE),IF(AND(OR($E348={"a/c","b/c","c/a","c/b"}),V341="w"),VLOOKUP(X341,$AA$2:$AB$17,2,FALSE),IF(AND(OR($E348={"a/c","b/c","c/a","c/b"}),V341="l"),VLOOKUP(X341,$AC$2:$AD$17,2,FALSE),IF(AND(OR($E348={"a/c","b/c","c/a","c/b"}),V340="w"),VLOOKUP(X340,$AA$2:$AB$17,2,FALSE),IF(AND(OR($E348={"a/c","b/c","c/a","c/b"}),V340="l"),VLOOKUP(X340,$AC$2:$AD$17,2,FALSE),IF(AND(OR($E348={"a/c","b/c","c/a","c/b"}),V339="w"),VLOOKUP(X339,$AA$2:$AB$17,2,FALSE),IF(AND(OR($E348={"a/c","b/c","c/a","c/b"}),V339="l"),VLOOKUP(X339,$AC$2:$AD$17,2,FALSE),IF(AND(OR($E348={"a/c","b/c","c/a","c/b"}),V338="w"),VLOOKUP(X338,$AA$2:$AB$17,2,FALSE),IF(AND(OR($E348={"a/c","b/c","c/a","c/b"}),V338="l"),VLOOKUP(X338,$AC$2:$AD$17,2,FALSE),IF(OR($E348={"a/c","b/c","c/a","c/b"}),1,"")))))))))))))))))))))))</f>
        <v/>
      </c>
      <c r="Y349" s="12">
        <f t="shared" si="33"/>
        <v>2</v>
      </c>
      <c r="Z349" s="27">
        <f t="shared" si="34"/>
        <v>2</v>
      </c>
    </row>
    <row r="350" spans="1:26">
      <c r="A350" s="2">
        <v>31</v>
      </c>
      <c r="B350" s="9">
        <f>IF(OR($A350={1,2,3,4,5,6,7,8,9,10,11,12}),1,IF(OR($A350={13,14,15,16,17,18,19,20,21,22,23,24}),2,IF(OR($A350={25,26,27,28,29,30,31,32,33,34,35,36}),3,"")))</f>
        <v>3</v>
      </c>
      <c r="C350" s="9" t="str">
        <f>IF(OR($A350={1,4,7,10,13,16,19,22,25,28,31,34}),"A",IF(OR($A350={2,5,8,11,14,17,20,23,26,29,32,35}),"B",IF(OR($A350={3,6,9,12,15,18,21,24,27,30,33,36}),"C","")))</f>
        <v>A</v>
      </c>
      <c r="D350" t="str">
        <f t="shared" ref="D350:D413" si="35">IF($A350="","",IF($B349=$B350,$D349,IF(OR($A349="z",$A350="z"),$D349,CONCATENATE($B349,"/",$B350))))</f>
        <v>2/3</v>
      </c>
      <c r="E350" t="str">
        <f t="shared" ref="E350:E413" si="36">IF($A350="","",IF($C349=$C350,$E349,IF(OR($A349="z",$A350="z"),$E349,CONCATENATE($C349,"/",$C350))))</f>
        <v>B/A</v>
      </c>
      <c r="F350" s="13" t="str">
        <f>IF(AND(G350="d",$A350&gt;=1,OR(H350={1,"2a","2b",3,"5a","5b","10a","10b","20a","20b","40a","40b","80a","80b","160a","160b"})),"w",IF(AND(G350="",$A350&gt;=1,OR(H350={1,"2a","2b",3,"5a","5b","10a","10b","20a","20b","40a","40b","80a","80b","160a","160b"})),"l",""))</f>
        <v/>
      </c>
      <c r="G350" s="7" t="str">
        <f>IF(OR($A350={1,2,3,4,5,6,7,8,9,10,11,12}),"d","")</f>
        <v/>
      </c>
      <c r="H350" s="14" t="str">
        <f>IF(AND(OR($D349={"1/2","1/3","2/1","3/1"}),F349="w"),VLOOKUP(H349,$AA$2:$AB$17,2,FALSE),IF(AND(OR($D349={"1/2","1/3","2/1","3/1"}),F349="l"),VLOOKUP(H349,$AC$2:$AD$17,2,FALSE),IF(AND(OR($D349={"1/2","1/3","2/1","3/1"}),F348="w"),VLOOKUP(H348,$AA$2:$AB$17,2,FALSE),IF(AND(OR($D349={"1/2","1/3","2/1","3/1"}),F348="l"),VLOOKUP(H348,$AC$2:$AD$17,2,FALSE),IF(AND(OR($D349={"1/2","1/3","2/1","3/1"}),F347="w"),VLOOKUP(H347,$AA$2:$AB$17,2,FALSE),IF(AND(OR($D349={"1/2","1/3","2/1","3/1"}),F347="l"),VLOOKUP(H347,$AC$2:$AD$17,2,FALSE),IF(AND(OR($D349={"1/2","1/3","2/1","3/1"}),F346="w"),VLOOKUP(H346,$AA$2:$AB$17,2,FALSE),IF(AND(OR($D349={"1/2","1/3","2/1","3/1"}),F346="l"),VLOOKUP(H346,$AC$2:$AD$17,2,FALSE),IF(AND(OR($D349={"1/2","1/3","2/1","3/1"}),F345="w"),VLOOKUP(H345,$AA$2:$AB$17,2,FALSE),IF(AND(OR($D349={"1/2","1/3","2/1","3/1"}),F345="l"),VLOOKUP(H345,$AC$2:$AD$17,2,FALSE),IF(AND(OR($D349={"1/2","1/3","2/1","3/1"}),F344="w"),VLOOKUP(H344,$AA$2:$AB$17,2,FALSE),IF(AND(OR($D349={"1/2","1/3","2/1","3/1"}),F344="l"),VLOOKUP(H344,$AC$2:$AD$17,2,FALSE),IF(AND(OR($D349={"1/2","1/3","2/1","3/1"}),F343="w"),VLOOKUP(H343,$AA$2:$AB$17,2,FALSE),IF(AND(OR($D349={"1/2","1/3","2/1","3/1"}),F343="l"),VLOOKUP(H343,$AC$2:$AD$17,2,FALSE),IF(AND(OR($D349={"1/2","1/3","2/1","3/1"}),F342="w"),VLOOKUP(H342,$AA$2:$AB$17,2,FALSE),IF(AND(OR($D349={"1/2","1/3","2/1","3/1"}),F342="l"),VLOOKUP(H342,$AC$2:$AD$17,2,FALSE),IF(AND(OR($D349={"1/2","1/3","2/1","3/1"}),F341="w"),VLOOKUP(H341,$AA$2:$AB$17,2,FALSE),IF(AND(OR($D349={"1/2","1/3","2/1","3/1"}),F341="l"),VLOOKUP(H341,$AC$2:$AD$17,2,FALSE),IF(AND(OR($D349={"1/2","1/3","2/1","3/1"}),F340="w"),VLOOKUP(H340,$AA$2:$AB$17,2,FALSE),IF(AND(OR($D349={"1/2","1/3","2/1","3/1"}),F340="l"),VLOOKUP(H340,$AC$2:$AD$17,2,FALSE),IF(AND(OR($D349={"1/2","1/3","2/1","3/1"}),F339="w"),VLOOKUP(H339,$AA$2:$AB$17,2,FALSE),IF(AND(OR($D349={"1/2","1/3","2/1","3/1"}),F339="l"),VLOOKUP(H339,$AC$2:$AD$17,2,FALSE),IF(OR($D349={"1/2","1/3","2/1","3/1"}),1,"")))))))))))))))))))))))</f>
        <v/>
      </c>
      <c r="I350" s="13" t="str">
        <f>IF(AND(J350="d",$A350&gt;=1,OR(K350={1,"2a","2b",3,"5a","5b","10a","10b","20a","20b","40a","40b","80a","80b","160a","160b"})),"w",IF(AND(J350="",$A350&gt;=1,OR(K350={1,"2a","2b",3,"5a","5b","10a","10b","20a","20b","40a","40b","80a","80b","160a","160b"})),"l",""))</f>
        <v>l</v>
      </c>
      <c r="J350" s="7" t="str">
        <f>IF(OR($A350={13,14,15,16,17,18,19,20,21,22,23,24}),"d","")</f>
        <v/>
      </c>
      <c r="K350" s="14" t="str">
        <f>IF(AND(OR($D349={"1/2","2/3","2/1","3/2"}),I349="w"),VLOOKUP(K349,$AA$2:$AB$17,2,FALSE),IF(AND(OR($D349={"1/2","2/3","2/1","3/2"}),I349="l"),VLOOKUP(K349,$AC$2:$AD$17,2,FALSE),IF(AND(OR($D349={"1/2","2/3","2/1","3/2"}),I348="w"),VLOOKUP(K348,$AA$2:$AB$17,2,FALSE),IF(AND(OR($D349={"1/2","2/3","2/1","3/2"}),I348="l"),VLOOKUP(K348,$AC$2:$AD$17,2,FALSE),IF(AND(OR($D349={"1/2","2/3","2/1","3/2"}),I347="w"),VLOOKUP(K347,$AA$2:$AB$17,2,FALSE),IF(AND(OR($D349={"1/2","2/3","2/1","3/2"}),I347="l"),VLOOKUP(K347,$AC$2:$AD$17,2,FALSE),IF(AND(OR($D349={"1/2","2/3","2/1","3/2"}),I346="w"),VLOOKUP(K346,$AA$2:$AB$17,2,FALSE),IF(AND(OR($D349={"1/2","2/3","2/1","3/2"}),I346="l"),VLOOKUP(K346,$AC$2:$AD$17,2,FALSE),IF(AND(OR($D349={"1/2","2/3","2/1","3/2"}),I345="w"),VLOOKUP(K345,$AA$2:$AB$17,2,FALSE),IF(AND(OR($D349={"1/2","2/3","2/1","3/2"}),I345="l"),VLOOKUP(K345,$AC$2:$AD$17,2,FALSE),IF(AND(OR($D349={"1/2","2/3","2/1","3/2"}),I344="w"),VLOOKUP(K344,$AA$2:$AB$17,2,FALSE),IF(AND(OR($D349={"1/2","2/3","2/1","3/2"}),I344="l"),VLOOKUP(K344,$AC$2:$AD$17,2,FALSE),IF(AND(OR($D349={"1/2","2/3","2/1","3/2"}),I343="w"),VLOOKUP(K343,$AA$2:$AB$17,2,FALSE),IF(AND(OR($D349={"1/2","2/3","2/1","3/2"}),I343="l"),VLOOKUP(K343,$AC$2:$AD$17,2,FALSE),IF(AND(OR($D349={"1/2","2/3","2/1","3/2"}),I342="w"),VLOOKUP(K342,$AA$2:$AB$17,2,FALSE),IF(AND(OR($D349={"1/2","2/3","2/1","3/2"}),I342="l"),VLOOKUP(K342,$AC$2:$AD$17,2,FALSE),IF(AND(OR($D349={"1/2","2/3","2/1","3/2"}),I341="w"),VLOOKUP(K341,$AA$2:$AB$17,2,FALSE),IF(AND(OR($D349={"1/2","2/3","2/1","3/2"}),I341="l"),VLOOKUP(K341,$AC$2:$AD$17,2,FALSE),IF(AND(OR($D349={"1/2","2/3","2/1","3/2"}),I340="w"),VLOOKUP(K340,$AA$2:$AB$17,2,FALSE),IF(AND(OR($D349={"1/2","2/3","2/1","3/2"}),I340="l"),VLOOKUP(K340,$AC$2:$AD$17,2,FALSE),IF(AND(OR($D349={"1/2","2/3","2/1","3/2"}),I339="w"),VLOOKUP(K339,$AA$2:$AB$17,2,FALSE),IF(AND(OR($D349={"1/2","2/3","2/1","3/2"}),I339="l"),VLOOKUP(K339,$AC$2:$AD$17,2,FALSE),IF(OR($D349={"1/2","2/3","2/1","3/2"}),1,"")))))))))))))))))))))))</f>
        <v>2b</v>
      </c>
      <c r="L350" s="13" t="str">
        <f>IF(AND(M350="d",$A350&gt;=1,OR(N350={1,"2a","2b",3,"5a","5b","10a","10b","20a","20b","40a","40b","80a","80b","160a","160b"})),"w",IF(AND(M350="",$A350&gt;=1,OR(N350={1,"2a","2b",3,"5a","5b","10a","10b","20a","20b","40a","40b","80a","80b","160a","160b"})),"l",""))</f>
        <v>w</v>
      </c>
      <c r="M350" s="7" t="str">
        <f>IF(OR($A350={25,26,27,28,29,30,31,32,33,34,35,36}),"d","")</f>
        <v>d</v>
      </c>
      <c r="N350" s="14">
        <f>IF(AND(OR($D349={"1/3","2/3","3/1","3/2"}),L349="w"),VLOOKUP(N349,$AA$2:$AB$17,2,FALSE),IF(AND(OR($D349={"1/3","2/3","3/1","3/2"}),L349="l"),VLOOKUP(N349,$AC$2:$AD$17,2,FALSE),IF(AND(OR($D349={"1/3","2/3","3/1","3/2"}),L348="w"),VLOOKUP(N348,$AA$2:$AB$17,2,FALSE),IF(AND(OR($D349={"1/3","2/3","3/1","3/2"}),L348="l"),VLOOKUP(N348,$AC$2:$AD$17,2,FALSE),IF(AND(OR($D349={"1/3","2/3","3/1","3/2"}),L347="w"),VLOOKUP(N347,$AA$2:$AB$17,2,FALSE),IF(AND(OR($D349={"1/3","2/3","3/1","3/2"}),L347="l"),VLOOKUP(N347,$AC$2:$AD$17,2,FALSE),IF(AND(OR($D349={"1/3","2/3","3/1","3/2"}),L346="w"),VLOOKUP(N346,$AA$2:$AB$17,2,FALSE),IF(AND(OR($D349={"1/3","2/3","3/1","3/2"}),L346="l"),VLOOKUP(N346,$AC$2:$AD$17,2,FALSE),IF(AND(OR($D349={"1/3","2/3","3/1","3/2"}),L345="w"),VLOOKUP(N345,$AA$2:$AB$17,2,FALSE),IF(AND(OR($D349={"1/3","2/3","3/1","3/2"}),L345="l"),VLOOKUP(N345,$AC$2:$AD$17,2,FALSE),IF(AND(OR($D349={"1/3","2/3","3/1","3/2"}),L344="w"),VLOOKUP(N344,$AA$2:$AB$17,2,FALSE),IF(AND(OR($D349={"1/3","2/3","3/1","3/2"}),L344="l"),VLOOKUP(N344,$AC$2:$AD$17,2,FALSE),IF(AND(OR($D349={"1/3","2/3","3/1","3/2"}),L343="w"),VLOOKUP(N343,$AA$2:$AB$17,2,FALSE),IF(AND(OR($D349={"1/3","2/3","3/1","3/2"}),L343="l"),VLOOKUP(N343,$AC$2:$AD$17,2,FALSE),IF(AND(OR($D349={"1/3","2/3","3/1","3/2"}),L342="w"),VLOOKUP(N342,$AA$2:$AB$17,2,FALSE),IF(AND(OR($D349={"1/3","2/3","3/1","3/2"}),L342="l"),VLOOKUP(N342,$AC$2:$AD$17,2,FALSE),IF(AND(OR($D349={"1/3","2/3","3/1","3/2"}),L341="w"),VLOOKUP(N341,$AA$2:$AB$17,2,FALSE),IF(AND(OR($D349={"1/3","2/3","3/1","3/2"}),L341="l"),VLOOKUP(N341,$AC$2:$AD$17,2,FALSE),IF(AND(OR($D349={"1/3","2/3","3/1","3/2"}),L340="w"),VLOOKUP(N340,$AA$2:$AB$17,2,FALSE),IF(AND(OR($D349={"1/3","2/3","3/1","3/2"}),L340="l"),VLOOKUP(N340,$AC$2:$AD$17,2,FALSE),IF(AND(OR($D349={"1/3","2/3","3/1","3/2"}),L339="w"),VLOOKUP(N339,$AA$2:$AB$17,2,FALSE),IF(AND(OR($D349={"1/3","2/3","3/1","3/2"}),L339="l"),VLOOKUP(N339,$AC$2:$AD$17,2,FALSE),IF(OR($D349={"1/3","2/3","3/1","3/2"}),1,"")))))))))))))))))))))))</f>
        <v>1</v>
      </c>
      <c r="O350" s="12">
        <f t="shared" si="32"/>
        <v>0</v>
      </c>
      <c r="P350" s="13" t="str">
        <f>IF(AND(Q350="c",$A350&gt;=1,OR(R350={1,"2a","2b",3,"5a","5b","10a","10b","20a","20b","40a","40b","80a","80b","160a","160b"})),"w",IF(AND(Q350="",$A350&gt;=1,OR(R350={1,"2a","2b",3,"5a","5b","10a","10b","20a","20b","40a","40b","80a","80b","160a","160b"})),"l",""))</f>
        <v>w</v>
      </c>
      <c r="Q350" s="7" t="str">
        <f>IF(OR($A350={1,4,7,10,13,16,19,22,25,28,31,34}),"c","")</f>
        <v>c</v>
      </c>
      <c r="R350" s="14">
        <f>IF(AND(OR($E349={"a/b","a/c","b/a","c/a"}),P349="w"),VLOOKUP(R349,$AA$2:$AB$17,2,FALSE),IF(AND(OR($E349={"a/b","a/c","b/a","c/a"}),P349="l"),VLOOKUP(R349,$AC$2:$AD$17,2,FALSE),IF(AND(OR($E349={"a/b","a/c","b/a","c/a"}),P348="w"),VLOOKUP(R348,$AA$2:$AB$17,2,FALSE),IF(AND(OR($E349={"a/b","a/c","b/a","c/a"}),P348="l"),VLOOKUP(R348,$AC$2:$AD$17,2,FALSE),IF(AND(OR($E349={"a/b","a/c","b/a","c/a"}),P347="w"),VLOOKUP(R347,$AA$2:$AB$17,2,FALSE),IF(AND(OR($E349={"a/b","a/c","b/a","c/a"}),P347="l"),VLOOKUP(R347,$AC$2:$AD$17,2,FALSE),IF(AND(OR($E349={"a/b","a/c","b/a","c/a"}),P346="w"),VLOOKUP(R346,$AA$2:$AB$17,2,FALSE),IF(AND(OR($E349={"a/b","a/c","b/a","c/a"}),P346="l"),VLOOKUP(R346,$AC$2:$AD$17,2,FALSE),IF(AND(OR($E349={"a/b","a/c","b/a","c/a"}),P345="w"),VLOOKUP(R345,$AA$2:$AB$17,2,FALSE),IF(AND(OR($E349={"a/b","a/c","b/a","c/a"}),P345="l"),VLOOKUP(R345,$AC$2:$AD$17,2,FALSE),IF(AND(OR($E349={"a/b","a/c","b/a","c/a"}),P344="w"),VLOOKUP(R344,$AA$2:$AB$17,2,FALSE),IF(AND(OR($E349={"a/b","a/c","b/a","c/a"}),P344="l"),VLOOKUP(R344,$AC$2:$AD$17,2,FALSE),IF(AND(OR($E349={"a/b","a/c","b/a","c/a"}),P343="w"),VLOOKUP(R343,$AA$2:$AB$17,2,FALSE),IF(AND(OR($E349={"a/b","a/c","b/a","c/a"}),P343="l"),VLOOKUP(R343,$AC$2:$AD$17,2,FALSE),IF(AND(OR($E349={"a/b","a/c","b/a","c/a"}),P342="w"),VLOOKUP(R342,$AA$2:$AB$17,2,FALSE),IF(AND(OR($E349={"a/b","a/c","b/a","c/a"}),P342="l"),VLOOKUP(R342,$AC$2:$AD$17,2,FALSE),IF(AND(OR($E349={"a/b","a/c","b/a","c/a"}),P341="w"),VLOOKUP(R341,$AA$2:$AB$17,2,FALSE),IF(AND(OR($E349={"a/b","a/c","b/a","c/a"}),P341="l"),VLOOKUP(R341,$AC$2:$AD$17,2,FALSE),IF(AND(OR($E349={"a/b","a/c","b/a","c/a"}),P340="w"),VLOOKUP(R340,$AA$2:$AB$17,2,FALSE),IF(AND(OR($E349={"a/b","a/c","b/a","c/a"}),P340="l"),VLOOKUP(R340,$AC$2:$AD$17,2,FALSE),IF(AND(OR($E349={"a/b","a/c","b/a","c/a"}),P339="w"),VLOOKUP(R339,$AA$2:$AB$17,2,FALSE),IF(AND(OR($E349={"a/b","a/c","b/a","c/a"}),P339="l"),VLOOKUP(R339,$AC$2:$AD$17,2,FALSE),IF(OR($E349={"a/b","a/c","b/a","c/a"}),1,"")))))))))))))))))))))))</f>
        <v>1</v>
      </c>
      <c r="S350" s="13" t="str">
        <f>IF(AND(T350="c",$A350&gt;=1,OR(U350={1,"2a","2b",3,"5a","5b","10a","10b","20a","20b","40a","40b","80a","80b","160a","160b"})),"w",IF(AND(T350="",$A350&gt;=1,OR(U350={1,"2a","2b",3,"5a","5b","10a","10b","20a","20b","40a","40b","80a","80b","160a","160b"})),"l",""))</f>
        <v>l</v>
      </c>
      <c r="T350" s="7" t="str">
        <f>IF(OR($A350={2,5,8,11,14,17,20,23,26,29,32,35}),"c","")</f>
        <v/>
      </c>
      <c r="U350" s="14">
        <f>IF(AND(OR($E349={"a/b","b/c","b/a","c/b"}),S349="w"),VLOOKUP(U349,$AA$2:$AB$17,2,FALSE),IF(AND(OR($E349={"a/b","b/c","b/a","c/b"}),S349="l"),VLOOKUP(U349,$AC$2:$AD$17,2,FALSE),IF(AND(OR($E349={"a/b","b/c","b/a","c/b"}),S348="w"),VLOOKUP(U348,$AA$2:$AB$17,2,FALSE),IF(AND(OR($E349={"a/b","b/c","b/a","c/b"}),S348="l"),VLOOKUP(U348,$AC$2:$AD$17,2,FALSE),IF(AND(OR($E349={"a/b","b/c","b/a","c/b"}),S347="w"),VLOOKUP(U347,$AA$2:$AB$17,2,FALSE),IF(AND(OR($E349={"a/b","b/c","b/a","c/b"}),S347="l"),VLOOKUP(U347,$AC$2:$AD$17,2,FALSE),IF(AND(OR($E349={"a/b","b/c","b/a","c/b"}),S346="w"),VLOOKUP(U346,$AA$2:$AB$17,2,FALSE),IF(AND(OR($E349={"a/b","b/c","b/a","c/b"}),S346="l"),VLOOKUP(U346,$AC$2:$AD$17,2,FALSE),IF(AND(OR($E349={"a/b","b/c","b/a","c/b"}),S345="w"),VLOOKUP(U345,$AA$2:$AB$17,2,FALSE),IF(AND(OR($E349={"a/b","b/c","b/a","c/b"}),S345="l"),VLOOKUP(U345,$AC$2:$AD$17,2,FALSE),IF(AND(OR($E349={"a/b","b/c","b/a","c/b"}),S344="w"),VLOOKUP(U344,$AA$2:$AB$17,2,FALSE),IF(AND(OR($E349={"a/b","b/c","b/a","c/b"}),S344="l"),VLOOKUP(U344,$AC$2:$AD$17,2,FALSE),IF(AND(OR($E349={"a/b","b/c","b/a","c/b"}),S343="w"),VLOOKUP(U343,$AA$2:$AB$17,2,FALSE),IF(AND(OR($E349={"a/b","b/c","b/a","c/b"}),S343="l"),VLOOKUP(U343,$AC$2:$AD$17,2,FALSE),IF(AND(OR($E349={"a/b","b/c","b/a","c/b"}),S342="w"),VLOOKUP(U342,$AA$2:$AB$17,2,FALSE),IF(AND(OR($E349={"a/b","b/c","b/a","c/b"}),S342="l"),VLOOKUP(U342,$AC$2:$AD$17,2,FALSE),IF(AND(OR($E349={"a/b","b/c","b/a","c/b"}),S341="w"),VLOOKUP(U341,$AA$2:$AB$17,2,FALSE),IF(AND(OR($E349={"a/b","b/c","b/a","c/b"}),S341="l"),VLOOKUP(U341,$AC$2:$AD$17,2,FALSE),IF(AND(OR($E349={"a/b","b/c","b/a","c/b"}),S340="w"),VLOOKUP(U340,$AA$2:$AB$17,2,FALSE),IF(AND(OR($E349={"a/b","b/c","b/a","c/b"}),S340="l"),VLOOKUP(U340,$AC$2:$AD$17,2,FALSE),IF(AND(OR($E349={"a/b","b/c","b/a","c/b"}),S339="w"),VLOOKUP(U339,$AA$2:$AB$17,2,FALSE),IF(AND(OR($E349={"a/b","b/c","b/a","c/b"}),S339="l"),VLOOKUP(U339,$AC$2:$AD$17,2,FALSE),IF(OR($E349={"a/b","b/c","b/a","c/b"}),1,"")))))))))))))))))))))))</f>
        <v>3</v>
      </c>
      <c r="V350" s="13" t="str">
        <f>IF(AND(W350="c",$A350&gt;=1,OR(X350={1,"2a","2b",3,"5a","5b","10a","10b","20a","20b","40a","40b","80a","80b","160a","160b"})),"w",IF(AND(W350="",$A350&gt;=1,OR(X350={1,"2a","2b",3,"5a","5b","10a","10b","20a","20b","40a","40b","80a","80b","160a","160b"})),"l",""))</f>
        <v/>
      </c>
      <c r="W350" s="7" t="str">
        <f>IF(OR($A350={3,6,9,12,15,18,21,24,27,30,33,36}),"c","")</f>
        <v/>
      </c>
      <c r="X350" s="14" t="str">
        <f>IF(AND(OR($E349={"a/c","b/c","c/a","c/b"}),V349="w"),VLOOKUP(X349,$AA$2:$AB$17,2,FALSE),IF(AND(OR($E349={"a/c","b/c","c/a","c/b"}),V349="l"),VLOOKUP(X349,$AC$2:$AD$17,2,FALSE),IF(AND(OR($E349={"a/c","b/c","c/a","c/b"}),V348="w"),VLOOKUP(X348,$AA$2:$AB$17,2,FALSE),IF(AND(OR($E349={"a/c","b/c","c/a","c/b"}),V348="l"),VLOOKUP(X348,$AC$2:$AD$17,2,FALSE),IF(AND(OR($E349={"a/c","b/c","c/a","c/b"}),V347="w"),VLOOKUP(X347,$AA$2:$AB$17,2,FALSE),IF(AND(OR($E349={"a/c","b/c","c/a","c/b"}),V347="l"),VLOOKUP(X347,$AC$2:$AD$17,2,FALSE),IF(AND(OR($E349={"a/c","b/c","c/a","c/b"}),V346="w"),VLOOKUP(X346,$AA$2:$AB$17,2,FALSE),IF(AND(OR($E349={"a/c","b/c","c/a","c/b"}),V346="l"),VLOOKUP(X346,$AC$2:$AD$17,2,FALSE),IF(AND(OR($E349={"a/c","b/c","c/a","c/b"}),V345="w"),VLOOKUP(X345,$AA$2:$AB$17,2,FALSE),IF(AND(OR($E349={"a/c","b/c","c/a","c/b"}),V345="l"),VLOOKUP(X345,$AC$2:$AD$17,2,FALSE),IF(AND(OR($E349={"a/c","b/c","c/a","c/b"}),V344="w"),VLOOKUP(X344,$AA$2:$AB$17,2,FALSE),IF(AND(OR($E349={"a/c","b/c","c/a","c/b"}),V344="l"),VLOOKUP(X344,$AC$2:$AD$17,2,FALSE),IF(AND(OR($E349={"a/c","b/c","c/a","c/b"}),V343="w"),VLOOKUP(X343,$AA$2:$AB$17,2,FALSE),IF(AND(OR($E349={"a/c","b/c","c/a","c/b"}),V343="l"),VLOOKUP(X343,$AC$2:$AD$17,2,FALSE),IF(AND(OR($E349={"a/c","b/c","c/a","c/b"}),V342="w"),VLOOKUP(X342,$AA$2:$AB$17,2,FALSE),IF(AND(OR($E349={"a/c","b/c","c/a","c/b"}),V342="l"),VLOOKUP(X342,$AC$2:$AD$17,2,FALSE),IF(AND(OR($E349={"a/c","b/c","c/a","c/b"}),V341="w"),VLOOKUP(X341,$AA$2:$AB$17,2,FALSE),IF(AND(OR($E349={"a/c","b/c","c/a","c/b"}),V341="l"),VLOOKUP(X341,$AC$2:$AD$17,2,FALSE),IF(AND(OR($E349={"a/c","b/c","c/a","c/b"}),V340="w"),VLOOKUP(X340,$AA$2:$AB$17,2,FALSE),IF(AND(OR($E349={"a/c","b/c","c/a","c/b"}),V340="l"),VLOOKUP(X340,$AC$2:$AD$17,2,FALSE),IF(AND(OR($E349={"a/c","b/c","c/a","c/b"}),V339="w"),VLOOKUP(X339,$AA$2:$AB$17,2,FALSE),IF(AND(OR($E349={"a/c","b/c","c/a","c/b"}),V339="l"),VLOOKUP(X339,$AC$2:$AD$17,2,FALSE),IF(OR($E349={"a/c","b/c","c/a","c/b"}),1,"")))))))))))))))))))))))</f>
        <v/>
      </c>
      <c r="Y350" s="12">
        <f t="shared" si="33"/>
        <v>-1</v>
      </c>
      <c r="Z350" s="27">
        <f t="shared" si="34"/>
        <v>-1</v>
      </c>
    </row>
    <row r="351" spans="1:26">
      <c r="A351" s="2">
        <v>27</v>
      </c>
      <c r="B351" s="9">
        <f>IF(OR($A351={1,2,3,4,5,6,7,8,9,10,11,12}),1,IF(OR($A351={13,14,15,16,17,18,19,20,21,22,23,24}),2,IF(OR($A351={25,26,27,28,29,30,31,32,33,34,35,36}),3,"")))</f>
        <v>3</v>
      </c>
      <c r="C351" s="9" t="str">
        <f>IF(OR($A351={1,4,7,10,13,16,19,22,25,28,31,34}),"A",IF(OR($A351={2,5,8,11,14,17,20,23,26,29,32,35}),"B",IF(OR($A351={3,6,9,12,15,18,21,24,27,30,33,36}),"C","")))</f>
        <v>C</v>
      </c>
      <c r="D351" t="str">
        <f t="shared" si="35"/>
        <v>2/3</v>
      </c>
      <c r="E351" t="str">
        <f t="shared" si="36"/>
        <v>A/C</v>
      </c>
      <c r="F351" s="13" t="str">
        <f>IF(AND(G351="d",$A351&gt;=1,OR(H351={1,"2a","2b",3,"5a","5b","10a","10b","20a","20b","40a","40b","80a","80b","160a","160b"})),"w",IF(AND(G351="",$A351&gt;=1,OR(H351={1,"2a","2b",3,"5a","5b","10a","10b","20a","20b","40a","40b","80a","80b","160a","160b"})),"l",""))</f>
        <v/>
      </c>
      <c r="G351" s="7" t="str">
        <f>IF(OR($A351={1,2,3,4,5,6,7,8,9,10,11,12}),"d","")</f>
        <v/>
      </c>
      <c r="H351" s="14" t="str">
        <f>IF(AND(OR($D350={"1/2","1/3","2/1","3/1"}),F350="w"),VLOOKUP(H350,$AA$2:$AB$17,2,FALSE),IF(AND(OR($D350={"1/2","1/3","2/1","3/1"}),F350="l"),VLOOKUP(H350,$AC$2:$AD$17,2,FALSE),IF(AND(OR($D350={"1/2","1/3","2/1","3/1"}),F349="w"),VLOOKUP(H349,$AA$2:$AB$17,2,FALSE),IF(AND(OR($D350={"1/2","1/3","2/1","3/1"}),F349="l"),VLOOKUP(H349,$AC$2:$AD$17,2,FALSE),IF(AND(OR($D350={"1/2","1/3","2/1","3/1"}),F348="w"),VLOOKUP(H348,$AA$2:$AB$17,2,FALSE),IF(AND(OR($D350={"1/2","1/3","2/1","3/1"}),F348="l"),VLOOKUP(H348,$AC$2:$AD$17,2,FALSE),IF(AND(OR($D350={"1/2","1/3","2/1","3/1"}),F347="w"),VLOOKUP(H347,$AA$2:$AB$17,2,FALSE),IF(AND(OR($D350={"1/2","1/3","2/1","3/1"}),F347="l"),VLOOKUP(H347,$AC$2:$AD$17,2,FALSE),IF(AND(OR($D350={"1/2","1/3","2/1","3/1"}),F346="w"),VLOOKUP(H346,$AA$2:$AB$17,2,FALSE),IF(AND(OR($D350={"1/2","1/3","2/1","3/1"}),F346="l"),VLOOKUP(H346,$AC$2:$AD$17,2,FALSE),IF(AND(OR($D350={"1/2","1/3","2/1","3/1"}),F345="w"),VLOOKUP(H345,$AA$2:$AB$17,2,FALSE),IF(AND(OR($D350={"1/2","1/3","2/1","3/1"}),F345="l"),VLOOKUP(H345,$AC$2:$AD$17,2,FALSE),IF(AND(OR($D350={"1/2","1/3","2/1","3/1"}),F344="w"),VLOOKUP(H344,$AA$2:$AB$17,2,FALSE),IF(AND(OR($D350={"1/2","1/3","2/1","3/1"}),F344="l"),VLOOKUP(H344,$AC$2:$AD$17,2,FALSE),IF(AND(OR($D350={"1/2","1/3","2/1","3/1"}),F343="w"),VLOOKUP(H343,$AA$2:$AB$17,2,FALSE),IF(AND(OR($D350={"1/2","1/3","2/1","3/1"}),F343="l"),VLOOKUP(H343,$AC$2:$AD$17,2,FALSE),IF(AND(OR($D350={"1/2","1/3","2/1","3/1"}),F342="w"),VLOOKUP(H342,$AA$2:$AB$17,2,FALSE),IF(AND(OR($D350={"1/2","1/3","2/1","3/1"}),F342="l"),VLOOKUP(H342,$AC$2:$AD$17,2,FALSE),IF(AND(OR($D350={"1/2","1/3","2/1","3/1"}),F341="w"),VLOOKUP(H341,$AA$2:$AB$17,2,FALSE),IF(AND(OR($D350={"1/2","1/3","2/1","3/1"}),F341="l"),VLOOKUP(H341,$AC$2:$AD$17,2,FALSE),IF(AND(OR($D350={"1/2","1/3","2/1","3/1"}),F340="w"),VLOOKUP(H340,$AA$2:$AB$17,2,FALSE),IF(AND(OR($D350={"1/2","1/3","2/1","3/1"}),F340="l"),VLOOKUP(H340,$AC$2:$AD$17,2,FALSE),IF(OR($D350={"1/2","1/3","2/1","3/1"}),1,"")))))))))))))))))))))))</f>
        <v/>
      </c>
      <c r="I351" s="13" t="str">
        <f>IF(AND(J351="d",$A351&gt;=1,OR(K351={1,"2a","2b",3,"5a","5b","10a","10b","20a","20b","40a","40b","80a","80b","160a","160b"})),"w",IF(AND(J351="",$A351&gt;=1,OR(K351={1,"2a","2b",3,"5a","5b","10a","10b","20a","20b","40a","40b","80a","80b","160a","160b"})),"l",""))</f>
        <v>l</v>
      </c>
      <c r="J351" s="7" t="str">
        <f>IF(OR($A351={13,14,15,16,17,18,19,20,21,22,23,24}),"d","")</f>
        <v/>
      </c>
      <c r="K351" s="14">
        <f>IF(AND(OR($D350={"1/2","2/3","2/1","3/2"}),I350="w"),VLOOKUP(K350,$AA$2:$AB$17,2,FALSE),IF(AND(OR($D350={"1/2","2/3","2/1","3/2"}),I350="l"),VLOOKUP(K350,$AC$2:$AD$17,2,FALSE),IF(AND(OR($D350={"1/2","2/3","2/1","3/2"}),I349="w"),VLOOKUP(K349,$AA$2:$AB$17,2,FALSE),IF(AND(OR($D350={"1/2","2/3","2/1","3/2"}),I349="l"),VLOOKUP(K349,$AC$2:$AD$17,2,FALSE),IF(AND(OR($D350={"1/2","2/3","2/1","3/2"}),I348="w"),VLOOKUP(K348,$AA$2:$AB$17,2,FALSE),IF(AND(OR($D350={"1/2","2/3","2/1","3/2"}),I348="l"),VLOOKUP(K348,$AC$2:$AD$17,2,FALSE),IF(AND(OR($D350={"1/2","2/3","2/1","3/2"}),I347="w"),VLOOKUP(K347,$AA$2:$AB$17,2,FALSE),IF(AND(OR($D350={"1/2","2/3","2/1","3/2"}),I347="l"),VLOOKUP(K347,$AC$2:$AD$17,2,FALSE),IF(AND(OR($D350={"1/2","2/3","2/1","3/2"}),I346="w"),VLOOKUP(K346,$AA$2:$AB$17,2,FALSE),IF(AND(OR($D350={"1/2","2/3","2/1","3/2"}),I346="l"),VLOOKUP(K346,$AC$2:$AD$17,2,FALSE),IF(AND(OR($D350={"1/2","2/3","2/1","3/2"}),I345="w"),VLOOKUP(K345,$AA$2:$AB$17,2,FALSE),IF(AND(OR($D350={"1/2","2/3","2/1","3/2"}),I345="l"),VLOOKUP(K345,$AC$2:$AD$17,2,FALSE),IF(AND(OR($D350={"1/2","2/3","2/1","3/2"}),I344="w"),VLOOKUP(K344,$AA$2:$AB$17,2,FALSE),IF(AND(OR($D350={"1/2","2/3","2/1","3/2"}),I344="l"),VLOOKUP(K344,$AC$2:$AD$17,2,FALSE),IF(AND(OR($D350={"1/2","2/3","2/1","3/2"}),I343="w"),VLOOKUP(K343,$AA$2:$AB$17,2,FALSE),IF(AND(OR($D350={"1/2","2/3","2/1","3/2"}),I343="l"),VLOOKUP(K343,$AC$2:$AD$17,2,FALSE),IF(AND(OR($D350={"1/2","2/3","2/1","3/2"}),I342="w"),VLOOKUP(K342,$AA$2:$AB$17,2,FALSE),IF(AND(OR($D350={"1/2","2/3","2/1","3/2"}),I342="l"),VLOOKUP(K342,$AC$2:$AD$17,2,FALSE),IF(AND(OR($D350={"1/2","2/3","2/1","3/2"}),I341="w"),VLOOKUP(K341,$AA$2:$AB$17,2,FALSE),IF(AND(OR($D350={"1/2","2/3","2/1","3/2"}),I341="l"),VLOOKUP(K341,$AC$2:$AD$17,2,FALSE),IF(AND(OR($D350={"1/2","2/3","2/1","3/2"}),I340="w"),VLOOKUP(K340,$AA$2:$AB$17,2,FALSE),IF(AND(OR($D350={"1/2","2/3","2/1","3/2"}),I340="l"),VLOOKUP(K340,$AC$2:$AD$17,2,FALSE),IF(OR($D350={"1/2","2/3","2/1","3/2"}),1,"")))))))))))))))))))))))</f>
        <v>3</v>
      </c>
      <c r="L351" s="13" t="str">
        <f>IF(AND(M351="d",$A351&gt;=1,OR(N351={1,"2a","2b",3,"5a","5b","10a","10b","20a","20b","40a","40b","80a","80b","160a","160b"})),"w",IF(AND(M351="",$A351&gt;=1,OR(N351={1,"2a","2b",3,"5a","5b","10a","10b","20a","20b","40a","40b","80a","80b","160a","160b"})),"l",""))</f>
        <v>w</v>
      </c>
      <c r="M351" s="7" t="str">
        <f>IF(OR($A351={25,26,27,28,29,30,31,32,33,34,35,36}),"d","")</f>
        <v>d</v>
      </c>
      <c r="N351" s="14">
        <f>IF(AND(OR($D350={"1/3","2/3","3/1","3/2"}),L350="w"),VLOOKUP(N350,$AA$2:$AB$17,2,FALSE),IF(AND(OR($D350={"1/3","2/3","3/1","3/2"}),L350="l"),VLOOKUP(N350,$AC$2:$AD$17,2,FALSE),IF(AND(OR($D350={"1/3","2/3","3/1","3/2"}),L349="w"),VLOOKUP(N349,$AA$2:$AB$17,2,FALSE),IF(AND(OR($D350={"1/3","2/3","3/1","3/2"}),L349="l"),VLOOKUP(N349,$AC$2:$AD$17,2,FALSE),IF(AND(OR($D350={"1/3","2/3","3/1","3/2"}),L348="w"),VLOOKUP(N348,$AA$2:$AB$17,2,FALSE),IF(AND(OR($D350={"1/3","2/3","3/1","3/2"}),L348="l"),VLOOKUP(N348,$AC$2:$AD$17,2,FALSE),IF(AND(OR($D350={"1/3","2/3","3/1","3/2"}),L347="w"),VLOOKUP(N347,$AA$2:$AB$17,2,FALSE),IF(AND(OR($D350={"1/3","2/3","3/1","3/2"}),L347="l"),VLOOKUP(N347,$AC$2:$AD$17,2,FALSE),IF(AND(OR($D350={"1/3","2/3","3/1","3/2"}),L346="w"),VLOOKUP(N346,$AA$2:$AB$17,2,FALSE),IF(AND(OR($D350={"1/3","2/3","3/1","3/2"}),L346="l"),VLOOKUP(N346,$AC$2:$AD$17,2,FALSE),IF(AND(OR($D350={"1/3","2/3","3/1","3/2"}),L345="w"),VLOOKUP(N345,$AA$2:$AB$17,2,FALSE),IF(AND(OR($D350={"1/3","2/3","3/1","3/2"}),L345="l"),VLOOKUP(N345,$AC$2:$AD$17,2,FALSE),IF(AND(OR($D350={"1/3","2/3","3/1","3/2"}),L344="w"),VLOOKUP(N344,$AA$2:$AB$17,2,FALSE),IF(AND(OR($D350={"1/3","2/3","3/1","3/2"}),L344="l"),VLOOKUP(N344,$AC$2:$AD$17,2,FALSE),IF(AND(OR($D350={"1/3","2/3","3/1","3/2"}),L343="w"),VLOOKUP(N343,$AA$2:$AB$17,2,FALSE),IF(AND(OR($D350={"1/3","2/3","3/1","3/2"}),L343="l"),VLOOKUP(N343,$AC$2:$AD$17,2,FALSE),IF(AND(OR($D350={"1/3","2/3","3/1","3/2"}),L342="w"),VLOOKUP(N342,$AA$2:$AB$17,2,FALSE),IF(AND(OR($D350={"1/3","2/3","3/1","3/2"}),L342="l"),VLOOKUP(N342,$AC$2:$AD$17,2,FALSE),IF(AND(OR($D350={"1/3","2/3","3/1","3/2"}),L341="w"),VLOOKUP(N341,$AA$2:$AB$17,2,FALSE),IF(AND(OR($D350={"1/3","2/3","3/1","3/2"}),L341="l"),VLOOKUP(N341,$AC$2:$AD$17,2,FALSE),IF(AND(OR($D350={"1/3","2/3","3/1","3/2"}),L340="w"),VLOOKUP(N340,$AA$2:$AB$17,2,FALSE),IF(AND(OR($D350={"1/3","2/3","3/1","3/2"}),L340="l"),VLOOKUP(N340,$AC$2:$AD$17,2,FALSE),IF(OR($D350={"1/3","2/3","3/1","3/2"}),1,"")))))))))))))))))))))))</f>
        <v>1</v>
      </c>
      <c r="O351" s="12">
        <f t="shared" si="32"/>
        <v>-1</v>
      </c>
      <c r="P351" s="13" t="str">
        <f>IF(AND(Q351="c",$A351&gt;=1,OR(R351={1,"2a","2b",3,"5a","5b","10a","10b","20a","20b","40a","40b","80a","80b","160a","160b"})),"w",IF(AND(Q351="",$A351&gt;=1,OR(R351={1,"2a","2b",3,"5a","5b","10a","10b","20a","20b","40a","40b","80a","80b","160a","160b"})),"l",""))</f>
        <v>l</v>
      </c>
      <c r="Q351" s="7" t="str">
        <f>IF(OR($A351={1,4,7,10,13,16,19,22,25,28,31,34}),"c","")</f>
        <v/>
      </c>
      <c r="R351" s="14">
        <f>IF(AND(OR($E350={"a/b","a/c","b/a","c/a"}),P350="w"),VLOOKUP(R350,$AA$2:$AB$17,2,FALSE),IF(AND(OR($E350={"a/b","a/c","b/a","c/a"}),P350="l"),VLOOKUP(R350,$AC$2:$AD$17,2,FALSE),IF(AND(OR($E350={"a/b","a/c","b/a","c/a"}),P349="w"),VLOOKUP(R349,$AA$2:$AB$17,2,FALSE),IF(AND(OR($E350={"a/b","a/c","b/a","c/a"}),P349="l"),VLOOKUP(R349,$AC$2:$AD$17,2,FALSE),IF(AND(OR($E350={"a/b","a/c","b/a","c/a"}),P348="w"),VLOOKUP(R348,$AA$2:$AB$17,2,FALSE),IF(AND(OR($E350={"a/b","a/c","b/a","c/a"}),P348="l"),VLOOKUP(R348,$AC$2:$AD$17,2,FALSE),IF(AND(OR($E350={"a/b","a/c","b/a","c/a"}),P347="w"),VLOOKUP(R347,$AA$2:$AB$17,2,FALSE),IF(AND(OR($E350={"a/b","a/c","b/a","c/a"}),P347="l"),VLOOKUP(R347,$AC$2:$AD$17,2,FALSE),IF(AND(OR($E350={"a/b","a/c","b/a","c/a"}),P346="w"),VLOOKUP(R346,$AA$2:$AB$17,2,FALSE),IF(AND(OR($E350={"a/b","a/c","b/a","c/a"}),P346="l"),VLOOKUP(R346,$AC$2:$AD$17,2,FALSE),IF(AND(OR($E350={"a/b","a/c","b/a","c/a"}),P345="w"),VLOOKUP(R345,$AA$2:$AB$17,2,FALSE),IF(AND(OR($E350={"a/b","a/c","b/a","c/a"}),P345="l"),VLOOKUP(R345,$AC$2:$AD$17,2,FALSE),IF(AND(OR($E350={"a/b","a/c","b/a","c/a"}),P344="w"),VLOOKUP(R344,$AA$2:$AB$17,2,FALSE),IF(AND(OR($E350={"a/b","a/c","b/a","c/a"}),P344="l"),VLOOKUP(R344,$AC$2:$AD$17,2,FALSE),IF(AND(OR($E350={"a/b","a/c","b/a","c/a"}),P343="w"),VLOOKUP(R343,$AA$2:$AB$17,2,FALSE),IF(AND(OR($E350={"a/b","a/c","b/a","c/a"}),P343="l"),VLOOKUP(R343,$AC$2:$AD$17,2,FALSE),IF(AND(OR($E350={"a/b","a/c","b/a","c/a"}),P342="w"),VLOOKUP(R342,$AA$2:$AB$17,2,FALSE),IF(AND(OR($E350={"a/b","a/c","b/a","c/a"}),P342="l"),VLOOKUP(R342,$AC$2:$AD$17,2,FALSE),IF(AND(OR($E350={"a/b","a/c","b/a","c/a"}),P341="w"),VLOOKUP(R341,$AA$2:$AB$17,2,FALSE),IF(AND(OR($E350={"a/b","a/c","b/a","c/a"}),P341="l"),VLOOKUP(R341,$AC$2:$AD$17,2,FALSE),IF(AND(OR($E350={"a/b","a/c","b/a","c/a"}),P340="w"),VLOOKUP(R340,$AA$2:$AB$17,2,FALSE),IF(AND(OR($E350={"a/b","a/c","b/a","c/a"}),P340="l"),VLOOKUP(R340,$AC$2:$AD$17,2,FALSE),IF(OR($E350={"a/b","a/c","b/a","c/a"}),1,"")))))))))))))))))))))))</f>
        <v>1</v>
      </c>
      <c r="S351" s="13" t="str">
        <f>IF(AND(T351="c",$A351&gt;=1,OR(U351={1,"2a","2b",3,"5a","5b","10a","10b","20a","20b","40a","40b","80a","80b","160a","160b"})),"w",IF(AND(T351="",$A351&gt;=1,OR(U351={1,"2a","2b",3,"5a","5b","10a","10b","20a","20b","40a","40b","80a","80b","160a","160b"})),"l",""))</f>
        <v>l</v>
      </c>
      <c r="T351" s="7" t="str">
        <f>IF(OR($A351={2,5,8,11,14,17,20,23,26,29,32,35}),"c","")</f>
        <v/>
      </c>
      <c r="U351" s="14" t="str">
        <f>IF(AND(OR($E350={"a/b","b/c","b/a","c/b"}),S350="w"),VLOOKUP(U350,$AA$2:$AB$17,2,FALSE),IF(AND(OR($E350={"a/b","b/c","b/a","c/b"}),S350="l"),VLOOKUP(U350,$AC$2:$AD$17,2,FALSE),IF(AND(OR($E350={"a/b","b/c","b/a","c/b"}),S349="w"),VLOOKUP(U349,$AA$2:$AB$17,2,FALSE),IF(AND(OR($E350={"a/b","b/c","b/a","c/b"}),S349="l"),VLOOKUP(U349,$AC$2:$AD$17,2,FALSE),IF(AND(OR($E350={"a/b","b/c","b/a","c/b"}),S348="w"),VLOOKUP(U348,$AA$2:$AB$17,2,FALSE),IF(AND(OR($E350={"a/b","b/c","b/a","c/b"}),S348="l"),VLOOKUP(U348,$AC$2:$AD$17,2,FALSE),IF(AND(OR($E350={"a/b","b/c","b/a","c/b"}),S347="w"),VLOOKUP(U347,$AA$2:$AB$17,2,FALSE),IF(AND(OR($E350={"a/b","b/c","b/a","c/b"}),S347="l"),VLOOKUP(U347,$AC$2:$AD$17,2,FALSE),IF(AND(OR($E350={"a/b","b/c","b/a","c/b"}),S346="w"),VLOOKUP(U346,$AA$2:$AB$17,2,FALSE),IF(AND(OR($E350={"a/b","b/c","b/a","c/b"}),S346="l"),VLOOKUP(U346,$AC$2:$AD$17,2,FALSE),IF(AND(OR($E350={"a/b","b/c","b/a","c/b"}),S345="w"),VLOOKUP(U345,$AA$2:$AB$17,2,FALSE),IF(AND(OR($E350={"a/b","b/c","b/a","c/b"}),S345="l"),VLOOKUP(U345,$AC$2:$AD$17,2,FALSE),IF(AND(OR($E350={"a/b","b/c","b/a","c/b"}),S344="w"),VLOOKUP(U344,$AA$2:$AB$17,2,FALSE),IF(AND(OR($E350={"a/b","b/c","b/a","c/b"}),S344="l"),VLOOKUP(U344,$AC$2:$AD$17,2,FALSE),IF(AND(OR($E350={"a/b","b/c","b/a","c/b"}),S343="w"),VLOOKUP(U343,$AA$2:$AB$17,2,FALSE),IF(AND(OR($E350={"a/b","b/c","b/a","c/b"}),S343="l"),VLOOKUP(U343,$AC$2:$AD$17,2,FALSE),IF(AND(OR($E350={"a/b","b/c","b/a","c/b"}),S342="w"),VLOOKUP(U342,$AA$2:$AB$17,2,FALSE),IF(AND(OR($E350={"a/b","b/c","b/a","c/b"}),S342="l"),VLOOKUP(U342,$AC$2:$AD$17,2,FALSE),IF(AND(OR($E350={"a/b","b/c","b/a","c/b"}),S341="w"),VLOOKUP(U341,$AA$2:$AB$17,2,FALSE),IF(AND(OR($E350={"a/b","b/c","b/a","c/b"}),S341="l"),VLOOKUP(U341,$AC$2:$AD$17,2,FALSE),IF(AND(OR($E350={"a/b","b/c","b/a","c/b"}),S340="w"),VLOOKUP(U340,$AA$2:$AB$17,2,FALSE),IF(AND(OR($E350={"a/b","b/c","b/a","c/b"}),S340="l"),VLOOKUP(U340,$AC$2:$AD$17,2,FALSE),IF(OR($E350={"a/b","b/c","b/a","c/b"}),1,"")))))))))))))))))))))))</f>
        <v>5a</v>
      </c>
      <c r="V351" s="13" t="str">
        <f>IF(AND(W351="c",$A351&gt;=1,OR(X351={1,"2a","2b",3,"5a","5b","10a","10b","20a","20b","40a","40b","80a","80b","160a","160b"})),"w",IF(AND(W351="",$A351&gt;=1,OR(X351={1,"2a","2b",3,"5a","5b","10a","10b","20a","20b","40a","40b","80a","80b","160a","160b"})),"l",""))</f>
        <v/>
      </c>
      <c r="W351" s="7" t="str">
        <f>IF(OR($A351={3,6,9,12,15,18,21,24,27,30,33,36}),"c","")</f>
        <v>c</v>
      </c>
      <c r="X351" s="14" t="str">
        <f>IF(AND(OR($E350={"a/c","b/c","c/a","c/b"}),V350="w"),VLOOKUP(X350,$AA$2:$AB$17,2,FALSE),IF(AND(OR($E350={"a/c","b/c","c/a","c/b"}),V350="l"),VLOOKUP(X350,$AC$2:$AD$17,2,FALSE),IF(AND(OR($E350={"a/c","b/c","c/a","c/b"}),V349="w"),VLOOKUP(X349,$AA$2:$AB$17,2,FALSE),IF(AND(OR($E350={"a/c","b/c","c/a","c/b"}),V349="l"),VLOOKUP(X349,$AC$2:$AD$17,2,FALSE),IF(AND(OR($E350={"a/c","b/c","c/a","c/b"}),V348="w"),VLOOKUP(X348,$AA$2:$AB$17,2,FALSE),IF(AND(OR($E350={"a/c","b/c","c/a","c/b"}),V348="l"),VLOOKUP(X348,$AC$2:$AD$17,2,FALSE),IF(AND(OR($E350={"a/c","b/c","c/a","c/b"}),V347="w"),VLOOKUP(X347,$AA$2:$AB$17,2,FALSE),IF(AND(OR($E350={"a/c","b/c","c/a","c/b"}),V347="l"),VLOOKUP(X347,$AC$2:$AD$17,2,FALSE),IF(AND(OR($E350={"a/c","b/c","c/a","c/b"}),V346="w"),VLOOKUP(X346,$AA$2:$AB$17,2,FALSE),IF(AND(OR($E350={"a/c","b/c","c/a","c/b"}),V346="l"),VLOOKUP(X346,$AC$2:$AD$17,2,FALSE),IF(AND(OR($E350={"a/c","b/c","c/a","c/b"}),V345="w"),VLOOKUP(X345,$AA$2:$AB$17,2,FALSE),IF(AND(OR($E350={"a/c","b/c","c/a","c/b"}),V345="l"),VLOOKUP(X345,$AC$2:$AD$17,2,FALSE),IF(AND(OR($E350={"a/c","b/c","c/a","c/b"}),V344="w"),VLOOKUP(X344,$AA$2:$AB$17,2,FALSE),IF(AND(OR($E350={"a/c","b/c","c/a","c/b"}),V344="l"),VLOOKUP(X344,$AC$2:$AD$17,2,FALSE),IF(AND(OR($E350={"a/c","b/c","c/a","c/b"}),V343="w"),VLOOKUP(X343,$AA$2:$AB$17,2,FALSE),IF(AND(OR($E350={"a/c","b/c","c/a","c/b"}),V343="l"),VLOOKUP(X343,$AC$2:$AD$17,2,FALSE),IF(AND(OR($E350={"a/c","b/c","c/a","c/b"}),V342="w"),VLOOKUP(X342,$AA$2:$AB$17,2,FALSE),IF(AND(OR($E350={"a/c","b/c","c/a","c/b"}),V342="l"),VLOOKUP(X342,$AC$2:$AD$17,2,FALSE),IF(AND(OR($E350={"a/c","b/c","c/a","c/b"}),V341="w"),VLOOKUP(X341,$AA$2:$AB$17,2,FALSE),IF(AND(OR($E350={"a/c","b/c","c/a","c/b"}),V341="l"),VLOOKUP(X341,$AC$2:$AD$17,2,FALSE),IF(AND(OR($E350={"a/c","b/c","c/a","c/b"}),V340="w"),VLOOKUP(X340,$AA$2:$AB$17,2,FALSE),IF(AND(OR($E350={"a/c","b/c","c/a","c/b"}),V340="l"),VLOOKUP(X340,$AC$2:$AD$17,2,FALSE),IF(OR($E350={"a/c","b/c","c/a","c/b"}),1,"")))))))))))))))))))))))</f>
        <v/>
      </c>
      <c r="Y351" s="12">
        <f t="shared" si="33"/>
        <v>-6</v>
      </c>
      <c r="Z351" s="27">
        <f t="shared" si="34"/>
        <v>-7</v>
      </c>
    </row>
    <row r="352" spans="1:26">
      <c r="A352" s="2">
        <v>28</v>
      </c>
      <c r="B352" s="9">
        <f>IF(OR($A352={1,2,3,4,5,6,7,8,9,10,11,12}),1,IF(OR($A352={13,14,15,16,17,18,19,20,21,22,23,24}),2,IF(OR($A352={25,26,27,28,29,30,31,32,33,34,35,36}),3,"")))</f>
        <v>3</v>
      </c>
      <c r="C352" s="9" t="str">
        <f>IF(OR($A352={1,4,7,10,13,16,19,22,25,28,31,34}),"A",IF(OR($A352={2,5,8,11,14,17,20,23,26,29,32,35}),"B",IF(OR($A352={3,6,9,12,15,18,21,24,27,30,33,36}),"C","")))</f>
        <v>A</v>
      </c>
      <c r="D352" t="str">
        <f t="shared" si="35"/>
        <v>2/3</v>
      </c>
      <c r="E352" t="str">
        <f t="shared" si="36"/>
        <v>C/A</v>
      </c>
      <c r="F352" s="13" t="str">
        <f>IF(AND(G352="d",$A352&gt;=1,OR(H352={1,"2a","2b",3,"5a","5b","10a","10b","20a","20b","40a","40b","80a","80b","160a","160b"})),"w",IF(AND(G352="",$A352&gt;=1,OR(H352={1,"2a","2b",3,"5a","5b","10a","10b","20a","20b","40a","40b","80a","80b","160a","160b"})),"l",""))</f>
        <v/>
      </c>
      <c r="G352" s="7" t="str">
        <f>IF(OR($A352={1,2,3,4,5,6,7,8,9,10,11,12}),"d","")</f>
        <v/>
      </c>
      <c r="H352" s="14" t="str">
        <f>IF(AND(OR($D351={"1/2","1/3","2/1","3/1"}),F351="w"),VLOOKUP(H351,$AA$2:$AB$17,2,FALSE),IF(AND(OR($D351={"1/2","1/3","2/1","3/1"}),F351="l"),VLOOKUP(H351,$AC$2:$AD$17,2,FALSE),IF(AND(OR($D351={"1/2","1/3","2/1","3/1"}),F350="w"),VLOOKUP(H350,$AA$2:$AB$17,2,FALSE),IF(AND(OR($D351={"1/2","1/3","2/1","3/1"}),F350="l"),VLOOKUP(H350,$AC$2:$AD$17,2,FALSE),IF(AND(OR($D351={"1/2","1/3","2/1","3/1"}),F349="w"),VLOOKUP(H349,$AA$2:$AB$17,2,FALSE),IF(AND(OR($D351={"1/2","1/3","2/1","3/1"}),F349="l"),VLOOKUP(H349,$AC$2:$AD$17,2,FALSE),IF(AND(OR($D351={"1/2","1/3","2/1","3/1"}),F348="w"),VLOOKUP(H348,$AA$2:$AB$17,2,FALSE),IF(AND(OR($D351={"1/2","1/3","2/1","3/1"}),F348="l"),VLOOKUP(H348,$AC$2:$AD$17,2,FALSE),IF(AND(OR($D351={"1/2","1/3","2/1","3/1"}),F347="w"),VLOOKUP(H347,$AA$2:$AB$17,2,FALSE),IF(AND(OR($D351={"1/2","1/3","2/1","3/1"}),F347="l"),VLOOKUP(H347,$AC$2:$AD$17,2,FALSE),IF(AND(OR($D351={"1/2","1/3","2/1","3/1"}),F346="w"),VLOOKUP(H346,$AA$2:$AB$17,2,FALSE),IF(AND(OR($D351={"1/2","1/3","2/1","3/1"}),F346="l"),VLOOKUP(H346,$AC$2:$AD$17,2,FALSE),IF(AND(OR($D351={"1/2","1/3","2/1","3/1"}),F345="w"),VLOOKUP(H345,$AA$2:$AB$17,2,FALSE),IF(AND(OR($D351={"1/2","1/3","2/1","3/1"}),F345="l"),VLOOKUP(H345,$AC$2:$AD$17,2,FALSE),IF(AND(OR($D351={"1/2","1/3","2/1","3/1"}),F344="w"),VLOOKUP(H344,$AA$2:$AB$17,2,FALSE),IF(AND(OR($D351={"1/2","1/3","2/1","3/1"}),F344="l"),VLOOKUP(H344,$AC$2:$AD$17,2,FALSE),IF(AND(OR($D351={"1/2","1/3","2/1","3/1"}),F343="w"),VLOOKUP(H343,$AA$2:$AB$17,2,FALSE),IF(AND(OR($D351={"1/2","1/3","2/1","3/1"}),F343="l"),VLOOKUP(H343,$AC$2:$AD$17,2,FALSE),IF(AND(OR($D351={"1/2","1/3","2/1","3/1"}),F342="w"),VLOOKUP(H342,$AA$2:$AB$17,2,FALSE),IF(AND(OR($D351={"1/2","1/3","2/1","3/1"}),F342="l"),VLOOKUP(H342,$AC$2:$AD$17,2,FALSE),IF(AND(OR($D351={"1/2","1/3","2/1","3/1"}),F341="w"),VLOOKUP(H341,$AA$2:$AB$17,2,FALSE),IF(AND(OR($D351={"1/2","1/3","2/1","3/1"}),F341="l"),VLOOKUP(H341,$AC$2:$AD$17,2,FALSE),IF(OR($D351={"1/2","1/3","2/1","3/1"}),1,"")))))))))))))))))))))))</f>
        <v/>
      </c>
      <c r="I352" s="13" t="str">
        <f>IF(AND(J352="d",$A352&gt;=1,OR(K352={1,"2a","2b",3,"5a","5b","10a","10b","20a","20b","40a","40b","80a","80b","160a","160b"})),"w",IF(AND(J352="",$A352&gt;=1,OR(K352={1,"2a","2b",3,"5a","5b","10a","10b","20a","20b","40a","40b","80a","80b","160a","160b"})),"l",""))</f>
        <v>l</v>
      </c>
      <c r="J352" s="7" t="str">
        <f>IF(OR($A352={13,14,15,16,17,18,19,20,21,22,23,24}),"d","")</f>
        <v/>
      </c>
      <c r="K352" s="14" t="str">
        <f>IF(AND(OR($D351={"1/2","2/3","2/1","3/2"}),I351="w"),VLOOKUP(K351,$AA$2:$AB$17,2,FALSE),IF(AND(OR($D351={"1/2","2/3","2/1","3/2"}),I351="l"),VLOOKUP(K351,$AC$2:$AD$17,2,FALSE),IF(AND(OR($D351={"1/2","2/3","2/1","3/2"}),I350="w"),VLOOKUP(K350,$AA$2:$AB$17,2,FALSE),IF(AND(OR($D351={"1/2","2/3","2/1","3/2"}),I350="l"),VLOOKUP(K350,$AC$2:$AD$17,2,FALSE),IF(AND(OR($D351={"1/2","2/3","2/1","3/2"}),I349="w"),VLOOKUP(K349,$AA$2:$AB$17,2,FALSE),IF(AND(OR($D351={"1/2","2/3","2/1","3/2"}),I349="l"),VLOOKUP(K349,$AC$2:$AD$17,2,FALSE),IF(AND(OR($D351={"1/2","2/3","2/1","3/2"}),I348="w"),VLOOKUP(K348,$AA$2:$AB$17,2,FALSE),IF(AND(OR($D351={"1/2","2/3","2/1","3/2"}),I348="l"),VLOOKUP(K348,$AC$2:$AD$17,2,FALSE),IF(AND(OR($D351={"1/2","2/3","2/1","3/2"}),I347="w"),VLOOKUP(K347,$AA$2:$AB$17,2,FALSE),IF(AND(OR($D351={"1/2","2/3","2/1","3/2"}),I347="l"),VLOOKUP(K347,$AC$2:$AD$17,2,FALSE),IF(AND(OR($D351={"1/2","2/3","2/1","3/2"}),I346="w"),VLOOKUP(K346,$AA$2:$AB$17,2,FALSE),IF(AND(OR($D351={"1/2","2/3","2/1","3/2"}),I346="l"),VLOOKUP(K346,$AC$2:$AD$17,2,FALSE),IF(AND(OR($D351={"1/2","2/3","2/1","3/2"}),I345="w"),VLOOKUP(K345,$AA$2:$AB$17,2,FALSE),IF(AND(OR($D351={"1/2","2/3","2/1","3/2"}),I345="l"),VLOOKUP(K345,$AC$2:$AD$17,2,FALSE),IF(AND(OR($D351={"1/2","2/3","2/1","3/2"}),I344="w"),VLOOKUP(K344,$AA$2:$AB$17,2,FALSE),IF(AND(OR($D351={"1/2","2/3","2/1","3/2"}),I344="l"),VLOOKUP(K344,$AC$2:$AD$17,2,FALSE),IF(AND(OR($D351={"1/2","2/3","2/1","3/2"}),I343="w"),VLOOKUP(K343,$AA$2:$AB$17,2,FALSE),IF(AND(OR($D351={"1/2","2/3","2/1","3/2"}),I343="l"),VLOOKUP(K343,$AC$2:$AD$17,2,FALSE),IF(AND(OR($D351={"1/2","2/3","2/1","3/2"}),I342="w"),VLOOKUP(K342,$AA$2:$AB$17,2,FALSE),IF(AND(OR($D351={"1/2","2/3","2/1","3/2"}),I342="l"),VLOOKUP(K342,$AC$2:$AD$17,2,FALSE),IF(AND(OR($D351={"1/2","2/3","2/1","3/2"}),I341="w"),VLOOKUP(K341,$AA$2:$AB$17,2,FALSE),IF(AND(OR($D351={"1/2","2/3","2/1","3/2"}),I341="l"),VLOOKUP(K341,$AC$2:$AD$17,2,FALSE),IF(OR($D351={"1/2","2/3","2/1","3/2"}),1,"")))))))))))))))))))))))</f>
        <v>5a</v>
      </c>
      <c r="L352" s="13" t="str">
        <f>IF(AND(M352="d",$A352&gt;=1,OR(N352={1,"2a","2b",3,"5a","5b","10a","10b","20a","20b","40a","40b","80a","80b","160a","160b"})),"w",IF(AND(M352="",$A352&gt;=1,OR(N352={1,"2a","2b",3,"5a","5b","10a","10b","20a","20b","40a","40b","80a","80b","160a","160b"})),"l",""))</f>
        <v>w</v>
      </c>
      <c r="M352" s="7" t="str">
        <f>IF(OR($A352={25,26,27,28,29,30,31,32,33,34,35,36}),"d","")</f>
        <v>d</v>
      </c>
      <c r="N352" s="14">
        <f>IF(AND(OR($D351={"1/3","2/3","3/1","3/2"}),L351="w"),VLOOKUP(N351,$AA$2:$AB$17,2,FALSE),IF(AND(OR($D351={"1/3","2/3","3/1","3/2"}),L351="l"),VLOOKUP(N351,$AC$2:$AD$17,2,FALSE),IF(AND(OR($D351={"1/3","2/3","3/1","3/2"}),L350="w"),VLOOKUP(N350,$AA$2:$AB$17,2,FALSE),IF(AND(OR($D351={"1/3","2/3","3/1","3/2"}),L350="l"),VLOOKUP(N350,$AC$2:$AD$17,2,FALSE),IF(AND(OR($D351={"1/3","2/3","3/1","3/2"}),L349="w"),VLOOKUP(N349,$AA$2:$AB$17,2,FALSE),IF(AND(OR($D351={"1/3","2/3","3/1","3/2"}),L349="l"),VLOOKUP(N349,$AC$2:$AD$17,2,FALSE),IF(AND(OR($D351={"1/3","2/3","3/1","3/2"}),L348="w"),VLOOKUP(N348,$AA$2:$AB$17,2,FALSE),IF(AND(OR($D351={"1/3","2/3","3/1","3/2"}),L348="l"),VLOOKUP(N348,$AC$2:$AD$17,2,FALSE),IF(AND(OR($D351={"1/3","2/3","3/1","3/2"}),L347="w"),VLOOKUP(N347,$AA$2:$AB$17,2,FALSE),IF(AND(OR($D351={"1/3","2/3","3/1","3/2"}),L347="l"),VLOOKUP(N347,$AC$2:$AD$17,2,FALSE),IF(AND(OR($D351={"1/3","2/3","3/1","3/2"}),L346="w"),VLOOKUP(N346,$AA$2:$AB$17,2,FALSE),IF(AND(OR($D351={"1/3","2/3","3/1","3/2"}),L346="l"),VLOOKUP(N346,$AC$2:$AD$17,2,FALSE),IF(AND(OR($D351={"1/3","2/3","3/1","3/2"}),L345="w"),VLOOKUP(N345,$AA$2:$AB$17,2,FALSE),IF(AND(OR($D351={"1/3","2/3","3/1","3/2"}),L345="l"),VLOOKUP(N345,$AC$2:$AD$17,2,FALSE),IF(AND(OR($D351={"1/3","2/3","3/1","3/2"}),L344="w"),VLOOKUP(N344,$AA$2:$AB$17,2,FALSE),IF(AND(OR($D351={"1/3","2/3","3/1","3/2"}),L344="l"),VLOOKUP(N344,$AC$2:$AD$17,2,FALSE),IF(AND(OR($D351={"1/3","2/3","3/1","3/2"}),L343="w"),VLOOKUP(N343,$AA$2:$AB$17,2,FALSE),IF(AND(OR($D351={"1/3","2/3","3/1","3/2"}),L343="l"),VLOOKUP(N343,$AC$2:$AD$17,2,FALSE),IF(AND(OR($D351={"1/3","2/3","3/1","3/2"}),L342="w"),VLOOKUP(N342,$AA$2:$AB$17,2,FALSE),IF(AND(OR($D351={"1/3","2/3","3/1","3/2"}),L342="l"),VLOOKUP(N342,$AC$2:$AD$17,2,FALSE),IF(AND(OR($D351={"1/3","2/3","3/1","3/2"}),L341="w"),VLOOKUP(N341,$AA$2:$AB$17,2,FALSE),IF(AND(OR($D351={"1/3","2/3","3/1","3/2"}),L341="l"),VLOOKUP(N341,$AC$2:$AD$17,2,FALSE),IF(OR($D351={"1/3","2/3","3/1","3/2"}),1,"")))))))))))))))))))))))</f>
        <v>1</v>
      </c>
      <c r="O352" s="12">
        <f t="shared" si="32"/>
        <v>-3</v>
      </c>
      <c r="P352" s="13" t="str">
        <f>IF(AND(Q352="c",$A352&gt;=1,OR(R352={1,"2a","2b",3,"5a","5b","10a","10b","20a","20b","40a","40b","80a","80b","160a","160b"})),"w",IF(AND(Q352="",$A352&gt;=1,OR(R352={1,"2a","2b",3,"5a","5b","10a","10b","20a","20b","40a","40b","80a","80b","160a","160b"})),"l",""))</f>
        <v>w</v>
      </c>
      <c r="Q352" s="7" t="str">
        <f>IF(OR($A352={1,4,7,10,13,16,19,22,25,28,31,34}),"c","")</f>
        <v>c</v>
      </c>
      <c r="R352" s="14" t="str">
        <f>IF(AND(OR($E351={"a/b","a/c","b/a","c/a"}),P351="w"),VLOOKUP(R351,$AA$2:$AB$17,2,FALSE),IF(AND(OR($E351={"a/b","a/c","b/a","c/a"}),P351="l"),VLOOKUP(R351,$AC$2:$AD$17,2,FALSE),IF(AND(OR($E351={"a/b","a/c","b/a","c/a"}),P350="w"),VLOOKUP(R350,$AA$2:$AB$17,2,FALSE),IF(AND(OR($E351={"a/b","a/c","b/a","c/a"}),P350="l"),VLOOKUP(R350,$AC$2:$AD$17,2,FALSE),IF(AND(OR($E351={"a/b","a/c","b/a","c/a"}),P349="w"),VLOOKUP(R349,$AA$2:$AB$17,2,FALSE),IF(AND(OR($E351={"a/b","a/c","b/a","c/a"}),P349="l"),VLOOKUP(R349,$AC$2:$AD$17,2,FALSE),IF(AND(OR($E351={"a/b","a/c","b/a","c/a"}),P348="w"),VLOOKUP(R348,$AA$2:$AB$17,2,FALSE),IF(AND(OR($E351={"a/b","a/c","b/a","c/a"}),P348="l"),VLOOKUP(R348,$AC$2:$AD$17,2,FALSE),IF(AND(OR($E351={"a/b","a/c","b/a","c/a"}),P347="w"),VLOOKUP(R347,$AA$2:$AB$17,2,FALSE),IF(AND(OR($E351={"a/b","a/c","b/a","c/a"}),P347="l"),VLOOKUP(R347,$AC$2:$AD$17,2,FALSE),IF(AND(OR($E351={"a/b","a/c","b/a","c/a"}),P346="w"),VLOOKUP(R346,$AA$2:$AB$17,2,FALSE),IF(AND(OR($E351={"a/b","a/c","b/a","c/a"}),P346="l"),VLOOKUP(R346,$AC$2:$AD$17,2,FALSE),IF(AND(OR($E351={"a/b","a/c","b/a","c/a"}),P345="w"),VLOOKUP(R345,$AA$2:$AB$17,2,FALSE),IF(AND(OR($E351={"a/b","a/c","b/a","c/a"}),P345="l"),VLOOKUP(R345,$AC$2:$AD$17,2,FALSE),IF(AND(OR($E351={"a/b","a/c","b/a","c/a"}),P344="w"),VLOOKUP(R344,$AA$2:$AB$17,2,FALSE),IF(AND(OR($E351={"a/b","a/c","b/a","c/a"}),P344="l"),VLOOKUP(R344,$AC$2:$AD$17,2,FALSE),IF(AND(OR($E351={"a/b","a/c","b/a","c/a"}),P343="w"),VLOOKUP(R343,$AA$2:$AB$17,2,FALSE),IF(AND(OR($E351={"a/b","a/c","b/a","c/a"}),P343="l"),VLOOKUP(R343,$AC$2:$AD$17,2,FALSE),IF(AND(OR($E351={"a/b","a/c","b/a","c/a"}),P342="w"),VLOOKUP(R342,$AA$2:$AB$17,2,FALSE),IF(AND(OR($E351={"a/b","a/c","b/a","c/a"}),P342="l"),VLOOKUP(R342,$AC$2:$AD$17,2,FALSE),IF(AND(OR($E351={"a/b","a/c","b/a","c/a"}),P341="w"),VLOOKUP(R341,$AA$2:$AB$17,2,FALSE),IF(AND(OR($E351={"a/b","a/c","b/a","c/a"}),P341="l"),VLOOKUP(R341,$AC$2:$AD$17,2,FALSE),IF(OR($E351={"a/b","a/c","b/a","c/a"}),1,"")))))))))))))))))))))))</f>
        <v>2a</v>
      </c>
      <c r="S352" s="13" t="str">
        <f>IF(AND(T352="c",$A352&gt;=1,OR(U352={1,"2a","2b",3,"5a","5b","10a","10b","20a","20b","40a","40b","80a","80b","160a","160b"})),"w",IF(AND(T352="",$A352&gt;=1,OR(U352={1,"2a","2b",3,"5a","5b","10a","10b","20a","20b","40a","40b","80a","80b","160a","160b"})),"l",""))</f>
        <v/>
      </c>
      <c r="T352" s="7" t="str">
        <f>IF(OR($A352={2,5,8,11,14,17,20,23,26,29,32,35}),"c","")</f>
        <v/>
      </c>
      <c r="U352" s="14" t="str">
        <f>IF(AND(OR($E351={"a/b","b/c","b/a","c/b"}),S351="w"),VLOOKUP(U351,$AA$2:$AB$17,2,FALSE),IF(AND(OR($E351={"a/b","b/c","b/a","c/b"}),S351="l"),VLOOKUP(U351,$AC$2:$AD$17,2,FALSE),IF(AND(OR($E351={"a/b","b/c","b/a","c/b"}),S350="w"),VLOOKUP(U350,$AA$2:$AB$17,2,FALSE),IF(AND(OR($E351={"a/b","b/c","b/a","c/b"}),S350="l"),VLOOKUP(U350,$AC$2:$AD$17,2,FALSE),IF(AND(OR($E351={"a/b","b/c","b/a","c/b"}),S349="w"),VLOOKUP(U349,$AA$2:$AB$17,2,FALSE),IF(AND(OR($E351={"a/b","b/c","b/a","c/b"}),S349="l"),VLOOKUP(U349,$AC$2:$AD$17,2,FALSE),IF(AND(OR($E351={"a/b","b/c","b/a","c/b"}),S348="w"),VLOOKUP(U348,$AA$2:$AB$17,2,FALSE),IF(AND(OR($E351={"a/b","b/c","b/a","c/b"}),S348="l"),VLOOKUP(U348,$AC$2:$AD$17,2,FALSE),IF(AND(OR($E351={"a/b","b/c","b/a","c/b"}),S347="w"),VLOOKUP(U347,$AA$2:$AB$17,2,FALSE),IF(AND(OR($E351={"a/b","b/c","b/a","c/b"}),S347="l"),VLOOKUP(U347,$AC$2:$AD$17,2,FALSE),IF(AND(OR($E351={"a/b","b/c","b/a","c/b"}),S346="w"),VLOOKUP(U346,$AA$2:$AB$17,2,FALSE),IF(AND(OR($E351={"a/b","b/c","b/a","c/b"}),S346="l"),VLOOKUP(U346,$AC$2:$AD$17,2,FALSE),IF(AND(OR($E351={"a/b","b/c","b/a","c/b"}),S345="w"),VLOOKUP(U345,$AA$2:$AB$17,2,FALSE),IF(AND(OR($E351={"a/b","b/c","b/a","c/b"}),S345="l"),VLOOKUP(U345,$AC$2:$AD$17,2,FALSE),IF(AND(OR($E351={"a/b","b/c","b/a","c/b"}),S344="w"),VLOOKUP(U344,$AA$2:$AB$17,2,FALSE),IF(AND(OR($E351={"a/b","b/c","b/a","c/b"}),S344="l"),VLOOKUP(U344,$AC$2:$AD$17,2,FALSE),IF(AND(OR($E351={"a/b","b/c","b/a","c/b"}),S343="w"),VLOOKUP(U343,$AA$2:$AB$17,2,FALSE),IF(AND(OR($E351={"a/b","b/c","b/a","c/b"}),S343="l"),VLOOKUP(U343,$AC$2:$AD$17,2,FALSE),IF(AND(OR($E351={"a/b","b/c","b/a","c/b"}),S342="w"),VLOOKUP(U342,$AA$2:$AB$17,2,FALSE),IF(AND(OR($E351={"a/b","b/c","b/a","c/b"}),S342="l"),VLOOKUP(U342,$AC$2:$AD$17,2,FALSE),IF(AND(OR($E351={"a/b","b/c","b/a","c/b"}),S341="w"),VLOOKUP(U341,$AA$2:$AB$17,2,FALSE),IF(AND(OR($E351={"a/b","b/c","b/a","c/b"}),S341="l"),VLOOKUP(U341,$AC$2:$AD$17,2,FALSE),IF(OR($E351={"a/b","b/c","b/a","c/b"}),1,"")))))))))))))))))))))))</f>
        <v/>
      </c>
      <c r="V352" s="13" t="str">
        <f>IF(AND(W352="c",$A352&gt;=1,OR(X352={1,"2a","2b",3,"5a","5b","10a","10b","20a","20b","40a","40b","80a","80b","160a","160b"})),"w",IF(AND(W352="",$A352&gt;=1,OR(X352={1,"2a","2b",3,"5a","5b","10a","10b","20a","20b","40a","40b","80a","80b","160a","160b"})),"l",""))</f>
        <v>l</v>
      </c>
      <c r="W352" s="7" t="str">
        <f>IF(OR($A352={3,6,9,12,15,18,21,24,27,30,33,36}),"c","")</f>
        <v/>
      </c>
      <c r="X352" s="14">
        <f>IF(AND(OR($E351={"a/c","b/c","c/a","c/b"}),V351="w"),VLOOKUP(X351,$AA$2:$AB$17,2,FALSE),IF(AND(OR($E351={"a/c","b/c","c/a","c/b"}),V351="l"),VLOOKUP(X351,$AC$2:$AD$17,2,FALSE),IF(AND(OR($E351={"a/c","b/c","c/a","c/b"}),V350="w"),VLOOKUP(X350,$AA$2:$AB$17,2,FALSE),IF(AND(OR($E351={"a/c","b/c","c/a","c/b"}),V350="l"),VLOOKUP(X350,$AC$2:$AD$17,2,FALSE),IF(AND(OR($E351={"a/c","b/c","c/a","c/b"}),V349="w"),VLOOKUP(X349,$AA$2:$AB$17,2,FALSE),IF(AND(OR($E351={"a/c","b/c","c/a","c/b"}),V349="l"),VLOOKUP(X349,$AC$2:$AD$17,2,FALSE),IF(AND(OR($E351={"a/c","b/c","c/a","c/b"}),V348="w"),VLOOKUP(X348,$AA$2:$AB$17,2,FALSE),IF(AND(OR($E351={"a/c","b/c","c/a","c/b"}),V348="l"),VLOOKUP(X348,$AC$2:$AD$17,2,FALSE),IF(AND(OR($E351={"a/c","b/c","c/a","c/b"}),V347="w"),VLOOKUP(X347,$AA$2:$AB$17,2,FALSE),IF(AND(OR($E351={"a/c","b/c","c/a","c/b"}),V347="l"),VLOOKUP(X347,$AC$2:$AD$17,2,FALSE),IF(AND(OR($E351={"a/c","b/c","c/a","c/b"}),V346="w"),VLOOKUP(X346,$AA$2:$AB$17,2,FALSE),IF(AND(OR($E351={"a/c","b/c","c/a","c/b"}),V346="l"),VLOOKUP(X346,$AC$2:$AD$17,2,FALSE),IF(AND(OR($E351={"a/c","b/c","c/a","c/b"}),V345="w"),VLOOKUP(X345,$AA$2:$AB$17,2,FALSE),IF(AND(OR($E351={"a/c","b/c","c/a","c/b"}),V345="l"),VLOOKUP(X345,$AC$2:$AD$17,2,FALSE),IF(AND(OR($E351={"a/c","b/c","c/a","c/b"}),V344="w"),VLOOKUP(X344,$AA$2:$AB$17,2,FALSE),IF(AND(OR($E351={"a/c","b/c","c/a","c/b"}),V344="l"),VLOOKUP(X344,$AC$2:$AD$17,2,FALSE),IF(AND(OR($E351={"a/c","b/c","c/a","c/b"}),V343="w"),VLOOKUP(X343,$AA$2:$AB$17,2,FALSE),IF(AND(OR($E351={"a/c","b/c","c/a","c/b"}),V343="l"),VLOOKUP(X343,$AC$2:$AD$17,2,FALSE),IF(AND(OR($E351={"a/c","b/c","c/a","c/b"}),V342="w"),VLOOKUP(X342,$AA$2:$AB$17,2,FALSE),IF(AND(OR($E351={"a/c","b/c","c/a","c/b"}),V342="l"),VLOOKUP(X342,$AC$2:$AD$17,2,FALSE),IF(AND(OR($E351={"a/c","b/c","c/a","c/b"}),V341="w"),VLOOKUP(X341,$AA$2:$AB$17,2,FALSE),IF(AND(OR($E351={"a/c","b/c","c/a","c/b"}),V341="l"),VLOOKUP(X341,$AC$2:$AD$17,2,FALSE),IF(OR($E351={"a/c","b/c","c/a","c/b"}),1,"")))))))))))))))))))))))</f>
        <v>3</v>
      </c>
      <c r="Y352" s="12">
        <f t="shared" si="33"/>
        <v>1</v>
      </c>
      <c r="Z352" s="27">
        <f t="shared" si="34"/>
        <v>-2</v>
      </c>
    </row>
    <row r="353" spans="1:26">
      <c r="A353" s="2">
        <v>28</v>
      </c>
      <c r="B353" s="9">
        <f>IF(OR($A353={1,2,3,4,5,6,7,8,9,10,11,12}),1,IF(OR($A353={13,14,15,16,17,18,19,20,21,22,23,24}),2,IF(OR($A353={25,26,27,28,29,30,31,32,33,34,35,36}),3,"")))</f>
        <v>3</v>
      </c>
      <c r="C353" s="9" t="str">
        <f>IF(OR($A353={1,4,7,10,13,16,19,22,25,28,31,34}),"A",IF(OR($A353={2,5,8,11,14,17,20,23,26,29,32,35}),"B",IF(OR($A353={3,6,9,12,15,18,21,24,27,30,33,36}),"C","")))</f>
        <v>A</v>
      </c>
      <c r="D353" t="str">
        <f t="shared" si="35"/>
        <v>2/3</v>
      </c>
      <c r="E353" t="str">
        <f t="shared" si="36"/>
        <v>C/A</v>
      </c>
      <c r="F353" s="13" t="str">
        <f>IF(AND(G353="d",$A353&gt;=1,OR(H353={1,"2a","2b",3,"5a","5b","10a","10b","20a","20b","40a","40b","80a","80b","160a","160b"})),"w",IF(AND(G353="",$A353&gt;=1,OR(H353={1,"2a","2b",3,"5a","5b","10a","10b","20a","20b","40a","40b","80a","80b","160a","160b"})),"l",""))</f>
        <v/>
      </c>
      <c r="G353" s="7" t="str">
        <f>IF(OR($A353={1,2,3,4,5,6,7,8,9,10,11,12}),"d","")</f>
        <v/>
      </c>
      <c r="H353" s="14" t="str">
        <f>IF(AND(OR($D352={"1/2","1/3","2/1","3/1"}),F352="w"),VLOOKUP(H352,$AA$2:$AB$17,2,FALSE),IF(AND(OR($D352={"1/2","1/3","2/1","3/1"}),F352="l"),VLOOKUP(H352,$AC$2:$AD$17,2,FALSE),IF(AND(OR($D352={"1/2","1/3","2/1","3/1"}),F351="w"),VLOOKUP(H351,$AA$2:$AB$17,2,FALSE),IF(AND(OR($D352={"1/2","1/3","2/1","3/1"}),F351="l"),VLOOKUP(H351,$AC$2:$AD$17,2,FALSE),IF(AND(OR($D352={"1/2","1/3","2/1","3/1"}),F350="w"),VLOOKUP(H350,$AA$2:$AB$17,2,FALSE),IF(AND(OR($D352={"1/2","1/3","2/1","3/1"}),F350="l"),VLOOKUP(H350,$AC$2:$AD$17,2,FALSE),IF(AND(OR($D352={"1/2","1/3","2/1","3/1"}),F349="w"),VLOOKUP(H349,$AA$2:$AB$17,2,FALSE),IF(AND(OR($D352={"1/2","1/3","2/1","3/1"}),F349="l"),VLOOKUP(H349,$AC$2:$AD$17,2,FALSE),IF(AND(OR($D352={"1/2","1/3","2/1","3/1"}),F348="w"),VLOOKUP(H348,$AA$2:$AB$17,2,FALSE),IF(AND(OR($D352={"1/2","1/3","2/1","3/1"}),F348="l"),VLOOKUP(H348,$AC$2:$AD$17,2,FALSE),IF(AND(OR($D352={"1/2","1/3","2/1","3/1"}),F347="w"),VLOOKUP(H347,$AA$2:$AB$17,2,FALSE),IF(AND(OR($D352={"1/2","1/3","2/1","3/1"}),F347="l"),VLOOKUP(H347,$AC$2:$AD$17,2,FALSE),IF(AND(OR($D352={"1/2","1/3","2/1","3/1"}),F346="w"),VLOOKUP(H346,$AA$2:$AB$17,2,FALSE),IF(AND(OR($D352={"1/2","1/3","2/1","3/1"}),F346="l"),VLOOKUP(H346,$AC$2:$AD$17,2,FALSE),IF(AND(OR($D352={"1/2","1/3","2/1","3/1"}),F345="w"),VLOOKUP(H345,$AA$2:$AB$17,2,FALSE),IF(AND(OR($D352={"1/2","1/3","2/1","3/1"}),F345="l"),VLOOKUP(H345,$AC$2:$AD$17,2,FALSE),IF(AND(OR($D352={"1/2","1/3","2/1","3/1"}),F344="w"),VLOOKUP(H344,$AA$2:$AB$17,2,FALSE),IF(AND(OR($D352={"1/2","1/3","2/1","3/1"}),F344="l"),VLOOKUP(H344,$AC$2:$AD$17,2,FALSE),IF(AND(OR($D352={"1/2","1/3","2/1","3/1"}),F343="w"),VLOOKUP(H343,$AA$2:$AB$17,2,FALSE),IF(AND(OR($D352={"1/2","1/3","2/1","3/1"}),F343="l"),VLOOKUP(H343,$AC$2:$AD$17,2,FALSE),IF(AND(OR($D352={"1/2","1/3","2/1","3/1"}),F342="w"),VLOOKUP(H342,$AA$2:$AB$17,2,FALSE),IF(AND(OR($D352={"1/2","1/3","2/1","3/1"}),F342="l"),VLOOKUP(H342,$AC$2:$AD$17,2,FALSE),IF(OR($D352={"1/2","1/3","2/1","3/1"}),1,"")))))))))))))))))))))))</f>
        <v/>
      </c>
      <c r="I353" s="13" t="str">
        <f>IF(AND(J353="d",$A353&gt;=1,OR(K353={1,"2a","2b",3,"5a","5b","10a","10b","20a","20b","40a","40b","80a","80b","160a","160b"})),"w",IF(AND(J353="",$A353&gt;=1,OR(K353={1,"2a","2b",3,"5a","5b","10a","10b","20a","20b","40a","40b","80a","80b","160a","160b"})),"l",""))</f>
        <v>l</v>
      </c>
      <c r="J353" s="7" t="str">
        <f>IF(OR($A353={13,14,15,16,17,18,19,20,21,22,23,24}),"d","")</f>
        <v/>
      </c>
      <c r="K353" s="14" t="str">
        <f>IF(AND(OR($D352={"1/2","2/3","2/1","3/2"}),I352="w"),VLOOKUP(K352,$AA$2:$AB$17,2,FALSE),IF(AND(OR($D352={"1/2","2/3","2/1","3/2"}),I352="l"),VLOOKUP(K352,$AC$2:$AD$17,2,FALSE),IF(AND(OR($D352={"1/2","2/3","2/1","3/2"}),I351="w"),VLOOKUP(K351,$AA$2:$AB$17,2,FALSE),IF(AND(OR($D352={"1/2","2/3","2/1","3/2"}),I351="l"),VLOOKUP(K351,$AC$2:$AD$17,2,FALSE),IF(AND(OR($D352={"1/2","2/3","2/1","3/2"}),I350="w"),VLOOKUP(K350,$AA$2:$AB$17,2,FALSE),IF(AND(OR($D352={"1/2","2/3","2/1","3/2"}),I350="l"),VLOOKUP(K350,$AC$2:$AD$17,2,FALSE),IF(AND(OR($D352={"1/2","2/3","2/1","3/2"}),I349="w"),VLOOKUP(K349,$AA$2:$AB$17,2,FALSE),IF(AND(OR($D352={"1/2","2/3","2/1","3/2"}),I349="l"),VLOOKUP(K349,$AC$2:$AD$17,2,FALSE),IF(AND(OR($D352={"1/2","2/3","2/1","3/2"}),I348="w"),VLOOKUP(K348,$AA$2:$AB$17,2,FALSE),IF(AND(OR($D352={"1/2","2/3","2/1","3/2"}),I348="l"),VLOOKUP(K348,$AC$2:$AD$17,2,FALSE),IF(AND(OR($D352={"1/2","2/3","2/1","3/2"}),I347="w"),VLOOKUP(K347,$AA$2:$AB$17,2,FALSE),IF(AND(OR($D352={"1/2","2/3","2/1","3/2"}),I347="l"),VLOOKUP(K347,$AC$2:$AD$17,2,FALSE),IF(AND(OR($D352={"1/2","2/3","2/1","3/2"}),I346="w"),VLOOKUP(K346,$AA$2:$AB$17,2,FALSE),IF(AND(OR($D352={"1/2","2/3","2/1","3/2"}),I346="l"),VLOOKUP(K346,$AC$2:$AD$17,2,FALSE),IF(AND(OR($D352={"1/2","2/3","2/1","3/2"}),I345="w"),VLOOKUP(K345,$AA$2:$AB$17,2,FALSE),IF(AND(OR($D352={"1/2","2/3","2/1","3/2"}),I345="l"),VLOOKUP(K345,$AC$2:$AD$17,2,FALSE),IF(AND(OR($D352={"1/2","2/3","2/1","3/2"}),I344="w"),VLOOKUP(K344,$AA$2:$AB$17,2,FALSE),IF(AND(OR($D352={"1/2","2/3","2/1","3/2"}),I344="l"),VLOOKUP(K344,$AC$2:$AD$17,2,FALSE),IF(AND(OR($D352={"1/2","2/3","2/1","3/2"}),I343="w"),VLOOKUP(K343,$AA$2:$AB$17,2,FALSE),IF(AND(OR($D352={"1/2","2/3","2/1","3/2"}),I343="l"),VLOOKUP(K343,$AC$2:$AD$17,2,FALSE),IF(AND(OR($D352={"1/2","2/3","2/1","3/2"}),I342="w"),VLOOKUP(K342,$AA$2:$AB$17,2,FALSE),IF(AND(OR($D352={"1/2","2/3","2/1","3/2"}),I342="l"),VLOOKUP(K342,$AC$2:$AD$17,2,FALSE),IF(OR($D352={"1/2","2/3","2/1","3/2"}),1,"")))))))))))))))))))))))</f>
        <v>5b</v>
      </c>
      <c r="L353" s="13" t="str">
        <f>IF(AND(M353="d",$A353&gt;=1,OR(N353={1,"2a","2b",3,"5a","5b","10a","10b","20a","20b","40a","40b","80a","80b","160a","160b"})),"w",IF(AND(M353="",$A353&gt;=1,OR(N353={1,"2a","2b",3,"5a","5b","10a","10b","20a","20b","40a","40b","80a","80b","160a","160b"})),"l",""))</f>
        <v>w</v>
      </c>
      <c r="M353" s="7" t="str">
        <f>IF(OR($A353={25,26,27,28,29,30,31,32,33,34,35,36}),"d","")</f>
        <v>d</v>
      </c>
      <c r="N353" s="14">
        <f>IF(AND(OR($D352={"1/3","2/3","3/1","3/2"}),L352="w"),VLOOKUP(N352,$AA$2:$AB$17,2,FALSE),IF(AND(OR($D352={"1/3","2/3","3/1","3/2"}),L352="l"),VLOOKUP(N352,$AC$2:$AD$17,2,FALSE),IF(AND(OR($D352={"1/3","2/3","3/1","3/2"}),L351="w"),VLOOKUP(N351,$AA$2:$AB$17,2,FALSE),IF(AND(OR($D352={"1/3","2/3","3/1","3/2"}),L351="l"),VLOOKUP(N351,$AC$2:$AD$17,2,FALSE),IF(AND(OR($D352={"1/3","2/3","3/1","3/2"}),L350="w"),VLOOKUP(N350,$AA$2:$AB$17,2,FALSE),IF(AND(OR($D352={"1/3","2/3","3/1","3/2"}),L350="l"),VLOOKUP(N350,$AC$2:$AD$17,2,FALSE),IF(AND(OR($D352={"1/3","2/3","3/1","3/2"}),L349="w"),VLOOKUP(N349,$AA$2:$AB$17,2,FALSE),IF(AND(OR($D352={"1/3","2/3","3/1","3/2"}),L349="l"),VLOOKUP(N349,$AC$2:$AD$17,2,FALSE),IF(AND(OR($D352={"1/3","2/3","3/1","3/2"}),L348="w"),VLOOKUP(N348,$AA$2:$AB$17,2,FALSE),IF(AND(OR($D352={"1/3","2/3","3/1","3/2"}),L348="l"),VLOOKUP(N348,$AC$2:$AD$17,2,FALSE),IF(AND(OR($D352={"1/3","2/3","3/1","3/2"}),L347="w"),VLOOKUP(N347,$AA$2:$AB$17,2,FALSE),IF(AND(OR($D352={"1/3","2/3","3/1","3/2"}),L347="l"),VLOOKUP(N347,$AC$2:$AD$17,2,FALSE),IF(AND(OR($D352={"1/3","2/3","3/1","3/2"}),L346="w"),VLOOKUP(N346,$AA$2:$AB$17,2,FALSE),IF(AND(OR($D352={"1/3","2/3","3/1","3/2"}),L346="l"),VLOOKUP(N346,$AC$2:$AD$17,2,FALSE),IF(AND(OR($D352={"1/3","2/3","3/1","3/2"}),L345="w"),VLOOKUP(N345,$AA$2:$AB$17,2,FALSE),IF(AND(OR($D352={"1/3","2/3","3/1","3/2"}),L345="l"),VLOOKUP(N345,$AC$2:$AD$17,2,FALSE),IF(AND(OR($D352={"1/3","2/3","3/1","3/2"}),L344="w"),VLOOKUP(N344,$AA$2:$AB$17,2,FALSE),IF(AND(OR($D352={"1/3","2/3","3/1","3/2"}),L344="l"),VLOOKUP(N344,$AC$2:$AD$17,2,FALSE),IF(AND(OR($D352={"1/3","2/3","3/1","3/2"}),L343="w"),VLOOKUP(N343,$AA$2:$AB$17,2,FALSE),IF(AND(OR($D352={"1/3","2/3","3/1","3/2"}),L343="l"),VLOOKUP(N343,$AC$2:$AD$17,2,FALSE),IF(AND(OR($D352={"1/3","2/3","3/1","3/2"}),L342="w"),VLOOKUP(N342,$AA$2:$AB$17,2,FALSE),IF(AND(OR($D352={"1/3","2/3","3/1","3/2"}),L342="l"),VLOOKUP(N342,$AC$2:$AD$17,2,FALSE),IF(OR($D352={"1/3","2/3","3/1","3/2"}),1,"")))))))))))))))))))))))</f>
        <v>1</v>
      </c>
      <c r="O353" s="12">
        <f t="shared" si="32"/>
        <v>-3</v>
      </c>
      <c r="P353" s="13" t="str">
        <f>IF(AND(Q353="c",$A353&gt;=1,OR(R353={1,"2a","2b",3,"5a","5b","10a","10b","20a","20b","40a","40b","80a","80b","160a","160b"})),"w",IF(AND(Q353="",$A353&gt;=1,OR(R353={1,"2a","2b",3,"5a","5b","10a","10b","20a","20b","40a","40b","80a","80b","160a","160b"})),"l",""))</f>
        <v>w</v>
      </c>
      <c r="Q353" s="7" t="str">
        <f>IF(OR($A353={1,4,7,10,13,16,19,22,25,28,31,34}),"c","")</f>
        <v>c</v>
      </c>
      <c r="R353" s="14">
        <f>IF(AND(OR($E352={"a/b","a/c","b/a","c/a"}),P352="w"),VLOOKUP(R352,$AA$2:$AB$17,2,FALSE),IF(AND(OR($E352={"a/b","a/c","b/a","c/a"}),P352="l"),VLOOKUP(R352,$AC$2:$AD$17,2,FALSE),IF(AND(OR($E352={"a/b","a/c","b/a","c/a"}),P351="w"),VLOOKUP(R351,$AA$2:$AB$17,2,FALSE),IF(AND(OR($E352={"a/b","a/c","b/a","c/a"}),P351="l"),VLOOKUP(R351,$AC$2:$AD$17,2,FALSE),IF(AND(OR($E352={"a/b","a/c","b/a","c/a"}),P350="w"),VLOOKUP(R350,$AA$2:$AB$17,2,FALSE),IF(AND(OR($E352={"a/b","a/c","b/a","c/a"}),P350="l"),VLOOKUP(R350,$AC$2:$AD$17,2,FALSE),IF(AND(OR($E352={"a/b","a/c","b/a","c/a"}),P349="w"),VLOOKUP(R349,$AA$2:$AB$17,2,FALSE),IF(AND(OR($E352={"a/b","a/c","b/a","c/a"}),P349="l"),VLOOKUP(R349,$AC$2:$AD$17,2,FALSE),IF(AND(OR($E352={"a/b","a/c","b/a","c/a"}),P348="w"),VLOOKUP(R348,$AA$2:$AB$17,2,FALSE),IF(AND(OR($E352={"a/b","a/c","b/a","c/a"}),P348="l"),VLOOKUP(R348,$AC$2:$AD$17,2,FALSE),IF(AND(OR($E352={"a/b","a/c","b/a","c/a"}),P347="w"),VLOOKUP(R347,$AA$2:$AB$17,2,FALSE),IF(AND(OR($E352={"a/b","a/c","b/a","c/a"}),P347="l"),VLOOKUP(R347,$AC$2:$AD$17,2,FALSE),IF(AND(OR($E352={"a/b","a/c","b/a","c/a"}),P346="w"),VLOOKUP(R346,$AA$2:$AB$17,2,FALSE),IF(AND(OR($E352={"a/b","a/c","b/a","c/a"}),P346="l"),VLOOKUP(R346,$AC$2:$AD$17,2,FALSE),IF(AND(OR($E352={"a/b","a/c","b/a","c/a"}),P345="w"),VLOOKUP(R345,$AA$2:$AB$17,2,FALSE),IF(AND(OR($E352={"a/b","a/c","b/a","c/a"}),P345="l"),VLOOKUP(R345,$AC$2:$AD$17,2,FALSE),IF(AND(OR($E352={"a/b","a/c","b/a","c/a"}),P344="w"),VLOOKUP(R344,$AA$2:$AB$17,2,FALSE),IF(AND(OR($E352={"a/b","a/c","b/a","c/a"}),P344="l"),VLOOKUP(R344,$AC$2:$AD$17,2,FALSE),IF(AND(OR($E352={"a/b","a/c","b/a","c/a"}),P343="w"),VLOOKUP(R343,$AA$2:$AB$17,2,FALSE),IF(AND(OR($E352={"a/b","a/c","b/a","c/a"}),P343="l"),VLOOKUP(R343,$AC$2:$AD$17,2,FALSE),IF(AND(OR($E352={"a/b","a/c","b/a","c/a"}),P342="w"),VLOOKUP(R342,$AA$2:$AB$17,2,FALSE),IF(AND(OR($E352={"a/b","a/c","b/a","c/a"}),P342="l"),VLOOKUP(R342,$AC$2:$AD$17,2,FALSE),IF(OR($E352={"a/b","a/c","b/a","c/a"}),1,"")))))))))))))))))))))))</f>
        <v>1</v>
      </c>
      <c r="S353" s="13" t="str">
        <f>IF(AND(T353="c",$A353&gt;=1,OR(U353={1,"2a","2b",3,"5a","5b","10a","10b","20a","20b","40a","40b","80a","80b","160a","160b"})),"w",IF(AND(T353="",$A353&gt;=1,OR(U353={1,"2a","2b",3,"5a","5b","10a","10b","20a","20b","40a","40b","80a","80b","160a","160b"})),"l",""))</f>
        <v/>
      </c>
      <c r="T353" s="7" t="str">
        <f>IF(OR($A353={2,5,8,11,14,17,20,23,26,29,32,35}),"c","")</f>
        <v/>
      </c>
      <c r="U353" s="14" t="str">
        <f>IF(AND(OR($E352={"a/b","b/c","b/a","c/b"}),S352="w"),VLOOKUP(U352,$AA$2:$AB$17,2,FALSE),IF(AND(OR($E352={"a/b","b/c","b/a","c/b"}),S352="l"),VLOOKUP(U352,$AC$2:$AD$17,2,FALSE),IF(AND(OR($E352={"a/b","b/c","b/a","c/b"}),S351="w"),VLOOKUP(U351,$AA$2:$AB$17,2,FALSE),IF(AND(OR($E352={"a/b","b/c","b/a","c/b"}),S351="l"),VLOOKUP(U351,$AC$2:$AD$17,2,FALSE),IF(AND(OR($E352={"a/b","b/c","b/a","c/b"}),S350="w"),VLOOKUP(U350,$AA$2:$AB$17,2,FALSE),IF(AND(OR($E352={"a/b","b/c","b/a","c/b"}),S350="l"),VLOOKUP(U350,$AC$2:$AD$17,2,FALSE),IF(AND(OR($E352={"a/b","b/c","b/a","c/b"}),S349="w"),VLOOKUP(U349,$AA$2:$AB$17,2,FALSE),IF(AND(OR($E352={"a/b","b/c","b/a","c/b"}),S349="l"),VLOOKUP(U349,$AC$2:$AD$17,2,FALSE),IF(AND(OR($E352={"a/b","b/c","b/a","c/b"}),S348="w"),VLOOKUP(U348,$AA$2:$AB$17,2,FALSE),IF(AND(OR($E352={"a/b","b/c","b/a","c/b"}),S348="l"),VLOOKUP(U348,$AC$2:$AD$17,2,FALSE),IF(AND(OR($E352={"a/b","b/c","b/a","c/b"}),S347="w"),VLOOKUP(U347,$AA$2:$AB$17,2,FALSE),IF(AND(OR($E352={"a/b","b/c","b/a","c/b"}),S347="l"),VLOOKUP(U347,$AC$2:$AD$17,2,FALSE),IF(AND(OR($E352={"a/b","b/c","b/a","c/b"}),S346="w"),VLOOKUP(U346,$AA$2:$AB$17,2,FALSE),IF(AND(OR($E352={"a/b","b/c","b/a","c/b"}),S346="l"),VLOOKUP(U346,$AC$2:$AD$17,2,FALSE),IF(AND(OR($E352={"a/b","b/c","b/a","c/b"}),S345="w"),VLOOKUP(U345,$AA$2:$AB$17,2,FALSE),IF(AND(OR($E352={"a/b","b/c","b/a","c/b"}),S345="l"),VLOOKUP(U345,$AC$2:$AD$17,2,FALSE),IF(AND(OR($E352={"a/b","b/c","b/a","c/b"}),S344="w"),VLOOKUP(U344,$AA$2:$AB$17,2,FALSE),IF(AND(OR($E352={"a/b","b/c","b/a","c/b"}),S344="l"),VLOOKUP(U344,$AC$2:$AD$17,2,FALSE),IF(AND(OR($E352={"a/b","b/c","b/a","c/b"}),S343="w"),VLOOKUP(U343,$AA$2:$AB$17,2,FALSE),IF(AND(OR($E352={"a/b","b/c","b/a","c/b"}),S343="l"),VLOOKUP(U343,$AC$2:$AD$17,2,FALSE),IF(AND(OR($E352={"a/b","b/c","b/a","c/b"}),S342="w"),VLOOKUP(U342,$AA$2:$AB$17,2,FALSE),IF(AND(OR($E352={"a/b","b/c","b/a","c/b"}),S342="l"),VLOOKUP(U342,$AC$2:$AD$17,2,FALSE),IF(OR($E352={"a/b","b/c","b/a","c/b"}),1,"")))))))))))))))))))))))</f>
        <v/>
      </c>
      <c r="V353" s="13" t="str">
        <f>IF(AND(W353="c",$A353&gt;=1,OR(X353={1,"2a","2b",3,"5a","5b","10a","10b","20a","20b","40a","40b","80a","80b","160a","160b"})),"w",IF(AND(W353="",$A353&gt;=1,OR(X353={1,"2a","2b",3,"5a","5b","10a","10b","20a","20b","40a","40b","80a","80b","160a","160b"})),"l",""))</f>
        <v>l</v>
      </c>
      <c r="W353" s="7" t="str">
        <f>IF(OR($A353={3,6,9,12,15,18,21,24,27,30,33,36}),"c","")</f>
        <v/>
      </c>
      <c r="X353" s="14" t="str">
        <f>IF(AND(OR($E352={"a/c","b/c","c/a","c/b"}),V352="w"),VLOOKUP(X352,$AA$2:$AB$17,2,FALSE),IF(AND(OR($E352={"a/c","b/c","c/a","c/b"}),V352="l"),VLOOKUP(X352,$AC$2:$AD$17,2,FALSE),IF(AND(OR($E352={"a/c","b/c","c/a","c/b"}),V351="w"),VLOOKUP(X351,$AA$2:$AB$17,2,FALSE),IF(AND(OR($E352={"a/c","b/c","c/a","c/b"}),V351="l"),VLOOKUP(X351,$AC$2:$AD$17,2,FALSE),IF(AND(OR($E352={"a/c","b/c","c/a","c/b"}),V350="w"),VLOOKUP(X350,$AA$2:$AB$17,2,FALSE),IF(AND(OR($E352={"a/c","b/c","c/a","c/b"}),V350="l"),VLOOKUP(X350,$AC$2:$AD$17,2,FALSE),IF(AND(OR($E352={"a/c","b/c","c/a","c/b"}),V349="w"),VLOOKUP(X349,$AA$2:$AB$17,2,FALSE),IF(AND(OR($E352={"a/c","b/c","c/a","c/b"}),V349="l"),VLOOKUP(X349,$AC$2:$AD$17,2,FALSE),IF(AND(OR($E352={"a/c","b/c","c/a","c/b"}),V348="w"),VLOOKUP(X348,$AA$2:$AB$17,2,FALSE),IF(AND(OR($E352={"a/c","b/c","c/a","c/b"}),V348="l"),VLOOKUP(X348,$AC$2:$AD$17,2,FALSE),IF(AND(OR($E352={"a/c","b/c","c/a","c/b"}),V347="w"),VLOOKUP(X347,$AA$2:$AB$17,2,FALSE),IF(AND(OR($E352={"a/c","b/c","c/a","c/b"}),V347="l"),VLOOKUP(X347,$AC$2:$AD$17,2,FALSE),IF(AND(OR($E352={"a/c","b/c","c/a","c/b"}),V346="w"),VLOOKUP(X346,$AA$2:$AB$17,2,FALSE),IF(AND(OR($E352={"a/c","b/c","c/a","c/b"}),V346="l"),VLOOKUP(X346,$AC$2:$AD$17,2,FALSE),IF(AND(OR($E352={"a/c","b/c","c/a","c/b"}),V345="w"),VLOOKUP(X345,$AA$2:$AB$17,2,FALSE),IF(AND(OR($E352={"a/c","b/c","c/a","c/b"}),V345="l"),VLOOKUP(X345,$AC$2:$AD$17,2,FALSE),IF(AND(OR($E352={"a/c","b/c","c/a","c/b"}),V344="w"),VLOOKUP(X344,$AA$2:$AB$17,2,FALSE),IF(AND(OR($E352={"a/c","b/c","c/a","c/b"}),V344="l"),VLOOKUP(X344,$AC$2:$AD$17,2,FALSE),IF(AND(OR($E352={"a/c","b/c","c/a","c/b"}),V343="w"),VLOOKUP(X343,$AA$2:$AB$17,2,FALSE),IF(AND(OR($E352={"a/c","b/c","c/a","c/b"}),V343="l"),VLOOKUP(X343,$AC$2:$AD$17,2,FALSE),IF(AND(OR($E352={"a/c","b/c","c/a","c/b"}),V342="w"),VLOOKUP(X342,$AA$2:$AB$17,2,FALSE),IF(AND(OR($E352={"a/c","b/c","c/a","c/b"}),V342="l"),VLOOKUP(X342,$AC$2:$AD$17,2,FALSE),IF(OR($E352={"a/c","b/c","c/a","c/b"}),1,"")))))))))))))))))))))))</f>
        <v>5a</v>
      </c>
      <c r="Y353" s="12">
        <f t="shared" si="33"/>
        <v>-3</v>
      </c>
      <c r="Z353" s="27">
        <f t="shared" si="34"/>
        <v>-6</v>
      </c>
    </row>
    <row r="354" spans="1:26">
      <c r="A354" s="2">
        <v>8</v>
      </c>
      <c r="B354" s="9">
        <f>IF(OR($A354={1,2,3,4,5,6,7,8,9,10,11,12}),1,IF(OR($A354={13,14,15,16,17,18,19,20,21,22,23,24}),2,IF(OR($A354={25,26,27,28,29,30,31,32,33,34,35,36}),3,"")))</f>
        <v>1</v>
      </c>
      <c r="C354" s="9" t="str">
        <f>IF(OR($A354={1,4,7,10,13,16,19,22,25,28,31,34}),"A",IF(OR($A354={2,5,8,11,14,17,20,23,26,29,32,35}),"B",IF(OR($A354={3,6,9,12,15,18,21,24,27,30,33,36}),"C","")))</f>
        <v>B</v>
      </c>
      <c r="D354" t="str">
        <f t="shared" si="35"/>
        <v>3/1</v>
      </c>
      <c r="E354" t="str">
        <f t="shared" si="36"/>
        <v>A/B</v>
      </c>
      <c r="F354" s="13" t="str">
        <f>IF(AND(G354="d",$A354&gt;=1,OR(H354={1,"2a","2b",3,"5a","5b","10a","10b","20a","20b","40a","40b","80a","80b","160a","160b"})),"w",IF(AND(G354="",$A354&gt;=1,OR(H354={1,"2a","2b",3,"5a","5b","10a","10b","20a","20b","40a","40b","80a","80b","160a","160b"})),"l",""))</f>
        <v/>
      </c>
      <c r="G354" s="7" t="str">
        <f>IF(OR($A354={1,2,3,4,5,6,7,8,9,10,11,12}),"d","")</f>
        <v>d</v>
      </c>
      <c r="H354" s="14" t="str">
        <f>IF(AND(OR($D353={"1/2","1/3","2/1","3/1"}),F353="w"),VLOOKUP(H353,$AA$2:$AB$17,2,FALSE),IF(AND(OR($D353={"1/2","1/3","2/1","3/1"}),F353="l"),VLOOKUP(H353,$AC$2:$AD$17,2,FALSE),IF(AND(OR($D353={"1/2","1/3","2/1","3/1"}),F352="w"),VLOOKUP(H352,$AA$2:$AB$17,2,FALSE),IF(AND(OR($D353={"1/2","1/3","2/1","3/1"}),F352="l"),VLOOKUP(H352,$AC$2:$AD$17,2,FALSE),IF(AND(OR($D353={"1/2","1/3","2/1","3/1"}),F351="w"),VLOOKUP(H351,$AA$2:$AB$17,2,FALSE),IF(AND(OR($D353={"1/2","1/3","2/1","3/1"}),F351="l"),VLOOKUP(H351,$AC$2:$AD$17,2,FALSE),IF(AND(OR($D353={"1/2","1/3","2/1","3/1"}),F350="w"),VLOOKUP(H350,$AA$2:$AB$17,2,FALSE),IF(AND(OR($D353={"1/2","1/3","2/1","3/1"}),F350="l"),VLOOKUP(H350,$AC$2:$AD$17,2,FALSE),IF(AND(OR($D353={"1/2","1/3","2/1","3/1"}),F349="w"),VLOOKUP(H349,$AA$2:$AB$17,2,FALSE),IF(AND(OR($D353={"1/2","1/3","2/1","3/1"}),F349="l"),VLOOKUP(H349,$AC$2:$AD$17,2,FALSE),IF(AND(OR($D353={"1/2","1/3","2/1","3/1"}),F348="w"),VLOOKUP(H348,$AA$2:$AB$17,2,FALSE),IF(AND(OR($D353={"1/2","1/3","2/1","3/1"}),F348="l"),VLOOKUP(H348,$AC$2:$AD$17,2,FALSE),IF(AND(OR($D353={"1/2","1/3","2/1","3/1"}),F347="w"),VLOOKUP(H347,$AA$2:$AB$17,2,FALSE),IF(AND(OR($D353={"1/2","1/3","2/1","3/1"}),F347="l"),VLOOKUP(H347,$AC$2:$AD$17,2,FALSE),IF(AND(OR($D353={"1/2","1/3","2/1","3/1"}),F346="w"),VLOOKUP(H346,$AA$2:$AB$17,2,FALSE),IF(AND(OR($D353={"1/2","1/3","2/1","3/1"}),F346="l"),VLOOKUP(H346,$AC$2:$AD$17,2,FALSE),IF(AND(OR($D353={"1/2","1/3","2/1","3/1"}),F345="w"),VLOOKUP(H345,$AA$2:$AB$17,2,FALSE),IF(AND(OR($D353={"1/2","1/3","2/1","3/1"}),F345="l"),VLOOKUP(H345,$AC$2:$AD$17,2,FALSE),IF(AND(OR($D353={"1/2","1/3","2/1","3/1"}),F344="w"),VLOOKUP(H344,$AA$2:$AB$17,2,FALSE),IF(AND(OR($D353={"1/2","1/3","2/1","3/1"}),F344="l"),VLOOKUP(H344,$AC$2:$AD$17,2,FALSE),IF(AND(OR($D353={"1/2","1/3","2/1","3/1"}),F343="w"),VLOOKUP(H343,$AA$2:$AB$17,2,FALSE),IF(AND(OR($D353={"1/2","1/3","2/1","3/1"}),F343="l"),VLOOKUP(H343,$AC$2:$AD$17,2,FALSE),IF(OR($D353={"1/2","1/3","2/1","3/1"}),1,"")))))))))))))))))))))))</f>
        <v/>
      </c>
      <c r="I354" s="13" t="str">
        <f>IF(AND(J354="d",$A354&gt;=1,OR(K354={1,"2a","2b",3,"5a","5b","10a","10b","20a","20b","40a","40b","80a","80b","160a","160b"})),"w",IF(AND(J354="",$A354&gt;=1,OR(K354={1,"2a","2b",3,"5a","5b","10a","10b","20a","20b","40a","40b","80a","80b","160a","160b"})),"l",""))</f>
        <v>l</v>
      </c>
      <c r="J354" s="7" t="str">
        <f>IF(OR($A354={13,14,15,16,17,18,19,20,21,22,23,24}),"d","")</f>
        <v/>
      </c>
      <c r="K354" s="14" t="str">
        <f>IF(AND(OR($D353={"1/2","2/3","2/1","3/2"}),I353="w"),VLOOKUP(K353,$AA$2:$AB$17,2,FALSE),IF(AND(OR($D353={"1/2","2/3","2/1","3/2"}),I353="l"),VLOOKUP(K353,$AC$2:$AD$17,2,FALSE),IF(AND(OR($D353={"1/2","2/3","2/1","3/2"}),I352="w"),VLOOKUP(K352,$AA$2:$AB$17,2,FALSE),IF(AND(OR($D353={"1/2","2/3","2/1","3/2"}),I352="l"),VLOOKUP(K352,$AC$2:$AD$17,2,FALSE),IF(AND(OR($D353={"1/2","2/3","2/1","3/2"}),I351="w"),VLOOKUP(K351,$AA$2:$AB$17,2,FALSE),IF(AND(OR($D353={"1/2","2/3","2/1","3/2"}),I351="l"),VLOOKUP(K351,$AC$2:$AD$17,2,FALSE),IF(AND(OR($D353={"1/2","2/3","2/1","3/2"}),I350="w"),VLOOKUP(K350,$AA$2:$AB$17,2,FALSE),IF(AND(OR($D353={"1/2","2/3","2/1","3/2"}),I350="l"),VLOOKUP(K350,$AC$2:$AD$17,2,FALSE),IF(AND(OR($D353={"1/2","2/3","2/1","3/2"}),I349="w"),VLOOKUP(K349,$AA$2:$AB$17,2,FALSE),IF(AND(OR($D353={"1/2","2/3","2/1","3/2"}),I349="l"),VLOOKUP(K349,$AC$2:$AD$17,2,FALSE),IF(AND(OR($D353={"1/2","2/3","2/1","3/2"}),I348="w"),VLOOKUP(K348,$AA$2:$AB$17,2,FALSE),IF(AND(OR($D353={"1/2","2/3","2/1","3/2"}),I348="l"),VLOOKUP(K348,$AC$2:$AD$17,2,FALSE),IF(AND(OR($D353={"1/2","2/3","2/1","3/2"}),I347="w"),VLOOKUP(K347,$AA$2:$AB$17,2,FALSE),IF(AND(OR($D353={"1/2","2/3","2/1","3/2"}),I347="l"),VLOOKUP(K347,$AC$2:$AD$17,2,FALSE),IF(AND(OR($D353={"1/2","2/3","2/1","3/2"}),I346="w"),VLOOKUP(K346,$AA$2:$AB$17,2,FALSE),IF(AND(OR($D353={"1/2","2/3","2/1","3/2"}),I346="l"),VLOOKUP(K346,$AC$2:$AD$17,2,FALSE),IF(AND(OR($D353={"1/2","2/3","2/1","3/2"}),I345="w"),VLOOKUP(K345,$AA$2:$AB$17,2,FALSE),IF(AND(OR($D353={"1/2","2/3","2/1","3/2"}),I345="l"),VLOOKUP(K345,$AC$2:$AD$17,2,FALSE),IF(AND(OR($D353={"1/2","2/3","2/1","3/2"}),I344="w"),VLOOKUP(K344,$AA$2:$AB$17,2,FALSE),IF(AND(OR($D353={"1/2","2/3","2/1","3/2"}),I344="l"),VLOOKUP(K344,$AC$2:$AD$17,2,FALSE),IF(AND(OR($D353={"1/2","2/3","2/1","3/2"}),I343="w"),VLOOKUP(K343,$AA$2:$AB$17,2,FALSE),IF(AND(OR($D353={"1/2","2/3","2/1","3/2"}),I343="l"),VLOOKUP(K343,$AC$2:$AD$17,2,FALSE),IF(OR($D353={"1/2","2/3","2/1","3/2"}),1,"")))))))))))))))))))))))</f>
        <v>10a</v>
      </c>
      <c r="L354" s="13" t="str">
        <f>IF(AND(M354="d",$A354&gt;=1,OR(N354={1,"2a","2b",3,"5a","5b","10a","10b","20a","20b","40a","40b","80a","80b","160a","160b"})),"w",IF(AND(M354="",$A354&gt;=1,OR(N354={1,"2a","2b",3,"5a","5b","10a","10b","20a","20b","40a","40b","80a","80b","160a","160b"})),"l",""))</f>
        <v>l</v>
      </c>
      <c r="M354" s="7" t="str">
        <f>IF(OR($A354={25,26,27,28,29,30,31,32,33,34,35,36}),"d","")</f>
        <v/>
      </c>
      <c r="N354" s="14">
        <f>IF(AND(OR($D353={"1/3","2/3","3/1","3/2"}),L353="w"),VLOOKUP(N353,$AA$2:$AB$17,2,FALSE),IF(AND(OR($D353={"1/3","2/3","3/1","3/2"}),L353="l"),VLOOKUP(N353,$AC$2:$AD$17,2,FALSE),IF(AND(OR($D353={"1/3","2/3","3/1","3/2"}),L352="w"),VLOOKUP(N352,$AA$2:$AB$17,2,FALSE),IF(AND(OR($D353={"1/3","2/3","3/1","3/2"}),L352="l"),VLOOKUP(N352,$AC$2:$AD$17,2,FALSE),IF(AND(OR($D353={"1/3","2/3","3/1","3/2"}),L351="w"),VLOOKUP(N351,$AA$2:$AB$17,2,FALSE),IF(AND(OR($D353={"1/3","2/3","3/1","3/2"}),L351="l"),VLOOKUP(N351,$AC$2:$AD$17,2,FALSE),IF(AND(OR($D353={"1/3","2/3","3/1","3/2"}),L350="w"),VLOOKUP(N350,$AA$2:$AB$17,2,FALSE),IF(AND(OR($D353={"1/3","2/3","3/1","3/2"}),L350="l"),VLOOKUP(N350,$AC$2:$AD$17,2,FALSE),IF(AND(OR($D353={"1/3","2/3","3/1","3/2"}),L349="w"),VLOOKUP(N349,$AA$2:$AB$17,2,FALSE),IF(AND(OR($D353={"1/3","2/3","3/1","3/2"}),L349="l"),VLOOKUP(N349,$AC$2:$AD$17,2,FALSE),IF(AND(OR($D353={"1/3","2/3","3/1","3/2"}),L348="w"),VLOOKUP(N348,$AA$2:$AB$17,2,FALSE),IF(AND(OR($D353={"1/3","2/3","3/1","3/2"}),L348="l"),VLOOKUP(N348,$AC$2:$AD$17,2,FALSE),IF(AND(OR($D353={"1/3","2/3","3/1","3/2"}),L347="w"),VLOOKUP(N347,$AA$2:$AB$17,2,FALSE),IF(AND(OR($D353={"1/3","2/3","3/1","3/2"}),L347="l"),VLOOKUP(N347,$AC$2:$AD$17,2,FALSE),IF(AND(OR($D353={"1/3","2/3","3/1","3/2"}),L346="w"),VLOOKUP(N346,$AA$2:$AB$17,2,FALSE),IF(AND(OR($D353={"1/3","2/3","3/1","3/2"}),L346="l"),VLOOKUP(N346,$AC$2:$AD$17,2,FALSE),IF(AND(OR($D353={"1/3","2/3","3/1","3/2"}),L345="w"),VLOOKUP(N345,$AA$2:$AB$17,2,FALSE),IF(AND(OR($D353={"1/3","2/3","3/1","3/2"}),L345="l"),VLOOKUP(N345,$AC$2:$AD$17,2,FALSE),IF(AND(OR($D353={"1/3","2/3","3/1","3/2"}),L344="w"),VLOOKUP(N344,$AA$2:$AB$17,2,FALSE),IF(AND(OR($D353={"1/3","2/3","3/1","3/2"}),L344="l"),VLOOKUP(N344,$AC$2:$AD$17,2,FALSE),IF(AND(OR($D353={"1/3","2/3","3/1","3/2"}),L343="w"),VLOOKUP(N343,$AA$2:$AB$17,2,FALSE),IF(AND(OR($D353={"1/3","2/3","3/1","3/2"}),L343="l"),VLOOKUP(N343,$AC$2:$AD$17,2,FALSE),IF(OR($D353={"1/3","2/3","3/1","3/2"}),1,"")))))))))))))))))))))))</f>
        <v>1</v>
      </c>
      <c r="O354" s="12">
        <f t="shared" si="32"/>
        <v>-11</v>
      </c>
      <c r="P354" s="13" t="str">
        <f>IF(AND(Q354="c",$A354&gt;=1,OR(R354={1,"2a","2b",3,"5a","5b","10a","10b","20a","20b","40a","40b","80a","80b","160a","160b"})),"w",IF(AND(Q354="",$A354&gt;=1,OR(R354={1,"2a","2b",3,"5a","5b","10a","10b","20a","20b","40a","40b","80a","80b","160a","160b"})),"l",""))</f>
        <v>l</v>
      </c>
      <c r="Q354" s="7" t="str">
        <f>IF(OR($A354={1,4,7,10,13,16,19,22,25,28,31,34}),"c","")</f>
        <v/>
      </c>
      <c r="R354" s="14">
        <f>IF(AND(OR($E353={"a/b","a/c","b/a","c/a"}),P353="w"),VLOOKUP(R353,$AA$2:$AB$17,2,FALSE),IF(AND(OR($E353={"a/b","a/c","b/a","c/a"}),P353="l"),VLOOKUP(R353,$AC$2:$AD$17,2,FALSE),IF(AND(OR($E353={"a/b","a/c","b/a","c/a"}),P352="w"),VLOOKUP(R352,$AA$2:$AB$17,2,FALSE),IF(AND(OR($E353={"a/b","a/c","b/a","c/a"}),P352="l"),VLOOKUP(R352,$AC$2:$AD$17,2,FALSE),IF(AND(OR($E353={"a/b","a/c","b/a","c/a"}),P351="w"),VLOOKUP(R351,$AA$2:$AB$17,2,FALSE),IF(AND(OR($E353={"a/b","a/c","b/a","c/a"}),P351="l"),VLOOKUP(R351,$AC$2:$AD$17,2,FALSE),IF(AND(OR($E353={"a/b","a/c","b/a","c/a"}),P350="w"),VLOOKUP(R350,$AA$2:$AB$17,2,FALSE),IF(AND(OR($E353={"a/b","a/c","b/a","c/a"}),P350="l"),VLOOKUP(R350,$AC$2:$AD$17,2,FALSE),IF(AND(OR($E353={"a/b","a/c","b/a","c/a"}),P349="w"),VLOOKUP(R349,$AA$2:$AB$17,2,FALSE),IF(AND(OR($E353={"a/b","a/c","b/a","c/a"}),P349="l"),VLOOKUP(R349,$AC$2:$AD$17,2,FALSE),IF(AND(OR($E353={"a/b","a/c","b/a","c/a"}),P348="w"),VLOOKUP(R348,$AA$2:$AB$17,2,FALSE),IF(AND(OR($E353={"a/b","a/c","b/a","c/a"}),P348="l"),VLOOKUP(R348,$AC$2:$AD$17,2,FALSE),IF(AND(OR($E353={"a/b","a/c","b/a","c/a"}),P347="w"),VLOOKUP(R347,$AA$2:$AB$17,2,FALSE),IF(AND(OR($E353={"a/b","a/c","b/a","c/a"}),P347="l"),VLOOKUP(R347,$AC$2:$AD$17,2,FALSE),IF(AND(OR($E353={"a/b","a/c","b/a","c/a"}),P346="w"),VLOOKUP(R346,$AA$2:$AB$17,2,FALSE),IF(AND(OR($E353={"a/b","a/c","b/a","c/a"}),P346="l"),VLOOKUP(R346,$AC$2:$AD$17,2,FALSE),IF(AND(OR($E353={"a/b","a/c","b/a","c/a"}),P345="w"),VLOOKUP(R345,$AA$2:$AB$17,2,FALSE),IF(AND(OR($E353={"a/b","a/c","b/a","c/a"}),P345="l"),VLOOKUP(R345,$AC$2:$AD$17,2,FALSE),IF(AND(OR($E353={"a/b","a/c","b/a","c/a"}),P344="w"),VLOOKUP(R344,$AA$2:$AB$17,2,FALSE),IF(AND(OR($E353={"a/b","a/c","b/a","c/a"}),P344="l"),VLOOKUP(R344,$AC$2:$AD$17,2,FALSE),IF(AND(OR($E353={"a/b","a/c","b/a","c/a"}),P343="w"),VLOOKUP(R343,$AA$2:$AB$17,2,FALSE),IF(AND(OR($E353={"a/b","a/c","b/a","c/a"}),P343="l"),VLOOKUP(R343,$AC$2:$AD$17,2,FALSE),IF(OR($E353={"a/b","a/c","b/a","c/a"}),1,"")))))))))))))))))))))))</f>
        <v>1</v>
      </c>
      <c r="S354" s="13" t="str">
        <f>IF(AND(T354="c",$A354&gt;=1,OR(U354={1,"2a","2b",3,"5a","5b","10a","10b","20a","20b","40a","40b","80a","80b","160a","160b"})),"w",IF(AND(T354="",$A354&gt;=1,OR(U354={1,"2a","2b",3,"5a","5b","10a","10b","20a","20b","40a","40b","80a","80b","160a","160b"})),"l",""))</f>
        <v/>
      </c>
      <c r="T354" s="7" t="str">
        <f>IF(OR($A354={2,5,8,11,14,17,20,23,26,29,32,35}),"c","")</f>
        <v>c</v>
      </c>
      <c r="U354" s="14" t="str">
        <f>IF(AND(OR($E353={"a/b","b/c","b/a","c/b"}),S353="w"),VLOOKUP(U353,$AA$2:$AB$17,2,FALSE),IF(AND(OR($E353={"a/b","b/c","b/a","c/b"}),S353="l"),VLOOKUP(U353,$AC$2:$AD$17,2,FALSE),IF(AND(OR($E353={"a/b","b/c","b/a","c/b"}),S352="w"),VLOOKUP(U352,$AA$2:$AB$17,2,FALSE),IF(AND(OR($E353={"a/b","b/c","b/a","c/b"}),S352="l"),VLOOKUP(U352,$AC$2:$AD$17,2,FALSE),IF(AND(OR($E353={"a/b","b/c","b/a","c/b"}),S351="w"),VLOOKUP(U351,$AA$2:$AB$17,2,FALSE),IF(AND(OR($E353={"a/b","b/c","b/a","c/b"}),S351="l"),VLOOKUP(U351,$AC$2:$AD$17,2,FALSE),IF(AND(OR($E353={"a/b","b/c","b/a","c/b"}),S350="w"),VLOOKUP(U350,$AA$2:$AB$17,2,FALSE),IF(AND(OR($E353={"a/b","b/c","b/a","c/b"}),S350="l"),VLOOKUP(U350,$AC$2:$AD$17,2,FALSE),IF(AND(OR($E353={"a/b","b/c","b/a","c/b"}),S349="w"),VLOOKUP(U349,$AA$2:$AB$17,2,FALSE),IF(AND(OR($E353={"a/b","b/c","b/a","c/b"}),S349="l"),VLOOKUP(U349,$AC$2:$AD$17,2,FALSE),IF(AND(OR($E353={"a/b","b/c","b/a","c/b"}),S348="w"),VLOOKUP(U348,$AA$2:$AB$17,2,FALSE),IF(AND(OR($E353={"a/b","b/c","b/a","c/b"}),S348="l"),VLOOKUP(U348,$AC$2:$AD$17,2,FALSE),IF(AND(OR($E353={"a/b","b/c","b/a","c/b"}),S347="w"),VLOOKUP(U347,$AA$2:$AB$17,2,FALSE),IF(AND(OR($E353={"a/b","b/c","b/a","c/b"}),S347="l"),VLOOKUP(U347,$AC$2:$AD$17,2,FALSE),IF(AND(OR($E353={"a/b","b/c","b/a","c/b"}),S346="w"),VLOOKUP(U346,$AA$2:$AB$17,2,FALSE),IF(AND(OR($E353={"a/b","b/c","b/a","c/b"}),S346="l"),VLOOKUP(U346,$AC$2:$AD$17,2,FALSE),IF(AND(OR($E353={"a/b","b/c","b/a","c/b"}),S345="w"),VLOOKUP(U345,$AA$2:$AB$17,2,FALSE),IF(AND(OR($E353={"a/b","b/c","b/a","c/b"}),S345="l"),VLOOKUP(U345,$AC$2:$AD$17,2,FALSE),IF(AND(OR($E353={"a/b","b/c","b/a","c/b"}),S344="w"),VLOOKUP(U344,$AA$2:$AB$17,2,FALSE),IF(AND(OR($E353={"a/b","b/c","b/a","c/b"}),S344="l"),VLOOKUP(U344,$AC$2:$AD$17,2,FALSE),IF(AND(OR($E353={"a/b","b/c","b/a","c/b"}),S343="w"),VLOOKUP(U343,$AA$2:$AB$17,2,FALSE),IF(AND(OR($E353={"a/b","b/c","b/a","c/b"}),S343="l"),VLOOKUP(U343,$AC$2:$AD$17,2,FALSE),IF(OR($E353={"a/b","b/c","b/a","c/b"}),1,"")))))))))))))))))))))))</f>
        <v/>
      </c>
      <c r="V354" s="13" t="str">
        <f>IF(AND(W354="c",$A354&gt;=1,OR(X354={1,"2a","2b",3,"5a","5b","10a","10b","20a","20b","40a","40b","80a","80b","160a","160b"})),"w",IF(AND(W354="",$A354&gt;=1,OR(X354={1,"2a","2b",3,"5a","5b","10a","10b","20a","20b","40a","40b","80a","80b","160a","160b"})),"l",""))</f>
        <v>l</v>
      </c>
      <c r="W354" s="7" t="str">
        <f>IF(OR($A354={3,6,9,12,15,18,21,24,27,30,33,36}),"c","")</f>
        <v/>
      </c>
      <c r="X354" s="14" t="str">
        <f>IF(AND(OR($E353={"a/c","b/c","c/a","c/b"}),V353="w"),VLOOKUP(X353,$AA$2:$AB$17,2,FALSE),IF(AND(OR($E353={"a/c","b/c","c/a","c/b"}),V353="l"),VLOOKUP(X353,$AC$2:$AD$17,2,FALSE),IF(AND(OR($E353={"a/c","b/c","c/a","c/b"}),V352="w"),VLOOKUP(X352,$AA$2:$AB$17,2,FALSE),IF(AND(OR($E353={"a/c","b/c","c/a","c/b"}),V352="l"),VLOOKUP(X352,$AC$2:$AD$17,2,FALSE),IF(AND(OR($E353={"a/c","b/c","c/a","c/b"}),V351="w"),VLOOKUP(X351,$AA$2:$AB$17,2,FALSE),IF(AND(OR($E353={"a/c","b/c","c/a","c/b"}),V351="l"),VLOOKUP(X351,$AC$2:$AD$17,2,FALSE),IF(AND(OR($E353={"a/c","b/c","c/a","c/b"}),V350="w"),VLOOKUP(X350,$AA$2:$AB$17,2,FALSE),IF(AND(OR($E353={"a/c","b/c","c/a","c/b"}),V350="l"),VLOOKUP(X350,$AC$2:$AD$17,2,FALSE),IF(AND(OR($E353={"a/c","b/c","c/a","c/b"}),V349="w"),VLOOKUP(X349,$AA$2:$AB$17,2,FALSE),IF(AND(OR($E353={"a/c","b/c","c/a","c/b"}),V349="l"),VLOOKUP(X349,$AC$2:$AD$17,2,FALSE),IF(AND(OR($E353={"a/c","b/c","c/a","c/b"}),V348="w"),VLOOKUP(X348,$AA$2:$AB$17,2,FALSE),IF(AND(OR($E353={"a/c","b/c","c/a","c/b"}),V348="l"),VLOOKUP(X348,$AC$2:$AD$17,2,FALSE),IF(AND(OR($E353={"a/c","b/c","c/a","c/b"}),V347="w"),VLOOKUP(X347,$AA$2:$AB$17,2,FALSE),IF(AND(OR($E353={"a/c","b/c","c/a","c/b"}),V347="l"),VLOOKUP(X347,$AC$2:$AD$17,2,FALSE),IF(AND(OR($E353={"a/c","b/c","c/a","c/b"}),V346="w"),VLOOKUP(X346,$AA$2:$AB$17,2,FALSE),IF(AND(OR($E353={"a/c","b/c","c/a","c/b"}),V346="l"),VLOOKUP(X346,$AC$2:$AD$17,2,FALSE),IF(AND(OR($E353={"a/c","b/c","c/a","c/b"}),V345="w"),VLOOKUP(X345,$AA$2:$AB$17,2,FALSE),IF(AND(OR($E353={"a/c","b/c","c/a","c/b"}),V345="l"),VLOOKUP(X345,$AC$2:$AD$17,2,FALSE),IF(AND(OR($E353={"a/c","b/c","c/a","c/b"}),V344="w"),VLOOKUP(X344,$AA$2:$AB$17,2,FALSE),IF(AND(OR($E353={"a/c","b/c","c/a","c/b"}),V344="l"),VLOOKUP(X344,$AC$2:$AD$17,2,FALSE),IF(AND(OR($E353={"a/c","b/c","c/a","c/b"}),V343="w"),VLOOKUP(X343,$AA$2:$AB$17,2,FALSE),IF(AND(OR($E353={"a/c","b/c","c/a","c/b"}),V343="l"),VLOOKUP(X343,$AC$2:$AD$17,2,FALSE),IF(OR($E353={"a/c","b/c","c/a","c/b"}),1,"")))))))))))))))))))))))</f>
        <v>5b</v>
      </c>
      <c r="Y354" s="12">
        <f t="shared" si="33"/>
        <v>-6</v>
      </c>
      <c r="Z354" s="27">
        <f t="shared" si="34"/>
        <v>-17</v>
      </c>
    </row>
    <row r="355" spans="1:26">
      <c r="A355" s="2">
        <v>33</v>
      </c>
      <c r="B355" s="9">
        <f>IF(OR($A355={1,2,3,4,5,6,7,8,9,10,11,12}),1,IF(OR($A355={13,14,15,16,17,18,19,20,21,22,23,24}),2,IF(OR($A355={25,26,27,28,29,30,31,32,33,34,35,36}),3,"")))</f>
        <v>3</v>
      </c>
      <c r="C355" s="9" t="str">
        <f>IF(OR($A355={1,4,7,10,13,16,19,22,25,28,31,34}),"A",IF(OR($A355={2,5,8,11,14,17,20,23,26,29,32,35}),"B",IF(OR($A355={3,6,9,12,15,18,21,24,27,30,33,36}),"C","")))</f>
        <v>C</v>
      </c>
      <c r="D355" t="str">
        <f t="shared" si="35"/>
        <v>1/3</v>
      </c>
      <c r="E355" t="str">
        <f t="shared" si="36"/>
        <v>B/C</v>
      </c>
      <c r="F355" s="13" t="str">
        <f>IF(AND(G355="d",$A355&gt;=1,OR(H355={1,"2a","2b",3,"5a","5b","10a","10b","20a","20b","40a","40b","80a","80b","160a","160b"})),"w",IF(AND(G355="",$A355&gt;=1,OR(H355={1,"2a","2b",3,"5a","5b","10a","10b","20a","20b","40a","40b","80a","80b","160a","160b"})),"l",""))</f>
        <v>l</v>
      </c>
      <c r="G355" s="7" t="str">
        <f>IF(OR($A355={1,2,3,4,5,6,7,8,9,10,11,12}),"d","")</f>
        <v/>
      </c>
      <c r="H355" s="14" t="str">
        <f>IF(AND(OR($D354={"1/2","1/3","2/1","3/1"}),F354="w"),VLOOKUP(H354,$AA$2:$AB$17,2,FALSE),IF(AND(OR($D354={"1/2","1/3","2/1","3/1"}),F354="l"),VLOOKUP(H354,$AC$2:$AD$17,2,FALSE),IF(AND(OR($D354={"1/2","1/3","2/1","3/1"}),F353="w"),VLOOKUP(H353,$AA$2:$AB$17,2,FALSE),IF(AND(OR($D354={"1/2","1/3","2/1","3/1"}),F353="l"),VLOOKUP(H353,$AC$2:$AD$17,2,FALSE),IF(AND(OR($D354={"1/2","1/3","2/1","3/1"}),F352="w"),VLOOKUP(H352,$AA$2:$AB$17,2,FALSE),IF(AND(OR($D354={"1/2","1/3","2/1","3/1"}),F352="l"),VLOOKUP(H352,$AC$2:$AD$17,2,FALSE),IF(AND(OR($D354={"1/2","1/3","2/1","3/1"}),F351="w"),VLOOKUP(H351,$AA$2:$AB$17,2,FALSE),IF(AND(OR($D354={"1/2","1/3","2/1","3/1"}),F351="l"),VLOOKUP(H351,$AC$2:$AD$17,2,FALSE),IF(AND(OR($D354={"1/2","1/3","2/1","3/1"}),F350="w"),VLOOKUP(H350,$AA$2:$AB$17,2,FALSE),IF(AND(OR($D354={"1/2","1/3","2/1","3/1"}),F350="l"),VLOOKUP(H350,$AC$2:$AD$17,2,FALSE),IF(AND(OR($D354={"1/2","1/3","2/1","3/1"}),F349="w"),VLOOKUP(H349,$AA$2:$AB$17,2,FALSE),IF(AND(OR($D354={"1/2","1/3","2/1","3/1"}),F349="l"),VLOOKUP(H349,$AC$2:$AD$17,2,FALSE),IF(AND(OR($D354={"1/2","1/3","2/1","3/1"}),F348="w"),VLOOKUP(H348,$AA$2:$AB$17,2,FALSE),IF(AND(OR($D354={"1/2","1/3","2/1","3/1"}),F348="l"),VLOOKUP(H348,$AC$2:$AD$17,2,FALSE),IF(AND(OR($D354={"1/2","1/3","2/1","3/1"}),F347="w"),VLOOKUP(H347,$AA$2:$AB$17,2,FALSE),IF(AND(OR($D354={"1/2","1/3","2/1","3/1"}),F347="l"),VLOOKUP(H347,$AC$2:$AD$17,2,FALSE),IF(AND(OR($D354={"1/2","1/3","2/1","3/1"}),F346="w"),VLOOKUP(H346,$AA$2:$AB$17,2,FALSE),IF(AND(OR($D354={"1/2","1/3","2/1","3/1"}),F346="l"),VLOOKUP(H346,$AC$2:$AD$17,2,FALSE),IF(AND(OR($D354={"1/2","1/3","2/1","3/1"}),F345="w"),VLOOKUP(H345,$AA$2:$AB$17,2,FALSE),IF(AND(OR($D354={"1/2","1/3","2/1","3/1"}),F345="l"),VLOOKUP(H345,$AC$2:$AD$17,2,FALSE),IF(AND(OR($D354={"1/2","1/3","2/1","3/1"}),F344="w"),VLOOKUP(H344,$AA$2:$AB$17,2,FALSE),IF(AND(OR($D354={"1/2","1/3","2/1","3/1"}),F344="l"),VLOOKUP(H344,$AC$2:$AD$17,2,FALSE),IF(OR($D354={"1/2","1/3","2/1","3/1"}),1,"")))))))))))))))))))))))</f>
        <v>2b</v>
      </c>
      <c r="I355" s="13" t="str">
        <f>IF(AND(J355="d",$A355&gt;=1,OR(K355={1,"2a","2b",3,"5a","5b","10a","10b","20a","20b","40a","40b","80a","80b","160a","160b"})),"w",IF(AND(J355="",$A355&gt;=1,OR(K355={1,"2a","2b",3,"5a","5b","10a","10b","20a","20b","40a","40b","80a","80b","160a","160b"})),"l",""))</f>
        <v/>
      </c>
      <c r="J355" s="7" t="str">
        <f>IF(OR($A355={13,14,15,16,17,18,19,20,21,22,23,24}),"d","")</f>
        <v/>
      </c>
      <c r="K355" s="14" t="str">
        <f>IF(AND(OR($D354={"1/2","2/3","2/1","3/2"}),I354="w"),VLOOKUP(K354,$AA$2:$AB$17,2,FALSE),IF(AND(OR($D354={"1/2","2/3","2/1","3/2"}),I354="l"),VLOOKUP(K354,$AC$2:$AD$17,2,FALSE),IF(AND(OR($D354={"1/2","2/3","2/1","3/2"}),I353="w"),VLOOKUP(K353,$AA$2:$AB$17,2,FALSE),IF(AND(OR($D354={"1/2","2/3","2/1","3/2"}),I353="l"),VLOOKUP(K353,$AC$2:$AD$17,2,FALSE),IF(AND(OR($D354={"1/2","2/3","2/1","3/2"}),I352="w"),VLOOKUP(K352,$AA$2:$AB$17,2,FALSE),IF(AND(OR($D354={"1/2","2/3","2/1","3/2"}),I352="l"),VLOOKUP(K352,$AC$2:$AD$17,2,FALSE),IF(AND(OR($D354={"1/2","2/3","2/1","3/2"}),I351="w"),VLOOKUP(K351,$AA$2:$AB$17,2,FALSE),IF(AND(OR($D354={"1/2","2/3","2/1","3/2"}),I351="l"),VLOOKUP(K351,$AC$2:$AD$17,2,FALSE),IF(AND(OR($D354={"1/2","2/3","2/1","3/2"}),I350="w"),VLOOKUP(K350,$AA$2:$AB$17,2,FALSE),IF(AND(OR($D354={"1/2","2/3","2/1","3/2"}),I350="l"),VLOOKUP(K350,$AC$2:$AD$17,2,FALSE),IF(AND(OR($D354={"1/2","2/3","2/1","3/2"}),I349="w"),VLOOKUP(K349,$AA$2:$AB$17,2,FALSE),IF(AND(OR($D354={"1/2","2/3","2/1","3/2"}),I349="l"),VLOOKUP(K349,$AC$2:$AD$17,2,FALSE),IF(AND(OR($D354={"1/2","2/3","2/1","3/2"}),I348="w"),VLOOKUP(K348,$AA$2:$AB$17,2,FALSE),IF(AND(OR($D354={"1/2","2/3","2/1","3/2"}),I348="l"),VLOOKUP(K348,$AC$2:$AD$17,2,FALSE),IF(AND(OR($D354={"1/2","2/3","2/1","3/2"}),I347="w"),VLOOKUP(K347,$AA$2:$AB$17,2,FALSE),IF(AND(OR($D354={"1/2","2/3","2/1","3/2"}),I347="l"),VLOOKUP(K347,$AC$2:$AD$17,2,FALSE),IF(AND(OR($D354={"1/2","2/3","2/1","3/2"}),I346="w"),VLOOKUP(K346,$AA$2:$AB$17,2,FALSE),IF(AND(OR($D354={"1/2","2/3","2/1","3/2"}),I346="l"),VLOOKUP(K346,$AC$2:$AD$17,2,FALSE),IF(AND(OR($D354={"1/2","2/3","2/1","3/2"}),I345="w"),VLOOKUP(K345,$AA$2:$AB$17,2,FALSE),IF(AND(OR($D354={"1/2","2/3","2/1","3/2"}),I345="l"),VLOOKUP(K345,$AC$2:$AD$17,2,FALSE),IF(AND(OR($D354={"1/2","2/3","2/1","3/2"}),I344="w"),VLOOKUP(K344,$AA$2:$AB$17,2,FALSE),IF(AND(OR($D354={"1/2","2/3","2/1","3/2"}),I344="l"),VLOOKUP(K344,$AC$2:$AD$17,2,FALSE),IF(OR($D354={"1/2","2/3","2/1","3/2"}),1,"")))))))))))))))))))))))</f>
        <v/>
      </c>
      <c r="L355" s="13" t="str">
        <f>IF(AND(M355="d",$A355&gt;=1,OR(N355={1,"2a","2b",3,"5a","5b","10a","10b","20a","20b","40a","40b","80a","80b","160a","160b"})),"w",IF(AND(M355="",$A355&gt;=1,OR(N355={1,"2a","2b",3,"5a","5b","10a","10b","20a","20b","40a","40b","80a","80b","160a","160b"})),"l",""))</f>
        <v>w</v>
      </c>
      <c r="M355" s="7" t="str">
        <f>IF(OR($A355={25,26,27,28,29,30,31,32,33,34,35,36}),"d","")</f>
        <v>d</v>
      </c>
      <c r="N355" s="14" t="str">
        <f>IF(AND(OR($D354={"1/3","2/3","3/1","3/2"}),L354="w"),VLOOKUP(N354,$AA$2:$AB$17,2,FALSE),IF(AND(OR($D354={"1/3","2/3","3/1","3/2"}),L354="l"),VLOOKUP(N354,$AC$2:$AD$17,2,FALSE),IF(AND(OR($D354={"1/3","2/3","3/1","3/2"}),L353="w"),VLOOKUP(N353,$AA$2:$AB$17,2,FALSE),IF(AND(OR($D354={"1/3","2/3","3/1","3/2"}),L353="l"),VLOOKUP(N353,$AC$2:$AD$17,2,FALSE),IF(AND(OR($D354={"1/3","2/3","3/1","3/2"}),L352="w"),VLOOKUP(N352,$AA$2:$AB$17,2,FALSE),IF(AND(OR($D354={"1/3","2/3","3/1","3/2"}),L352="l"),VLOOKUP(N352,$AC$2:$AD$17,2,FALSE),IF(AND(OR($D354={"1/3","2/3","3/1","3/2"}),L351="w"),VLOOKUP(N351,$AA$2:$AB$17,2,FALSE),IF(AND(OR($D354={"1/3","2/3","3/1","3/2"}),L351="l"),VLOOKUP(N351,$AC$2:$AD$17,2,FALSE),IF(AND(OR($D354={"1/3","2/3","3/1","3/2"}),L350="w"),VLOOKUP(N350,$AA$2:$AB$17,2,FALSE),IF(AND(OR($D354={"1/3","2/3","3/1","3/2"}),L350="l"),VLOOKUP(N350,$AC$2:$AD$17,2,FALSE),IF(AND(OR($D354={"1/3","2/3","3/1","3/2"}),L349="w"),VLOOKUP(N349,$AA$2:$AB$17,2,FALSE),IF(AND(OR($D354={"1/3","2/3","3/1","3/2"}),L349="l"),VLOOKUP(N349,$AC$2:$AD$17,2,FALSE),IF(AND(OR($D354={"1/3","2/3","3/1","3/2"}),L348="w"),VLOOKUP(N348,$AA$2:$AB$17,2,FALSE),IF(AND(OR($D354={"1/3","2/3","3/1","3/2"}),L348="l"),VLOOKUP(N348,$AC$2:$AD$17,2,FALSE),IF(AND(OR($D354={"1/3","2/3","3/1","3/2"}),L347="w"),VLOOKUP(N347,$AA$2:$AB$17,2,FALSE),IF(AND(OR($D354={"1/3","2/3","3/1","3/2"}),L347="l"),VLOOKUP(N347,$AC$2:$AD$17,2,FALSE),IF(AND(OR($D354={"1/3","2/3","3/1","3/2"}),L346="w"),VLOOKUP(N346,$AA$2:$AB$17,2,FALSE),IF(AND(OR($D354={"1/3","2/3","3/1","3/2"}),L346="l"),VLOOKUP(N346,$AC$2:$AD$17,2,FALSE),IF(AND(OR($D354={"1/3","2/3","3/1","3/2"}),L345="w"),VLOOKUP(N345,$AA$2:$AB$17,2,FALSE),IF(AND(OR($D354={"1/3","2/3","3/1","3/2"}),L345="l"),VLOOKUP(N345,$AC$2:$AD$17,2,FALSE),IF(AND(OR($D354={"1/3","2/3","3/1","3/2"}),L344="w"),VLOOKUP(N344,$AA$2:$AB$17,2,FALSE),IF(AND(OR($D354={"1/3","2/3","3/1","3/2"}),L344="l"),VLOOKUP(N344,$AC$2:$AD$17,2,FALSE),IF(OR($D354={"1/3","2/3","3/1","3/2"}),1,"")))))))))))))))))))))))</f>
        <v>2a</v>
      </c>
      <c r="O355" s="12">
        <f t="shared" si="32"/>
        <v>2</v>
      </c>
      <c r="P355" s="13" t="str">
        <f>IF(AND(Q355="c",$A355&gt;=1,OR(R355={1,"2a","2b",3,"5a","5b","10a","10b","20a","20b","40a","40b","80a","80b","160a","160b"})),"w",IF(AND(Q355="",$A355&gt;=1,OR(R355={1,"2a","2b",3,"5a","5b","10a","10b","20a","20b","40a","40b","80a","80b","160a","160b"})),"l",""))</f>
        <v>l</v>
      </c>
      <c r="Q355" s="7" t="str">
        <f>IF(OR($A355={1,4,7,10,13,16,19,22,25,28,31,34}),"c","")</f>
        <v/>
      </c>
      <c r="R355" s="14" t="str">
        <f>IF(AND(OR($E354={"a/b","a/c","b/a","c/a"}),P354="w"),VLOOKUP(R354,$AA$2:$AB$17,2,FALSE),IF(AND(OR($E354={"a/b","a/c","b/a","c/a"}),P354="l"),VLOOKUP(R354,$AC$2:$AD$17,2,FALSE),IF(AND(OR($E354={"a/b","a/c","b/a","c/a"}),P353="w"),VLOOKUP(R353,$AA$2:$AB$17,2,FALSE),IF(AND(OR($E354={"a/b","a/c","b/a","c/a"}),P353="l"),VLOOKUP(R353,$AC$2:$AD$17,2,FALSE),IF(AND(OR($E354={"a/b","a/c","b/a","c/a"}),P352="w"),VLOOKUP(R352,$AA$2:$AB$17,2,FALSE),IF(AND(OR($E354={"a/b","a/c","b/a","c/a"}),P352="l"),VLOOKUP(R352,$AC$2:$AD$17,2,FALSE),IF(AND(OR($E354={"a/b","a/c","b/a","c/a"}),P351="w"),VLOOKUP(R351,$AA$2:$AB$17,2,FALSE),IF(AND(OR($E354={"a/b","a/c","b/a","c/a"}),P351="l"),VLOOKUP(R351,$AC$2:$AD$17,2,FALSE),IF(AND(OR($E354={"a/b","a/c","b/a","c/a"}),P350="w"),VLOOKUP(R350,$AA$2:$AB$17,2,FALSE),IF(AND(OR($E354={"a/b","a/c","b/a","c/a"}),P350="l"),VLOOKUP(R350,$AC$2:$AD$17,2,FALSE),IF(AND(OR($E354={"a/b","a/c","b/a","c/a"}),P349="w"),VLOOKUP(R349,$AA$2:$AB$17,2,FALSE),IF(AND(OR($E354={"a/b","a/c","b/a","c/a"}),P349="l"),VLOOKUP(R349,$AC$2:$AD$17,2,FALSE),IF(AND(OR($E354={"a/b","a/c","b/a","c/a"}),P348="w"),VLOOKUP(R348,$AA$2:$AB$17,2,FALSE),IF(AND(OR($E354={"a/b","a/c","b/a","c/a"}),P348="l"),VLOOKUP(R348,$AC$2:$AD$17,2,FALSE),IF(AND(OR($E354={"a/b","a/c","b/a","c/a"}),P347="w"),VLOOKUP(R347,$AA$2:$AB$17,2,FALSE),IF(AND(OR($E354={"a/b","a/c","b/a","c/a"}),P347="l"),VLOOKUP(R347,$AC$2:$AD$17,2,FALSE),IF(AND(OR($E354={"a/b","a/c","b/a","c/a"}),P346="w"),VLOOKUP(R346,$AA$2:$AB$17,2,FALSE),IF(AND(OR($E354={"a/b","a/c","b/a","c/a"}),P346="l"),VLOOKUP(R346,$AC$2:$AD$17,2,FALSE),IF(AND(OR($E354={"a/b","a/c","b/a","c/a"}),P345="w"),VLOOKUP(R345,$AA$2:$AB$17,2,FALSE),IF(AND(OR($E354={"a/b","a/c","b/a","c/a"}),P345="l"),VLOOKUP(R345,$AC$2:$AD$17,2,FALSE),IF(AND(OR($E354={"a/b","a/c","b/a","c/a"}),P344="w"),VLOOKUP(R344,$AA$2:$AB$17,2,FALSE),IF(AND(OR($E354={"a/b","a/c","b/a","c/a"}),P344="l"),VLOOKUP(R344,$AC$2:$AD$17,2,FALSE),IF(OR($E354={"a/b","a/c","b/a","c/a"}),1,"")))))))))))))))))))))))</f>
        <v>2a</v>
      </c>
      <c r="S355" s="13" t="str">
        <f>IF(AND(T355="c",$A355&gt;=1,OR(U355={1,"2a","2b",3,"5a","5b","10a","10b","20a","20b","40a","40b","80a","80b","160a","160b"})),"w",IF(AND(T355="",$A355&gt;=1,OR(U355={1,"2a","2b",3,"5a","5b","10a","10b","20a","20b","40a","40b","80a","80b","160a","160b"})),"l",""))</f>
        <v>l</v>
      </c>
      <c r="T355" s="7" t="str">
        <f>IF(OR($A355={2,5,8,11,14,17,20,23,26,29,32,35}),"c","")</f>
        <v/>
      </c>
      <c r="U355" s="14" t="str">
        <f>IF(AND(OR($E354={"a/b","b/c","b/a","c/b"}),S354="w"),VLOOKUP(U354,$AA$2:$AB$17,2,FALSE),IF(AND(OR($E354={"a/b","b/c","b/a","c/b"}),S354="l"),VLOOKUP(U354,$AC$2:$AD$17,2,FALSE),IF(AND(OR($E354={"a/b","b/c","b/a","c/b"}),S353="w"),VLOOKUP(U353,$AA$2:$AB$17,2,FALSE),IF(AND(OR($E354={"a/b","b/c","b/a","c/b"}),S353="l"),VLOOKUP(U353,$AC$2:$AD$17,2,FALSE),IF(AND(OR($E354={"a/b","b/c","b/a","c/b"}),S352="w"),VLOOKUP(U352,$AA$2:$AB$17,2,FALSE),IF(AND(OR($E354={"a/b","b/c","b/a","c/b"}),S352="l"),VLOOKUP(U352,$AC$2:$AD$17,2,FALSE),IF(AND(OR($E354={"a/b","b/c","b/a","c/b"}),S351="w"),VLOOKUP(U351,$AA$2:$AB$17,2,FALSE),IF(AND(OR($E354={"a/b","b/c","b/a","c/b"}),S351="l"),VLOOKUP(U351,$AC$2:$AD$17,2,FALSE),IF(AND(OR($E354={"a/b","b/c","b/a","c/b"}),S350="w"),VLOOKUP(U350,$AA$2:$AB$17,2,FALSE),IF(AND(OR($E354={"a/b","b/c","b/a","c/b"}),S350="l"),VLOOKUP(U350,$AC$2:$AD$17,2,FALSE),IF(AND(OR($E354={"a/b","b/c","b/a","c/b"}),S349="w"),VLOOKUP(U349,$AA$2:$AB$17,2,FALSE),IF(AND(OR($E354={"a/b","b/c","b/a","c/b"}),S349="l"),VLOOKUP(U349,$AC$2:$AD$17,2,FALSE),IF(AND(OR($E354={"a/b","b/c","b/a","c/b"}),S348="w"),VLOOKUP(U348,$AA$2:$AB$17,2,FALSE),IF(AND(OR($E354={"a/b","b/c","b/a","c/b"}),S348="l"),VLOOKUP(U348,$AC$2:$AD$17,2,FALSE),IF(AND(OR($E354={"a/b","b/c","b/a","c/b"}),S347="w"),VLOOKUP(U347,$AA$2:$AB$17,2,FALSE),IF(AND(OR($E354={"a/b","b/c","b/a","c/b"}),S347="l"),VLOOKUP(U347,$AC$2:$AD$17,2,FALSE),IF(AND(OR($E354={"a/b","b/c","b/a","c/b"}),S346="w"),VLOOKUP(U346,$AA$2:$AB$17,2,FALSE),IF(AND(OR($E354={"a/b","b/c","b/a","c/b"}),S346="l"),VLOOKUP(U346,$AC$2:$AD$17,2,FALSE),IF(AND(OR($E354={"a/b","b/c","b/a","c/b"}),S345="w"),VLOOKUP(U345,$AA$2:$AB$17,2,FALSE),IF(AND(OR($E354={"a/b","b/c","b/a","c/b"}),S345="l"),VLOOKUP(U345,$AC$2:$AD$17,2,FALSE),IF(AND(OR($E354={"a/b","b/c","b/a","c/b"}),S344="w"),VLOOKUP(U344,$AA$2:$AB$17,2,FALSE),IF(AND(OR($E354={"a/b","b/c","b/a","c/b"}),S344="l"),VLOOKUP(U344,$AC$2:$AD$17,2,FALSE),IF(OR($E354={"a/b","b/c","b/a","c/b"}),1,"")))))))))))))))))))))))</f>
        <v>5b</v>
      </c>
      <c r="V355" s="13" t="str">
        <f>IF(AND(W355="c",$A355&gt;=1,OR(X355={1,"2a","2b",3,"5a","5b","10a","10b","20a","20b","40a","40b","80a","80b","160a","160b"})),"w",IF(AND(W355="",$A355&gt;=1,OR(X355={1,"2a","2b",3,"5a","5b","10a","10b","20a","20b","40a","40b","80a","80b","160a","160b"})),"l",""))</f>
        <v/>
      </c>
      <c r="W355" s="7" t="str">
        <f>IF(OR($A355={3,6,9,12,15,18,21,24,27,30,33,36}),"c","")</f>
        <v>c</v>
      </c>
      <c r="X355" s="14" t="str">
        <f>IF(AND(OR($E354={"a/c","b/c","c/a","c/b"}),V354="w"),VLOOKUP(X354,$AA$2:$AB$17,2,FALSE),IF(AND(OR($E354={"a/c","b/c","c/a","c/b"}),V354="l"),VLOOKUP(X354,$AC$2:$AD$17,2,FALSE),IF(AND(OR($E354={"a/c","b/c","c/a","c/b"}),V353="w"),VLOOKUP(X353,$AA$2:$AB$17,2,FALSE),IF(AND(OR($E354={"a/c","b/c","c/a","c/b"}),V353="l"),VLOOKUP(X353,$AC$2:$AD$17,2,FALSE),IF(AND(OR($E354={"a/c","b/c","c/a","c/b"}),V352="w"),VLOOKUP(X352,$AA$2:$AB$17,2,FALSE),IF(AND(OR($E354={"a/c","b/c","c/a","c/b"}),V352="l"),VLOOKUP(X352,$AC$2:$AD$17,2,FALSE),IF(AND(OR($E354={"a/c","b/c","c/a","c/b"}),V351="w"),VLOOKUP(X351,$AA$2:$AB$17,2,FALSE),IF(AND(OR($E354={"a/c","b/c","c/a","c/b"}),V351="l"),VLOOKUP(X351,$AC$2:$AD$17,2,FALSE),IF(AND(OR($E354={"a/c","b/c","c/a","c/b"}),V350="w"),VLOOKUP(X350,$AA$2:$AB$17,2,FALSE),IF(AND(OR($E354={"a/c","b/c","c/a","c/b"}),V350="l"),VLOOKUP(X350,$AC$2:$AD$17,2,FALSE),IF(AND(OR($E354={"a/c","b/c","c/a","c/b"}),V349="w"),VLOOKUP(X349,$AA$2:$AB$17,2,FALSE),IF(AND(OR($E354={"a/c","b/c","c/a","c/b"}),V349="l"),VLOOKUP(X349,$AC$2:$AD$17,2,FALSE),IF(AND(OR($E354={"a/c","b/c","c/a","c/b"}),V348="w"),VLOOKUP(X348,$AA$2:$AB$17,2,FALSE),IF(AND(OR($E354={"a/c","b/c","c/a","c/b"}),V348="l"),VLOOKUP(X348,$AC$2:$AD$17,2,FALSE),IF(AND(OR($E354={"a/c","b/c","c/a","c/b"}),V347="w"),VLOOKUP(X347,$AA$2:$AB$17,2,FALSE),IF(AND(OR($E354={"a/c","b/c","c/a","c/b"}),V347="l"),VLOOKUP(X347,$AC$2:$AD$17,2,FALSE),IF(AND(OR($E354={"a/c","b/c","c/a","c/b"}),V346="w"),VLOOKUP(X346,$AA$2:$AB$17,2,FALSE),IF(AND(OR($E354={"a/c","b/c","c/a","c/b"}),V346="l"),VLOOKUP(X346,$AC$2:$AD$17,2,FALSE),IF(AND(OR($E354={"a/c","b/c","c/a","c/b"}),V345="w"),VLOOKUP(X345,$AA$2:$AB$17,2,FALSE),IF(AND(OR($E354={"a/c","b/c","c/a","c/b"}),V345="l"),VLOOKUP(X345,$AC$2:$AD$17,2,FALSE),IF(AND(OR($E354={"a/c","b/c","c/a","c/b"}),V344="w"),VLOOKUP(X344,$AA$2:$AB$17,2,FALSE),IF(AND(OR($E354={"a/c","b/c","c/a","c/b"}),V344="l"),VLOOKUP(X344,$AC$2:$AD$17,2,FALSE),IF(OR($E354={"a/c","b/c","c/a","c/b"}),1,"")))))))))))))))))))))))</f>
        <v/>
      </c>
      <c r="Y355" s="12">
        <f t="shared" si="33"/>
        <v>-7</v>
      </c>
      <c r="Z355" s="27">
        <f t="shared" si="34"/>
        <v>-5</v>
      </c>
    </row>
    <row r="356" spans="1:26">
      <c r="A356" s="2">
        <v>25</v>
      </c>
      <c r="B356" s="9">
        <f>IF(OR($A356={1,2,3,4,5,6,7,8,9,10,11,12}),1,IF(OR($A356={13,14,15,16,17,18,19,20,21,22,23,24}),2,IF(OR($A356={25,26,27,28,29,30,31,32,33,34,35,36}),3,"")))</f>
        <v>3</v>
      </c>
      <c r="C356" s="9" t="str">
        <f>IF(OR($A356={1,4,7,10,13,16,19,22,25,28,31,34}),"A",IF(OR($A356={2,5,8,11,14,17,20,23,26,29,32,35}),"B",IF(OR($A356={3,6,9,12,15,18,21,24,27,30,33,36}),"C","")))</f>
        <v>A</v>
      </c>
      <c r="D356" t="str">
        <f t="shared" si="35"/>
        <v>1/3</v>
      </c>
      <c r="E356" t="str">
        <f t="shared" si="36"/>
        <v>C/A</v>
      </c>
      <c r="F356" s="13" t="str">
        <f>IF(AND(G356="d",$A356&gt;=1,OR(H356={1,"2a","2b",3,"5a","5b","10a","10b","20a","20b","40a","40b","80a","80b","160a","160b"})),"w",IF(AND(G356="",$A356&gt;=1,OR(H356={1,"2a","2b",3,"5a","5b","10a","10b","20a","20b","40a","40b","80a","80b","160a","160b"})),"l",""))</f>
        <v>l</v>
      </c>
      <c r="G356" s="7" t="str">
        <f>IF(OR($A356={1,2,3,4,5,6,7,8,9,10,11,12}),"d","")</f>
        <v/>
      </c>
      <c r="H356" s="14">
        <f>IF(AND(OR($D355={"1/2","1/3","2/1","3/1"}),F355="w"),VLOOKUP(H355,$AA$2:$AB$17,2,FALSE),IF(AND(OR($D355={"1/2","1/3","2/1","3/1"}),F355="l"),VLOOKUP(H355,$AC$2:$AD$17,2,FALSE),IF(AND(OR($D355={"1/2","1/3","2/1","3/1"}),F354="w"),VLOOKUP(H354,$AA$2:$AB$17,2,FALSE),IF(AND(OR($D355={"1/2","1/3","2/1","3/1"}),F354="l"),VLOOKUP(H354,$AC$2:$AD$17,2,FALSE),IF(AND(OR($D355={"1/2","1/3","2/1","3/1"}),F353="w"),VLOOKUP(H353,$AA$2:$AB$17,2,FALSE),IF(AND(OR($D355={"1/2","1/3","2/1","3/1"}),F353="l"),VLOOKUP(H353,$AC$2:$AD$17,2,FALSE),IF(AND(OR($D355={"1/2","1/3","2/1","3/1"}),F352="w"),VLOOKUP(H352,$AA$2:$AB$17,2,FALSE),IF(AND(OR($D355={"1/2","1/3","2/1","3/1"}),F352="l"),VLOOKUP(H352,$AC$2:$AD$17,2,FALSE),IF(AND(OR($D355={"1/2","1/3","2/1","3/1"}),F351="w"),VLOOKUP(H351,$AA$2:$AB$17,2,FALSE),IF(AND(OR($D355={"1/2","1/3","2/1","3/1"}),F351="l"),VLOOKUP(H351,$AC$2:$AD$17,2,FALSE),IF(AND(OR($D355={"1/2","1/3","2/1","3/1"}),F350="w"),VLOOKUP(H350,$AA$2:$AB$17,2,FALSE),IF(AND(OR($D355={"1/2","1/3","2/1","3/1"}),F350="l"),VLOOKUP(H350,$AC$2:$AD$17,2,FALSE),IF(AND(OR($D355={"1/2","1/3","2/1","3/1"}),F349="w"),VLOOKUP(H349,$AA$2:$AB$17,2,FALSE),IF(AND(OR($D355={"1/2","1/3","2/1","3/1"}),F349="l"),VLOOKUP(H349,$AC$2:$AD$17,2,FALSE),IF(AND(OR($D355={"1/2","1/3","2/1","3/1"}),F348="w"),VLOOKUP(H348,$AA$2:$AB$17,2,FALSE),IF(AND(OR($D355={"1/2","1/3","2/1","3/1"}),F348="l"),VLOOKUP(H348,$AC$2:$AD$17,2,FALSE),IF(AND(OR($D355={"1/2","1/3","2/1","3/1"}),F347="w"),VLOOKUP(H347,$AA$2:$AB$17,2,FALSE),IF(AND(OR($D355={"1/2","1/3","2/1","3/1"}),F347="l"),VLOOKUP(H347,$AC$2:$AD$17,2,FALSE),IF(AND(OR($D355={"1/2","1/3","2/1","3/1"}),F346="w"),VLOOKUP(H346,$AA$2:$AB$17,2,FALSE),IF(AND(OR($D355={"1/2","1/3","2/1","3/1"}),F346="l"),VLOOKUP(H346,$AC$2:$AD$17,2,FALSE),IF(AND(OR($D355={"1/2","1/3","2/1","3/1"}),F345="w"),VLOOKUP(H345,$AA$2:$AB$17,2,FALSE),IF(AND(OR($D355={"1/2","1/3","2/1","3/1"}),F345="l"),VLOOKUP(H345,$AC$2:$AD$17,2,FALSE),IF(OR($D355={"1/2","1/3","2/1","3/1"}),1,"")))))))))))))))))))))))</f>
        <v>3</v>
      </c>
      <c r="I356" s="13" t="str">
        <f>IF(AND(J356="d",$A356&gt;=1,OR(K356={1,"2a","2b",3,"5a","5b","10a","10b","20a","20b","40a","40b","80a","80b","160a","160b"})),"w",IF(AND(J356="",$A356&gt;=1,OR(K356={1,"2a","2b",3,"5a","5b","10a","10b","20a","20b","40a","40b","80a","80b","160a","160b"})),"l",""))</f>
        <v/>
      </c>
      <c r="J356" s="7" t="str">
        <f>IF(OR($A356={13,14,15,16,17,18,19,20,21,22,23,24}),"d","")</f>
        <v/>
      </c>
      <c r="K356" s="14" t="str">
        <f>IF(AND(OR($D355={"1/2","2/3","2/1","3/2"}),I355="w"),VLOOKUP(K355,$AA$2:$AB$17,2,FALSE),IF(AND(OR($D355={"1/2","2/3","2/1","3/2"}),I355="l"),VLOOKUP(K355,$AC$2:$AD$17,2,FALSE),IF(AND(OR($D355={"1/2","2/3","2/1","3/2"}),I354="w"),VLOOKUP(K354,$AA$2:$AB$17,2,FALSE),IF(AND(OR($D355={"1/2","2/3","2/1","3/2"}),I354="l"),VLOOKUP(K354,$AC$2:$AD$17,2,FALSE),IF(AND(OR($D355={"1/2","2/3","2/1","3/2"}),I353="w"),VLOOKUP(K353,$AA$2:$AB$17,2,FALSE),IF(AND(OR($D355={"1/2","2/3","2/1","3/2"}),I353="l"),VLOOKUP(K353,$AC$2:$AD$17,2,FALSE),IF(AND(OR($D355={"1/2","2/3","2/1","3/2"}),I352="w"),VLOOKUP(K352,$AA$2:$AB$17,2,FALSE),IF(AND(OR($D355={"1/2","2/3","2/1","3/2"}),I352="l"),VLOOKUP(K352,$AC$2:$AD$17,2,FALSE),IF(AND(OR($D355={"1/2","2/3","2/1","3/2"}),I351="w"),VLOOKUP(K351,$AA$2:$AB$17,2,FALSE),IF(AND(OR($D355={"1/2","2/3","2/1","3/2"}),I351="l"),VLOOKUP(K351,$AC$2:$AD$17,2,FALSE),IF(AND(OR($D355={"1/2","2/3","2/1","3/2"}),I350="w"),VLOOKUP(K350,$AA$2:$AB$17,2,FALSE),IF(AND(OR($D355={"1/2","2/3","2/1","3/2"}),I350="l"),VLOOKUP(K350,$AC$2:$AD$17,2,FALSE),IF(AND(OR($D355={"1/2","2/3","2/1","3/2"}),I349="w"),VLOOKUP(K349,$AA$2:$AB$17,2,FALSE),IF(AND(OR($D355={"1/2","2/3","2/1","3/2"}),I349="l"),VLOOKUP(K349,$AC$2:$AD$17,2,FALSE),IF(AND(OR($D355={"1/2","2/3","2/1","3/2"}),I348="w"),VLOOKUP(K348,$AA$2:$AB$17,2,FALSE),IF(AND(OR($D355={"1/2","2/3","2/1","3/2"}),I348="l"),VLOOKUP(K348,$AC$2:$AD$17,2,FALSE),IF(AND(OR($D355={"1/2","2/3","2/1","3/2"}),I347="w"),VLOOKUP(K347,$AA$2:$AB$17,2,FALSE),IF(AND(OR($D355={"1/2","2/3","2/1","3/2"}),I347="l"),VLOOKUP(K347,$AC$2:$AD$17,2,FALSE),IF(AND(OR($D355={"1/2","2/3","2/1","3/2"}),I346="w"),VLOOKUP(K346,$AA$2:$AB$17,2,FALSE),IF(AND(OR($D355={"1/2","2/3","2/1","3/2"}),I346="l"),VLOOKUP(K346,$AC$2:$AD$17,2,FALSE),IF(AND(OR($D355={"1/2","2/3","2/1","3/2"}),I345="w"),VLOOKUP(K345,$AA$2:$AB$17,2,FALSE),IF(AND(OR($D355={"1/2","2/3","2/1","3/2"}),I345="l"),VLOOKUP(K345,$AC$2:$AD$17,2,FALSE),IF(OR($D355={"1/2","2/3","2/1","3/2"}),1,"")))))))))))))))))))))))</f>
        <v/>
      </c>
      <c r="L356" s="13" t="str">
        <f>IF(AND(M356="d",$A356&gt;=1,OR(N356={1,"2a","2b",3,"5a","5b","10a","10b","20a","20b","40a","40b","80a","80b","160a","160b"})),"w",IF(AND(M356="",$A356&gt;=1,OR(N356={1,"2a","2b",3,"5a","5b","10a","10b","20a","20b","40a","40b","80a","80b","160a","160b"})),"l",""))</f>
        <v>w</v>
      </c>
      <c r="M356" s="7" t="str">
        <f>IF(OR($A356={25,26,27,28,29,30,31,32,33,34,35,36}),"d","")</f>
        <v>d</v>
      </c>
      <c r="N356" s="14">
        <f>IF(AND(OR($D355={"1/3","2/3","3/1","3/2"}),L355="w"),VLOOKUP(N355,$AA$2:$AB$17,2,FALSE),IF(AND(OR($D355={"1/3","2/3","3/1","3/2"}),L355="l"),VLOOKUP(N355,$AC$2:$AD$17,2,FALSE),IF(AND(OR($D355={"1/3","2/3","3/1","3/2"}),L354="w"),VLOOKUP(N354,$AA$2:$AB$17,2,FALSE),IF(AND(OR($D355={"1/3","2/3","3/1","3/2"}),L354="l"),VLOOKUP(N354,$AC$2:$AD$17,2,FALSE),IF(AND(OR($D355={"1/3","2/3","3/1","3/2"}),L353="w"),VLOOKUP(N353,$AA$2:$AB$17,2,FALSE),IF(AND(OR($D355={"1/3","2/3","3/1","3/2"}),L353="l"),VLOOKUP(N353,$AC$2:$AD$17,2,FALSE),IF(AND(OR($D355={"1/3","2/3","3/1","3/2"}),L352="w"),VLOOKUP(N352,$AA$2:$AB$17,2,FALSE),IF(AND(OR($D355={"1/3","2/3","3/1","3/2"}),L352="l"),VLOOKUP(N352,$AC$2:$AD$17,2,FALSE),IF(AND(OR($D355={"1/3","2/3","3/1","3/2"}),L351="w"),VLOOKUP(N351,$AA$2:$AB$17,2,FALSE),IF(AND(OR($D355={"1/3","2/3","3/1","3/2"}),L351="l"),VLOOKUP(N351,$AC$2:$AD$17,2,FALSE),IF(AND(OR($D355={"1/3","2/3","3/1","3/2"}),L350="w"),VLOOKUP(N350,$AA$2:$AB$17,2,FALSE),IF(AND(OR($D355={"1/3","2/3","3/1","3/2"}),L350="l"),VLOOKUP(N350,$AC$2:$AD$17,2,FALSE),IF(AND(OR($D355={"1/3","2/3","3/1","3/2"}),L349="w"),VLOOKUP(N349,$AA$2:$AB$17,2,FALSE),IF(AND(OR($D355={"1/3","2/3","3/1","3/2"}),L349="l"),VLOOKUP(N349,$AC$2:$AD$17,2,FALSE),IF(AND(OR($D355={"1/3","2/3","3/1","3/2"}),L348="w"),VLOOKUP(N348,$AA$2:$AB$17,2,FALSE),IF(AND(OR($D355={"1/3","2/3","3/1","3/2"}),L348="l"),VLOOKUP(N348,$AC$2:$AD$17,2,FALSE),IF(AND(OR($D355={"1/3","2/3","3/1","3/2"}),L347="w"),VLOOKUP(N347,$AA$2:$AB$17,2,FALSE),IF(AND(OR($D355={"1/3","2/3","3/1","3/2"}),L347="l"),VLOOKUP(N347,$AC$2:$AD$17,2,FALSE),IF(AND(OR($D355={"1/3","2/3","3/1","3/2"}),L346="w"),VLOOKUP(N346,$AA$2:$AB$17,2,FALSE),IF(AND(OR($D355={"1/3","2/3","3/1","3/2"}),L346="l"),VLOOKUP(N346,$AC$2:$AD$17,2,FALSE),IF(AND(OR($D355={"1/3","2/3","3/1","3/2"}),L345="w"),VLOOKUP(N345,$AA$2:$AB$17,2,FALSE),IF(AND(OR($D355={"1/3","2/3","3/1","3/2"}),L345="l"),VLOOKUP(N345,$AC$2:$AD$17,2,FALSE),IF(OR($D355={"1/3","2/3","3/1","3/2"}),1,"")))))))))))))))))))))))</f>
        <v>1</v>
      </c>
      <c r="O356" s="12">
        <f t="shared" si="32"/>
        <v>-1</v>
      </c>
      <c r="P356" s="13" t="str">
        <f>IF(AND(Q356="c",$A356&gt;=1,OR(R356={1,"2a","2b",3,"5a","5b","10a","10b","20a","20b","40a","40b","80a","80b","160a","160b"})),"w",IF(AND(Q356="",$A356&gt;=1,OR(R356={1,"2a","2b",3,"5a","5b","10a","10b","20a","20b","40a","40b","80a","80b","160a","160b"})),"l",""))</f>
        <v/>
      </c>
      <c r="Q356" s="7" t="str">
        <f>IF(OR($A356={1,4,7,10,13,16,19,22,25,28,31,34}),"c","")</f>
        <v>c</v>
      </c>
      <c r="R356" s="14" t="str">
        <f>IF(AND(OR($E355={"a/b","a/c","b/a","c/a"}),P355="w"),VLOOKUP(R355,$AA$2:$AB$17,2,FALSE),IF(AND(OR($E355={"a/b","a/c","b/a","c/a"}),P355="l"),VLOOKUP(R355,$AC$2:$AD$17,2,FALSE),IF(AND(OR($E355={"a/b","a/c","b/a","c/a"}),P354="w"),VLOOKUP(R354,$AA$2:$AB$17,2,FALSE),IF(AND(OR($E355={"a/b","a/c","b/a","c/a"}),P354="l"),VLOOKUP(R354,$AC$2:$AD$17,2,FALSE),IF(AND(OR($E355={"a/b","a/c","b/a","c/a"}),P353="w"),VLOOKUP(R353,$AA$2:$AB$17,2,FALSE),IF(AND(OR($E355={"a/b","a/c","b/a","c/a"}),P353="l"),VLOOKUP(R353,$AC$2:$AD$17,2,FALSE),IF(AND(OR($E355={"a/b","a/c","b/a","c/a"}),P352="w"),VLOOKUP(R352,$AA$2:$AB$17,2,FALSE),IF(AND(OR($E355={"a/b","a/c","b/a","c/a"}),P352="l"),VLOOKUP(R352,$AC$2:$AD$17,2,FALSE),IF(AND(OR($E355={"a/b","a/c","b/a","c/a"}),P351="w"),VLOOKUP(R351,$AA$2:$AB$17,2,FALSE),IF(AND(OR($E355={"a/b","a/c","b/a","c/a"}),P351="l"),VLOOKUP(R351,$AC$2:$AD$17,2,FALSE),IF(AND(OR($E355={"a/b","a/c","b/a","c/a"}),P350="w"),VLOOKUP(R350,$AA$2:$AB$17,2,FALSE),IF(AND(OR($E355={"a/b","a/c","b/a","c/a"}),P350="l"),VLOOKUP(R350,$AC$2:$AD$17,2,FALSE),IF(AND(OR($E355={"a/b","a/c","b/a","c/a"}),P349="w"),VLOOKUP(R349,$AA$2:$AB$17,2,FALSE),IF(AND(OR($E355={"a/b","a/c","b/a","c/a"}),P349="l"),VLOOKUP(R349,$AC$2:$AD$17,2,FALSE),IF(AND(OR($E355={"a/b","a/c","b/a","c/a"}),P348="w"),VLOOKUP(R348,$AA$2:$AB$17,2,FALSE),IF(AND(OR($E355={"a/b","a/c","b/a","c/a"}),P348="l"),VLOOKUP(R348,$AC$2:$AD$17,2,FALSE),IF(AND(OR($E355={"a/b","a/c","b/a","c/a"}),P347="w"),VLOOKUP(R347,$AA$2:$AB$17,2,FALSE),IF(AND(OR($E355={"a/b","a/c","b/a","c/a"}),P347="l"),VLOOKUP(R347,$AC$2:$AD$17,2,FALSE),IF(AND(OR($E355={"a/b","a/c","b/a","c/a"}),P346="w"),VLOOKUP(R346,$AA$2:$AB$17,2,FALSE),IF(AND(OR($E355={"a/b","a/c","b/a","c/a"}),P346="l"),VLOOKUP(R346,$AC$2:$AD$17,2,FALSE),IF(AND(OR($E355={"a/b","a/c","b/a","c/a"}),P345="w"),VLOOKUP(R345,$AA$2:$AB$17,2,FALSE),IF(AND(OR($E355={"a/b","a/c","b/a","c/a"}),P345="l"),VLOOKUP(R345,$AC$2:$AD$17,2,FALSE),IF(OR($E355={"a/b","a/c","b/a","c/a"}),1,"")))))))))))))))))))))))</f>
        <v/>
      </c>
      <c r="S356" s="13" t="str">
        <f>IF(AND(T356="c",$A356&gt;=1,OR(U356={1,"2a","2b",3,"5a","5b","10a","10b","20a","20b","40a","40b","80a","80b","160a","160b"})),"w",IF(AND(T356="",$A356&gt;=1,OR(U356={1,"2a","2b",3,"5a","5b","10a","10b","20a","20b","40a","40b","80a","80b","160a","160b"})),"l",""))</f>
        <v>l</v>
      </c>
      <c r="T356" s="7" t="str">
        <f>IF(OR($A356={2,5,8,11,14,17,20,23,26,29,32,35}),"c","")</f>
        <v/>
      </c>
      <c r="U356" s="14" t="str">
        <f>IF(AND(OR($E355={"a/b","b/c","b/a","c/b"}),S355="w"),VLOOKUP(U355,$AA$2:$AB$17,2,FALSE),IF(AND(OR($E355={"a/b","b/c","b/a","c/b"}),S355="l"),VLOOKUP(U355,$AC$2:$AD$17,2,FALSE),IF(AND(OR($E355={"a/b","b/c","b/a","c/b"}),S354="w"),VLOOKUP(U354,$AA$2:$AB$17,2,FALSE),IF(AND(OR($E355={"a/b","b/c","b/a","c/b"}),S354="l"),VLOOKUP(U354,$AC$2:$AD$17,2,FALSE),IF(AND(OR($E355={"a/b","b/c","b/a","c/b"}),S353="w"),VLOOKUP(U353,$AA$2:$AB$17,2,FALSE),IF(AND(OR($E355={"a/b","b/c","b/a","c/b"}),S353="l"),VLOOKUP(U353,$AC$2:$AD$17,2,FALSE),IF(AND(OR($E355={"a/b","b/c","b/a","c/b"}),S352="w"),VLOOKUP(U352,$AA$2:$AB$17,2,FALSE),IF(AND(OR($E355={"a/b","b/c","b/a","c/b"}),S352="l"),VLOOKUP(U352,$AC$2:$AD$17,2,FALSE),IF(AND(OR($E355={"a/b","b/c","b/a","c/b"}),S351="w"),VLOOKUP(U351,$AA$2:$AB$17,2,FALSE),IF(AND(OR($E355={"a/b","b/c","b/a","c/b"}),S351="l"),VLOOKUP(U351,$AC$2:$AD$17,2,FALSE),IF(AND(OR($E355={"a/b","b/c","b/a","c/b"}),S350="w"),VLOOKUP(U350,$AA$2:$AB$17,2,FALSE),IF(AND(OR($E355={"a/b","b/c","b/a","c/b"}),S350="l"),VLOOKUP(U350,$AC$2:$AD$17,2,FALSE),IF(AND(OR($E355={"a/b","b/c","b/a","c/b"}),S349="w"),VLOOKUP(U349,$AA$2:$AB$17,2,FALSE),IF(AND(OR($E355={"a/b","b/c","b/a","c/b"}),S349="l"),VLOOKUP(U349,$AC$2:$AD$17,2,FALSE),IF(AND(OR($E355={"a/b","b/c","b/a","c/b"}),S348="w"),VLOOKUP(U348,$AA$2:$AB$17,2,FALSE),IF(AND(OR($E355={"a/b","b/c","b/a","c/b"}),S348="l"),VLOOKUP(U348,$AC$2:$AD$17,2,FALSE),IF(AND(OR($E355={"a/b","b/c","b/a","c/b"}),S347="w"),VLOOKUP(U347,$AA$2:$AB$17,2,FALSE),IF(AND(OR($E355={"a/b","b/c","b/a","c/b"}),S347="l"),VLOOKUP(U347,$AC$2:$AD$17,2,FALSE),IF(AND(OR($E355={"a/b","b/c","b/a","c/b"}),S346="w"),VLOOKUP(U346,$AA$2:$AB$17,2,FALSE),IF(AND(OR($E355={"a/b","b/c","b/a","c/b"}),S346="l"),VLOOKUP(U346,$AC$2:$AD$17,2,FALSE),IF(AND(OR($E355={"a/b","b/c","b/a","c/b"}),S345="w"),VLOOKUP(U345,$AA$2:$AB$17,2,FALSE),IF(AND(OR($E355={"a/b","b/c","b/a","c/b"}),S345="l"),VLOOKUP(U345,$AC$2:$AD$17,2,FALSE),IF(OR($E355={"a/b","b/c","b/a","c/b"}),1,"")))))))))))))))))))))))</f>
        <v>10a</v>
      </c>
      <c r="V356" s="13" t="str">
        <f>IF(AND(W356="c",$A356&gt;=1,OR(X356={1,"2a","2b",3,"5a","5b","10a","10b","20a","20b","40a","40b","80a","80b","160a","160b"})),"w",IF(AND(W356="",$A356&gt;=1,OR(X356={1,"2a","2b",3,"5a","5b","10a","10b","20a","20b","40a","40b","80a","80b","160a","160b"})),"l",""))</f>
        <v>l</v>
      </c>
      <c r="W356" s="7" t="str">
        <f>IF(OR($A356={3,6,9,12,15,18,21,24,27,30,33,36}),"c","")</f>
        <v/>
      </c>
      <c r="X356" s="14" t="str">
        <f>IF(AND(OR($E355={"a/c","b/c","c/a","c/b"}),V355="w"),VLOOKUP(X355,$AA$2:$AB$17,2,FALSE),IF(AND(OR($E355={"a/c","b/c","c/a","c/b"}),V355="l"),VLOOKUP(X355,$AC$2:$AD$17,2,FALSE),IF(AND(OR($E355={"a/c","b/c","c/a","c/b"}),V354="w"),VLOOKUP(X354,$AA$2:$AB$17,2,FALSE),IF(AND(OR($E355={"a/c","b/c","c/a","c/b"}),V354="l"),VLOOKUP(X354,$AC$2:$AD$17,2,FALSE),IF(AND(OR($E355={"a/c","b/c","c/a","c/b"}),V353="w"),VLOOKUP(X353,$AA$2:$AB$17,2,FALSE),IF(AND(OR($E355={"a/c","b/c","c/a","c/b"}),V353="l"),VLOOKUP(X353,$AC$2:$AD$17,2,FALSE),IF(AND(OR($E355={"a/c","b/c","c/a","c/b"}),V352="w"),VLOOKUP(X352,$AA$2:$AB$17,2,FALSE),IF(AND(OR($E355={"a/c","b/c","c/a","c/b"}),V352="l"),VLOOKUP(X352,$AC$2:$AD$17,2,FALSE),IF(AND(OR($E355={"a/c","b/c","c/a","c/b"}),V351="w"),VLOOKUP(X351,$AA$2:$AB$17,2,FALSE),IF(AND(OR($E355={"a/c","b/c","c/a","c/b"}),V351="l"),VLOOKUP(X351,$AC$2:$AD$17,2,FALSE),IF(AND(OR($E355={"a/c","b/c","c/a","c/b"}),V350="w"),VLOOKUP(X350,$AA$2:$AB$17,2,FALSE),IF(AND(OR($E355={"a/c","b/c","c/a","c/b"}),V350="l"),VLOOKUP(X350,$AC$2:$AD$17,2,FALSE),IF(AND(OR($E355={"a/c","b/c","c/a","c/b"}),V349="w"),VLOOKUP(X349,$AA$2:$AB$17,2,FALSE),IF(AND(OR($E355={"a/c","b/c","c/a","c/b"}),V349="l"),VLOOKUP(X349,$AC$2:$AD$17,2,FALSE),IF(AND(OR($E355={"a/c","b/c","c/a","c/b"}),V348="w"),VLOOKUP(X348,$AA$2:$AB$17,2,FALSE),IF(AND(OR($E355={"a/c","b/c","c/a","c/b"}),V348="l"),VLOOKUP(X348,$AC$2:$AD$17,2,FALSE),IF(AND(OR($E355={"a/c","b/c","c/a","c/b"}),V347="w"),VLOOKUP(X347,$AA$2:$AB$17,2,FALSE),IF(AND(OR($E355={"a/c","b/c","c/a","c/b"}),V347="l"),VLOOKUP(X347,$AC$2:$AD$17,2,FALSE),IF(AND(OR($E355={"a/c","b/c","c/a","c/b"}),V346="w"),VLOOKUP(X346,$AA$2:$AB$17,2,FALSE),IF(AND(OR($E355={"a/c","b/c","c/a","c/b"}),V346="l"),VLOOKUP(X346,$AC$2:$AD$17,2,FALSE),IF(AND(OR($E355={"a/c","b/c","c/a","c/b"}),V345="w"),VLOOKUP(X345,$AA$2:$AB$17,2,FALSE),IF(AND(OR($E355={"a/c","b/c","c/a","c/b"}),V345="l"),VLOOKUP(X345,$AC$2:$AD$17,2,FALSE),IF(OR($E355={"a/c","b/c","c/a","c/b"}),1,"")))))))))))))))))))))))</f>
        <v>10a</v>
      </c>
      <c r="Y356" s="12">
        <f t="shared" si="33"/>
        <v>-20</v>
      </c>
      <c r="Z356" s="27">
        <f t="shared" si="34"/>
        <v>-21</v>
      </c>
    </row>
    <row r="357" spans="1:26">
      <c r="A357" s="2">
        <v>3</v>
      </c>
      <c r="B357" s="9">
        <f>IF(OR($A357={1,2,3,4,5,6,7,8,9,10,11,12}),1,IF(OR($A357={13,14,15,16,17,18,19,20,21,22,23,24}),2,IF(OR($A357={25,26,27,28,29,30,31,32,33,34,35,36}),3,"")))</f>
        <v>1</v>
      </c>
      <c r="C357" s="9" t="str">
        <f>IF(OR($A357={1,4,7,10,13,16,19,22,25,28,31,34}),"A",IF(OR($A357={2,5,8,11,14,17,20,23,26,29,32,35}),"B",IF(OR($A357={3,6,9,12,15,18,21,24,27,30,33,36}),"C","")))</f>
        <v>C</v>
      </c>
      <c r="D357" t="str">
        <f t="shared" si="35"/>
        <v>3/1</v>
      </c>
      <c r="E357" t="str">
        <f t="shared" si="36"/>
        <v>A/C</v>
      </c>
      <c r="F357" s="13" t="str">
        <f>IF(AND(G357="d",$A357&gt;=1,OR(H357={1,"2a","2b",3,"5a","5b","10a","10b","20a","20b","40a","40b","80a","80b","160a","160b"})),"w",IF(AND(G357="",$A357&gt;=1,OR(H357={1,"2a","2b",3,"5a","5b","10a","10b","20a","20b","40a","40b","80a","80b","160a","160b"})),"l",""))</f>
        <v>w</v>
      </c>
      <c r="G357" s="7" t="str">
        <f>IF(OR($A357={1,2,3,4,5,6,7,8,9,10,11,12}),"d","")</f>
        <v>d</v>
      </c>
      <c r="H357" s="14" t="str">
        <f>IF(AND(OR($D356={"1/2","1/3","2/1","3/1"}),F356="w"),VLOOKUP(H356,$AA$2:$AB$17,2,FALSE),IF(AND(OR($D356={"1/2","1/3","2/1","3/1"}),F356="l"),VLOOKUP(H356,$AC$2:$AD$17,2,FALSE),IF(AND(OR($D356={"1/2","1/3","2/1","3/1"}),F355="w"),VLOOKUP(H355,$AA$2:$AB$17,2,FALSE),IF(AND(OR($D356={"1/2","1/3","2/1","3/1"}),F355="l"),VLOOKUP(H355,$AC$2:$AD$17,2,FALSE),IF(AND(OR($D356={"1/2","1/3","2/1","3/1"}),F354="w"),VLOOKUP(H354,$AA$2:$AB$17,2,FALSE),IF(AND(OR($D356={"1/2","1/3","2/1","3/1"}),F354="l"),VLOOKUP(H354,$AC$2:$AD$17,2,FALSE),IF(AND(OR($D356={"1/2","1/3","2/1","3/1"}),F353="w"),VLOOKUP(H353,$AA$2:$AB$17,2,FALSE),IF(AND(OR($D356={"1/2","1/3","2/1","3/1"}),F353="l"),VLOOKUP(H353,$AC$2:$AD$17,2,FALSE),IF(AND(OR($D356={"1/2","1/3","2/1","3/1"}),F352="w"),VLOOKUP(H352,$AA$2:$AB$17,2,FALSE),IF(AND(OR($D356={"1/2","1/3","2/1","3/1"}),F352="l"),VLOOKUP(H352,$AC$2:$AD$17,2,FALSE),IF(AND(OR($D356={"1/2","1/3","2/1","3/1"}),F351="w"),VLOOKUP(H351,$AA$2:$AB$17,2,FALSE),IF(AND(OR($D356={"1/2","1/3","2/1","3/1"}),F351="l"),VLOOKUP(H351,$AC$2:$AD$17,2,FALSE),IF(AND(OR($D356={"1/2","1/3","2/1","3/1"}),F350="w"),VLOOKUP(H350,$AA$2:$AB$17,2,FALSE),IF(AND(OR($D356={"1/2","1/3","2/1","3/1"}),F350="l"),VLOOKUP(H350,$AC$2:$AD$17,2,FALSE),IF(AND(OR($D356={"1/2","1/3","2/1","3/1"}),F349="w"),VLOOKUP(H349,$AA$2:$AB$17,2,FALSE),IF(AND(OR($D356={"1/2","1/3","2/1","3/1"}),F349="l"),VLOOKUP(H349,$AC$2:$AD$17,2,FALSE),IF(AND(OR($D356={"1/2","1/3","2/1","3/1"}),F348="w"),VLOOKUP(H348,$AA$2:$AB$17,2,FALSE),IF(AND(OR($D356={"1/2","1/3","2/1","3/1"}),F348="l"),VLOOKUP(H348,$AC$2:$AD$17,2,FALSE),IF(AND(OR($D356={"1/2","1/3","2/1","3/1"}),F347="w"),VLOOKUP(H347,$AA$2:$AB$17,2,FALSE),IF(AND(OR($D356={"1/2","1/3","2/1","3/1"}),F347="l"),VLOOKUP(H347,$AC$2:$AD$17,2,FALSE),IF(AND(OR($D356={"1/2","1/3","2/1","3/1"}),F346="w"),VLOOKUP(H346,$AA$2:$AB$17,2,FALSE),IF(AND(OR($D356={"1/2","1/3","2/1","3/1"}),F346="l"),VLOOKUP(H346,$AC$2:$AD$17,2,FALSE),IF(OR($D356={"1/2","1/3","2/1","3/1"}),1,"")))))))))))))))))))))))</f>
        <v>5a</v>
      </c>
      <c r="I357" s="13" t="str">
        <f>IF(AND(J357="d",$A357&gt;=1,OR(K357={1,"2a","2b",3,"5a","5b","10a","10b","20a","20b","40a","40b","80a","80b","160a","160b"})),"w",IF(AND(J357="",$A357&gt;=1,OR(K357={1,"2a","2b",3,"5a","5b","10a","10b","20a","20b","40a","40b","80a","80b","160a","160b"})),"l",""))</f>
        <v/>
      </c>
      <c r="J357" s="7" t="str">
        <f>IF(OR($A357={13,14,15,16,17,18,19,20,21,22,23,24}),"d","")</f>
        <v/>
      </c>
      <c r="K357" s="14" t="str">
        <f>IF(AND(OR($D356={"1/2","2/3","2/1","3/2"}),I356="w"),VLOOKUP(K356,$AA$2:$AB$17,2,FALSE),IF(AND(OR($D356={"1/2","2/3","2/1","3/2"}),I356="l"),VLOOKUP(K356,$AC$2:$AD$17,2,FALSE),IF(AND(OR($D356={"1/2","2/3","2/1","3/2"}),I355="w"),VLOOKUP(K355,$AA$2:$AB$17,2,FALSE),IF(AND(OR($D356={"1/2","2/3","2/1","3/2"}),I355="l"),VLOOKUP(K355,$AC$2:$AD$17,2,FALSE),IF(AND(OR($D356={"1/2","2/3","2/1","3/2"}),I354="w"),VLOOKUP(K354,$AA$2:$AB$17,2,FALSE),IF(AND(OR($D356={"1/2","2/3","2/1","3/2"}),I354="l"),VLOOKUP(K354,$AC$2:$AD$17,2,FALSE),IF(AND(OR($D356={"1/2","2/3","2/1","3/2"}),I353="w"),VLOOKUP(K353,$AA$2:$AB$17,2,FALSE),IF(AND(OR($D356={"1/2","2/3","2/1","3/2"}),I353="l"),VLOOKUP(K353,$AC$2:$AD$17,2,FALSE),IF(AND(OR($D356={"1/2","2/3","2/1","3/2"}),I352="w"),VLOOKUP(K352,$AA$2:$AB$17,2,FALSE),IF(AND(OR($D356={"1/2","2/3","2/1","3/2"}),I352="l"),VLOOKUP(K352,$AC$2:$AD$17,2,FALSE),IF(AND(OR($D356={"1/2","2/3","2/1","3/2"}),I351="w"),VLOOKUP(K351,$AA$2:$AB$17,2,FALSE),IF(AND(OR($D356={"1/2","2/3","2/1","3/2"}),I351="l"),VLOOKUP(K351,$AC$2:$AD$17,2,FALSE),IF(AND(OR($D356={"1/2","2/3","2/1","3/2"}),I350="w"),VLOOKUP(K350,$AA$2:$AB$17,2,FALSE),IF(AND(OR($D356={"1/2","2/3","2/1","3/2"}),I350="l"),VLOOKUP(K350,$AC$2:$AD$17,2,FALSE),IF(AND(OR($D356={"1/2","2/3","2/1","3/2"}),I349="w"),VLOOKUP(K349,$AA$2:$AB$17,2,FALSE),IF(AND(OR($D356={"1/2","2/3","2/1","3/2"}),I349="l"),VLOOKUP(K349,$AC$2:$AD$17,2,FALSE),IF(AND(OR($D356={"1/2","2/3","2/1","3/2"}),I348="w"),VLOOKUP(K348,$AA$2:$AB$17,2,FALSE),IF(AND(OR($D356={"1/2","2/3","2/1","3/2"}),I348="l"),VLOOKUP(K348,$AC$2:$AD$17,2,FALSE),IF(AND(OR($D356={"1/2","2/3","2/1","3/2"}),I347="w"),VLOOKUP(K347,$AA$2:$AB$17,2,FALSE),IF(AND(OR($D356={"1/2","2/3","2/1","3/2"}),I347="l"),VLOOKUP(K347,$AC$2:$AD$17,2,FALSE),IF(AND(OR($D356={"1/2","2/3","2/1","3/2"}),I346="w"),VLOOKUP(K346,$AA$2:$AB$17,2,FALSE),IF(AND(OR($D356={"1/2","2/3","2/1","3/2"}),I346="l"),VLOOKUP(K346,$AC$2:$AD$17,2,FALSE),IF(OR($D356={"1/2","2/3","2/1","3/2"}),1,"")))))))))))))))))))))))</f>
        <v/>
      </c>
      <c r="L357" s="13" t="str">
        <f>IF(AND(M357="d",$A357&gt;=1,OR(N357={1,"2a","2b",3,"5a","5b","10a","10b","20a","20b","40a","40b","80a","80b","160a","160b"})),"w",IF(AND(M357="",$A357&gt;=1,OR(N357={1,"2a","2b",3,"5a","5b","10a","10b","20a","20b","40a","40b","80a","80b","160a","160b"})),"l",""))</f>
        <v>l</v>
      </c>
      <c r="M357" s="7" t="str">
        <f>IF(OR($A357={25,26,27,28,29,30,31,32,33,34,35,36}),"d","")</f>
        <v/>
      </c>
      <c r="N357" s="14">
        <f>IF(AND(OR($D356={"1/3","2/3","3/1","3/2"}),L356="w"),VLOOKUP(N356,$AA$2:$AB$17,2,FALSE),IF(AND(OR($D356={"1/3","2/3","3/1","3/2"}),L356="l"),VLOOKUP(N356,$AC$2:$AD$17,2,FALSE),IF(AND(OR($D356={"1/3","2/3","3/1","3/2"}),L355="w"),VLOOKUP(N355,$AA$2:$AB$17,2,FALSE),IF(AND(OR($D356={"1/3","2/3","3/1","3/2"}),L355="l"),VLOOKUP(N355,$AC$2:$AD$17,2,FALSE),IF(AND(OR($D356={"1/3","2/3","3/1","3/2"}),L354="w"),VLOOKUP(N354,$AA$2:$AB$17,2,FALSE),IF(AND(OR($D356={"1/3","2/3","3/1","3/2"}),L354="l"),VLOOKUP(N354,$AC$2:$AD$17,2,FALSE),IF(AND(OR($D356={"1/3","2/3","3/1","3/2"}),L353="w"),VLOOKUP(N353,$AA$2:$AB$17,2,FALSE),IF(AND(OR($D356={"1/3","2/3","3/1","3/2"}),L353="l"),VLOOKUP(N353,$AC$2:$AD$17,2,FALSE),IF(AND(OR($D356={"1/3","2/3","3/1","3/2"}),L352="w"),VLOOKUP(N352,$AA$2:$AB$17,2,FALSE),IF(AND(OR($D356={"1/3","2/3","3/1","3/2"}),L352="l"),VLOOKUP(N352,$AC$2:$AD$17,2,FALSE),IF(AND(OR($D356={"1/3","2/3","3/1","3/2"}),L351="w"),VLOOKUP(N351,$AA$2:$AB$17,2,FALSE),IF(AND(OR($D356={"1/3","2/3","3/1","3/2"}),L351="l"),VLOOKUP(N351,$AC$2:$AD$17,2,FALSE),IF(AND(OR($D356={"1/3","2/3","3/1","3/2"}),L350="w"),VLOOKUP(N350,$AA$2:$AB$17,2,FALSE),IF(AND(OR($D356={"1/3","2/3","3/1","3/2"}),L350="l"),VLOOKUP(N350,$AC$2:$AD$17,2,FALSE),IF(AND(OR($D356={"1/3","2/3","3/1","3/2"}),L349="w"),VLOOKUP(N349,$AA$2:$AB$17,2,FALSE),IF(AND(OR($D356={"1/3","2/3","3/1","3/2"}),L349="l"),VLOOKUP(N349,$AC$2:$AD$17,2,FALSE),IF(AND(OR($D356={"1/3","2/3","3/1","3/2"}),L348="w"),VLOOKUP(N348,$AA$2:$AB$17,2,FALSE),IF(AND(OR($D356={"1/3","2/3","3/1","3/2"}),L348="l"),VLOOKUP(N348,$AC$2:$AD$17,2,FALSE),IF(AND(OR($D356={"1/3","2/3","3/1","3/2"}),L347="w"),VLOOKUP(N347,$AA$2:$AB$17,2,FALSE),IF(AND(OR($D356={"1/3","2/3","3/1","3/2"}),L347="l"),VLOOKUP(N347,$AC$2:$AD$17,2,FALSE),IF(AND(OR($D356={"1/3","2/3","3/1","3/2"}),L346="w"),VLOOKUP(N346,$AA$2:$AB$17,2,FALSE),IF(AND(OR($D356={"1/3","2/3","3/1","3/2"}),L346="l"),VLOOKUP(N346,$AC$2:$AD$17,2,FALSE),IF(OR($D356={"1/3","2/3","3/1","3/2"}),1,"")))))))))))))))))))))))</f>
        <v>1</v>
      </c>
      <c r="O357" s="12">
        <f t="shared" si="32"/>
        <v>9</v>
      </c>
      <c r="P357" s="13" t="str">
        <f>IF(AND(Q357="c",$A357&gt;=1,OR(R357={1,"2a","2b",3,"5a","5b","10a","10b","20a","20b","40a","40b","80a","80b","160a","160b"})),"w",IF(AND(Q357="",$A357&gt;=1,OR(R357={1,"2a","2b",3,"5a","5b","10a","10b","20a","20b","40a","40b","80a","80b","160a","160b"})),"l",""))</f>
        <v>l</v>
      </c>
      <c r="Q357" s="7" t="str">
        <f>IF(OR($A357={1,4,7,10,13,16,19,22,25,28,31,34}),"c","")</f>
        <v/>
      </c>
      <c r="R357" s="14" t="str">
        <f>IF(AND(OR($E356={"a/b","a/c","b/a","c/a"}),P356="w"),VLOOKUP(R356,$AA$2:$AB$17,2,FALSE),IF(AND(OR($E356={"a/b","a/c","b/a","c/a"}),P356="l"),VLOOKUP(R356,$AC$2:$AD$17,2,FALSE),IF(AND(OR($E356={"a/b","a/c","b/a","c/a"}),P355="w"),VLOOKUP(R355,$AA$2:$AB$17,2,FALSE),IF(AND(OR($E356={"a/b","a/c","b/a","c/a"}),P355="l"),VLOOKUP(R355,$AC$2:$AD$17,2,FALSE),IF(AND(OR($E356={"a/b","a/c","b/a","c/a"}),P354="w"),VLOOKUP(R354,$AA$2:$AB$17,2,FALSE),IF(AND(OR($E356={"a/b","a/c","b/a","c/a"}),P354="l"),VLOOKUP(R354,$AC$2:$AD$17,2,FALSE),IF(AND(OR($E356={"a/b","a/c","b/a","c/a"}),P353="w"),VLOOKUP(R353,$AA$2:$AB$17,2,FALSE),IF(AND(OR($E356={"a/b","a/c","b/a","c/a"}),P353="l"),VLOOKUP(R353,$AC$2:$AD$17,2,FALSE),IF(AND(OR($E356={"a/b","a/c","b/a","c/a"}),P352="w"),VLOOKUP(R352,$AA$2:$AB$17,2,FALSE),IF(AND(OR($E356={"a/b","a/c","b/a","c/a"}),P352="l"),VLOOKUP(R352,$AC$2:$AD$17,2,FALSE),IF(AND(OR($E356={"a/b","a/c","b/a","c/a"}),P351="w"),VLOOKUP(R351,$AA$2:$AB$17,2,FALSE),IF(AND(OR($E356={"a/b","a/c","b/a","c/a"}),P351="l"),VLOOKUP(R351,$AC$2:$AD$17,2,FALSE),IF(AND(OR($E356={"a/b","a/c","b/a","c/a"}),P350="w"),VLOOKUP(R350,$AA$2:$AB$17,2,FALSE),IF(AND(OR($E356={"a/b","a/c","b/a","c/a"}),P350="l"),VLOOKUP(R350,$AC$2:$AD$17,2,FALSE),IF(AND(OR($E356={"a/b","a/c","b/a","c/a"}),P349="w"),VLOOKUP(R349,$AA$2:$AB$17,2,FALSE),IF(AND(OR($E356={"a/b","a/c","b/a","c/a"}),P349="l"),VLOOKUP(R349,$AC$2:$AD$17,2,FALSE),IF(AND(OR($E356={"a/b","a/c","b/a","c/a"}),P348="w"),VLOOKUP(R348,$AA$2:$AB$17,2,FALSE),IF(AND(OR($E356={"a/b","a/c","b/a","c/a"}),P348="l"),VLOOKUP(R348,$AC$2:$AD$17,2,FALSE),IF(AND(OR($E356={"a/b","a/c","b/a","c/a"}),P347="w"),VLOOKUP(R347,$AA$2:$AB$17,2,FALSE),IF(AND(OR($E356={"a/b","a/c","b/a","c/a"}),P347="l"),VLOOKUP(R347,$AC$2:$AD$17,2,FALSE),IF(AND(OR($E356={"a/b","a/c","b/a","c/a"}),P346="w"),VLOOKUP(R346,$AA$2:$AB$17,2,FALSE),IF(AND(OR($E356={"a/b","a/c","b/a","c/a"}),P346="l"),VLOOKUP(R346,$AC$2:$AD$17,2,FALSE),IF(OR($E356={"a/b","a/c","b/a","c/a"}),1,"")))))))))))))))))))))))</f>
        <v>2b</v>
      </c>
      <c r="S357" s="13" t="str">
        <f>IF(AND(T357="c",$A357&gt;=1,OR(U357={1,"2a","2b",3,"5a","5b","10a","10b","20a","20b","40a","40b","80a","80b","160a","160b"})),"w",IF(AND(T357="",$A357&gt;=1,OR(U357={1,"2a","2b",3,"5a","5b","10a","10b","20a","20b","40a","40b","80a","80b","160a","160b"})),"l",""))</f>
        <v/>
      </c>
      <c r="T357" s="7" t="str">
        <f>IF(OR($A357={2,5,8,11,14,17,20,23,26,29,32,35}),"c","")</f>
        <v/>
      </c>
      <c r="U357" s="14" t="str">
        <f>IF(AND(OR($E356={"a/b","b/c","b/a","c/b"}),S356="w"),VLOOKUP(U356,$AA$2:$AB$17,2,FALSE),IF(AND(OR($E356={"a/b","b/c","b/a","c/b"}),S356="l"),VLOOKUP(U356,$AC$2:$AD$17,2,FALSE),IF(AND(OR($E356={"a/b","b/c","b/a","c/b"}),S355="w"),VLOOKUP(U355,$AA$2:$AB$17,2,FALSE),IF(AND(OR($E356={"a/b","b/c","b/a","c/b"}),S355="l"),VLOOKUP(U355,$AC$2:$AD$17,2,FALSE),IF(AND(OR($E356={"a/b","b/c","b/a","c/b"}),S354="w"),VLOOKUP(U354,$AA$2:$AB$17,2,FALSE),IF(AND(OR($E356={"a/b","b/c","b/a","c/b"}),S354="l"),VLOOKUP(U354,$AC$2:$AD$17,2,FALSE),IF(AND(OR($E356={"a/b","b/c","b/a","c/b"}),S353="w"),VLOOKUP(U353,$AA$2:$AB$17,2,FALSE),IF(AND(OR($E356={"a/b","b/c","b/a","c/b"}),S353="l"),VLOOKUP(U353,$AC$2:$AD$17,2,FALSE),IF(AND(OR($E356={"a/b","b/c","b/a","c/b"}),S352="w"),VLOOKUP(U352,$AA$2:$AB$17,2,FALSE),IF(AND(OR($E356={"a/b","b/c","b/a","c/b"}),S352="l"),VLOOKUP(U352,$AC$2:$AD$17,2,FALSE),IF(AND(OR($E356={"a/b","b/c","b/a","c/b"}),S351="w"),VLOOKUP(U351,$AA$2:$AB$17,2,FALSE),IF(AND(OR($E356={"a/b","b/c","b/a","c/b"}),S351="l"),VLOOKUP(U351,$AC$2:$AD$17,2,FALSE),IF(AND(OR($E356={"a/b","b/c","b/a","c/b"}),S350="w"),VLOOKUP(U350,$AA$2:$AB$17,2,FALSE),IF(AND(OR($E356={"a/b","b/c","b/a","c/b"}),S350="l"),VLOOKUP(U350,$AC$2:$AD$17,2,FALSE),IF(AND(OR($E356={"a/b","b/c","b/a","c/b"}),S349="w"),VLOOKUP(U349,$AA$2:$AB$17,2,FALSE),IF(AND(OR($E356={"a/b","b/c","b/a","c/b"}),S349="l"),VLOOKUP(U349,$AC$2:$AD$17,2,FALSE),IF(AND(OR($E356={"a/b","b/c","b/a","c/b"}),S348="w"),VLOOKUP(U348,$AA$2:$AB$17,2,FALSE),IF(AND(OR($E356={"a/b","b/c","b/a","c/b"}),S348="l"),VLOOKUP(U348,$AC$2:$AD$17,2,FALSE),IF(AND(OR($E356={"a/b","b/c","b/a","c/b"}),S347="w"),VLOOKUP(U347,$AA$2:$AB$17,2,FALSE),IF(AND(OR($E356={"a/b","b/c","b/a","c/b"}),S347="l"),VLOOKUP(U347,$AC$2:$AD$17,2,FALSE),IF(AND(OR($E356={"a/b","b/c","b/a","c/b"}),S346="w"),VLOOKUP(U346,$AA$2:$AB$17,2,FALSE),IF(AND(OR($E356={"a/b","b/c","b/a","c/b"}),S346="l"),VLOOKUP(U346,$AC$2:$AD$17,2,FALSE),IF(OR($E356={"a/b","b/c","b/a","c/b"}),1,"")))))))))))))))))))))))</f>
        <v/>
      </c>
      <c r="V357" s="13" t="str">
        <f>IF(AND(W357="c",$A357&gt;=1,OR(X357={1,"2a","2b",3,"5a","5b","10a","10b","20a","20b","40a","40b","80a","80b","160a","160b"})),"w",IF(AND(W357="",$A357&gt;=1,OR(X357={1,"2a","2b",3,"5a","5b","10a","10b","20a","20b","40a","40b","80a","80b","160a","160b"})),"l",""))</f>
        <v>w</v>
      </c>
      <c r="W357" s="7" t="str">
        <f>IF(OR($A357={3,6,9,12,15,18,21,24,27,30,33,36}),"c","")</f>
        <v>c</v>
      </c>
      <c r="X357" s="14" t="str">
        <f>IF(AND(OR($E356={"a/c","b/c","c/a","c/b"}),V356="w"),VLOOKUP(X356,$AA$2:$AB$17,2,FALSE),IF(AND(OR($E356={"a/c","b/c","c/a","c/b"}),V356="l"),VLOOKUP(X356,$AC$2:$AD$17,2,FALSE),IF(AND(OR($E356={"a/c","b/c","c/a","c/b"}),V355="w"),VLOOKUP(X355,$AA$2:$AB$17,2,FALSE),IF(AND(OR($E356={"a/c","b/c","c/a","c/b"}),V355="l"),VLOOKUP(X355,$AC$2:$AD$17,2,FALSE),IF(AND(OR($E356={"a/c","b/c","c/a","c/b"}),V354="w"),VLOOKUP(X354,$AA$2:$AB$17,2,FALSE),IF(AND(OR($E356={"a/c","b/c","c/a","c/b"}),V354="l"),VLOOKUP(X354,$AC$2:$AD$17,2,FALSE),IF(AND(OR($E356={"a/c","b/c","c/a","c/b"}),V353="w"),VLOOKUP(X353,$AA$2:$AB$17,2,FALSE),IF(AND(OR($E356={"a/c","b/c","c/a","c/b"}),V353="l"),VLOOKUP(X353,$AC$2:$AD$17,2,FALSE),IF(AND(OR($E356={"a/c","b/c","c/a","c/b"}),V352="w"),VLOOKUP(X352,$AA$2:$AB$17,2,FALSE),IF(AND(OR($E356={"a/c","b/c","c/a","c/b"}),V352="l"),VLOOKUP(X352,$AC$2:$AD$17,2,FALSE),IF(AND(OR($E356={"a/c","b/c","c/a","c/b"}),V351="w"),VLOOKUP(X351,$AA$2:$AB$17,2,FALSE),IF(AND(OR($E356={"a/c","b/c","c/a","c/b"}),V351="l"),VLOOKUP(X351,$AC$2:$AD$17,2,FALSE),IF(AND(OR($E356={"a/c","b/c","c/a","c/b"}),V350="w"),VLOOKUP(X350,$AA$2:$AB$17,2,FALSE),IF(AND(OR($E356={"a/c","b/c","c/a","c/b"}),V350="l"),VLOOKUP(X350,$AC$2:$AD$17,2,FALSE),IF(AND(OR($E356={"a/c","b/c","c/a","c/b"}),V349="w"),VLOOKUP(X349,$AA$2:$AB$17,2,FALSE),IF(AND(OR($E356={"a/c","b/c","c/a","c/b"}),V349="l"),VLOOKUP(X349,$AC$2:$AD$17,2,FALSE),IF(AND(OR($E356={"a/c","b/c","c/a","c/b"}),V348="w"),VLOOKUP(X348,$AA$2:$AB$17,2,FALSE),IF(AND(OR($E356={"a/c","b/c","c/a","c/b"}),V348="l"),VLOOKUP(X348,$AC$2:$AD$17,2,FALSE),IF(AND(OR($E356={"a/c","b/c","c/a","c/b"}),V347="w"),VLOOKUP(X347,$AA$2:$AB$17,2,FALSE),IF(AND(OR($E356={"a/c","b/c","c/a","c/b"}),V347="l"),VLOOKUP(X347,$AC$2:$AD$17,2,FALSE),IF(AND(OR($E356={"a/c","b/c","c/a","c/b"}),V346="w"),VLOOKUP(X346,$AA$2:$AB$17,2,FALSE),IF(AND(OR($E356={"a/c","b/c","c/a","c/b"}),V346="l"),VLOOKUP(X346,$AC$2:$AD$17,2,FALSE),IF(OR($E356={"a/c","b/c","c/a","c/b"}),1,"")))))))))))))))))))))))</f>
        <v>10b</v>
      </c>
      <c r="Y357" s="12">
        <f t="shared" si="33"/>
        <v>18</v>
      </c>
      <c r="Z357" s="27">
        <f t="shared" si="34"/>
        <v>27</v>
      </c>
    </row>
    <row r="358" spans="1:26">
      <c r="A358" s="2">
        <v>33</v>
      </c>
      <c r="B358" s="9">
        <f>IF(OR($A358={1,2,3,4,5,6,7,8,9,10,11,12}),1,IF(OR($A358={13,14,15,16,17,18,19,20,21,22,23,24}),2,IF(OR($A358={25,26,27,28,29,30,31,32,33,34,35,36}),3,"")))</f>
        <v>3</v>
      </c>
      <c r="C358" s="9" t="str">
        <f>IF(OR($A358={1,4,7,10,13,16,19,22,25,28,31,34}),"A",IF(OR($A358={2,5,8,11,14,17,20,23,26,29,32,35}),"B",IF(OR($A358={3,6,9,12,15,18,21,24,27,30,33,36}),"C","")))</f>
        <v>C</v>
      </c>
      <c r="D358" t="str">
        <f t="shared" si="35"/>
        <v>1/3</v>
      </c>
      <c r="E358" t="str">
        <f t="shared" si="36"/>
        <v>A/C</v>
      </c>
      <c r="F358" s="13" t="str">
        <f>IF(AND(G358="d",$A358&gt;=1,OR(H358={1,"2a","2b",3,"5a","5b","10a","10b","20a","20b","40a","40b","80a","80b","160a","160b"})),"w",IF(AND(G358="",$A358&gt;=1,OR(H358={1,"2a","2b",3,"5a","5b","10a","10b","20a","20b","40a","40b","80a","80b","160a","160b"})),"l",""))</f>
        <v>l</v>
      </c>
      <c r="G358" s="7" t="str">
        <f>IF(OR($A358={1,2,3,4,5,6,7,8,9,10,11,12}),"d","")</f>
        <v/>
      </c>
      <c r="H358" s="14">
        <f>IF(AND(OR($D357={"1/2","1/3","2/1","3/1"}),F357="w"),VLOOKUP(H357,$AA$2:$AB$17,2,FALSE),IF(AND(OR($D357={"1/2","1/3","2/1","3/1"}),F357="l"),VLOOKUP(H357,$AC$2:$AD$17,2,FALSE),IF(AND(OR($D357={"1/2","1/3","2/1","3/1"}),F356="w"),VLOOKUP(H356,$AA$2:$AB$17,2,FALSE),IF(AND(OR($D357={"1/2","1/3","2/1","3/1"}),F356="l"),VLOOKUP(H356,$AC$2:$AD$17,2,FALSE),IF(AND(OR($D357={"1/2","1/3","2/1","3/1"}),F355="w"),VLOOKUP(H355,$AA$2:$AB$17,2,FALSE),IF(AND(OR($D357={"1/2","1/3","2/1","3/1"}),F355="l"),VLOOKUP(H355,$AC$2:$AD$17,2,FALSE),IF(AND(OR($D357={"1/2","1/3","2/1","3/1"}),F354="w"),VLOOKUP(H354,$AA$2:$AB$17,2,FALSE),IF(AND(OR($D357={"1/2","1/3","2/1","3/1"}),F354="l"),VLOOKUP(H354,$AC$2:$AD$17,2,FALSE),IF(AND(OR($D357={"1/2","1/3","2/1","3/1"}),F353="w"),VLOOKUP(H353,$AA$2:$AB$17,2,FALSE),IF(AND(OR($D357={"1/2","1/3","2/1","3/1"}),F353="l"),VLOOKUP(H353,$AC$2:$AD$17,2,FALSE),IF(AND(OR($D357={"1/2","1/3","2/1","3/1"}),F352="w"),VLOOKUP(H352,$AA$2:$AB$17,2,FALSE),IF(AND(OR($D357={"1/2","1/3","2/1","3/1"}),F352="l"),VLOOKUP(H352,$AC$2:$AD$17,2,FALSE),IF(AND(OR($D357={"1/2","1/3","2/1","3/1"}),F351="w"),VLOOKUP(H351,$AA$2:$AB$17,2,FALSE),IF(AND(OR($D357={"1/2","1/3","2/1","3/1"}),F351="l"),VLOOKUP(H351,$AC$2:$AD$17,2,FALSE),IF(AND(OR($D357={"1/2","1/3","2/1","3/1"}),F350="w"),VLOOKUP(H350,$AA$2:$AB$17,2,FALSE),IF(AND(OR($D357={"1/2","1/3","2/1","3/1"}),F350="l"),VLOOKUP(H350,$AC$2:$AD$17,2,FALSE),IF(AND(OR($D357={"1/2","1/3","2/1","3/1"}),F349="w"),VLOOKUP(H349,$AA$2:$AB$17,2,FALSE),IF(AND(OR($D357={"1/2","1/3","2/1","3/1"}),F349="l"),VLOOKUP(H349,$AC$2:$AD$17,2,FALSE),IF(AND(OR($D357={"1/2","1/3","2/1","3/1"}),F348="w"),VLOOKUP(H348,$AA$2:$AB$17,2,FALSE),IF(AND(OR($D357={"1/2","1/3","2/1","3/1"}),F348="l"),VLOOKUP(H348,$AC$2:$AD$17,2,FALSE),IF(AND(OR($D357={"1/2","1/3","2/1","3/1"}),F347="w"),VLOOKUP(H347,$AA$2:$AB$17,2,FALSE),IF(AND(OR($D357={"1/2","1/3","2/1","3/1"}),F347="l"),VLOOKUP(H347,$AC$2:$AD$17,2,FALSE),IF(OR($D357={"1/2","1/3","2/1","3/1"}),1,"")))))))))))))))))))))))</f>
        <v>1</v>
      </c>
      <c r="I358" s="13" t="str">
        <f>IF(AND(J358="d",$A358&gt;=1,OR(K358={1,"2a","2b",3,"5a","5b","10a","10b","20a","20b","40a","40b","80a","80b","160a","160b"})),"w",IF(AND(J358="",$A358&gt;=1,OR(K358={1,"2a","2b",3,"5a","5b","10a","10b","20a","20b","40a","40b","80a","80b","160a","160b"})),"l",""))</f>
        <v/>
      </c>
      <c r="J358" s="7" t="str">
        <f>IF(OR($A358={13,14,15,16,17,18,19,20,21,22,23,24}),"d","")</f>
        <v/>
      </c>
      <c r="K358" s="14" t="str">
        <f>IF(AND(OR($D357={"1/2","2/3","2/1","3/2"}),I357="w"),VLOOKUP(K357,$AA$2:$AB$17,2,FALSE),IF(AND(OR($D357={"1/2","2/3","2/1","3/2"}),I357="l"),VLOOKUP(K357,$AC$2:$AD$17,2,FALSE),IF(AND(OR($D357={"1/2","2/3","2/1","3/2"}),I356="w"),VLOOKUP(K356,$AA$2:$AB$17,2,FALSE),IF(AND(OR($D357={"1/2","2/3","2/1","3/2"}),I356="l"),VLOOKUP(K356,$AC$2:$AD$17,2,FALSE),IF(AND(OR($D357={"1/2","2/3","2/1","3/2"}),I355="w"),VLOOKUP(K355,$AA$2:$AB$17,2,FALSE),IF(AND(OR($D357={"1/2","2/3","2/1","3/2"}),I355="l"),VLOOKUP(K355,$AC$2:$AD$17,2,FALSE),IF(AND(OR($D357={"1/2","2/3","2/1","3/2"}),I354="w"),VLOOKUP(K354,$AA$2:$AB$17,2,FALSE),IF(AND(OR($D357={"1/2","2/3","2/1","3/2"}),I354="l"),VLOOKUP(K354,$AC$2:$AD$17,2,FALSE),IF(AND(OR($D357={"1/2","2/3","2/1","3/2"}),I353="w"),VLOOKUP(K353,$AA$2:$AB$17,2,FALSE),IF(AND(OR($D357={"1/2","2/3","2/1","3/2"}),I353="l"),VLOOKUP(K353,$AC$2:$AD$17,2,FALSE),IF(AND(OR($D357={"1/2","2/3","2/1","3/2"}),I352="w"),VLOOKUP(K352,$AA$2:$AB$17,2,FALSE),IF(AND(OR($D357={"1/2","2/3","2/1","3/2"}),I352="l"),VLOOKUP(K352,$AC$2:$AD$17,2,FALSE),IF(AND(OR($D357={"1/2","2/3","2/1","3/2"}),I351="w"),VLOOKUP(K351,$AA$2:$AB$17,2,FALSE),IF(AND(OR($D357={"1/2","2/3","2/1","3/2"}),I351="l"),VLOOKUP(K351,$AC$2:$AD$17,2,FALSE),IF(AND(OR($D357={"1/2","2/3","2/1","3/2"}),I350="w"),VLOOKUP(K350,$AA$2:$AB$17,2,FALSE),IF(AND(OR($D357={"1/2","2/3","2/1","3/2"}),I350="l"),VLOOKUP(K350,$AC$2:$AD$17,2,FALSE),IF(AND(OR($D357={"1/2","2/3","2/1","3/2"}),I349="w"),VLOOKUP(K349,$AA$2:$AB$17,2,FALSE),IF(AND(OR($D357={"1/2","2/3","2/1","3/2"}),I349="l"),VLOOKUP(K349,$AC$2:$AD$17,2,FALSE),IF(AND(OR($D357={"1/2","2/3","2/1","3/2"}),I348="w"),VLOOKUP(K348,$AA$2:$AB$17,2,FALSE),IF(AND(OR($D357={"1/2","2/3","2/1","3/2"}),I348="l"),VLOOKUP(K348,$AC$2:$AD$17,2,FALSE),IF(AND(OR($D357={"1/2","2/3","2/1","3/2"}),I347="w"),VLOOKUP(K347,$AA$2:$AB$17,2,FALSE),IF(AND(OR($D357={"1/2","2/3","2/1","3/2"}),I347="l"),VLOOKUP(K347,$AC$2:$AD$17,2,FALSE),IF(OR($D357={"1/2","2/3","2/1","3/2"}),1,"")))))))))))))))))))))))</f>
        <v/>
      </c>
      <c r="L358" s="13" t="str">
        <f>IF(AND(M358="d",$A358&gt;=1,OR(N358={1,"2a","2b",3,"5a","5b","10a","10b","20a","20b","40a","40b","80a","80b","160a","160b"})),"w",IF(AND(M358="",$A358&gt;=1,OR(N358={1,"2a","2b",3,"5a","5b","10a","10b","20a","20b","40a","40b","80a","80b","160a","160b"})),"l",""))</f>
        <v>w</v>
      </c>
      <c r="M358" s="7" t="str">
        <f>IF(OR($A358={25,26,27,28,29,30,31,32,33,34,35,36}),"d","")</f>
        <v>d</v>
      </c>
      <c r="N358" s="14" t="str">
        <f>IF(AND(OR($D357={"1/3","2/3","3/1","3/2"}),L357="w"),VLOOKUP(N357,$AA$2:$AB$17,2,FALSE),IF(AND(OR($D357={"1/3","2/3","3/1","3/2"}),L357="l"),VLOOKUP(N357,$AC$2:$AD$17,2,FALSE),IF(AND(OR($D357={"1/3","2/3","3/1","3/2"}),L356="w"),VLOOKUP(N356,$AA$2:$AB$17,2,FALSE),IF(AND(OR($D357={"1/3","2/3","3/1","3/2"}),L356="l"),VLOOKUP(N356,$AC$2:$AD$17,2,FALSE),IF(AND(OR($D357={"1/3","2/3","3/1","3/2"}),L355="w"),VLOOKUP(N355,$AA$2:$AB$17,2,FALSE),IF(AND(OR($D357={"1/3","2/3","3/1","3/2"}),L355="l"),VLOOKUP(N355,$AC$2:$AD$17,2,FALSE),IF(AND(OR($D357={"1/3","2/3","3/1","3/2"}),L354="w"),VLOOKUP(N354,$AA$2:$AB$17,2,FALSE),IF(AND(OR($D357={"1/3","2/3","3/1","3/2"}),L354="l"),VLOOKUP(N354,$AC$2:$AD$17,2,FALSE),IF(AND(OR($D357={"1/3","2/3","3/1","3/2"}),L353="w"),VLOOKUP(N353,$AA$2:$AB$17,2,FALSE),IF(AND(OR($D357={"1/3","2/3","3/1","3/2"}),L353="l"),VLOOKUP(N353,$AC$2:$AD$17,2,FALSE),IF(AND(OR($D357={"1/3","2/3","3/1","3/2"}),L352="w"),VLOOKUP(N352,$AA$2:$AB$17,2,FALSE),IF(AND(OR($D357={"1/3","2/3","3/1","3/2"}),L352="l"),VLOOKUP(N352,$AC$2:$AD$17,2,FALSE),IF(AND(OR($D357={"1/3","2/3","3/1","3/2"}),L351="w"),VLOOKUP(N351,$AA$2:$AB$17,2,FALSE),IF(AND(OR($D357={"1/3","2/3","3/1","3/2"}),L351="l"),VLOOKUP(N351,$AC$2:$AD$17,2,FALSE),IF(AND(OR($D357={"1/3","2/3","3/1","3/2"}),L350="w"),VLOOKUP(N350,$AA$2:$AB$17,2,FALSE),IF(AND(OR($D357={"1/3","2/3","3/1","3/2"}),L350="l"),VLOOKUP(N350,$AC$2:$AD$17,2,FALSE),IF(AND(OR($D357={"1/3","2/3","3/1","3/2"}),L349="w"),VLOOKUP(N349,$AA$2:$AB$17,2,FALSE),IF(AND(OR($D357={"1/3","2/3","3/1","3/2"}),L349="l"),VLOOKUP(N349,$AC$2:$AD$17,2,FALSE),IF(AND(OR($D357={"1/3","2/3","3/1","3/2"}),L348="w"),VLOOKUP(N348,$AA$2:$AB$17,2,FALSE),IF(AND(OR($D357={"1/3","2/3","3/1","3/2"}),L348="l"),VLOOKUP(N348,$AC$2:$AD$17,2,FALSE),IF(AND(OR($D357={"1/3","2/3","3/1","3/2"}),L347="w"),VLOOKUP(N347,$AA$2:$AB$17,2,FALSE),IF(AND(OR($D357={"1/3","2/3","3/1","3/2"}),L347="l"),VLOOKUP(N347,$AC$2:$AD$17,2,FALSE),IF(OR($D357={"1/3","2/3","3/1","3/2"}),1,"")))))))))))))))))))))))</f>
        <v>2a</v>
      </c>
      <c r="O358" s="12">
        <f t="shared" si="32"/>
        <v>3</v>
      </c>
      <c r="P358" s="13" t="str">
        <f>IF(AND(Q358="c",$A358&gt;=1,OR(R358={1,"2a","2b",3,"5a","5b","10a","10b","20a","20b","40a","40b","80a","80b","160a","160b"})),"w",IF(AND(Q358="",$A358&gt;=1,OR(R358={1,"2a","2b",3,"5a","5b","10a","10b","20a","20b","40a","40b","80a","80b","160a","160b"})),"l",""))</f>
        <v>l</v>
      </c>
      <c r="Q358" s="7" t="str">
        <f>IF(OR($A358={1,4,7,10,13,16,19,22,25,28,31,34}),"c","")</f>
        <v/>
      </c>
      <c r="R358" s="14">
        <f>IF(AND(OR($E357={"a/b","a/c","b/a","c/a"}),P357="w"),VLOOKUP(R357,$AA$2:$AB$17,2,FALSE),IF(AND(OR($E357={"a/b","a/c","b/a","c/a"}),P357="l"),VLOOKUP(R357,$AC$2:$AD$17,2,FALSE),IF(AND(OR($E357={"a/b","a/c","b/a","c/a"}),P356="w"),VLOOKUP(R356,$AA$2:$AB$17,2,FALSE),IF(AND(OR($E357={"a/b","a/c","b/a","c/a"}),P356="l"),VLOOKUP(R356,$AC$2:$AD$17,2,FALSE),IF(AND(OR($E357={"a/b","a/c","b/a","c/a"}),P355="w"),VLOOKUP(R355,$AA$2:$AB$17,2,FALSE),IF(AND(OR($E357={"a/b","a/c","b/a","c/a"}),P355="l"),VLOOKUP(R355,$AC$2:$AD$17,2,FALSE),IF(AND(OR($E357={"a/b","a/c","b/a","c/a"}),P354="w"),VLOOKUP(R354,$AA$2:$AB$17,2,FALSE),IF(AND(OR($E357={"a/b","a/c","b/a","c/a"}),P354="l"),VLOOKUP(R354,$AC$2:$AD$17,2,FALSE),IF(AND(OR($E357={"a/b","a/c","b/a","c/a"}),P353="w"),VLOOKUP(R353,$AA$2:$AB$17,2,FALSE),IF(AND(OR($E357={"a/b","a/c","b/a","c/a"}),P353="l"),VLOOKUP(R353,$AC$2:$AD$17,2,FALSE),IF(AND(OR($E357={"a/b","a/c","b/a","c/a"}),P352="w"),VLOOKUP(R352,$AA$2:$AB$17,2,FALSE),IF(AND(OR($E357={"a/b","a/c","b/a","c/a"}),P352="l"),VLOOKUP(R352,$AC$2:$AD$17,2,FALSE),IF(AND(OR($E357={"a/b","a/c","b/a","c/a"}),P351="w"),VLOOKUP(R351,$AA$2:$AB$17,2,FALSE),IF(AND(OR($E357={"a/b","a/c","b/a","c/a"}),P351="l"),VLOOKUP(R351,$AC$2:$AD$17,2,FALSE),IF(AND(OR($E357={"a/b","a/c","b/a","c/a"}),P350="w"),VLOOKUP(R350,$AA$2:$AB$17,2,FALSE),IF(AND(OR($E357={"a/b","a/c","b/a","c/a"}),P350="l"),VLOOKUP(R350,$AC$2:$AD$17,2,FALSE),IF(AND(OR($E357={"a/b","a/c","b/a","c/a"}),P349="w"),VLOOKUP(R349,$AA$2:$AB$17,2,FALSE),IF(AND(OR($E357={"a/b","a/c","b/a","c/a"}),P349="l"),VLOOKUP(R349,$AC$2:$AD$17,2,FALSE),IF(AND(OR($E357={"a/b","a/c","b/a","c/a"}),P348="w"),VLOOKUP(R348,$AA$2:$AB$17,2,FALSE),IF(AND(OR($E357={"a/b","a/c","b/a","c/a"}),P348="l"),VLOOKUP(R348,$AC$2:$AD$17,2,FALSE),IF(AND(OR($E357={"a/b","a/c","b/a","c/a"}),P347="w"),VLOOKUP(R347,$AA$2:$AB$17,2,FALSE),IF(AND(OR($E357={"a/b","a/c","b/a","c/a"}),P347="l"),VLOOKUP(R347,$AC$2:$AD$17,2,FALSE),IF(OR($E357={"a/b","a/c","b/a","c/a"}),1,"")))))))))))))))))))))))</f>
        <v>3</v>
      </c>
      <c r="S358" s="13" t="str">
        <f>IF(AND(T358="c",$A358&gt;=1,OR(U358={1,"2a","2b",3,"5a","5b","10a","10b","20a","20b","40a","40b","80a","80b","160a","160b"})),"w",IF(AND(T358="",$A358&gt;=1,OR(U358={1,"2a","2b",3,"5a","5b","10a","10b","20a","20b","40a","40b","80a","80b","160a","160b"})),"l",""))</f>
        <v/>
      </c>
      <c r="T358" s="7" t="str">
        <f>IF(OR($A358={2,5,8,11,14,17,20,23,26,29,32,35}),"c","")</f>
        <v/>
      </c>
      <c r="U358" s="14" t="str">
        <f>IF(AND(OR($E357={"a/b","b/c","b/a","c/b"}),S357="w"),VLOOKUP(U357,$AA$2:$AB$17,2,FALSE),IF(AND(OR($E357={"a/b","b/c","b/a","c/b"}),S357="l"),VLOOKUP(U357,$AC$2:$AD$17,2,FALSE),IF(AND(OR($E357={"a/b","b/c","b/a","c/b"}),S356="w"),VLOOKUP(U356,$AA$2:$AB$17,2,FALSE),IF(AND(OR($E357={"a/b","b/c","b/a","c/b"}),S356="l"),VLOOKUP(U356,$AC$2:$AD$17,2,FALSE),IF(AND(OR($E357={"a/b","b/c","b/a","c/b"}),S355="w"),VLOOKUP(U355,$AA$2:$AB$17,2,FALSE),IF(AND(OR($E357={"a/b","b/c","b/a","c/b"}),S355="l"),VLOOKUP(U355,$AC$2:$AD$17,2,FALSE),IF(AND(OR($E357={"a/b","b/c","b/a","c/b"}),S354="w"),VLOOKUP(U354,$AA$2:$AB$17,2,FALSE),IF(AND(OR($E357={"a/b","b/c","b/a","c/b"}),S354="l"),VLOOKUP(U354,$AC$2:$AD$17,2,FALSE),IF(AND(OR($E357={"a/b","b/c","b/a","c/b"}),S353="w"),VLOOKUP(U353,$AA$2:$AB$17,2,FALSE),IF(AND(OR($E357={"a/b","b/c","b/a","c/b"}),S353="l"),VLOOKUP(U353,$AC$2:$AD$17,2,FALSE),IF(AND(OR($E357={"a/b","b/c","b/a","c/b"}),S352="w"),VLOOKUP(U352,$AA$2:$AB$17,2,FALSE),IF(AND(OR($E357={"a/b","b/c","b/a","c/b"}),S352="l"),VLOOKUP(U352,$AC$2:$AD$17,2,FALSE),IF(AND(OR($E357={"a/b","b/c","b/a","c/b"}),S351="w"),VLOOKUP(U351,$AA$2:$AB$17,2,FALSE),IF(AND(OR($E357={"a/b","b/c","b/a","c/b"}),S351="l"),VLOOKUP(U351,$AC$2:$AD$17,2,FALSE),IF(AND(OR($E357={"a/b","b/c","b/a","c/b"}),S350="w"),VLOOKUP(U350,$AA$2:$AB$17,2,FALSE),IF(AND(OR($E357={"a/b","b/c","b/a","c/b"}),S350="l"),VLOOKUP(U350,$AC$2:$AD$17,2,FALSE),IF(AND(OR($E357={"a/b","b/c","b/a","c/b"}),S349="w"),VLOOKUP(U349,$AA$2:$AB$17,2,FALSE),IF(AND(OR($E357={"a/b","b/c","b/a","c/b"}),S349="l"),VLOOKUP(U349,$AC$2:$AD$17,2,FALSE),IF(AND(OR($E357={"a/b","b/c","b/a","c/b"}),S348="w"),VLOOKUP(U348,$AA$2:$AB$17,2,FALSE),IF(AND(OR($E357={"a/b","b/c","b/a","c/b"}),S348="l"),VLOOKUP(U348,$AC$2:$AD$17,2,FALSE),IF(AND(OR($E357={"a/b","b/c","b/a","c/b"}),S347="w"),VLOOKUP(U347,$AA$2:$AB$17,2,FALSE),IF(AND(OR($E357={"a/b","b/c","b/a","c/b"}),S347="l"),VLOOKUP(U347,$AC$2:$AD$17,2,FALSE),IF(OR($E357={"a/b","b/c","b/a","c/b"}),1,"")))))))))))))))))))))))</f>
        <v/>
      </c>
      <c r="V358" s="13" t="str">
        <f>IF(AND(W358="c",$A358&gt;=1,OR(X358={1,"2a","2b",3,"5a","5b","10a","10b","20a","20b","40a","40b","80a","80b","160a","160b"})),"w",IF(AND(W358="",$A358&gt;=1,OR(X358={1,"2a","2b",3,"5a","5b","10a","10b","20a","20b","40a","40b","80a","80b","160a","160b"})),"l",""))</f>
        <v>w</v>
      </c>
      <c r="W358" s="7" t="str">
        <f>IF(OR($A358={3,6,9,12,15,18,21,24,27,30,33,36}),"c","")</f>
        <v>c</v>
      </c>
      <c r="X358" s="14" t="str">
        <f>IF(AND(OR($E357={"a/c","b/c","c/a","c/b"}),V357="w"),VLOOKUP(X357,$AA$2:$AB$17,2,FALSE),IF(AND(OR($E357={"a/c","b/c","c/a","c/b"}),V357="l"),VLOOKUP(X357,$AC$2:$AD$17,2,FALSE),IF(AND(OR($E357={"a/c","b/c","c/a","c/b"}),V356="w"),VLOOKUP(X356,$AA$2:$AB$17,2,FALSE),IF(AND(OR($E357={"a/c","b/c","c/a","c/b"}),V356="l"),VLOOKUP(X356,$AC$2:$AD$17,2,FALSE),IF(AND(OR($E357={"a/c","b/c","c/a","c/b"}),V355="w"),VLOOKUP(X355,$AA$2:$AB$17,2,FALSE),IF(AND(OR($E357={"a/c","b/c","c/a","c/b"}),V355="l"),VLOOKUP(X355,$AC$2:$AD$17,2,FALSE),IF(AND(OR($E357={"a/c","b/c","c/a","c/b"}),V354="w"),VLOOKUP(X354,$AA$2:$AB$17,2,FALSE),IF(AND(OR($E357={"a/c","b/c","c/a","c/b"}),V354="l"),VLOOKUP(X354,$AC$2:$AD$17,2,FALSE),IF(AND(OR($E357={"a/c","b/c","c/a","c/b"}),V353="w"),VLOOKUP(X353,$AA$2:$AB$17,2,FALSE),IF(AND(OR($E357={"a/c","b/c","c/a","c/b"}),V353="l"),VLOOKUP(X353,$AC$2:$AD$17,2,FALSE),IF(AND(OR($E357={"a/c","b/c","c/a","c/b"}),V352="w"),VLOOKUP(X352,$AA$2:$AB$17,2,FALSE),IF(AND(OR($E357={"a/c","b/c","c/a","c/b"}),V352="l"),VLOOKUP(X352,$AC$2:$AD$17,2,FALSE),IF(AND(OR($E357={"a/c","b/c","c/a","c/b"}),V351="w"),VLOOKUP(X351,$AA$2:$AB$17,2,FALSE),IF(AND(OR($E357={"a/c","b/c","c/a","c/b"}),V351="l"),VLOOKUP(X351,$AC$2:$AD$17,2,FALSE),IF(AND(OR($E357={"a/c","b/c","c/a","c/b"}),V350="w"),VLOOKUP(X350,$AA$2:$AB$17,2,FALSE),IF(AND(OR($E357={"a/c","b/c","c/a","c/b"}),V350="l"),VLOOKUP(X350,$AC$2:$AD$17,2,FALSE),IF(AND(OR($E357={"a/c","b/c","c/a","c/b"}),V349="w"),VLOOKUP(X349,$AA$2:$AB$17,2,FALSE),IF(AND(OR($E357={"a/c","b/c","c/a","c/b"}),V349="l"),VLOOKUP(X349,$AC$2:$AD$17,2,FALSE),IF(AND(OR($E357={"a/c","b/c","c/a","c/b"}),V348="w"),VLOOKUP(X348,$AA$2:$AB$17,2,FALSE),IF(AND(OR($E357={"a/c","b/c","c/a","c/b"}),V348="l"),VLOOKUP(X348,$AC$2:$AD$17,2,FALSE),IF(AND(OR($E357={"a/c","b/c","c/a","c/b"}),V347="w"),VLOOKUP(X347,$AA$2:$AB$17,2,FALSE),IF(AND(OR($E357={"a/c","b/c","c/a","c/b"}),V347="l"),VLOOKUP(X347,$AC$2:$AD$17,2,FALSE),IF(OR($E357={"a/c","b/c","c/a","c/b"}),1,"")))))))))))))))))))))))</f>
        <v>5a</v>
      </c>
      <c r="Y358" s="12">
        <f t="shared" si="33"/>
        <v>7</v>
      </c>
      <c r="Z358" s="27">
        <f t="shared" si="34"/>
        <v>10</v>
      </c>
    </row>
    <row r="359" spans="1:26">
      <c r="A359" s="2">
        <v>35</v>
      </c>
      <c r="B359" s="9">
        <f>IF(OR($A359={1,2,3,4,5,6,7,8,9,10,11,12}),1,IF(OR($A359={13,14,15,16,17,18,19,20,21,22,23,24}),2,IF(OR($A359={25,26,27,28,29,30,31,32,33,34,35,36}),3,"")))</f>
        <v>3</v>
      </c>
      <c r="C359" s="9" t="str">
        <f>IF(OR($A359={1,4,7,10,13,16,19,22,25,28,31,34}),"A",IF(OR($A359={2,5,8,11,14,17,20,23,26,29,32,35}),"B",IF(OR($A359={3,6,9,12,15,18,21,24,27,30,33,36}),"C","")))</f>
        <v>B</v>
      </c>
      <c r="D359" t="str">
        <f t="shared" si="35"/>
        <v>1/3</v>
      </c>
      <c r="E359" t="str">
        <f t="shared" si="36"/>
        <v>C/B</v>
      </c>
      <c r="F359" s="13" t="str">
        <f>IF(AND(G359="d",$A359&gt;=1,OR(H359={1,"2a","2b",3,"5a","5b","10a","10b","20a","20b","40a","40b","80a","80b","160a","160b"})),"w",IF(AND(G359="",$A359&gt;=1,OR(H359={1,"2a","2b",3,"5a","5b","10a","10b","20a","20b","40a","40b","80a","80b","160a","160b"})),"l",""))</f>
        <v>l</v>
      </c>
      <c r="G359" s="7" t="str">
        <f>IF(OR($A359={1,2,3,4,5,6,7,8,9,10,11,12}),"d","")</f>
        <v/>
      </c>
      <c r="H359" s="14" t="str">
        <f>IF(AND(OR($D358={"1/2","1/3","2/1","3/1"}),F358="w"),VLOOKUP(H358,$AA$2:$AB$17,2,FALSE),IF(AND(OR($D358={"1/2","1/3","2/1","3/1"}),F358="l"),VLOOKUP(H358,$AC$2:$AD$17,2,FALSE),IF(AND(OR($D358={"1/2","1/3","2/1","3/1"}),F357="w"),VLOOKUP(H357,$AA$2:$AB$17,2,FALSE),IF(AND(OR($D358={"1/2","1/3","2/1","3/1"}),F357="l"),VLOOKUP(H357,$AC$2:$AD$17,2,FALSE),IF(AND(OR($D358={"1/2","1/3","2/1","3/1"}),F356="w"),VLOOKUP(H356,$AA$2:$AB$17,2,FALSE),IF(AND(OR($D358={"1/2","1/3","2/1","3/1"}),F356="l"),VLOOKUP(H356,$AC$2:$AD$17,2,FALSE),IF(AND(OR($D358={"1/2","1/3","2/1","3/1"}),F355="w"),VLOOKUP(H355,$AA$2:$AB$17,2,FALSE),IF(AND(OR($D358={"1/2","1/3","2/1","3/1"}),F355="l"),VLOOKUP(H355,$AC$2:$AD$17,2,FALSE),IF(AND(OR($D358={"1/2","1/3","2/1","3/1"}),F354="w"),VLOOKUP(H354,$AA$2:$AB$17,2,FALSE),IF(AND(OR($D358={"1/2","1/3","2/1","3/1"}),F354="l"),VLOOKUP(H354,$AC$2:$AD$17,2,FALSE),IF(AND(OR($D358={"1/2","1/3","2/1","3/1"}),F353="w"),VLOOKUP(H353,$AA$2:$AB$17,2,FALSE),IF(AND(OR($D358={"1/2","1/3","2/1","3/1"}),F353="l"),VLOOKUP(H353,$AC$2:$AD$17,2,FALSE),IF(AND(OR($D358={"1/2","1/3","2/1","3/1"}),F352="w"),VLOOKUP(H352,$AA$2:$AB$17,2,FALSE),IF(AND(OR($D358={"1/2","1/3","2/1","3/1"}),F352="l"),VLOOKUP(H352,$AC$2:$AD$17,2,FALSE),IF(AND(OR($D358={"1/2","1/3","2/1","3/1"}),F351="w"),VLOOKUP(H351,$AA$2:$AB$17,2,FALSE),IF(AND(OR($D358={"1/2","1/3","2/1","3/1"}),F351="l"),VLOOKUP(H351,$AC$2:$AD$17,2,FALSE),IF(AND(OR($D358={"1/2","1/3","2/1","3/1"}),F350="w"),VLOOKUP(H350,$AA$2:$AB$17,2,FALSE),IF(AND(OR($D358={"1/2","1/3","2/1","3/1"}),F350="l"),VLOOKUP(H350,$AC$2:$AD$17,2,FALSE),IF(AND(OR($D358={"1/2","1/3","2/1","3/1"}),F349="w"),VLOOKUP(H349,$AA$2:$AB$17,2,FALSE),IF(AND(OR($D358={"1/2","1/3","2/1","3/1"}),F349="l"),VLOOKUP(H349,$AC$2:$AD$17,2,FALSE),IF(AND(OR($D358={"1/2","1/3","2/1","3/1"}),F348="w"),VLOOKUP(H348,$AA$2:$AB$17,2,FALSE),IF(AND(OR($D358={"1/2","1/3","2/1","3/1"}),F348="l"),VLOOKUP(H348,$AC$2:$AD$17,2,FALSE),IF(OR($D358={"1/2","1/3","2/1","3/1"}),1,"")))))))))))))))))))))))</f>
        <v>2a</v>
      </c>
      <c r="I359" s="13" t="str">
        <f>IF(AND(J359="d",$A359&gt;=1,OR(K359={1,"2a","2b",3,"5a","5b","10a","10b","20a","20b","40a","40b","80a","80b","160a","160b"})),"w",IF(AND(J359="",$A359&gt;=1,OR(K359={1,"2a","2b",3,"5a","5b","10a","10b","20a","20b","40a","40b","80a","80b","160a","160b"})),"l",""))</f>
        <v/>
      </c>
      <c r="J359" s="7" t="str">
        <f>IF(OR($A359={13,14,15,16,17,18,19,20,21,22,23,24}),"d","")</f>
        <v/>
      </c>
      <c r="K359" s="14" t="str">
        <f>IF(AND(OR($D358={"1/2","2/3","2/1","3/2"}),I358="w"),VLOOKUP(K358,$AA$2:$AB$17,2,FALSE),IF(AND(OR($D358={"1/2","2/3","2/1","3/2"}),I358="l"),VLOOKUP(K358,$AC$2:$AD$17,2,FALSE),IF(AND(OR($D358={"1/2","2/3","2/1","3/2"}),I357="w"),VLOOKUP(K357,$AA$2:$AB$17,2,FALSE),IF(AND(OR($D358={"1/2","2/3","2/1","3/2"}),I357="l"),VLOOKUP(K357,$AC$2:$AD$17,2,FALSE),IF(AND(OR($D358={"1/2","2/3","2/1","3/2"}),I356="w"),VLOOKUP(K356,$AA$2:$AB$17,2,FALSE),IF(AND(OR($D358={"1/2","2/3","2/1","3/2"}),I356="l"),VLOOKUP(K356,$AC$2:$AD$17,2,FALSE),IF(AND(OR($D358={"1/2","2/3","2/1","3/2"}),I355="w"),VLOOKUP(K355,$AA$2:$AB$17,2,FALSE),IF(AND(OR($D358={"1/2","2/3","2/1","3/2"}),I355="l"),VLOOKUP(K355,$AC$2:$AD$17,2,FALSE),IF(AND(OR($D358={"1/2","2/3","2/1","3/2"}),I354="w"),VLOOKUP(K354,$AA$2:$AB$17,2,FALSE),IF(AND(OR($D358={"1/2","2/3","2/1","3/2"}),I354="l"),VLOOKUP(K354,$AC$2:$AD$17,2,FALSE),IF(AND(OR($D358={"1/2","2/3","2/1","3/2"}),I353="w"),VLOOKUP(K353,$AA$2:$AB$17,2,FALSE),IF(AND(OR($D358={"1/2","2/3","2/1","3/2"}),I353="l"),VLOOKUP(K353,$AC$2:$AD$17,2,FALSE),IF(AND(OR($D358={"1/2","2/3","2/1","3/2"}),I352="w"),VLOOKUP(K352,$AA$2:$AB$17,2,FALSE),IF(AND(OR($D358={"1/2","2/3","2/1","3/2"}),I352="l"),VLOOKUP(K352,$AC$2:$AD$17,2,FALSE),IF(AND(OR($D358={"1/2","2/3","2/1","3/2"}),I351="w"),VLOOKUP(K351,$AA$2:$AB$17,2,FALSE),IF(AND(OR($D358={"1/2","2/3","2/1","3/2"}),I351="l"),VLOOKUP(K351,$AC$2:$AD$17,2,FALSE),IF(AND(OR($D358={"1/2","2/3","2/1","3/2"}),I350="w"),VLOOKUP(K350,$AA$2:$AB$17,2,FALSE),IF(AND(OR($D358={"1/2","2/3","2/1","3/2"}),I350="l"),VLOOKUP(K350,$AC$2:$AD$17,2,FALSE),IF(AND(OR($D358={"1/2","2/3","2/1","3/2"}),I349="w"),VLOOKUP(K349,$AA$2:$AB$17,2,FALSE),IF(AND(OR($D358={"1/2","2/3","2/1","3/2"}),I349="l"),VLOOKUP(K349,$AC$2:$AD$17,2,FALSE),IF(AND(OR($D358={"1/2","2/3","2/1","3/2"}),I348="w"),VLOOKUP(K348,$AA$2:$AB$17,2,FALSE),IF(AND(OR($D358={"1/2","2/3","2/1","3/2"}),I348="l"),VLOOKUP(K348,$AC$2:$AD$17,2,FALSE),IF(OR($D358={"1/2","2/3","2/1","3/2"}),1,"")))))))))))))))))))))))</f>
        <v/>
      </c>
      <c r="L359" s="13" t="str">
        <f>IF(AND(M359="d",$A359&gt;=1,OR(N359={1,"2a","2b",3,"5a","5b","10a","10b","20a","20b","40a","40b","80a","80b","160a","160b"})),"w",IF(AND(M359="",$A359&gt;=1,OR(N359={1,"2a","2b",3,"5a","5b","10a","10b","20a","20b","40a","40b","80a","80b","160a","160b"})),"l",""))</f>
        <v>w</v>
      </c>
      <c r="M359" s="7" t="str">
        <f>IF(OR($A359={25,26,27,28,29,30,31,32,33,34,35,36}),"d","")</f>
        <v>d</v>
      </c>
      <c r="N359" s="14">
        <f>IF(AND(OR($D358={"1/3","2/3","3/1","3/2"}),L358="w"),VLOOKUP(N358,$AA$2:$AB$17,2,FALSE),IF(AND(OR($D358={"1/3","2/3","3/1","3/2"}),L358="l"),VLOOKUP(N358,$AC$2:$AD$17,2,FALSE),IF(AND(OR($D358={"1/3","2/3","3/1","3/2"}),L357="w"),VLOOKUP(N357,$AA$2:$AB$17,2,FALSE),IF(AND(OR($D358={"1/3","2/3","3/1","3/2"}),L357="l"),VLOOKUP(N357,$AC$2:$AD$17,2,FALSE),IF(AND(OR($D358={"1/3","2/3","3/1","3/2"}),L356="w"),VLOOKUP(N356,$AA$2:$AB$17,2,FALSE),IF(AND(OR($D358={"1/3","2/3","3/1","3/2"}),L356="l"),VLOOKUP(N356,$AC$2:$AD$17,2,FALSE),IF(AND(OR($D358={"1/3","2/3","3/1","3/2"}),L355="w"),VLOOKUP(N355,$AA$2:$AB$17,2,FALSE),IF(AND(OR($D358={"1/3","2/3","3/1","3/2"}),L355="l"),VLOOKUP(N355,$AC$2:$AD$17,2,FALSE),IF(AND(OR($D358={"1/3","2/3","3/1","3/2"}),L354="w"),VLOOKUP(N354,$AA$2:$AB$17,2,FALSE),IF(AND(OR($D358={"1/3","2/3","3/1","3/2"}),L354="l"),VLOOKUP(N354,$AC$2:$AD$17,2,FALSE),IF(AND(OR($D358={"1/3","2/3","3/1","3/2"}),L353="w"),VLOOKUP(N353,$AA$2:$AB$17,2,FALSE),IF(AND(OR($D358={"1/3","2/3","3/1","3/2"}),L353="l"),VLOOKUP(N353,$AC$2:$AD$17,2,FALSE),IF(AND(OR($D358={"1/3","2/3","3/1","3/2"}),L352="w"),VLOOKUP(N352,$AA$2:$AB$17,2,FALSE),IF(AND(OR($D358={"1/3","2/3","3/1","3/2"}),L352="l"),VLOOKUP(N352,$AC$2:$AD$17,2,FALSE),IF(AND(OR($D358={"1/3","2/3","3/1","3/2"}),L351="w"),VLOOKUP(N351,$AA$2:$AB$17,2,FALSE),IF(AND(OR($D358={"1/3","2/3","3/1","3/2"}),L351="l"),VLOOKUP(N351,$AC$2:$AD$17,2,FALSE),IF(AND(OR($D358={"1/3","2/3","3/1","3/2"}),L350="w"),VLOOKUP(N350,$AA$2:$AB$17,2,FALSE),IF(AND(OR($D358={"1/3","2/3","3/1","3/2"}),L350="l"),VLOOKUP(N350,$AC$2:$AD$17,2,FALSE),IF(AND(OR($D358={"1/3","2/3","3/1","3/2"}),L349="w"),VLOOKUP(N349,$AA$2:$AB$17,2,FALSE),IF(AND(OR($D358={"1/3","2/3","3/1","3/2"}),L349="l"),VLOOKUP(N349,$AC$2:$AD$17,2,FALSE),IF(AND(OR($D358={"1/3","2/3","3/1","3/2"}),L348="w"),VLOOKUP(N348,$AA$2:$AB$17,2,FALSE),IF(AND(OR($D358={"1/3","2/3","3/1","3/2"}),L348="l"),VLOOKUP(N348,$AC$2:$AD$17,2,FALSE),IF(OR($D358={"1/3","2/3","3/1","3/2"}),1,"")))))))))))))))))))))))</f>
        <v>1</v>
      </c>
      <c r="O359" s="12">
        <f t="shared" si="32"/>
        <v>0</v>
      </c>
      <c r="P359" s="13" t="str">
        <f>IF(AND(Q359="c",$A359&gt;=1,OR(R359={1,"2a","2b",3,"5a","5b","10a","10b","20a","20b","40a","40b","80a","80b","160a","160b"})),"w",IF(AND(Q359="",$A359&gt;=1,OR(R359={1,"2a","2b",3,"5a","5b","10a","10b","20a","20b","40a","40b","80a","80b","160a","160b"})),"l",""))</f>
        <v>l</v>
      </c>
      <c r="Q359" s="7" t="str">
        <f>IF(OR($A359={1,4,7,10,13,16,19,22,25,28,31,34}),"c","")</f>
        <v/>
      </c>
      <c r="R359" s="14" t="str">
        <f>IF(AND(OR($E358={"a/b","a/c","b/a","c/a"}),P358="w"),VLOOKUP(R358,$AA$2:$AB$17,2,FALSE),IF(AND(OR($E358={"a/b","a/c","b/a","c/a"}),P358="l"),VLOOKUP(R358,$AC$2:$AD$17,2,FALSE),IF(AND(OR($E358={"a/b","a/c","b/a","c/a"}),P357="w"),VLOOKUP(R357,$AA$2:$AB$17,2,FALSE),IF(AND(OR($E358={"a/b","a/c","b/a","c/a"}),P357="l"),VLOOKUP(R357,$AC$2:$AD$17,2,FALSE),IF(AND(OR($E358={"a/b","a/c","b/a","c/a"}),P356="w"),VLOOKUP(R356,$AA$2:$AB$17,2,FALSE),IF(AND(OR($E358={"a/b","a/c","b/a","c/a"}),P356="l"),VLOOKUP(R356,$AC$2:$AD$17,2,FALSE),IF(AND(OR($E358={"a/b","a/c","b/a","c/a"}),P355="w"),VLOOKUP(R355,$AA$2:$AB$17,2,FALSE),IF(AND(OR($E358={"a/b","a/c","b/a","c/a"}),P355="l"),VLOOKUP(R355,$AC$2:$AD$17,2,FALSE),IF(AND(OR($E358={"a/b","a/c","b/a","c/a"}),P354="w"),VLOOKUP(R354,$AA$2:$AB$17,2,FALSE),IF(AND(OR($E358={"a/b","a/c","b/a","c/a"}),P354="l"),VLOOKUP(R354,$AC$2:$AD$17,2,FALSE),IF(AND(OR($E358={"a/b","a/c","b/a","c/a"}),P353="w"),VLOOKUP(R353,$AA$2:$AB$17,2,FALSE),IF(AND(OR($E358={"a/b","a/c","b/a","c/a"}),P353="l"),VLOOKUP(R353,$AC$2:$AD$17,2,FALSE),IF(AND(OR($E358={"a/b","a/c","b/a","c/a"}),P352="w"),VLOOKUP(R352,$AA$2:$AB$17,2,FALSE),IF(AND(OR($E358={"a/b","a/c","b/a","c/a"}),P352="l"),VLOOKUP(R352,$AC$2:$AD$17,2,FALSE),IF(AND(OR($E358={"a/b","a/c","b/a","c/a"}),P351="w"),VLOOKUP(R351,$AA$2:$AB$17,2,FALSE),IF(AND(OR($E358={"a/b","a/c","b/a","c/a"}),P351="l"),VLOOKUP(R351,$AC$2:$AD$17,2,FALSE),IF(AND(OR($E358={"a/b","a/c","b/a","c/a"}),P350="w"),VLOOKUP(R350,$AA$2:$AB$17,2,FALSE),IF(AND(OR($E358={"a/b","a/c","b/a","c/a"}),P350="l"),VLOOKUP(R350,$AC$2:$AD$17,2,FALSE),IF(AND(OR($E358={"a/b","a/c","b/a","c/a"}),P349="w"),VLOOKUP(R349,$AA$2:$AB$17,2,FALSE),IF(AND(OR($E358={"a/b","a/c","b/a","c/a"}),P349="l"),VLOOKUP(R349,$AC$2:$AD$17,2,FALSE),IF(AND(OR($E358={"a/b","a/c","b/a","c/a"}),P348="w"),VLOOKUP(R348,$AA$2:$AB$17,2,FALSE),IF(AND(OR($E358={"a/b","a/c","b/a","c/a"}),P348="l"),VLOOKUP(R348,$AC$2:$AD$17,2,FALSE),IF(OR($E358={"a/b","a/c","b/a","c/a"}),1,"")))))))))))))))))))))))</f>
        <v>5a</v>
      </c>
      <c r="S359" s="13" t="str">
        <f>IF(AND(T359="c",$A359&gt;=1,OR(U359={1,"2a","2b",3,"5a","5b","10a","10b","20a","20b","40a","40b","80a","80b","160a","160b"})),"w",IF(AND(T359="",$A359&gt;=1,OR(U359={1,"2a","2b",3,"5a","5b","10a","10b","20a","20b","40a","40b","80a","80b","160a","160b"})),"l",""))</f>
        <v/>
      </c>
      <c r="T359" s="7" t="str">
        <f>IF(OR($A359={2,5,8,11,14,17,20,23,26,29,32,35}),"c","")</f>
        <v>c</v>
      </c>
      <c r="U359" s="14" t="str">
        <f>IF(AND(OR($E358={"a/b","b/c","b/a","c/b"}),S358="w"),VLOOKUP(U358,$AA$2:$AB$17,2,FALSE),IF(AND(OR($E358={"a/b","b/c","b/a","c/b"}),S358="l"),VLOOKUP(U358,$AC$2:$AD$17,2,FALSE),IF(AND(OR($E358={"a/b","b/c","b/a","c/b"}),S357="w"),VLOOKUP(U357,$AA$2:$AB$17,2,FALSE),IF(AND(OR($E358={"a/b","b/c","b/a","c/b"}),S357="l"),VLOOKUP(U357,$AC$2:$AD$17,2,FALSE),IF(AND(OR($E358={"a/b","b/c","b/a","c/b"}),S356="w"),VLOOKUP(U356,$AA$2:$AB$17,2,FALSE),IF(AND(OR($E358={"a/b","b/c","b/a","c/b"}),S356="l"),VLOOKUP(U356,$AC$2:$AD$17,2,FALSE),IF(AND(OR($E358={"a/b","b/c","b/a","c/b"}),S355="w"),VLOOKUP(U355,$AA$2:$AB$17,2,FALSE),IF(AND(OR($E358={"a/b","b/c","b/a","c/b"}),S355="l"),VLOOKUP(U355,$AC$2:$AD$17,2,FALSE),IF(AND(OR($E358={"a/b","b/c","b/a","c/b"}),S354="w"),VLOOKUP(U354,$AA$2:$AB$17,2,FALSE),IF(AND(OR($E358={"a/b","b/c","b/a","c/b"}),S354="l"),VLOOKUP(U354,$AC$2:$AD$17,2,FALSE),IF(AND(OR($E358={"a/b","b/c","b/a","c/b"}),S353="w"),VLOOKUP(U353,$AA$2:$AB$17,2,FALSE),IF(AND(OR($E358={"a/b","b/c","b/a","c/b"}),S353="l"),VLOOKUP(U353,$AC$2:$AD$17,2,FALSE),IF(AND(OR($E358={"a/b","b/c","b/a","c/b"}),S352="w"),VLOOKUP(U352,$AA$2:$AB$17,2,FALSE),IF(AND(OR($E358={"a/b","b/c","b/a","c/b"}),S352="l"),VLOOKUP(U352,$AC$2:$AD$17,2,FALSE),IF(AND(OR($E358={"a/b","b/c","b/a","c/b"}),S351="w"),VLOOKUP(U351,$AA$2:$AB$17,2,FALSE),IF(AND(OR($E358={"a/b","b/c","b/a","c/b"}),S351="l"),VLOOKUP(U351,$AC$2:$AD$17,2,FALSE),IF(AND(OR($E358={"a/b","b/c","b/a","c/b"}),S350="w"),VLOOKUP(U350,$AA$2:$AB$17,2,FALSE),IF(AND(OR($E358={"a/b","b/c","b/a","c/b"}),S350="l"),VLOOKUP(U350,$AC$2:$AD$17,2,FALSE),IF(AND(OR($E358={"a/b","b/c","b/a","c/b"}),S349="w"),VLOOKUP(U349,$AA$2:$AB$17,2,FALSE),IF(AND(OR($E358={"a/b","b/c","b/a","c/b"}),S349="l"),VLOOKUP(U349,$AC$2:$AD$17,2,FALSE),IF(AND(OR($E358={"a/b","b/c","b/a","c/b"}),S348="w"),VLOOKUP(U348,$AA$2:$AB$17,2,FALSE),IF(AND(OR($E358={"a/b","b/c","b/a","c/b"}),S348="l"),VLOOKUP(U348,$AC$2:$AD$17,2,FALSE),IF(OR($E358={"a/b","b/c","b/a","c/b"}),1,"")))))))))))))))))))))))</f>
        <v/>
      </c>
      <c r="V359" s="13" t="str">
        <f>IF(AND(W359="c",$A359&gt;=1,OR(X359={1,"2a","2b",3,"5a","5b","10a","10b","20a","20b","40a","40b","80a","80b","160a","160b"})),"w",IF(AND(W359="",$A359&gt;=1,OR(X359={1,"2a","2b",3,"5a","5b","10a","10b","20a","20b","40a","40b","80a","80b","160a","160b"})),"l",""))</f>
        <v>l</v>
      </c>
      <c r="W359" s="7" t="str">
        <f>IF(OR($A359={3,6,9,12,15,18,21,24,27,30,33,36}),"c","")</f>
        <v/>
      </c>
      <c r="X359" s="14">
        <f>IF(AND(OR($E358={"a/c","b/c","c/a","c/b"}),V358="w"),VLOOKUP(X358,$AA$2:$AB$17,2,FALSE),IF(AND(OR($E358={"a/c","b/c","c/a","c/b"}),V358="l"),VLOOKUP(X358,$AC$2:$AD$17,2,FALSE),IF(AND(OR($E358={"a/c","b/c","c/a","c/b"}),V357="w"),VLOOKUP(X357,$AA$2:$AB$17,2,FALSE),IF(AND(OR($E358={"a/c","b/c","c/a","c/b"}),V357="l"),VLOOKUP(X357,$AC$2:$AD$17,2,FALSE),IF(AND(OR($E358={"a/c","b/c","c/a","c/b"}),V356="w"),VLOOKUP(X356,$AA$2:$AB$17,2,FALSE),IF(AND(OR($E358={"a/c","b/c","c/a","c/b"}),V356="l"),VLOOKUP(X356,$AC$2:$AD$17,2,FALSE),IF(AND(OR($E358={"a/c","b/c","c/a","c/b"}),V355="w"),VLOOKUP(X355,$AA$2:$AB$17,2,FALSE),IF(AND(OR($E358={"a/c","b/c","c/a","c/b"}),V355="l"),VLOOKUP(X355,$AC$2:$AD$17,2,FALSE),IF(AND(OR($E358={"a/c","b/c","c/a","c/b"}),V354="w"),VLOOKUP(X354,$AA$2:$AB$17,2,FALSE),IF(AND(OR($E358={"a/c","b/c","c/a","c/b"}),V354="l"),VLOOKUP(X354,$AC$2:$AD$17,2,FALSE),IF(AND(OR($E358={"a/c","b/c","c/a","c/b"}),V353="w"),VLOOKUP(X353,$AA$2:$AB$17,2,FALSE),IF(AND(OR($E358={"a/c","b/c","c/a","c/b"}),V353="l"),VLOOKUP(X353,$AC$2:$AD$17,2,FALSE),IF(AND(OR($E358={"a/c","b/c","c/a","c/b"}),V352="w"),VLOOKUP(X352,$AA$2:$AB$17,2,FALSE),IF(AND(OR($E358={"a/c","b/c","c/a","c/b"}),V352="l"),VLOOKUP(X352,$AC$2:$AD$17,2,FALSE),IF(AND(OR($E358={"a/c","b/c","c/a","c/b"}),V351="w"),VLOOKUP(X351,$AA$2:$AB$17,2,FALSE),IF(AND(OR($E358={"a/c","b/c","c/a","c/b"}),V351="l"),VLOOKUP(X351,$AC$2:$AD$17,2,FALSE),IF(AND(OR($E358={"a/c","b/c","c/a","c/b"}),V350="w"),VLOOKUP(X350,$AA$2:$AB$17,2,FALSE),IF(AND(OR($E358={"a/c","b/c","c/a","c/b"}),V350="l"),VLOOKUP(X350,$AC$2:$AD$17,2,FALSE),IF(AND(OR($E358={"a/c","b/c","c/a","c/b"}),V349="w"),VLOOKUP(X349,$AA$2:$AB$17,2,FALSE),IF(AND(OR($E358={"a/c","b/c","c/a","c/b"}),V349="l"),VLOOKUP(X349,$AC$2:$AD$17,2,FALSE),IF(AND(OR($E358={"a/c","b/c","c/a","c/b"}),V348="w"),VLOOKUP(X348,$AA$2:$AB$17,2,FALSE),IF(AND(OR($E358={"a/c","b/c","c/a","c/b"}),V348="l"),VLOOKUP(X348,$AC$2:$AD$17,2,FALSE),IF(OR($E358={"a/c","b/c","c/a","c/b"}),1,"")))))))))))))))))))))))</f>
        <v>1</v>
      </c>
      <c r="Y359" s="12">
        <f t="shared" si="33"/>
        <v>-6</v>
      </c>
      <c r="Z359" s="27">
        <f t="shared" si="34"/>
        <v>-6</v>
      </c>
    </row>
    <row r="360" spans="1:26">
      <c r="A360" s="2">
        <v>2</v>
      </c>
      <c r="B360" s="9">
        <f>IF(OR($A360={1,2,3,4,5,6,7,8,9,10,11,12}),1,IF(OR($A360={13,14,15,16,17,18,19,20,21,22,23,24}),2,IF(OR($A360={25,26,27,28,29,30,31,32,33,34,35,36}),3,"")))</f>
        <v>1</v>
      </c>
      <c r="C360" s="9" t="str">
        <f>IF(OR($A360={1,4,7,10,13,16,19,22,25,28,31,34}),"A",IF(OR($A360={2,5,8,11,14,17,20,23,26,29,32,35}),"B",IF(OR($A360={3,6,9,12,15,18,21,24,27,30,33,36}),"C","")))</f>
        <v>B</v>
      </c>
      <c r="D360" t="str">
        <f t="shared" si="35"/>
        <v>3/1</v>
      </c>
      <c r="E360" t="str">
        <f t="shared" si="36"/>
        <v>C/B</v>
      </c>
      <c r="F360" s="13" t="str">
        <f>IF(AND(G360="d",$A360&gt;=1,OR(H360={1,"2a","2b",3,"5a","5b","10a","10b","20a","20b","40a","40b","80a","80b","160a","160b"})),"w",IF(AND(G360="",$A360&gt;=1,OR(H360={1,"2a","2b",3,"5a","5b","10a","10b","20a","20b","40a","40b","80a","80b","160a","160b"})),"l",""))</f>
        <v>w</v>
      </c>
      <c r="G360" s="7" t="str">
        <f>IF(OR($A360={1,2,3,4,5,6,7,8,9,10,11,12}),"d","")</f>
        <v>d</v>
      </c>
      <c r="H360" s="14" t="str">
        <f>IF(AND(OR($D359={"1/2","1/3","2/1","3/1"}),F359="w"),VLOOKUP(H359,$AA$2:$AB$17,2,FALSE),IF(AND(OR($D359={"1/2","1/3","2/1","3/1"}),F359="l"),VLOOKUP(H359,$AC$2:$AD$17,2,FALSE),IF(AND(OR($D359={"1/2","1/3","2/1","3/1"}),F358="w"),VLOOKUP(H358,$AA$2:$AB$17,2,FALSE),IF(AND(OR($D359={"1/2","1/3","2/1","3/1"}),F358="l"),VLOOKUP(H358,$AC$2:$AD$17,2,FALSE),IF(AND(OR($D359={"1/2","1/3","2/1","3/1"}),F357="w"),VLOOKUP(H357,$AA$2:$AB$17,2,FALSE),IF(AND(OR($D359={"1/2","1/3","2/1","3/1"}),F357="l"),VLOOKUP(H357,$AC$2:$AD$17,2,FALSE),IF(AND(OR($D359={"1/2","1/3","2/1","3/1"}),F356="w"),VLOOKUP(H356,$AA$2:$AB$17,2,FALSE),IF(AND(OR($D359={"1/2","1/3","2/1","3/1"}),F356="l"),VLOOKUP(H356,$AC$2:$AD$17,2,FALSE),IF(AND(OR($D359={"1/2","1/3","2/1","3/1"}),F355="w"),VLOOKUP(H355,$AA$2:$AB$17,2,FALSE),IF(AND(OR($D359={"1/2","1/3","2/1","3/1"}),F355="l"),VLOOKUP(H355,$AC$2:$AD$17,2,FALSE),IF(AND(OR($D359={"1/2","1/3","2/1","3/1"}),F354="w"),VLOOKUP(H354,$AA$2:$AB$17,2,FALSE),IF(AND(OR($D359={"1/2","1/3","2/1","3/1"}),F354="l"),VLOOKUP(H354,$AC$2:$AD$17,2,FALSE),IF(AND(OR($D359={"1/2","1/3","2/1","3/1"}),F353="w"),VLOOKUP(H353,$AA$2:$AB$17,2,FALSE),IF(AND(OR($D359={"1/2","1/3","2/1","3/1"}),F353="l"),VLOOKUP(H353,$AC$2:$AD$17,2,FALSE),IF(AND(OR($D359={"1/2","1/3","2/1","3/1"}),F352="w"),VLOOKUP(H352,$AA$2:$AB$17,2,FALSE),IF(AND(OR($D359={"1/2","1/3","2/1","3/1"}),F352="l"),VLOOKUP(H352,$AC$2:$AD$17,2,FALSE),IF(AND(OR($D359={"1/2","1/3","2/1","3/1"}),F351="w"),VLOOKUP(H351,$AA$2:$AB$17,2,FALSE),IF(AND(OR($D359={"1/2","1/3","2/1","3/1"}),F351="l"),VLOOKUP(H351,$AC$2:$AD$17,2,FALSE),IF(AND(OR($D359={"1/2","1/3","2/1","3/1"}),F350="w"),VLOOKUP(H350,$AA$2:$AB$17,2,FALSE),IF(AND(OR($D359={"1/2","1/3","2/1","3/1"}),F350="l"),VLOOKUP(H350,$AC$2:$AD$17,2,FALSE),IF(AND(OR($D359={"1/2","1/3","2/1","3/1"}),F349="w"),VLOOKUP(H349,$AA$2:$AB$17,2,FALSE),IF(AND(OR($D359={"1/2","1/3","2/1","3/1"}),F349="l"),VLOOKUP(H349,$AC$2:$AD$17,2,FALSE),IF(OR($D359={"1/2","1/3","2/1","3/1"}),1,"")))))))))))))))))))))))</f>
        <v>2b</v>
      </c>
      <c r="I360" s="13" t="str">
        <f>IF(AND(J360="d",$A360&gt;=1,OR(K360={1,"2a","2b",3,"5a","5b","10a","10b","20a","20b","40a","40b","80a","80b","160a","160b"})),"w",IF(AND(J360="",$A360&gt;=1,OR(K360={1,"2a","2b",3,"5a","5b","10a","10b","20a","20b","40a","40b","80a","80b","160a","160b"})),"l",""))</f>
        <v/>
      </c>
      <c r="J360" s="7" t="str">
        <f>IF(OR($A360={13,14,15,16,17,18,19,20,21,22,23,24}),"d","")</f>
        <v/>
      </c>
      <c r="K360" s="14" t="str">
        <f>IF(AND(OR($D359={"1/2","2/3","2/1","3/2"}),I359="w"),VLOOKUP(K359,$AA$2:$AB$17,2,FALSE),IF(AND(OR($D359={"1/2","2/3","2/1","3/2"}),I359="l"),VLOOKUP(K359,$AC$2:$AD$17,2,FALSE),IF(AND(OR($D359={"1/2","2/3","2/1","3/2"}),I358="w"),VLOOKUP(K358,$AA$2:$AB$17,2,FALSE),IF(AND(OR($D359={"1/2","2/3","2/1","3/2"}),I358="l"),VLOOKUP(K358,$AC$2:$AD$17,2,FALSE),IF(AND(OR($D359={"1/2","2/3","2/1","3/2"}),I357="w"),VLOOKUP(K357,$AA$2:$AB$17,2,FALSE),IF(AND(OR($D359={"1/2","2/3","2/1","3/2"}),I357="l"),VLOOKUP(K357,$AC$2:$AD$17,2,FALSE),IF(AND(OR($D359={"1/2","2/3","2/1","3/2"}),I356="w"),VLOOKUP(K356,$AA$2:$AB$17,2,FALSE),IF(AND(OR($D359={"1/2","2/3","2/1","3/2"}),I356="l"),VLOOKUP(K356,$AC$2:$AD$17,2,FALSE),IF(AND(OR($D359={"1/2","2/3","2/1","3/2"}),I355="w"),VLOOKUP(K355,$AA$2:$AB$17,2,FALSE),IF(AND(OR($D359={"1/2","2/3","2/1","3/2"}),I355="l"),VLOOKUP(K355,$AC$2:$AD$17,2,FALSE),IF(AND(OR($D359={"1/2","2/3","2/1","3/2"}),I354="w"),VLOOKUP(K354,$AA$2:$AB$17,2,FALSE),IF(AND(OR($D359={"1/2","2/3","2/1","3/2"}),I354="l"),VLOOKUP(K354,$AC$2:$AD$17,2,FALSE),IF(AND(OR($D359={"1/2","2/3","2/1","3/2"}),I353="w"),VLOOKUP(K353,$AA$2:$AB$17,2,FALSE),IF(AND(OR($D359={"1/2","2/3","2/1","3/2"}),I353="l"),VLOOKUP(K353,$AC$2:$AD$17,2,FALSE),IF(AND(OR($D359={"1/2","2/3","2/1","3/2"}),I352="w"),VLOOKUP(K352,$AA$2:$AB$17,2,FALSE),IF(AND(OR($D359={"1/2","2/3","2/1","3/2"}),I352="l"),VLOOKUP(K352,$AC$2:$AD$17,2,FALSE),IF(AND(OR($D359={"1/2","2/3","2/1","3/2"}),I351="w"),VLOOKUP(K351,$AA$2:$AB$17,2,FALSE),IF(AND(OR($D359={"1/2","2/3","2/1","3/2"}),I351="l"),VLOOKUP(K351,$AC$2:$AD$17,2,FALSE),IF(AND(OR($D359={"1/2","2/3","2/1","3/2"}),I350="w"),VLOOKUP(K350,$AA$2:$AB$17,2,FALSE),IF(AND(OR($D359={"1/2","2/3","2/1","3/2"}),I350="l"),VLOOKUP(K350,$AC$2:$AD$17,2,FALSE),IF(AND(OR($D359={"1/2","2/3","2/1","3/2"}),I349="w"),VLOOKUP(K349,$AA$2:$AB$17,2,FALSE),IF(AND(OR($D359={"1/2","2/3","2/1","3/2"}),I349="l"),VLOOKUP(K349,$AC$2:$AD$17,2,FALSE),IF(OR($D359={"1/2","2/3","2/1","3/2"}),1,"")))))))))))))))))))))))</f>
        <v/>
      </c>
      <c r="L360" s="13" t="str">
        <f>IF(AND(M360="d",$A360&gt;=1,OR(N360={1,"2a","2b",3,"5a","5b","10a","10b","20a","20b","40a","40b","80a","80b","160a","160b"})),"w",IF(AND(M360="",$A360&gt;=1,OR(N360={1,"2a","2b",3,"5a","5b","10a","10b","20a","20b","40a","40b","80a","80b","160a","160b"})),"l",""))</f>
        <v>l</v>
      </c>
      <c r="M360" s="7" t="str">
        <f>IF(OR($A360={25,26,27,28,29,30,31,32,33,34,35,36}),"d","")</f>
        <v/>
      </c>
      <c r="N360" s="14">
        <f>IF(AND(OR($D359={"1/3","2/3","3/1","3/2"}),L359="w"),VLOOKUP(N359,$AA$2:$AB$17,2,FALSE),IF(AND(OR($D359={"1/3","2/3","3/1","3/2"}),L359="l"),VLOOKUP(N359,$AC$2:$AD$17,2,FALSE),IF(AND(OR($D359={"1/3","2/3","3/1","3/2"}),L358="w"),VLOOKUP(N358,$AA$2:$AB$17,2,FALSE),IF(AND(OR($D359={"1/3","2/3","3/1","3/2"}),L358="l"),VLOOKUP(N358,$AC$2:$AD$17,2,FALSE),IF(AND(OR($D359={"1/3","2/3","3/1","3/2"}),L357="w"),VLOOKUP(N357,$AA$2:$AB$17,2,FALSE),IF(AND(OR($D359={"1/3","2/3","3/1","3/2"}),L357="l"),VLOOKUP(N357,$AC$2:$AD$17,2,FALSE),IF(AND(OR($D359={"1/3","2/3","3/1","3/2"}),L356="w"),VLOOKUP(N356,$AA$2:$AB$17,2,FALSE),IF(AND(OR($D359={"1/3","2/3","3/1","3/2"}),L356="l"),VLOOKUP(N356,$AC$2:$AD$17,2,FALSE),IF(AND(OR($D359={"1/3","2/3","3/1","3/2"}),L355="w"),VLOOKUP(N355,$AA$2:$AB$17,2,FALSE),IF(AND(OR($D359={"1/3","2/3","3/1","3/2"}),L355="l"),VLOOKUP(N355,$AC$2:$AD$17,2,FALSE),IF(AND(OR($D359={"1/3","2/3","3/1","3/2"}),L354="w"),VLOOKUP(N354,$AA$2:$AB$17,2,FALSE),IF(AND(OR($D359={"1/3","2/3","3/1","3/2"}),L354="l"),VLOOKUP(N354,$AC$2:$AD$17,2,FALSE),IF(AND(OR($D359={"1/3","2/3","3/1","3/2"}),L353="w"),VLOOKUP(N353,$AA$2:$AB$17,2,FALSE),IF(AND(OR($D359={"1/3","2/3","3/1","3/2"}),L353="l"),VLOOKUP(N353,$AC$2:$AD$17,2,FALSE),IF(AND(OR($D359={"1/3","2/3","3/1","3/2"}),L352="w"),VLOOKUP(N352,$AA$2:$AB$17,2,FALSE),IF(AND(OR($D359={"1/3","2/3","3/1","3/2"}),L352="l"),VLOOKUP(N352,$AC$2:$AD$17,2,FALSE),IF(AND(OR($D359={"1/3","2/3","3/1","3/2"}),L351="w"),VLOOKUP(N351,$AA$2:$AB$17,2,FALSE),IF(AND(OR($D359={"1/3","2/3","3/1","3/2"}),L351="l"),VLOOKUP(N351,$AC$2:$AD$17,2,FALSE),IF(AND(OR($D359={"1/3","2/3","3/1","3/2"}),L350="w"),VLOOKUP(N350,$AA$2:$AB$17,2,FALSE),IF(AND(OR($D359={"1/3","2/3","3/1","3/2"}),L350="l"),VLOOKUP(N350,$AC$2:$AD$17,2,FALSE),IF(AND(OR($D359={"1/3","2/3","3/1","3/2"}),L349="w"),VLOOKUP(N349,$AA$2:$AB$17,2,FALSE),IF(AND(OR($D359={"1/3","2/3","3/1","3/2"}),L349="l"),VLOOKUP(N349,$AC$2:$AD$17,2,FALSE),IF(OR($D359={"1/3","2/3","3/1","3/2"}),1,"")))))))))))))))))))))))</f>
        <v>1</v>
      </c>
      <c r="O360" s="12">
        <f t="shared" si="32"/>
        <v>3</v>
      </c>
      <c r="P360" s="13" t="str">
        <f>IF(AND(Q360="c",$A360&gt;=1,OR(R360={1,"2a","2b",3,"5a","5b","10a","10b","20a","20b","40a","40b","80a","80b","160a","160b"})),"w",IF(AND(Q360="",$A360&gt;=1,OR(R360={1,"2a","2b",3,"5a","5b","10a","10b","20a","20b","40a","40b","80a","80b","160a","160b"})),"l",""))</f>
        <v/>
      </c>
      <c r="Q360" s="7" t="str">
        <f>IF(OR($A360={1,4,7,10,13,16,19,22,25,28,31,34}),"c","")</f>
        <v/>
      </c>
      <c r="R360" s="14" t="str">
        <f>IF(AND(OR($E359={"a/b","a/c","b/a","c/a"}),P359="w"),VLOOKUP(R359,$AA$2:$AB$17,2,FALSE),IF(AND(OR($E359={"a/b","a/c","b/a","c/a"}),P359="l"),VLOOKUP(R359,$AC$2:$AD$17,2,FALSE),IF(AND(OR($E359={"a/b","a/c","b/a","c/a"}),P358="w"),VLOOKUP(R358,$AA$2:$AB$17,2,FALSE),IF(AND(OR($E359={"a/b","a/c","b/a","c/a"}),P358="l"),VLOOKUP(R358,$AC$2:$AD$17,2,FALSE),IF(AND(OR($E359={"a/b","a/c","b/a","c/a"}),P357="w"),VLOOKUP(R357,$AA$2:$AB$17,2,FALSE),IF(AND(OR($E359={"a/b","a/c","b/a","c/a"}),P357="l"),VLOOKUP(R357,$AC$2:$AD$17,2,FALSE),IF(AND(OR($E359={"a/b","a/c","b/a","c/a"}),P356="w"),VLOOKUP(R356,$AA$2:$AB$17,2,FALSE),IF(AND(OR($E359={"a/b","a/c","b/a","c/a"}),P356="l"),VLOOKUP(R356,$AC$2:$AD$17,2,FALSE),IF(AND(OR($E359={"a/b","a/c","b/a","c/a"}),P355="w"),VLOOKUP(R355,$AA$2:$AB$17,2,FALSE),IF(AND(OR($E359={"a/b","a/c","b/a","c/a"}),P355="l"),VLOOKUP(R355,$AC$2:$AD$17,2,FALSE),IF(AND(OR($E359={"a/b","a/c","b/a","c/a"}),P354="w"),VLOOKUP(R354,$AA$2:$AB$17,2,FALSE),IF(AND(OR($E359={"a/b","a/c","b/a","c/a"}),P354="l"),VLOOKUP(R354,$AC$2:$AD$17,2,FALSE),IF(AND(OR($E359={"a/b","a/c","b/a","c/a"}),P353="w"),VLOOKUP(R353,$AA$2:$AB$17,2,FALSE),IF(AND(OR($E359={"a/b","a/c","b/a","c/a"}),P353="l"),VLOOKUP(R353,$AC$2:$AD$17,2,FALSE),IF(AND(OR($E359={"a/b","a/c","b/a","c/a"}),P352="w"),VLOOKUP(R352,$AA$2:$AB$17,2,FALSE),IF(AND(OR($E359={"a/b","a/c","b/a","c/a"}),P352="l"),VLOOKUP(R352,$AC$2:$AD$17,2,FALSE),IF(AND(OR($E359={"a/b","a/c","b/a","c/a"}),P351="w"),VLOOKUP(R351,$AA$2:$AB$17,2,FALSE),IF(AND(OR($E359={"a/b","a/c","b/a","c/a"}),P351="l"),VLOOKUP(R351,$AC$2:$AD$17,2,FALSE),IF(AND(OR($E359={"a/b","a/c","b/a","c/a"}),P350="w"),VLOOKUP(R350,$AA$2:$AB$17,2,FALSE),IF(AND(OR($E359={"a/b","a/c","b/a","c/a"}),P350="l"),VLOOKUP(R350,$AC$2:$AD$17,2,FALSE),IF(AND(OR($E359={"a/b","a/c","b/a","c/a"}),P349="w"),VLOOKUP(R349,$AA$2:$AB$17,2,FALSE),IF(AND(OR($E359={"a/b","a/c","b/a","c/a"}),P349="l"),VLOOKUP(R349,$AC$2:$AD$17,2,FALSE),IF(OR($E359={"a/b","a/c","b/a","c/a"}),1,"")))))))))))))))))))))))</f>
        <v/>
      </c>
      <c r="S360" s="13" t="str">
        <f>IF(AND(T360="c",$A360&gt;=1,OR(U360={1,"2a","2b",3,"5a","5b","10a","10b","20a","20b","40a","40b","80a","80b","160a","160b"})),"w",IF(AND(T360="",$A360&gt;=1,OR(U360={1,"2a","2b",3,"5a","5b","10a","10b","20a","20b","40a","40b","80a","80b","160a","160b"})),"l",""))</f>
        <v>w</v>
      </c>
      <c r="T360" s="7" t="str">
        <f>IF(OR($A360={2,5,8,11,14,17,20,23,26,29,32,35}),"c","")</f>
        <v>c</v>
      </c>
      <c r="U360" s="14" t="str">
        <f>IF(AND(OR($E359={"a/b","b/c","b/a","c/b"}),S359="w"),VLOOKUP(U359,$AA$2:$AB$17,2,FALSE),IF(AND(OR($E359={"a/b","b/c","b/a","c/b"}),S359="l"),VLOOKUP(U359,$AC$2:$AD$17,2,FALSE),IF(AND(OR($E359={"a/b","b/c","b/a","c/b"}),S358="w"),VLOOKUP(U358,$AA$2:$AB$17,2,FALSE),IF(AND(OR($E359={"a/b","b/c","b/a","c/b"}),S358="l"),VLOOKUP(U358,$AC$2:$AD$17,2,FALSE),IF(AND(OR($E359={"a/b","b/c","b/a","c/b"}),S357="w"),VLOOKUP(U357,$AA$2:$AB$17,2,FALSE),IF(AND(OR($E359={"a/b","b/c","b/a","c/b"}),S357="l"),VLOOKUP(U357,$AC$2:$AD$17,2,FALSE),IF(AND(OR($E359={"a/b","b/c","b/a","c/b"}),S356="w"),VLOOKUP(U356,$AA$2:$AB$17,2,FALSE),IF(AND(OR($E359={"a/b","b/c","b/a","c/b"}),S356="l"),VLOOKUP(U356,$AC$2:$AD$17,2,FALSE),IF(AND(OR($E359={"a/b","b/c","b/a","c/b"}),S355="w"),VLOOKUP(U355,$AA$2:$AB$17,2,FALSE),IF(AND(OR($E359={"a/b","b/c","b/a","c/b"}),S355="l"),VLOOKUP(U355,$AC$2:$AD$17,2,FALSE),IF(AND(OR($E359={"a/b","b/c","b/a","c/b"}),S354="w"),VLOOKUP(U354,$AA$2:$AB$17,2,FALSE),IF(AND(OR($E359={"a/b","b/c","b/a","c/b"}),S354="l"),VLOOKUP(U354,$AC$2:$AD$17,2,FALSE),IF(AND(OR($E359={"a/b","b/c","b/a","c/b"}),S353="w"),VLOOKUP(U353,$AA$2:$AB$17,2,FALSE),IF(AND(OR($E359={"a/b","b/c","b/a","c/b"}),S353="l"),VLOOKUP(U353,$AC$2:$AD$17,2,FALSE),IF(AND(OR($E359={"a/b","b/c","b/a","c/b"}),S352="w"),VLOOKUP(U352,$AA$2:$AB$17,2,FALSE),IF(AND(OR($E359={"a/b","b/c","b/a","c/b"}),S352="l"),VLOOKUP(U352,$AC$2:$AD$17,2,FALSE),IF(AND(OR($E359={"a/b","b/c","b/a","c/b"}),S351="w"),VLOOKUP(U351,$AA$2:$AB$17,2,FALSE),IF(AND(OR($E359={"a/b","b/c","b/a","c/b"}),S351="l"),VLOOKUP(U351,$AC$2:$AD$17,2,FALSE),IF(AND(OR($E359={"a/b","b/c","b/a","c/b"}),S350="w"),VLOOKUP(U350,$AA$2:$AB$17,2,FALSE),IF(AND(OR($E359={"a/b","b/c","b/a","c/b"}),S350="l"),VLOOKUP(U350,$AC$2:$AD$17,2,FALSE),IF(AND(OR($E359={"a/b","b/c","b/a","c/b"}),S349="w"),VLOOKUP(U349,$AA$2:$AB$17,2,FALSE),IF(AND(OR($E359={"a/b","b/c","b/a","c/b"}),S349="l"),VLOOKUP(U349,$AC$2:$AD$17,2,FALSE),IF(OR($E359={"a/b","b/c","b/a","c/b"}),1,"")))))))))))))))))))))))</f>
        <v>10b</v>
      </c>
      <c r="V360" s="13" t="str">
        <f>IF(AND(W360="c",$A360&gt;=1,OR(X360={1,"2a","2b",3,"5a","5b","10a","10b","20a","20b","40a","40b","80a","80b","160a","160b"})),"w",IF(AND(W360="",$A360&gt;=1,OR(X360={1,"2a","2b",3,"5a","5b","10a","10b","20a","20b","40a","40b","80a","80b","160a","160b"})),"l",""))</f>
        <v>l</v>
      </c>
      <c r="W360" s="7" t="str">
        <f>IF(OR($A360={3,6,9,12,15,18,21,24,27,30,33,36}),"c","")</f>
        <v/>
      </c>
      <c r="X360" s="14" t="str">
        <f>IF(AND(OR($E359={"a/c","b/c","c/a","c/b"}),V359="w"),VLOOKUP(X359,$AA$2:$AB$17,2,FALSE),IF(AND(OR($E359={"a/c","b/c","c/a","c/b"}),V359="l"),VLOOKUP(X359,$AC$2:$AD$17,2,FALSE),IF(AND(OR($E359={"a/c","b/c","c/a","c/b"}),V358="w"),VLOOKUP(X358,$AA$2:$AB$17,2,FALSE),IF(AND(OR($E359={"a/c","b/c","c/a","c/b"}),V358="l"),VLOOKUP(X358,$AC$2:$AD$17,2,FALSE),IF(AND(OR($E359={"a/c","b/c","c/a","c/b"}),V357="w"),VLOOKUP(X357,$AA$2:$AB$17,2,FALSE),IF(AND(OR($E359={"a/c","b/c","c/a","c/b"}),V357="l"),VLOOKUP(X357,$AC$2:$AD$17,2,FALSE),IF(AND(OR($E359={"a/c","b/c","c/a","c/b"}),V356="w"),VLOOKUP(X356,$AA$2:$AB$17,2,FALSE),IF(AND(OR($E359={"a/c","b/c","c/a","c/b"}),V356="l"),VLOOKUP(X356,$AC$2:$AD$17,2,FALSE),IF(AND(OR($E359={"a/c","b/c","c/a","c/b"}),V355="w"),VLOOKUP(X355,$AA$2:$AB$17,2,FALSE),IF(AND(OR($E359={"a/c","b/c","c/a","c/b"}),V355="l"),VLOOKUP(X355,$AC$2:$AD$17,2,FALSE),IF(AND(OR($E359={"a/c","b/c","c/a","c/b"}),V354="w"),VLOOKUP(X354,$AA$2:$AB$17,2,FALSE),IF(AND(OR($E359={"a/c","b/c","c/a","c/b"}),V354="l"),VLOOKUP(X354,$AC$2:$AD$17,2,FALSE),IF(AND(OR($E359={"a/c","b/c","c/a","c/b"}),V353="w"),VLOOKUP(X353,$AA$2:$AB$17,2,FALSE),IF(AND(OR($E359={"a/c","b/c","c/a","c/b"}),V353="l"),VLOOKUP(X353,$AC$2:$AD$17,2,FALSE),IF(AND(OR($E359={"a/c","b/c","c/a","c/b"}),V352="w"),VLOOKUP(X352,$AA$2:$AB$17,2,FALSE),IF(AND(OR($E359={"a/c","b/c","c/a","c/b"}),V352="l"),VLOOKUP(X352,$AC$2:$AD$17,2,FALSE),IF(AND(OR($E359={"a/c","b/c","c/a","c/b"}),V351="w"),VLOOKUP(X351,$AA$2:$AB$17,2,FALSE),IF(AND(OR($E359={"a/c","b/c","c/a","c/b"}),V351="l"),VLOOKUP(X351,$AC$2:$AD$17,2,FALSE),IF(AND(OR($E359={"a/c","b/c","c/a","c/b"}),V350="w"),VLOOKUP(X350,$AA$2:$AB$17,2,FALSE),IF(AND(OR($E359={"a/c","b/c","c/a","c/b"}),V350="l"),VLOOKUP(X350,$AC$2:$AD$17,2,FALSE),IF(AND(OR($E359={"a/c","b/c","c/a","c/b"}),V349="w"),VLOOKUP(X349,$AA$2:$AB$17,2,FALSE),IF(AND(OR($E359={"a/c","b/c","c/a","c/b"}),V349="l"),VLOOKUP(X349,$AC$2:$AD$17,2,FALSE),IF(OR($E359={"a/c","b/c","c/a","c/b"}),1,"")))))))))))))))))))))))</f>
        <v>2a</v>
      </c>
      <c r="Y360" s="12">
        <f t="shared" si="33"/>
        <v>18</v>
      </c>
      <c r="Z360" s="27">
        <f t="shared" si="34"/>
        <v>21</v>
      </c>
    </row>
    <row r="361" spans="1:26">
      <c r="A361" s="2">
        <v>13</v>
      </c>
      <c r="B361" s="9">
        <f>IF(OR($A361={1,2,3,4,5,6,7,8,9,10,11,12}),1,IF(OR($A361={13,14,15,16,17,18,19,20,21,22,23,24}),2,IF(OR($A361={25,26,27,28,29,30,31,32,33,34,35,36}),3,"")))</f>
        <v>2</v>
      </c>
      <c r="C361" s="9" t="str">
        <f>IF(OR($A361={1,4,7,10,13,16,19,22,25,28,31,34}),"A",IF(OR($A361={2,5,8,11,14,17,20,23,26,29,32,35}),"B",IF(OR($A361={3,6,9,12,15,18,21,24,27,30,33,36}),"C","")))</f>
        <v>A</v>
      </c>
      <c r="D361" t="str">
        <f t="shared" si="35"/>
        <v>1/2</v>
      </c>
      <c r="E361" t="str">
        <f t="shared" si="36"/>
        <v>B/A</v>
      </c>
      <c r="F361" s="13" t="str">
        <f>IF(AND(G361="d",$A361&gt;=1,OR(H361={1,"2a","2b",3,"5a","5b","10a","10b","20a","20b","40a","40b","80a","80b","160a","160b"})),"w",IF(AND(G361="",$A361&gt;=1,OR(H361={1,"2a","2b",3,"5a","5b","10a","10b","20a","20b","40a","40b","80a","80b","160a","160b"})),"l",""))</f>
        <v>l</v>
      </c>
      <c r="G361" s="7" t="str">
        <f>IF(OR($A361={1,2,3,4,5,6,7,8,9,10,11,12}),"d","")</f>
        <v/>
      </c>
      <c r="H361" s="14">
        <f>IF(AND(OR($D360={"1/2","1/3","2/1","3/1"}),F360="w"),VLOOKUP(H360,$AA$2:$AB$17,2,FALSE),IF(AND(OR($D360={"1/2","1/3","2/1","3/1"}),F360="l"),VLOOKUP(H360,$AC$2:$AD$17,2,FALSE),IF(AND(OR($D360={"1/2","1/3","2/1","3/1"}),F359="w"),VLOOKUP(H359,$AA$2:$AB$17,2,FALSE),IF(AND(OR($D360={"1/2","1/3","2/1","3/1"}),F359="l"),VLOOKUP(H359,$AC$2:$AD$17,2,FALSE),IF(AND(OR($D360={"1/2","1/3","2/1","3/1"}),F358="w"),VLOOKUP(H358,$AA$2:$AB$17,2,FALSE),IF(AND(OR($D360={"1/2","1/3","2/1","3/1"}),F358="l"),VLOOKUP(H358,$AC$2:$AD$17,2,FALSE),IF(AND(OR($D360={"1/2","1/3","2/1","3/1"}),F357="w"),VLOOKUP(H357,$AA$2:$AB$17,2,FALSE),IF(AND(OR($D360={"1/2","1/3","2/1","3/1"}),F357="l"),VLOOKUP(H357,$AC$2:$AD$17,2,FALSE),IF(AND(OR($D360={"1/2","1/3","2/1","3/1"}),F356="w"),VLOOKUP(H356,$AA$2:$AB$17,2,FALSE),IF(AND(OR($D360={"1/2","1/3","2/1","3/1"}),F356="l"),VLOOKUP(H356,$AC$2:$AD$17,2,FALSE),IF(AND(OR($D360={"1/2","1/3","2/1","3/1"}),F355="w"),VLOOKUP(H355,$AA$2:$AB$17,2,FALSE),IF(AND(OR($D360={"1/2","1/3","2/1","3/1"}),F355="l"),VLOOKUP(H355,$AC$2:$AD$17,2,FALSE),IF(AND(OR($D360={"1/2","1/3","2/1","3/1"}),F354="w"),VLOOKUP(H354,$AA$2:$AB$17,2,FALSE),IF(AND(OR($D360={"1/2","1/3","2/1","3/1"}),F354="l"),VLOOKUP(H354,$AC$2:$AD$17,2,FALSE),IF(AND(OR($D360={"1/2","1/3","2/1","3/1"}),F353="w"),VLOOKUP(H353,$AA$2:$AB$17,2,FALSE),IF(AND(OR($D360={"1/2","1/3","2/1","3/1"}),F353="l"),VLOOKUP(H353,$AC$2:$AD$17,2,FALSE),IF(AND(OR($D360={"1/2","1/3","2/1","3/1"}),F352="w"),VLOOKUP(H352,$AA$2:$AB$17,2,FALSE),IF(AND(OR($D360={"1/2","1/3","2/1","3/1"}),F352="l"),VLOOKUP(H352,$AC$2:$AD$17,2,FALSE),IF(AND(OR($D360={"1/2","1/3","2/1","3/1"}),F351="w"),VLOOKUP(H351,$AA$2:$AB$17,2,FALSE),IF(AND(OR($D360={"1/2","1/3","2/1","3/1"}),F351="l"),VLOOKUP(H351,$AC$2:$AD$17,2,FALSE),IF(AND(OR($D360={"1/2","1/3","2/1","3/1"}),F350="w"),VLOOKUP(H350,$AA$2:$AB$17,2,FALSE),IF(AND(OR($D360={"1/2","1/3","2/1","3/1"}),F350="l"),VLOOKUP(H350,$AC$2:$AD$17,2,FALSE),IF(OR($D360={"1/2","1/3","2/1","3/1"}),1,"")))))))))))))))))))))))</f>
        <v>1</v>
      </c>
      <c r="I361" s="13" t="str">
        <f>IF(AND(J361="d",$A361&gt;=1,OR(K361={1,"2a","2b",3,"5a","5b","10a","10b","20a","20b","40a","40b","80a","80b","160a","160b"})),"w",IF(AND(J361="",$A361&gt;=1,OR(K361={1,"2a","2b",3,"5a","5b","10a","10b","20a","20b","40a","40b","80a","80b","160a","160b"})),"l",""))</f>
        <v/>
      </c>
      <c r="J361" s="7" t="str">
        <f>IF(OR($A361={13,14,15,16,17,18,19,20,21,22,23,24}),"d","")</f>
        <v>d</v>
      </c>
      <c r="K361" s="14" t="str">
        <f>IF(AND(OR($D360={"1/2","2/3","2/1","3/2"}),I360="w"),VLOOKUP(K360,$AA$2:$AB$17,2,FALSE),IF(AND(OR($D360={"1/2","2/3","2/1","3/2"}),I360="l"),VLOOKUP(K360,$AC$2:$AD$17,2,FALSE),IF(AND(OR($D360={"1/2","2/3","2/1","3/2"}),I359="w"),VLOOKUP(K359,$AA$2:$AB$17,2,FALSE),IF(AND(OR($D360={"1/2","2/3","2/1","3/2"}),I359="l"),VLOOKUP(K359,$AC$2:$AD$17,2,FALSE),IF(AND(OR($D360={"1/2","2/3","2/1","3/2"}),I358="w"),VLOOKUP(K358,$AA$2:$AB$17,2,FALSE),IF(AND(OR($D360={"1/2","2/3","2/1","3/2"}),I358="l"),VLOOKUP(K358,$AC$2:$AD$17,2,FALSE),IF(AND(OR($D360={"1/2","2/3","2/1","3/2"}),I357="w"),VLOOKUP(K357,$AA$2:$AB$17,2,FALSE),IF(AND(OR($D360={"1/2","2/3","2/1","3/2"}),I357="l"),VLOOKUP(K357,$AC$2:$AD$17,2,FALSE),IF(AND(OR($D360={"1/2","2/3","2/1","3/2"}),I356="w"),VLOOKUP(K356,$AA$2:$AB$17,2,FALSE),IF(AND(OR($D360={"1/2","2/3","2/1","3/2"}),I356="l"),VLOOKUP(K356,$AC$2:$AD$17,2,FALSE),IF(AND(OR($D360={"1/2","2/3","2/1","3/2"}),I355="w"),VLOOKUP(K355,$AA$2:$AB$17,2,FALSE),IF(AND(OR($D360={"1/2","2/3","2/1","3/2"}),I355="l"),VLOOKUP(K355,$AC$2:$AD$17,2,FALSE),IF(AND(OR($D360={"1/2","2/3","2/1","3/2"}),I354="w"),VLOOKUP(K354,$AA$2:$AB$17,2,FALSE),IF(AND(OR($D360={"1/2","2/3","2/1","3/2"}),I354="l"),VLOOKUP(K354,$AC$2:$AD$17,2,FALSE),IF(AND(OR($D360={"1/2","2/3","2/1","3/2"}),I353="w"),VLOOKUP(K353,$AA$2:$AB$17,2,FALSE),IF(AND(OR($D360={"1/2","2/3","2/1","3/2"}),I353="l"),VLOOKUP(K353,$AC$2:$AD$17,2,FALSE),IF(AND(OR($D360={"1/2","2/3","2/1","3/2"}),I352="w"),VLOOKUP(K352,$AA$2:$AB$17,2,FALSE),IF(AND(OR($D360={"1/2","2/3","2/1","3/2"}),I352="l"),VLOOKUP(K352,$AC$2:$AD$17,2,FALSE),IF(AND(OR($D360={"1/2","2/3","2/1","3/2"}),I351="w"),VLOOKUP(K351,$AA$2:$AB$17,2,FALSE),IF(AND(OR($D360={"1/2","2/3","2/1","3/2"}),I351="l"),VLOOKUP(K351,$AC$2:$AD$17,2,FALSE),IF(AND(OR($D360={"1/2","2/3","2/1","3/2"}),I350="w"),VLOOKUP(K350,$AA$2:$AB$17,2,FALSE),IF(AND(OR($D360={"1/2","2/3","2/1","3/2"}),I350="l"),VLOOKUP(K350,$AC$2:$AD$17,2,FALSE),IF(OR($D360={"1/2","2/3","2/1","3/2"}),1,"")))))))))))))))))))))))</f>
        <v/>
      </c>
      <c r="L361" s="13" t="str">
        <f>IF(AND(M361="d",$A361&gt;=1,OR(N361={1,"2a","2b",3,"5a","5b","10a","10b","20a","20b","40a","40b","80a","80b","160a","160b"})),"w",IF(AND(M361="",$A361&gt;=1,OR(N361={1,"2a","2b",3,"5a","5b","10a","10b","20a","20b","40a","40b","80a","80b","160a","160b"})),"l",""))</f>
        <v>l</v>
      </c>
      <c r="M361" s="7" t="str">
        <f>IF(OR($A361={25,26,27,28,29,30,31,32,33,34,35,36}),"d","")</f>
        <v/>
      </c>
      <c r="N361" s="14" t="str">
        <f>IF(AND(OR($D360={"1/3","2/3","3/1","3/2"}),L360="w"),VLOOKUP(N360,$AA$2:$AB$17,2,FALSE),IF(AND(OR($D360={"1/3","2/3","3/1","3/2"}),L360="l"),VLOOKUP(N360,$AC$2:$AD$17,2,FALSE),IF(AND(OR($D360={"1/3","2/3","3/1","3/2"}),L359="w"),VLOOKUP(N359,$AA$2:$AB$17,2,FALSE),IF(AND(OR($D360={"1/3","2/3","3/1","3/2"}),L359="l"),VLOOKUP(N359,$AC$2:$AD$17,2,FALSE),IF(AND(OR($D360={"1/3","2/3","3/1","3/2"}),L358="w"),VLOOKUP(N358,$AA$2:$AB$17,2,FALSE),IF(AND(OR($D360={"1/3","2/3","3/1","3/2"}),L358="l"),VLOOKUP(N358,$AC$2:$AD$17,2,FALSE),IF(AND(OR($D360={"1/3","2/3","3/1","3/2"}),L357="w"),VLOOKUP(N357,$AA$2:$AB$17,2,FALSE),IF(AND(OR($D360={"1/3","2/3","3/1","3/2"}),L357="l"),VLOOKUP(N357,$AC$2:$AD$17,2,FALSE),IF(AND(OR($D360={"1/3","2/3","3/1","3/2"}),L356="w"),VLOOKUP(N356,$AA$2:$AB$17,2,FALSE),IF(AND(OR($D360={"1/3","2/3","3/1","3/2"}),L356="l"),VLOOKUP(N356,$AC$2:$AD$17,2,FALSE),IF(AND(OR($D360={"1/3","2/3","3/1","3/2"}),L355="w"),VLOOKUP(N355,$AA$2:$AB$17,2,FALSE),IF(AND(OR($D360={"1/3","2/3","3/1","3/2"}),L355="l"),VLOOKUP(N355,$AC$2:$AD$17,2,FALSE),IF(AND(OR($D360={"1/3","2/3","3/1","3/2"}),L354="w"),VLOOKUP(N354,$AA$2:$AB$17,2,FALSE),IF(AND(OR($D360={"1/3","2/3","3/1","3/2"}),L354="l"),VLOOKUP(N354,$AC$2:$AD$17,2,FALSE),IF(AND(OR($D360={"1/3","2/3","3/1","3/2"}),L353="w"),VLOOKUP(N353,$AA$2:$AB$17,2,FALSE),IF(AND(OR($D360={"1/3","2/3","3/1","3/2"}),L353="l"),VLOOKUP(N353,$AC$2:$AD$17,2,FALSE),IF(AND(OR($D360={"1/3","2/3","3/1","3/2"}),L352="w"),VLOOKUP(N352,$AA$2:$AB$17,2,FALSE),IF(AND(OR($D360={"1/3","2/3","3/1","3/2"}),L352="l"),VLOOKUP(N352,$AC$2:$AD$17,2,FALSE),IF(AND(OR($D360={"1/3","2/3","3/1","3/2"}),L351="w"),VLOOKUP(N351,$AA$2:$AB$17,2,FALSE),IF(AND(OR($D360={"1/3","2/3","3/1","3/2"}),L351="l"),VLOOKUP(N351,$AC$2:$AD$17,2,FALSE),IF(AND(OR($D360={"1/3","2/3","3/1","3/2"}),L350="w"),VLOOKUP(N350,$AA$2:$AB$17,2,FALSE),IF(AND(OR($D360={"1/3","2/3","3/1","3/2"}),L350="l"),VLOOKUP(N350,$AC$2:$AD$17,2,FALSE),IF(OR($D360={"1/3","2/3","3/1","3/2"}),1,"")))))))))))))))))))))))</f>
        <v>2a</v>
      </c>
      <c r="O361" s="12">
        <f t="shared" si="32"/>
        <v>-3</v>
      </c>
      <c r="P361" s="13" t="str">
        <f>IF(AND(Q361="c",$A361&gt;=1,OR(R361={1,"2a","2b",3,"5a","5b","10a","10b","20a","20b","40a","40b","80a","80b","160a","160b"})),"w",IF(AND(Q361="",$A361&gt;=1,OR(R361={1,"2a","2b",3,"5a","5b","10a","10b","20a","20b","40a","40b","80a","80b","160a","160b"})),"l",""))</f>
        <v/>
      </c>
      <c r="Q361" s="7" t="str">
        <f>IF(OR($A361={1,4,7,10,13,16,19,22,25,28,31,34}),"c","")</f>
        <v>c</v>
      </c>
      <c r="R361" s="14" t="str">
        <f>IF(AND(OR($E360={"a/b","a/c","b/a","c/a"}),P360="w"),VLOOKUP(R360,$AA$2:$AB$17,2,FALSE),IF(AND(OR($E360={"a/b","a/c","b/a","c/a"}),P360="l"),VLOOKUP(R360,$AC$2:$AD$17,2,FALSE),IF(AND(OR($E360={"a/b","a/c","b/a","c/a"}),P359="w"),VLOOKUP(R359,$AA$2:$AB$17,2,FALSE),IF(AND(OR($E360={"a/b","a/c","b/a","c/a"}),P359="l"),VLOOKUP(R359,$AC$2:$AD$17,2,FALSE),IF(AND(OR($E360={"a/b","a/c","b/a","c/a"}),P358="w"),VLOOKUP(R358,$AA$2:$AB$17,2,FALSE),IF(AND(OR($E360={"a/b","a/c","b/a","c/a"}),P358="l"),VLOOKUP(R358,$AC$2:$AD$17,2,FALSE),IF(AND(OR($E360={"a/b","a/c","b/a","c/a"}),P357="w"),VLOOKUP(R357,$AA$2:$AB$17,2,FALSE),IF(AND(OR($E360={"a/b","a/c","b/a","c/a"}),P357="l"),VLOOKUP(R357,$AC$2:$AD$17,2,FALSE),IF(AND(OR($E360={"a/b","a/c","b/a","c/a"}),P356="w"),VLOOKUP(R356,$AA$2:$AB$17,2,FALSE),IF(AND(OR($E360={"a/b","a/c","b/a","c/a"}),P356="l"),VLOOKUP(R356,$AC$2:$AD$17,2,FALSE),IF(AND(OR($E360={"a/b","a/c","b/a","c/a"}),P355="w"),VLOOKUP(R355,$AA$2:$AB$17,2,FALSE),IF(AND(OR($E360={"a/b","a/c","b/a","c/a"}),P355="l"),VLOOKUP(R355,$AC$2:$AD$17,2,FALSE),IF(AND(OR($E360={"a/b","a/c","b/a","c/a"}),P354="w"),VLOOKUP(R354,$AA$2:$AB$17,2,FALSE),IF(AND(OR($E360={"a/b","a/c","b/a","c/a"}),P354="l"),VLOOKUP(R354,$AC$2:$AD$17,2,FALSE),IF(AND(OR($E360={"a/b","a/c","b/a","c/a"}),P353="w"),VLOOKUP(R353,$AA$2:$AB$17,2,FALSE),IF(AND(OR($E360={"a/b","a/c","b/a","c/a"}),P353="l"),VLOOKUP(R353,$AC$2:$AD$17,2,FALSE),IF(AND(OR($E360={"a/b","a/c","b/a","c/a"}),P352="w"),VLOOKUP(R352,$AA$2:$AB$17,2,FALSE),IF(AND(OR($E360={"a/b","a/c","b/a","c/a"}),P352="l"),VLOOKUP(R352,$AC$2:$AD$17,2,FALSE),IF(AND(OR($E360={"a/b","a/c","b/a","c/a"}),P351="w"),VLOOKUP(R351,$AA$2:$AB$17,2,FALSE),IF(AND(OR($E360={"a/b","a/c","b/a","c/a"}),P351="l"),VLOOKUP(R351,$AC$2:$AD$17,2,FALSE),IF(AND(OR($E360={"a/b","a/c","b/a","c/a"}),P350="w"),VLOOKUP(R350,$AA$2:$AB$17,2,FALSE),IF(AND(OR($E360={"a/b","a/c","b/a","c/a"}),P350="l"),VLOOKUP(R350,$AC$2:$AD$17,2,FALSE),IF(OR($E360={"a/b","a/c","b/a","c/a"}),1,"")))))))))))))))))))))))</f>
        <v/>
      </c>
      <c r="S361" s="13" t="str">
        <f>IF(AND(T361="c",$A361&gt;=1,OR(U361={1,"2a","2b",3,"5a","5b","10a","10b","20a","20b","40a","40b","80a","80b","160a","160b"})),"w",IF(AND(T361="",$A361&gt;=1,OR(U361={1,"2a","2b",3,"5a","5b","10a","10b","20a","20b","40a","40b","80a","80b","160a","160b"})),"l",""))</f>
        <v>l</v>
      </c>
      <c r="T361" s="7" t="str">
        <f>IF(OR($A361={2,5,8,11,14,17,20,23,26,29,32,35}),"c","")</f>
        <v/>
      </c>
      <c r="U361" s="14" t="str">
        <f>IF(AND(OR($E360={"a/b","b/c","b/a","c/b"}),S360="w"),VLOOKUP(U360,$AA$2:$AB$17,2,FALSE),IF(AND(OR($E360={"a/b","b/c","b/a","c/b"}),S360="l"),VLOOKUP(U360,$AC$2:$AD$17,2,FALSE),IF(AND(OR($E360={"a/b","b/c","b/a","c/b"}),S359="w"),VLOOKUP(U359,$AA$2:$AB$17,2,FALSE),IF(AND(OR($E360={"a/b","b/c","b/a","c/b"}),S359="l"),VLOOKUP(U359,$AC$2:$AD$17,2,FALSE),IF(AND(OR($E360={"a/b","b/c","b/a","c/b"}),S358="w"),VLOOKUP(U358,$AA$2:$AB$17,2,FALSE),IF(AND(OR($E360={"a/b","b/c","b/a","c/b"}),S358="l"),VLOOKUP(U358,$AC$2:$AD$17,2,FALSE),IF(AND(OR($E360={"a/b","b/c","b/a","c/b"}),S357="w"),VLOOKUP(U357,$AA$2:$AB$17,2,FALSE),IF(AND(OR($E360={"a/b","b/c","b/a","c/b"}),S357="l"),VLOOKUP(U357,$AC$2:$AD$17,2,FALSE),IF(AND(OR($E360={"a/b","b/c","b/a","c/b"}),S356="w"),VLOOKUP(U356,$AA$2:$AB$17,2,FALSE),IF(AND(OR($E360={"a/b","b/c","b/a","c/b"}),S356="l"),VLOOKUP(U356,$AC$2:$AD$17,2,FALSE),IF(AND(OR($E360={"a/b","b/c","b/a","c/b"}),S355="w"),VLOOKUP(U355,$AA$2:$AB$17,2,FALSE),IF(AND(OR($E360={"a/b","b/c","b/a","c/b"}),S355="l"),VLOOKUP(U355,$AC$2:$AD$17,2,FALSE),IF(AND(OR($E360={"a/b","b/c","b/a","c/b"}),S354="w"),VLOOKUP(U354,$AA$2:$AB$17,2,FALSE),IF(AND(OR($E360={"a/b","b/c","b/a","c/b"}),S354="l"),VLOOKUP(U354,$AC$2:$AD$17,2,FALSE),IF(AND(OR($E360={"a/b","b/c","b/a","c/b"}),S353="w"),VLOOKUP(U353,$AA$2:$AB$17,2,FALSE),IF(AND(OR($E360={"a/b","b/c","b/a","c/b"}),S353="l"),VLOOKUP(U353,$AC$2:$AD$17,2,FALSE),IF(AND(OR($E360={"a/b","b/c","b/a","c/b"}),S352="w"),VLOOKUP(U352,$AA$2:$AB$17,2,FALSE),IF(AND(OR($E360={"a/b","b/c","b/a","c/b"}),S352="l"),VLOOKUP(U352,$AC$2:$AD$17,2,FALSE),IF(AND(OR($E360={"a/b","b/c","b/a","c/b"}),S351="w"),VLOOKUP(U351,$AA$2:$AB$17,2,FALSE),IF(AND(OR($E360={"a/b","b/c","b/a","c/b"}),S351="l"),VLOOKUP(U351,$AC$2:$AD$17,2,FALSE),IF(AND(OR($E360={"a/b","b/c","b/a","c/b"}),S350="w"),VLOOKUP(U350,$AA$2:$AB$17,2,FALSE),IF(AND(OR($E360={"a/b","b/c","b/a","c/b"}),S350="l"),VLOOKUP(U350,$AC$2:$AD$17,2,FALSE),IF(OR($E360={"a/b","b/c","b/a","c/b"}),1,"")))))))))))))))))))))))</f>
        <v>5a</v>
      </c>
      <c r="V361" s="13" t="str">
        <f>IF(AND(W361="c",$A361&gt;=1,OR(X361={1,"2a","2b",3,"5a","5b","10a","10b","20a","20b","40a","40b","80a","80b","160a","160b"})),"w",IF(AND(W361="",$A361&gt;=1,OR(X361={1,"2a","2b",3,"5a","5b","10a","10b","20a","20b","40a","40b","80a","80b","160a","160b"})),"l",""))</f>
        <v>l</v>
      </c>
      <c r="W361" s="7" t="str">
        <f>IF(OR($A361={3,6,9,12,15,18,21,24,27,30,33,36}),"c","")</f>
        <v/>
      </c>
      <c r="X361" s="14" t="str">
        <f>IF(AND(OR($E360={"a/c","b/c","c/a","c/b"}),V360="w"),VLOOKUP(X360,$AA$2:$AB$17,2,FALSE),IF(AND(OR($E360={"a/c","b/c","c/a","c/b"}),V360="l"),VLOOKUP(X360,$AC$2:$AD$17,2,FALSE),IF(AND(OR($E360={"a/c","b/c","c/a","c/b"}),V359="w"),VLOOKUP(X359,$AA$2:$AB$17,2,FALSE),IF(AND(OR($E360={"a/c","b/c","c/a","c/b"}),V359="l"),VLOOKUP(X359,$AC$2:$AD$17,2,FALSE),IF(AND(OR($E360={"a/c","b/c","c/a","c/b"}),V358="w"),VLOOKUP(X358,$AA$2:$AB$17,2,FALSE),IF(AND(OR($E360={"a/c","b/c","c/a","c/b"}),V358="l"),VLOOKUP(X358,$AC$2:$AD$17,2,FALSE),IF(AND(OR($E360={"a/c","b/c","c/a","c/b"}),V357="w"),VLOOKUP(X357,$AA$2:$AB$17,2,FALSE),IF(AND(OR($E360={"a/c","b/c","c/a","c/b"}),V357="l"),VLOOKUP(X357,$AC$2:$AD$17,2,FALSE),IF(AND(OR($E360={"a/c","b/c","c/a","c/b"}),V356="w"),VLOOKUP(X356,$AA$2:$AB$17,2,FALSE),IF(AND(OR($E360={"a/c","b/c","c/a","c/b"}),V356="l"),VLOOKUP(X356,$AC$2:$AD$17,2,FALSE),IF(AND(OR($E360={"a/c","b/c","c/a","c/b"}),V355="w"),VLOOKUP(X355,$AA$2:$AB$17,2,FALSE),IF(AND(OR($E360={"a/c","b/c","c/a","c/b"}),V355="l"),VLOOKUP(X355,$AC$2:$AD$17,2,FALSE),IF(AND(OR($E360={"a/c","b/c","c/a","c/b"}),V354="w"),VLOOKUP(X354,$AA$2:$AB$17,2,FALSE),IF(AND(OR($E360={"a/c","b/c","c/a","c/b"}),V354="l"),VLOOKUP(X354,$AC$2:$AD$17,2,FALSE),IF(AND(OR($E360={"a/c","b/c","c/a","c/b"}),V353="w"),VLOOKUP(X353,$AA$2:$AB$17,2,FALSE),IF(AND(OR($E360={"a/c","b/c","c/a","c/b"}),V353="l"),VLOOKUP(X353,$AC$2:$AD$17,2,FALSE),IF(AND(OR($E360={"a/c","b/c","c/a","c/b"}),V352="w"),VLOOKUP(X352,$AA$2:$AB$17,2,FALSE),IF(AND(OR($E360={"a/c","b/c","c/a","c/b"}),V352="l"),VLOOKUP(X352,$AC$2:$AD$17,2,FALSE),IF(AND(OR($E360={"a/c","b/c","c/a","c/b"}),V351="w"),VLOOKUP(X351,$AA$2:$AB$17,2,FALSE),IF(AND(OR($E360={"a/c","b/c","c/a","c/b"}),V351="l"),VLOOKUP(X351,$AC$2:$AD$17,2,FALSE),IF(AND(OR($E360={"a/c","b/c","c/a","c/b"}),V350="w"),VLOOKUP(X350,$AA$2:$AB$17,2,FALSE),IF(AND(OR($E360={"a/c","b/c","c/a","c/b"}),V350="l"),VLOOKUP(X350,$AC$2:$AD$17,2,FALSE),IF(OR($E360={"a/c","b/c","c/a","c/b"}),1,"")))))))))))))))))))))))</f>
        <v>2b</v>
      </c>
      <c r="Y361" s="12">
        <f t="shared" si="33"/>
        <v>-7</v>
      </c>
      <c r="Z361" s="27">
        <f t="shared" si="34"/>
        <v>-10</v>
      </c>
    </row>
    <row r="362" spans="1:26">
      <c r="A362" s="2">
        <v>20</v>
      </c>
      <c r="B362" s="9">
        <f>IF(OR($A362={1,2,3,4,5,6,7,8,9,10,11,12}),1,IF(OR($A362={13,14,15,16,17,18,19,20,21,22,23,24}),2,IF(OR($A362={25,26,27,28,29,30,31,32,33,34,35,36}),3,"")))</f>
        <v>2</v>
      </c>
      <c r="C362" s="9" t="str">
        <f>IF(OR($A362={1,4,7,10,13,16,19,22,25,28,31,34}),"A",IF(OR($A362={2,5,8,11,14,17,20,23,26,29,32,35}),"B",IF(OR($A362={3,6,9,12,15,18,21,24,27,30,33,36}),"C","")))</f>
        <v>B</v>
      </c>
      <c r="D362" t="str">
        <f t="shared" si="35"/>
        <v>1/2</v>
      </c>
      <c r="E362" t="str">
        <f t="shared" si="36"/>
        <v>A/B</v>
      </c>
      <c r="F362" s="13" t="str">
        <f>IF(AND(G362="d",$A362&gt;=1,OR(H362={1,"2a","2b",3,"5a","5b","10a","10b","20a","20b","40a","40b","80a","80b","160a","160b"})),"w",IF(AND(G362="",$A362&gt;=1,OR(H362={1,"2a","2b",3,"5a","5b","10a","10b","20a","20b","40a","40b","80a","80b","160a","160b"})),"l",""))</f>
        <v>l</v>
      </c>
      <c r="G362" s="7" t="str">
        <f>IF(OR($A362={1,2,3,4,5,6,7,8,9,10,11,12}),"d","")</f>
        <v/>
      </c>
      <c r="H362" s="14" t="str">
        <f>IF(AND(OR($D361={"1/2","1/3","2/1","3/1"}),F361="w"),VLOOKUP(H361,$AA$2:$AB$17,2,FALSE),IF(AND(OR($D361={"1/2","1/3","2/1","3/1"}),F361="l"),VLOOKUP(H361,$AC$2:$AD$17,2,FALSE),IF(AND(OR($D361={"1/2","1/3","2/1","3/1"}),F360="w"),VLOOKUP(H360,$AA$2:$AB$17,2,FALSE),IF(AND(OR($D361={"1/2","1/3","2/1","3/1"}),F360="l"),VLOOKUP(H360,$AC$2:$AD$17,2,FALSE),IF(AND(OR($D361={"1/2","1/3","2/1","3/1"}),F359="w"),VLOOKUP(H359,$AA$2:$AB$17,2,FALSE),IF(AND(OR($D361={"1/2","1/3","2/1","3/1"}),F359="l"),VLOOKUP(H359,$AC$2:$AD$17,2,FALSE),IF(AND(OR($D361={"1/2","1/3","2/1","3/1"}),F358="w"),VLOOKUP(H358,$AA$2:$AB$17,2,FALSE),IF(AND(OR($D361={"1/2","1/3","2/1","3/1"}),F358="l"),VLOOKUP(H358,$AC$2:$AD$17,2,FALSE),IF(AND(OR($D361={"1/2","1/3","2/1","3/1"}),F357="w"),VLOOKUP(H357,$AA$2:$AB$17,2,FALSE),IF(AND(OR($D361={"1/2","1/3","2/1","3/1"}),F357="l"),VLOOKUP(H357,$AC$2:$AD$17,2,FALSE),IF(AND(OR($D361={"1/2","1/3","2/1","3/1"}),F356="w"),VLOOKUP(H356,$AA$2:$AB$17,2,FALSE),IF(AND(OR($D361={"1/2","1/3","2/1","3/1"}),F356="l"),VLOOKUP(H356,$AC$2:$AD$17,2,FALSE),IF(AND(OR($D361={"1/2","1/3","2/1","3/1"}),F355="w"),VLOOKUP(H355,$AA$2:$AB$17,2,FALSE),IF(AND(OR($D361={"1/2","1/3","2/1","3/1"}),F355="l"),VLOOKUP(H355,$AC$2:$AD$17,2,FALSE),IF(AND(OR($D361={"1/2","1/3","2/1","3/1"}),F354="w"),VLOOKUP(H354,$AA$2:$AB$17,2,FALSE),IF(AND(OR($D361={"1/2","1/3","2/1","3/1"}),F354="l"),VLOOKUP(H354,$AC$2:$AD$17,2,FALSE),IF(AND(OR($D361={"1/2","1/3","2/1","3/1"}),F353="w"),VLOOKUP(H353,$AA$2:$AB$17,2,FALSE),IF(AND(OR($D361={"1/2","1/3","2/1","3/1"}),F353="l"),VLOOKUP(H353,$AC$2:$AD$17,2,FALSE),IF(AND(OR($D361={"1/2","1/3","2/1","3/1"}),F352="w"),VLOOKUP(H352,$AA$2:$AB$17,2,FALSE),IF(AND(OR($D361={"1/2","1/3","2/1","3/1"}),F352="l"),VLOOKUP(H352,$AC$2:$AD$17,2,FALSE),IF(AND(OR($D361={"1/2","1/3","2/1","3/1"}),F351="w"),VLOOKUP(H351,$AA$2:$AB$17,2,FALSE),IF(AND(OR($D361={"1/2","1/3","2/1","3/1"}),F351="l"),VLOOKUP(H351,$AC$2:$AD$17,2,FALSE),IF(OR($D361={"1/2","1/3","2/1","3/1"}),1,"")))))))))))))))))))))))</f>
        <v>2a</v>
      </c>
      <c r="I362" s="13" t="str">
        <f>IF(AND(J362="d",$A362&gt;=1,OR(K362={1,"2a","2b",3,"5a","5b","10a","10b","20a","20b","40a","40b","80a","80b","160a","160b"})),"w",IF(AND(J362="",$A362&gt;=1,OR(K362={1,"2a","2b",3,"5a","5b","10a","10b","20a","20b","40a","40b","80a","80b","160a","160b"})),"l",""))</f>
        <v>w</v>
      </c>
      <c r="J362" s="7" t="str">
        <f>IF(OR($A362={13,14,15,16,17,18,19,20,21,22,23,24}),"d","")</f>
        <v>d</v>
      </c>
      <c r="K362" s="14" t="str">
        <f>IF(AND(OR($D361={"1/2","2/3","2/1","3/2"}),I361="w"),VLOOKUP(K361,$AA$2:$AB$17,2,FALSE),IF(AND(OR($D361={"1/2","2/3","2/1","3/2"}),I361="l"),VLOOKUP(K361,$AC$2:$AD$17,2,FALSE),IF(AND(OR($D361={"1/2","2/3","2/1","3/2"}),I360="w"),VLOOKUP(K360,$AA$2:$AB$17,2,FALSE),IF(AND(OR($D361={"1/2","2/3","2/1","3/2"}),I360="l"),VLOOKUP(K360,$AC$2:$AD$17,2,FALSE),IF(AND(OR($D361={"1/2","2/3","2/1","3/2"}),I359="w"),VLOOKUP(K359,$AA$2:$AB$17,2,FALSE),IF(AND(OR($D361={"1/2","2/3","2/1","3/2"}),I359="l"),VLOOKUP(K359,$AC$2:$AD$17,2,FALSE),IF(AND(OR($D361={"1/2","2/3","2/1","3/2"}),I358="w"),VLOOKUP(K358,$AA$2:$AB$17,2,FALSE),IF(AND(OR($D361={"1/2","2/3","2/1","3/2"}),I358="l"),VLOOKUP(K358,$AC$2:$AD$17,2,FALSE),IF(AND(OR($D361={"1/2","2/3","2/1","3/2"}),I357="w"),VLOOKUP(K357,$AA$2:$AB$17,2,FALSE),IF(AND(OR($D361={"1/2","2/3","2/1","3/2"}),I357="l"),VLOOKUP(K357,$AC$2:$AD$17,2,FALSE),IF(AND(OR($D361={"1/2","2/3","2/1","3/2"}),I356="w"),VLOOKUP(K356,$AA$2:$AB$17,2,FALSE),IF(AND(OR($D361={"1/2","2/3","2/1","3/2"}),I356="l"),VLOOKUP(K356,$AC$2:$AD$17,2,FALSE),IF(AND(OR($D361={"1/2","2/3","2/1","3/2"}),I355="w"),VLOOKUP(K355,$AA$2:$AB$17,2,FALSE),IF(AND(OR($D361={"1/2","2/3","2/1","3/2"}),I355="l"),VLOOKUP(K355,$AC$2:$AD$17,2,FALSE),IF(AND(OR($D361={"1/2","2/3","2/1","3/2"}),I354="w"),VLOOKUP(K354,$AA$2:$AB$17,2,FALSE),IF(AND(OR($D361={"1/2","2/3","2/1","3/2"}),I354="l"),VLOOKUP(K354,$AC$2:$AD$17,2,FALSE),IF(AND(OR($D361={"1/2","2/3","2/1","3/2"}),I353="w"),VLOOKUP(K353,$AA$2:$AB$17,2,FALSE),IF(AND(OR($D361={"1/2","2/3","2/1","3/2"}),I353="l"),VLOOKUP(K353,$AC$2:$AD$17,2,FALSE),IF(AND(OR($D361={"1/2","2/3","2/1","3/2"}),I352="w"),VLOOKUP(K352,$AA$2:$AB$17,2,FALSE),IF(AND(OR($D361={"1/2","2/3","2/1","3/2"}),I352="l"),VLOOKUP(K352,$AC$2:$AD$17,2,FALSE),IF(AND(OR($D361={"1/2","2/3","2/1","3/2"}),I351="w"),VLOOKUP(K351,$AA$2:$AB$17,2,FALSE),IF(AND(OR($D361={"1/2","2/3","2/1","3/2"}),I351="l"),VLOOKUP(K351,$AC$2:$AD$17,2,FALSE),IF(OR($D361={"1/2","2/3","2/1","3/2"}),1,"")))))))))))))))))))))))</f>
        <v>10b</v>
      </c>
      <c r="L362" s="13" t="str">
        <f>IF(AND(M362="d",$A362&gt;=1,OR(N362={1,"2a","2b",3,"5a","5b","10a","10b","20a","20b","40a","40b","80a","80b","160a","160b"})),"w",IF(AND(M362="",$A362&gt;=1,OR(N362={1,"2a","2b",3,"5a","5b","10a","10b","20a","20b","40a","40b","80a","80b","160a","160b"})),"l",""))</f>
        <v/>
      </c>
      <c r="M362" s="7" t="str">
        <f>IF(OR($A362={25,26,27,28,29,30,31,32,33,34,35,36}),"d","")</f>
        <v/>
      </c>
      <c r="N362" s="14" t="str">
        <f>IF(AND(OR($D361={"1/3","2/3","3/1","3/2"}),L361="w"),VLOOKUP(N361,$AA$2:$AB$17,2,FALSE),IF(AND(OR($D361={"1/3","2/3","3/1","3/2"}),L361="l"),VLOOKUP(N361,$AC$2:$AD$17,2,FALSE),IF(AND(OR($D361={"1/3","2/3","3/1","3/2"}),L360="w"),VLOOKUP(N360,$AA$2:$AB$17,2,FALSE),IF(AND(OR($D361={"1/3","2/3","3/1","3/2"}),L360="l"),VLOOKUP(N360,$AC$2:$AD$17,2,FALSE),IF(AND(OR($D361={"1/3","2/3","3/1","3/2"}),L359="w"),VLOOKUP(N359,$AA$2:$AB$17,2,FALSE),IF(AND(OR($D361={"1/3","2/3","3/1","3/2"}),L359="l"),VLOOKUP(N359,$AC$2:$AD$17,2,FALSE),IF(AND(OR($D361={"1/3","2/3","3/1","3/2"}),L358="w"),VLOOKUP(N358,$AA$2:$AB$17,2,FALSE),IF(AND(OR($D361={"1/3","2/3","3/1","3/2"}),L358="l"),VLOOKUP(N358,$AC$2:$AD$17,2,FALSE),IF(AND(OR($D361={"1/3","2/3","3/1","3/2"}),L357="w"),VLOOKUP(N357,$AA$2:$AB$17,2,FALSE),IF(AND(OR($D361={"1/3","2/3","3/1","3/2"}),L357="l"),VLOOKUP(N357,$AC$2:$AD$17,2,FALSE),IF(AND(OR($D361={"1/3","2/3","3/1","3/2"}),L356="w"),VLOOKUP(N356,$AA$2:$AB$17,2,FALSE),IF(AND(OR($D361={"1/3","2/3","3/1","3/2"}),L356="l"),VLOOKUP(N356,$AC$2:$AD$17,2,FALSE),IF(AND(OR($D361={"1/3","2/3","3/1","3/2"}),L355="w"),VLOOKUP(N355,$AA$2:$AB$17,2,FALSE),IF(AND(OR($D361={"1/3","2/3","3/1","3/2"}),L355="l"),VLOOKUP(N355,$AC$2:$AD$17,2,FALSE),IF(AND(OR($D361={"1/3","2/3","3/1","3/2"}),L354="w"),VLOOKUP(N354,$AA$2:$AB$17,2,FALSE),IF(AND(OR($D361={"1/3","2/3","3/1","3/2"}),L354="l"),VLOOKUP(N354,$AC$2:$AD$17,2,FALSE),IF(AND(OR($D361={"1/3","2/3","3/1","3/2"}),L353="w"),VLOOKUP(N353,$AA$2:$AB$17,2,FALSE),IF(AND(OR($D361={"1/3","2/3","3/1","3/2"}),L353="l"),VLOOKUP(N353,$AC$2:$AD$17,2,FALSE),IF(AND(OR($D361={"1/3","2/3","3/1","3/2"}),L352="w"),VLOOKUP(N352,$AA$2:$AB$17,2,FALSE),IF(AND(OR($D361={"1/3","2/3","3/1","3/2"}),L352="l"),VLOOKUP(N352,$AC$2:$AD$17,2,FALSE),IF(AND(OR($D361={"1/3","2/3","3/1","3/2"}),L351="w"),VLOOKUP(N351,$AA$2:$AB$17,2,FALSE),IF(AND(OR($D361={"1/3","2/3","3/1","3/2"}),L351="l"),VLOOKUP(N351,$AC$2:$AD$17,2,FALSE),IF(OR($D361={"1/3","2/3","3/1","3/2"}),1,"")))))))))))))))))))))))</f>
        <v/>
      </c>
      <c r="O362" s="12">
        <f t="shared" si="32"/>
        <v>18</v>
      </c>
      <c r="P362" s="13" t="str">
        <f>IF(AND(Q362="c",$A362&gt;=1,OR(R362={1,"2a","2b",3,"5a","5b","10a","10b","20a","20b","40a","40b","80a","80b","160a","160b"})),"w",IF(AND(Q362="",$A362&gt;=1,OR(R362={1,"2a","2b",3,"5a","5b","10a","10b","20a","20b","40a","40b","80a","80b","160a","160b"})),"l",""))</f>
        <v>l</v>
      </c>
      <c r="Q362" s="7" t="str">
        <f>IF(OR($A362={1,4,7,10,13,16,19,22,25,28,31,34}),"c","")</f>
        <v/>
      </c>
      <c r="R362" s="14" t="str">
        <f>IF(AND(OR($E361={"a/b","a/c","b/a","c/a"}),P361="w"),VLOOKUP(R361,$AA$2:$AB$17,2,FALSE),IF(AND(OR($E361={"a/b","a/c","b/a","c/a"}),P361="l"),VLOOKUP(R361,$AC$2:$AD$17,2,FALSE),IF(AND(OR($E361={"a/b","a/c","b/a","c/a"}),P360="w"),VLOOKUP(R360,$AA$2:$AB$17,2,FALSE),IF(AND(OR($E361={"a/b","a/c","b/a","c/a"}),P360="l"),VLOOKUP(R360,$AC$2:$AD$17,2,FALSE),IF(AND(OR($E361={"a/b","a/c","b/a","c/a"}),P359="w"),VLOOKUP(R359,$AA$2:$AB$17,2,FALSE),IF(AND(OR($E361={"a/b","a/c","b/a","c/a"}),P359="l"),VLOOKUP(R359,$AC$2:$AD$17,2,FALSE),IF(AND(OR($E361={"a/b","a/c","b/a","c/a"}),P358="w"),VLOOKUP(R358,$AA$2:$AB$17,2,FALSE),IF(AND(OR($E361={"a/b","a/c","b/a","c/a"}),P358="l"),VLOOKUP(R358,$AC$2:$AD$17,2,FALSE),IF(AND(OR($E361={"a/b","a/c","b/a","c/a"}),P357="w"),VLOOKUP(R357,$AA$2:$AB$17,2,FALSE),IF(AND(OR($E361={"a/b","a/c","b/a","c/a"}),P357="l"),VLOOKUP(R357,$AC$2:$AD$17,2,FALSE),IF(AND(OR($E361={"a/b","a/c","b/a","c/a"}),P356="w"),VLOOKUP(R356,$AA$2:$AB$17,2,FALSE),IF(AND(OR($E361={"a/b","a/c","b/a","c/a"}),P356="l"),VLOOKUP(R356,$AC$2:$AD$17,2,FALSE),IF(AND(OR($E361={"a/b","a/c","b/a","c/a"}),P355="w"),VLOOKUP(R355,$AA$2:$AB$17,2,FALSE),IF(AND(OR($E361={"a/b","a/c","b/a","c/a"}),P355="l"),VLOOKUP(R355,$AC$2:$AD$17,2,FALSE),IF(AND(OR($E361={"a/b","a/c","b/a","c/a"}),P354="w"),VLOOKUP(R354,$AA$2:$AB$17,2,FALSE),IF(AND(OR($E361={"a/b","a/c","b/a","c/a"}),P354="l"),VLOOKUP(R354,$AC$2:$AD$17,2,FALSE),IF(AND(OR($E361={"a/b","a/c","b/a","c/a"}),P353="w"),VLOOKUP(R353,$AA$2:$AB$17,2,FALSE),IF(AND(OR($E361={"a/b","a/c","b/a","c/a"}),P353="l"),VLOOKUP(R353,$AC$2:$AD$17,2,FALSE),IF(AND(OR($E361={"a/b","a/c","b/a","c/a"}),P352="w"),VLOOKUP(R352,$AA$2:$AB$17,2,FALSE),IF(AND(OR($E361={"a/b","a/c","b/a","c/a"}),P352="l"),VLOOKUP(R352,$AC$2:$AD$17,2,FALSE),IF(AND(OR($E361={"a/b","a/c","b/a","c/a"}),P351="w"),VLOOKUP(R351,$AA$2:$AB$17,2,FALSE),IF(AND(OR($E361={"a/b","a/c","b/a","c/a"}),P351="l"),VLOOKUP(R351,$AC$2:$AD$17,2,FALSE),IF(OR($E361={"a/b","a/c","b/a","c/a"}),1,"")))))))))))))))))))))))</f>
        <v>5b</v>
      </c>
      <c r="S362" s="13" t="str">
        <f>IF(AND(T362="c",$A362&gt;=1,OR(U362={1,"2a","2b",3,"5a","5b","10a","10b","20a","20b","40a","40b","80a","80b","160a","160b"})),"w",IF(AND(T362="",$A362&gt;=1,OR(U362={1,"2a","2b",3,"5a","5b","10a","10b","20a","20b","40a","40b","80a","80b","160a","160b"})),"l",""))</f>
        <v>w</v>
      </c>
      <c r="T362" s="7" t="str">
        <f>IF(OR($A362={2,5,8,11,14,17,20,23,26,29,32,35}),"c","")</f>
        <v>c</v>
      </c>
      <c r="U362" s="14" t="str">
        <f>IF(AND(OR($E361={"a/b","b/c","b/a","c/b"}),S361="w"),VLOOKUP(U361,$AA$2:$AB$17,2,FALSE),IF(AND(OR($E361={"a/b","b/c","b/a","c/b"}),S361="l"),VLOOKUP(U361,$AC$2:$AD$17,2,FALSE),IF(AND(OR($E361={"a/b","b/c","b/a","c/b"}),S360="w"),VLOOKUP(U360,$AA$2:$AB$17,2,FALSE),IF(AND(OR($E361={"a/b","b/c","b/a","c/b"}),S360="l"),VLOOKUP(U360,$AC$2:$AD$17,2,FALSE),IF(AND(OR($E361={"a/b","b/c","b/a","c/b"}),S359="w"),VLOOKUP(U359,$AA$2:$AB$17,2,FALSE),IF(AND(OR($E361={"a/b","b/c","b/a","c/b"}),S359="l"),VLOOKUP(U359,$AC$2:$AD$17,2,FALSE),IF(AND(OR($E361={"a/b","b/c","b/a","c/b"}),S358="w"),VLOOKUP(U358,$AA$2:$AB$17,2,FALSE),IF(AND(OR($E361={"a/b","b/c","b/a","c/b"}),S358="l"),VLOOKUP(U358,$AC$2:$AD$17,2,FALSE),IF(AND(OR($E361={"a/b","b/c","b/a","c/b"}),S357="w"),VLOOKUP(U357,$AA$2:$AB$17,2,FALSE),IF(AND(OR($E361={"a/b","b/c","b/a","c/b"}),S357="l"),VLOOKUP(U357,$AC$2:$AD$17,2,FALSE),IF(AND(OR($E361={"a/b","b/c","b/a","c/b"}),S356="w"),VLOOKUP(U356,$AA$2:$AB$17,2,FALSE),IF(AND(OR($E361={"a/b","b/c","b/a","c/b"}),S356="l"),VLOOKUP(U356,$AC$2:$AD$17,2,FALSE),IF(AND(OR($E361={"a/b","b/c","b/a","c/b"}),S355="w"),VLOOKUP(U355,$AA$2:$AB$17,2,FALSE),IF(AND(OR($E361={"a/b","b/c","b/a","c/b"}),S355="l"),VLOOKUP(U355,$AC$2:$AD$17,2,FALSE),IF(AND(OR($E361={"a/b","b/c","b/a","c/b"}),S354="w"),VLOOKUP(U354,$AA$2:$AB$17,2,FALSE),IF(AND(OR($E361={"a/b","b/c","b/a","c/b"}),S354="l"),VLOOKUP(U354,$AC$2:$AD$17,2,FALSE),IF(AND(OR($E361={"a/b","b/c","b/a","c/b"}),S353="w"),VLOOKUP(U353,$AA$2:$AB$17,2,FALSE),IF(AND(OR($E361={"a/b","b/c","b/a","c/b"}),S353="l"),VLOOKUP(U353,$AC$2:$AD$17,2,FALSE),IF(AND(OR($E361={"a/b","b/c","b/a","c/b"}),S352="w"),VLOOKUP(U352,$AA$2:$AB$17,2,FALSE),IF(AND(OR($E361={"a/b","b/c","b/a","c/b"}),S352="l"),VLOOKUP(U352,$AC$2:$AD$17,2,FALSE),IF(AND(OR($E361={"a/b","b/c","b/a","c/b"}),S351="w"),VLOOKUP(U351,$AA$2:$AB$17,2,FALSE),IF(AND(OR($E361={"a/b","b/c","b/a","c/b"}),S351="l"),VLOOKUP(U351,$AC$2:$AD$17,2,FALSE),IF(OR($E361={"a/b","b/c","b/a","c/b"}),1,"")))))))))))))))))))))))</f>
        <v>5b</v>
      </c>
      <c r="V362" s="13" t="str">
        <f>IF(AND(W362="c",$A362&gt;=1,OR(X362={1,"2a","2b",3,"5a","5b","10a","10b","20a","20b","40a","40b","80a","80b","160a","160b"})),"w",IF(AND(W362="",$A362&gt;=1,OR(X362={1,"2a","2b",3,"5a","5b","10a","10b","20a","20b","40a","40b","80a","80b","160a","160b"})),"l",""))</f>
        <v/>
      </c>
      <c r="W362" s="7" t="str">
        <f>IF(OR($A362={3,6,9,12,15,18,21,24,27,30,33,36}),"c","")</f>
        <v/>
      </c>
      <c r="X362" s="14" t="str">
        <f>IF(AND(OR($E361={"a/c","b/c","c/a","c/b"}),V361="w"),VLOOKUP(X361,$AA$2:$AB$17,2,FALSE),IF(AND(OR($E361={"a/c","b/c","c/a","c/b"}),V361="l"),VLOOKUP(X361,$AC$2:$AD$17,2,FALSE),IF(AND(OR($E361={"a/c","b/c","c/a","c/b"}),V360="w"),VLOOKUP(X360,$AA$2:$AB$17,2,FALSE),IF(AND(OR($E361={"a/c","b/c","c/a","c/b"}),V360="l"),VLOOKUP(X360,$AC$2:$AD$17,2,FALSE),IF(AND(OR($E361={"a/c","b/c","c/a","c/b"}),V359="w"),VLOOKUP(X359,$AA$2:$AB$17,2,FALSE),IF(AND(OR($E361={"a/c","b/c","c/a","c/b"}),V359="l"),VLOOKUP(X359,$AC$2:$AD$17,2,FALSE),IF(AND(OR($E361={"a/c","b/c","c/a","c/b"}),V358="w"),VLOOKUP(X358,$AA$2:$AB$17,2,FALSE),IF(AND(OR($E361={"a/c","b/c","c/a","c/b"}),V358="l"),VLOOKUP(X358,$AC$2:$AD$17,2,FALSE),IF(AND(OR($E361={"a/c","b/c","c/a","c/b"}),V357="w"),VLOOKUP(X357,$AA$2:$AB$17,2,FALSE),IF(AND(OR($E361={"a/c","b/c","c/a","c/b"}),V357="l"),VLOOKUP(X357,$AC$2:$AD$17,2,FALSE),IF(AND(OR($E361={"a/c","b/c","c/a","c/b"}),V356="w"),VLOOKUP(X356,$AA$2:$AB$17,2,FALSE),IF(AND(OR($E361={"a/c","b/c","c/a","c/b"}),V356="l"),VLOOKUP(X356,$AC$2:$AD$17,2,FALSE),IF(AND(OR($E361={"a/c","b/c","c/a","c/b"}),V355="w"),VLOOKUP(X355,$AA$2:$AB$17,2,FALSE),IF(AND(OR($E361={"a/c","b/c","c/a","c/b"}),V355="l"),VLOOKUP(X355,$AC$2:$AD$17,2,FALSE),IF(AND(OR($E361={"a/c","b/c","c/a","c/b"}),V354="w"),VLOOKUP(X354,$AA$2:$AB$17,2,FALSE),IF(AND(OR($E361={"a/c","b/c","c/a","c/b"}),V354="l"),VLOOKUP(X354,$AC$2:$AD$17,2,FALSE),IF(AND(OR($E361={"a/c","b/c","c/a","c/b"}),V353="w"),VLOOKUP(X353,$AA$2:$AB$17,2,FALSE),IF(AND(OR($E361={"a/c","b/c","c/a","c/b"}),V353="l"),VLOOKUP(X353,$AC$2:$AD$17,2,FALSE),IF(AND(OR($E361={"a/c","b/c","c/a","c/b"}),V352="w"),VLOOKUP(X352,$AA$2:$AB$17,2,FALSE),IF(AND(OR($E361={"a/c","b/c","c/a","c/b"}),V352="l"),VLOOKUP(X352,$AC$2:$AD$17,2,FALSE),IF(AND(OR($E361={"a/c","b/c","c/a","c/b"}),V351="w"),VLOOKUP(X351,$AA$2:$AB$17,2,FALSE),IF(AND(OR($E361={"a/c","b/c","c/a","c/b"}),V351="l"),VLOOKUP(X351,$AC$2:$AD$17,2,FALSE),IF(OR($E361={"a/c","b/c","c/a","c/b"}),1,"")))))))))))))))))))))))</f>
        <v/>
      </c>
      <c r="Y362" s="12">
        <f t="shared" si="33"/>
        <v>5</v>
      </c>
      <c r="Z362" s="27">
        <f t="shared" si="34"/>
        <v>23</v>
      </c>
    </row>
    <row r="363" spans="1:26">
      <c r="A363" s="2">
        <v>20</v>
      </c>
      <c r="B363" s="9">
        <f>IF(OR($A363={1,2,3,4,5,6,7,8,9,10,11,12}),1,IF(OR($A363={13,14,15,16,17,18,19,20,21,22,23,24}),2,IF(OR($A363={25,26,27,28,29,30,31,32,33,34,35,36}),3,"")))</f>
        <v>2</v>
      </c>
      <c r="C363" s="9" t="str">
        <f>IF(OR($A363={1,4,7,10,13,16,19,22,25,28,31,34}),"A",IF(OR($A363={2,5,8,11,14,17,20,23,26,29,32,35}),"B",IF(OR($A363={3,6,9,12,15,18,21,24,27,30,33,36}),"C","")))</f>
        <v>B</v>
      </c>
      <c r="D363" t="str">
        <f t="shared" si="35"/>
        <v>1/2</v>
      </c>
      <c r="E363" t="str">
        <f t="shared" si="36"/>
        <v>A/B</v>
      </c>
      <c r="F363" s="13" t="str">
        <f>IF(AND(G363="d",$A363&gt;=1,OR(H363={1,"2a","2b",3,"5a","5b","10a","10b","20a","20b","40a","40b","80a","80b","160a","160b"})),"w",IF(AND(G363="",$A363&gt;=1,OR(H363={1,"2a","2b",3,"5a","5b","10a","10b","20a","20b","40a","40b","80a","80b","160a","160b"})),"l",""))</f>
        <v>l</v>
      </c>
      <c r="G363" s="7" t="str">
        <f>IF(OR($A363={1,2,3,4,5,6,7,8,9,10,11,12}),"d","")</f>
        <v/>
      </c>
      <c r="H363" s="14" t="str">
        <f>IF(AND(OR($D362={"1/2","1/3","2/1","3/1"}),F362="w"),VLOOKUP(H362,$AA$2:$AB$17,2,FALSE),IF(AND(OR($D362={"1/2","1/3","2/1","3/1"}),F362="l"),VLOOKUP(H362,$AC$2:$AD$17,2,FALSE),IF(AND(OR($D362={"1/2","1/3","2/1","3/1"}),F361="w"),VLOOKUP(H361,$AA$2:$AB$17,2,FALSE),IF(AND(OR($D362={"1/2","1/3","2/1","3/1"}),F361="l"),VLOOKUP(H361,$AC$2:$AD$17,2,FALSE),IF(AND(OR($D362={"1/2","1/3","2/1","3/1"}),F360="w"),VLOOKUP(H360,$AA$2:$AB$17,2,FALSE),IF(AND(OR($D362={"1/2","1/3","2/1","3/1"}),F360="l"),VLOOKUP(H360,$AC$2:$AD$17,2,FALSE),IF(AND(OR($D362={"1/2","1/3","2/1","3/1"}),F359="w"),VLOOKUP(H359,$AA$2:$AB$17,2,FALSE),IF(AND(OR($D362={"1/2","1/3","2/1","3/1"}),F359="l"),VLOOKUP(H359,$AC$2:$AD$17,2,FALSE),IF(AND(OR($D362={"1/2","1/3","2/1","3/1"}),F358="w"),VLOOKUP(H358,$AA$2:$AB$17,2,FALSE),IF(AND(OR($D362={"1/2","1/3","2/1","3/1"}),F358="l"),VLOOKUP(H358,$AC$2:$AD$17,2,FALSE),IF(AND(OR($D362={"1/2","1/3","2/1","3/1"}),F357="w"),VLOOKUP(H357,$AA$2:$AB$17,2,FALSE),IF(AND(OR($D362={"1/2","1/3","2/1","3/1"}),F357="l"),VLOOKUP(H357,$AC$2:$AD$17,2,FALSE),IF(AND(OR($D362={"1/2","1/3","2/1","3/1"}),F356="w"),VLOOKUP(H356,$AA$2:$AB$17,2,FALSE),IF(AND(OR($D362={"1/2","1/3","2/1","3/1"}),F356="l"),VLOOKUP(H356,$AC$2:$AD$17,2,FALSE),IF(AND(OR($D362={"1/2","1/3","2/1","3/1"}),F355="w"),VLOOKUP(H355,$AA$2:$AB$17,2,FALSE),IF(AND(OR($D362={"1/2","1/3","2/1","3/1"}),F355="l"),VLOOKUP(H355,$AC$2:$AD$17,2,FALSE),IF(AND(OR($D362={"1/2","1/3","2/1","3/1"}),F354="w"),VLOOKUP(H354,$AA$2:$AB$17,2,FALSE),IF(AND(OR($D362={"1/2","1/3","2/1","3/1"}),F354="l"),VLOOKUP(H354,$AC$2:$AD$17,2,FALSE),IF(AND(OR($D362={"1/2","1/3","2/1","3/1"}),F353="w"),VLOOKUP(H353,$AA$2:$AB$17,2,FALSE),IF(AND(OR($D362={"1/2","1/3","2/1","3/1"}),F353="l"),VLOOKUP(H353,$AC$2:$AD$17,2,FALSE),IF(AND(OR($D362={"1/2","1/3","2/1","3/1"}),F352="w"),VLOOKUP(H352,$AA$2:$AB$17,2,FALSE),IF(AND(OR($D362={"1/2","1/3","2/1","3/1"}),F352="l"),VLOOKUP(H352,$AC$2:$AD$17,2,FALSE),IF(OR($D362={"1/2","1/3","2/1","3/1"}),1,"")))))))))))))))))))))))</f>
        <v>2b</v>
      </c>
      <c r="I363" s="13" t="str">
        <f>IF(AND(J363="d",$A363&gt;=1,OR(K363={1,"2a","2b",3,"5a","5b","10a","10b","20a","20b","40a","40b","80a","80b","160a","160b"})),"w",IF(AND(J363="",$A363&gt;=1,OR(K363={1,"2a","2b",3,"5a","5b","10a","10b","20a","20b","40a","40b","80a","80b","160a","160b"})),"l",""))</f>
        <v>w</v>
      </c>
      <c r="J363" s="7" t="str">
        <f>IF(OR($A363={13,14,15,16,17,18,19,20,21,22,23,24}),"d","")</f>
        <v>d</v>
      </c>
      <c r="K363" s="14" t="str">
        <f>IF(AND(OR($D362={"1/2","2/3","2/1","3/2"}),I362="w"),VLOOKUP(K362,$AA$2:$AB$17,2,FALSE),IF(AND(OR($D362={"1/2","2/3","2/1","3/2"}),I362="l"),VLOOKUP(K362,$AC$2:$AD$17,2,FALSE),IF(AND(OR($D362={"1/2","2/3","2/1","3/2"}),I361="w"),VLOOKUP(K361,$AA$2:$AB$17,2,FALSE),IF(AND(OR($D362={"1/2","2/3","2/1","3/2"}),I361="l"),VLOOKUP(K361,$AC$2:$AD$17,2,FALSE),IF(AND(OR($D362={"1/2","2/3","2/1","3/2"}),I360="w"),VLOOKUP(K360,$AA$2:$AB$17,2,FALSE),IF(AND(OR($D362={"1/2","2/3","2/1","3/2"}),I360="l"),VLOOKUP(K360,$AC$2:$AD$17,2,FALSE),IF(AND(OR($D362={"1/2","2/3","2/1","3/2"}),I359="w"),VLOOKUP(K359,$AA$2:$AB$17,2,FALSE),IF(AND(OR($D362={"1/2","2/3","2/1","3/2"}),I359="l"),VLOOKUP(K359,$AC$2:$AD$17,2,FALSE),IF(AND(OR($D362={"1/2","2/3","2/1","3/2"}),I358="w"),VLOOKUP(K358,$AA$2:$AB$17,2,FALSE),IF(AND(OR($D362={"1/2","2/3","2/1","3/2"}),I358="l"),VLOOKUP(K358,$AC$2:$AD$17,2,FALSE),IF(AND(OR($D362={"1/2","2/3","2/1","3/2"}),I357="w"),VLOOKUP(K357,$AA$2:$AB$17,2,FALSE),IF(AND(OR($D362={"1/2","2/3","2/1","3/2"}),I357="l"),VLOOKUP(K357,$AC$2:$AD$17,2,FALSE),IF(AND(OR($D362={"1/2","2/3","2/1","3/2"}),I356="w"),VLOOKUP(K356,$AA$2:$AB$17,2,FALSE),IF(AND(OR($D362={"1/2","2/3","2/1","3/2"}),I356="l"),VLOOKUP(K356,$AC$2:$AD$17,2,FALSE),IF(AND(OR($D362={"1/2","2/3","2/1","3/2"}),I355="w"),VLOOKUP(K355,$AA$2:$AB$17,2,FALSE),IF(AND(OR($D362={"1/2","2/3","2/1","3/2"}),I355="l"),VLOOKUP(K355,$AC$2:$AD$17,2,FALSE),IF(AND(OR($D362={"1/2","2/3","2/1","3/2"}),I354="w"),VLOOKUP(K354,$AA$2:$AB$17,2,FALSE),IF(AND(OR($D362={"1/2","2/3","2/1","3/2"}),I354="l"),VLOOKUP(K354,$AC$2:$AD$17,2,FALSE),IF(AND(OR($D362={"1/2","2/3","2/1","3/2"}),I353="w"),VLOOKUP(K353,$AA$2:$AB$17,2,FALSE),IF(AND(OR($D362={"1/2","2/3","2/1","3/2"}),I353="l"),VLOOKUP(K353,$AC$2:$AD$17,2,FALSE),IF(AND(OR($D362={"1/2","2/3","2/1","3/2"}),I352="w"),VLOOKUP(K352,$AA$2:$AB$17,2,FALSE),IF(AND(OR($D362={"1/2","2/3","2/1","3/2"}),I352="l"),VLOOKUP(K352,$AC$2:$AD$17,2,FALSE),IF(OR($D362={"1/2","2/3","2/1","3/2"}),1,"")))))))))))))))))))))))</f>
        <v>5a</v>
      </c>
      <c r="L363" s="13" t="str">
        <f>IF(AND(M363="d",$A363&gt;=1,OR(N363={1,"2a","2b",3,"5a","5b","10a","10b","20a","20b","40a","40b","80a","80b","160a","160b"})),"w",IF(AND(M363="",$A363&gt;=1,OR(N363={1,"2a","2b",3,"5a","5b","10a","10b","20a","20b","40a","40b","80a","80b","160a","160b"})),"l",""))</f>
        <v/>
      </c>
      <c r="M363" s="7" t="str">
        <f>IF(OR($A363={25,26,27,28,29,30,31,32,33,34,35,36}),"d","")</f>
        <v/>
      </c>
      <c r="N363" s="14" t="str">
        <f>IF(AND(OR($D362={"1/3","2/3","3/1","3/2"}),L362="w"),VLOOKUP(N362,$AA$2:$AB$17,2,FALSE),IF(AND(OR($D362={"1/3","2/3","3/1","3/2"}),L362="l"),VLOOKUP(N362,$AC$2:$AD$17,2,FALSE),IF(AND(OR($D362={"1/3","2/3","3/1","3/2"}),L361="w"),VLOOKUP(N361,$AA$2:$AB$17,2,FALSE),IF(AND(OR($D362={"1/3","2/3","3/1","3/2"}),L361="l"),VLOOKUP(N361,$AC$2:$AD$17,2,FALSE),IF(AND(OR($D362={"1/3","2/3","3/1","3/2"}),L360="w"),VLOOKUP(N360,$AA$2:$AB$17,2,FALSE),IF(AND(OR($D362={"1/3","2/3","3/1","3/2"}),L360="l"),VLOOKUP(N360,$AC$2:$AD$17,2,FALSE),IF(AND(OR($D362={"1/3","2/3","3/1","3/2"}),L359="w"),VLOOKUP(N359,$AA$2:$AB$17,2,FALSE),IF(AND(OR($D362={"1/3","2/3","3/1","3/2"}),L359="l"),VLOOKUP(N359,$AC$2:$AD$17,2,FALSE),IF(AND(OR($D362={"1/3","2/3","3/1","3/2"}),L358="w"),VLOOKUP(N358,$AA$2:$AB$17,2,FALSE),IF(AND(OR($D362={"1/3","2/3","3/1","3/2"}),L358="l"),VLOOKUP(N358,$AC$2:$AD$17,2,FALSE),IF(AND(OR($D362={"1/3","2/3","3/1","3/2"}),L357="w"),VLOOKUP(N357,$AA$2:$AB$17,2,FALSE),IF(AND(OR($D362={"1/3","2/3","3/1","3/2"}),L357="l"),VLOOKUP(N357,$AC$2:$AD$17,2,FALSE),IF(AND(OR($D362={"1/3","2/3","3/1","3/2"}),L356="w"),VLOOKUP(N356,$AA$2:$AB$17,2,FALSE),IF(AND(OR($D362={"1/3","2/3","3/1","3/2"}),L356="l"),VLOOKUP(N356,$AC$2:$AD$17,2,FALSE),IF(AND(OR($D362={"1/3","2/3","3/1","3/2"}),L355="w"),VLOOKUP(N355,$AA$2:$AB$17,2,FALSE),IF(AND(OR($D362={"1/3","2/3","3/1","3/2"}),L355="l"),VLOOKUP(N355,$AC$2:$AD$17,2,FALSE),IF(AND(OR($D362={"1/3","2/3","3/1","3/2"}),L354="w"),VLOOKUP(N354,$AA$2:$AB$17,2,FALSE),IF(AND(OR($D362={"1/3","2/3","3/1","3/2"}),L354="l"),VLOOKUP(N354,$AC$2:$AD$17,2,FALSE),IF(AND(OR($D362={"1/3","2/3","3/1","3/2"}),L353="w"),VLOOKUP(N353,$AA$2:$AB$17,2,FALSE),IF(AND(OR($D362={"1/3","2/3","3/1","3/2"}),L353="l"),VLOOKUP(N353,$AC$2:$AD$17,2,FALSE),IF(AND(OR($D362={"1/3","2/3","3/1","3/2"}),L352="w"),VLOOKUP(N352,$AA$2:$AB$17,2,FALSE),IF(AND(OR($D362={"1/3","2/3","3/1","3/2"}),L352="l"),VLOOKUP(N352,$AC$2:$AD$17,2,FALSE),IF(OR($D362={"1/3","2/3","3/1","3/2"}),1,"")))))))))))))))))))))))</f>
        <v/>
      </c>
      <c r="O363" s="12">
        <f t="shared" si="32"/>
        <v>8</v>
      </c>
      <c r="P363" s="13" t="str">
        <f>IF(AND(Q363="c",$A363&gt;=1,OR(R363={1,"2a","2b",3,"5a","5b","10a","10b","20a","20b","40a","40b","80a","80b","160a","160b"})),"w",IF(AND(Q363="",$A363&gt;=1,OR(R363={1,"2a","2b",3,"5a","5b","10a","10b","20a","20b","40a","40b","80a","80b","160a","160b"})),"l",""))</f>
        <v>l</v>
      </c>
      <c r="Q363" s="7" t="str">
        <f>IF(OR($A363={1,4,7,10,13,16,19,22,25,28,31,34}),"c","")</f>
        <v/>
      </c>
      <c r="R363" s="14" t="str">
        <f>IF(AND(OR($E362={"a/b","a/c","b/a","c/a"}),P362="w"),VLOOKUP(R362,$AA$2:$AB$17,2,FALSE),IF(AND(OR($E362={"a/b","a/c","b/a","c/a"}),P362="l"),VLOOKUP(R362,$AC$2:$AD$17,2,FALSE),IF(AND(OR($E362={"a/b","a/c","b/a","c/a"}),P361="w"),VLOOKUP(R361,$AA$2:$AB$17,2,FALSE),IF(AND(OR($E362={"a/b","a/c","b/a","c/a"}),P361="l"),VLOOKUP(R361,$AC$2:$AD$17,2,FALSE),IF(AND(OR($E362={"a/b","a/c","b/a","c/a"}),P360="w"),VLOOKUP(R360,$AA$2:$AB$17,2,FALSE),IF(AND(OR($E362={"a/b","a/c","b/a","c/a"}),P360="l"),VLOOKUP(R360,$AC$2:$AD$17,2,FALSE),IF(AND(OR($E362={"a/b","a/c","b/a","c/a"}),P359="w"),VLOOKUP(R359,$AA$2:$AB$17,2,FALSE),IF(AND(OR($E362={"a/b","a/c","b/a","c/a"}),P359="l"),VLOOKUP(R359,$AC$2:$AD$17,2,FALSE),IF(AND(OR($E362={"a/b","a/c","b/a","c/a"}),P358="w"),VLOOKUP(R358,$AA$2:$AB$17,2,FALSE),IF(AND(OR($E362={"a/b","a/c","b/a","c/a"}),P358="l"),VLOOKUP(R358,$AC$2:$AD$17,2,FALSE),IF(AND(OR($E362={"a/b","a/c","b/a","c/a"}),P357="w"),VLOOKUP(R357,$AA$2:$AB$17,2,FALSE),IF(AND(OR($E362={"a/b","a/c","b/a","c/a"}),P357="l"),VLOOKUP(R357,$AC$2:$AD$17,2,FALSE),IF(AND(OR($E362={"a/b","a/c","b/a","c/a"}),P356="w"),VLOOKUP(R356,$AA$2:$AB$17,2,FALSE),IF(AND(OR($E362={"a/b","a/c","b/a","c/a"}),P356="l"),VLOOKUP(R356,$AC$2:$AD$17,2,FALSE),IF(AND(OR($E362={"a/b","a/c","b/a","c/a"}),P355="w"),VLOOKUP(R355,$AA$2:$AB$17,2,FALSE),IF(AND(OR($E362={"a/b","a/c","b/a","c/a"}),P355="l"),VLOOKUP(R355,$AC$2:$AD$17,2,FALSE),IF(AND(OR($E362={"a/b","a/c","b/a","c/a"}),P354="w"),VLOOKUP(R354,$AA$2:$AB$17,2,FALSE),IF(AND(OR($E362={"a/b","a/c","b/a","c/a"}),P354="l"),VLOOKUP(R354,$AC$2:$AD$17,2,FALSE),IF(AND(OR($E362={"a/b","a/c","b/a","c/a"}),P353="w"),VLOOKUP(R353,$AA$2:$AB$17,2,FALSE),IF(AND(OR($E362={"a/b","a/c","b/a","c/a"}),P353="l"),VLOOKUP(R353,$AC$2:$AD$17,2,FALSE),IF(AND(OR($E362={"a/b","a/c","b/a","c/a"}),P352="w"),VLOOKUP(R352,$AA$2:$AB$17,2,FALSE),IF(AND(OR($E362={"a/b","a/c","b/a","c/a"}),P352="l"),VLOOKUP(R352,$AC$2:$AD$17,2,FALSE),IF(OR($E362={"a/b","a/c","b/a","c/a"}),1,"")))))))))))))))))))))))</f>
        <v>10a</v>
      </c>
      <c r="S363" s="13" t="str">
        <f>IF(AND(T363="c",$A363&gt;=1,OR(U363={1,"2a","2b",3,"5a","5b","10a","10b","20a","20b","40a","40b","80a","80b","160a","160b"})),"w",IF(AND(T363="",$A363&gt;=1,OR(U363={1,"2a","2b",3,"5a","5b","10a","10b","20a","20b","40a","40b","80a","80b","160a","160b"})),"l",""))</f>
        <v>w</v>
      </c>
      <c r="T363" s="7" t="str">
        <f>IF(OR($A363={2,5,8,11,14,17,20,23,26,29,32,35}),"c","")</f>
        <v>c</v>
      </c>
      <c r="U363" s="14" t="str">
        <f>IF(AND(OR($E362={"a/b","b/c","b/a","c/b"}),S362="w"),VLOOKUP(U362,$AA$2:$AB$17,2,FALSE),IF(AND(OR($E362={"a/b","b/c","b/a","c/b"}),S362="l"),VLOOKUP(U362,$AC$2:$AD$17,2,FALSE),IF(AND(OR($E362={"a/b","b/c","b/a","c/b"}),S361="w"),VLOOKUP(U361,$AA$2:$AB$17,2,FALSE),IF(AND(OR($E362={"a/b","b/c","b/a","c/b"}),S361="l"),VLOOKUP(U361,$AC$2:$AD$17,2,FALSE),IF(AND(OR($E362={"a/b","b/c","b/a","c/b"}),S360="w"),VLOOKUP(U360,$AA$2:$AB$17,2,FALSE),IF(AND(OR($E362={"a/b","b/c","b/a","c/b"}),S360="l"),VLOOKUP(U360,$AC$2:$AD$17,2,FALSE),IF(AND(OR($E362={"a/b","b/c","b/a","c/b"}),S359="w"),VLOOKUP(U359,$AA$2:$AB$17,2,FALSE),IF(AND(OR($E362={"a/b","b/c","b/a","c/b"}),S359="l"),VLOOKUP(U359,$AC$2:$AD$17,2,FALSE),IF(AND(OR($E362={"a/b","b/c","b/a","c/b"}),S358="w"),VLOOKUP(U358,$AA$2:$AB$17,2,FALSE),IF(AND(OR($E362={"a/b","b/c","b/a","c/b"}),S358="l"),VLOOKUP(U358,$AC$2:$AD$17,2,FALSE),IF(AND(OR($E362={"a/b","b/c","b/a","c/b"}),S357="w"),VLOOKUP(U357,$AA$2:$AB$17,2,FALSE),IF(AND(OR($E362={"a/b","b/c","b/a","c/b"}),S357="l"),VLOOKUP(U357,$AC$2:$AD$17,2,FALSE),IF(AND(OR($E362={"a/b","b/c","b/a","c/b"}),S356="w"),VLOOKUP(U356,$AA$2:$AB$17,2,FALSE),IF(AND(OR($E362={"a/b","b/c","b/a","c/b"}),S356="l"),VLOOKUP(U356,$AC$2:$AD$17,2,FALSE),IF(AND(OR($E362={"a/b","b/c","b/a","c/b"}),S355="w"),VLOOKUP(U355,$AA$2:$AB$17,2,FALSE),IF(AND(OR($E362={"a/b","b/c","b/a","c/b"}),S355="l"),VLOOKUP(U355,$AC$2:$AD$17,2,FALSE),IF(AND(OR($E362={"a/b","b/c","b/a","c/b"}),S354="w"),VLOOKUP(U354,$AA$2:$AB$17,2,FALSE),IF(AND(OR($E362={"a/b","b/c","b/a","c/b"}),S354="l"),VLOOKUP(U354,$AC$2:$AD$17,2,FALSE),IF(AND(OR($E362={"a/b","b/c","b/a","c/b"}),S353="w"),VLOOKUP(U353,$AA$2:$AB$17,2,FALSE),IF(AND(OR($E362={"a/b","b/c","b/a","c/b"}),S353="l"),VLOOKUP(U353,$AC$2:$AD$17,2,FALSE),IF(AND(OR($E362={"a/b","b/c","b/a","c/b"}),S352="w"),VLOOKUP(U352,$AA$2:$AB$17,2,FALSE),IF(AND(OR($E362={"a/b","b/c","b/a","c/b"}),S352="l"),VLOOKUP(U352,$AC$2:$AD$17,2,FALSE),IF(OR($E362={"a/b","b/c","b/a","c/b"}),1,"")))))))))))))))))))))))</f>
        <v>2b</v>
      </c>
      <c r="V363" s="13" t="str">
        <f>IF(AND(W363="c",$A363&gt;=1,OR(X363={1,"2a","2b",3,"5a","5b","10a","10b","20a","20b","40a","40b","80a","80b","160a","160b"})),"w",IF(AND(W363="",$A363&gt;=1,OR(X363={1,"2a","2b",3,"5a","5b","10a","10b","20a","20b","40a","40b","80a","80b","160a","160b"})),"l",""))</f>
        <v/>
      </c>
      <c r="W363" s="7" t="str">
        <f>IF(OR($A363={3,6,9,12,15,18,21,24,27,30,33,36}),"c","")</f>
        <v/>
      </c>
      <c r="X363" s="14" t="str">
        <f>IF(AND(OR($E362={"a/c","b/c","c/a","c/b"}),V362="w"),VLOOKUP(X362,$AA$2:$AB$17,2,FALSE),IF(AND(OR($E362={"a/c","b/c","c/a","c/b"}),V362="l"),VLOOKUP(X362,$AC$2:$AD$17,2,FALSE),IF(AND(OR($E362={"a/c","b/c","c/a","c/b"}),V361="w"),VLOOKUP(X361,$AA$2:$AB$17,2,FALSE),IF(AND(OR($E362={"a/c","b/c","c/a","c/b"}),V361="l"),VLOOKUP(X361,$AC$2:$AD$17,2,FALSE),IF(AND(OR($E362={"a/c","b/c","c/a","c/b"}),V360="w"),VLOOKUP(X360,$AA$2:$AB$17,2,FALSE),IF(AND(OR($E362={"a/c","b/c","c/a","c/b"}),V360="l"),VLOOKUP(X360,$AC$2:$AD$17,2,FALSE),IF(AND(OR($E362={"a/c","b/c","c/a","c/b"}),V359="w"),VLOOKUP(X359,$AA$2:$AB$17,2,FALSE),IF(AND(OR($E362={"a/c","b/c","c/a","c/b"}),V359="l"),VLOOKUP(X359,$AC$2:$AD$17,2,FALSE),IF(AND(OR($E362={"a/c","b/c","c/a","c/b"}),V358="w"),VLOOKUP(X358,$AA$2:$AB$17,2,FALSE),IF(AND(OR($E362={"a/c","b/c","c/a","c/b"}),V358="l"),VLOOKUP(X358,$AC$2:$AD$17,2,FALSE),IF(AND(OR($E362={"a/c","b/c","c/a","c/b"}),V357="w"),VLOOKUP(X357,$AA$2:$AB$17,2,FALSE),IF(AND(OR($E362={"a/c","b/c","c/a","c/b"}),V357="l"),VLOOKUP(X357,$AC$2:$AD$17,2,FALSE),IF(AND(OR($E362={"a/c","b/c","c/a","c/b"}),V356="w"),VLOOKUP(X356,$AA$2:$AB$17,2,FALSE),IF(AND(OR($E362={"a/c","b/c","c/a","c/b"}),V356="l"),VLOOKUP(X356,$AC$2:$AD$17,2,FALSE),IF(AND(OR($E362={"a/c","b/c","c/a","c/b"}),V355="w"),VLOOKUP(X355,$AA$2:$AB$17,2,FALSE),IF(AND(OR($E362={"a/c","b/c","c/a","c/b"}),V355="l"),VLOOKUP(X355,$AC$2:$AD$17,2,FALSE),IF(AND(OR($E362={"a/c","b/c","c/a","c/b"}),V354="w"),VLOOKUP(X354,$AA$2:$AB$17,2,FALSE),IF(AND(OR($E362={"a/c","b/c","c/a","c/b"}),V354="l"),VLOOKUP(X354,$AC$2:$AD$17,2,FALSE),IF(AND(OR($E362={"a/c","b/c","c/a","c/b"}),V353="w"),VLOOKUP(X353,$AA$2:$AB$17,2,FALSE),IF(AND(OR($E362={"a/c","b/c","c/a","c/b"}),V353="l"),VLOOKUP(X353,$AC$2:$AD$17,2,FALSE),IF(AND(OR($E362={"a/c","b/c","c/a","c/b"}),V352="w"),VLOOKUP(X352,$AA$2:$AB$17,2,FALSE),IF(AND(OR($E362={"a/c","b/c","c/a","c/b"}),V352="l"),VLOOKUP(X352,$AC$2:$AD$17,2,FALSE),IF(OR($E362={"a/c","b/c","c/a","c/b"}),1,"")))))))))))))))))))))))</f>
        <v/>
      </c>
      <c r="Y363" s="12">
        <f t="shared" si="33"/>
        <v>-6</v>
      </c>
      <c r="Z363" s="27">
        <f t="shared" si="34"/>
        <v>2</v>
      </c>
    </row>
    <row r="364" spans="1:26">
      <c r="A364" s="2">
        <v>6</v>
      </c>
      <c r="B364" s="9">
        <f>IF(OR($A364={1,2,3,4,5,6,7,8,9,10,11,12}),1,IF(OR($A364={13,14,15,16,17,18,19,20,21,22,23,24}),2,IF(OR($A364={25,26,27,28,29,30,31,32,33,34,35,36}),3,"")))</f>
        <v>1</v>
      </c>
      <c r="C364" s="9" t="str">
        <f>IF(OR($A364={1,4,7,10,13,16,19,22,25,28,31,34}),"A",IF(OR($A364={2,5,8,11,14,17,20,23,26,29,32,35}),"B",IF(OR($A364={3,6,9,12,15,18,21,24,27,30,33,36}),"C","")))</f>
        <v>C</v>
      </c>
      <c r="D364" t="str">
        <f t="shared" si="35"/>
        <v>2/1</v>
      </c>
      <c r="E364" t="str">
        <f t="shared" si="36"/>
        <v>B/C</v>
      </c>
      <c r="F364" s="13" t="str">
        <f>IF(AND(G364="d",$A364&gt;=1,OR(H364={1,"2a","2b",3,"5a","5b","10a","10b","20a","20b","40a","40b","80a","80b","160a","160b"})),"w",IF(AND(G364="",$A364&gt;=1,OR(H364={1,"2a","2b",3,"5a","5b","10a","10b","20a","20b","40a","40b","80a","80b","160a","160b"})),"l",""))</f>
        <v>w</v>
      </c>
      <c r="G364" s="7" t="str">
        <f>IF(OR($A364={1,2,3,4,5,6,7,8,9,10,11,12}),"d","")</f>
        <v>d</v>
      </c>
      <c r="H364" s="14">
        <f>IF(AND(OR($D363={"1/2","1/3","2/1","3/1"}),F363="w"),VLOOKUP(H363,$AA$2:$AB$17,2,FALSE),IF(AND(OR($D363={"1/2","1/3","2/1","3/1"}),F363="l"),VLOOKUP(H363,$AC$2:$AD$17,2,FALSE),IF(AND(OR($D363={"1/2","1/3","2/1","3/1"}),F362="w"),VLOOKUP(H362,$AA$2:$AB$17,2,FALSE),IF(AND(OR($D363={"1/2","1/3","2/1","3/1"}),F362="l"),VLOOKUP(H362,$AC$2:$AD$17,2,FALSE),IF(AND(OR($D363={"1/2","1/3","2/1","3/1"}),F361="w"),VLOOKUP(H361,$AA$2:$AB$17,2,FALSE),IF(AND(OR($D363={"1/2","1/3","2/1","3/1"}),F361="l"),VLOOKUP(H361,$AC$2:$AD$17,2,FALSE),IF(AND(OR($D363={"1/2","1/3","2/1","3/1"}),F360="w"),VLOOKUP(H360,$AA$2:$AB$17,2,FALSE),IF(AND(OR($D363={"1/2","1/3","2/1","3/1"}),F360="l"),VLOOKUP(H360,$AC$2:$AD$17,2,FALSE),IF(AND(OR($D363={"1/2","1/3","2/1","3/1"}),F359="w"),VLOOKUP(H359,$AA$2:$AB$17,2,FALSE),IF(AND(OR($D363={"1/2","1/3","2/1","3/1"}),F359="l"),VLOOKUP(H359,$AC$2:$AD$17,2,FALSE),IF(AND(OR($D363={"1/2","1/3","2/1","3/1"}),F358="w"),VLOOKUP(H358,$AA$2:$AB$17,2,FALSE),IF(AND(OR($D363={"1/2","1/3","2/1","3/1"}),F358="l"),VLOOKUP(H358,$AC$2:$AD$17,2,FALSE),IF(AND(OR($D363={"1/2","1/3","2/1","3/1"}),F357="w"),VLOOKUP(H357,$AA$2:$AB$17,2,FALSE),IF(AND(OR($D363={"1/2","1/3","2/1","3/1"}),F357="l"),VLOOKUP(H357,$AC$2:$AD$17,2,FALSE),IF(AND(OR($D363={"1/2","1/3","2/1","3/1"}),F356="w"),VLOOKUP(H356,$AA$2:$AB$17,2,FALSE),IF(AND(OR($D363={"1/2","1/3","2/1","3/1"}),F356="l"),VLOOKUP(H356,$AC$2:$AD$17,2,FALSE),IF(AND(OR($D363={"1/2","1/3","2/1","3/1"}),F355="w"),VLOOKUP(H355,$AA$2:$AB$17,2,FALSE),IF(AND(OR($D363={"1/2","1/3","2/1","3/1"}),F355="l"),VLOOKUP(H355,$AC$2:$AD$17,2,FALSE),IF(AND(OR($D363={"1/2","1/3","2/1","3/1"}),F354="w"),VLOOKUP(H354,$AA$2:$AB$17,2,FALSE),IF(AND(OR($D363={"1/2","1/3","2/1","3/1"}),F354="l"),VLOOKUP(H354,$AC$2:$AD$17,2,FALSE),IF(AND(OR($D363={"1/2","1/3","2/1","3/1"}),F353="w"),VLOOKUP(H353,$AA$2:$AB$17,2,FALSE),IF(AND(OR($D363={"1/2","1/3","2/1","3/1"}),F353="l"),VLOOKUP(H353,$AC$2:$AD$17,2,FALSE),IF(OR($D363={"1/2","1/3","2/1","3/1"}),1,"")))))))))))))))))))))))</f>
        <v>3</v>
      </c>
      <c r="I364" s="13" t="str">
        <f>IF(AND(J364="d",$A364&gt;=1,OR(K364={1,"2a","2b",3,"5a","5b","10a","10b","20a","20b","40a","40b","80a","80b","160a","160b"})),"w",IF(AND(J364="",$A364&gt;=1,OR(K364={1,"2a","2b",3,"5a","5b","10a","10b","20a","20b","40a","40b","80a","80b","160a","160b"})),"l",""))</f>
        <v>l</v>
      </c>
      <c r="J364" s="7" t="str">
        <f>IF(OR($A364={13,14,15,16,17,18,19,20,21,22,23,24}),"d","")</f>
        <v/>
      </c>
      <c r="K364" s="14">
        <f>IF(AND(OR($D363={"1/2","2/3","2/1","3/2"}),I363="w"),VLOOKUP(K363,$AA$2:$AB$17,2,FALSE),IF(AND(OR($D363={"1/2","2/3","2/1","3/2"}),I363="l"),VLOOKUP(K363,$AC$2:$AD$17,2,FALSE),IF(AND(OR($D363={"1/2","2/3","2/1","3/2"}),I362="w"),VLOOKUP(K362,$AA$2:$AB$17,2,FALSE),IF(AND(OR($D363={"1/2","2/3","2/1","3/2"}),I362="l"),VLOOKUP(K362,$AC$2:$AD$17,2,FALSE),IF(AND(OR($D363={"1/2","2/3","2/1","3/2"}),I361="w"),VLOOKUP(K361,$AA$2:$AB$17,2,FALSE),IF(AND(OR($D363={"1/2","2/3","2/1","3/2"}),I361="l"),VLOOKUP(K361,$AC$2:$AD$17,2,FALSE),IF(AND(OR($D363={"1/2","2/3","2/1","3/2"}),I360="w"),VLOOKUP(K360,$AA$2:$AB$17,2,FALSE),IF(AND(OR($D363={"1/2","2/3","2/1","3/2"}),I360="l"),VLOOKUP(K360,$AC$2:$AD$17,2,FALSE),IF(AND(OR($D363={"1/2","2/3","2/1","3/2"}),I359="w"),VLOOKUP(K359,$AA$2:$AB$17,2,FALSE),IF(AND(OR($D363={"1/2","2/3","2/1","3/2"}),I359="l"),VLOOKUP(K359,$AC$2:$AD$17,2,FALSE),IF(AND(OR($D363={"1/2","2/3","2/1","3/2"}),I358="w"),VLOOKUP(K358,$AA$2:$AB$17,2,FALSE),IF(AND(OR($D363={"1/2","2/3","2/1","3/2"}),I358="l"),VLOOKUP(K358,$AC$2:$AD$17,2,FALSE),IF(AND(OR($D363={"1/2","2/3","2/1","3/2"}),I357="w"),VLOOKUP(K357,$AA$2:$AB$17,2,FALSE),IF(AND(OR($D363={"1/2","2/3","2/1","3/2"}),I357="l"),VLOOKUP(K357,$AC$2:$AD$17,2,FALSE),IF(AND(OR($D363={"1/2","2/3","2/1","3/2"}),I356="w"),VLOOKUP(K356,$AA$2:$AB$17,2,FALSE),IF(AND(OR($D363={"1/2","2/3","2/1","3/2"}),I356="l"),VLOOKUP(K356,$AC$2:$AD$17,2,FALSE),IF(AND(OR($D363={"1/2","2/3","2/1","3/2"}),I355="w"),VLOOKUP(K355,$AA$2:$AB$17,2,FALSE),IF(AND(OR($D363={"1/2","2/3","2/1","3/2"}),I355="l"),VLOOKUP(K355,$AC$2:$AD$17,2,FALSE),IF(AND(OR($D363={"1/2","2/3","2/1","3/2"}),I354="w"),VLOOKUP(K354,$AA$2:$AB$17,2,FALSE),IF(AND(OR($D363={"1/2","2/3","2/1","3/2"}),I354="l"),VLOOKUP(K354,$AC$2:$AD$17,2,FALSE),IF(AND(OR($D363={"1/2","2/3","2/1","3/2"}),I353="w"),VLOOKUP(K353,$AA$2:$AB$17,2,FALSE),IF(AND(OR($D363={"1/2","2/3","2/1","3/2"}),I353="l"),VLOOKUP(K353,$AC$2:$AD$17,2,FALSE),IF(OR($D363={"1/2","2/3","2/1","3/2"}),1,"")))))))))))))))))))))))</f>
        <v>1</v>
      </c>
      <c r="L364" s="13" t="str">
        <f>IF(AND(M364="d",$A364&gt;=1,OR(N364={1,"2a","2b",3,"5a","5b","10a","10b","20a","20b","40a","40b","80a","80b","160a","160b"})),"w",IF(AND(M364="",$A364&gt;=1,OR(N364={1,"2a","2b",3,"5a","5b","10a","10b","20a","20b","40a","40b","80a","80b","160a","160b"})),"l",""))</f>
        <v/>
      </c>
      <c r="M364" s="7" t="str">
        <f>IF(OR($A364={25,26,27,28,29,30,31,32,33,34,35,36}),"d","")</f>
        <v/>
      </c>
      <c r="N364" s="14" t="str">
        <f>IF(AND(OR($D363={"1/3","2/3","3/1","3/2"}),L363="w"),VLOOKUP(N363,$AA$2:$AB$17,2,FALSE),IF(AND(OR($D363={"1/3","2/3","3/1","3/2"}),L363="l"),VLOOKUP(N363,$AC$2:$AD$17,2,FALSE),IF(AND(OR($D363={"1/3","2/3","3/1","3/2"}),L362="w"),VLOOKUP(N362,$AA$2:$AB$17,2,FALSE),IF(AND(OR($D363={"1/3","2/3","3/1","3/2"}),L362="l"),VLOOKUP(N362,$AC$2:$AD$17,2,FALSE),IF(AND(OR($D363={"1/3","2/3","3/1","3/2"}),L361="w"),VLOOKUP(N361,$AA$2:$AB$17,2,FALSE),IF(AND(OR($D363={"1/3","2/3","3/1","3/2"}),L361="l"),VLOOKUP(N361,$AC$2:$AD$17,2,FALSE),IF(AND(OR($D363={"1/3","2/3","3/1","3/2"}),L360="w"),VLOOKUP(N360,$AA$2:$AB$17,2,FALSE),IF(AND(OR($D363={"1/3","2/3","3/1","3/2"}),L360="l"),VLOOKUP(N360,$AC$2:$AD$17,2,FALSE),IF(AND(OR($D363={"1/3","2/3","3/1","3/2"}),L359="w"),VLOOKUP(N359,$AA$2:$AB$17,2,FALSE),IF(AND(OR($D363={"1/3","2/3","3/1","3/2"}),L359="l"),VLOOKUP(N359,$AC$2:$AD$17,2,FALSE),IF(AND(OR($D363={"1/3","2/3","3/1","3/2"}),L358="w"),VLOOKUP(N358,$AA$2:$AB$17,2,FALSE),IF(AND(OR($D363={"1/3","2/3","3/1","3/2"}),L358="l"),VLOOKUP(N358,$AC$2:$AD$17,2,FALSE),IF(AND(OR($D363={"1/3","2/3","3/1","3/2"}),L357="w"),VLOOKUP(N357,$AA$2:$AB$17,2,FALSE),IF(AND(OR($D363={"1/3","2/3","3/1","3/2"}),L357="l"),VLOOKUP(N357,$AC$2:$AD$17,2,FALSE),IF(AND(OR($D363={"1/3","2/3","3/1","3/2"}),L356="w"),VLOOKUP(N356,$AA$2:$AB$17,2,FALSE),IF(AND(OR($D363={"1/3","2/3","3/1","3/2"}),L356="l"),VLOOKUP(N356,$AC$2:$AD$17,2,FALSE),IF(AND(OR($D363={"1/3","2/3","3/1","3/2"}),L355="w"),VLOOKUP(N355,$AA$2:$AB$17,2,FALSE),IF(AND(OR($D363={"1/3","2/3","3/1","3/2"}),L355="l"),VLOOKUP(N355,$AC$2:$AD$17,2,FALSE),IF(AND(OR($D363={"1/3","2/3","3/1","3/2"}),L354="w"),VLOOKUP(N354,$AA$2:$AB$17,2,FALSE),IF(AND(OR($D363={"1/3","2/3","3/1","3/2"}),L354="l"),VLOOKUP(N354,$AC$2:$AD$17,2,FALSE),IF(AND(OR($D363={"1/3","2/3","3/1","3/2"}),L353="w"),VLOOKUP(N353,$AA$2:$AB$17,2,FALSE),IF(AND(OR($D363={"1/3","2/3","3/1","3/2"}),L353="l"),VLOOKUP(N353,$AC$2:$AD$17,2,FALSE),IF(OR($D363={"1/3","2/3","3/1","3/2"}),1,"")))))))))))))))))))))))</f>
        <v/>
      </c>
      <c r="O364" s="12">
        <f t="shared" si="32"/>
        <v>5</v>
      </c>
      <c r="P364" s="13" t="str">
        <f>IF(AND(Q364="c",$A364&gt;=1,OR(R364={1,"2a","2b",3,"5a","5b","10a","10b","20a","20b","40a","40b","80a","80b","160a","160b"})),"w",IF(AND(Q364="",$A364&gt;=1,OR(R364={1,"2a","2b",3,"5a","5b","10a","10b","20a","20b","40a","40b","80a","80b","160a","160b"})),"l",""))</f>
        <v>l</v>
      </c>
      <c r="Q364" s="7" t="str">
        <f>IF(OR($A364={1,4,7,10,13,16,19,22,25,28,31,34}),"c","")</f>
        <v/>
      </c>
      <c r="R364" s="14" t="str">
        <f>IF(AND(OR($E363={"a/b","a/c","b/a","c/a"}),P363="w"),VLOOKUP(R363,$AA$2:$AB$17,2,FALSE),IF(AND(OR($E363={"a/b","a/c","b/a","c/a"}),P363="l"),VLOOKUP(R363,$AC$2:$AD$17,2,FALSE),IF(AND(OR($E363={"a/b","a/c","b/a","c/a"}),P362="w"),VLOOKUP(R362,$AA$2:$AB$17,2,FALSE),IF(AND(OR($E363={"a/b","a/c","b/a","c/a"}),P362="l"),VLOOKUP(R362,$AC$2:$AD$17,2,FALSE),IF(AND(OR($E363={"a/b","a/c","b/a","c/a"}),P361="w"),VLOOKUP(R361,$AA$2:$AB$17,2,FALSE),IF(AND(OR($E363={"a/b","a/c","b/a","c/a"}),P361="l"),VLOOKUP(R361,$AC$2:$AD$17,2,FALSE),IF(AND(OR($E363={"a/b","a/c","b/a","c/a"}),P360="w"),VLOOKUP(R360,$AA$2:$AB$17,2,FALSE),IF(AND(OR($E363={"a/b","a/c","b/a","c/a"}),P360="l"),VLOOKUP(R360,$AC$2:$AD$17,2,FALSE),IF(AND(OR($E363={"a/b","a/c","b/a","c/a"}),P359="w"),VLOOKUP(R359,$AA$2:$AB$17,2,FALSE),IF(AND(OR($E363={"a/b","a/c","b/a","c/a"}),P359="l"),VLOOKUP(R359,$AC$2:$AD$17,2,FALSE),IF(AND(OR($E363={"a/b","a/c","b/a","c/a"}),P358="w"),VLOOKUP(R358,$AA$2:$AB$17,2,FALSE),IF(AND(OR($E363={"a/b","a/c","b/a","c/a"}),P358="l"),VLOOKUP(R358,$AC$2:$AD$17,2,FALSE),IF(AND(OR($E363={"a/b","a/c","b/a","c/a"}),P357="w"),VLOOKUP(R357,$AA$2:$AB$17,2,FALSE),IF(AND(OR($E363={"a/b","a/c","b/a","c/a"}),P357="l"),VLOOKUP(R357,$AC$2:$AD$17,2,FALSE),IF(AND(OR($E363={"a/b","a/c","b/a","c/a"}),P356="w"),VLOOKUP(R356,$AA$2:$AB$17,2,FALSE),IF(AND(OR($E363={"a/b","a/c","b/a","c/a"}),P356="l"),VLOOKUP(R356,$AC$2:$AD$17,2,FALSE),IF(AND(OR($E363={"a/b","a/c","b/a","c/a"}),P355="w"),VLOOKUP(R355,$AA$2:$AB$17,2,FALSE),IF(AND(OR($E363={"a/b","a/c","b/a","c/a"}),P355="l"),VLOOKUP(R355,$AC$2:$AD$17,2,FALSE),IF(AND(OR($E363={"a/b","a/c","b/a","c/a"}),P354="w"),VLOOKUP(R354,$AA$2:$AB$17,2,FALSE),IF(AND(OR($E363={"a/b","a/c","b/a","c/a"}),P354="l"),VLOOKUP(R354,$AC$2:$AD$17,2,FALSE),IF(AND(OR($E363={"a/b","a/c","b/a","c/a"}),P353="w"),VLOOKUP(R353,$AA$2:$AB$17,2,FALSE),IF(AND(OR($E363={"a/b","a/c","b/a","c/a"}),P353="l"),VLOOKUP(R353,$AC$2:$AD$17,2,FALSE),IF(OR($E363={"a/b","a/c","b/a","c/a"}),1,"")))))))))))))))))))))))</f>
        <v>10b</v>
      </c>
      <c r="S364" s="13" t="str">
        <f>IF(AND(T364="c",$A364&gt;=1,OR(U364={1,"2a","2b",3,"5a","5b","10a","10b","20a","20b","40a","40b","80a","80b","160a","160b"})),"w",IF(AND(T364="",$A364&gt;=1,OR(U364={1,"2a","2b",3,"5a","5b","10a","10b","20a","20b","40a","40b","80a","80b","160a","160b"})),"l",""))</f>
        <v>l</v>
      </c>
      <c r="T364" s="7" t="str">
        <f>IF(OR($A364={2,5,8,11,14,17,20,23,26,29,32,35}),"c","")</f>
        <v/>
      </c>
      <c r="U364" s="14">
        <f>IF(AND(OR($E363={"a/b","b/c","b/a","c/b"}),S363="w"),VLOOKUP(U363,$AA$2:$AB$17,2,FALSE),IF(AND(OR($E363={"a/b","b/c","b/a","c/b"}),S363="l"),VLOOKUP(U363,$AC$2:$AD$17,2,FALSE),IF(AND(OR($E363={"a/b","b/c","b/a","c/b"}),S362="w"),VLOOKUP(U362,$AA$2:$AB$17,2,FALSE),IF(AND(OR($E363={"a/b","b/c","b/a","c/b"}),S362="l"),VLOOKUP(U362,$AC$2:$AD$17,2,FALSE),IF(AND(OR($E363={"a/b","b/c","b/a","c/b"}),S361="w"),VLOOKUP(U361,$AA$2:$AB$17,2,FALSE),IF(AND(OR($E363={"a/b","b/c","b/a","c/b"}),S361="l"),VLOOKUP(U361,$AC$2:$AD$17,2,FALSE),IF(AND(OR($E363={"a/b","b/c","b/a","c/b"}),S360="w"),VLOOKUP(U360,$AA$2:$AB$17,2,FALSE),IF(AND(OR($E363={"a/b","b/c","b/a","c/b"}),S360="l"),VLOOKUP(U360,$AC$2:$AD$17,2,FALSE),IF(AND(OR($E363={"a/b","b/c","b/a","c/b"}),S359="w"),VLOOKUP(U359,$AA$2:$AB$17,2,FALSE),IF(AND(OR($E363={"a/b","b/c","b/a","c/b"}),S359="l"),VLOOKUP(U359,$AC$2:$AD$17,2,FALSE),IF(AND(OR($E363={"a/b","b/c","b/a","c/b"}),S358="w"),VLOOKUP(U358,$AA$2:$AB$17,2,FALSE),IF(AND(OR($E363={"a/b","b/c","b/a","c/b"}),S358="l"),VLOOKUP(U358,$AC$2:$AD$17,2,FALSE),IF(AND(OR($E363={"a/b","b/c","b/a","c/b"}),S357="w"),VLOOKUP(U357,$AA$2:$AB$17,2,FALSE),IF(AND(OR($E363={"a/b","b/c","b/a","c/b"}),S357="l"),VLOOKUP(U357,$AC$2:$AD$17,2,FALSE),IF(AND(OR($E363={"a/b","b/c","b/a","c/b"}),S356="w"),VLOOKUP(U356,$AA$2:$AB$17,2,FALSE),IF(AND(OR($E363={"a/b","b/c","b/a","c/b"}),S356="l"),VLOOKUP(U356,$AC$2:$AD$17,2,FALSE),IF(AND(OR($E363={"a/b","b/c","b/a","c/b"}),S355="w"),VLOOKUP(U355,$AA$2:$AB$17,2,FALSE),IF(AND(OR($E363={"a/b","b/c","b/a","c/b"}),S355="l"),VLOOKUP(U355,$AC$2:$AD$17,2,FALSE),IF(AND(OR($E363={"a/b","b/c","b/a","c/b"}),S354="w"),VLOOKUP(U354,$AA$2:$AB$17,2,FALSE),IF(AND(OR($E363={"a/b","b/c","b/a","c/b"}),S354="l"),VLOOKUP(U354,$AC$2:$AD$17,2,FALSE),IF(AND(OR($E363={"a/b","b/c","b/a","c/b"}),S353="w"),VLOOKUP(U353,$AA$2:$AB$17,2,FALSE),IF(AND(OR($E363={"a/b","b/c","b/a","c/b"}),S353="l"),VLOOKUP(U353,$AC$2:$AD$17,2,FALSE),IF(OR($E363={"a/b","b/c","b/a","c/b"}),1,"")))))))))))))))))))))))</f>
        <v>1</v>
      </c>
      <c r="V364" s="13" t="str">
        <f>IF(AND(W364="c",$A364&gt;=1,OR(X364={1,"2a","2b",3,"5a","5b","10a","10b","20a","20b","40a","40b","80a","80b","160a","160b"})),"w",IF(AND(W364="",$A364&gt;=1,OR(X364={1,"2a","2b",3,"5a","5b","10a","10b","20a","20b","40a","40b","80a","80b","160a","160b"})),"l",""))</f>
        <v/>
      </c>
      <c r="W364" s="7" t="str">
        <f>IF(OR($A364={3,6,9,12,15,18,21,24,27,30,33,36}),"c","")</f>
        <v>c</v>
      </c>
      <c r="X364" s="14" t="str">
        <f>IF(AND(OR($E363={"a/c","b/c","c/a","c/b"}),V363="w"),VLOOKUP(X363,$AA$2:$AB$17,2,FALSE),IF(AND(OR($E363={"a/c","b/c","c/a","c/b"}),V363="l"),VLOOKUP(X363,$AC$2:$AD$17,2,FALSE),IF(AND(OR($E363={"a/c","b/c","c/a","c/b"}),V362="w"),VLOOKUP(X362,$AA$2:$AB$17,2,FALSE),IF(AND(OR($E363={"a/c","b/c","c/a","c/b"}),V362="l"),VLOOKUP(X362,$AC$2:$AD$17,2,FALSE),IF(AND(OR($E363={"a/c","b/c","c/a","c/b"}),V361="w"),VLOOKUP(X361,$AA$2:$AB$17,2,FALSE),IF(AND(OR($E363={"a/c","b/c","c/a","c/b"}),V361="l"),VLOOKUP(X361,$AC$2:$AD$17,2,FALSE),IF(AND(OR($E363={"a/c","b/c","c/a","c/b"}),V360="w"),VLOOKUP(X360,$AA$2:$AB$17,2,FALSE),IF(AND(OR($E363={"a/c","b/c","c/a","c/b"}),V360="l"),VLOOKUP(X360,$AC$2:$AD$17,2,FALSE),IF(AND(OR($E363={"a/c","b/c","c/a","c/b"}),V359="w"),VLOOKUP(X359,$AA$2:$AB$17,2,FALSE),IF(AND(OR($E363={"a/c","b/c","c/a","c/b"}),V359="l"),VLOOKUP(X359,$AC$2:$AD$17,2,FALSE),IF(AND(OR($E363={"a/c","b/c","c/a","c/b"}),V358="w"),VLOOKUP(X358,$AA$2:$AB$17,2,FALSE),IF(AND(OR($E363={"a/c","b/c","c/a","c/b"}),V358="l"),VLOOKUP(X358,$AC$2:$AD$17,2,FALSE),IF(AND(OR($E363={"a/c","b/c","c/a","c/b"}),V357="w"),VLOOKUP(X357,$AA$2:$AB$17,2,FALSE),IF(AND(OR($E363={"a/c","b/c","c/a","c/b"}),V357="l"),VLOOKUP(X357,$AC$2:$AD$17,2,FALSE),IF(AND(OR($E363={"a/c","b/c","c/a","c/b"}),V356="w"),VLOOKUP(X356,$AA$2:$AB$17,2,FALSE),IF(AND(OR($E363={"a/c","b/c","c/a","c/b"}),V356="l"),VLOOKUP(X356,$AC$2:$AD$17,2,FALSE),IF(AND(OR($E363={"a/c","b/c","c/a","c/b"}),V355="w"),VLOOKUP(X355,$AA$2:$AB$17,2,FALSE),IF(AND(OR($E363={"a/c","b/c","c/a","c/b"}),V355="l"),VLOOKUP(X355,$AC$2:$AD$17,2,FALSE),IF(AND(OR($E363={"a/c","b/c","c/a","c/b"}),V354="w"),VLOOKUP(X354,$AA$2:$AB$17,2,FALSE),IF(AND(OR($E363={"a/c","b/c","c/a","c/b"}),V354="l"),VLOOKUP(X354,$AC$2:$AD$17,2,FALSE),IF(AND(OR($E363={"a/c","b/c","c/a","c/b"}),V353="w"),VLOOKUP(X353,$AA$2:$AB$17,2,FALSE),IF(AND(OR($E363={"a/c","b/c","c/a","c/b"}),V353="l"),VLOOKUP(X353,$AC$2:$AD$17,2,FALSE),IF(OR($E363={"a/c","b/c","c/a","c/b"}),1,"")))))))))))))))))))))))</f>
        <v/>
      </c>
      <c r="Y364" s="12">
        <f t="shared" si="33"/>
        <v>-11</v>
      </c>
      <c r="Z364" s="27">
        <f t="shared" si="34"/>
        <v>-6</v>
      </c>
    </row>
    <row r="365" spans="1:26">
      <c r="A365" s="2">
        <v>29</v>
      </c>
      <c r="B365" s="9">
        <f>IF(OR($A365={1,2,3,4,5,6,7,8,9,10,11,12}),1,IF(OR($A365={13,14,15,16,17,18,19,20,21,22,23,24}),2,IF(OR($A365={25,26,27,28,29,30,31,32,33,34,35,36}),3,"")))</f>
        <v>3</v>
      </c>
      <c r="C365" s="9" t="str">
        <f>IF(OR($A365={1,4,7,10,13,16,19,22,25,28,31,34}),"A",IF(OR($A365={2,5,8,11,14,17,20,23,26,29,32,35}),"B",IF(OR($A365={3,6,9,12,15,18,21,24,27,30,33,36}),"C","")))</f>
        <v>B</v>
      </c>
      <c r="D365" t="str">
        <f t="shared" si="35"/>
        <v>1/3</v>
      </c>
      <c r="E365" t="str">
        <f t="shared" si="36"/>
        <v>C/B</v>
      </c>
      <c r="F365" s="13" t="str">
        <f>IF(AND(G365="d",$A365&gt;=1,OR(H365={1,"2a","2b",3,"5a","5b","10a","10b","20a","20b","40a","40b","80a","80b","160a","160b"})),"w",IF(AND(G365="",$A365&gt;=1,OR(H365={1,"2a","2b",3,"5a","5b","10a","10b","20a","20b","40a","40b","80a","80b","160a","160b"})),"l",""))</f>
        <v>l</v>
      </c>
      <c r="G365" s="7" t="str">
        <f>IF(OR($A365={1,2,3,4,5,6,7,8,9,10,11,12}),"d","")</f>
        <v/>
      </c>
      <c r="H365" s="14">
        <f>IF(AND(OR($D364={"1/2","1/3","2/1","3/1"}),F364="w"),VLOOKUP(H364,$AA$2:$AB$17,2,FALSE),IF(AND(OR($D364={"1/2","1/3","2/1","3/1"}),F364="l"),VLOOKUP(H364,$AC$2:$AD$17,2,FALSE),IF(AND(OR($D364={"1/2","1/3","2/1","3/1"}),F363="w"),VLOOKUP(H363,$AA$2:$AB$17,2,FALSE),IF(AND(OR($D364={"1/2","1/3","2/1","3/1"}),F363="l"),VLOOKUP(H363,$AC$2:$AD$17,2,FALSE),IF(AND(OR($D364={"1/2","1/3","2/1","3/1"}),F362="w"),VLOOKUP(H362,$AA$2:$AB$17,2,FALSE),IF(AND(OR($D364={"1/2","1/3","2/1","3/1"}),F362="l"),VLOOKUP(H362,$AC$2:$AD$17,2,FALSE),IF(AND(OR($D364={"1/2","1/3","2/1","3/1"}),F361="w"),VLOOKUP(H361,$AA$2:$AB$17,2,FALSE),IF(AND(OR($D364={"1/2","1/3","2/1","3/1"}),F361="l"),VLOOKUP(H361,$AC$2:$AD$17,2,FALSE),IF(AND(OR($D364={"1/2","1/3","2/1","3/1"}),F360="w"),VLOOKUP(H360,$AA$2:$AB$17,2,FALSE),IF(AND(OR($D364={"1/2","1/3","2/1","3/1"}),F360="l"),VLOOKUP(H360,$AC$2:$AD$17,2,FALSE),IF(AND(OR($D364={"1/2","1/3","2/1","3/1"}),F359="w"),VLOOKUP(H359,$AA$2:$AB$17,2,FALSE),IF(AND(OR($D364={"1/2","1/3","2/1","3/1"}),F359="l"),VLOOKUP(H359,$AC$2:$AD$17,2,FALSE),IF(AND(OR($D364={"1/2","1/3","2/1","3/1"}),F358="w"),VLOOKUP(H358,$AA$2:$AB$17,2,FALSE),IF(AND(OR($D364={"1/2","1/3","2/1","3/1"}),F358="l"),VLOOKUP(H358,$AC$2:$AD$17,2,FALSE),IF(AND(OR($D364={"1/2","1/3","2/1","3/1"}),F357="w"),VLOOKUP(H357,$AA$2:$AB$17,2,FALSE),IF(AND(OR($D364={"1/2","1/3","2/1","3/1"}),F357="l"),VLOOKUP(H357,$AC$2:$AD$17,2,FALSE),IF(AND(OR($D364={"1/2","1/3","2/1","3/1"}),F356="w"),VLOOKUP(H356,$AA$2:$AB$17,2,FALSE),IF(AND(OR($D364={"1/2","1/3","2/1","3/1"}),F356="l"),VLOOKUP(H356,$AC$2:$AD$17,2,FALSE),IF(AND(OR($D364={"1/2","1/3","2/1","3/1"}),F355="w"),VLOOKUP(H355,$AA$2:$AB$17,2,FALSE),IF(AND(OR($D364={"1/2","1/3","2/1","3/1"}),F355="l"),VLOOKUP(H355,$AC$2:$AD$17,2,FALSE),IF(AND(OR($D364={"1/2","1/3","2/1","3/1"}),F354="w"),VLOOKUP(H354,$AA$2:$AB$17,2,FALSE),IF(AND(OR($D364={"1/2","1/3","2/1","3/1"}),F354="l"),VLOOKUP(H354,$AC$2:$AD$17,2,FALSE),IF(OR($D364={"1/2","1/3","2/1","3/1"}),1,"")))))))))))))))))))))))</f>
        <v>1</v>
      </c>
      <c r="I365" s="13" t="str">
        <f>IF(AND(J365="d",$A365&gt;=1,OR(K365={1,"2a","2b",3,"5a","5b","10a","10b","20a","20b","40a","40b","80a","80b","160a","160b"})),"w",IF(AND(J365="",$A365&gt;=1,OR(K365={1,"2a","2b",3,"5a","5b","10a","10b","20a","20b","40a","40b","80a","80b","160a","160b"})),"l",""))</f>
        <v>l</v>
      </c>
      <c r="J365" s="7" t="str">
        <f>IF(OR($A365={13,14,15,16,17,18,19,20,21,22,23,24}),"d","")</f>
        <v/>
      </c>
      <c r="K365" s="14" t="str">
        <f>IF(AND(OR($D364={"1/2","2/3","2/1","3/2"}),I364="w"),VLOOKUP(K364,$AA$2:$AB$17,2,FALSE),IF(AND(OR($D364={"1/2","2/3","2/1","3/2"}),I364="l"),VLOOKUP(K364,$AC$2:$AD$17,2,FALSE),IF(AND(OR($D364={"1/2","2/3","2/1","3/2"}),I363="w"),VLOOKUP(K363,$AA$2:$AB$17,2,FALSE),IF(AND(OR($D364={"1/2","2/3","2/1","3/2"}),I363="l"),VLOOKUP(K363,$AC$2:$AD$17,2,FALSE),IF(AND(OR($D364={"1/2","2/3","2/1","3/2"}),I362="w"),VLOOKUP(K362,$AA$2:$AB$17,2,FALSE),IF(AND(OR($D364={"1/2","2/3","2/1","3/2"}),I362="l"),VLOOKUP(K362,$AC$2:$AD$17,2,FALSE),IF(AND(OR($D364={"1/2","2/3","2/1","3/2"}),I361="w"),VLOOKUP(K361,$AA$2:$AB$17,2,FALSE),IF(AND(OR($D364={"1/2","2/3","2/1","3/2"}),I361="l"),VLOOKUP(K361,$AC$2:$AD$17,2,FALSE),IF(AND(OR($D364={"1/2","2/3","2/1","3/2"}),I360="w"),VLOOKUP(K360,$AA$2:$AB$17,2,FALSE),IF(AND(OR($D364={"1/2","2/3","2/1","3/2"}),I360="l"),VLOOKUP(K360,$AC$2:$AD$17,2,FALSE),IF(AND(OR($D364={"1/2","2/3","2/1","3/2"}),I359="w"),VLOOKUP(K359,$AA$2:$AB$17,2,FALSE),IF(AND(OR($D364={"1/2","2/3","2/1","3/2"}),I359="l"),VLOOKUP(K359,$AC$2:$AD$17,2,FALSE),IF(AND(OR($D364={"1/2","2/3","2/1","3/2"}),I358="w"),VLOOKUP(K358,$AA$2:$AB$17,2,FALSE),IF(AND(OR($D364={"1/2","2/3","2/1","3/2"}),I358="l"),VLOOKUP(K358,$AC$2:$AD$17,2,FALSE),IF(AND(OR($D364={"1/2","2/3","2/1","3/2"}),I357="w"),VLOOKUP(K357,$AA$2:$AB$17,2,FALSE),IF(AND(OR($D364={"1/2","2/3","2/1","3/2"}),I357="l"),VLOOKUP(K357,$AC$2:$AD$17,2,FALSE),IF(AND(OR($D364={"1/2","2/3","2/1","3/2"}),I356="w"),VLOOKUP(K356,$AA$2:$AB$17,2,FALSE),IF(AND(OR($D364={"1/2","2/3","2/1","3/2"}),I356="l"),VLOOKUP(K356,$AC$2:$AD$17,2,FALSE),IF(AND(OR($D364={"1/2","2/3","2/1","3/2"}),I355="w"),VLOOKUP(K355,$AA$2:$AB$17,2,FALSE),IF(AND(OR($D364={"1/2","2/3","2/1","3/2"}),I355="l"),VLOOKUP(K355,$AC$2:$AD$17,2,FALSE),IF(AND(OR($D364={"1/2","2/3","2/1","3/2"}),I354="w"),VLOOKUP(K354,$AA$2:$AB$17,2,FALSE),IF(AND(OR($D364={"1/2","2/3","2/1","3/2"}),I354="l"),VLOOKUP(K354,$AC$2:$AD$17,2,FALSE),IF(OR($D364={"1/2","2/3","2/1","3/2"}),1,"")))))))))))))))))))))))</f>
        <v>2a</v>
      </c>
      <c r="L365" s="13" t="str">
        <f>IF(AND(M365="d",$A365&gt;=1,OR(N365={1,"2a","2b",3,"5a","5b","10a","10b","20a","20b","40a","40b","80a","80b","160a","160b"})),"w",IF(AND(M365="",$A365&gt;=1,OR(N365={1,"2a","2b",3,"5a","5b","10a","10b","20a","20b","40a","40b","80a","80b","160a","160b"})),"l",""))</f>
        <v/>
      </c>
      <c r="M365" s="7" t="str">
        <f>IF(OR($A365={25,26,27,28,29,30,31,32,33,34,35,36}),"d","")</f>
        <v>d</v>
      </c>
      <c r="N365" s="14" t="str">
        <f>IF(AND(OR($D364={"1/3","2/3","3/1","3/2"}),L364="w"),VLOOKUP(N364,$AA$2:$AB$17,2,FALSE),IF(AND(OR($D364={"1/3","2/3","3/1","3/2"}),L364="l"),VLOOKUP(N364,$AC$2:$AD$17,2,FALSE),IF(AND(OR($D364={"1/3","2/3","3/1","3/2"}),L363="w"),VLOOKUP(N363,$AA$2:$AB$17,2,FALSE),IF(AND(OR($D364={"1/3","2/3","3/1","3/2"}),L363="l"),VLOOKUP(N363,$AC$2:$AD$17,2,FALSE),IF(AND(OR($D364={"1/3","2/3","3/1","3/2"}),L362="w"),VLOOKUP(N362,$AA$2:$AB$17,2,FALSE),IF(AND(OR($D364={"1/3","2/3","3/1","3/2"}),L362="l"),VLOOKUP(N362,$AC$2:$AD$17,2,FALSE),IF(AND(OR($D364={"1/3","2/3","3/1","3/2"}),L361="w"),VLOOKUP(N361,$AA$2:$AB$17,2,FALSE),IF(AND(OR($D364={"1/3","2/3","3/1","3/2"}),L361="l"),VLOOKUP(N361,$AC$2:$AD$17,2,FALSE),IF(AND(OR($D364={"1/3","2/3","3/1","3/2"}),L360="w"),VLOOKUP(N360,$AA$2:$AB$17,2,FALSE),IF(AND(OR($D364={"1/3","2/3","3/1","3/2"}),L360="l"),VLOOKUP(N360,$AC$2:$AD$17,2,FALSE),IF(AND(OR($D364={"1/3","2/3","3/1","3/2"}),L359="w"),VLOOKUP(N359,$AA$2:$AB$17,2,FALSE),IF(AND(OR($D364={"1/3","2/3","3/1","3/2"}),L359="l"),VLOOKUP(N359,$AC$2:$AD$17,2,FALSE),IF(AND(OR($D364={"1/3","2/3","3/1","3/2"}),L358="w"),VLOOKUP(N358,$AA$2:$AB$17,2,FALSE),IF(AND(OR($D364={"1/3","2/3","3/1","3/2"}),L358="l"),VLOOKUP(N358,$AC$2:$AD$17,2,FALSE),IF(AND(OR($D364={"1/3","2/3","3/1","3/2"}),L357="w"),VLOOKUP(N357,$AA$2:$AB$17,2,FALSE),IF(AND(OR($D364={"1/3","2/3","3/1","3/2"}),L357="l"),VLOOKUP(N357,$AC$2:$AD$17,2,FALSE),IF(AND(OR($D364={"1/3","2/3","3/1","3/2"}),L356="w"),VLOOKUP(N356,$AA$2:$AB$17,2,FALSE),IF(AND(OR($D364={"1/3","2/3","3/1","3/2"}),L356="l"),VLOOKUP(N356,$AC$2:$AD$17,2,FALSE),IF(AND(OR($D364={"1/3","2/3","3/1","3/2"}),L355="w"),VLOOKUP(N355,$AA$2:$AB$17,2,FALSE),IF(AND(OR($D364={"1/3","2/3","3/1","3/2"}),L355="l"),VLOOKUP(N355,$AC$2:$AD$17,2,FALSE),IF(AND(OR($D364={"1/3","2/3","3/1","3/2"}),L354="w"),VLOOKUP(N354,$AA$2:$AB$17,2,FALSE),IF(AND(OR($D364={"1/3","2/3","3/1","3/2"}),L354="l"),VLOOKUP(N354,$AC$2:$AD$17,2,FALSE),IF(OR($D364={"1/3","2/3","3/1","3/2"}),1,"")))))))))))))))))))))))</f>
        <v/>
      </c>
      <c r="O365" s="12">
        <f t="shared" si="32"/>
        <v>-3</v>
      </c>
      <c r="P365" s="13" t="str">
        <f>IF(AND(Q365="c",$A365&gt;=1,OR(R365={1,"2a","2b",3,"5a","5b","10a","10b","20a","20b","40a","40b","80a","80b","160a","160b"})),"w",IF(AND(Q365="",$A365&gt;=1,OR(R365={1,"2a","2b",3,"5a","5b","10a","10b","20a","20b","40a","40b","80a","80b","160a","160b"})),"l",""))</f>
        <v/>
      </c>
      <c r="Q365" s="7" t="str">
        <f>IF(OR($A365={1,4,7,10,13,16,19,22,25,28,31,34}),"c","")</f>
        <v/>
      </c>
      <c r="R365" s="14" t="str">
        <f>IF(AND(OR($E364={"a/b","a/c","b/a","c/a"}),P364="w"),VLOOKUP(R364,$AA$2:$AB$17,2,FALSE),IF(AND(OR($E364={"a/b","a/c","b/a","c/a"}),P364="l"),VLOOKUP(R364,$AC$2:$AD$17,2,FALSE),IF(AND(OR($E364={"a/b","a/c","b/a","c/a"}),P363="w"),VLOOKUP(R363,$AA$2:$AB$17,2,FALSE),IF(AND(OR($E364={"a/b","a/c","b/a","c/a"}),P363="l"),VLOOKUP(R363,$AC$2:$AD$17,2,FALSE),IF(AND(OR($E364={"a/b","a/c","b/a","c/a"}),P362="w"),VLOOKUP(R362,$AA$2:$AB$17,2,FALSE),IF(AND(OR($E364={"a/b","a/c","b/a","c/a"}),P362="l"),VLOOKUP(R362,$AC$2:$AD$17,2,FALSE),IF(AND(OR($E364={"a/b","a/c","b/a","c/a"}),P361="w"),VLOOKUP(R361,$AA$2:$AB$17,2,FALSE),IF(AND(OR($E364={"a/b","a/c","b/a","c/a"}),P361="l"),VLOOKUP(R361,$AC$2:$AD$17,2,FALSE),IF(AND(OR($E364={"a/b","a/c","b/a","c/a"}),P360="w"),VLOOKUP(R360,$AA$2:$AB$17,2,FALSE),IF(AND(OR($E364={"a/b","a/c","b/a","c/a"}),P360="l"),VLOOKUP(R360,$AC$2:$AD$17,2,FALSE),IF(AND(OR($E364={"a/b","a/c","b/a","c/a"}),P359="w"),VLOOKUP(R359,$AA$2:$AB$17,2,FALSE),IF(AND(OR($E364={"a/b","a/c","b/a","c/a"}),P359="l"),VLOOKUP(R359,$AC$2:$AD$17,2,FALSE),IF(AND(OR($E364={"a/b","a/c","b/a","c/a"}),P358="w"),VLOOKUP(R358,$AA$2:$AB$17,2,FALSE),IF(AND(OR($E364={"a/b","a/c","b/a","c/a"}),P358="l"),VLOOKUP(R358,$AC$2:$AD$17,2,FALSE),IF(AND(OR($E364={"a/b","a/c","b/a","c/a"}),P357="w"),VLOOKUP(R357,$AA$2:$AB$17,2,FALSE),IF(AND(OR($E364={"a/b","a/c","b/a","c/a"}),P357="l"),VLOOKUP(R357,$AC$2:$AD$17,2,FALSE),IF(AND(OR($E364={"a/b","a/c","b/a","c/a"}),P356="w"),VLOOKUP(R356,$AA$2:$AB$17,2,FALSE),IF(AND(OR($E364={"a/b","a/c","b/a","c/a"}),P356="l"),VLOOKUP(R356,$AC$2:$AD$17,2,FALSE),IF(AND(OR($E364={"a/b","a/c","b/a","c/a"}),P355="w"),VLOOKUP(R355,$AA$2:$AB$17,2,FALSE),IF(AND(OR($E364={"a/b","a/c","b/a","c/a"}),P355="l"),VLOOKUP(R355,$AC$2:$AD$17,2,FALSE),IF(AND(OR($E364={"a/b","a/c","b/a","c/a"}),P354="w"),VLOOKUP(R354,$AA$2:$AB$17,2,FALSE),IF(AND(OR($E364={"a/b","a/c","b/a","c/a"}),P354="l"),VLOOKUP(R354,$AC$2:$AD$17,2,FALSE),IF(OR($E364={"a/b","a/c","b/a","c/a"}),1,"")))))))))))))))))))))))</f>
        <v/>
      </c>
      <c r="S365" s="13" t="str">
        <f>IF(AND(T365="c",$A365&gt;=1,OR(U365={1,"2a","2b",3,"5a","5b","10a","10b","20a","20b","40a","40b","80a","80b","160a","160b"})),"w",IF(AND(T365="",$A365&gt;=1,OR(U365={1,"2a","2b",3,"5a","5b","10a","10b","20a","20b","40a","40b","80a","80b","160a","160b"})),"l",""))</f>
        <v>w</v>
      </c>
      <c r="T365" s="7" t="str">
        <f>IF(OR($A365={2,5,8,11,14,17,20,23,26,29,32,35}),"c","")</f>
        <v>c</v>
      </c>
      <c r="U365" s="14" t="str">
        <f>IF(AND(OR($E364={"a/b","b/c","b/a","c/b"}),S364="w"),VLOOKUP(U364,$AA$2:$AB$17,2,FALSE),IF(AND(OR($E364={"a/b","b/c","b/a","c/b"}),S364="l"),VLOOKUP(U364,$AC$2:$AD$17,2,FALSE),IF(AND(OR($E364={"a/b","b/c","b/a","c/b"}),S363="w"),VLOOKUP(U363,$AA$2:$AB$17,2,FALSE),IF(AND(OR($E364={"a/b","b/c","b/a","c/b"}),S363="l"),VLOOKUP(U363,$AC$2:$AD$17,2,FALSE),IF(AND(OR($E364={"a/b","b/c","b/a","c/b"}),S362="w"),VLOOKUP(U362,$AA$2:$AB$17,2,FALSE),IF(AND(OR($E364={"a/b","b/c","b/a","c/b"}),S362="l"),VLOOKUP(U362,$AC$2:$AD$17,2,FALSE),IF(AND(OR($E364={"a/b","b/c","b/a","c/b"}),S361="w"),VLOOKUP(U361,$AA$2:$AB$17,2,FALSE),IF(AND(OR($E364={"a/b","b/c","b/a","c/b"}),S361="l"),VLOOKUP(U361,$AC$2:$AD$17,2,FALSE),IF(AND(OR($E364={"a/b","b/c","b/a","c/b"}),S360="w"),VLOOKUP(U360,$AA$2:$AB$17,2,FALSE),IF(AND(OR($E364={"a/b","b/c","b/a","c/b"}),S360="l"),VLOOKUP(U360,$AC$2:$AD$17,2,FALSE),IF(AND(OR($E364={"a/b","b/c","b/a","c/b"}),S359="w"),VLOOKUP(U359,$AA$2:$AB$17,2,FALSE),IF(AND(OR($E364={"a/b","b/c","b/a","c/b"}),S359="l"),VLOOKUP(U359,$AC$2:$AD$17,2,FALSE),IF(AND(OR($E364={"a/b","b/c","b/a","c/b"}),S358="w"),VLOOKUP(U358,$AA$2:$AB$17,2,FALSE),IF(AND(OR($E364={"a/b","b/c","b/a","c/b"}),S358="l"),VLOOKUP(U358,$AC$2:$AD$17,2,FALSE),IF(AND(OR($E364={"a/b","b/c","b/a","c/b"}),S357="w"),VLOOKUP(U357,$AA$2:$AB$17,2,FALSE),IF(AND(OR($E364={"a/b","b/c","b/a","c/b"}),S357="l"),VLOOKUP(U357,$AC$2:$AD$17,2,FALSE),IF(AND(OR($E364={"a/b","b/c","b/a","c/b"}),S356="w"),VLOOKUP(U356,$AA$2:$AB$17,2,FALSE),IF(AND(OR($E364={"a/b","b/c","b/a","c/b"}),S356="l"),VLOOKUP(U356,$AC$2:$AD$17,2,FALSE),IF(AND(OR($E364={"a/b","b/c","b/a","c/b"}),S355="w"),VLOOKUP(U355,$AA$2:$AB$17,2,FALSE),IF(AND(OR($E364={"a/b","b/c","b/a","c/b"}),S355="l"),VLOOKUP(U355,$AC$2:$AD$17,2,FALSE),IF(AND(OR($E364={"a/b","b/c","b/a","c/b"}),S354="w"),VLOOKUP(U354,$AA$2:$AB$17,2,FALSE),IF(AND(OR($E364={"a/b","b/c","b/a","c/b"}),S354="l"),VLOOKUP(U354,$AC$2:$AD$17,2,FALSE),IF(OR($E364={"a/b","b/c","b/a","c/b"}),1,"")))))))))))))))))))))))</f>
        <v>2a</v>
      </c>
      <c r="V365" s="13" t="str">
        <f>IF(AND(W365="c",$A365&gt;=1,OR(X365={1,"2a","2b",3,"5a","5b","10a","10b","20a","20b","40a","40b","80a","80b","160a","160b"})),"w",IF(AND(W365="",$A365&gt;=1,OR(X365={1,"2a","2b",3,"5a","5b","10a","10b","20a","20b","40a","40b","80a","80b","160a","160b"})),"l",""))</f>
        <v>l</v>
      </c>
      <c r="W365" s="7" t="str">
        <f>IF(OR($A365={3,6,9,12,15,18,21,24,27,30,33,36}),"c","")</f>
        <v/>
      </c>
      <c r="X365" s="14">
        <f>IF(AND(OR($E364={"a/c","b/c","c/a","c/b"}),V364="w"),VLOOKUP(X364,$AA$2:$AB$17,2,FALSE),IF(AND(OR($E364={"a/c","b/c","c/a","c/b"}),V364="l"),VLOOKUP(X364,$AC$2:$AD$17,2,FALSE),IF(AND(OR($E364={"a/c","b/c","c/a","c/b"}),V363="w"),VLOOKUP(X363,$AA$2:$AB$17,2,FALSE),IF(AND(OR($E364={"a/c","b/c","c/a","c/b"}),V363="l"),VLOOKUP(X363,$AC$2:$AD$17,2,FALSE),IF(AND(OR($E364={"a/c","b/c","c/a","c/b"}),V362="w"),VLOOKUP(X362,$AA$2:$AB$17,2,FALSE),IF(AND(OR($E364={"a/c","b/c","c/a","c/b"}),V362="l"),VLOOKUP(X362,$AC$2:$AD$17,2,FALSE),IF(AND(OR($E364={"a/c","b/c","c/a","c/b"}),V361="w"),VLOOKUP(X361,$AA$2:$AB$17,2,FALSE),IF(AND(OR($E364={"a/c","b/c","c/a","c/b"}),V361="l"),VLOOKUP(X361,$AC$2:$AD$17,2,FALSE),IF(AND(OR($E364={"a/c","b/c","c/a","c/b"}),V360="w"),VLOOKUP(X360,$AA$2:$AB$17,2,FALSE),IF(AND(OR($E364={"a/c","b/c","c/a","c/b"}),V360="l"),VLOOKUP(X360,$AC$2:$AD$17,2,FALSE),IF(AND(OR($E364={"a/c","b/c","c/a","c/b"}),V359="w"),VLOOKUP(X359,$AA$2:$AB$17,2,FALSE),IF(AND(OR($E364={"a/c","b/c","c/a","c/b"}),V359="l"),VLOOKUP(X359,$AC$2:$AD$17,2,FALSE),IF(AND(OR($E364={"a/c","b/c","c/a","c/b"}),V358="w"),VLOOKUP(X358,$AA$2:$AB$17,2,FALSE),IF(AND(OR($E364={"a/c","b/c","c/a","c/b"}),V358="l"),VLOOKUP(X358,$AC$2:$AD$17,2,FALSE),IF(AND(OR($E364={"a/c","b/c","c/a","c/b"}),V357="w"),VLOOKUP(X357,$AA$2:$AB$17,2,FALSE),IF(AND(OR($E364={"a/c","b/c","c/a","c/b"}),V357="l"),VLOOKUP(X357,$AC$2:$AD$17,2,FALSE),IF(AND(OR($E364={"a/c","b/c","c/a","c/b"}),V356="w"),VLOOKUP(X356,$AA$2:$AB$17,2,FALSE),IF(AND(OR($E364={"a/c","b/c","c/a","c/b"}),V356="l"),VLOOKUP(X356,$AC$2:$AD$17,2,FALSE),IF(AND(OR($E364={"a/c","b/c","c/a","c/b"}),V355="w"),VLOOKUP(X355,$AA$2:$AB$17,2,FALSE),IF(AND(OR($E364={"a/c","b/c","c/a","c/b"}),V355="l"),VLOOKUP(X355,$AC$2:$AD$17,2,FALSE),IF(AND(OR($E364={"a/c","b/c","c/a","c/b"}),V354="w"),VLOOKUP(X354,$AA$2:$AB$17,2,FALSE),IF(AND(OR($E364={"a/c","b/c","c/a","c/b"}),V354="l"),VLOOKUP(X354,$AC$2:$AD$17,2,FALSE),IF(OR($E364={"a/c","b/c","c/a","c/b"}),1,"")))))))))))))))))))))))</f>
        <v>3</v>
      </c>
      <c r="Y365" s="12">
        <f t="shared" si="33"/>
        <v>1</v>
      </c>
      <c r="Z365" s="27">
        <f t="shared" si="34"/>
        <v>-2</v>
      </c>
    </row>
    <row r="366" spans="1:26">
      <c r="A366" s="2">
        <v>12</v>
      </c>
      <c r="B366" s="9">
        <f>IF(OR($A366={1,2,3,4,5,6,7,8,9,10,11,12}),1,IF(OR($A366={13,14,15,16,17,18,19,20,21,22,23,24}),2,IF(OR($A366={25,26,27,28,29,30,31,32,33,34,35,36}),3,"")))</f>
        <v>1</v>
      </c>
      <c r="C366" s="9" t="str">
        <f>IF(OR($A366={1,4,7,10,13,16,19,22,25,28,31,34}),"A",IF(OR($A366={2,5,8,11,14,17,20,23,26,29,32,35}),"B",IF(OR($A366={3,6,9,12,15,18,21,24,27,30,33,36}),"C","")))</f>
        <v>C</v>
      </c>
      <c r="D366" t="str">
        <f t="shared" si="35"/>
        <v>3/1</v>
      </c>
      <c r="E366" t="str">
        <f t="shared" si="36"/>
        <v>B/C</v>
      </c>
      <c r="F366" s="13" t="str">
        <f>IF(AND(G366="d",$A366&gt;=1,OR(H366={1,"2a","2b",3,"5a","5b","10a","10b","20a","20b","40a","40b","80a","80b","160a","160b"})),"w",IF(AND(G366="",$A366&gt;=1,OR(H366={1,"2a","2b",3,"5a","5b","10a","10b","20a","20b","40a","40b","80a","80b","160a","160b"})),"l",""))</f>
        <v>w</v>
      </c>
      <c r="G366" s="7" t="str">
        <f>IF(OR($A366={1,2,3,4,5,6,7,8,9,10,11,12}),"d","")</f>
        <v>d</v>
      </c>
      <c r="H366" s="14" t="str">
        <f>IF(AND(OR($D365={"1/2","1/3","2/1","3/1"}),F365="w"),VLOOKUP(H365,$AA$2:$AB$17,2,FALSE),IF(AND(OR($D365={"1/2","1/3","2/1","3/1"}),F365="l"),VLOOKUP(H365,$AC$2:$AD$17,2,FALSE),IF(AND(OR($D365={"1/2","1/3","2/1","3/1"}),F364="w"),VLOOKUP(H364,$AA$2:$AB$17,2,FALSE),IF(AND(OR($D365={"1/2","1/3","2/1","3/1"}),F364="l"),VLOOKUP(H364,$AC$2:$AD$17,2,FALSE),IF(AND(OR($D365={"1/2","1/3","2/1","3/1"}),F363="w"),VLOOKUP(H363,$AA$2:$AB$17,2,FALSE),IF(AND(OR($D365={"1/2","1/3","2/1","3/1"}),F363="l"),VLOOKUP(H363,$AC$2:$AD$17,2,FALSE),IF(AND(OR($D365={"1/2","1/3","2/1","3/1"}),F362="w"),VLOOKUP(H362,$AA$2:$AB$17,2,FALSE),IF(AND(OR($D365={"1/2","1/3","2/1","3/1"}),F362="l"),VLOOKUP(H362,$AC$2:$AD$17,2,FALSE),IF(AND(OR($D365={"1/2","1/3","2/1","3/1"}),F361="w"),VLOOKUP(H361,$AA$2:$AB$17,2,FALSE),IF(AND(OR($D365={"1/2","1/3","2/1","3/1"}),F361="l"),VLOOKUP(H361,$AC$2:$AD$17,2,FALSE),IF(AND(OR($D365={"1/2","1/3","2/1","3/1"}),F360="w"),VLOOKUP(H360,$AA$2:$AB$17,2,FALSE),IF(AND(OR($D365={"1/2","1/3","2/1","3/1"}),F360="l"),VLOOKUP(H360,$AC$2:$AD$17,2,FALSE),IF(AND(OR($D365={"1/2","1/3","2/1","3/1"}),F359="w"),VLOOKUP(H359,$AA$2:$AB$17,2,FALSE),IF(AND(OR($D365={"1/2","1/3","2/1","3/1"}),F359="l"),VLOOKUP(H359,$AC$2:$AD$17,2,FALSE),IF(AND(OR($D365={"1/2","1/3","2/1","3/1"}),F358="w"),VLOOKUP(H358,$AA$2:$AB$17,2,FALSE),IF(AND(OR($D365={"1/2","1/3","2/1","3/1"}),F358="l"),VLOOKUP(H358,$AC$2:$AD$17,2,FALSE),IF(AND(OR($D365={"1/2","1/3","2/1","3/1"}),F357="w"),VLOOKUP(H357,$AA$2:$AB$17,2,FALSE),IF(AND(OR($D365={"1/2","1/3","2/1","3/1"}),F357="l"),VLOOKUP(H357,$AC$2:$AD$17,2,FALSE),IF(AND(OR($D365={"1/2","1/3","2/1","3/1"}),F356="w"),VLOOKUP(H356,$AA$2:$AB$17,2,FALSE),IF(AND(OR($D365={"1/2","1/3","2/1","3/1"}),F356="l"),VLOOKUP(H356,$AC$2:$AD$17,2,FALSE),IF(AND(OR($D365={"1/2","1/3","2/1","3/1"}),F355="w"),VLOOKUP(H355,$AA$2:$AB$17,2,FALSE),IF(AND(OR($D365={"1/2","1/3","2/1","3/1"}),F355="l"),VLOOKUP(H355,$AC$2:$AD$17,2,FALSE),IF(OR($D365={"1/2","1/3","2/1","3/1"}),1,"")))))))))))))))))))))))</f>
        <v>2a</v>
      </c>
      <c r="I366" s="13" t="str">
        <f>IF(AND(J366="d",$A366&gt;=1,OR(K366={1,"2a","2b",3,"5a","5b","10a","10b","20a","20b","40a","40b","80a","80b","160a","160b"})),"w",IF(AND(J366="",$A366&gt;=1,OR(K366={1,"2a","2b",3,"5a","5b","10a","10b","20a","20b","40a","40b","80a","80b","160a","160b"})),"l",""))</f>
        <v/>
      </c>
      <c r="J366" s="7" t="str">
        <f>IF(OR($A366={13,14,15,16,17,18,19,20,21,22,23,24}),"d","")</f>
        <v/>
      </c>
      <c r="K366" s="14" t="str">
        <f>IF(AND(OR($D365={"1/2","2/3","2/1","3/2"}),I365="w"),VLOOKUP(K365,$AA$2:$AB$17,2,FALSE),IF(AND(OR($D365={"1/2","2/3","2/1","3/2"}),I365="l"),VLOOKUP(K365,$AC$2:$AD$17,2,FALSE),IF(AND(OR($D365={"1/2","2/3","2/1","3/2"}),I364="w"),VLOOKUP(K364,$AA$2:$AB$17,2,FALSE),IF(AND(OR($D365={"1/2","2/3","2/1","3/2"}),I364="l"),VLOOKUP(K364,$AC$2:$AD$17,2,FALSE),IF(AND(OR($D365={"1/2","2/3","2/1","3/2"}),I363="w"),VLOOKUP(K363,$AA$2:$AB$17,2,FALSE),IF(AND(OR($D365={"1/2","2/3","2/1","3/2"}),I363="l"),VLOOKUP(K363,$AC$2:$AD$17,2,FALSE),IF(AND(OR($D365={"1/2","2/3","2/1","3/2"}),I362="w"),VLOOKUP(K362,$AA$2:$AB$17,2,FALSE),IF(AND(OR($D365={"1/2","2/3","2/1","3/2"}),I362="l"),VLOOKUP(K362,$AC$2:$AD$17,2,FALSE),IF(AND(OR($D365={"1/2","2/3","2/1","3/2"}),I361="w"),VLOOKUP(K361,$AA$2:$AB$17,2,FALSE),IF(AND(OR($D365={"1/2","2/3","2/1","3/2"}),I361="l"),VLOOKUP(K361,$AC$2:$AD$17,2,FALSE),IF(AND(OR($D365={"1/2","2/3","2/1","3/2"}),I360="w"),VLOOKUP(K360,$AA$2:$AB$17,2,FALSE),IF(AND(OR($D365={"1/2","2/3","2/1","3/2"}),I360="l"),VLOOKUP(K360,$AC$2:$AD$17,2,FALSE),IF(AND(OR($D365={"1/2","2/3","2/1","3/2"}),I359="w"),VLOOKUP(K359,$AA$2:$AB$17,2,FALSE),IF(AND(OR($D365={"1/2","2/3","2/1","3/2"}),I359="l"),VLOOKUP(K359,$AC$2:$AD$17,2,FALSE),IF(AND(OR($D365={"1/2","2/3","2/1","3/2"}),I358="w"),VLOOKUP(K358,$AA$2:$AB$17,2,FALSE),IF(AND(OR($D365={"1/2","2/3","2/1","3/2"}),I358="l"),VLOOKUP(K358,$AC$2:$AD$17,2,FALSE),IF(AND(OR($D365={"1/2","2/3","2/1","3/2"}),I357="w"),VLOOKUP(K357,$AA$2:$AB$17,2,FALSE),IF(AND(OR($D365={"1/2","2/3","2/1","3/2"}),I357="l"),VLOOKUP(K357,$AC$2:$AD$17,2,FALSE),IF(AND(OR($D365={"1/2","2/3","2/1","3/2"}),I356="w"),VLOOKUP(K356,$AA$2:$AB$17,2,FALSE),IF(AND(OR($D365={"1/2","2/3","2/1","3/2"}),I356="l"),VLOOKUP(K356,$AC$2:$AD$17,2,FALSE),IF(AND(OR($D365={"1/2","2/3","2/1","3/2"}),I355="w"),VLOOKUP(K355,$AA$2:$AB$17,2,FALSE),IF(AND(OR($D365={"1/2","2/3","2/1","3/2"}),I355="l"),VLOOKUP(K355,$AC$2:$AD$17,2,FALSE),IF(OR($D365={"1/2","2/3","2/1","3/2"}),1,"")))))))))))))))))))))))</f>
        <v/>
      </c>
      <c r="L366" s="13" t="str">
        <f>IF(AND(M366="d",$A366&gt;=1,OR(N366={1,"2a","2b",3,"5a","5b","10a","10b","20a","20b","40a","40b","80a","80b","160a","160b"})),"w",IF(AND(M366="",$A366&gt;=1,OR(N366={1,"2a","2b",3,"5a","5b","10a","10b","20a","20b","40a","40b","80a","80b","160a","160b"})),"l",""))</f>
        <v>l</v>
      </c>
      <c r="M366" s="7" t="str">
        <f>IF(OR($A366={25,26,27,28,29,30,31,32,33,34,35,36}),"d","")</f>
        <v/>
      </c>
      <c r="N366" s="14" t="str">
        <f>IF(AND(OR($D365={"1/3","2/3","3/1","3/2"}),L365="w"),VLOOKUP(N365,$AA$2:$AB$17,2,FALSE),IF(AND(OR($D365={"1/3","2/3","3/1","3/2"}),L365="l"),VLOOKUP(N365,$AC$2:$AD$17,2,FALSE),IF(AND(OR($D365={"1/3","2/3","3/1","3/2"}),L364="w"),VLOOKUP(N364,$AA$2:$AB$17,2,FALSE),IF(AND(OR($D365={"1/3","2/3","3/1","3/2"}),L364="l"),VLOOKUP(N364,$AC$2:$AD$17,2,FALSE),IF(AND(OR($D365={"1/3","2/3","3/1","3/2"}),L363="w"),VLOOKUP(N363,$AA$2:$AB$17,2,FALSE),IF(AND(OR($D365={"1/3","2/3","3/1","3/2"}),L363="l"),VLOOKUP(N363,$AC$2:$AD$17,2,FALSE),IF(AND(OR($D365={"1/3","2/3","3/1","3/2"}),L362="w"),VLOOKUP(N362,$AA$2:$AB$17,2,FALSE),IF(AND(OR($D365={"1/3","2/3","3/1","3/2"}),L362="l"),VLOOKUP(N362,$AC$2:$AD$17,2,FALSE),IF(AND(OR($D365={"1/3","2/3","3/1","3/2"}),L361="w"),VLOOKUP(N361,$AA$2:$AB$17,2,FALSE),IF(AND(OR($D365={"1/3","2/3","3/1","3/2"}),L361="l"),VLOOKUP(N361,$AC$2:$AD$17,2,FALSE),IF(AND(OR($D365={"1/3","2/3","3/1","3/2"}),L360="w"),VLOOKUP(N360,$AA$2:$AB$17,2,FALSE),IF(AND(OR($D365={"1/3","2/3","3/1","3/2"}),L360="l"),VLOOKUP(N360,$AC$2:$AD$17,2,FALSE),IF(AND(OR($D365={"1/3","2/3","3/1","3/2"}),L359="w"),VLOOKUP(N359,$AA$2:$AB$17,2,FALSE),IF(AND(OR($D365={"1/3","2/3","3/1","3/2"}),L359="l"),VLOOKUP(N359,$AC$2:$AD$17,2,FALSE),IF(AND(OR($D365={"1/3","2/3","3/1","3/2"}),L358="w"),VLOOKUP(N358,$AA$2:$AB$17,2,FALSE),IF(AND(OR($D365={"1/3","2/3","3/1","3/2"}),L358="l"),VLOOKUP(N358,$AC$2:$AD$17,2,FALSE),IF(AND(OR($D365={"1/3","2/3","3/1","3/2"}),L357="w"),VLOOKUP(N357,$AA$2:$AB$17,2,FALSE),IF(AND(OR($D365={"1/3","2/3","3/1","3/2"}),L357="l"),VLOOKUP(N357,$AC$2:$AD$17,2,FALSE),IF(AND(OR($D365={"1/3","2/3","3/1","3/2"}),L356="w"),VLOOKUP(N356,$AA$2:$AB$17,2,FALSE),IF(AND(OR($D365={"1/3","2/3","3/1","3/2"}),L356="l"),VLOOKUP(N356,$AC$2:$AD$17,2,FALSE),IF(AND(OR($D365={"1/3","2/3","3/1","3/2"}),L355="w"),VLOOKUP(N355,$AA$2:$AB$17,2,FALSE),IF(AND(OR($D365={"1/3","2/3","3/1","3/2"}),L355="l"),VLOOKUP(N355,$AC$2:$AD$17,2,FALSE),IF(OR($D365={"1/3","2/3","3/1","3/2"}),1,"")))))))))))))))))))))))</f>
        <v>2b</v>
      </c>
      <c r="O366" s="12">
        <f t="shared" si="32"/>
        <v>2</v>
      </c>
      <c r="P366" s="13" t="str">
        <f>IF(AND(Q366="c",$A366&gt;=1,OR(R366={1,"2a","2b",3,"5a","5b","10a","10b","20a","20b","40a","40b","80a","80b","160a","160b"})),"w",IF(AND(Q366="",$A366&gt;=1,OR(R366={1,"2a","2b",3,"5a","5b","10a","10b","20a","20b","40a","40b","80a","80b","160a","160b"})),"l",""))</f>
        <v/>
      </c>
      <c r="Q366" s="7" t="str">
        <f>IF(OR($A366={1,4,7,10,13,16,19,22,25,28,31,34}),"c","")</f>
        <v/>
      </c>
      <c r="R366" s="14" t="str">
        <f>IF(AND(OR($E365={"a/b","a/c","b/a","c/a"}),P365="w"),VLOOKUP(R365,$AA$2:$AB$17,2,FALSE),IF(AND(OR($E365={"a/b","a/c","b/a","c/a"}),P365="l"),VLOOKUP(R365,$AC$2:$AD$17,2,FALSE),IF(AND(OR($E365={"a/b","a/c","b/a","c/a"}),P364="w"),VLOOKUP(R364,$AA$2:$AB$17,2,FALSE),IF(AND(OR($E365={"a/b","a/c","b/a","c/a"}),P364="l"),VLOOKUP(R364,$AC$2:$AD$17,2,FALSE),IF(AND(OR($E365={"a/b","a/c","b/a","c/a"}),P363="w"),VLOOKUP(R363,$AA$2:$AB$17,2,FALSE),IF(AND(OR($E365={"a/b","a/c","b/a","c/a"}),P363="l"),VLOOKUP(R363,$AC$2:$AD$17,2,FALSE),IF(AND(OR($E365={"a/b","a/c","b/a","c/a"}),P362="w"),VLOOKUP(R362,$AA$2:$AB$17,2,FALSE),IF(AND(OR($E365={"a/b","a/c","b/a","c/a"}),P362="l"),VLOOKUP(R362,$AC$2:$AD$17,2,FALSE),IF(AND(OR($E365={"a/b","a/c","b/a","c/a"}),P361="w"),VLOOKUP(R361,$AA$2:$AB$17,2,FALSE),IF(AND(OR($E365={"a/b","a/c","b/a","c/a"}),P361="l"),VLOOKUP(R361,$AC$2:$AD$17,2,FALSE),IF(AND(OR($E365={"a/b","a/c","b/a","c/a"}),P360="w"),VLOOKUP(R360,$AA$2:$AB$17,2,FALSE),IF(AND(OR($E365={"a/b","a/c","b/a","c/a"}),P360="l"),VLOOKUP(R360,$AC$2:$AD$17,2,FALSE),IF(AND(OR($E365={"a/b","a/c","b/a","c/a"}),P359="w"),VLOOKUP(R359,$AA$2:$AB$17,2,FALSE),IF(AND(OR($E365={"a/b","a/c","b/a","c/a"}),P359="l"),VLOOKUP(R359,$AC$2:$AD$17,2,FALSE),IF(AND(OR($E365={"a/b","a/c","b/a","c/a"}),P358="w"),VLOOKUP(R358,$AA$2:$AB$17,2,FALSE),IF(AND(OR($E365={"a/b","a/c","b/a","c/a"}),P358="l"),VLOOKUP(R358,$AC$2:$AD$17,2,FALSE),IF(AND(OR($E365={"a/b","a/c","b/a","c/a"}),P357="w"),VLOOKUP(R357,$AA$2:$AB$17,2,FALSE),IF(AND(OR($E365={"a/b","a/c","b/a","c/a"}),P357="l"),VLOOKUP(R357,$AC$2:$AD$17,2,FALSE),IF(AND(OR($E365={"a/b","a/c","b/a","c/a"}),P356="w"),VLOOKUP(R356,$AA$2:$AB$17,2,FALSE),IF(AND(OR($E365={"a/b","a/c","b/a","c/a"}),P356="l"),VLOOKUP(R356,$AC$2:$AD$17,2,FALSE),IF(AND(OR($E365={"a/b","a/c","b/a","c/a"}),P355="w"),VLOOKUP(R355,$AA$2:$AB$17,2,FALSE),IF(AND(OR($E365={"a/b","a/c","b/a","c/a"}),P355="l"),VLOOKUP(R355,$AC$2:$AD$17,2,FALSE),IF(OR($E365={"a/b","a/c","b/a","c/a"}),1,"")))))))))))))))))))))))</f>
        <v/>
      </c>
      <c r="S366" s="13" t="str">
        <f>IF(AND(T366="c",$A366&gt;=1,OR(U366={1,"2a","2b",3,"5a","5b","10a","10b","20a","20b","40a","40b","80a","80b","160a","160b"})),"w",IF(AND(T366="",$A366&gt;=1,OR(U366={1,"2a","2b",3,"5a","5b","10a","10b","20a","20b","40a","40b","80a","80b","160a","160b"})),"l",""))</f>
        <v>l</v>
      </c>
      <c r="T366" s="7" t="str">
        <f>IF(OR($A366={2,5,8,11,14,17,20,23,26,29,32,35}),"c","")</f>
        <v/>
      </c>
      <c r="U366" s="14">
        <f>IF(AND(OR($E365={"a/b","b/c","b/a","c/b"}),S365="w"),VLOOKUP(U365,$AA$2:$AB$17,2,FALSE),IF(AND(OR($E365={"a/b","b/c","b/a","c/b"}),S365="l"),VLOOKUP(U365,$AC$2:$AD$17,2,FALSE),IF(AND(OR($E365={"a/b","b/c","b/a","c/b"}),S364="w"),VLOOKUP(U364,$AA$2:$AB$17,2,FALSE),IF(AND(OR($E365={"a/b","b/c","b/a","c/b"}),S364="l"),VLOOKUP(U364,$AC$2:$AD$17,2,FALSE),IF(AND(OR($E365={"a/b","b/c","b/a","c/b"}),S363="w"),VLOOKUP(U363,$AA$2:$AB$17,2,FALSE),IF(AND(OR($E365={"a/b","b/c","b/a","c/b"}),S363="l"),VLOOKUP(U363,$AC$2:$AD$17,2,FALSE),IF(AND(OR($E365={"a/b","b/c","b/a","c/b"}),S362="w"),VLOOKUP(U362,$AA$2:$AB$17,2,FALSE),IF(AND(OR($E365={"a/b","b/c","b/a","c/b"}),S362="l"),VLOOKUP(U362,$AC$2:$AD$17,2,FALSE),IF(AND(OR($E365={"a/b","b/c","b/a","c/b"}),S361="w"),VLOOKUP(U361,$AA$2:$AB$17,2,FALSE),IF(AND(OR($E365={"a/b","b/c","b/a","c/b"}),S361="l"),VLOOKUP(U361,$AC$2:$AD$17,2,FALSE),IF(AND(OR($E365={"a/b","b/c","b/a","c/b"}),S360="w"),VLOOKUP(U360,$AA$2:$AB$17,2,FALSE),IF(AND(OR($E365={"a/b","b/c","b/a","c/b"}),S360="l"),VLOOKUP(U360,$AC$2:$AD$17,2,FALSE),IF(AND(OR($E365={"a/b","b/c","b/a","c/b"}),S359="w"),VLOOKUP(U359,$AA$2:$AB$17,2,FALSE),IF(AND(OR($E365={"a/b","b/c","b/a","c/b"}),S359="l"),VLOOKUP(U359,$AC$2:$AD$17,2,FALSE),IF(AND(OR($E365={"a/b","b/c","b/a","c/b"}),S358="w"),VLOOKUP(U358,$AA$2:$AB$17,2,FALSE),IF(AND(OR($E365={"a/b","b/c","b/a","c/b"}),S358="l"),VLOOKUP(U358,$AC$2:$AD$17,2,FALSE),IF(AND(OR($E365={"a/b","b/c","b/a","c/b"}),S357="w"),VLOOKUP(U357,$AA$2:$AB$17,2,FALSE),IF(AND(OR($E365={"a/b","b/c","b/a","c/b"}),S357="l"),VLOOKUP(U357,$AC$2:$AD$17,2,FALSE),IF(AND(OR($E365={"a/b","b/c","b/a","c/b"}),S356="w"),VLOOKUP(U356,$AA$2:$AB$17,2,FALSE),IF(AND(OR($E365={"a/b","b/c","b/a","c/b"}),S356="l"),VLOOKUP(U356,$AC$2:$AD$17,2,FALSE),IF(AND(OR($E365={"a/b","b/c","b/a","c/b"}),S355="w"),VLOOKUP(U355,$AA$2:$AB$17,2,FALSE),IF(AND(OR($E365={"a/b","b/c","b/a","c/b"}),S355="l"),VLOOKUP(U355,$AC$2:$AD$17,2,FALSE),IF(OR($E365={"a/b","b/c","b/a","c/b"}),1,"")))))))))))))))))))))))</f>
        <v>1</v>
      </c>
      <c r="V366" s="13" t="str">
        <f>IF(AND(W366="c",$A366&gt;=1,OR(X366={1,"2a","2b",3,"5a","5b","10a","10b","20a","20b","40a","40b","80a","80b","160a","160b"})),"w",IF(AND(W366="",$A366&gt;=1,OR(X366={1,"2a","2b",3,"5a","5b","10a","10b","20a","20b","40a","40b","80a","80b","160a","160b"})),"l",""))</f>
        <v>w</v>
      </c>
      <c r="W366" s="7" t="str">
        <f>IF(OR($A366={3,6,9,12,15,18,21,24,27,30,33,36}),"c","")</f>
        <v>c</v>
      </c>
      <c r="X366" s="14" t="str">
        <f>IF(AND(OR($E365={"a/c","b/c","c/a","c/b"}),V365="w"),VLOOKUP(X365,$AA$2:$AB$17,2,FALSE),IF(AND(OR($E365={"a/c","b/c","c/a","c/b"}),V365="l"),VLOOKUP(X365,$AC$2:$AD$17,2,FALSE),IF(AND(OR($E365={"a/c","b/c","c/a","c/b"}),V364="w"),VLOOKUP(X364,$AA$2:$AB$17,2,FALSE),IF(AND(OR($E365={"a/c","b/c","c/a","c/b"}),V364="l"),VLOOKUP(X364,$AC$2:$AD$17,2,FALSE),IF(AND(OR($E365={"a/c","b/c","c/a","c/b"}),V363="w"),VLOOKUP(X363,$AA$2:$AB$17,2,FALSE),IF(AND(OR($E365={"a/c","b/c","c/a","c/b"}),V363="l"),VLOOKUP(X363,$AC$2:$AD$17,2,FALSE),IF(AND(OR($E365={"a/c","b/c","c/a","c/b"}),V362="w"),VLOOKUP(X362,$AA$2:$AB$17,2,FALSE),IF(AND(OR($E365={"a/c","b/c","c/a","c/b"}),V362="l"),VLOOKUP(X362,$AC$2:$AD$17,2,FALSE),IF(AND(OR($E365={"a/c","b/c","c/a","c/b"}),V361="w"),VLOOKUP(X361,$AA$2:$AB$17,2,FALSE),IF(AND(OR($E365={"a/c","b/c","c/a","c/b"}),V361="l"),VLOOKUP(X361,$AC$2:$AD$17,2,FALSE),IF(AND(OR($E365={"a/c","b/c","c/a","c/b"}),V360="w"),VLOOKUP(X360,$AA$2:$AB$17,2,FALSE),IF(AND(OR($E365={"a/c","b/c","c/a","c/b"}),V360="l"),VLOOKUP(X360,$AC$2:$AD$17,2,FALSE),IF(AND(OR($E365={"a/c","b/c","c/a","c/b"}),V359="w"),VLOOKUP(X359,$AA$2:$AB$17,2,FALSE),IF(AND(OR($E365={"a/c","b/c","c/a","c/b"}),V359="l"),VLOOKUP(X359,$AC$2:$AD$17,2,FALSE),IF(AND(OR($E365={"a/c","b/c","c/a","c/b"}),V358="w"),VLOOKUP(X358,$AA$2:$AB$17,2,FALSE),IF(AND(OR($E365={"a/c","b/c","c/a","c/b"}),V358="l"),VLOOKUP(X358,$AC$2:$AD$17,2,FALSE),IF(AND(OR($E365={"a/c","b/c","c/a","c/b"}),V357="w"),VLOOKUP(X357,$AA$2:$AB$17,2,FALSE),IF(AND(OR($E365={"a/c","b/c","c/a","c/b"}),V357="l"),VLOOKUP(X357,$AC$2:$AD$17,2,FALSE),IF(AND(OR($E365={"a/c","b/c","c/a","c/b"}),V356="w"),VLOOKUP(X356,$AA$2:$AB$17,2,FALSE),IF(AND(OR($E365={"a/c","b/c","c/a","c/b"}),V356="l"),VLOOKUP(X356,$AC$2:$AD$17,2,FALSE),IF(AND(OR($E365={"a/c","b/c","c/a","c/b"}),V355="w"),VLOOKUP(X355,$AA$2:$AB$17,2,FALSE),IF(AND(OR($E365={"a/c","b/c","c/a","c/b"}),V355="l"),VLOOKUP(X355,$AC$2:$AD$17,2,FALSE),IF(OR($E365={"a/c","b/c","c/a","c/b"}),1,"")))))))))))))))))))))))</f>
        <v>5a</v>
      </c>
      <c r="Y366" s="12">
        <f t="shared" si="33"/>
        <v>9</v>
      </c>
      <c r="Z366" s="27">
        <f t="shared" si="34"/>
        <v>11</v>
      </c>
    </row>
    <row r="367" spans="1:26">
      <c r="A367" s="2">
        <v>1</v>
      </c>
      <c r="B367" s="9">
        <f>IF(OR($A367={1,2,3,4,5,6,7,8,9,10,11,12}),1,IF(OR($A367={13,14,15,16,17,18,19,20,21,22,23,24}),2,IF(OR($A367={25,26,27,28,29,30,31,32,33,34,35,36}),3,"")))</f>
        <v>1</v>
      </c>
      <c r="C367" s="9" t="str">
        <f>IF(OR($A367={1,4,7,10,13,16,19,22,25,28,31,34}),"A",IF(OR($A367={2,5,8,11,14,17,20,23,26,29,32,35}),"B",IF(OR($A367={3,6,9,12,15,18,21,24,27,30,33,36}),"C","")))</f>
        <v>A</v>
      </c>
      <c r="D367" t="str">
        <f t="shared" si="35"/>
        <v>3/1</v>
      </c>
      <c r="E367" t="str">
        <f t="shared" si="36"/>
        <v>C/A</v>
      </c>
      <c r="F367" s="13" t="str">
        <f>IF(AND(G367="d",$A367&gt;=1,OR(H367={1,"2a","2b",3,"5a","5b","10a","10b","20a","20b","40a","40b","80a","80b","160a","160b"})),"w",IF(AND(G367="",$A367&gt;=1,OR(H367={1,"2a","2b",3,"5a","5b","10a","10b","20a","20b","40a","40b","80a","80b","160a","160b"})),"l",""))</f>
        <v>w</v>
      </c>
      <c r="G367" s="7" t="str">
        <f>IF(OR($A367={1,2,3,4,5,6,7,8,9,10,11,12}),"d","")</f>
        <v>d</v>
      </c>
      <c r="H367" s="14">
        <f>IF(AND(OR($D366={"1/2","1/3","2/1","3/1"}),F366="w"),VLOOKUP(H366,$AA$2:$AB$17,2,FALSE),IF(AND(OR($D366={"1/2","1/3","2/1","3/1"}),F366="l"),VLOOKUP(H366,$AC$2:$AD$17,2,FALSE),IF(AND(OR($D366={"1/2","1/3","2/1","3/1"}),F365="w"),VLOOKUP(H365,$AA$2:$AB$17,2,FALSE),IF(AND(OR($D366={"1/2","1/3","2/1","3/1"}),F365="l"),VLOOKUP(H365,$AC$2:$AD$17,2,FALSE),IF(AND(OR($D366={"1/2","1/3","2/1","3/1"}),F364="w"),VLOOKUP(H364,$AA$2:$AB$17,2,FALSE),IF(AND(OR($D366={"1/2","1/3","2/1","3/1"}),F364="l"),VLOOKUP(H364,$AC$2:$AD$17,2,FALSE),IF(AND(OR($D366={"1/2","1/3","2/1","3/1"}),F363="w"),VLOOKUP(H363,$AA$2:$AB$17,2,FALSE),IF(AND(OR($D366={"1/2","1/3","2/1","3/1"}),F363="l"),VLOOKUP(H363,$AC$2:$AD$17,2,FALSE),IF(AND(OR($D366={"1/2","1/3","2/1","3/1"}),F362="w"),VLOOKUP(H362,$AA$2:$AB$17,2,FALSE),IF(AND(OR($D366={"1/2","1/3","2/1","3/1"}),F362="l"),VLOOKUP(H362,$AC$2:$AD$17,2,FALSE),IF(AND(OR($D366={"1/2","1/3","2/1","3/1"}),F361="w"),VLOOKUP(H361,$AA$2:$AB$17,2,FALSE),IF(AND(OR($D366={"1/2","1/3","2/1","3/1"}),F361="l"),VLOOKUP(H361,$AC$2:$AD$17,2,FALSE),IF(AND(OR($D366={"1/2","1/3","2/1","3/1"}),F360="w"),VLOOKUP(H360,$AA$2:$AB$17,2,FALSE),IF(AND(OR($D366={"1/2","1/3","2/1","3/1"}),F360="l"),VLOOKUP(H360,$AC$2:$AD$17,2,FALSE),IF(AND(OR($D366={"1/2","1/3","2/1","3/1"}),F359="w"),VLOOKUP(H359,$AA$2:$AB$17,2,FALSE),IF(AND(OR($D366={"1/2","1/3","2/1","3/1"}),F359="l"),VLOOKUP(H359,$AC$2:$AD$17,2,FALSE),IF(AND(OR($D366={"1/2","1/3","2/1","3/1"}),F358="w"),VLOOKUP(H358,$AA$2:$AB$17,2,FALSE),IF(AND(OR($D366={"1/2","1/3","2/1","3/1"}),F358="l"),VLOOKUP(H358,$AC$2:$AD$17,2,FALSE),IF(AND(OR($D366={"1/2","1/3","2/1","3/1"}),F357="w"),VLOOKUP(H357,$AA$2:$AB$17,2,FALSE),IF(AND(OR($D366={"1/2","1/3","2/1","3/1"}),F357="l"),VLOOKUP(H357,$AC$2:$AD$17,2,FALSE),IF(AND(OR($D366={"1/2","1/3","2/1","3/1"}),F356="w"),VLOOKUP(H356,$AA$2:$AB$17,2,FALSE),IF(AND(OR($D366={"1/2","1/3","2/1","3/1"}),F356="l"),VLOOKUP(H356,$AC$2:$AD$17,2,FALSE),IF(OR($D366={"1/2","1/3","2/1","3/1"}),1,"")))))))))))))))))))))))</f>
        <v>1</v>
      </c>
      <c r="I367" s="13" t="str">
        <f>IF(AND(J367="d",$A367&gt;=1,OR(K367={1,"2a","2b",3,"5a","5b","10a","10b","20a","20b","40a","40b","80a","80b","160a","160b"})),"w",IF(AND(J367="",$A367&gt;=1,OR(K367={1,"2a","2b",3,"5a","5b","10a","10b","20a","20b","40a","40b","80a","80b","160a","160b"})),"l",""))</f>
        <v/>
      </c>
      <c r="J367" s="7" t="str">
        <f>IF(OR($A367={13,14,15,16,17,18,19,20,21,22,23,24}),"d","")</f>
        <v/>
      </c>
      <c r="K367" s="14" t="str">
        <f>IF(AND(OR($D366={"1/2","2/3","2/1","3/2"}),I366="w"),VLOOKUP(K366,$AA$2:$AB$17,2,FALSE),IF(AND(OR($D366={"1/2","2/3","2/1","3/2"}),I366="l"),VLOOKUP(K366,$AC$2:$AD$17,2,FALSE),IF(AND(OR($D366={"1/2","2/3","2/1","3/2"}),I365="w"),VLOOKUP(K365,$AA$2:$AB$17,2,FALSE),IF(AND(OR($D366={"1/2","2/3","2/1","3/2"}),I365="l"),VLOOKUP(K365,$AC$2:$AD$17,2,FALSE),IF(AND(OR($D366={"1/2","2/3","2/1","3/2"}),I364="w"),VLOOKUP(K364,$AA$2:$AB$17,2,FALSE),IF(AND(OR($D366={"1/2","2/3","2/1","3/2"}),I364="l"),VLOOKUP(K364,$AC$2:$AD$17,2,FALSE),IF(AND(OR($D366={"1/2","2/3","2/1","3/2"}),I363="w"),VLOOKUP(K363,$AA$2:$AB$17,2,FALSE),IF(AND(OR($D366={"1/2","2/3","2/1","3/2"}),I363="l"),VLOOKUP(K363,$AC$2:$AD$17,2,FALSE),IF(AND(OR($D366={"1/2","2/3","2/1","3/2"}),I362="w"),VLOOKUP(K362,$AA$2:$AB$17,2,FALSE),IF(AND(OR($D366={"1/2","2/3","2/1","3/2"}),I362="l"),VLOOKUP(K362,$AC$2:$AD$17,2,FALSE),IF(AND(OR($D366={"1/2","2/3","2/1","3/2"}),I361="w"),VLOOKUP(K361,$AA$2:$AB$17,2,FALSE),IF(AND(OR($D366={"1/2","2/3","2/1","3/2"}),I361="l"),VLOOKUP(K361,$AC$2:$AD$17,2,FALSE),IF(AND(OR($D366={"1/2","2/3","2/1","3/2"}),I360="w"),VLOOKUP(K360,$AA$2:$AB$17,2,FALSE),IF(AND(OR($D366={"1/2","2/3","2/1","3/2"}),I360="l"),VLOOKUP(K360,$AC$2:$AD$17,2,FALSE),IF(AND(OR($D366={"1/2","2/3","2/1","3/2"}),I359="w"),VLOOKUP(K359,$AA$2:$AB$17,2,FALSE),IF(AND(OR($D366={"1/2","2/3","2/1","3/2"}),I359="l"),VLOOKUP(K359,$AC$2:$AD$17,2,FALSE),IF(AND(OR($D366={"1/2","2/3","2/1","3/2"}),I358="w"),VLOOKUP(K358,$AA$2:$AB$17,2,FALSE),IF(AND(OR($D366={"1/2","2/3","2/1","3/2"}),I358="l"),VLOOKUP(K358,$AC$2:$AD$17,2,FALSE),IF(AND(OR($D366={"1/2","2/3","2/1","3/2"}),I357="w"),VLOOKUP(K357,$AA$2:$AB$17,2,FALSE),IF(AND(OR($D366={"1/2","2/3","2/1","3/2"}),I357="l"),VLOOKUP(K357,$AC$2:$AD$17,2,FALSE),IF(AND(OR($D366={"1/2","2/3","2/1","3/2"}),I356="w"),VLOOKUP(K356,$AA$2:$AB$17,2,FALSE),IF(AND(OR($D366={"1/2","2/3","2/1","3/2"}),I356="l"),VLOOKUP(K356,$AC$2:$AD$17,2,FALSE),IF(OR($D366={"1/2","2/3","2/1","3/2"}),1,"")))))))))))))))))))))))</f>
        <v/>
      </c>
      <c r="L367" s="13" t="str">
        <f>IF(AND(M367="d",$A367&gt;=1,OR(N367={1,"2a","2b",3,"5a","5b","10a","10b","20a","20b","40a","40b","80a","80b","160a","160b"})),"w",IF(AND(M367="",$A367&gt;=1,OR(N367={1,"2a","2b",3,"5a","5b","10a","10b","20a","20b","40a","40b","80a","80b","160a","160b"})),"l",""))</f>
        <v>l</v>
      </c>
      <c r="M367" s="7" t="str">
        <f>IF(OR($A367={25,26,27,28,29,30,31,32,33,34,35,36}),"d","")</f>
        <v/>
      </c>
      <c r="N367" s="14">
        <f>IF(AND(OR($D366={"1/3","2/3","3/1","3/2"}),L366="w"),VLOOKUP(N366,$AA$2:$AB$17,2,FALSE),IF(AND(OR($D366={"1/3","2/3","3/1","3/2"}),L366="l"),VLOOKUP(N366,$AC$2:$AD$17,2,FALSE),IF(AND(OR($D366={"1/3","2/3","3/1","3/2"}),L365="w"),VLOOKUP(N365,$AA$2:$AB$17,2,FALSE),IF(AND(OR($D366={"1/3","2/3","3/1","3/2"}),L365="l"),VLOOKUP(N365,$AC$2:$AD$17,2,FALSE),IF(AND(OR($D366={"1/3","2/3","3/1","3/2"}),L364="w"),VLOOKUP(N364,$AA$2:$AB$17,2,FALSE),IF(AND(OR($D366={"1/3","2/3","3/1","3/2"}),L364="l"),VLOOKUP(N364,$AC$2:$AD$17,2,FALSE),IF(AND(OR($D366={"1/3","2/3","3/1","3/2"}),L363="w"),VLOOKUP(N363,$AA$2:$AB$17,2,FALSE),IF(AND(OR($D366={"1/3","2/3","3/1","3/2"}),L363="l"),VLOOKUP(N363,$AC$2:$AD$17,2,FALSE),IF(AND(OR($D366={"1/3","2/3","3/1","3/2"}),L362="w"),VLOOKUP(N362,$AA$2:$AB$17,2,FALSE),IF(AND(OR($D366={"1/3","2/3","3/1","3/2"}),L362="l"),VLOOKUP(N362,$AC$2:$AD$17,2,FALSE),IF(AND(OR($D366={"1/3","2/3","3/1","3/2"}),L361="w"),VLOOKUP(N361,$AA$2:$AB$17,2,FALSE),IF(AND(OR($D366={"1/3","2/3","3/1","3/2"}),L361="l"),VLOOKUP(N361,$AC$2:$AD$17,2,FALSE),IF(AND(OR($D366={"1/3","2/3","3/1","3/2"}),L360="w"),VLOOKUP(N360,$AA$2:$AB$17,2,FALSE),IF(AND(OR($D366={"1/3","2/3","3/1","3/2"}),L360="l"),VLOOKUP(N360,$AC$2:$AD$17,2,FALSE),IF(AND(OR($D366={"1/3","2/3","3/1","3/2"}),L359="w"),VLOOKUP(N359,$AA$2:$AB$17,2,FALSE),IF(AND(OR($D366={"1/3","2/3","3/1","3/2"}),L359="l"),VLOOKUP(N359,$AC$2:$AD$17,2,FALSE),IF(AND(OR($D366={"1/3","2/3","3/1","3/2"}),L358="w"),VLOOKUP(N358,$AA$2:$AB$17,2,FALSE),IF(AND(OR($D366={"1/3","2/3","3/1","3/2"}),L358="l"),VLOOKUP(N358,$AC$2:$AD$17,2,FALSE),IF(AND(OR($D366={"1/3","2/3","3/1","3/2"}),L357="w"),VLOOKUP(N357,$AA$2:$AB$17,2,FALSE),IF(AND(OR($D366={"1/3","2/3","3/1","3/2"}),L357="l"),VLOOKUP(N357,$AC$2:$AD$17,2,FALSE),IF(AND(OR($D366={"1/3","2/3","3/1","3/2"}),L356="w"),VLOOKUP(N356,$AA$2:$AB$17,2,FALSE),IF(AND(OR($D366={"1/3","2/3","3/1","3/2"}),L356="l"),VLOOKUP(N356,$AC$2:$AD$17,2,FALSE),IF(OR($D366={"1/3","2/3","3/1","3/2"}),1,"")))))))))))))))))))))))</f>
        <v>3</v>
      </c>
      <c r="O367" s="12">
        <f t="shared" si="32"/>
        <v>-1</v>
      </c>
      <c r="P367" s="13" t="str">
        <f>IF(AND(Q367="c",$A367&gt;=1,OR(R367={1,"2a","2b",3,"5a","5b","10a","10b","20a","20b","40a","40b","80a","80b","160a","160b"})),"w",IF(AND(Q367="",$A367&gt;=1,OR(R367={1,"2a","2b",3,"5a","5b","10a","10b","20a","20b","40a","40b","80a","80b","160a","160b"})),"l",""))</f>
        <v/>
      </c>
      <c r="Q367" s="7" t="str">
        <f>IF(OR($A367={1,4,7,10,13,16,19,22,25,28,31,34}),"c","")</f>
        <v>c</v>
      </c>
      <c r="R367" s="14" t="str">
        <f>IF(AND(OR($E366={"a/b","a/c","b/a","c/a"}),P366="w"),VLOOKUP(R366,$AA$2:$AB$17,2,FALSE),IF(AND(OR($E366={"a/b","a/c","b/a","c/a"}),P366="l"),VLOOKUP(R366,$AC$2:$AD$17,2,FALSE),IF(AND(OR($E366={"a/b","a/c","b/a","c/a"}),P365="w"),VLOOKUP(R365,$AA$2:$AB$17,2,FALSE),IF(AND(OR($E366={"a/b","a/c","b/a","c/a"}),P365="l"),VLOOKUP(R365,$AC$2:$AD$17,2,FALSE),IF(AND(OR($E366={"a/b","a/c","b/a","c/a"}),P364="w"),VLOOKUP(R364,$AA$2:$AB$17,2,FALSE),IF(AND(OR($E366={"a/b","a/c","b/a","c/a"}),P364="l"),VLOOKUP(R364,$AC$2:$AD$17,2,FALSE),IF(AND(OR($E366={"a/b","a/c","b/a","c/a"}),P363="w"),VLOOKUP(R363,$AA$2:$AB$17,2,FALSE),IF(AND(OR($E366={"a/b","a/c","b/a","c/a"}),P363="l"),VLOOKUP(R363,$AC$2:$AD$17,2,FALSE),IF(AND(OR($E366={"a/b","a/c","b/a","c/a"}),P362="w"),VLOOKUP(R362,$AA$2:$AB$17,2,FALSE),IF(AND(OR($E366={"a/b","a/c","b/a","c/a"}),P362="l"),VLOOKUP(R362,$AC$2:$AD$17,2,FALSE),IF(AND(OR($E366={"a/b","a/c","b/a","c/a"}),P361="w"),VLOOKUP(R361,$AA$2:$AB$17,2,FALSE),IF(AND(OR($E366={"a/b","a/c","b/a","c/a"}),P361="l"),VLOOKUP(R361,$AC$2:$AD$17,2,FALSE),IF(AND(OR($E366={"a/b","a/c","b/a","c/a"}),P360="w"),VLOOKUP(R360,$AA$2:$AB$17,2,FALSE),IF(AND(OR($E366={"a/b","a/c","b/a","c/a"}),P360="l"),VLOOKUP(R360,$AC$2:$AD$17,2,FALSE),IF(AND(OR($E366={"a/b","a/c","b/a","c/a"}),P359="w"),VLOOKUP(R359,$AA$2:$AB$17,2,FALSE),IF(AND(OR($E366={"a/b","a/c","b/a","c/a"}),P359="l"),VLOOKUP(R359,$AC$2:$AD$17,2,FALSE),IF(AND(OR($E366={"a/b","a/c","b/a","c/a"}),P358="w"),VLOOKUP(R358,$AA$2:$AB$17,2,FALSE),IF(AND(OR($E366={"a/b","a/c","b/a","c/a"}),P358="l"),VLOOKUP(R358,$AC$2:$AD$17,2,FALSE),IF(AND(OR($E366={"a/b","a/c","b/a","c/a"}),P357="w"),VLOOKUP(R357,$AA$2:$AB$17,2,FALSE),IF(AND(OR($E366={"a/b","a/c","b/a","c/a"}),P357="l"),VLOOKUP(R357,$AC$2:$AD$17,2,FALSE),IF(AND(OR($E366={"a/b","a/c","b/a","c/a"}),P356="w"),VLOOKUP(R356,$AA$2:$AB$17,2,FALSE),IF(AND(OR($E366={"a/b","a/c","b/a","c/a"}),P356="l"),VLOOKUP(R356,$AC$2:$AD$17,2,FALSE),IF(OR($E366={"a/b","a/c","b/a","c/a"}),1,"")))))))))))))))))))))))</f>
        <v/>
      </c>
      <c r="S367" s="13" t="str">
        <f>IF(AND(T367="c",$A367&gt;=1,OR(U367={1,"2a","2b",3,"5a","5b","10a","10b","20a","20b","40a","40b","80a","80b","160a","160b"})),"w",IF(AND(T367="",$A367&gt;=1,OR(U367={1,"2a","2b",3,"5a","5b","10a","10b","20a","20b","40a","40b","80a","80b","160a","160b"})),"l",""))</f>
        <v>l</v>
      </c>
      <c r="T367" s="7" t="str">
        <f>IF(OR($A367={2,5,8,11,14,17,20,23,26,29,32,35}),"c","")</f>
        <v/>
      </c>
      <c r="U367" s="14" t="str">
        <f>IF(AND(OR($E366={"a/b","b/c","b/a","c/b"}),S366="w"),VLOOKUP(U366,$AA$2:$AB$17,2,FALSE),IF(AND(OR($E366={"a/b","b/c","b/a","c/b"}),S366="l"),VLOOKUP(U366,$AC$2:$AD$17,2,FALSE),IF(AND(OR($E366={"a/b","b/c","b/a","c/b"}),S365="w"),VLOOKUP(U365,$AA$2:$AB$17,2,FALSE),IF(AND(OR($E366={"a/b","b/c","b/a","c/b"}),S365="l"),VLOOKUP(U365,$AC$2:$AD$17,2,FALSE),IF(AND(OR($E366={"a/b","b/c","b/a","c/b"}),S364="w"),VLOOKUP(U364,$AA$2:$AB$17,2,FALSE),IF(AND(OR($E366={"a/b","b/c","b/a","c/b"}),S364="l"),VLOOKUP(U364,$AC$2:$AD$17,2,FALSE),IF(AND(OR($E366={"a/b","b/c","b/a","c/b"}),S363="w"),VLOOKUP(U363,$AA$2:$AB$17,2,FALSE),IF(AND(OR($E366={"a/b","b/c","b/a","c/b"}),S363="l"),VLOOKUP(U363,$AC$2:$AD$17,2,FALSE),IF(AND(OR($E366={"a/b","b/c","b/a","c/b"}),S362="w"),VLOOKUP(U362,$AA$2:$AB$17,2,FALSE),IF(AND(OR($E366={"a/b","b/c","b/a","c/b"}),S362="l"),VLOOKUP(U362,$AC$2:$AD$17,2,FALSE),IF(AND(OR($E366={"a/b","b/c","b/a","c/b"}),S361="w"),VLOOKUP(U361,$AA$2:$AB$17,2,FALSE),IF(AND(OR($E366={"a/b","b/c","b/a","c/b"}),S361="l"),VLOOKUP(U361,$AC$2:$AD$17,2,FALSE),IF(AND(OR($E366={"a/b","b/c","b/a","c/b"}),S360="w"),VLOOKUP(U360,$AA$2:$AB$17,2,FALSE),IF(AND(OR($E366={"a/b","b/c","b/a","c/b"}),S360="l"),VLOOKUP(U360,$AC$2:$AD$17,2,FALSE),IF(AND(OR($E366={"a/b","b/c","b/a","c/b"}),S359="w"),VLOOKUP(U359,$AA$2:$AB$17,2,FALSE),IF(AND(OR($E366={"a/b","b/c","b/a","c/b"}),S359="l"),VLOOKUP(U359,$AC$2:$AD$17,2,FALSE),IF(AND(OR($E366={"a/b","b/c","b/a","c/b"}),S358="w"),VLOOKUP(U358,$AA$2:$AB$17,2,FALSE),IF(AND(OR($E366={"a/b","b/c","b/a","c/b"}),S358="l"),VLOOKUP(U358,$AC$2:$AD$17,2,FALSE),IF(AND(OR($E366={"a/b","b/c","b/a","c/b"}),S357="w"),VLOOKUP(U357,$AA$2:$AB$17,2,FALSE),IF(AND(OR($E366={"a/b","b/c","b/a","c/b"}),S357="l"),VLOOKUP(U357,$AC$2:$AD$17,2,FALSE),IF(AND(OR($E366={"a/b","b/c","b/a","c/b"}),S356="w"),VLOOKUP(U356,$AA$2:$AB$17,2,FALSE),IF(AND(OR($E366={"a/b","b/c","b/a","c/b"}),S356="l"),VLOOKUP(U356,$AC$2:$AD$17,2,FALSE),IF(OR($E366={"a/b","b/c","b/a","c/b"}),1,"")))))))))))))))))))))))</f>
        <v>2a</v>
      </c>
      <c r="V367" s="13" t="str">
        <f>IF(AND(W367="c",$A367&gt;=1,OR(X367={1,"2a","2b",3,"5a","5b","10a","10b","20a","20b","40a","40b","80a","80b","160a","160b"})),"w",IF(AND(W367="",$A367&gt;=1,OR(X367={1,"2a","2b",3,"5a","5b","10a","10b","20a","20b","40a","40b","80a","80b","160a","160b"})),"l",""))</f>
        <v>l</v>
      </c>
      <c r="W367" s="7" t="str">
        <f>IF(OR($A367={3,6,9,12,15,18,21,24,27,30,33,36}),"c","")</f>
        <v/>
      </c>
      <c r="X367" s="14">
        <f>IF(AND(OR($E366={"a/c","b/c","c/a","c/b"}),V366="w"),VLOOKUP(X366,$AA$2:$AB$17,2,FALSE),IF(AND(OR($E366={"a/c","b/c","c/a","c/b"}),V366="l"),VLOOKUP(X366,$AC$2:$AD$17,2,FALSE),IF(AND(OR($E366={"a/c","b/c","c/a","c/b"}),V365="w"),VLOOKUP(X365,$AA$2:$AB$17,2,FALSE),IF(AND(OR($E366={"a/c","b/c","c/a","c/b"}),V365="l"),VLOOKUP(X365,$AC$2:$AD$17,2,FALSE),IF(AND(OR($E366={"a/c","b/c","c/a","c/b"}),V364="w"),VLOOKUP(X364,$AA$2:$AB$17,2,FALSE),IF(AND(OR($E366={"a/c","b/c","c/a","c/b"}),V364="l"),VLOOKUP(X364,$AC$2:$AD$17,2,FALSE),IF(AND(OR($E366={"a/c","b/c","c/a","c/b"}),V363="w"),VLOOKUP(X363,$AA$2:$AB$17,2,FALSE),IF(AND(OR($E366={"a/c","b/c","c/a","c/b"}),V363="l"),VLOOKUP(X363,$AC$2:$AD$17,2,FALSE),IF(AND(OR($E366={"a/c","b/c","c/a","c/b"}),V362="w"),VLOOKUP(X362,$AA$2:$AB$17,2,FALSE),IF(AND(OR($E366={"a/c","b/c","c/a","c/b"}),V362="l"),VLOOKUP(X362,$AC$2:$AD$17,2,FALSE),IF(AND(OR($E366={"a/c","b/c","c/a","c/b"}),V361="w"),VLOOKUP(X361,$AA$2:$AB$17,2,FALSE),IF(AND(OR($E366={"a/c","b/c","c/a","c/b"}),V361="l"),VLOOKUP(X361,$AC$2:$AD$17,2,FALSE),IF(AND(OR($E366={"a/c","b/c","c/a","c/b"}),V360="w"),VLOOKUP(X360,$AA$2:$AB$17,2,FALSE),IF(AND(OR($E366={"a/c","b/c","c/a","c/b"}),V360="l"),VLOOKUP(X360,$AC$2:$AD$17,2,FALSE),IF(AND(OR($E366={"a/c","b/c","c/a","c/b"}),V359="w"),VLOOKUP(X359,$AA$2:$AB$17,2,FALSE),IF(AND(OR($E366={"a/c","b/c","c/a","c/b"}),V359="l"),VLOOKUP(X359,$AC$2:$AD$17,2,FALSE),IF(AND(OR($E366={"a/c","b/c","c/a","c/b"}),V358="w"),VLOOKUP(X358,$AA$2:$AB$17,2,FALSE),IF(AND(OR($E366={"a/c","b/c","c/a","c/b"}),V358="l"),VLOOKUP(X358,$AC$2:$AD$17,2,FALSE),IF(AND(OR($E366={"a/c","b/c","c/a","c/b"}),V357="w"),VLOOKUP(X357,$AA$2:$AB$17,2,FALSE),IF(AND(OR($E366={"a/c","b/c","c/a","c/b"}),V357="l"),VLOOKUP(X357,$AC$2:$AD$17,2,FALSE),IF(AND(OR($E366={"a/c","b/c","c/a","c/b"}),V356="w"),VLOOKUP(X356,$AA$2:$AB$17,2,FALSE),IF(AND(OR($E366={"a/c","b/c","c/a","c/b"}),V356="l"),VLOOKUP(X356,$AC$2:$AD$17,2,FALSE),IF(OR($E366={"a/c","b/c","c/a","c/b"}),1,"")))))))))))))))))))))))</f>
        <v>1</v>
      </c>
      <c r="Y367" s="12">
        <f t="shared" si="33"/>
        <v>-3</v>
      </c>
      <c r="Z367" s="27">
        <f t="shared" si="34"/>
        <v>-4</v>
      </c>
    </row>
    <row r="368" spans="1:26">
      <c r="A368" s="2">
        <v>29</v>
      </c>
      <c r="B368" s="9">
        <f>IF(OR($A368={1,2,3,4,5,6,7,8,9,10,11,12}),1,IF(OR($A368={13,14,15,16,17,18,19,20,21,22,23,24}),2,IF(OR($A368={25,26,27,28,29,30,31,32,33,34,35,36}),3,"")))</f>
        <v>3</v>
      </c>
      <c r="C368" s="9" t="str">
        <f>IF(OR($A368={1,4,7,10,13,16,19,22,25,28,31,34}),"A",IF(OR($A368={2,5,8,11,14,17,20,23,26,29,32,35}),"B",IF(OR($A368={3,6,9,12,15,18,21,24,27,30,33,36}),"C","")))</f>
        <v>B</v>
      </c>
      <c r="D368" t="str">
        <f t="shared" si="35"/>
        <v>1/3</v>
      </c>
      <c r="E368" t="str">
        <f t="shared" si="36"/>
        <v>A/B</v>
      </c>
      <c r="F368" s="13" t="str">
        <f>IF(AND(G368="d",$A368&gt;=1,OR(H368={1,"2a","2b",3,"5a","5b","10a","10b","20a","20b","40a","40b","80a","80b","160a","160b"})),"w",IF(AND(G368="",$A368&gt;=1,OR(H368={1,"2a","2b",3,"5a","5b","10a","10b","20a","20b","40a","40b","80a","80b","160a","160b"})),"l",""))</f>
        <v>l</v>
      </c>
      <c r="G368" s="7" t="str">
        <f>IF(OR($A368={1,2,3,4,5,6,7,8,9,10,11,12}),"d","")</f>
        <v/>
      </c>
      <c r="H368" s="14">
        <f>IF(AND(OR($D367={"1/2","1/3","2/1","3/1"}),F367="w"),VLOOKUP(H367,$AA$2:$AB$17,2,FALSE),IF(AND(OR($D367={"1/2","1/3","2/1","3/1"}),F367="l"),VLOOKUP(H367,$AC$2:$AD$17,2,FALSE),IF(AND(OR($D367={"1/2","1/3","2/1","3/1"}),F366="w"),VLOOKUP(H366,$AA$2:$AB$17,2,FALSE),IF(AND(OR($D367={"1/2","1/3","2/1","3/1"}),F366="l"),VLOOKUP(H366,$AC$2:$AD$17,2,FALSE),IF(AND(OR($D367={"1/2","1/3","2/1","3/1"}),F365="w"),VLOOKUP(H365,$AA$2:$AB$17,2,FALSE),IF(AND(OR($D367={"1/2","1/3","2/1","3/1"}),F365="l"),VLOOKUP(H365,$AC$2:$AD$17,2,FALSE),IF(AND(OR($D367={"1/2","1/3","2/1","3/1"}),F364="w"),VLOOKUP(H364,$AA$2:$AB$17,2,FALSE),IF(AND(OR($D367={"1/2","1/3","2/1","3/1"}),F364="l"),VLOOKUP(H364,$AC$2:$AD$17,2,FALSE),IF(AND(OR($D367={"1/2","1/3","2/1","3/1"}),F363="w"),VLOOKUP(H363,$AA$2:$AB$17,2,FALSE),IF(AND(OR($D367={"1/2","1/3","2/1","3/1"}),F363="l"),VLOOKUP(H363,$AC$2:$AD$17,2,FALSE),IF(AND(OR($D367={"1/2","1/3","2/1","3/1"}),F362="w"),VLOOKUP(H362,$AA$2:$AB$17,2,FALSE),IF(AND(OR($D367={"1/2","1/3","2/1","3/1"}),F362="l"),VLOOKUP(H362,$AC$2:$AD$17,2,FALSE),IF(AND(OR($D367={"1/2","1/3","2/1","3/1"}),F361="w"),VLOOKUP(H361,$AA$2:$AB$17,2,FALSE),IF(AND(OR($D367={"1/2","1/3","2/1","3/1"}),F361="l"),VLOOKUP(H361,$AC$2:$AD$17,2,FALSE),IF(AND(OR($D367={"1/2","1/3","2/1","3/1"}),F360="w"),VLOOKUP(H360,$AA$2:$AB$17,2,FALSE),IF(AND(OR($D367={"1/2","1/3","2/1","3/1"}),F360="l"),VLOOKUP(H360,$AC$2:$AD$17,2,FALSE),IF(AND(OR($D367={"1/2","1/3","2/1","3/1"}),F359="w"),VLOOKUP(H359,$AA$2:$AB$17,2,FALSE),IF(AND(OR($D367={"1/2","1/3","2/1","3/1"}),F359="l"),VLOOKUP(H359,$AC$2:$AD$17,2,FALSE),IF(AND(OR($D367={"1/2","1/3","2/1","3/1"}),F358="w"),VLOOKUP(H358,$AA$2:$AB$17,2,FALSE),IF(AND(OR($D367={"1/2","1/3","2/1","3/1"}),F358="l"),VLOOKUP(H358,$AC$2:$AD$17,2,FALSE),IF(AND(OR($D367={"1/2","1/3","2/1","3/1"}),F357="w"),VLOOKUP(H357,$AA$2:$AB$17,2,FALSE),IF(AND(OR($D367={"1/2","1/3","2/1","3/1"}),F357="l"),VLOOKUP(H357,$AC$2:$AD$17,2,FALSE),IF(OR($D367={"1/2","1/3","2/1","3/1"}),1,"")))))))))))))))))))))))</f>
        <v>1</v>
      </c>
      <c r="I368" s="13" t="str">
        <f>IF(AND(J368="d",$A368&gt;=1,OR(K368={1,"2a","2b",3,"5a","5b","10a","10b","20a","20b","40a","40b","80a","80b","160a","160b"})),"w",IF(AND(J368="",$A368&gt;=1,OR(K368={1,"2a","2b",3,"5a","5b","10a","10b","20a","20b","40a","40b","80a","80b","160a","160b"})),"l",""))</f>
        <v/>
      </c>
      <c r="J368" s="7" t="str">
        <f>IF(OR($A368={13,14,15,16,17,18,19,20,21,22,23,24}),"d","")</f>
        <v/>
      </c>
      <c r="K368" s="14" t="str">
        <f>IF(AND(OR($D367={"1/2","2/3","2/1","3/2"}),I367="w"),VLOOKUP(K367,$AA$2:$AB$17,2,FALSE),IF(AND(OR($D367={"1/2","2/3","2/1","3/2"}),I367="l"),VLOOKUP(K367,$AC$2:$AD$17,2,FALSE),IF(AND(OR($D367={"1/2","2/3","2/1","3/2"}),I366="w"),VLOOKUP(K366,$AA$2:$AB$17,2,FALSE),IF(AND(OR($D367={"1/2","2/3","2/1","3/2"}),I366="l"),VLOOKUP(K366,$AC$2:$AD$17,2,FALSE),IF(AND(OR($D367={"1/2","2/3","2/1","3/2"}),I365="w"),VLOOKUP(K365,$AA$2:$AB$17,2,FALSE),IF(AND(OR($D367={"1/2","2/3","2/1","3/2"}),I365="l"),VLOOKUP(K365,$AC$2:$AD$17,2,FALSE),IF(AND(OR($D367={"1/2","2/3","2/1","3/2"}),I364="w"),VLOOKUP(K364,$AA$2:$AB$17,2,FALSE),IF(AND(OR($D367={"1/2","2/3","2/1","3/2"}),I364="l"),VLOOKUP(K364,$AC$2:$AD$17,2,FALSE),IF(AND(OR($D367={"1/2","2/3","2/1","3/2"}),I363="w"),VLOOKUP(K363,$AA$2:$AB$17,2,FALSE),IF(AND(OR($D367={"1/2","2/3","2/1","3/2"}),I363="l"),VLOOKUP(K363,$AC$2:$AD$17,2,FALSE),IF(AND(OR($D367={"1/2","2/3","2/1","3/2"}),I362="w"),VLOOKUP(K362,$AA$2:$AB$17,2,FALSE),IF(AND(OR($D367={"1/2","2/3","2/1","3/2"}),I362="l"),VLOOKUP(K362,$AC$2:$AD$17,2,FALSE),IF(AND(OR($D367={"1/2","2/3","2/1","3/2"}),I361="w"),VLOOKUP(K361,$AA$2:$AB$17,2,FALSE),IF(AND(OR($D367={"1/2","2/3","2/1","3/2"}),I361="l"),VLOOKUP(K361,$AC$2:$AD$17,2,FALSE),IF(AND(OR($D367={"1/2","2/3","2/1","3/2"}),I360="w"),VLOOKUP(K360,$AA$2:$AB$17,2,FALSE),IF(AND(OR($D367={"1/2","2/3","2/1","3/2"}),I360="l"),VLOOKUP(K360,$AC$2:$AD$17,2,FALSE),IF(AND(OR($D367={"1/2","2/3","2/1","3/2"}),I359="w"),VLOOKUP(K359,$AA$2:$AB$17,2,FALSE),IF(AND(OR($D367={"1/2","2/3","2/1","3/2"}),I359="l"),VLOOKUP(K359,$AC$2:$AD$17,2,FALSE),IF(AND(OR($D367={"1/2","2/3","2/1","3/2"}),I358="w"),VLOOKUP(K358,$AA$2:$AB$17,2,FALSE),IF(AND(OR($D367={"1/2","2/3","2/1","3/2"}),I358="l"),VLOOKUP(K358,$AC$2:$AD$17,2,FALSE),IF(AND(OR($D367={"1/2","2/3","2/1","3/2"}),I357="w"),VLOOKUP(K357,$AA$2:$AB$17,2,FALSE),IF(AND(OR($D367={"1/2","2/3","2/1","3/2"}),I357="l"),VLOOKUP(K357,$AC$2:$AD$17,2,FALSE),IF(OR($D367={"1/2","2/3","2/1","3/2"}),1,"")))))))))))))))))))))))</f>
        <v/>
      </c>
      <c r="L368" s="13" t="str">
        <f>IF(AND(M368="d",$A368&gt;=1,OR(N368={1,"2a","2b",3,"5a","5b","10a","10b","20a","20b","40a","40b","80a","80b","160a","160b"})),"w",IF(AND(M368="",$A368&gt;=1,OR(N368={1,"2a","2b",3,"5a","5b","10a","10b","20a","20b","40a","40b","80a","80b","160a","160b"})),"l",""))</f>
        <v>w</v>
      </c>
      <c r="M368" s="7" t="str">
        <f>IF(OR($A368={25,26,27,28,29,30,31,32,33,34,35,36}),"d","")</f>
        <v>d</v>
      </c>
      <c r="N368" s="14" t="str">
        <f>IF(AND(OR($D367={"1/3","2/3","3/1","3/2"}),L367="w"),VLOOKUP(N367,$AA$2:$AB$17,2,FALSE),IF(AND(OR($D367={"1/3","2/3","3/1","3/2"}),L367="l"),VLOOKUP(N367,$AC$2:$AD$17,2,FALSE),IF(AND(OR($D367={"1/3","2/3","3/1","3/2"}),L366="w"),VLOOKUP(N366,$AA$2:$AB$17,2,FALSE),IF(AND(OR($D367={"1/3","2/3","3/1","3/2"}),L366="l"),VLOOKUP(N366,$AC$2:$AD$17,2,FALSE),IF(AND(OR($D367={"1/3","2/3","3/1","3/2"}),L365="w"),VLOOKUP(N365,$AA$2:$AB$17,2,FALSE),IF(AND(OR($D367={"1/3","2/3","3/1","3/2"}),L365="l"),VLOOKUP(N365,$AC$2:$AD$17,2,FALSE),IF(AND(OR($D367={"1/3","2/3","3/1","3/2"}),L364="w"),VLOOKUP(N364,$AA$2:$AB$17,2,FALSE),IF(AND(OR($D367={"1/3","2/3","3/1","3/2"}),L364="l"),VLOOKUP(N364,$AC$2:$AD$17,2,FALSE),IF(AND(OR($D367={"1/3","2/3","3/1","3/2"}),L363="w"),VLOOKUP(N363,$AA$2:$AB$17,2,FALSE),IF(AND(OR($D367={"1/3","2/3","3/1","3/2"}),L363="l"),VLOOKUP(N363,$AC$2:$AD$17,2,FALSE),IF(AND(OR($D367={"1/3","2/3","3/1","3/2"}),L362="w"),VLOOKUP(N362,$AA$2:$AB$17,2,FALSE),IF(AND(OR($D367={"1/3","2/3","3/1","3/2"}),L362="l"),VLOOKUP(N362,$AC$2:$AD$17,2,FALSE),IF(AND(OR($D367={"1/3","2/3","3/1","3/2"}),L361="w"),VLOOKUP(N361,$AA$2:$AB$17,2,FALSE),IF(AND(OR($D367={"1/3","2/3","3/1","3/2"}),L361="l"),VLOOKUP(N361,$AC$2:$AD$17,2,FALSE),IF(AND(OR($D367={"1/3","2/3","3/1","3/2"}),L360="w"),VLOOKUP(N360,$AA$2:$AB$17,2,FALSE),IF(AND(OR($D367={"1/3","2/3","3/1","3/2"}),L360="l"),VLOOKUP(N360,$AC$2:$AD$17,2,FALSE),IF(AND(OR($D367={"1/3","2/3","3/1","3/2"}),L359="w"),VLOOKUP(N359,$AA$2:$AB$17,2,FALSE),IF(AND(OR($D367={"1/3","2/3","3/1","3/2"}),L359="l"),VLOOKUP(N359,$AC$2:$AD$17,2,FALSE),IF(AND(OR($D367={"1/3","2/3","3/1","3/2"}),L358="w"),VLOOKUP(N358,$AA$2:$AB$17,2,FALSE),IF(AND(OR($D367={"1/3","2/3","3/1","3/2"}),L358="l"),VLOOKUP(N358,$AC$2:$AD$17,2,FALSE),IF(AND(OR($D367={"1/3","2/3","3/1","3/2"}),L357="w"),VLOOKUP(N357,$AA$2:$AB$17,2,FALSE),IF(AND(OR($D367={"1/3","2/3","3/1","3/2"}),L357="l"),VLOOKUP(N357,$AC$2:$AD$17,2,FALSE),IF(OR($D367={"1/3","2/3","3/1","3/2"}),1,"")))))))))))))))))))))))</f>
        <v>5a</v>
      </c>
      <c r="O368" s="12">
        <f t="shared" si="32"/>
        <v>9</v>
      </c>
      <c r="P368" s="13" t="str">
        <f>IF(AND(Q368="c",$A368&gt;=1,OR(R368={1,"2a","2b",3,"5a","5b","10a","10b","20a","20b","40a","40b","80a","80b","160a","160b"})),"w",IF(AND(Q368="",$A368&gt;=1,OR(R368={1,"2a","2b",3,"5a","5b","10a","10b","20a","20b","40a","40b","80a","80b","160a","160b"})),"l",""))</f>
        <v>l</v>
      </c>
      <c r="Q368" s="7" t="str">
        <f>IF(OR($A368={1,4,7,10,13,16,19,22,25,28,31,34}),"c","")</f>
        <v/>
      </c>
      <c r="R368" s="14" t="str">
        <f>IF(AND(OR($E367={"a/b","a/c","b/a","c/a"}),P367="w"),VLOOKUP(R367,$AA$2:$AB$17,2,FALSE),IF(AND(OR($E367={"a/b","a/c","b/a","c/a"}),P367="l"),VLOOKUP(R367,$AC$2:$AD$17,2,FALSE),IF(AND(OR($E367={"a/b","a/c","b/a","c/a"}),P366="w"),VLOOKUP(R366,$AA$2:$AB$17,2,FALSE),IF(AND(OR($E367={"a/b","a/c","b/a","c/a"}),P366="l"),VLOOKUP(R366,$AC$2:$AD$17,2,FALSE),IF(AND(OR($E367={"a/b","a/c","b/a","c/a"}),P365="w"),VLOOKUP(R365,$AA$2:$AB$17,2,FALSE),IF(AND(OR($E367={"a/b","a/c","b/a","c/a"}),P365="l"),VLOOKUP(R365,$AC$2:$AD$17,2,FALSE),IF(AND(OR($E367={"a/b","a/c","b/a","c/a"}),P364="w"),VLOOKUP(R364,$AA$2:$AB$17,2,FALSE),IF(AND(OR($E367={"a/b","a/c","b/a","c/a"}),P364="l"),VLOOKUP(R364,$AC$2:$AD$17,2,FALSE),IF(AND(OR($E367={"a/b","a/c","b/a","c/a"}),P363="w"),VLOOKUP(R363,$AA$2:$AB$17,2,FALSE),IF(AND(OR($E367={"a/b","a/c","b/a","c/a"}),P363="l"),VLOOKUP(R363,$AC$2:$AD$17,2,FALSE),IF(AND(OR($E367={"a/b","a/c","b/a","c/a"}),P362="w"),VLOOKUP(R362,$AA$2:$AB$17,2,FALSE),IF(AND(OR($E367={"a/b","a/c","b/a","c/a"}),P362="l"),VLOOKUP(R362,$AC$2:$AD$17,2,FALSE),IF(AND(OR($E367={"a/b","a/c","b/a","c/a"}),P361="w"),VLOOKUP(R361,$AA$2:$AB$17,2,FALSE),IF(AND(OR($E367={"a/b","a/c","b/a","c/a"}),P361="l"),VLOOKUP(R361,$AC$2:$AD$17,2,FALSE),IF(AND(OR($E367={"a/b","a/c","b/a","c/a"}),P360="w"),VLOOKUP(R360,$AA$2:$AB$17,2,FALSE),IF(AND(OR($E367={"a/b","a/c","b/a","c/a"}),P360="l"),VLOOKUP(R360,$AC$2:$AD$17,2,FALSE),IF(AND(OR($E367={"a/b","a/c","b/a","c/a"}),P359="w"),VLOOKUP(R359,$AA$2:$AB$17,2,FALSE),IF(AND(OR($E367={"a/b","a/c","b/a","c/a"}),P359="l"),VLOOKUP(R359,$AC$2:$AD$17,2,FALSE),IF(AND(OR($E367={"a/b","a/c","b/a","c/a"}),P358="w"),VLOOKUP(R358,$AA$2:$AB$17,2,FALSE),IF(AND(OR($E367={"a/b","a/c","b/a","c/a"}),P358="l"),VLOOKUP(R358,$AC$2:$AD$17,2,FALSE),IF(AND(OR($E367={"a/b","a/c","b/a","c/a"}),P357="w"),VLOOKUP(R357,$AA$2:$AB$17,2,FALSE),IF(AND(OR($E367={"a/b","a/c","b/a","c/a"}),P357="l"),VLOOKUP(R357,$AC$2:$AD$17,2,FALSE),IF(OR($E367={"a/b","a/c","b/a","c/a"}),1,"")))))))))))))))))))))))</f>
        <v>20a</v>
      </c>
      <c r="S368" s="13" t="str">
        <f>IF(AND(T368="c",$A368&gt;=1,OR(U368={1,"2a","2b",3,"5a","5b","10a","10b","20a","20b","40a","40b","80a","80b","160a","160b"})),"w",IF(AND(T368="",$A368&gt;=1,OR(U368={1,"2a","2b",3,"5a","5b","10a","10b","20a","20b","40a","40b","80a","80b","160a","160b"})),"l",""))</f>
        <v/>
      </c>
      <c r="T368" s="7" t="str">
        <f>IF(OR($A368={2,5,8,11,14,17,20,23,26,29,32,35}),"c","")</f>
        <v>c</v>
      </c>
      <c r="U368" s="14" t="str">
        <f>IF(AND(OR($E367={"a/b","b/c","b/a","c/b"}),S367="w"),VLOOKUP(U367,$AA$2:$AB$17,2,FALSE),IF(AND(OR($E367={"a/b","b/c","b/a","c/b"}),S367="l"),VLOOKUP(U367,$AC$2:$AD$17,2,FALSE),IF(AND(OR($E367={"a/b","b/c","b/a","c/b"}),S366="w"),VLOOKUP(U366,$AA$2:$AB$17,2,FALSE),IF(AND(OR($E367={"a/b","b/c","b/a","c/b"}),S366="l"),VLOOKUP(U366,$AC$2:$AD$17,2,FALSE),IF(AND(OR($E367={"a/b","b/c","b/a","c/b"}),S365="w"),VLOOKUP(U365,$AA$2:$AB$17,2,FALSE),IF(AND(OR($E367={"a/b","b/c","b/a","c/b"}),S365="l"),VLOOKUP(U365,$AC$2:$AD$17,2,FALSE),IF(AND(OR($E367={"a/b","b/c","b/a","c/b"}),S364="w"),VLOOKUP(U364,$AA$2:$AB$17,2,FALSE),IF(AND(OR($E367={"a/b","b/c","b/a","c/b"}),S364="l"),VLOOKUP(U364,$AC$2:$AD$17,2,FALSE),IF(AND(OR($E367={"a/b","b/c","b/a","c/b"}),S363="w"),VLOOKUP(U363,$AA$2:$AB$17,2,FALSE),IF(AND(OR($E367={"a/b","b/c","b/a","c/b"}),S363="l"),VLOOKUP(U363,$AC$2:$AD$17,2,FALSE),IF(AND(OR($E367={"a/b","b/c","b/a","c/b"}),S362="w"),VLOOKUP(U362,$AA$2:$AB$17,2,FALSE),IF(AND(OR($E367={"a/b","b/c","b/a","c/b"}),S362="l"),VLOOKUP(U362,$AC$2:$AD$17,2,FALSE),IF(AND(OR($E367={"a/b","b/c","b/a","c/b"}),S361="w"),VLOOKUP(U361,$AA$2:$AB$17,2,FALSE),IF(AND(OR($E367={"a/b","b/c","b/a","c/b"}),S361="l"),VLOOKUP(U361,$AC$2:$AD$17,2,FALSE),IF(AND(OR($E367={"a/b","b/c","b/a","c/b"}),S360="w"),VLOOKUP(U360,$AA$2:$AB$17,2,FALSE),IF(AND(OR($E367={"a/b","b/c","b/a","c/b"}),S360="l"),VLOOKUP(U360,$AC$2:$AD$17,2,FALSE),IF(AND(OR($E367={"a/b","b/c","b/a","c/b"}),S359="w"),VLOOKUP(U359,$AA$2:$AB$17,2,FALSE),IF(AND(OR($E367={"a/b","b/c","b/a","c/b"}),S359="l"),VLOOKUP(U359,$AC$2:$AD$17,2,FALSE),IF(AND(OR($E367={"a/b","b/c","b/a","c/b"}),S358="w"),VLOOKUP(U358,$AA$2:$AB$17,2,FALSE),IF(AND(OR($E367={"a/b","b/c","b/a","c/b"}),S358="l"),VLOOKUP(U358,$AC$2:$AD$17,2,FALSE),IF(AND(OR($E367={"a/b","b/c","b/a","c/b"}),S357="w"),VLOOKUP(U357,$AA$2:$AB$17,2,FALSE),IF(AND(OR($E367={"a/b","b/c","b/a","c/b"}),S357="l"),VLOOKUP(U357,$AC$2:$AD$17,2,FALSE),IF(OR($E367={"a/b","b/c","b/a","c/b"}),1,"")))))))))))))))))))))))</f>
        <v/>
      </c>
      <c r="V368" s="13" t="str">
        <f>IF(AND(W368="c",$A368&gt;=1,OR(X368={1,"2a","2b",3,"5a","5b","10a","10b","20a","20b","40a","40b","80a","80b","160a","160b"})),"w",IF(AND(W368="",$A368&gt;=1,OR(X368={1,"2a","2b",3,"5a","5b","10a","10b","20a","20b","40a","40b","80a","80b","160a","160b"})),"l",""))</f>
        <v>l</v>
      </c>
      <c r="W368" s="7" t="str">
        <f>IF(OR($A368={3,6,9,12,15,18,21,24,27,30,33,36}),"c","")</f>
        <v/>
      </c>
      <c r="X368" s="14" t="str">
        <f>IF(AND(OR($E367={"a/c","b/c","c/a","c/b"}),V367="w"),VLOOKUP(X367,$AA$2:$AB$17,2,FALSE),IF(AND(OR($E367={"a/c","b/c","c/a","c/b"}),V367="l"),VLOOKUP(X367,$AC$2:$AD$17,2,FALSE),IF(AND(OR($E367={"a/c","b/c","c/a","c/b"}),V366="w"),VLOOKUP(X366,$AA$2:$AB$17,2,FALSE),IF(AND(OR($E367={"a/c","b/c","c/a","c/b"}),V366="l"),VLOOKUP(X366,$AC$2:$AD$17,2,FALSE),IF(AND(OR($E367={"a/c","b/c","c/a","c/b"}),V365="w"),VLOOKUP(X365,$AA$2:$AB$17,2,FALSE),IF(AND(OR($E367={"a/c","b/c","c/a","c/b"}),V365="l"),VLOOKUP(X365,$AC$2:$AD$17,2,FALSE),IF(AND(OR($E367={"a/c","b/c","c/a","c/b"}),V364="w"),VLOOKUP(X364,$AA$2:$AB$17,2,FALSE),IF(AND(OR($E367={"a/c","b/c","c/a","c/b"}),V364="l"),VLOOKUP(X364,$AC$2:$AD$17,2,FALSE),IF(AND(OR($E367={"a/c","b/c","c/a","c/b"}),V363="w"),VLOOKUP(X363,$AA$2:$AB$17,2,FALSE),IF(AND(OR($E367={"a/c","b/c","c/a","c/b"}),V363="l"),VLOOKUP(X363,$AC$2:$AD$17,2,FALSE),IF(AND(OR($E367={"a/c","b/c","c/a","c/b"}),V362="w"),VLOOKUP(X362,$AA$2:$AB$17,2,FALSE),IF(AND(OR($E367={"a/c","b/c","c/a","c/b"}),V362="l"),VLOOKUP(X362,$AC$2:$AD$17,2,FALSE),IF(AND(OR($E367={"a/c","b/c","c/a","c/b"}),V361="w"),VLOOKUP(X361,$AA$2:$AB$17,2,FALSE),IF(AND(OR($E367={"a/c","b/c","c/a","c/b"}),V361="l"),VLOOKUP(X361,$AC$2:$AD$17,2,FALSE),IF(AND(OR($E367={"a/c","b/c","c/a","c/b"}),V360="w"),VLOOKUP(X360,$AA$2:$AB$17,2,FALSE),IF(AND(OR($E367={"a/c","b/c","c/a","c/b"}),V360="l"),VLOOKUP(X360,$AC$2:$AD$17,2,FALSE),IF(AND(OR($E367={"a/c","b/c","c/a","c/b"}),V359="w"),VLOOKUP(X359,$AA$2:$AB$17,2,FALSE),IF(AND(OR($E367={"a/c","b/c","c/a","c/b"}),V359="l"),VLOOKUP(X359,$AC$2:$AD$17,2,FALSE),IF(AND(OR($E367={"a/c","b/c","c/a","c/b"}),V358="w"),VLOOKUP(X358,$AA$2:$AB$17,2,FALSE),IF(AND(OR($E367={"a/c","b/c","c/a","c/b"}),V358="l"),VLOOKUP(X358,$AC$2:$AD$17,2,FALSE),IF(AND(OR($E367={"a/c","b/c","c/a","c/b"}),V357="w"),VLOOKUP(X357,$AA$2:$AB$17,2,FALSE),IF(AND(OR($E367={"a/c","b/c","c/a","c/b"}),V357="l"),VLOOKUP(X357,$AC$2:$AD$17,2,FALSE),IF(OR($E367={"a/c","b/c","c/a","c/b"}),1,"")))))))))))))))))))))))</f>
        <v>2a</v>
      </c>
      <c r="Y368" s="12">
        <f t="shared" si="33"/>
        <v>-22</v>
      </c>
      <c r="Z368" s="27">
        <f t="shared" si="34"/>
        <v>-13</v>
      </c>
    </row>
    <row r="369" spans="1:26">
      <c r="A369" s="2">
        <v>22</v>
      </c>
      <c r="B369" s="9">
        <f>IF(OR($A369={1,2,3,4,5,6,7,8,9,10,11,12}),1,IF(OR($A369={13,14,15,16,17,18,19,20,21,22,23,24}),2,IF(OR($A369={25,26,27,28,29,30,31,32,33,34,35,36}),3,"")))</f>
        <v>2</v>
      </c>
      <c r="C369" s="9" t="str">
        <f>IF(OR($A369={1,4,7,10,13,16,19,22,25,28,31,34}),"A",IF(OR($A369={2,5,8,11,14,17,20,23,26,29,32,35}),"B",IF(OR($A369={3,6,9,12,15,18,21,24,27,30,33,36}),"C","")))</f>
        <v>A</v>
      </c>
      <c r="D369" t="str">
        <f t="shared" si="35"/>
        <v>3/2</v>
      </c>
      <c r="E369" t="str">
        <f t="shared" si="36"/>
        <v>B/A</v>
      </c>
      <c r="F369" s="13" t="str">
        <f>IF(AND(G369="d",$A369&gt;=1,OR(H369={1,"2a","2b",3,"5a","5b","10a","10b","20a","20b","40a","40b","80a","80b","160a","160b"})),"w",IF(AND(G369="",$A369&gt;=1,OR(H369={1,"2a","2b",3,"5a","5b","10a","10b","20a","20b","40a","40b","80a","80b","160a","160b"})),"l",""))</f>
        <v>l</v>
      </c>
      <c r="G369" s="7" t="str">
        <f>IF(OR($A369={1,2,3,4,5,6,7,8,9,10,11,12}),"d","")</f>
        <v/>
      </c>
      <c r="H369" s="14" t="str">
        <f>IF(AND(OR($D368={"1/2","1/3","2/1","3/1"}),F368="w"),VLOOKUP(H368,$AA$2:$AB$17,2,FALSE),IF(AND(OR($D368={"1/2","1/3","2/1","3/1"}),F368="l"),VLOOKUP(H368,$AC$2:$AD$17,2,FALSE),IF(AND(OR($D368={"1/2","1/3","2/1","3/1"}),F367="w"),VLOOKUP(H367,$AA$2:$AB$17,2,FALSE),IF(AND(OR($D368={"1/2","1/3","2/1","3/1"}),F367="l"),VLOOKUP(H367,$AC$2:$AD$17,2,FALSE),IF(AND(OR($D368={"1/2","1/3","2/1","3/1"}),F366="w"),VLOOKUP(H366,$AA$2:$AB$17,2,FALSE),IF(AND(OR($D368={"1/2","1/3","2/1","3/1"}),F366="l"),VLOOKUP(H366,$AC$2:$AD$17,2,FALSE),IF(AND(OR($D368={"1/2","1/3","2/1","3/1"}),F365="w"),VLOOKUP(H365,$AA$2:$AB$17,2,FALSE),IF(AND(OR($D368={"1/2","1/3","2/1","3/1"}),F365="l"),VLOOKUP(H365,$AC$2:$AD$17,2,FALSE),IF(AND(OR($D368={"1/2","1/3","2/1","3/1"}),F364="w"),VLOOKUP(H364,$AA$2:$AB$17,2,FALSE),IF(AND(OR($D368={"1/2","1/3","2/1","3/1"}),F364="l"),VLOOKUP(H364,$AC$2:$AD$17,2,FALSE),IF(AND(OR($D368={"1/2","1/3","2/1","3/1"}),F363="w"),VLOOKUP(H363,$AA$2:$AB$17,2,FALSE),IF(AND(OR($D368={"1/2","1/3","2/1","3/1"}),F363="l"),VLOOKUP(H363,$AC$2:$AD$17,2,FALSE),IF(AND(OR($D368={"1/2","1/3","2/1","3/1"}),F362="w"),VLOOKUP(H362,$AA$2:$AB$17,2,FALSE),IF(AND(OR($D368={"1/2","1/3","2/1","3/1"}),F362="l"),VLOOKUP(H362,$AC$2:$AD$17,2,FALSE),IF(AND(OR($D368={"1/2","1/3","2/1","3/1"}),F361="w"),VLOOKUP(H361,$AA$2:$AB$17,2,FALSE),IF(AND(OR($D368={"1/2","1/3","2/1","3/1"}),F361="l"),VLOOKUP(H361,$AC$2:$AD$17,2,FALSE),IF(AND(OR($D368={"1/2","1/3","2/1","3/1"}),F360="w"),VLOOKUP(H360,$AA$2:$AB$17,2,FALSE),IF(AND(OR($D368={"1/2","1/3","2/1","3/1"}),F360="l"),VLOOKUP(H360,$AC$2:$AD$17,2,FALSE),IF(AND(OR($D368={"1/2","1/3","2/1","3/1"}),F359="w"),VLOOKUP(H359,$AA$2:$AB$17,2,FALSE),IF(AND(OR($D368={"1/2","1/3","2/1","3/1"}),F359="l"),VLOOKUP(H359,$AC$2:$AD$17,2,FALSE),IF(AND(OR($D368={"1/2","1/3","2/1","3/1"}),F358="w"),VLOOKUP(H358,$AA$2:$AB$17,2,FALSE),IF(AND(OR($D368={"1/2","1/3","2/1","3/1"}),F358="l"),VLOOKUP(H358,$AC$2:$AD$17,2,FALSE),IF(OR($D368={"1/2","1/3","2/1","3/1"}),1,"")))))))))))))))))))))))</f>
        <v>2a</v>
      </c>
      <c r="I369" s="13" t="str">
        <f>IF(AND(J369="d",$A369&gt;=1,OR(K369={1,"2a","2b",3,"5a","5b","10a","10b","20a","20b","40a","40b","80a","80b","160a","160b"})),"w",IF(AND(J369="",$A369&gt;=1,OR(K369={1,"2a","2b",3,"5a","5b","10a","10b","20a","20b","40a","40b","80a","80b","160a","160b"})),"l",""))</f>
        <v/>
      </c>
      <c r="J369" s="7" t="str">
        <f>IF(OR($A369={13,14,15,16,17,18,19,20,21,22,23,24}),"d","")</f>
        <v>d</v>
      </c>
      <c r="K369" s="14" t="str">
        <f>IF(AND(OR($D368={"1/2","2/3","2/1","3/2"}),I368="w"),VLOOKUP(K368,$AA$2:$AB$17,2,FALSE),IF(AND(OR($D368={"1/2","2/3","2/1","3/2"}),I368="l"),VLOOKUP(K368,$AC$2:$AD$17,2,FALSE),IF(AND(OR($D368={"1/2","2/3","2/1","3/2"}),I367="w"),VLOOKUP(K367,$AA$2:$AB$17,2,FALSE),IF(AND(OR($D368={"1/2","2/3","2/1","3/2"}),I367="l"),VLOOKUP(K367,$AC$2:$AD$17,2,FALSE),IF(AND(OR($D368={"1/2","2/3","2/1","3/2"}),I366="w"),VLOOKUP(K366,$AA$2:$AB$17,2,FALSE),IF(AND(OR($D368={"1/2","2/3","2/1","3/2"}),I366="l"),VLOOKUP(K366,$AC$2:$AD$17,2,FALSE),IF(AND(OR($D368={"1/2","2/3","2/1","3/2"}),I365="w"),VLOOKUP(K365,$AA$2:$AB$17,2,FALSE),IF(AND(OR($D368={"1/2","2/3","2/1","3/2"}),I365="l"),VLOOKUP(K365,$AC$2:$AD$17,2,FALSE),IF(AND(OR($D368={"1/2","2/3","2/1","3/2"}),I364="w"),VLOOKUP(K364,$AA$2:$AB$17,2,FALSE),IF(AND(OR($D368={"1/2","2/3","2/1","3/2"}),I364="l"),VLOOKUP(K364,$AC$2:$AD$17,2,FALSE),IF(AND(OR($D368={"1/2","2/3","2/1","3/2"}),I363="w"),VLOOKUP(K363,$AA$2:$AB$17,2,FALSE),IF(AND(OR($D368={"1/2","2/3","2/1","3/2"}),I363="l"),VLOOKUP(K363,$AC$2:$AD$17,2,FALSE),IF(AND(OR($D368={"1/2","2/3","2/1","3/2"}),I362="w"),VLOOKUP(K362,$AA$2:$AB$17,2,FALSE),IF(AND(OR($D368={"1/2","2/3","2/1","3/2"}),I362="l"),VLOOKUP(K362,$AC$2:$AD$17,2,FALSE),IF(AND(OR($D368={"1/2","2/3","2/1","3/2"}),I361="w"),VLOOKUP(K361,$AA$2:$AB$17,2,FALSE),IF(AND(OR($D368={"1/2","2/3","2/1","3/2"}),I361="l"),VLOOKUP(K361,$AC$2:$AD$17,2,FALSE),IF(AND(OR($D368={"1/2","2/3","2/1","3/2"}),I360="w"),VLOOKUP(K360,$AA$2:$AB$17,2,FALSE),IF(AND(OR($D368={"1/2","2/3","2/1","3/2"}),I360="l"),VLOOKUP(K360,$AC$2:$AD$17,2,FALSE),IF(AND(OR($D368={"1/2","2/3","2/1","3/2"}),I359="w"),VLOOKUP(K359,$AA$2:$AB$17,2,FALSE),IF(AND(OR($D368={"1/2","2/3","2/1","3/2"}),I359="l"),VLOOKUP(K359,$AC$2:$AD$17,2,FALSE),IF(AND(OR($D368={"1/2","2/3","2/1","3/2"}),I358="w"),VLOOKUP(K358,$AA$2:$AB$17,2,FALSE),IF(AND(OR($D368={"1/2","2/3","2/1","3/2"}),I358="l"),VLOOKUP(K358,$AC$2:$AD$17,2,FALSE),IF(OR($D368={"1/2","2/3","2/1","3/2"}),1,"")))))))))))))))))))))))</f>
        <v/>
      </c>
      <c r="L369" s="13" t="str">
        <f>IF(AND(M369="d",$A369&gt;=1,OR(N369={1,"2a","2b",3,"5a","5b","10a","10b","20a","20b","40a","40b","80a","80b","160a","160b"})),"w",IF(AND(M369="",$A369&gt;=1,OR(N369={1,"2a","2b",3,"5a","5b","10a","10b","20a","20b","40a","40b","80a","80b","160a","160b"})),"l",""))</f>
        <v>l</v>
      </c>
      <c r="M369" s="7" t="str">
        <f>IF(OR($A369={25,26,27,28,29,30,31,32,33,34,35,36}),"d","")</f>
        <v/>
      </c>
      <c r="N369" s="14">
        <f>IF(AND(OR($D368={"1/3","2/3","3/1","3/2"}),L368="w"),VLOOKUP(N368,$AA$2:$AB$17,2,FALSE),IF(AND(OR($D368={"1/3","2/3","3/1","3/2"}),L368="l"),VLOOKUP(N368,$AC$2:$AD$17,2,FALSE),IF(AND(OR($D368={"1/3","2/3","3/1","3/2"}),L367="w"),VLOOKUP(N367,$AA$2:$AB$17,2,FALSE),IF(AND(OR($D368={"1/3","2/3","3/1","3/2"}),L367="l"),VLOOKUP(N367,$AC$2:$AD$17,2,FALSE),IF(AND(OR($D368={"1/3","2/3","3/1","3/2"}),L366="w"),VLOOKUP(N366,$AA$2:$AB$17,2,FALSE),IF(AND(OR($D368={"1/3","2/3","3/1","3/2"}),L366="l"),VLOOKUP(N366,$AC$2:$AD$17,2,FALSE),IF(AND(OR($D368={"1/3","2/3","3/1","3/2"}),L365="w"),VLOOKUP(N365,$AA$2:$AB$17,2,FALSE),IF(AND(OR($D368={"1/3","2/3","3/1","3/2"}),L365="l"),VLOOKUP(N365,$AC$2:$AD$17,2,FALSE),IF(AND(OR($D368={"1/3","2/3","3/1","3/2"}),L364="w"),VLOOKUP(N364,$AA$2:$AB$17,2,FALSE),IF(AND(OR($D368={"1/3","2/3","3/1","3/2"}),L364="l"),VLOOKUP(N364,$AC$2:$AD$17,2,FALSE),IF(AND(OR($D368={"1/3","2/3","3/1","3/2"}),L363="w"),VLOOKUP(N363,$AA$2:$AB$17,2,FALSE),IF(AND(OR($D368={"1/3","2/3","3/1","3/2"}),L363="l"),VLOOKUP(N363,$AC$2:$AD$17,2,FALSE),IF(AND(OR($D368={"1/3","2/3","3/1","3/2"}),L362="w"),VLOOKUP(N362,$AA$2:$AB$17,2,FALSE),IF(AND(OR($D368={"1/3","2/3","3/1","3/2"}),L362="l"),VLOOKUP(N362,$AC$2:$AD$17,2,FALSE),IF(AND(OR($D368={"1/3","2/3","3/1","3/2"}),L361="w"),VLOOKUP(N361,$AA$2:$AB$17,2,FALSE),IF(AND(OR($D368={"1/3","2/3","3/1","3/2"}),L361="l"),VLOOKUP(N361,$AC$2:$AD$17,2,FALSE),IF(AND(OR($D368={"1/3","2/3","3/1","3/2"}),L360="w"),VLOOKUP(N360,$AA$2:$AB$17,2,FALSE),IF(AND(OR($D368={"1/3","2/3","3/1","3/2"}),L360="l"),VLOOKUP(N360,$AC$2:$AD$17,2,FALSE),IF(AND(OR($D368={"1/3","2/3","3/1","3/2"}),L359="w"),VLOOKUP(N359,$AA$2:$AB$17,2,FALSE),IF(AND(OR($D368={"1/3","2/3","3/1","3/2"}),L359="l"),VLOOKUP(N359,$AC$2:$AD$17,2,FALSE),IF(AND(OR($D368={"1/3","2/3","3/1","3/2"}),L358="w"),VLOOKUP(N358,$AA$2:$AB$17,2,FALSE),IF(AND(OR($D368={"1/3","2/3","3/1","3/2"}),L358="l"),VLOOKUP(N358,$AC$2:$AD$17,2,FALSE),IF(OR($D368={"1/3","2/3","3/1","3/2"}),1,"")))))))))))))))))))))))</f>
        <v>1</v>
      </c>
      <c r="O369" s="12">
        <f t="shared" si="32"/>
        <v>-3</v>
      </c>
      <c r="P369" s="13" t="str">
        <f>IF(AND(Q369="c",$A369&gt;=1,OR(R369={1,"2a","2b",3,"5a","5b","10a","10b","20a","20b","40a","40b","80a","80b","160a","160b"})),"w",IF(AND(Q369="",$A369&gt;=1,OR(R369={1,"2a","2b",3,"5a","5b","10a","10b","20a","20b","40a","40b","80a","80b","160a","160b"})),"l",""))</f>
        <v>w</v>
      </c>
      <c r="Q369" s="7" t="str">
        <f>IF(OR($A369={1,4,7,10,13,16,19,22,25,28,31,34}),"c","")</f>
        <v>c</v>
      </c>
      <c r="R369" s="14" t="str">
        <f>IF(AND(OR($E368={"a/b","a/c","b/a","c/a"}),P368="w"),VLOOKUP(R368,$AA$2:$AB$17,2,FALSE),IF(AND(OR($E368={"a/b","a/c","b/a","c/a"}),P368="l"),VLOOKUP(R368,$AC$2:$AD$17,2,FALSE),IF(AND(OR($E368={"a/b","a/c","b/a","c/a"}),P367="w"),VLOOKUP(R367,$AA$2:$AB$17,2,FALSE),IF(AND(OR($E368={"a/b","a/c","b/a","c/a"}),P367="l"),VLOOKUP(R367,$AC$2:$AD$17,2,FALSE),IF(AND(OR($E368={"a/b","a/c","b/a","c/a"}),P366="w"),VLOOKUP(R366,$AA$2:$AB$17,2,FALSE),IF(AND(OR($E368={"a/b","a/c","b/a","c/a"}),P366="l"),VLOOKUP(R366,$AC$2:$AD$17,2,FALSE),IF(AND(OR($E368={"a/b","a/c","b/a","c/a"}),P365="w"),VLOOKUP(R365,$AA$2:$AB$17,2,FALSE),IF(AND(OR($E368={"a/b","a/c","b/a","c/a"}),P365="l"),VLOOKUP(R365,$AC$2:$AD$17,2,FALSE),IF(AND(OR($E368={"a/b","a/c","b/a","c/a"}),P364="w"),VLOOKUP(R364,$AA$2:$AB$17,2,FALSE),IF(AND(OR($E368={"a/b","a/c","b/a","c/a"}),P364="l"),VLOOKUP(R364,$AC$2:$AD$17,2,FALSE),IF(AND(OR($E368={"a/b","a/c","b/a","c/a"}),P363="w"),VLOOKUP(R363,$AA$2:$AB$17,2,FALSE),IF(AND(OR($E368={"a/b","a/c","b/a","c/a"}),P363="l"),VLOOKUP(R363,$AC$2:$AD$17,2,FALSE),IF(AND(OR($E368={"a/b","a/c","b/a","c/a"}),P362="w"),VLOOKUP(R362,$AA$2:$AB$17,2,FALSE),IF(AND(OR($E368={"a/b","a/c","b/a","c/a"}),P362="l"),VLOOKUP(R362,$AC$2:$AD$17,2,FALSE),IF(AND(OR($E368={"a/b","a/c","b/a","c/a"}),P361="w"),VLOOKUP(R361,$AA$2:$AB$17,2,FALSE),IF(AND(OR($E368={"a/b","a/c","b/a","c/a"}),P361="l"),VLOOKUP(R361,$AC$2:$AD$17,2,FALSE),IF(AND(OR($E368={"a/b","a/c","b/a","c/a"}),P360="w"),VLOOKUP(R360,$AA$2:$AB$17,2,FALSE),IF(AND(OR($E368={"a/b","a/c","b/a","c/a"}),P360="l"),VLOOKUP(R360,$AC$2:$AD$17,2,FALSE),IF(AND(OR($E368={"a/b","a/c","b/a","c/a"}),P359="w"),VLOOKUP(R359,$AA$2:$AB$17,2,FALSE),IF(AND(OR($E368={"a/b","a/c","b/a","c/a"}),P359="l"),VLOOKUP(R359,$AC$2:$AD$17,2,FALSE),IF(AND(OR($E368={"a/b","a/c","b/a","c/a"}),P358="w"),VLOOKUP(R358,$AA$2:$AB$17,2,FALSE),IF(AND(OR($E368={"a/b","a/c","b/a","c/a"}),P358="l"),VLOOKUP(R358,$AC$2:$AD$17,2,FALSE),IF(OR($E368={"a/b","a/c","b/a","c/a"}),1,"")))))))))))))))))))))))</f>
        <v>20b</v>
      </c>
      <c r="S369" s="13" t="str">
        <f>IF(AND(T369="c",$A369&gt;=1,OR(U369={1,"2a","2b",3,"5a","5b","10a","10b","20a","20b","40a","40b","80a","80b","160a","160b"})),"w",IF(AND(T369="",$A369&gt;=1,OR(U369={1,"2a","2b",3,"5a","5b","10a","10b","20a","20b","40a","40b","80a","80b","160a","160b"})),"l",""))</f>
        <v>l</v>
      </c>
      <c r="T369" s="7" t="str">
        <f>IF(OR($A369={2,5,8,11,14,17,20,23,26,29,32,35}),"c","")</f>
        <v/>
      </c>
      <c r="U369" s="14" t="str">
        <f>IF(AND(OR($E368={"a/b","b/c","b/a","c/b"}),S368="w"),VLOOKUP(U368,$AA$2:$AB$17,2,FALSE),IF(AND(OR($E368={"a/b","b/c","b/a","c/b"}),S368="l"),VLOOKUP(U368,$AC$2:$AD$17,2,FALSE),IF(AND(OR($E368={"a/b","b/c","b/a","c/b"}),S367="w"),VLOOKUP(U367,$AA$2:$AB$17,2,FALSE),IF(AND(OR($E368={"a/b","b/c","b/a","c/b"}),S367="l"),VLOOKUP(U367,$AC$2:$AD$17,2,FALSE),IF(AND(OR($E368={"a/b","b/c","b/a","c/b"}),S366="w"),VLOOKUP(U366,$AA$2:$AB$17,2,FALSE),IF(AND(OR($E368={"a/b","b/c","b/a","c/b"}),S366="l"),VLOOKUP(U366,$AC$2:$AD$17,2,FALSE),IF(AND(OR($E368={"a/b","b/c","b/a","c/b"}),S365="w"),VLOOKUP(U365,$AA$2:$AB$17,2,FALSE),IF(AND(OR($E368={"a/b","b/c","b/a","c/b"}),S365="l"),VLOOKUP(U365,$AC$2:$AD$17,2,FALSE),IF(AND(OR($E368={"a/b","b/c","b/a","c/b"}),S364="w"),VLOOKUP(U364,$AA$2:$AB$17,2,FALSE),IF(AND(OR($E368={"a/b","b/c","b/a","c/b"}),S364="l"),VLOOKUP(U364,$AC$2:$AD$17,2,FALSE),IF(AND(OR($E368={"a/b","b/c","b/a","c/b"}),S363="w"),VLOOKUP(U363,$AA$2:$AB$17,2,FALSE),IF(AND(OR($E368={"a/b","b/c","b/a","c/b"}),S363="l"),VLOOKUP(U363,$AC$2:$AD$17,2,FALSE),IF(AND(OR($E368={"a/b","b/c","b/a","c/b"}),S362="w"),VLOOKUP(U362,$AA$2:$AB$17,2,FALSE),IF(AND(OR($E368={"a/b","b/c","b/a","c/b"}),S362="l"),VLOOKUP(U362,$AC$2:$AD$17,2,FALSE),IF(AND(OR($E368={"a/b","b/c","b/a","c/b"}),S361="w"),VLOOKUP(U361,$AA$2:$AB$17,2,FALSE),IF(AND(OR($E368={"a/b","b/c","b/a","c/b"}),S361="l"),VLOOKUP(U361,$AC$2:$AD$17,2,FALSE),IF(AND(OR($E368={"a/b","b/c","b/a","c/b"}),S360="w"),VLOOKUP(U360,$AA$2:$AB$17,2,FALSE),IF(AND(OR($E368={"a/b","b/c","b/a","c/b"}),S360="l"),VLOOKUP(U360,$AC$2:$AD$17,2,FALSE),IF(AND(OR($E368={"a/b","b/c","b/a","c/b"}),S359="w"),VLOOKUP(U359,$AA$2:$AB$17,2,FALSE),IF(AND(OR($E368={"a/b","b/c","b/a","c/b"}),S359="l"),VLOOKUP(U359,$AC$2:$AD$17,2,FALSE),IF(AND(OR($E368={"a/b","b/c","b/a","c/b"}),S358="w"),VLOOKUP(U358,$AA$2:$AB$17,2,FALSE),IF(AND(OR($E368={"a/b","b/c","b/a","c/b"}),S358="l"),VLOOKUP(U358,$AC$2:$AD$17,2,FALSE),IF(OR($E368={"a/b","b/c","b/a","c/b"}),1,"")))))))))))))))))))))))</f>
        <v>2b</v>
      </c>
      <c r="V369" s="13" t="str">
        <f>IF(AND(W369="c",$A369&gt;=1,OR(X369={1,"2a","2b",3,"5a","5b","10a","10b","20a","20b","40a","40b","80a","80b","160a","160b"})),"w",IF(AND(W369="",$A369&gt;=1,OR(X369={1,"2a","2b",3,"5a","5b","10a","10b","20a","20b","40a","40b","80a","80b","160a","160b"})),"l",""))</f>
        <v/>
      </c>
      <c r="W369" s="7" t="str">
        <f>IF(OR($A369={3,6,9,12,15,18,21,24,27,30,33,36}),"c","")</f>
        <v/>
      </c>
      <c r="X369" s="14" t="str">
        <f>IF(AND(OR($E368={"a/c","b/c","c/a","c/b"}),V368="w"),VLOOKUP(X368,$AA$2:$AB$17,2,FALSE),IF(AND(OR($E368={"a/c","b/c","c/a","c/b"}),V368="l"),VLOOKUP(X368,$AC$2:$AD$17,2,FALSE),IF(AND(OR($E368={"a/c","b/c","c/a","c/b"}),V367="w"),VLOOKUP(X367,$AA$2:$AB$17,2,FALSE),IF(AND(OR($E368={"a/c","b/c","c/a","c/b"}),V367="l"),VLOOKUP(X367,$AC$2:$AD$17,2,FALSE),IF(AND(OR($E368={"a/c","b/c","c/a","c/b"}),V366="w"),VLOOKUP(X366,$AA$2:$AB$17,2,FALSE),IF(AND(OR($E368={"a/c","b/c","c/a","c/b"}),V366="l"),VLOOKUP(X366,$AC$2:$AD$17,2,FALSE),IF(AND(OR($E368={"a/c","b/c","c/a","c/b"}),V365="w"),VLOOKUP(X365,$AA$2:$AB$17,2,FALSE),IF(AND(OR($E368={"a/c","b/c","c/a","c/b"}),V365="l"),VLOOKUP(X365,$AC$2:$AD$17,2,FALSE),IF(AND(OR($E368={"a/c","b/c","c/a","c/b"}),V364="w"),VLOOKUP(X364,$AA$2:$AB$17,2,FALSE),IF(AND(OR($E368={"a/c","b/c","c/a","c/b"}),V364="l"),VLOOKUP(X364,$AC$2:$AD$17,2,FALSE),IF(AND(OR($E368={"a/c","b/c","c/a","c/b"}),V363="w"),VLOOKUP(X363,$AA$2:$AB$17,2,FALSE),IF(AND(OR($E368={"a/c","b/c","c/a","c/b"}),V363="l"),VLOOKUP(X363,$AC$2:$AD$17,2,FALSE),IF(AND(OR($E368={"a/c","b/c","c/a","c/b"}),V362="w"),VLOOKUP(X362,$AA$2:$AB$17,2,FALSE),IF(AND(OR($E368={"a/c","b/c","c/a","c/b"}),V362="l"),VLOOKUP(X362,$AC$2:$AD$17,2,FALSE),IF(AND(OR($E368={"a/c","b/c","c/a","c/b"}),V361="w"),VLOOKUP(X361,$AA$2:$AB$17,2,FALSE),IF(AND(OR($E368={"a/c","b/c","c/a","c/b"}),V361="l"),VLOOKUP(X361,$AC$2:$AD$17,2,FALSE),IF(AND(OR($E368={"a/c","b/c","c/a","c/b"}),V360="w"),VLOOKUP(X360,$AA$2:$AB$17,2,FALSE),IF(AND(OR($E368={"a/c","b/c","c/a","c/b"}),V360="l"),VLOOKUP(X360,$AC$2:$AD$17,2,FALSE),IF(AND(OR($E368={"a/c","b/c","c/a","c/b"}),V359="w"),VLOOKUP(X359,$AA$2:$AB$17,2,FALSE),IF(AND(OR($E368={"a/c","b/c","c/a","c/b"}),V359="l"),VLOOKUP(X359,$AC$2:$AD$17,2,FALSE),IF(AND(OR($E368={"a/c","b/c","c/a","c/b"}),V358="w"),VLOOKUP(X358,$AA$2:$AB$17,2,FALSE),IF(AND(OR($E368={"a/c","b/c","c/a","c/b"}),V358="l"),VLOOKUP(X358,$AC$2:$AD$17,2,FALSE),IF(OR($E368={"a/c","b/c","c/a","c/b"}),1,"")))))))))))))))))))))))</f>
        <v/>
      </c>
      <c r="Y369" s="12">
        <f t="shared" si="33"/>
        <v>38</v>
      </c>
      <c r="Z369" s="27">
        <f t="shared" si="34"/>
        <v>35</v>
      </c>
    </row>
    <row r="370" spans="1:26">
      <c r="A370" s="2">
        <v>32</v>
      </c>
      <c r="B370" s="9">
        <f>IF(OR($A370={1,2,3,4,5,6,7,8,9,10,11,12}),1,IF(OR($A370={13,14,15,16,17,18,19,20,21,22,23,24}),2,IF(OR($A370={25,26,27,28,29,30,31,32,33,34,35,36}),3,"")))</f>
        <v>3</v>
      </c>
      <c r="C370" s="9" t="str">
        <f>IF(OR($A370={1,4,7,10,13,16,19,22,25,28,31,34}),"A",IF(OR($A370={2,5,8,11,14,17,20,23,26,29,32,35}),"B",IF(OR($A370={3,6,9,12,15,18,21,24,27,30,33,36}),"C","")))</f>
        <v>B</v>
      </c>
      <c r="D370" t="str">
        <f t="shared" si="35"/>
        <v>2/3</v>
      </c>
      <c r="E370" t="str">
        <f t="shared" si="36"/>
        <v>A/B</v>
      </c>
      <c r="F370" s="13" t="str">
        <f>IF(AND(G370="d",$A370&gt;=1,OR(H370={1,"2a","2b",3,"5a","5b","10a","10b","20a","20b","40a","40b","80a","80b","160a","160b"})),"w",IF(AND(G370="",$A370&gt;=1,OR(H370={1,"2a","2b",3,"5a","5b","10a","10b","20a","20b","40a","40b","80a","80b","160a","160b"})),"l",""))</f>
        <v/>
      </c>
      <c r="G370" s="7" t="str">
        <f>IF(OR($A370={1,2,3,4,5,6,7,8,9,10,11,12}),"d","")</f>
        <v/>
      </c>
      <c r="H370" s="14" t="str">
        <f>IF(AND(OR($D369={"1/2","1/3","2/1","3/1"}),F369="w"),VLOOKUP(H369,$AA$2:$AB$17,2,FALSE),IF(AND(OR($D369={"1/2","1/3","2/1","3/1"}),F369="l"),VLOOKUP(H369,$AC$2:$AD$17,2,FALSE),IF(AND(OR($D369={"1/2","1/3","2/1","3/1"}),F368="w"),VLOOKUP(H368,$AA$2:$AB$17,2,FALSE),IF(AND(OR($D369={"1/2","1/3","2/1","3/1"}),F368="l"),VLOOKUP(H368,$AC$2:$AD$17,2,FALSE),IF(AND(OR($D369={"1/2","1/3","2/1","3/1"}),F367="w"),VLOOKUP(H367,$AA$2:$AB$17,2,FALSE),IF(AND(OR($D369={"1/2","1/3","2/1","3/1"}),F367="l"),VLOOKUP(H367,$AC$2:$AD$17,2,FALSE),IF(AND(OR($D369={"1/2","1/3","2/1","3/1"}),F366="w"),VLOOKUP(H366,$AA$2:$AB$17,2,FALSE),IF(AND(OR($D369={"1/2","1/3","2/1","3/1"}),F366="l"),VLOOKUP(H366,$AC$2:$AD$17,2,FALSE),IF(AND(OR($D369={"1/2","1/3","2/1","3/1"}),F365="w"),VLOOKUP(H365,$AA$2:$AB$17,2,FALSE),IF(AND(OR($D369={"1/2","1/3","2/1","3/1"}),F365="l"),VLOOKUP(H365,$AC$2:$AD$17,2,FALSE),IF(AND(OR($D369={"1/2","1/3","2/1","3/1"}),F364="w"),VLOOKUP(H364,$AA$2:$AB$17,2,FALSE),IF(AND(OR($D369={"1/2","1/3","2/1","3/1"}),F364="l"),VLOOKUP(H364,$AC$2:$AD$17,2,FALSE),IF(AND(OR($D369={"1/2","1/3","2/1","3/1"}),F363="w"),VLOOKUP(H363,$AA$2:$AB$17,2,FALSE),IF(AND(OR($D369={"1/2","1/3","2/1","3/1"}),F363="l"),VLOOKUP(H363,$AC$2:$AD$17,2,FALSE),IF(AND(OR($D369={"1/2","1/3","2/1","3/1"}),F362="w"),VLOOKUP(H362,$AA$2:$AB$17,2,FALSE),IF(AND(OR($D369={"1/2","1/3","2/1","3/1"}),F362="l"),VLOOKUP(H362,$AC$2:$AD$17,2,FALSE),IF(AND(OR($D369={"1/2","1/3","2/1","3/1"}),F361="w"),VLOOKUP(H361,$AA$2:$AB$17,2,FALSE),IF(AND(OR($D369={"1/2","1/3","2/1","3/1"}),F361="l"),VLOOKUP(H361,$AC$2:$AD$17,2,FALSE),IF(AND(OR($D369={"1/2","1/3","2/1","3/1"}),F360="w"),VLOOKUP(H360,$AA$2:$AB$17,2,FALSE),IF(AND(OR($D369={"1/2","1/3","2/1","3/1"}),F360="l"),VLOOKUP(H360,$AC$2:$AD$17,2,FALSE),IF(AND(OR($D369={"1/2","1/3","2/1","3/1"}),F359="w"),VLOOKUP(H359,$AA$2:$AB$17,2,FALSE),IF(AND(OR($D369={"1/2","1/3","2/1","3/1"}),F359="l"),VLOOKUP(H359,$AC$2:$AD$17,2,FALSE),IF(OR($D369={"1/2","1/3","2/1","3/1"}),1,"")))))))))))))))))))))))</f>
        <v/>
      </c>
      <c r="I370" s="13" t="str">
        <f>IF(AND(J370="d",$A370&gt;=1,OR(K370={1,"2a","2b",3,"5a","5b","10a","10b","20a","20b","40a","40b","80a","80b","160a","160b"})),"w",IF(AND(J370="",$A370&gt;=1,OR(K370={1,"2a","2b",3,"5a","5b","10a","10b","20a","20b","40a","40b","80a","80b","160a","160b"})),"l",""))</f>
        <v>l</v>
      </c>
      <c r="J370" s="7" t="str">
        <f>IF(OR($A370={13,14,15,16,17,18,19,20,21,22,23,24}),"d","")</f>
        <v/>
      </c>
      <c r="K370" s="14" t="str">
        <f>IF(AND(OR($D369={"1/2","2/3","2/1","3/2"}),I369="w"),VLOOKUP(K369,$AA$2:$AB$17,2,FALSE),IF(AND(OR($D369={"1/2","2/3","2/1","3/2"}),I369="l"),VLOOKUP(K369,$AC$2:$AD$17,2,FALSE),IF(AND(OR($D369={"1/2","2/3","2/1","3/2"}),I368="w"),VLOOKUP(K368,$AA$2:$AB$17,2,FALSE),IF(AND(OR($D369={"1/2","2/3","2/1","3/2"}),I368="l"),VLOOKUP(K368,$AC$2:$AD$17,2,FALSE),IF(AND(OR($D369={"1/2","2/3","2/1","3/2"}),I367="w"),VLOOKUP(K367,$AA$2:$AB$17,2,FALSE),IF(AND(OR($D369={"1/2","2/3","2/1","3/2"}),I367="l"),VLOOKUP(K367,$AC$2:$AD$17,2,FALSE),IF(AND(OR($D369={"1/2","2/3","2/1","3/2"}),I366="w"),VLOOKUP(K366,$AA$2:$AB$17,2,FALSE),IF(AND(OR($D369={"1/2","2/3","2/1","3/2"}),I366="l"),VLOOKUP(K366,$AC$2:$AD$17,2,FALSE),IF(AND(OR($D369={"1/2","2/3","2/1","3/2"}),I365="w"),VLOOKUP(K365,$AA$2:$AB$17,2,FALSE),IF(AND(OR($D369={"1/2","2/3","2/1","3/2"}),I365="l"),VLOOKUP(K365,$AC$2:$AD$17,2,FALSE),IF(AND(OR($D369={"1/2","2/3","2/1","3/2"}),I364="w"),VLOOKUP(K364,$AA$2:$AB$17,2,FALSE),IF(AND(OR($D369={"1/2","2/3","2/1","3/2"}),I364="l"),VLOOKUP(K364,$AC$2:$AD$17,2,FALSE),IF(AND(OR($D369={"1/2","2/3","2/1","3/2"}),I363="w"),VLOOKUP(K363,$AA$2:$AB$17,2,FALSE),IF(AND(OR($D369={"1/2","2/3","2/1","3/2"}),I363="l"),VLOOKUP(K363,$AC$2:$AD$17,2,FALSE),IF(AND(OR($D369={"1/2","2/3","2/1","3/2"}),I362="w"),VLOOKUP(K362,$AA$2:$AB$17,2,FALSE),IF(AND(OR($D369={"1/2","2/3","2/1","3/2"}),I362="l"),VLOOKUP(K362,$AC$2:$AD$17,2,FALSE),IF(AND(OR($D369={"1/2","2/3","2/1","3/2"}),I361="w"),VLOOKUP(K361,$AA$2:$AB$17,2,FALSE),IF(AND(OR($D369={"1/2","2/3","2/1","3/2"}),I361="l"),VLOOKUP(K361,$AC$2:$AD$17,2,FALSE),IF(AND(OR($D369={"1/2","2/3","2/1","3/2"}),I360="w"),VLOOKUP(K360,$AA$2:$AB$17,2,FALSE),IF(AND(OR($D369={"1/2","2/3","2/1","3/2"}),I360="l"),VLOOKUP(K360,$AC$2:$AD$17,2,FALSE),IF(AND(OR($D369={"1/2","2/3","2/1","3/2"}),I359="w"),VLOOKUP(K359,$AA$2:$AB$17,2,FALSE),IF(AND(OR($D369={"1/2","2/3","2/1","3/2"}),I359="l"),VLOOKUP(K359,$AC$2:$AD$17,2,FALSE),IF(OR($D369={"1/2","2/3","2/1","3/2"}),1,"")))))))))))))))))))))))</f>
        <v>2b</v>
      </c>
      <c r="L370" s="13" t="str">
        <f>IF(AND(M370="d",$A370&gt;=1,OR(N370={1,"2a","2b",3,"5a","5b","10a","10b","20a","20b","40a","40b","80a","80b","160a","160b"})),"w",IF(AND(M370="",$A370&gt;=1,OR(N370={1,"2a","2b",3,"5a","5b","10a","10b","20a","20b","40a","40b","80a","80b","160a","160b"})),"l",""))</f>
        <v>w</v>
      </c>
      <c r="M370" s="7" t="str">
        <f>IF(OR($A370={25,26,27,28,29,30,31,32,33,34,35,36}),"d","")</f>
        <v>d</v>
      </c>
      <c r="N370" s="14" t="str">
        <f>IF(AND(OR($D369={"1/3","2/3","3/1","3/2"}),L369="w"),VLOOKUP(N369,$AA$2:$AB$17,2,FALSE),IF(AND(OR($D369={"1/3","2/3","3/1","3/2"}),L369="l"),VLOOKUP(N369,$AC$2:$AD$17,2,FALSE),IF(AND(OR($D369={"1/3","2/3","3/1","3/2"}),L368="w"),VLOOKUP(N368,$AA$2:$AB$17,2,FALSE),IF(AND(OR($D369={"1/3","2/3","3/1","3/2"}),L368="l"),VLOOKUP(N368,$AC$2:$AD$17,2,FALSE),IF(AND(OR($D369={"1/3","2/3","3/1","3/2"}),L367="w"),VLOOKUP(N367,$AA$2:$AB$17,2,FALSE),IF(AND(OR($D369={"1/3","2/3","3/1","3/2"}),L367="l"),VLOOKUP(N367,$AC$2:$AD$17,2,FALSE),IF(AND(OR($D369={"1/3","2/3","3/1","3/2"}),L366="w"),VLOOKUP(N366,$AA$2:$AB$17,2,FALSE),IF(AND(OR($D369={"1/3","2/3","3/1","3/2"}),L366="l"),VLOOKUP(N366,$AC$2:$AD$17,2,FALSE),IF(AND(OR($D369={"1/3","2/3","3/1","3/2"}),L365="w"),VLOOKUP(N365,$AA$2:$AB$17,2,FALSE),IF(AND(OR($D369={"1/3","2/3","3/1","3/2"}),L365="l"),VLOOKUP(N365,$AC$2:$AD$17,2,FALSE),IF(AND(OR($D369={"1/3","2/3","3/1","3/2"}),L364="w"),VLOOKUP(N364,$AA$2:$AB$17,2,FALSE),IF(AND(OR($D369={"1/3","2/3","3/1","3/2"}),L364="l"),VLOOKUP(N364,$AC$2:$AD$17,2,FALSE),IF(AND(OR($D369={"1/3","2/3","3/1","3/2"}),L363="w"),VLOOKUP(N363,$AA$2:$AB$17,2,FALSE),IF(AND(OR($D369={"1/3","2/3","3/1","3/2"}),L363="l"),VLOOKUP(N363,$AC$2:$AD$17,2,FALSE),IF(AND(OR($D369={"1/3","2/3","3/1","3/2"}),L362="w"),VLOOKUP(N362,$AA$2:$AB$17,2,FALSE),IF(AND(OR($D369={"1/3","2/3","3/1","3/2"}),L362="l"),VLOOKUP(N362,$AC$2:$AD$17,2,FALSE),IF(AND(OR($D369={"1/3","2/3","3/1","3/2"}),L361="w"),VLOOKUP(N361,$AA$2:$AB$17,2,FALSE),IF(AND(OR($D369={"1/3","2/3","3/1","3/2"}),L361="l"),VLOOKUP(N361,$AC$2:$AD$17,2,FALSE),IF(AND(OR($D369={"1/3","2/3","3/1","3/2"}),L360="w"),VLOOKUP(N360,$AA$2:$AB$17,2,FALSE),IF(AND(OR($D369={"1/3","2/3","3/1","3/2"}),L360="l"),VLOOKUP(N360,$AC$2:$AD$17,2,FALSE),IF(AND(OR($D369={"1/3","2/3","3/1","3/2"}),L359="w"),VLOOKUP(N359,$AA$2:$AB$17,2,FALSE),IF(AND(OR($D369={"1/3","2/3","3/1","3/2"}),L359="l"),VLOOKUP(N359,$AC$2:$AD$17,2,FALSE),IF(OR($D369={"1/3","2/3","3/1","3/2"}),1,"")))))))))))))))))))))))</f>
        <v>2a</v>
      </c>
      <c r="O370" s="12">
        <f t="shared" si="32"/>
        <v>2</v>
      </c>
      <c r="P370" s="13" t="str">
        <f>IF(AND(Q370="c",$A370&gt;=1,OR(R370={1,"2a","2b",3,"5a","5b","10a","10b","20a","20b","40a","40b","80a","80b","160a","160b"})),"w",IF(AND(Q370="",$A370&gt;=1,OR(R370={1,"2a","2b",3,"5a","5b","10a","10b","20a","20b","40a","40b","80a","80b","160a","160b"})),"l",""))</f>
        <v>l</v>
      </c>
      <c r="Q370" s="7" t="str">
        <f>IF(OR($A370={1,4,7,10,13,16,19,22,25,28,31,34}),"c","")</f>
        <v/>
      </c>
      <c r="R370" s="14" t="str">
        <f>IF(AND(OR($E369={"a/b","a/c","b/a","c/a"}),P369="w"),VLOOKUP(R369,$AA$2:$AB$17,2,FALSE),IF(AND(OR($E369={"a/b","a/c","b/a","c/a"}),P369="l"),VLOOKUP(R369,$AC$2:$AD$17,2,FALSE),IF(AND(OR($E369={"a/b","a/c","b/a","c/a"}),P368="w"),VLOOKUP(R368,$AA$2:$AB$17,2,FALSE),IF(AND(OR($E369={"a/b","a/c","b/a","c/a"}),P368="l"),VLOOKUP(R368,$AC$2:$AD$17,2,FALSE),IF(AND(OR($E369={"a/b","a/c","b/a","c/a"}),P367="w"),VLOOKUP(R367,$AA$2:$AB$17,2,FALSE),IF(AND(OR($E369={"a/b","a/c","b/a","c/a"}),P367="l"),VLOOKUP(R367,$AC$2:$AD$17,2,FALSE),IF(AND(OR($E369={"a/b","a/c","b/a","c/a"}),P366="w"),VLOOKUP(R366,$AA$2:$AB$17,2,FALSE),IF(AND(OR($E369={"a/b","a/c","b/a","c/a"}),P366="l"),VLOOKUP(R366,$AC$2:$AD$17,2,FALSE),IF(AND(OR($E369={"a/b","a/c","b/a","c/a"}),P365="w"),VLOOKUP(R365,$AA$2:$AB$17,2,FALSE),IF(AND(OR($E369={"a/b","a/c","b/a","c/a"}),P365="l"),VLOOKUP(R365,$AC$2:$AD$17,2,FALSE),IF(AND(OR($E369={"a/b","a/c","b/a","c/a"}),P364="w"),VLOOKUP(R364,$AA$2:$AB$17,2,FALSE),IF(AND(OR($E369={"a/b","a/c","b/a","c/a"}),P364="l"),VLOOKUP(R364,$AC$2:$AD$17,2,FALSE),IF(AND(OR($E369={"a/b","a/c","b/a","c/a"}),P363="w"),VLOOKUP(R363,$AA$2:$AB$17,2,FALSE),IF(AND(OR($E369={"a/b","a/c","b/a","c/a"}),P363="l"),VLOOKUP(R363,$AC$2:$AD$17,2,FALSE),IF(AND(OR($E369={"a/b","a/c","b/a","c/a"}),P362="w"),VLOOKUP(R362,$AA$2:$AB$17,2,FALSE),IF(AND(OR($E369={"a/b","a/c","b/a","c/a"}),P362="l"),VLOOKUP(R362,$AC$2:$AD$17,2,FALSE),IF(AND(OR($E369={"a/b","a/c","b/a","c/a"}),P361="w"),VLOOKUP(R361,$AA$2:$AB$17,2,FALSE),IF(AND(OR($E369={"a/b","a/c","b/a","c/a"}),P361="l"),VLOOKUP(R361,$AC$2:$AD$17,2,FALSE),IF(AND(OR($E369={"a/b","a/c","b/a","c/a"}),P360="w"),VLOOKUP(R360,$AA$2:$AB$17,2,FALSE),IF(AND(OR($E369={"a/b","a/c","b/a","c/a"}),P360="l"),VLOOKUP(R360,$AC$2:$AD$17,2,FALSE),IF(AND(OR($E369={"a/b","a/c","b/a","c/a"}),P359="w"),VLOOKUP(R359,$AA$2:$AB$17,2,FALSE),IF(AND(OR($E369={"a/b","a/c","b/a","c/a"}),P359="l"),VLOOKUP(R359,$AC$2:$AD$17,2,FALSE),IF(OR($E369={"a/b","a/c","b/a","c/a"}),1,"")))))))))))))))))))))))</f>
        <v>10a</v>
      </c>
      <c r="S370" s="13" t="str">
        <f>IF(AND(T370="c",$A370&gt;=1,OR(U370={1,"2a","2b",3,"5a","5b","10a","10b","20a","20b","40a","40b","80a","80b","160a","160b"})),"w",IF(AND(T370="",$A370&gt;=1,OR(U370={1,"2a","2b",3,"5a","5b","10a","10b","20a","20b","40a","40b","80a","80b","160a","160b"})),"l",""))</f>
        <v>w</v>
      </c>
      <c r="T370" s="7" t="str">
        <f>IF(OR($A370={2,5,8,11,14,17,20,23,26,29,32,35}),"c","")</f>
        <v>c</v>
      </c>
      <c r="U370" s="14">
        <f>IF(AND(OR($E369={"a/b","b/c","b/a","c/b"}),S369="w"),VLOOKUP(U369,$AA$2:$AB$17,2,FALSE),IF(AND(OR($E369={"a/b","b/c","b/a","c/b"}),S369="l"),VLOOKUP(U369,$AC$2:$AD$17,2,FALSE),IF(AND(OR($E369={"a/b","b/c","b/a","c/b"}),S368="w"),VLOOKUP(U368,$AA$2:$AB$17,2,FALSE),IF(AND(OR($E369={"a/b","b/c","b/a","c/b"}),S368="l"),VLOOKUP(U368,$AC$2:$AD$17,2,FALSE),IF(AND(OR($E369={"a/b","b/c","b/a","c/b"}),S367="w"),VLOOKUP(U367,$AA$2:$AB$17,2,FALSE),IF(AND(OR($E369={"a/b","b/c","b/a","c/b"}),S367="l"),VLOOKUP(U367,$AC$2:$AD$17,2,FALSE),IF(AND(OR($E369={"a/b","b/c","b/a","c/b"}),S366="w"),VLOOKUP(U366,$AA$2:$AB$17,2,FALSE),IF(AND(OR($E369={"a/b","b/c","b/a","c/b"}),S366="l"),VLOOKUP(U366,$AC$2:$AD$17,2,FALSE),IF(AND(OR($E369={"a/b","b/c","b/a","c/b"}),S365="w"),VLOOKUP(U365,$AA$2:$AB$17,2,FALSE),IF(AND(OR($E369={"a/b","b/c","b/a","c/b"}),S365="l"),VLOOKUP(U365,$AC$2:$AD$17,2,FALSE),IF(AND(OR($E369={"a/b","b/c","b/a","c/b"}),S364="w"),VLOOKUP(U364,$AA$2:$AB$17,2,FALSE),IF(AND(OR($E369={"a/b","b/c","b/a","c/b"}),S364="l"),VLOOKUP(U364,$AC$2:$AD$17,2,FALSE),IF(AND(OR($E369={"a/b","b/c","b/a","c/b"}),S363="w"),VLOOKUP(U363,$AA$2:$AB$17,2,FALSE),IF(AND(OR($E369={"a/b","b/c","b/a","c/b"}),S363="l"),VLOOKUP(U363,$AC$2:$AD$17,2,FALSE),IF(AND(OR($E369={"a/b","b/c","b/a","c/b"}),S362="w"),VLOOKUP(U362,$AA$2:$AB$17,2,FALSE),IF(AND(OR($E369={"a/b","b/c","b/a","c/b"}),S362="l"),VLOOKUP(U362,$AC$2:$AD$17,2,FALSE),IF(AND(OR($E369={"a/b","b/c","b/a","c/b"}),S361="w"),VLOOKUP(U361,$AA$2:$AB$17,2,FALSE),IF(AND(OR($E369={"a/b","b/c","b/a","c/b"}),S361="l"),VLOOKUP(U361,$AC$2:$AD$17,2,FALSE),IF(AND(OR($E369={"a/b","b/c","b/a","c/b"}),S360="w"),VLOOKUP(U360,$AA$2:$AB$17,2,FALSE),IF(AND(OR($E369={"a/b","b/c","b/a","c/b"}),S360="l"),VLOOKUP(U360,$AC$2:$AD$17,2,FALSE),IF(AND(OR($E369={"a/b","b/c","b/a","c/b"}),S359="w"),VLOOKUP(U359,$AA$2:$AB$17,2,FALSE),IF(AND(OR($E369={"a/b","b/c","b/a","c/b"}),S359="l"),VLOOKUP(U359,$AC$2:$AD$17,2,FALSE),IF(OR($E369={"a/b","b/c","b/a","c/b"}),1,"")))))))))))))))))))))))</f>
        <v>3</v>
      </c>
      <c r="V370" s="13" t="str">
        <f>IF(AND(W370="c",$A370&gt;=1,OR(X370={1,"2a","2b",3,"5a","5b","10a","10b","20a","20b","40a","40b","80a","80b","160a","160b"})),"w",IF(AND(W370="",$A370&gt;=1,OR(X370={1,"2a","2b",3,"5a","5b","10a","10b","20a","20b","40a","40b","80a","80b","160a","160b"})),"l",""))</f>
        <v/>
      </c>
      <c r="W370" s="7" t="str">
        <f>IF(OR($A370={3,6,9,12,15,18,21,24,27,30,33,36}),"c","")</f>
        <v/>
      </c>
      <c r="X370" s="14" t="str">
        <f>IF(AND(OR($E369={"a/c","b/c","c/a","c/b"}),V369="w"),VLOOKUP(X369,$AA$2:$AB$17,2,FALSE),IF(AND(OR($E369={"a/c","b/c","c/a","c/b"}),V369="l"),VLOOKUP(X369,$AC$2:$AD$17,2,FALSE),IF(AND(OR($E369={"a/c","b/c","c/a","c/b"}),V368="w"),VLOOKUP(X368,$AA$2:$AB$17,2,FALSE),IF(AND(OR($E369={"a/c","b/c","c/a","c/b"}),V368="l"),VLOOKUP(X368,$AC$2:$AD$17,2,FALSE),IF(AND(OR($E369={"a/c","b/c","c/a","c/b"}),V367="w"),VLOOKUP(X367,$AA$2:$AB$17,2,FALSE),IF(AND(OR($E369={"a/c","b/c","c/a","c/b"}),V367="l"),VLOOKUP(X367,$AC$2:$AD$17,2,FALSE),IF(AND(OR($E369={"a/c","b/c","c/a","c/b"}),V366="w"),VLOOKUP(X366,$AA$2:$AB$17,2,FALSE),IF(AND(OR($E369={"a/c","b/c","c/a","c/b"}),V366="l"),VLOOKUP(X366,$AC$2:$AD$17,2,FALSE),IF(AND(OR($E369={"a/c","b/c","c/a","c/b"}),V365="w"),VLOOKUP(X365,$AA$2:$AB$17,2,FALSE),IF(AND(OR($E369={"a/c","b/c","c/a","c/b"}),V365="l"),VLOOKUP(X365,$AC$2:$AD$17,2,FALSE),IF(AND(OR($E369={"a/c","b/c","c/a","c/b"}),V364="w"),VLOOKUP(X364,$AA$2:$AB$17,2,FALSE),IF(AND(OR($E369={"a/c","b/c","c/a","c/b"}),V364="l"),VLOOKUP(X364,$AC$2:$AD$17,2,FALSE),IF(AND(OR($E369={"a/c","b/c","c/a","c/b"}),V363="w"),VLOOKUP(X363,$AA$2:$AB$17,2,FALSE),IF(AND(OR($E369={"a/c","b/c","c/a","c/b"}),V363="l"),VLOOKUP(X363,$AC$2:$AD$17,2,FALSE),IF(AND(OR($E369={"a/c","b/c","c/a","c/b"}),V362="w"),VLOOKUP(X362,$AA$2:$AB$17,2,FALSE),IF(AND(OR($E369={"a/c","b/c","c/a","c/b"}),V362="l"),VLOOKUP(X362,$AC$2:$AD$17,2,FALSE),IF(AND(OR($E369={"a/c","b/c","c/a","c/b"}),V361="w"),VLOOKUP(X361,$AA$2:$AB$17,2,FALSE),IF(AND(OR($E369={"a/c","b/c","c/a","c/b"}),V361="l"),VLOOKUP(X361,$AC$2:$AD$17,2,FALSE),IF(AND(OR($E369={"a/c","b/c","c/a","c/b"}),V360="w"),VLOOKUP(X360,$AA$2:$AB$17,2,FALSE),IF(AND(OR($E369={"a/c","b/c","c/a","c/b"}),V360="l"),VLOOKUP(X360,$AC$2:$AD$17,2,FALSE),IF(AND(OR($E369={"a/c","b/c","c/a","c/b"}),V359="w"),VLOOKUP(X359,$AA$2:$AB$17,2,FALSE),IF(AND(OR($E369={"a/c","b/c","c/a","c/b"}),V359="l"),VLOOKUP(X359,$AC$2:$AD$17,2,FALSE),IF(OR($E369={"a/c","b/c","c/a","c/b"}),1,"")))))))))))))))))))))))</f>
        <v/>
      </c>
      <c r="Y370" s="12">
        <f t="shared" si="33"/>
        <v>-4</v>
      </c>
      <c r="Z370" s="27">
        <f t="shared" si="34"/>
        <v>-2</v>
      </c>
    </row>
    <row r="371" spans="1:26">
      <c r="A371" s="2">
        <v>22</v>
      </c>
      <c r="B371" s="9">
        <f>IF(OR($A371={1,2,3,4,5,6,7,8,9,10,11,12}),1,IF(OR($A371={13,14,15,16,17,18,19,20,21,22,23,24}),2,IF(OR($A371={25,26,27,28,29,30,31,32,33,34,35,36}),3,"")))</f>
        <v>2</v>
      </c>
      <c r="C371" s="9" t="str">
        <f>IF(OR($A371={1,4,7,10,13,16,19,22,25,28,31,34}),"A",IF(OR($A371={2,5,8,11,14,17,20,23,26,29,32,35}),"B",IF(OR($A371={3,6,9,12,15,18,21,24,27,30,33,36}),"C","")))</f>
        <v>A</v>
      </c>
      <c r="D371" t="str">
        <f t="shared" si="35"/>
        <v>3/2</v>
      </c>
      <c r="E371" t="str">
        <f t="shared" si="36"/>
        <v>B/A</v>
      </c>
      <c r="F371" s="13" t="str">
        <f>IF(AND(G371="d",$A371&gt;=1,OR(H371={1,"2a","2b",3,"5a","5b","10a","10b","20a","20b","40a","40b","80a","80b","160a","160b"})),"w",IF(AND(G371="",$A371&gt;=1,OR(H371={1,"2a","2b",3,"5a","5b","10a","10b","20a","20b","40a","40b","80a","80b","160a","160b"})),"l",""))</f>
        <v/>
      </c>
      <c r="G371" s="7" t="str">
        <f>IF(OR($A371={1,2,3,4,5,6,7,8,9,10,11,12}),"d","")</f>
        <v/>
      </c>
      <c r="H371" s="14" t="str">
        <f>IF(AND(OR($D370={"1/2","1/3","2/1","3/1"}),F370="w"),VLOOKUP(H370,$AA$2:$AB$17,2,FALSE),IF(AND(OR($D370={"1/2","1/3","2/1","3/1"}),F370="l"),VLOOKUP(H370,$AC$2:$AD$17,2,FALSE),IF(AND(OR($D370={"1/2","1/3","2/1","3/1"}),F369="w"),VLOOKUP(H369,$AA$2:$AB$17,2,FALSE),IF(AND(OR($D370={"1/2","1/3","2/1","3/1"}),F369="l"),VLOOKUP(H369,$AC$2:$AD$17,2,FALSE),IF(AND(OR($D370={"1/2","1/3","2/1","3/1"}),F368="w"),VLOOKUP(H368,$AA$2:$AB$17,2,FALSE),IF(AND(OR($D370={"1/2","1/3","2/1","3/1"}),F368="l"),VLOOKUP(H368,$AC$2:$AD$17,2,FALSE),IF(AND(OR($D370={"1/2","1/3","2/1","3/1"}),F367="w"),VLOOKUP(H367,$AA$2:$AB$17,2,FALSE),IF(AND(OR($D370={"1/2","1/3","2/1","3/1"}),F367="l"),VLOOKUP(H367,$AC$2:$AD$17,2,FALSE),IF(AND(OR($D370={"1/2","1/3","2/1","3/1"}),F366="w"),VLOOKUP(H366,$AA$2:$AB$17,2,FALSE),IF(AND(OR($D370={"1/2","1/3","2/1","3/1"}),F366="l"),VLOOKUP(H366,$AC$2:$AD$17,2,FALSE),IF(AND(OR($D370={"1/2","1/3","2/1","3/1"}),F365="w"),VLOOKUP(H365,$AA$2:$AB$17,2,FALSE),IF(AND(OR($D370={"1/2","1/3","2/1","3/1"}),F365="l"),VLOOKUP(H365,$AC$2:$AD$17,2,FALSE),IF(AND(OR($D370={"1/2","1/3","2/1","3/1"}),F364="w"),VLOOKUP(H364,$AA$2:$AB$17,2,FALSE),IF(AND(OR($D370={"1/2","1/3","2/1","3/1"}),F364="l"),VLOOKUP(H364,$AC$2:$AD$17,2,FALSE),IF(AND(OR($D370={"1/2","1/3","2/1","3/1"}),F363="w"),VLOOKUP(H363,$AA$2:$AB$17,2,FALSE),IF(AND(OR($D370={"1/2","1/3","2/1","3/1"}),F363="l"),VLOOKUP(H363,$AC$2:$AD$17,2,FALSE),IF(AND(OR($D370={"1/2","1/3","2/1","3/1"}),F362="w"),VLOOKUP(H362,$AA$2:$AB$17,2,FALSE),IF(AND(OR($D370={"1/2","1/3","2/1","3/1"}),F362="l"),VLOOKUP(H362,$AC$2:$AD$17,2,FALSE),IF(AND(OR($D370={"1/2","1/3","2/1","3/1"}),F361="w"),VLOOKUP(H361,$AA$2:$AB$17,2,FALSE),IF(AND(OR($D370={"1/2","1/3","2/1","3/1"}),F361="l"),VLOOKUP(H361,$AC$2:$AD$17,2,FALSE),IF(AND(OR($D370={"1/2","1/3","2/1","3/1"}),F360="w"),VLOOKUP(H360,$AA$2:$AB$17,2,FALSE),IF(AND(OR($D370={"1/2","1/3","2/1","3/1"}),F360="l"),VLOOKUP(H360,$AC$2:$AD$17,2,FALSE),IF(OR($D370={"1/2","1/3","2/1","3/1"}),1,"")))))))))))))))))))))))</f>
        <v/>
      </c>
      <c r="I371" s="13" t="str">
        <f>IF(AND(J371="d",$A371&gt;=1,OR(K371={1,"2a","2b",3,"5a","5b","10a","10b","20a","20b","40a","40b","80a","80b","160a","160b"})),"w",IF(AND(J371="",$A371&gt;=1,OR(K371={1,"2a","2b",3,"5a","5b","10a","10b","20a","20b","40a","40b","80a","80b","160a","160b"})),"l",""))</f>
        <v>w</v>
      </c>
      <c r="J371" s="7" t="str">
        <f>IF(OR($A371={13,14,15,16,17,18,19,20,21,22,23,24}),"d","")</f>
        <v>d</v>
      </c>
      <c r="K371" s="14">
        <f>IF(AND(OR($D370={"1/2","2/3","2/1","3/2"}),I370="w"),VLOOKUP(K370,$AA$2:$AB$17,2,FALSE),IF(AND(OR($D370={"1/2","2/3","2/1","3/2"}),I370="l"),VLOOKUP(K370,$AC$2:$AD$17,2,FALSE),IF(AND(OR($D370={"1/2","2/3","2/1","3/2"}),I369="w"),VLOOKUP(K369,$AA$2:$AB$17,2,FALSE),IF(AND(OR($D370={"1/2","2/3","2/1","3/2"}),I369="l"),VLOOKUP(K369,$AC$2:$AD$17,2,FALSE),IF(AND(OR($D370={"1/2","2/3","2/1","3/2"}),I368="w"),VLOOKUP(K368,$AA$2:$AB$17,2,FALSE),IF(AND(OR($D370={"1/2","2/3","2/1","3/2"}),I368="l"),VLOOKUP(K368,$AC$2:$AD$17,2,FALSE),IF(AND(OR($D370={"1/2","2/3","2/1","3/2"}),I367="w"),VLOOKUP(K367,$AA$2:$AB$17,2,FALSE),IF(AND(OR($D370={"1/2","2/3","2/1","3/2"}),I367="l"),VLOOKUP(K367,$AC$2:$AD$17,2,FALSE),IF(AND(OR($D370={"1/2","2/3","2/1","3/2"}),I366="w"),VLOOKUP(K366,$AA$2:$AB$17,2,FALSE),IF(AND(OR($D370={"1/2","2/3","2/1","3/2"}),I366="l"),VLOOKUP(K366,$AC$2:$AD$17,2,FALSE),IF(AND(OR($D370={"1/2","2/3","2/1","3/2"}),I365="w"),VLOOKUP(K365,$AA$2:$AB$17,2,FALSE),IF(AND(OR($D370={"1/2","2/3","2/1","3/2"}),I365="l"),VLOOKUP(K365,$AC$2:$AD$17,2,FALSE),IF(AND(OR($D370={"1/2","2/3","2/1","3/2"}),I364="w"),VLOOKUP(K364,$AA$2:$AB$17,2,FALSE),IF(AND(OR($D370={"1/2","2/3","2/1","3/2"}),I364="l"),VLOOKUP(K364,$AC$2:$AD$17,2,FALSE),IF(AND(OR($D370={"1/2","2/3","2/1","3/2"}),I363="w"),VLOOKUP(K363,$AA$2:$AB$17,2,FALSE),IF(AND(OR($D370={"1/2","2/3","2/1","3/2"}),I363="l"),VLOOKUP(K363,$AC$2:$AD$17,2,FALSE),IF(AND(OR($D370={"1/2","2/3","2/1","3/2"}),I362="w"),VLOOKUP(K362,$AA$2:$AB$17,2,FALSE),IF(AND(OR($D370={"1/2","2/3","2/1","3/2"}),I362="l"),VLOOKUP(K362,$AC$2:$AD$17,2,FALSE),IF(AND(OR($D370={"1/2","2/3","2/1","3/2"}),I361="w"),VLOOKUP(K361,$AA$2:$AB$17,2,FALSE),IF(AND(OR($D370={"1/2","2/3","2/1","3/2"}),I361="l"),VLOOKUP(K361,$AC$2:$AD$17,2,FALSE),IF(AND(OR($D370={"1/2","2/3","2/1","3/2"}),I360="w"),VLOOKUP(K360,$AA$2:$AB$17,2,FALSE),IF(AND(OR($D370={"1/2","2/3","2/1","3/2"}),I360="l"),VLOOKUP(K360,$AC$2:$AD$17,2,FALSE),IF(OR($D370={"1/2","2/3","2/1","3/2"}),1,"")))))))))))))))))))))))</f>
        <v>3</v>
      </c>
      <c r="L371" s="13" t="str">
        <f>IF(AND(M371="d",$A371&gt;=1,OR(N371={1,"2a","2b",3,"5a","5b","10a","10b","20a","20b","40a","40b","80a","80b","160a","160b"})),"w",IF(AND(M371="",$A371&gt;=1,OR(N371={1,"2a","2b",3,"5a","5b","10a","10b","20a","20b","40a","40b","80a","80b","160a","160b"})),"l",""))</f>
        <v>l</v>
      </c>
      <c r="M371" s="7" t="str">
        <f>IF(OR($A371={25,26,27,28,29,30,31,32,33,34,35,36}),"d","")</f>
        <v/>
      </c>
      <c r="N371" s="14">
        <f>IF(AND(OR($D370={"1/3","2/3","3/1","3/2"}),L370="w"),VLOOKUP(N370,$AA$2:$AB$17,2,FALSE),IF(AND(OR($D370={"1/3","2/3","3/1","3/2"}),L370="l"),VLOOKUP(N370,$AC$2:$AD$17,2,FALSE),IF(AND(OR($D370={"1/3","2/3","3/1","3/2"}),L369="w"),VLOOKUP(N369,$AA$2:$AB$17,2,FALSE),IF(AND(OR($D370={"1/3","2/3","3/1","3/2"}),L369="l"),VLOOKUP(N369,$AC$2:$AD$17,2,FALSE),IF(AND(OR($D370={"1/3","2/3","3/1","3/2"}),L368="w"),VLOOKUP(N368,$AA$2:$AB$17,2,FALSE),IF(AND(OR($D370={"1/3","2/3","3/1","3/2"}),L368="l"),VLOOKUP(N368,$AC$2:$AD$17,2,FALSE),IF(AND(OR($D370={"1/3","2/3","3/1","3/2"}),L367="w"),VLOOKUP(N367,$AA$2:$AB$17,2,FALSE),IF(AND(OR($D370={"1/3","2/3","3/1","3/2"}),L367="l"),VLOOKUP(N367,$AC$2:$AD$17,2,FALSE),IF(AND(OR($D370={"1/3","2/3","3/1","3/2"}),L366="w"),VLOOKUP(N366,$AA$2:$AB$17,2,FALSE),IF(AND(OR($D370={"1/3","2/3","3/1","3/2"}),L366="l"),VLOOKUP(N366,$AC$2:$AD$17,2,FALSE),IF(AND(OR($D370={"1/3","2/3","3/1","3/2"}),L365="w"),VLOOKUP(N365,$AA$2:$AB$17,2,FALSE),IF(AND(OR($D370={"1/3","2/3","3/1","3/2"}),L365="l"),VLOOKUP(N365,$AC$2:$AD$17,2,FALSE),IF(AND(OR($D370={"1/3","2/3","3/1","3/2"}),L364="w"),VLOOKUP(N364,$AA$2:$AB$17,2,FALSE),IF(AND(OR($D370={"1/3","2/3","3/1","3/2"}),L364="l"),VLOOKUP(N364,$AC$2:$AD$17,2,FALSE),IF(AND(OR($D370={"1/3","2/3","3/1","3/2"}),L363="w"),VLOOKUP(N363,$AA$2:$AB$17,2,FALSE),IF(AND(OR($D370={"1/3","2/3","3/1","3/2"}),L363="l"),VLOOKUP(N363,$AC$2:$AD$17,2,FALSE),IF(AND(OR($D370={"1/3","2/3","3/1","3/2"}),L362="w"),VLOOKUP(N362,$AA$2:$AB$17,2,FALSE),IF(AND(OR($D370={"1/3","2/3","3/1","3/2"}),L362="l"),VLOOKUP(N362,$AC$2:$AD$17,2,FALSE),IF(AND(OR($D370={"1/3","2/3","3/1","3/2"}),L361="w"),VLOOKUP(N361,$AA$2:$AB$17,2,FALSE),IF(AND(OR($D370={"1/3","2/3","3/1","3/2"}),L361="l"),VLOOKUP(N361,$AC$2:$AD$17,2,FALSE),IF(AND(OR($D370={"1/3","2/3","3/1","3/2"}),L360="w"),VLOOKUP(N360,$AA$2:$AB$17,2,FALSE),IF(AND(OR($D370={"1/3","2/3","3/1","3/2"}),L360="l"),VLOOKUP(N360,$AC$2:$AD$17,2,FALSE),IF(OR($D370={"1/3","2/3","3/1","3/2"}),1,"")))))))))))))))))))))))</f>
        <v>1</v>
      </c>
      <c r="O371" s="12">
        <f t="shared" si="32"/>
        <v>5</v>
      </c>
      <c r="P371" s="13" t="str">
        <f>IF(AND(Q371="c",$A371&gt;=1,OR(R371={1,"2a","2b",3,"5a","5b","10a","10b","20a","20b","40a","40b","80a","80b","160a","160b"})),"w",IF(AND(Q371="",$A371&gt;=1,OR(R371={1,"2a","2b",3,"5a","5b","10a","10b","20a","20b","40a","40b","80a","80b","160a","160b"})),"l",""))</f>
        <v>w</v>
      </c>
      <c r="Q371" s="7" t="str">
        <f>IF(OR($A371={1,4,7,10,13,16,19,22,25,28,31,34}),"c","")</f>
        <v>c</v>
      </c>
      <c r="R371" s="14" t="str">
        <f>IF(AND(OR($E370={"a/b","a/c","b/a","c/a"}),P370="w"),VLOOKUP(R370,$AA$2:$AB$17,2,FALSE),IF(AND(OR($E370={"a/b","a/c","b/a","c/a"}),P370="l"),VLOOKUP(R370,$AC$2:$AD$17,2,FALSE),IF(AND(OR($E370={"a/b","a/c","b/a","c/a"}),P369="w"),VLOOKUP(R369,$AA$2:$AB$17,2,FALSE),IF(AND(OR($E370={"a/b","a/c","b/a","c/a"}),P369="l"),VLOOKUP(R369,$AC$2:$AD$17,2,FALSE),IF(AND(OR($E370={"a/b","a/c","b/a","c/a"}),P368="w"),VLOOKUP(R368,$AA$2:$AB$17,2,FALSE),IF(AND(OR($E370={"a/b","a/c","b/a","c/a"}),P368="l"),VLOOKUP(R368,$AC$2:$AD$17,2,FALSE),IF(AND(OR($E370={"a/b","a/c","b/a","c/a"}),P367="w"),VLOOKUP(R367,$AA$2:$AB$17,2,FALSE),IF(AND(OR($E370={"a/b","a/c","b/a","c/a"}),P367="l"),VLOOKUP(R367,$AC$2:$AD$17,2,FALSE),IF(AND(OR($E370={"a/b","a/c","b/a","c/a"}),P366="w"),VLOOKUP(R366,$AA$2:$AB$17,2,FALSE),IF(AND(OR($E370={"a/b","a/c","b/a","c/a"}),P366="l"),VLOOKUP(R366,$AC$2:$AD$17,2,FALSE),IF(AND(OR($E370={"a/b","a/c","b/a","c/a"}),P365="w"),VLOOKUP(R365,$AA$2:$AB$17,2,FALSE),IF(AND(OR($E370={"a/b","a/c","b/a","c/a"}),P365="l"),VLOOKUP(R365,$AC$2:$AD$17,2,FALSE),IF(AND(OR($E370={"a/b","a/c","b/a","c/a"}),P364="w"),VLOOKUP(R364,$AA$2:$AB$17,2,FALSE),IF(AND(OR($E370={"a/b","a/c","b/a","c/a"}),P364="l"),VLOOKUP(R364,$AC$2:$AD$17,2,FALSE),IF(AND(OR($E370={"a/b","a/c","b/a","c/a"}),P363="w"),VLOOKUP(R363,$AA$2:$AB$17,2,FALSE),IF(AND(OR($E370={"a/b","a/c","b/a","c/a"}),P363="l"),VLOOKUP(R363,$AC$2:$AD$17,2,FALSE),IF(AND(OR($E370={"a/b","a/c","b/a","c/a"}),P362="w"),VLOOKUP(R362,$AA$2:$AB$17,2,FALSE),IF(AND(OR($E370={"a/b","a/c","b/a","c/a"}),P362="l"),VLOOKUP(R362,$AC$2:$AD$17,2,FALSE),IF(AND(OR($E370={"a/b","a/c","b/a","c/a"}),P361="w"),VLOOKUP(R361,$AA$2:$AB$17,2,FALSE),IF(AND(OR($E370={"a/b","a/c","b/a","c/a"}),P361="l"),VLOOKUP(R361,$AC$2:$AD$17,2,FALSE),IF(AND(OR($E370={"a/b","a/c","b/a","c/a"}),P360="w"),VLOOKUP(R360,$AA$2:$AB$17,2,FALSE),IF(AND(OR($E370={"a/b","a/c","b/a","c/a"}),P360="l"),VLOOKUP(R360,$AC$2:$AD$17,2,FALSE),IF(OR($E370={"a/b","a/c","b/a","c/a"}),1,"")))))))))))))))))))))))</f>
        <v>10b</v>
      </c>
      <c r="S371" s="13" t="str">
        <f>IF(AND(T371="c",$A371&gt;=1,OR(U371={1,"2a","2b",3,"5a","5b","10a","10b","20a","20b","40a","40b","80a","80b","160a","160b"})),"w",IF(AND(T371="",$A371&gt;=1,OR(U371={1,"2a","2b",3,"5a","5b","10a","10b","20a","20b","40a","40b","80a","80b","160a","160b"})),"l",""))</f>
        <v>l</v>
      </c>
      <c r="T371" s="7" t="str">
        <f>IF(OR($A371={2,5,8,11,14,17,20,23,26,29,32,35}),"c","")</f>
        <v/>
      </c>
      <c r="U371" s="14">
        <f>IF(AND(OR($E370={"a/b","b/c","b/a","c/b"}),S370="w"),VLOOKUP(U370,$AA$2:$AB$17,2,FALSE),IF(AND(OR($E370={"a/b","b/c","b/a","c/b"}),S370="l"),VLOOKUP(U370,$AC$2:$AD$17,2,FALSE),IF(AND(OR($E370={"a/b","b/c","b/a","c/b"}),S369="w"),VLOOKUP(U369,$AA$2:$AB$17,2,FALSE),IF(AND(OR($E370={"a/b","b/c","b/a","c/b"}),S369="l"),VLOOKUP(U369,$AC$2:$AD$17,2,FALSE),IF(AND(OR($E370={"a/b","b/c","b/a","c/b"}),S368="w"),VLOOKUP(U368,$AA$2:$AB$17,2,FALSE),IF(AND(OR($E370={"a/b","b/c","b/a","c/b"}),S368="l"),VLOOKUP(U368,$AC$2:$AD$17,2,FALSE),IF(AND(OR($E370={"a/b","b/c","b/a","c/b"}),S367="w"),VLOOKUP(U367,$AA$2:$AB$17,2,FALSE),IF(AND(OR($E370={"a/b","b/c","b/a","c/b"}),S367="l"),VLOOKUP(U367,$AC$2:$AD$17,2,FALSE),IF(AND(OR($E370={"a/b","b/c","b/a","c/b"}),S366="w"),VLOOKUP(U366,$AA$2:$AB$17,2,FALSE),IF(AND(OR($E370={"a/b","b/c","b/a","c/b"}),S366="l"),VLOOKUP(U366,$AC$2:$AD$17,2,FALSE),IF(AND(OR($E370={"a/b","b/c","b/a","c/b"}),S365="w"),VLOOKUP(U365,$AA$2:$AB$17,2,FALSE),IF(AND(OR($E370={"a/b","b/c","b/a","c/b"}),S365="l"),VLOOKUP(U365,$AC$2:$AD$17,2,FALSE),IF(AND(OR($E370={"a/b","b/c","b/a","c/b"}),S364="w"),VLOOKUP(U364,$AA$2:$AB$17,2,FALSE),IF(AND(OR($E370={"a/b","b/c","b/a","c/b"}),S364="l"),VLOOKUP(U364,$AC$2:$AD$17,2,FALSE),IF(AND(OR($E370={"a/b","b/c","b/a","c/b"}),S363="w"),VLOOKUP(U363,$AA$2:$AB$17,2,FALSE),IF(AND(OR($E370={"a/b","b/c","b/a","c/b"}),S363="l"),VLOOKUP(U363,$AC$2:$AD$17,2,FALSE),IF(AND(OR($E370={"a/b","b/c","b/a","c/b"}),S362="w"),VLOOKUP(U362,$AA$2:$AB$17,2,FALSE),IF(AND(OR($E370={"a/b","b/c","b/a","c/b"}),S362="l"),VLOOKUP(U362,$AC$2:$AD$17,2,FALSE),IF(AND(OR($E370={"a/b","b/c","b/a","c/b"}),S361="w"),VLOOKUP(U361,$AA$2:$AB$17,2,FALSE),IF(AND(OR($E370={"a/b","b/c","b/a","c/b"}),S361="l"),VLOOKUP(U361,$AC$2:$AD$17,2,FALSE),IF(AND(OR($E370={"a/b","b/c","b/a","c/b"}),S360="w"),VLOOKUP(U360,$AA$2:$AB$17,2,FALSE),IF(AND(OR($E370={"a/b","b/c","b/a","c/b"}),S360="l"),VLOOKUP(U360,$AC$2:$AD$17,2,FALSE),IF(OR($E370={"a/b","b/c","b/a","c/b"}),1,"")))))))))))))))))))))))</f>
        <v>1</v>
      </c>
      <c r="V371" s="13" t="str">
        <f>IF(AND(W371="c",$A371&gt;=1,OR(X371={1,"2a","2b",3,"5a","5b","10a","10b","20a","20b","40a","40b","80a","80b","160a","160b"})),"w",IF(AND(W371="",$A371&gt;=1,OR(X371={1,"2a","2b",3,"5a","5b","10a","10b","20a","20b","40a","40b","80a","80b","160a","160b"})),"l",""))</f>
        <v/>
      </c>
      <c r="W371" s="7" t="str">
        <f>IF(OR($A371={3,6,9,12,15,18,21,24,27,30,33,36}),"c","")</f>
        <v/>
      </c>
      <c r="X371" s="14" t="str">
        <f>IF(AND(OR($E370={"a/c","b/c","c/a","c/b"}),V370="w"),VLOOKUP(X370,$AA$2:$AB$17,2,FALSE),IF(AND(OR($E370={"a/c","b/c","c/a","c/b"}),V370="l"),VLOOKUP(X370,$AC$2:$AD$17,2,FALSE),IF(AND(OR($E370={"a/c","b/c","c/a","c/b"}),V369="w"),VLOOKUP(X369,$AA$2:$AB$17,2,FALSE),IF(AND(OR($E370={"a/c","b/c","c/a","c/b"}),V369="l"),VLOOKUP(X369,$AC$2:$AD$17,2,FALSE),IF(AND(OR($E370={"a/c","b/c","c/a","c/b"}),V368="w"),VLOOKUP(X368,$AA$2:$AB$17,2,FALSE),IF(AND(OR($E370={"a/c","b/c","c/a","c/b"}),V368="l"),VLOOKUP(X368,$AC$2:$AD$17,2,FALSE),IF(AND(OR($E370={"a/c","b/c","c/a","c/b"}),V367="w"),VLOOKUP(X367,$AA$2:$AB$17,2,FALSE),IF(AND(OR($E370={"a/c","b/c","c/a","c/b"}),V367="l"),VLOOKUP(X367,$AC$2:$AD$17,2,FALSE),IF(AND(OR($E370={"a/c","b/c","c/a","c/b"}),V366="w"),VLOOKUP(X366,$AA$2:$AB$17,2,FALSE),IF(AND(OR($E370={"a/c","b/c","c/a","c/b"}),V366="l"),VLOOKUP(X366,$AC$2:$AD$17,2,FALSE),IF(AND(OR($E370={"a/c","b/c","c/a","c/b"}),V365="w"),VLOOKUP(X365,$AA$2:$AB$17,2,FALSE),IF(AND(OR($E370={"a/c","b/c","c/a","c/b"}),V365="l"),VLOOKUP(X365,$AC$2:$AD$17,2,FALSE),IF(AND(OR($E370={"a/c","b/c","c/a","c/b"}),V364="w"),VLOOKUP(X364,$AA$2:$AB$17,2,FALSE),IF(AND(OR($E370={"a/c","b/c","c/a","c/b"}),V364="l"),VLOOKUP(X364,$AC$2:$AD$17,2,FALSE),IF(AND(OR($E370={"a/c","b/c","c/a","c/b"}),V363="w"),VLOOKUP(X363,$AA$2:$AB$17,2,FALSE),IF(AND(OR($E370={"a/c","b/c","c/a","c/b"}),V363="l"),VLOOKUP(X363,$AC$2:$AD$17,2,FALSE),IF(AND(OR($E370={"a/c","b/c","c/a","c/b"}),V362="w"),VLOOKUP(X362,$AA$2:$AB$17,2,FALSE),IF(AND(OR($E370={"a/c","b/c","c/a","c/b"}),V362="l"),VLOOKUP(X362,$AC$2:$AD$17,2,FALSE),IF(AND(OR($E370={"a/c","b/c","c/a","c/b"}),V361="w"),VLOOKUP(X361,$AA$2:$AB$17,2,FALSE),IF(AND(OR($E370={"a/c","b/c","c/a","c/b"}),V361="l"),VLOOKUP(X361,$AC$2:$AD$17,2,FALSE),IF(AND(OR($E370={"a/c","b/c","c/a","c/b"}),V360="w"),VLOOKUP(X360,$AA$2:$AB$17,2,FALSE),IF(AND(OR($E370={"a/c","b/c","c/a","c/b"}),V360="l"),VLOOKUP(X360,$AC$2:$AD$17,2,FALSE),IF(OR($E370={"a/c","b/c","c/a","c/b"}),1,"")))))))))))))))))))))))</f>
        <v/>
      </c>
      <c r="Y371" s="12">
        <f t="shared" si="33"/>
        <v>19</v>
      </c>
      <c r="Z371" s="27">
        <f t="shared" si="34"/>
        <v>24</v>
      </c>
    </row>
    <row r="372" spans="1:26">
      <c r="A372" s="2">
        <v>32</v>
      </c>
      <c r="B372" s="9">
        <f>IF(OR($A372={1,2,3,4,5,6,7,8,9,10,11,12}),1,IF(OR($A372={13,14,15,16,17,18,19,20,21,22,23,24}),2,IF(OR($A372={25,26,27,28,29,30,31,32,33,34,35,36}),3,"")))</f>
        <v>3</v>
      </c>
      <c r="C372" s="9" t="str">
        <f>IF(OR($A372={1,4,7,10,13,16,19,22,25,28,31,34}),"A",IF(OR($A372={2,5,8,11,14,17,20,23,26,29,32,35}),"B",IF(OR($A372={3,6,9,12,15,18,21,24,27,30,33,36}),"C","")))</f>
        <v>B</v>
      </c>
      <c r="D372" t="str">
        <f t="shared" si="35"/>
        <v>2/3</v>
      </c>
      <c r="E372" t="str">
        <f t="shared" si="36"/>
        <v>A/B</v>
      </c>
      <c r="F372" s="13" t="str">
        <f>IF(AND(G372="d",$A372&gt;=1,OR(H372={1,"2a","2b",3,"5a","5b","10a","10b","20a","20b","40a","40b","80a","80b","160a","160b"})),"w",IF(AND(G372="",$A372&gt;=1,OR(H372={1,"2a","2b",3,"5a","5b","10a","10b","20a","20b","40a","40b","80a","80b","160a","160b"})),"l",""))</f>
        <v/>
      </c>
      <c r="G372" s="7" t="str">
        <f>IF(OR($A372={1,2,3,4,5,6,7,8,9,10,11,12}),"d","")</f>
        <v/>
      </c>
      <c r="H372" s="14" t="str">
        <f>IF(AND(OR($D371={"1/2","1/3","2/1","3/1"}),F371="w"),VLOOKUP(H371,$AA$2:$AB$17,2,FALSE),IF(AND(OR($D371={"1/2","1/3","2/1","3/1"}),F371="l"),VLOOKUP(H371,$AC$2:$AD$17,2,FALSE),IF(AND(OR($D371={"1/2","1/3","2/1","3/1"}),F370="w"),VLOOKUP(H370,$AA$2:$AB$17,2,FALSE),IF(AND(OR($D371={"1/2","1/3","2/1","3/1"}),F370="l"),VLOOKUP(H370,$AC$2:$AD$17,2,FALSE),IF(AND(OR($D371={"1/2","1/3","2/1","3/1"}),F369="w"),VLOOKUP(H369,$AA$2:$AB$17,2,FALSE),IF(AND(OR($D371={"1/2","1/3","2/1","3/1"}),F369="l"),VLOOKUP(H369,$AC$2:$AD$17,2,FALSE),IF(AND(OR($D371={"1/2","1/3","2/1","3/1"}),F368="w"),VLOOKUP(H368,$AA$2:$AB$17,2,FALSE),IF(AND(OR($D371={"1/2","1/3","2/1","3/1"}),F368="l"),VLOOKUP(H368,$AC$2:$AD$17,2,FALSE),IF(AND(OR($D371={"1/2","1/3","2/1","3/1"}),F367="w"),VLOOKUP(H367,$AA$2:$AB$17,2,FALSE),IF(AND(OR($D371={"1/2","1/3","2/1","3/1"}),F367="l"),VLOOKUP(H367,$AC$2:$AD$17,2,FALSE),IF(AND(OR($D371={"1/2","1/3","2/1","3/1"}),F366="w"),VLOOKUP(H366,$AA$2:$AB$17,2,FALSE),IF(AND(OR($D371={"1/2","1/3","2/1","3/1"}),F366="l"),VLOOKUP(H366,$AC$2:$AD$17,2,FALSE),IF(AND(OR($D371={"1/2","1/3","2/1","3/1"}),F365="w"),VLOOKUP(H365,$AA$2:$AB$17,2,FALSE),IF(AND(OR($D371={"1/2","1/3","2/1","3/1"}),F365="l"),VLOOKUP(H365,$AC$2:$AD$17,2,FALSE),IF(AND(OR($D371={"1/2","1/3","2/1","3/1"}),F364="w"),VLOOKUP(H364,$AA$2:$AB$17,2,FALSE),IF(AND(OR($D371={"1/2","1/3","2/1","3/1"}),F364="l"),VLOOKUP(H364,$AC$2:$AD$17,2,FALSE),IF(AND(OR($D371={"1/2","1/3","2/1","3/1"}),F363="w"),VLOOKUP(H363,$AA$2:$AB$17,2,FALSE),IF(AND(OR($D371={"1/2","1/3","2/1","3/1"}),F363="l"),VLOOKUP(H363,$AC$2:$AD$17,2,FALSE),IF(AND(OR($D371={"1/2","1/3","2/1","3/1"}),F362="w"),VLOOKUP(H362,$AA$2:$AB$17,2,FALSE),IF(AND(OR($D371={"1/2","1/3","2/1","3/1"}),F362="l"),VLOOKUP(H362,$AC$2:$AD$17,2,FALSE),IF(AND(OR($D371={"1/2","1/3","2/1","3/1"}),F361="w"),VLOOKUP(H361,$AA$2:$AB$17,2,FALSE),IF(AND(OR($D371={"1/2","1/3","2/1","3/1"}),F361="l"),VLOOKUP(H361,$AC$2:$AD$17,2,FALSE),IF(OR($D371={"1/2","1/3","2/1","3/1"}),1,"")))))))))))))))))))))))</f>
        <v/>
      </c>
      <c r="I372" s="13" t="str">
        <f>IF(AND(J372="d",$A372&gt;=1,OR(K372={1,"2a","2b",3,"5a","5b","10a","10b","20a","20b","40a","40b","80a","80b","160a","160b"})),"w",IF(AND(J372="",$A372&gt;=1,OR(K372={1,"2a","2b",3,"5a","5b","10a","10b","20a","20b","40a","40b","80a","80b","160a","160b"})),"l",""))</f>
        <v>l</v>
      </c>
      <c r="J372" s="7" t="str">
        <f>IF(OR($A372={13,14,15,16,17,18,19,20,21,22,23,24}),"d","")</f>
        <v/>
      </c>
      <c r="K372" s="14">
        <f>IF(AND(OR($D371={"1/2","2/3","2/1","3/2"}),I371="w"),VLOOKUP(K371,$AA$2:$AB$17,2,FALSE),IF(AND(OR($D371={"1/2","2/3","2/1","3/2"}),I371="l"),VLOOKUP(K371,$AC$2:$AD$17,2,FALSE),IF(AND(OR($D371={"1/2","2/3","2/1","3/2"}),I370="w"),VLOOKUP(K370,$AA$2:$AB$17,2,FALSE),IF(AND(OR($D371={"1/2","2/3","2/1","3/2"}),I370="l"),VLOOKUP(K370,$AC$2:$AD$17,2,FALSE),IF(AND(OR($D371={"1/2","2/3","2/1","3/2"}),I369="w"),VLOOKUP(K369,$AA$2:$AB$17,2,FALSE),IF(AND(OR($D371={"1/2","2/3","2/1","3/2"}),I369="l"),VLOOKUP(K369,$AC$2:$AD$17,2,FALSE),IF(AND(OR($D371={"1/2","2/3","2/1","3/2"}),I368="w"),VLOOKUP(K368,$AA$2:$AB$17,2,FALSE),IF(AND(OR($D371={"1/2","2/3","2/1","3/2"}),I368="l"),VLOOKUP(K368,$AC$2:$AD$17,2,FALSE),IF(AND(OR($D371={"1/2","2/3","2/1","3/2"}),I367="w"),VLOOKUP(K367,$AA$2:$AB$17,2,FALSE),IF(AND(OR($D371={"1/2","2/3","2/1","3/2"}),I367="l"),VLOOKUP(K367,$AC$2:$AD$17,2,FALSE),IF(AND(OR($D371={"1/2","2/3","2/1","3/2"}),I366="w"),VLOOKUP(K366,$AA$2:$AB$17,2,FALSE),IF(AND(OR($D371={"1/2","2/3","2/1","3/2"}),I366="l"),VLOOKUP(K366,$AC$2:$AD$17,2,FALSE),IF(AND(OR($D371={"1/2","2/3","2/1","3/2"}),I365="w"),VLOOKUP(K365,$AA$2:$AB$17,2,FALSE),IF(AND(OR($D371={"1/2","2/3","2/1","3/2"}),I365="l"),VLOOKUP(K365,$AC$2:$AD$17,2,FALSE),IF(AND(OR($D371={"1/2","2/3","2/1","3/2"}),I364="w"),VLOOKUP(K364,$AA$2:$AB$17,2,FALSE),IF(AND(OR($D371={"1/2","2/3","2/1","3/2"}),I364="l"),VLOOKUP(K364,$AC$2:$AD$17,2,FALSE),IF(AND(OR($D371={"1/2","2/3","2/1","3/2"}),I363="w"),VLOOKUP(K363,$AA$2:$AB$17,2,FALSE),IF(AND(OR($D371={"1/2","2/3","2/1","3/2"}),I363="l"),VLOOKUP(K363,$AC$2:$AD$17,2,FALSE),IF(AND(OR($D371={"1/2","2/3","2/1","3/2"}),I362="w"),VLOOKUP(K362,$AA$2:$AB$17,2,FALSE),IF(AND(OR($D371={"1/2","2/3","2/1","3/2"}),I362="l"),VLOOKUP(K362,$AC$2:$AD$17,2,FALSE),IF(AND(OR($D371={"1/2","2/3","2/1","3/2"}),I361="w"),VLOOKUP(K361,$AA$2:$AB$17,2,FALSE),IF(AND(OR($D371={"1/2","2/3","2/1","3/2"}),I361="l"),VLOOKUP(K361,$AC$2:$AD$17,2,FALSE),IF(OR($D371={"1/2","2/3","2/1","3/2"}),1,"")))))))))))))))))))))))</f>
        <v>1</v>
      </c>
      <c r="L372" s="13" t="str">
        <f>IF(AND(M372="d",$A372&gt;=1,OR(N372={1,"2a","2b",3,"5a","5b","10a","10b","20a","20b","40a","40b","80a","80b","160a","160b"})),"w",IF(AND(M372="",$A372&gt;=1,OR(N372={1,"2a","2b",3,"5a","5b","10a","10b","20a","20b","40a","40b","80a","80b","160a","160b"})),"l",""))</f>
        <v>w</v>
      </c>
      <c r="M372" s="7" t="str">
        <f>IF(OR($A372={25,26,27,28,29,30,31,32,33,34,35,36}),"d","")</f>
        <v>d</v>
      </c>
      <c r="N372" s="14" t="str">
        <f>IF(AND(OR($D371={"1/3","2/3","3/1","3/2"}),L371="w"),VLOOKUP(N371,$AA$2:$AB$17,2,FALSE),IF(AND(OR($D371={"1/3","2/3","3/1","3/2"}),L371="l"),VLOOKUP(N371,$AC$2:$AD$17,2,FALSE),IF(AND(OR($D371={"1/3","2/3","3/1","3/2"}),L370="w"),VLOOKUP(N370,$AA$2:$AB$17,2,FALSE),IF(AND(OR($D371={"1/3","2/3","3/1","3/2"}),L370="l"),VLOOKUP(N370,$AC$2:$AD$17,2,FALSE),IF(AND(OR($D371={"1/3","2/3","3/1","3/2"}),L369="w"),VLOOKUP(N369,$AA$2:$AB$17,2,FALSE),IF(AND(OR($D371={"1/3","2/3","3/1","3/2"}),L369="l"),VLOOKUP(N369,$AC$2:$AD$17,2,FALSE),IF(AND(OR($D371={"1/3","2/3","3/1","3/2"}),L368="w"),VLOOKUP(N368,$AA$2:$AB$17,2,FALSE),IF(AND(OR($D371={"1/3","2/3","3/1","3/2"}),L368="l"),VLOOKUP(N368,$AC$2:$AD$17,2,FALSE),IF(AND(OR($D371={"1/3","2/3","3/1","3/2"}),L367="w"),VLOOKUP(N367,$AA$2:$AB$17,2,FALSE),IF(AND(OR($D371={"1/3","2/3","3/1","3/2"}),L367="l"),VLOOKUP(N367,$AC$2:$AD$17,2,FALSE),IF(AND(OR($D371={"1/3","2/3","3/1","3/2"}),L366="w"),VLOOKUP(N366,$AA$2:$AB$17,2,FALSE),IF(AND(OR($D371={"1/3","2/3","3/1","3/2"}),L366="l"),VLOOKUP(N366,$AC$2:$AD$17,2,FALSE),IF(AND(OR($D371={"1/3","2/3","3/1","3/2"}),L365="w"),VLOOKUP(N365,$AA$2:$AB$17,2,FALSE),IF(AND(OR($D371={"1/3","2/3","3/1","3/2"}),L365="l"),VLOOKUP(N365,$AC$2:$AD$17,2,FALSE),IF(AND(OR($D371={"1/3","2/3","3/1","3/2"}),L364="w"),VLOOKUP(N364,$AA$2:$AB$17,2,FALSE),IF(AND(OR($D371={"1/3","2/3","3/1","3/2"}),L364="l"),VLOOKUP(N364,$AC$2:$AD$17,2,FALSE),IF(AND(OR($D371={"1/3","2/3","3/1","3/2"}),L363="w"),VLOOKUP(N363,$AA$2:$AB$17,2,FALSE),IF(AND(OR($D371={"1/3","2/3","3/1","3/2"}),L363="l"),VLOOKUP(N363,$AC$2:$AD$17,2,FALSE),IF(AND(OR($D371={"1/3","2/3","3/1","3/2"}),L362="w"),VLOOKUP(N362,$AA$2:$AB$17,2,FALSE),IF(AND(OR($D371={"1/3","2/3","3/1","3/2"}),L362="l"),VLOOKUP(N362,$AC$2:$AD$17,2,FALSE),IF(AND(OR($D371={"1/3","2/3","3/1","3/2"}),L361="w"),VLOOKUP(N361,$AA$2:$AB$17,2,FALSE),IF(AND(OR($D371={"1/3","2/3","3/1","3/2"}),L361="l"),VLOOKUP(N361,$AC$2:$AD$17,2,FALSE),IF(OR($D371={"1/3","2/3","3/1","3/2"}),1,"")))))))))))))))))))))))</f>
        <v>2a</v>
      </c>
      <c r="O372" s="12">
        <f t="shared" si="32"/>
        <v>3</v>
      </c>
      <c r="P372" s="13" t="str">
        <f>IF(AND(Q372="c",$A372&gt;=1,OR(R372={1,"2a","2b",3,"5a","5b","10a","10b","20a","20b","40a","40b","80a","80b","160a","160b"})),"w",IF(AND(Q372="",$A372&gt;=1,OR(R372={1,"2a","2b",3,"5a","5b","10a","10b","20a","20b","40a","40b","80a","80b","160a","160b"})),"l",""))</f>
        <v>l</v>
      </c>
      <c r="Q372" s="7" t="str">
        <f>IF(OR($A372={1,4,7,10,13,16,19,22,25,28,31,34}),"c","")</f>
        <v/>
      </c>
      <c r="R372" s="14" t="str">
        <f>IF(AND(OR($E371={"a/b","a/c","b/a","c/a"}),P371="w"),VLOOKUP(R371,$AA$2:$AB$17,2,FALSE),IF(AND(OR($E371={"a/b","a/c","b/a","c/a"}),P371="l"),VLOOKUP(R371,$AC$2:$AD$17,2,FALSE),IF(AND(OR($E371={"a/b","a/c","b/a","c/a"}),P370="w"),VLOOKUP(R370,$AA$2:$AB$17,2,FALSE),IF(AND(OR($E371={"a/b","a/c","b/a","c/a"}),P370="l"),VLOOKUP(R370,$AC$2:$AD$17,2,FALSE),IF(AND(OR($E371={"a/b","a/c","b/a","c/a"}),P369="w"),VLOOKUP(R369,$AA$2:$AB$17,2,FALSE),IF(AND(OR($E371={"a/b","a/c","b/a","c/a"}),P369="l"),VLOOKUP(R369,$AC$2:$AD$17,2,FALSE),IF(AND(OR($E371={"a/b","a/c","b/a","c/a"}),P368="w"),VLOOKUP(R368,$AA$2:$AB$17,2,FALSE),IF(AND(OR($E371={"a/b","a/c","b/a","c/a"}),P368="l"),VLOOKUP(R368,$AC$2:$AD$17,2,FALSE),IF(AND(OR($E371={"a/b","a/c","b/a","c/a"}),P367="w"),VLOOKUP(R367,$AA$2:$AB$17,2,FALSE),IF(AND(OR($E371={"a/b","a/c","b/a","c/a"}),P367="l"),VLOOKUP(R367,$AC$2:$AD$17,2,FALSE),IF(AND(OR($E371={"a/b","a/c","b/a","c/a"}),P366="w"),VLOOKUP(R366,$AA$2:$AB$17,2,FALSE),IF(AND(OR($E371={"a/b","a/c","b/a","c/a"}),P366="l"),VLOOKUP(R366,$AC$2:$AD$17,2,FALSE),IF(AND(OR($E371={"a/b","a/c","b/a","c/a"}),P365="w"),VLOOKUP(R365,$AA$2:$AB$17,2,FALSE),IF(AND(OR($E371={"a/b","a/c","b/a","c/a"}),P365="l"),VLOOKUP(R365,$AC$2:$AD$17,2,FALSE),IF(AND(OR($E371={"a/b","a/c","b/a","c/a"}),P364="w"),VLOOKUP(R364,$AA$2:$AB$17,2,FALSE),IF(AND(OR($E371={"a/b","a/c","b/a","c/a"}),P364="l"),VLOOKUP(R364,$AC$2:$AD$17,2,FALSE),IF(AND(OR($E371={"a/b","a/c","b/a","c/a"}),P363="w"),VLOOKUP(R363,$AA$2:$AB$17,2,FALSE),IF(AND(OR($E371={"a/b","a/c","b/a","c/a"}),P363="l"),VLOOKUP(R363,$AC$2:$AD$17,2,FALSE),IF(AND(OR($E371={"a/b","a/c","b/a","c/a"}),P362="w"),VLOOKUP(R362,$AA$2:$AB$17,2,FALSE),IF(AND(OR($E371={"a/b","a/c","b/a","c/a"}),P362="l"),VLOOKUP(R362,$AC$2:$AD$17,2,FALSE),IF(AND(OR($E371={"a/b","a/c","b/a","c/a"}),P361="w"),VLOOKUP(R361,$AA$2:$AB$17,2,FALSE),IF(AND(OR($E371={"a/b","a/c","b/a","c/a"}),P361="l"),VLOOKUP(R361,$AC$2:$AD$17,2,FALSE),IF(OR($E371={"a/b","a/c","b/a","c/a"}),1,"")))))))))))))))))))))))</f>
        <v>5a</v>
      </c>
      <c r="S372" s="13" t="str">
        <f>IF(AND(T372="c",$A372&gt;=1,OR(U372={1,"2a","2b",3,"5a","5b","10a","10b","20a","20b","40a","40b","80a","80b","160a","160b"})),"w",IF(AND(T372="",$A372&gt;=1,OR(U372={1,"2a","2b",3,"5a","5b","10a","10b","20a","20b","40a","40b","80a","80b","160a","160b"})),"l",""))</f>
        <v>w</v>
      </c>
      <c r="T372" s="7" t="str">
        <f>IF(OR($A372={2,5,8,11,14,17,20,23,26,29,32,35}),"c","")</f>
        <v>c</v>
      </c>
      <c r="U372" s="14" t="str">
        <f>IF(AND(OR($E371={"a/b","b/c","b/a","c/b"}),S371="w"),VLOOKUP(U371,$AA$2:$AB$17,2,FALSE),IF(AND(OR($E371={"a/b","b/c","b/a","c/b"}),S371="l"),VLOOKUP(U371,$AC$2:$AD$17,2,FALSE),IF(AND(OR($E371={"a/b","b/c","b/a","c/b"}),S370="w"),VLOOKUP(U370,$AA$2:$AB$17,2,FALSE),IF(AND(OR($E371={"a/b","b/c","b/a","c/b"}),S370="l"),VLOOKUP(U370,$AC$2:$AD$17,2,FALSE),IF(AND(OR($E371={"a/b","b/c","b/a","c/b"}),S369="w"),VLOOKUP(U369,$AA$2:$AB$17,2,FALSE),IF(AND(OR($E371={"a/b","b/c","b/a","c/b"}),S369="l"),VLOOKUP(U369,$AC$2:$AD$17,2,FALSE),IF(AND(OR($E371={"a/b","b/c","b/a","c/b"}),S368="w"),VLOOKUP(U368,$AA$2:$AB$17,2,FALSE),IF(AND(OR($E371={"a/b","b/c","b/a","c/b"}),S368="l"),VLOOKUP(U368,$AC$2:$AD$17,2,FALSE),IF(AND(OR($E371={"a/b","b/c","b/a","c/b"}),S367="w"),VLOOKUP(U367,$AA$2:$AB$17,2,FALSE),IF(AND(OR($E371={"a/b","b/c","b/a","c/b"}),S367="l"),VLOOKUP(U367,$AC$2:$AD$17,2,FALSE),IF(AND(OR($E371={"a/b","b/c","b/a","c/b"}),S366="w"),VLOOKUP(U366,$AA$2:$AB$17,2,FALSE),IF(AND(OR($E371={"a/b","b/c","b/a","c/b"}),S366="l"),VLOOKUP(U366,$AC$2:$AD$17,2,FALSE),IF(AND(OR($E371={"a/b","b/c","b/a","c/b"}),S365="w"),VLOOKUP(U365,$AA$2:$AB$17,2,FALSE),IF(AND(OR($E371={"a/b","b/c","b/a","c/b"}),S365="l"),VLOOKUP(U365,$AC$2:$AD$17,2,FALSE),IF(AND(OR($E371={"a/b","b/c","b/a","c/b"}),S364="w"),VLOOKUP(U364,$AA$2:$AB$17,2,FALSE),IF(AND(OR($E371={"a/b","b/c","b/a","c/b"}),S364="l"),VLOOKUP(U364,$AC$2:$AD$17,2,FALSE),IF(AND(OR($E371={"a/b","b/c","b/a","c/b"}),S363="w"),VLOOKUP(U363,$AA$2:$AB$17,2,FALSE),IF(AND(OR($E371={"a/b","b/c","b/a","c/b"}),S363="l"),VLOOKUP(U363,$AC$2:$AD$17,2,FALSE),IF(AND(OR($E371={"a/b","b/c","b/a","c/b"}),S362="w"),VLOOKUP(U362,$AA$2:$AB$17,2,FALSE),IF(AND(OR($E371={"a/b","b/c","b/a","c/b"}),S362="l"),VLOOKUP(U362,$AC$2:$AD$17,2,FALSE),IF(AND(OR($E371={"a/b","b/c","b/a","c/b"}),S361="w"),VLOOKUP(U361,$AA$2:$AB$17,2,FALSE),IF(AND(OR($E371={"a/b","b/c","b/a","c/b"}),S361="l"),VLOOKUP(U361,$AC$2:$AD$17,2,FALSE),IF(OR($E371={"a/b","b/c","b/a","c/b"}),1,"")))))))))))))))))))))))</f>
        <v>2a</v>
      </c>
      <c r="V372" s="13" t="str">
        <f>IF(AND(W372="c",$A372&gt;=1,OR(X372={1,"2a","2b",3,"5a","5b","10a","10b","20a","20b","40a","40b","80a","80b","160a","160b"})),"w",IF(AND(W372="",$A372&gt;=1,OR(X372={1,"2a","2b",3,"5a","5b","10a","10b","20a","20b","40a","40b","80a","80b","160a","160b"})),"l",""))</f>
        <v/>
      </c>
      <c r="W372" s="7" t="str">
        <f>IF(OR($A372={3,6,9,12,15,18,21,24,27,30,33,36}),"c","")</f>
        <v/>
      </c>
      <c r="X372" s="14" t="str">
        <f>IF(AND(OR($E371={"a/c","b/c","c/a","c/b"}),V371="w"),VLOOKUP(X371,$AA$2:$AB$17,2,FALSE),IF(AND(OR($E371={"a/c","b/c","c/a","c/b"}),V371="l"),VLOOKUP(X371,$AC$2:$AD$17,2,FALSE),IF(AND(OR($E371={"a/c","b/c","c/a","c/b"}),V370="w"),VLOOKUP(X370,$AA$2:$AB$17,2,FALSE),IF(AND(OR($E371={"a/c","b/c","c/a","c/b"}),V370="l"),VLOOKUP(X370,$AC$2:$AD$17,2,FALSE),IF(AND(OR($E371={"a/c","b/c","c/a","c/b"}),V369="w"),VLOOKUP(X369,$AA$2:$AB$17,2,FALSE),IF(AND(OR($E371={"a/c","b/c","c/a","c/b"}),V369="l"),VLOOKUP(X369,$AC$2:$AD$17,2,FALSE),IF(AND(OR($E371={"a/c","b/c","c/a","c/b"}),V368="w"),VLOOKUP(X368,$AA$2:$AB$17,2,FALSE),IF(AND(OR($E371={"a/c","b/c","c/a","c/b"}),V368="l"),VLOOKUP(X368,$AC$2:$AD$17,2,FALSE),IF(AND(OR($E371={"a/c","b/c","c/a","c/b"}),V367="w"),VLOOKUP(X367,$AA$2:$AB$17,2,FALSE),IF(AND(OR($E371={"a/c","b/c","c/a","c/b"}),V367="l"),VLOOKUP(X367,$AC$2:$AD$17,2,FALSE),IF(AND(OR($E371={"a/c","b/c","c/a","c/b"}),V366="w"),VLOOKUP(X366,$AA$2:$AB$17,2,FALSE),IF(AND(OR($E371={"a/c","b/c","c/a","c/b"}),V366="l"),VLOOKUP(X366,$AC$2:$AD$17,2,FALSE),IF(AND(OR($E371={"a/c","b/c","c/a","c/b"}),V365="w"),VLOOKUP(X365,$AA$2:$AB$17,2,FALSE),IF(AND(OR($E371={"a/c","b/c","c/a","c/b"}),V365="l"),VLOOKUP(X365,$AC$2:$AD$17,2,FALSE),IF(AND(OR($E371={"a/c","b/c","c/a","c/b"}),V364="w"),VLOOKUP(X364,$AA$2:$AB$17,2,FALSE),IF(AND(OR($E371={"a/c","b/c","c/a","c/b"}),V364="l"),VLOOKUP(X364,$AC$2:$AD$17,2,FALSE),IF(AND(OR($E371={"a/c","b/c","c/a","c/b"}),V363="w"),VLOOKUP(X363,$AA$2:$AB$17,2,FALSE),IF(AND(OR($E371={"a/c","b/c","c/a","c/b"}),V363="l"),VLOOKUP(X363,$AC$2:$AD$17,2,FALSE),IF(AND(OR($E371={"a/c","b/c","c/a","c/b"}),V362="w"),VLOOKUP(X362,$AA$2:$AB$17,2,FALSE),IF(AND(OR($E371={"a/c","b/c","c/a","c/b"}),V362="l"),VLOOKUP(X362,$AC$2:$AD$17,2,FALSE),IF(AND(OR($E371={"a/c","b/c","c/a","c/b"}),V361="w"),VLOOKUP(X361,$AA$2:$AB$17,2,FALSE),IF(AND(OR($E371={"a/c","b/c","c/a","c/b"}),V361="l"),VLOOKUP(X361,$AC$2:$AD$17,2,FALSE),IF(OR($E371={"a/c","b/c","c/a","c/b"}),1,"")))))))))))))))))))))))</f>
        <v/>
      </c>
      <c r="Y372" s="12">
        <f t="shared" si="33"/>
        <v>-1</v>
      </c>
      <c r="Z372" s="27">
        <f t="shared" si="34"/>
        <v>2</v>
      </c>
    </row>
    <row r="373" spans="1:26">
      <c r="A373" s="2">
        <v>14</v>
      </c>
      <c r="B373" s="9">
        <f>IF(OR($A373={1,2,3,4,5,6,7,8,9,10,11,12}),1,IF(OR($A373={13,14,15,16,17,18,19,20,21,22,23,24}),2,IF(OR($A373={25,26,27,28,29,30,31,32,33,34,35,36}),3,"")))</f>
        <v>2</v>
      </c>
      <c r="C373" s="9" t="str">
        <f>IF(OR($A373={1,4,7,10,13,16,19,22,25,28,31,34}),"A",IF(OR($A373={2,5,8,11,14,17,20,23,26,29,32,35}),"B",IF(OR($A373={3,6,9,12,15,18,21,24,27,30,33,36}),"C","")))</f>
        <v>B</v>
      </c>
      <c r="D373" t="str">
        <f t="shared" si="35"/>
        <v>3/2</v>
      </c>
      <c r="E373" t="str">
        <f t="shared" si="36"/>
        <v>A/B</v>
      </c>
      <c r="F373" s="13" t="str">
        <f>IF(AND(G373="d",$A373&gt;=1,OR(H373={1,"2a","2b",3,"5a","5b","10a","10b","20a","20b","40a","40b","80a","80b","160a","160b"})),"w",IF(AND(G373="",$A373&gt;=1,OR(H373={1,"2a","2b",3,"5a","5b","10a","10b","20a","20b","40a","40b","80a","80b","160a","160b"})),"l",""))</f>
        <v/>
      </c>
      <c r="G373" s="7" t="str">
        <f>IF(OR($A373={1,2,3,4,5,6,7,8,9,10,11,12}),"d","")</f>
        <v/>
      </c>
      <c r="H373" s="14" t="str">
        <f>IF(AND(OR($D372={"1/2","1/3","2/1","3/1"}),F372="w"),VLOOKUP(H372,$AA$2:$AB$17,2,FALSE),IF(AND(OR($D372={"1/2","1/3","2/1","3/1"}),F372="l"),VLOOKUP(H372,$AC$2:$AD$17,2,FALSE),IF(AND(OR($D372={"1/2","1/3","2/1","3/1"}),F371="w"),VLOOKUP(H371,$AA$2:$AB$17,2,FALSE),IF(AND(OR($D372={"1/2","1/3","2/1","3/1"}),F371="l"),VLOOKUP(H371,$AC$2:$AD$17,2,FALSE),IF(AND(OR($D372={"1/2","1/3","2/1","3/1"}),F370="w"),VLOOKUP(H370,$AA$2:$AB$17,2,FALSE),IF(AND(OR($D372={"1/2","1/3","2/1","3/1"}),F370="l"),VLOOKUP(H370,$AC$2:$AD$17,2,FALSE),IF(AND(OR($D372={"1/2","1/3","2/1","3/1"}),F369="w"),VLOOKUP(H369,$AA$2:$AB$17,2,FALSE),IF(AND(OR($D372={"1/2","1/3","2/1","3/1"}),F369="l"),VLOOKUP(H369,$AC$2:$AD$17,2,FALSE),IF(AND(OR($D372={"1/2","1/3","2/1","3/1"}),F368="w"),VLOOKUP(H368,$AA$2:$AB$17,2,FALSE),IF(AND(OR($D372={"1/2","1/3","2/1","3/1"}),F368="l"),VLOOKUP(H368,$AC$2:$AD$17,2,FALSE),IF(AND(OR($D372={"1/2","1/3","2/1","3/1"}),F367="w"),VLOOKUP(H367,$AA$2:$AB$17,2,FALSE),IF(AND(OR($D372={"1/2","1/3","2/1","3/1"}),F367="l"),VLOOKUP(H367,$AC$2:$AD$17,2,FALSE),IF(AND(OR($D372={"1/2","1/3","2/1","3/1"}),F366="w"),VLOOKUP(H366,$AA$2:$AB$17,2,FALSE),IF(AND(OR($D372={"1/2","1/3","2/1","3/1"}),F366="l"),VLOOKUP(H366,$AC$2:$AD$17,2,FALSE),IF(AND(OR($D372={"1/2","1/3","2/1","3/1"}),F365="w"),VLOOKUP(H365,$AA$2:$AB$17,2,FALSE),IF(AND(OR($D372={"1/2","1/3","2/1","3/1"}),F365="l"),VLOOKUP(H365,$AC$2:$AD$17,2,FALSE),IF(AND(OR($D372={"1/2","1/3","2/1","3/1"}),F364="w"),VLOOKUP(H364,$AA$2:$AB$17,2,FALSE),IF(AND(OR($D372={"1/2","1/3","2/1","3/1"}),F364="l"),VLOOKUP(H364,$AC$2:$AD$17,2,FALSE),IF(AND(OR($D372={"1/2","1/3","2/1","3/1"}),F363="w"),VLOOKUP(H363,$AA$2:$AB$17,2,FALSE),IF(AND(OR($D372={"1/2","1/3","2/1","3/1"}),F363="l"),VLOOKUP(H363,$AC$2:$AD$17,2,FALSE),IF(AND(OR($D372={"1/2","1/3","2/1","3/1"}),F362="w"),VLOOKUP(H362,$AA$2:$AB$17,2,FALSE),IF(AND(OR($D372={"1/2","1/3","2/1","3/1"}),F362="l"),VLOOKUP(H362,$AC$2:$AD$17,2,FALSE),IF(OR($D372={"1/2","1/3","2/1","3/1"}),1,"")))))))))))))))))))))))</f>
        <v/>
      </c>
      <c r="I373" s="13" t="str">
        <f>IF(AND(J373="d",$A373&gt;=1,OR(K373={1,"2a","2b",3,"5a","5b","10a","10b","20a","20b","40a","40b","80a","80b","160a","160b"})),"w",IF(AND(J373="",$A373&gt;=1,OR(K373={1,"2a","2b",3,"5a","5b","10a","10b","20a","20b","40a","40b","80a","80b","160a","160b"})),"l",""))</f>
        <v>w</v>
      </c>
      <c r="J373" s="7" t="str">
        <f>IF(OR($A373={13,14,15,16,17,18,19,20,21,22,23,24}),"d","")</f>
        <v>d</v>
      </c>
      <c r="K373" s="14" t="str">
        <f>IF(AND(OR($D372={"1/2","2/3","2/1","3/2"}),I372="w"),VLOOKUP(K372,$AA$2:$AB$17,2,FALSE),IF(AND(OR($D372={"1/2","2/3","2/1","3/2"}),I372="l"),VLOOKUP(K372,$AC$2:$AD$17,2,FALSE),IF(AND(OR($D372={"1/2","2/3","2/1","3/2"}),I371="w"),VLOOKUP(K371,$AA$2:$AB$17,2,FALSE),IF(AND(OR($D372={"1/2","2/3","2/1","3/2"}),I371="l"),VLOOKUP(K371,$AC$2:$AD$17,2,FALSE),IF(AND(OR($D372={"1/2","2/3","2/1","3/2"}),I370="w"),VLOOKUP(K370,$AA$2:$AB$17,2,FALSE),IF(AND(OR($D372={"1/2","2/3","2/1","3/2"}),I370="l"),VLOOKUP(K370,$AC$2:$AD$17,2,FALSE),IF(AND(OR($D372={"1/2","2/3","2/1","3/2"}),I369="w"),VLOOKUP(K369,$AA$2:$AB$17,2,FALSE),IF(AND(OR($D372={"1/2","2/3","2/1","3/2"}),I369="l"),VLOOKUP(K369,$AC$2:$AD$17,2,FALSE),IF(AND(OR($D372={"1/2","2/3","2/1","3/2"}),I368="w"),VLOOKUP(K368,$AA$2:$AB$17,2,FALSE),IF(AND(OR($D372={"1/2","2/3","2/1","3/2"}),I368="l"),VLOOKUP(K368,$AC$2:$AD$17,2,FALSE),IF(AND(OR($D372={"1/2","2/3","2/1","3/2"}),I367="w"),VLOOKUP(K367,$AA$2:$AB$17,2,FALSE),IF(AND(OR($D372={"1/2","2/3","2/1","3/2"}),I367="l"),VLOOKUP(K367,$AC$2:$AD$17,2,FALSE),IF(AND(OR($D372={"1/2","2/3","2/1","3/2"}),I366="w"),VLOOKUP(K366,$AA$2:$AB$17,2,FALSE),IF(AND(OR($D372={"1/2","2/3","2/1","3/2"}),I366="l"),VLOOKUP(K366,$AC$2:$AD$17,2,FALSE),IF(AND(OR($D372={"1/2","2/3","2/1","3/2"}),I365="w"),VLOOKUP(K365,$AA$2:$AB$17,2,FALSE),IF(AND(OR($D372={"1/2","2/3","2/1","3/2"}),I365="l"),VLOOKUP(K365,$AC$2:$AD$17,2,FALSE),IF(AND(OR($D372={"1/2","2/3","2/1","3/2"}),I364="w"),VLOOKUP(K364,$AA$2:$AB$17,2,FALSE),IF(AND(OR($D372={"1/2","2/3","2/1","3/2"}),I364="l"),VLOOKUP(K364,$AC$2:$AD$17,2,FALSE),IF(AND(OR($D372={"1/2","2/3","2/1","3/2"}),I363="w"),VLOOKUP(K363,$AA$2:$AB$17,2,FALSE),IF(AND(OR($D372={"1/2","2/3","2/1","3/2"}),I363="l"),VLOOKUP(K363,$AC$2:$AD$17,2,FALSE),IF(AND(OR($D372={"1/2","2/3","2/1","3/2"}),I362="w"),VLOOKUP(K362,$AA$2:$AB$17,2,FALSE),IF(AND(OR($D372={"1/2","2/3","2/1","3/2"}),I362="l"),VLOOKUP(K362,$AC$2:$AD$17,2,FALSE),IF(OR($D372={"1/2","2/3","2/1","3/2"}),1,"")))))))))))))))))))))))</f>
        <v>2a</v>
      </c>
      <c r="L373" s="13" t="str">
        <f>IF(AND(M373="d",$A373&gt;=1,OR(N373={1,"2a","2b",3,"5a","5b","10a","10b","20a","20b","40a","40b","80a","80b","160a","160b"})),"w",IF(AND(M373="",$A373&gt;=1,OR(N373={1,"2a","2b",3,"5a","5b","10a","10b","20a","20b","40a","40b","80a","80b","160a","160b"})),"l",""))</f>
        <v>l</v>
      </c>
      <c r="M373" s="7" t="str">
        <f>IF(OR($A373={25,26,27,28,29,30,31,32,33,34,35,36}),"d","")</f>
        <v/>
      </c>
      <c r="N373" s="14">
        <f>IF(AND(OR($D372={"1/3","2/3","3/1","3/2"}),L372="w"),VLOOKUP(N372,$AA$2:$AB$17,2,FALSE),IF(AND(OR($D372={"1/3","2/3","3/1","3/2"}),L372="l"),VLOOKUP(N372,$AC$2:$AD$17,2,FALSE),IF(AND(OR($D372={"1/3","2/3","3/1","3/2"}),L371="w"),VLOOKUP(N371,$AA$2:$AB$17,2,FALSE),IF(AND(OR($D372={"1/3","2/3","3/1","3/2"}),L371="l"),VLOOKUP(N371,$AC$2:$AD$17,2,FALSE),IF(AND(OR($D372={"1/3","2/3","3/1","3/2"}),L370="w"),VLOOKUP(N370,$AA$2:$AB$17,2,FALSE),IF(AND(OR($D372={"1/3","2/3","3/1","3/2"}),L370="l"),VLOOKUP(N370,$AC$2:$AD$17,2,FALSE),IF(AND(OR($D372={"1/3","2/3","3/1","3/2"}),L369="w"),VLOOKUP(N369,$AA$2:$AB$17,2,FALSE),IF(AND(OR($D372={"1/3","2/3","3/1","3/2"}),L369="l"),VLOOKUP(N369,$AC$2:$AD$17,2,FALSE),IF(AND(OR($D372={"1/3","2/3","3/1","3/2"}),L368="w"),VLOOKUP(N368,$AA$2:$AB$17,2,FALSE),IF(AND(OR($D372={"1/3","2/3","3/1","3/2"}),L368="l"),VLOOKUP(N368,$AC$2:$AD$17,2,FALSE),IF(AND(OR($D372={"1/3","2/3","3/1","3/2"}),L367="w"),VLOOKUP(N367,$AA$2:$AB$17,2,FALSE),IF(AND(OR($D372={"1/3","2/3","3/1","3/2"}),L367="l"),VLOOKUP(N367,$AC$2:$AD$17,2,FALSE),IF(AND(OR($D372={"1/3","2/3","3/1","3/2"}),L366="w"),VLOOKUP(N366,$AA$2:$AB$17,2,FALSE),IF(AND(OR($D372={"1/3","2/3","3/1","3/2"}),L366="l"),VLOOKUP(N366,$AC$2:$AD$17,2,FALSE),IF(AND(OR($D372={"1/3","2/3","3/1","3/2"}),L365="w"),VLOOKUP(N365,$AA$2:$AB$17,2,FALSE),IF(AND(OR($D372={"1/3","2/3","3/1","3/2"}),L365="l"),VLOOKUP(N365,$AC$2:$AD$17,2,FALSE),IF(AND(OR($D372={"1/3","2/3","3/1","3/2"}),L364="w"),VLOOKUP(N364,$AA$2:$AB$17,2,FALSE),IF(AND(OR($D372={"1/3","2/3","3/1","3/2"}),L364="l"),VLOOKUP(N364,$AC$2:$AD$17,2,FALSE),IF(AND(OR($D372={"1/3","2/3","3/1","3/2"}),L363="w"),VLOOKUP(N363,$AA$2:$AB$17,2,FALSE),IF(AND(OR($D372={"1/3","2/3","3/1","3/2"}),L363="l"),VLOOKUP(N363,$AC$2:$AD$17,2,FALSE),IF(AND(OR($D372={"1/3","2/3","3/1","3/2"}),L362="w"),VLOOKUP(N362,$AA$2:$AB$17,2,FALSE),IF(AND(OR($D372={"1/3","2/3","3/1","3/2"}),L362="l"),VLOOKUP(N362,$AC$2:$AD$17,2,FALSE),IF(OR($D372={"1/3","2/3","3/1","3/2"}),1,"")))))))))))))))))))))))</f>
        <v>1</v>
      </c>
      <c r="O373" s="12">
        <f t="shared" si="32"/>
        <v>3</v>
      </c>
      <c r="P373" s="13" t="str">
        <f>IF(AND(Q373="c",$A373&gt;=1,OR(R373={1,"2a","2b",3,"5a","5b","10a","10b","20a","20b","40a","40b","80a","80b","160a","160b"})),"w",IF(AND(Q373="",$A373&gt;=1,OR(R373={1,"2a","2b",3,"5a","5b","10a","10b","20a","20b","40a","40b","80a","80b","160a","160b"})),"l",""))</f>
        <v>l</v>
      </c>
      <c r="Q373" s="7" t="str">
        <f>IF(OR($A373={1,4,7,10,13,16,19,22,25,28,31,34}),"c","")</f>
        <v/>
      </c>
      <c r="R373" s="14" t="str">
        <f>IF(AND(OR($E372={"a/b","a/c","b/a","c/a"}),P372="w"),VLOOKUP(R372,$AA$2:$AB$17,2,FALSE),IF(AND(OR($E372={"a/b","a/c","b/a","c/a"}),P372="l"),VLOOKUP(R372,$AC$2:$AD$17,2,FALSE),IF(AND(OR($E372={"a/b","a/c","b/a","c/a"}),P371="w"),VLOOKUP(R371,$AA$2:$AB$17,2,FALSE),IF(AND(OR($E372={"a/b","a/c","b/a","c/a"}),P371="l"),VLOOKUP(R371,$AC$2:$AD$17,2,FALSE),IF(AND(OR($E372={"a/b","a/c","b/a","c/a"}),P370="w"),VLOOKUP(R370,$AA$2:$AB$17,2,FALSE),IF(AND(OR($E372={"a/b","a/c","b/a","c/a"}),P370="l"),VLOOKUP(R370,$AC$2:$AD$17,2,FALSE),IF(AND(OR($E372={"a/b","a/c","b/a","c/a"}),P369="w"),VLOOKUP(R369,$AA$2:$AB$17,2,FALSE),IF(AND(OR($E372={"a/b","a/c","b/a","c/a"}),P369="l"),VLOOKUP(R369,$AC$2:$AD$17,2,FALSE),IF(AND(OR($E372={"a/b","a/c","b/a","c/a"}),P368="w"),VLOOKUP(R368,$AA$2:$AB$17,2,FALSE),IF(AND(OR($E372={"a/b","a/c","b/a","c/a"}),P368="l"),VLOOKUP(R368,$AC$2:$AD$17,2,FALSE),IF(AND(OR($E372={"a/b","a/c","b/a","c/a"}),P367="w"),VLOOKUP(R367,$AA$2:$AB$17,2,FALSE),IF(AND(OR($E372={"a/b","a/c","b/a","c/a"}),P367="l"),VLOOKUP(R367,$AC$2:$AD$17,2,FALSE),IF(AND(OR($E372={"a/b","a/c","b/a","c/a"}),P366="w"),VLOOKUP(R366,$AA$2:$AB$17,2,FALSE),IF(AND(OR($E372={"a/b","a/c","b/a","c/a"}),P366="l"),VLOOKUP(R366,$AC$2:$AD$17,2,FALSE),IF(AND(OR($E372={"a/b","a/c","b/a","c/a"}),P365="w"),VLOOKUP(R365,$AA$2:$AB$17,2,FALSE),IF(AND(OR($E372={"a/b","a/c","b/a","c/a"}),P365="l"),VLOOKUP(R365,$AC$2:$AD$17,2,FALSE),IF(AND(OR($E372={"a/b","a/c","b/a","c/a"}),P364="w"),VLOOKUP(R364,$AA$2:$AB$17,2,FALSE),IF(AND(OR($E372={"a/b","a/c","b/a","c/a"}),P364="l"),VLOOKUP(R364,$AC$2:$AD$17,2,FALSE),IF(AND(OR($E372={"a/b","a/c","b/a","c/a"}),P363="w"),VLOOKUP(R363,$AA$2:$AB$17,2,FALSE),IF(AND(OR($E372={"a/b","a/c","b/a","c/a"}),P363="l"),VLOOKUP(R363,$AC$2:$AD$17,2,FALSE),IF(AND(OR($E372={"a/b","a/c","b/a","c/a"}),P362="w"),VLOOKUP(R362,$AA$2:$AB$17,2,FALSE),IF(AND(OR($E372={"a/b","a/c","b/a","c/a"}),P362="l"),VLOOKUP(R362,$AC$2:$AD$17,2,FALSE),IF(OR($E372={"a/b","a/c","b/a","c/a"}),1,"")))))))))))))))))))))))</f>
        <v>5b</v>
      </c>
      <c r="S373" s="13" t="str">
        <f>IF(AND(T373="c",$A373&gt;=1,OR(U373={1,"2a","2b",3,"5a","5b","10a","10b","20a","20b","40a","40b","80a","80b","160a","160b"})),"w",IF(AND(T373="",$A373&gt;=1,OR(U373={1,"2a","2b",3,"5a","5b","10a","10b","20a","20b","40a","40b","80a","80b","160a","160b"})),"l",""))</f>
        <v>w</v>
      </c>
      <c r="T373" s="7" t="str">
        <f>IF(OR($A373={2,5,8,11,14,17,20,23,26,29,32,35}),"c","")</f>
        <v>c</v>
      </c>
      <c r="U373" s="14">
        <f>IF(AND(OR($E372={"a/b","b/c","b/a","c/b"}),S372="w"),VLOOKUP(U372,$AA$2:$AB$17,2,FALSE),IF(AND(OR($E372={"a/b","b/c","b/a","c/b"}),S372="l"),VLOOKUP(U372,$AC$2:$AD$17,2,FALSE),IF(AND(OR($E372={"a/b","b/c","b/a","c/b"}),S371="w"),VLOOKUP(U371,$AA$2:$AB$17,2,FALSE),IF(AND(OR($E372={"a/b","b/c","b/a","c/b"}),S371="l"),VLOOKUP(U371,$AC$2:$AD$17,2,FALSE),IF(AND(OR($E372={"a/b","b/c","b/a","c/b"}),S370="w"),VLOOKUP(U370,$AA$2:$AB$17,2,FALSE),IF(AND(OR($E372={"a/b","b/c","b/a","c/b"}),S370="l"),VLOOKUP(U370,$AC$2:$AD$17,2,FALSE),IF(AND(OR($E372={"a/b","b/c","b/a","c/b"}),S369="w"),VLOOKUP(U369,$AA$2:$AB$17,2,FALSE),IF(AND(OR($E372={"a/b","b/c","b/a","c/b"}),S369="l"),VLOOKUP(U369,$AC$2:$AD$17,2,FALSE),IF(AND(OR($E372={"a/b","b/c","b/a","c/b"}),S368="w"),VLOOKUP(U368,$AA$2:$AB$17,2,FALSE),IF(AND(OR($E372={"a/b","b/c","b/a","c/b"}),S368="l"),VLOOKUP(U368,$AC$2:$AD$17,2,FALSE),IF(AND(OR($E372={"a/b","b/c","b/a","c/b"}),S367="w"),VLOOKUP(U367,$AA$2:$AB$17,2,FALSE),IF(AND(OR($E372={"a/b","b/c","b/a","c/b"}),S367="l"),VLOOKUP(U367,$AC$2:$AD$17,2,FALSE),IF(AND(OR($E372={"a/b","b/c","b/a","c/b"}),S366="w"),VLOOKUP(U366,$AA$2:$AB$17,2,FALSE),IF(AND(OR($E372={"a/b","b/c","b/a","c/b"}),S366="l"),VLOOKUP(U366,$AC$2:$AD$17,2,FALSE),IF(AND(OR($E372={"a/b","b/c","b/a","c/b"}),S365="w"),VLOOKUP(U365,$AA$2:$AB$17,2,FALSE),IF(AND(OR($E372={"a/b","b/c","b/a","c/b"}),S365="l"),VLOOKUP(U365,$AC$2:$AD$17,2,FALSE),IF(AND(OR($E372={"a/b","b/c","b/a","c/b"}),S364="w"),VLOOKUP(U364,$AA$2:$AB$17,2,FALSE),IF(AND(OR($E372={"a/b","b/c","b/a","c/b"}),S364="l"),VLOOKUP(U364,$AC$2:$AD$17,2,FALSE),IF(AND(OR($E372={"a/b","b/c","b/a","c/b"}),S363="w"),VLOOKUP(U363,$AA$2:$AB$17,2,FALSE),IF(AND(OR($E372={"a/b","b/c","b/a","c/b"}),S363="l"),VLOOKUP(U363,$AC$2:$AD$17,2,FALSE),IF(AND(OR($E372={"a/b","b/c","b/a","c/b"}),S362="w"),VLOOKUP(U362,$AA$2:$AB$17,2,FALSE),IF(AND(OR($E372={"a/b","b/c","b/a","c/b"}),S362="l"),VLOOKUP(U362,$AC$2:$AD$17,2,FALSE),IF(OR($E372={"a/b","b/c","b/a","c/b"}),1,"")))))))))))))))))))))))</f>
        <v>1</v>
      </c>
      <c r="V373" s="13" t="str">
        <f>IF(AND(W373="c",$A373&gt;=1,OR(X373={1,"2a","2b",3,"5a","5b","10a","10b","20a","20b","40a","40b","80a","80b","160a","160b"})),"w",IF(AND(W373="",$A373&gt;=1,OR(X373={1,"2a","2b",3,"5a","5b","10a","10b","20a","20b","40a","40b","80a","80b","160a","160b"})),"l",""))</f>
        <v/>
      </c>
      <c r="W373" s="7" t="str">
        <f>IF(OR($A373={3,6,9,12,15,18,21,24,27,30,33,36}),"c","")</f>
        <v/>
      </c>
      <c r="X373" s="14" t="str">
        <f>IF(AND(OR($E372={"a/c","b/c","c/a","c/b"}),V372="w"),VLOOKUP(X372,$AA$2:$AB$17,2,FALSE),IF(AND(OR($E372={"a/c","b/c","c/a","c/b"}),V372="l"),VLOOKUP(X372,$AC$2:$AD$17,2,FALSE),IF(AND(OR($E372={"a/c","b/c","c/a","c/b"}),V371="w"),VLOOKUP(X371,$AA$2:$AB$17,2,FALSE),IF(AND(OR($E372={"a/c","b/c","c/a","c/b"}),V371="l"),VLOOKUP(X371,$AC$2:$AD$17,2,FALSE),IF(AND(OR($E372={"a/c","b/c","c/a","c/b"}),V370="w"),VLOOKUP(X370,$AA$2:$AB$17,2,FALSE),IF(AND(OR($E372={"a/c","b/c","c/a","c/b"}),V370="l"),VLOOKUP(X370,$AC$2:$AD$17,2,FALSE),IF(AND(OR($E372={"a/c","b/c","c/a","c/b"}),V369="w"),VLOOKUP(X369,$AA$2:$AB$17,2,FALSE),IF(AND(OR($E372={"a/c","b/c","c/a","c/b"}),V369="l"),VLOOKUP(X369,$AC$2:$AD$17,2,FALSE),IF(AND(OR($E372={"a/c","b/c","c/a","c/b"}),V368="w"),VLOOKUP(X368,$AA$2:$AB$17,2,FALSE),IF(AND(OR($E372={"a/c","b/c","c/a","c/b"}),V368="l"),VLOOKUP(X368,$AC$2:$AD$17,2,FALSE),IF(AND(OR($E372={"a/c","b/c","c/a","c/b"}),V367="w"),VLOOKUP(X367,$AA$2:$AB$17,2,FALSE),IF(AND(OR($E372={"a/c","b/c","c/a","c/b"}),V367="l"),VLOOKUP(X367,$AC$2:$AD$17,2,FALSE),IF(AND(OR($E372={"a/c","b/c","c/a","c/b"}),V366="w"),VLOOKUP(X366,$AA$2:$AB$17,2,FALSE),IF(AND(OR($E372={"a/c","b/c","c/a","c/b"}),V366="l"),VLOOKUP(X366,$AC$2:$AD$17,2,FALSE),IF(AND(OR($E372={"a/c","b/c","c/a","c/b"}),V365="w"),VLOOKUP(X365,$AA$2:$AB$17,2,FALSE),IF(AND(OR($E372={"a/c","b/c","c/a","c/b"}),V365="l"),VLOOKUP(X365,$AC$2:$AD$17,2,FALSE),IF(AND(OR($E372={"a/c","b/c","c/a","c/b"}),V364="w"),VLOOKUP(X364,$AA$2:$AB$17,2,FALSE),IF(AND(OR($E372={"a/c","b/c","c/a","c/b"}),V364="l"),VLOOKUP(X364,$AC$2:$AD$17,2,FALSE),IF(AND(OR($E372={"a/c","b/c","c/a","c/b"}),V363="w"),VLOOKUP(X363,$AA$2:$AB$17,2,FALSE),IF(AND(OR($E372={"a/c","b/c","c/a","c/b"}),V363="l"),VLOOKUP(X363,$AC$2:$AD$17,2,FALSE),IF(AND(OR($E372={"a/c","b/c","c/a","c/b"}),V362="w"),VLOOKUP(X362,$AA$2:$AB$17,2,FALSE),IF(AND(OR($E372={"a/c","b/c","c/a","c/b"}),V362="l"),VLOOKUP(X362,$AC$2:$AD$17,2,FALSE),IF(OR($E372={"a/c","b/c","c/a","c/b"}),1,"")))))))))))))))))))))))</f>
        <v/>
      </c>
      <c r="Y373" s="12">
        <f t="shared" si="33"/>
        <v>-3</v>
      </c>
      <c r="Z373" s="27">
        <f t="shared" si="34"/>
        <v>0</v>
      </c>
    </row>
    <row r="374" spans="1:26">
      <c r="A374" s="2">
        <v>24</v>
      </c>
      <c r="B374" s="9">
        <f>IF(OR($A374={1,2,3,4,5,6,7,8,9,10,11,12}),1,IF(OR($A374={13,14,15,16,17,18,19,20,21,22,23,24}),2,IF(OR($A374={25,26,27,28,29,30,31,32,33,34,35,36}),3,"")))</f>
        <v>2</v>
      </c>
      <c r="C374" s="9" t="str">
        <f>IF(OR($A374={1,4,7,10,13,16,19,22,25,28,31,34}),"A",IF(OR($A374={2,5,8,11,14,17,20,23,26,29,32,35}),"B",IF(OR($A374={3,6,9,12,15,18,21,24,27,30,33,36}),"C","")))</f>
        <v>C</v>
      </c>
      <c r="D374" t="str">
        <f t="shared" si="35"/>
        <v>3/2</v>
      </c>
      <c r="E374" t="str">
        <f t="shared" si="36"/>
        <v>B/C</v>
      </c>
      <c r="F374" s="13" t="str">
        <f>IF(AND(G374="d",$A374&gt;=1,OR(H374={1,"2a","2b",3,"5a","5b","10a","10b","20a","20b","40a","40b","80a","80b","160a","160b"})),"w",IF(AND(G374="",$A374&gt;=1,OR(H374={1,"2a","2b",3,"5a","5b","10a","10b","20a","20b","40a","40b","80a","80b","160a","160b"})),"l",""))</f>
        <v/>
      </c>
      <c r="G374" s="7" t="str">
        <f>IF(OR($A374={1,2,3,4,5,6,7,8,9,10,11,12}),"d","")</f>
        <v/>
      </c>
      <c r="H374" s="14" t="str">
        <f>IF(AND(OR($D373={"1/2","1/3","2/1","3/1"}),F373="w"),VLOOKUP(H373,$AA$2:$AB$17,2,FALSE),IF(AND(OR($D373={"1/2","1/3","2/1","3/1"}),F373="l"),VLOOKUP(H373,$AC$2:$AD$17,2,FALSE),IF(AND(OR($D373={"1/2","1/3","2/1","3/1"}),F372="w"),VLOOKUP(H372,$AA$2:$AB$17,2,FALSE),IF(AND(OR($D373={"1/2","1/3","2/1","3/1"}),F372="l"),VLOOKUP(H372,$AC$2:$AD$17,2,FALSE),IF(AND(OR($D373={"1/2","1/3","2/1","3/1"}),F371="w"),VLOOKUP(H371,$AA$2:$AB$17,2,FALSE),IF(AND(OR($D373={"1/2","1/3","2/1","3/1"}),F371="l"),VLOOKUP(H371,$AC$2:$AD$17,2,FALSE),IF(AND(OR($D373={"1/2","1/3","2/1","3/1"}),F370="w"),VLOOKUP(H370,$AA$2:$AB$17,2,FALSE),IF(AND(OR($D373={"1/2","1/3","2/1","3/1"}),F370="l"),VLOOKUP(H370,$AC$2:$AD$17,2,FALSE),IF(AND(OR($D373={"1/2","1/3","2/1","3/1"}),F369="w"),VLOOKUP(H369,$AA$2:$AB$17,2,FALSE),IF(AND(OR($D373={"1/2","1/3","2/1","3/1"}),F369="l"),VLOOKUP(H369,$AC$2:$AD$17,2,FALSE),IF(AND(OR($D373={"1/2","1/3","2/1","3/1"}),F368="w"),VLOOKUP(H368,$AA$2:$AB$17,2,FALSE),IF(AND(OR($D373={"1/2","1/3","2/1","3/1"}),F368="l"),VLOOKUP(H368,$AC$2:$AD$17,2,FALSE),IF(AND(OR($D373={"1/2","1/3","2/1","3/1"}),F367="w"),VLOOKUP(H367,$AA$2:$AB$17,2,FALSE),IF(AND(OR($D373={"1/2","1/3","2/1","3/1"}),F367="l"),VLOOKUP(H367,$AC$2:$AD$17,2,FALSE),IF(AND(OR($D373={"1/2","1/3","2/1","3/1"}),F366="w"),VLOOKUP(H366,$AA$2:$AB$17,2,FALSE),IF(AND(OR($D373={"1/2","1/3","2/1","3/1"}),F366="l"),VLOOKUP(H366,$AC$2:$AD$17,2,FALSE),IF(AND(OR($D373={"1/2","1/3","2/1","3/1"}),F365="w"),VLOOKUP(H365,$AA$2:$AB$17,2,FALSE),IF(AND(OR($D373={"1/2","1/3","2/1","3/1"}),F365="l"),VLOOKUP(H365,$AC$2:$AD$17,2,FALSE),IF(AND(OR($D373={"1/2","1/3","2/1","3/1"}),F364="w"),VLOOKUP(H364,$AA$2:$AB$17,2,FALSE),IF(AND(OR($D373={"1/2","1/3","2/1","3/1"}),F364="l"),VLOOKUP(H364,$AC$2:$AD$17,2,FALSE),IF(AND(OR($D373={"1/2","1/3","2/1","3/1"}),F363="w"),VLOOKUP(H363,$AA$2:$AB$17,2,FALSE),IF(AND(OR($D373={"1/2","1/3","2/1","3/1"}),F363="l"),VLOOKUP(H363,$AC$2:$AD$17,2,FALSE),IF(OR($D373={"1/2","1/3","2/1","3/1"}),1,"")))))))))))))))))))))))</f>
        <v/>
      </c>
      <c r="I374" s="13" t="str">
        <f>IF(AND(J374="d",$A374&gt;=1,OR(K374={1,"2a","2b",3,"5a","5b","10a","10b","20a","20b","40a","40b","80a","80b","160a","160b"})),"w",IF(AND(J374="",$A374&gt;=1,OR(K374={1,"2a","2b",3,"5a","5b","10a","10b","20a","20b","40a","40b","80a","80b","160a","160b"})),"l",""))</f>
        <v>w</v>
      </c>
      <c r="J374" s="7" t="str">
        <f>IF(OR($A374={13,14,15,16,17,18,19,20,21,22,23,24}),"d","")</f>
        <v>d</v>
      </c>
      <c r="K374" s="14">
        <f>IF(AND(OR($D373={"1/2","2/3","2/1","3/2"}),I373="w"),VLOOKUP(K373,$AA$2:$AB$17,2,FALSE),IF(AND(OR($D373={"1/2","2/3","2/1","3/2"}),I373="l"),VLOOKUP(K373,$AC$2:$AD$17,2,FALSE),IF(AND(OR($D373={"1/2","2/3","2/1","3/2"}),I372="w"),VLOOKUP(K372,$AA$2:$AB$17,2,FALSE),IF(AND(OR($D373={"1/2","2/3","2/1","3/2"}),I372="l"),VLOOKUP(K372,$AC$2:$AD$17,2,FALSE),IF(AND(OR($D373={"1/2","2/3","2/1","3/2"}),I371="w"),VLOOKUP(K371,$AA$2:$AB$17,2,FALSE),IF(AND(OR($D373={"1/2","2/3","2/1","3/2"}),I371="l"),VLOOKUP(K371,$AC$2:$AD$17,2,FALSE),IF(AND(OR($D373={"1/2","2/3","2/1","3/2"}),I370="w"),VLOOKUP(K370,$AA$2:$AB$17,2,FALSE),IF(AND(OR($D373={"1/2","2/3","2/1","3/2"}),I370="l"),VLOOKUP(K370,$AC$2:$AD$17,2,FALSE),IF(AND(OR($D373={"1/2","2/3","2/1","3/2"}),I369="w"),VLOOKUP(K369,$AA$2:$AB$17,2,FALSE),IF(AND(OR($D373={"1/2","2/3","2/1","3/2"}),I369="l"),VLOOKUP(K369,$AC$2:$AD$17,2,FALSE),IF(AND(OR($D373={"1/2","2/3","2/1","3/2"}),I368="w"),VLOOKUP(K368,$AA$2:$AB$17,2,FALSE),IF(AND(OR($D373={"1/2","2/3","2/1","3/2"}),I368="l"),VLOOKUP(K368,$AC$2:$AD$17,2,FALSE),IF(AND(OR($D373={"1/2","2/3","2/1","3/2"}),I367="w"),VLOOKUP(K367,$AA$2:$AB$17,2,FALSE),IF(AND(OR($D373={"1/2","2/3","2/1","3/2"}),I367="l"),VLOOKUP(K367,$AC$2:$AD$17,2,FALSE),IF(AND(OR($D373={"1/2","2/3","2/1","3/2"}),I366="w"),VLOOKUP(K366,$AA$2:$AB$17,2,FALSE),IF(AND(OR($D373={"1/2","2/3","2/1","3/2"}),I366="l"),VLOOKUP(K366,$AC$2:$AD$17,2,FALSE),IF(AND(OR($D373={"1/2","2/3","2/1","3/2"}),I365="w"),VLOOKUP(K365,$AA$2:$AB$17,2,FALSE),IF(AND(OR($D373={"1/2","2/3","2/1","3/2"}),I365="l"),VLOOKUP(K365,$AC$2:$AD$17,2,FALSE),IF(AND(OR($D373={"1/2","2/3","2/1","3/2"}),I364="w"),VLOOKUP(K364,$AA$2:$AB$17,2,FALSE),IF(AND(OR($D373={"1/2","2/3","2/1","3/2"}),I364="l"),VLOOKUP(K364,$AC$2:$AD$17,2,FALSE),IF(AND(OR($D373={"1/2","2/3","2/1","3/2"}),I363="w"),VLOOKUP(K363,$AA$2:$AB$17,2,FALSE),IF(AND(OR($D373={"1/2","2/3","2/1","3/2"}),I363="l"),VLOOKUP(K363,$AC$2:$AD$17,2,FALSE),IF(OR($D373={"1/2","2/3","2/1","3/2"}),1,"")))))))))))))))))))))))</f>
        <v>1</v>
      </c>
      <c r="L374" s="13" t="str">
        <f>IF(AND(M374="d",$A374&gt;=1,OR(N374={1,"2a","2b",3,"5a","5b","10a","10b","20a","20b","40a","40b","80a","80b","160a","160b"})),"w",IF(AND(M374="",$A374&gt;=1,OR(N374={1,"2a","2b",3,"5a","5b","10a","10b","20a","20b","40a","40b","80a","80b","160a","160b"})),"l",""))</f>
        <v>l</v>
      </c>
      <c r="M374" s="7" t="str">
        <f>IF(OR($A374={25,26,27,28,29,30,31,32,33,34,35,36}),"d","")</f>
        <v/>
      </c>
      <c r="N374" s="14" t="str">
        <f>IF(AND(OR($D373={"1/3","2/3","3/1","3/2"}),L373="w"),VLOOKUP(N373,$AA$2:$AB$17,2,FALSE),IF(AND(OR($D373={"1/3","2/3","3/1","3/2"}),L373="l"),VLOOKUP(N373,$AC$2:$AD$17,2,FALSE),IF(AND(OR($D373={"1/3","2/3","3/1","3/2"}),L372="w"),VLOOKUP(N372,$AA$2:$AB$17,2,FALSE),IF(AND(OR($D373={"1/3","2/3","3/1","3/2"}),L372="l"),VLOOKUP(N372,$AC$2:$AD$17,2,FALSE),IF(AND(OR($D373={"1/3","2/3","3/1","3/2"}),L371="w"),VLOOKUP(N371,$AA$2:$AB$17,2,FALSE),IF(AND(OR($D373={"1/3","2/3","3/1","3/2"}),L371="l"),VLOOKUP(N371,$AC$2:$AD$17,2,FALSE),IF(AND(OR($D373={"1/3","2/3","3/1","3/2"}),L370="w"),VLOOKUP(N370,$AA$2:$AB$17,2,FALSE),IF(AND(OR($D373={"1/3","2/3","3/1","3/2"}),L370="l"),VLOOKUP(N370,$AC$2:$AD$17,2,FALSE),IF(AND(OR($D373={"1/3","2/3","3/1","3/2"}),L369="w"),VLOOKUP(N369,$AA$2:$AB$17,2,FALSE),IF(AND(OR($D373={"1/3","2/3","3/1","3/2"}),L369="l"),VLOOKUP(N369,$AC$2:$AD$17,2,FALSE),IF(AND(OR($D373={"1/3","2/3","3/1","3/2"}),L368="w"),VLOOKUP(N368,$AA$2:$AB$17,2,FALSE),IF(AND(OR($D373={"1/3","2/3","3/1","3/2"}),L368="l"),VLOOKUP(N368,$AC$2:$AD$17,2,FALSE),IF(AND(OR($D373={"1/3","2/3","3/1","3/2"}),L367="w"),VLOOKUP(N367,$AA$2:$AB$17,2,FALSE),IF(AND(OR($D373={"1/3","2/3","3/1","3/2"}),L367="l"),VLOOKUP(N367,$AC$2:$AD$17,2,FALSE),IF(AND(OR($D373={"1/3","2/3","3/1","3/2"}),L366="w"),VLOOKUP(N366,$AA$2:$AB$17,2,FALSE),IF(AND(OR($D373={"1/3","2/3","3/1","3/2"}),L366="l"),VLOOKUP(N366,$AC$2:$AD$17,2,FALSE),IF(AND(OR($D373={"1/3","2/3","3/1","3/2"}),L365="w"),VLOOKUP(N365,$AA$2:$AB$17,2,FALSE),IF(AND(OR($D373={"1/3","2/3","3/1","3/2"}),L365="l"),VLOOKUP(N365,$AC$2:$AD$17,2,FALSE),IF(AND(OR($D373={"1/3","2/3","3/1","3/2"}),L364="w"),VLOOKUP(N364,$AA$2:$AB$17,2,FALSE),IF(AND(OR($D373={"1/3","2/3","3/1","3/2"}),L364="l"),VLOOKUP(N364,$AC$2:$AD$17,2,FALSE),IF(AND(OR($D373={"1/3","2/3","3/1","3/2"}),L363="w"),VLOOKUP(N363,$AA$2:$AB$17,2,FALSE),IF(AND(OR($D373={"1/3","2/3","3/1","3/2"}),L363="l"),VLOOKUP(N363,$AC$2:$AD$17,2,FALSE),IF(OR($D373={"1/3","2/3","3/1","3/2"}),1,"")))))))))))))))))))))))</f>
        <v>2a</v>
      </c>
      <c r="O374" s="12">
        <f t="shared" si="32"/>
        <v>0</v>
      </c>
      <c r="P374" s="13" t="str">
        <f>IF(AND(Q374="c",$A374&gt;=1,OR(R374={1,"2a","2b",3,"5a","5b","10a","10b","20a","20b","40a","40b","80a","80b","160a","160b"})),"w",IF(AND(Q374="",$A374&gt;=1,OR(R374={1,"2a","2b",3,"5a","5b","10a","10b","20a","20b","40a","40b","80a","80b","160a","160b"})),"l",""))</f>
        <v>l</v>
      </c>
      <c r="Q374" s="7" t="str">
        <f>IF(OR($A374={1,4,7,10,13,16,19,22,25,28,31,34}),"c","")</f>
        <v/>
      </c>
      <c r="R374" s="14" t="str">
        <f>IF(AND(OR($E373={"a/b","a/c","b/a","c/a"}),P373="w"),VLOOKUP(R373,$AA$2:$AB$17,2,FALSE),IF(AND(OR($E373={"a/b","a/c","b/a","c/a"}),P373="l"),VLOOKUP(R373,$AC$2:$AD$17,2,FALSE),IF(AND(OR($E373={"a/b","a/c","b/a","c/a"}),P372="w"),VLOOKUP(R372,$AA$2:$AB$17,2,FALSE),IF(AND(OR($E373={"a/b","a/c","b/a","c/a"}),P372="l"),VLOOKUP(R372,$AC$2:$AD$17,2,FALSE),IF(AND(OR($E373={"a/b","a/c","b/a","c/a"}),P371="w"),VLOOKUP(R371,$AA$2:$AB$17,2,FALSE),IF(AND(OR($E373={"a/b","a/c","b/a","c/a"}),P371="l"),VLOOKUP(R371,$AC$2:$AD$17,2,FALSE),IF(AND(OR($E373={"a/b","a/c","b/a","c/a"}),P370="w"),VLOOKUP(R370,$AA$2:$AB$17,2,FALSE),IF(AND(OR($E373={"a/b","a/c","b/a","c/a"}),P370="l"),VLOOKUP(R370,$AC$2:$AD$17,2,FALSE),IF(AND(OR($E373={"a/b","a/c","b/a","c/a"}),P369="w"),VLOOKUP(R369,$AA$2:$AB$17,2,FALSE),IF(AND(OR($E373={"a/b","a/c","b/a","c/a"}),P369="l"),VLOOKUP(R369,$AC$2:$AD$17,2,FALSE),IF(AND(OR($E373={"a/b","a/c","b/a","c/a"}),P368="w"),VLOOKUP(R368,$AA$2:$AB$17,2,FALSE),IF(AND(OR($E373={"a/b","a/c","b/a","c/a"}),P368="l"),VLOOKUP(R368,$AC$2:$AD$17,2,FALSE),IF(AND(OR($E373={"a/b","a/c","b/a","c/a"}),P367="w"),VLOOKUP(R367,$AA$2:$AB$17,2,FALSE),IF(AND(OR($E373={"a/b","a/c","b/a","c/a"}),P367="l"),VLOOKUP(R367,$AC$2:$AD$17,2,FALSE),IF(AND(OR($E373={"a/b","a/c","b/a","c/a"}),P366="w"),VLOOKUP(R366,$AA$2:$AB$17,2,FALSE),IF(AND(OR($E373={"a/b","a/c","b/a","c/a"}),P366="l"),VLOOKUP(R366,$AC$2:$AD$17,2,FALSE),IF(AND(OR($E373={"a/b","a/c","b/a","c/a"}),P365="w"),VLOOKUP(R365,$AA$2:$AB$17,2,FALSE),IF(AND(OR($E373={"a/b","a/c","b/a","c/a"}),P365="l"),VLOOKUP(R365,$AC$2:$AD$17,2,FALSE),IF(AND(OR($E373={"a/b","a/c","b/a","c/a"}),P364="w"),VLOOKUP(R364,$AA$2:$AB$17,2,FALSE),IF(AND(OR($E373={"a/b","a/c","b/a","c/a"}),P364="l"),VLOOKUP(R364,$AC$2:$AD$17,2,FALSE),IF(AND(OR($E373={"a/b","a/c","b/a","c/a"}),P363="w"),VLOOKUP(R363,$AA$2:$AB$17,2,FALSE),IF(AND(OR($E373={"a/b","a/c","b/a","c/a"}),P363="l"),VLOOKUP(R363,$AC$2:$AD$17,2,FALSE),IF(OR($E373={"a/b","a/c","b/a","c/a"}),1,"")))))))))))))))))))))))</f>
        <v>10a</v>
      </c>
      <c r="S374" s="13" t="str">
        <f>IF(AND(T374="c",$A374&gt;=1,OR(U374={1,"2a","2b",3,"5a","5b","10a","10b","20a","20b","40a","40b","80a","80b","160a","160b"})),"w",IF(AND(T374="",$A374&gt;=1,OR(U374={1,"2a","2b",3,"5a","5b","10a","10b","20a","20b","40a","40b","80a","80b","160a","160b"})),"l",""))</f>
        <v>l</v>
      </c>
      <c r="T374" s="7" t="str">
        <f>IF(OR($A374={2,5,8,11,14,17,20,23,26,29,32,35}),"c","")</f>
        <v/>
      </c>
      <c r="U374" s="14">
        <f>IF(AND(OR($E373={"a/b","b/c","b/a","c/b"}),S373="w"),VLOOKUP(U373,$AA$2:$AB$17,2,FALSE),IF(AND(OR($E373={"a/b","b/c","b/a","c/b"}),S373="l"),VLOOKUP(U373,$AC$2:$AD$17,2,FALSE),IF(AND(OR($E373={"a/b","b/c","b/a","c/b"}),S372="w"),VLOOKUP(U372,$AA$2:$AB$17,2,FALSE),IF(AND(OR($E373={"a/b","b/c","b/a","c/b"}),S372="l"),VLOOKUP(U372,$AC$2:$AD$17,2,FALSE),IF(AND(OR($E373={"a/b","b/c","b/a","c/b"}),S371="w"),VLOOKUP(U371,$AA$2:$AB$17,2,FALSE),IF(AND(OR($E373={"a/b","b/c","b/a","c/b"}),S371="l"),VLOOKUP(U371,$AC$2:$AD$17,2,FALSE),IF(AND(OR($E373={"a/b","b/c","b/a","c/b"}),S370="w"),VLOOKUP(U370,$AA$2:$AB$17,2,FALSE),IF(AND(OR($E373={"a/b","b/c","b/a","c/b"}),S370="l"),VLOOKUP(U370,$AC$2:$AD$17,2,FALSE),IF(AND(OR($E373={"a/b","b/c","b/a","c/b"}),S369="w"),VLOOKUP(U369,$AA$2:$AB$17,2,FALSE),IF(AND(OR($E373={"a/b","b/c","b/a","c/b"}),S369="l"),VLOOKUP(U369,$AC$2:$AD$17,2,FALSE),IF(AND(OR($E373={"a/b","b/c","b/a","c/b"}),S368="w"),VLOOKUP(U368,$AA$2:$AB$17,2,FALSE),IF(AND(OR($E373={"a/b","b/c","b/a","c/b"}),S368="l"),VLOOKUP(U368,$AC$2:$AD$17,2,FALSE),IF(AND(OR($E373={"a/b","b/c","b/a","c/b"}),S367="w"),VLOOKUP(U367,$AA$2:$AB$17,2,FALSE),IF(AND(OR($E373={"a/b","b/c","b/a","c/b"}),S367="l"),VLOOKUP(U367,$AC$2:$AD$17,2,FALSE),IF(AND(OR($E373={"a/b","b/c","b/a","c/b"}),S366="w"),VLOOKUP(U366,$AA$2:$AB$17,2,FALSE),IF(AND(OR($E373={"a/b","b/c","b/a","c/b"}),S366="l"),VLOOKUP(U366,$AC$2:$AD$17,2,FALSE),IF(AND(OR($E373={"a/b","b/c","b/a","c/b"}),S365="w"),VLOOKUP(U365,$AA$2:$AB$17,2,FALSE),IF(AND(OR($E373={"a/b","b/c","b/a","c/b"}),S365="l"),VLOOKUP(U365,$AC$2:$AD$17,2,FALSE),IF(AND(OR($E373={"a/b","b/c","b/a","c/b"}),S364="w"),VLOOKUP(U364,$AA$2:$AB$17,2,FALSE),IF(AND(OR($E373={"a/b","b/c","b/a","c/b"}),S364="l"),VLOOKUP(U364,$AC$2:$AD$17,2,FALSE),IF(AND(OR($E373={"a/b","b/c","b/a","c/b"}),S363="w"),VLOOKUP(U363,$AA$2:$AB$17,2,FALSE),IF(AND(OR($E373={"a/b","b/c","b/a","c/b"}),S363="l"),VLOOKUP(U363,$AC$2:$AD$17,2,FALSE),IF(OR($E373={"a/b","b/c","b/a","c/b"}),1,"")))))))))))))))))))))))</f>
        <v>1</v>
      </c>
      <c r="V374" s="13" t="str">
        <f>IF(AND(W374="c",$A374&gt;=1,OR(X374={1,"2a","2b",3,"5a","5b","10a","10b","20a","20b","40a","40b","80a","80b","160a","160b"})),"w",IF(AND(W374="",$A374&gt;=1,OR(X374={1,"2a","2b",3,"5a","5b","10a","10b","20a","20b","40a","40b","80a","80b","160a","160b"})),"l",""))</f>
        <v/>
      </c>
      <c r="W374" s="7" t="str">
        <f>IF(OR($A374={3,6,9,12,15,18,21,24,27,30,33,36}),"c","")</f>
        <v>c</v>
      </c>
      <c r="X374" s="14" t="str">
        <f>IF(AND(OR($E373={"a/c","b/c","c/a","c/b"}),V373="w"),VLOOKUP(X373,$AA$2:$AB$17,2,FALSE),IF(AND(OR($E373={"a/c","b/c","c/a","c/b"}),V373="l"),VLOOKUP(X373,$AC$2:$AD$17,2,FALSE),IF(AND(OR($E373={"a/c","b/c","c/a","c/b"}),V372="w"),VLOOKUP(X372,$AA$2:$AB$17,2,FALSE),IF(AND(OR($E373={"a/c","b/c","c/a","c/b"}),V372="l"),VLOOKUP(X372,$AC$2:$AD$17,2,FALSE),IF(AND(OR($E373={"a/c","b/c","c/a","c/b"}),V371="w"),VLOOKUP(X371,$AA$2:$AB$17,2,FALSE),IF(AND(OR($E373={"a/c","b/c","c/a","c/b"}),V371="l"),VLOOKUP(X371,$AC$2:$AD$17,2,FALSE),IF(AND(OR($E373={"a/c","b/c","c/a","c/b"}),V370="w"),VLOOKUP(X370,$AA$2:$AB$17,2,FALSE),IF(AND(OR($E373={"a/c","b/c","c/a","c/b"}),V370="l"),VLOOKUP(X370,$AC$2:$AD$17,2,FALSE),IF(AND(OR($E373={"a/c","b/c","c/a","c/b"}),V369="w"),VLOOKUP(X369,$AA$2:$AB$17,2,FALSE),IF(AND(OR($E373={"a/c","b/c","c/a","c/b"}),V369="l"),VLOOKUP(X369,$AC$2:$AD$17,2,FALSE),IF(AND(OR($E373={"a/c","b/c","c/a","c/b"}),V368="w"),VLOOKUP(X368,$AA$2:$AB$17,2,FALSE),IF(AND(OR($E373={"a/c","b/c","c/a","c/b"}),V368="l"),VLOOKUP(X368,$AC$2:$AD$17,2,FALSE),IF(AND(OR($E373={"a/c","b/c","c/a","c/b"}),V367="w"),VLOOKUP(X367,$AA$2:$AB$17,2,FALSE),IF(AND(OR($E373={"a/c","b/c","c/a","c/b"}),V367="l"),VLOOKUP(X367,$AC$2:$AD$17,2,FALSE),IF(AND(OR($E373={"a/c","b/c","c/a","c/b"}),V366="w"),VLOOKUP(X366,$AA$2:$AB$17,2,FALSE),IF(AND(OR($E373={"a/c","b/c","c/a","c/b"}),V366="l"),VLOOKUP(X366,$AC$2:$AD$17,2,FALSE),IF(AND(OR($E373={"a/c","b/c","c/a","c/b"}),V365="w"),VLOOKUP(X365,$AA$2:$AB$17,2,FALSE),IF(AND(OR($E373={"a/c","b/c","c/a","c/b"}),V365="l"),VLOOKUP(X365,$AC$2:$AD$17,2,FALSE),IF(AND(OR($E373={"a/c","b/c","c/a","c/b"}),V364="w"),VLOOKUP(X364,$AA$2:$AB$17,2,FALSE),IF(AND(OR($E373={"a/c","b/c","c/a","c/b"}),V364="l"),VLOOKUP(X364,$AC$2:$AD$17,2,FALSE),IF(AND(OR($E373={"a/c","b/c","c/a","c/b"}),V363="w"),VLOOKUP(X363,$AA$2:$AB$17,2,FALSE),IF(AND(OR($E373={"a/c","b/c","c/a","c/b"}),V363="l"),VLOOKUP(X363,$AC$2:$AD$17,2,FALSE),IF(OR($E373={"a/c","b/c","c/a","c/b"}),1,"")))))))))))))))))))))))</f>
        <v/>
      </c>
      <c r="Y374" s="12">
        <f t="shared" si="33"/>
        <v>-11</v>
      </c>
      <c r="Z374" s="27">
        <f t="shared" si="34"/>
        <v>-11</v>
      </c>
    </row>
    <row r="375" spans="1:26">
      <c r="A375" s="2">
        <v>33</v>
      </c>
      <c r="B375" s="9">
        <f>IF(OR($A375={1,2,3,4,5,6,7,8,9,10,11,12}),1,IF(OR($A375={13,14,15,16,17,18,19,20,21,22,23,24}),2,IF(OR($A375={25,26,27,28,29,30,31,32,33,34,35,36}),3,"")))</f>
        <v>3</v>
      </c>
      <c r="C375" s="9" t="str">
        <f>IF(OR($A375={1,4,7,10,13,16,19,22,25,28,31,34}),"A",IF(OR($A375={2,5,8,11,14,17,20,23,26,29,32,35}),"B",IF(OR($A375={3,6,9,12,15,18,21,24,27,30,33,36}),"C","")))</f>
        <v>C</v>
      </c>
      <c r="D375" t="str">
        <f t="shared" si="35"/>
        <v>2/3</v>
      </c>
      <c r="E375" t="str">
        <f t="shared" si="36"/>
        <v>B/C</v>
      </c>
      <c r="F375" s="13" t="str">
        <f>IF(AND(G375="d",$A375&gt;=1,OR(H375={1,"2a","2b",3,"5a","5b","10a","10b","20a","20b","40a","40b","80a","80b","160a","160b"})),"w",IF(AND(G375="",$A375&gt;=1,OR(H375={1,"2a","2b",3,"5a","5b","10a","10b","20a","20b","40a","40b","80a","80b","160a","160b"})),"l",""))</f>
        <v/>
      </c>
      <c r="G375" s="7" t="str">
        <f>IF(OR($A375={1,2,3,4,5,6,7,8,9,10,11,12}),"d","")</f>
        <v/>
      </c>
      <c r="H375" s="14" t="str">
        <f>IF(AND(OR($D374={"1/2","1/3","2/1","3/1"}),F374="w"),VLOOKUP(H374,$AA$2:$AB$17,2,FALSE),IF(AND(OR($D374={"1/2","1/3","2/1","3/1"}),F374="l"),VLOOKUP(H374,$AC$2:$AD$17,2,FALSE),IF(AND(OR($D374={"1/2","1/3","2/1","3/1"}),F373="w"),VLOOKUP(H373,$AA$2:$AB$17,2,FALSE),IF(AND(OR($D374={"1/2","1/3","2/1","3/1"}),F373="l"),VLOOKUP(H373,$AC$2:$AD$17,2,FALSE),IF(AND(OR($D374={"1/2","1/3","2/1","3/1"}),F372="w"),VLOOKUP(H372,$AA$2:$AB$17,2,FALSE),IF(AND(OR($D374={"1/2","1/3","2/1","3/1"}),F372="l"),VLOOKUP(H372,$AC$2:$AD$17,2,FALSE),IF(AND(OR($D374={"1/2","1/3","2/1","3/1"}),F371="w"),VLOOKUP(H371,$AA$2:$AB$17,2,FALSE),IF(AND(OR($D374={"1/2","1/3","2/1","3/1"}),F371="l"),VLOOKUP(H371,$AC$2:$AD$17,2,FALSE),IF(AND(OR($D374={"1/2","1/3","2/1","3/1"}),F370="w"),VLOOKUP(H370,$AA$2:$AB$17,2,FALSE),IF(AND(OR($D374={"1/2","1/3","2/1","3/1"}),F370="l"),VLOOKUP(H370,$AC$2:$AD$17,2,FALSE),IF(AND(OR($D374={"1/2","1/3","2/1","3/1"}),F369="w"),VLOOKUP(H369,$AA$2:$AB$17,2,FALSE),IF(AND(OR($D374={"1/2","1/3","2/1","3/1"}),F369="l"),VLOOKUP(H369,$AC$2:$AD$17,2,FALSE),IF(AND(OR($D374={"1/2","1/3","2/1","3/1"}),F368="w"),VLOOKUP(H368,$AA$2:$AB$17,2,FALSE),IF(AND(OR($D374={"1/2","1/3","2/1","3/1"}),F368="l"),VLOOKUP(H368,$AC$2:$AD$17,2,FALSE),IF(AND(OR($D374={"1/2","1/3","2/1","3/1"}),F367="w"),VLOOKUP(H367,$AA$2:$AB$17,2,FALSE),IF(AND(OR($D374={"1/2","1/3","2/1","3/1"}),F367="l"),VLOOKUP(H367,$AC$2:$AD$17,2,FALSE),IF(AND(OR($D374={"1/2","1/3","2/1","3/1"}),F366="w"),VLOOKUP(H366,$AA$2:$AB$17,2,FALSE),IF(AND(OR($D374={"1/2","1/3","2/1","3/1"}),F366="l"),VLOOKUP(H366,$AC$2:$AD$17,2,FALSE),IF(AND(OR($D374={"1/2","1/3","2/1","3/1"}),F365="w"),VLOOKUP(H365,$AA$2:$AB$17,2,FALSE),IF(AND(OR($D374={"1/2","1/3","2/1","3/1"}),F365="l"),VLOOKUP(H365,$AC$2:$AD$17,2,FALSE),IF(AND(OR($D374={"1/2","1/3","2/1","3/1"}),F364="w"),VLOOKUP(H364,$AA$2:$AB$17,2,FALSE),IF(AND(OR($D374={"1/2","1/3","2/1","3/1"}),F364="l"),VLOOKUP(H364,$AC$2:$AD$17,2,FALSE),IF(OR($D374={"1/2","1/3","2/1","3/1"}),1,"")))))))))))))))))))))))</f>
        <v/>
      </c>
      <c r="I375" s="13" t="str">
        <f>IF(AND(J375="d",$A375&gt;=1,OR(K375={1,"2a","2b",3,"5a","5b","10a","10b","20a","20b","40a","40b","80a","80b","160a","160b"})),"w",IF(AND(J375="",$A375&gt;=1,OR(K375={1,"2a","2b",3,"5a","5b","10a","10b","20a","20b","40a","40b","80a","80b","160a","160b"})),"l",""))</f>
        <v>l</v>
      </c>
      <c r="J375" s="7" t="str">
        <f>IF(OR($A375={13,14,15,16,17,18,19,20,21,22,23,24}),"d","")</f>
        <v/>
      </c>
      <c r="K375" s="14">
        <f>IF(AND(OR($D374={"1/2","2/3","2/1","3/2"}),I374="w"),VLOOKUP(K374,$AA$2:$AB$17,2,FALSE),IF(AND(OR($D374={"1/2","2/3","2/1","3/2"}),I374="l"),VLOOKUP(K374,$AC$2:$AD$17,2,FALSE),IF(AND(OR($D374={"1/2","2/3","2/1","3/2"}),I373="w"),VLOOKUP(K373,$AA$2:$AB$17,2,FALSE),IF(AND(OR($D374={"1/2","2/3","2/1","3/2"}),I373="l"),VLOOKUP(K373,$AC$2:$AD$17,2,FALSE),IF(AND(OR($D374={"1/2","2/3","2/1","3/2"}),I372="w"),VLOOKUP(K372,$AA$2:$AB$17,2,FALSE),IF(AND(OR($D374={"1/2","2/3","2/1","3/2"}),I372="l"),VLOOKUP(K372,$AC$2:$AD$17,2,FALSE),IF(AND(OR($D374={"1/2","2/3","2/1","3/2"}),I371="w"),VLOOKUP(K371,$AA$2:$AB$17,2,FALSE),IF(AND(OR($D374={"1/2","2/3","2/1","3/2"}),I371="l"),VLOOKUP(K371,$AC$2:$AD$17,2,FALSE),IF(AND(OR($D374={"1/2","2/3","2/1","3/2"}),I370="w"),VLOOKUP(K370,$AA$2:$AB$17,2,FALSE),IF(AND(OR($D374={"1/2","2/3","2/1","3/2"}),I370="l"),VLOOKUP(K370,$AC$2:$AD$17,2,FALSE),IF(AND(OR($D374={"1/2","2/3","2/1","3/2"}),I369="w"),VLOOKUP(K369,$AA$2:$AB$17,2,FALSE),IF(AND(OR($D374={"1/2","2/3","2/1","3/2"}),I369="l"),VLOOKUP(K369,$AC$2:$AD$17,2,FALSE),IF(AND(OR($D374={"1/2","2/3","2/1","3/2"}),I368="w"),VLOOKUP(K368,$AA$2:$AB$17,2,FALSE),IF(AND(OR($D374={"1/2","2/3","2/1","3/2"}),I368="l"),VLOOKUP(K368,$AC$2:$AD$17,2,FALSE),IF(AND(OR($D374={"1/2","2/3","2/1","3/2"}),I367="w"),VLOOKUP(K367,$AA$2:$AB$17,2,FALSE),IF(AND(OR($D374={"1/2","2/3","2/1","3/2"}),I367="l"),VLOOKUP(K367,$AC$2:$AD$17,2,FALSE),IF(AND(OR($D374={"1/2","2/3","2/1","3/2"}),I366="w"),VLOOKUP(K366,$AA$2:$AB$17,2,FALSE),IF(AND(OR($D374={"1/2","2/3","2/1","3/2"}),I366="l"),VLOOKUP(K366,$AC$2:$AD$17,2,FALSE),IF(AND(OR($D374={"1/2","2/3","2/1","3/2"}),I365="w"),VLOOKUP(K365,$AA$2:$AB$17,2,FALSE),IF(AND(OR($D374={"1/2","2/3","2/1","3/2"}),I365="l"),VLOOKUP(K365,$AC$2:$AD$17,2,FALSE),IF(AND(OR($D374={"1/2","2/3","2/1","3/2"}),I364="w"),VLOOKUP(K364,$AA$2:$AB$17,2,FALSE),IF(AND(OR($D374={"1/2","2/3","2/1","3/2"}),I364="l"),VLOOKUP(K364,$AC$2:$AD$17,2,FALSE),IF(OR($D374={"1/2","2/3","2/1","3/2"}),1,"")))))))))))))))))))))))</f>
        <v>1</v>
      </c>
      <c r="L375" s="13" t="str">
        <f>IF(AND(M375="d",$A375&gt;=1,OR(N375={1,"2a","2b",3,"5a","5b","10a","10b","20a","20b","40a","40b","80a","80b","160a","160b"})),"w",IF(AND(M375="",$A375&gt;=1,OR(N375={1,"2a","2b",3,"5a","5b","10a","10b","20a","20b","40a","40b","80a","80b","160a","160b"})),"l",""))</f>
        <v>w</v>
      </c>
      <c r="M375" s="7" t="str">
        <f>IF(OR($A375={25,26,27,28,29,30,31,32,33,34,35,36}),"d","")</f>
        <v>d</v>
      </c>
      <c r="N375" s="14" t="str">
        <f>IF(AND(OR($D374={"1/3","2/3","3/1","3/2"}),L374="w"),VLOOKUP(N374,$AA$2:$AB$17,2,FALSE),IF(AND(OR($D374={"1/3","2/3","3/1","3/2"}),L374="l"),VLOOKUP(N374,$AC$2:$AD$17,2,FALSE),IF(AND(OR($D374={"1/3","2/3","3/1","3/2"}),L373="w"),VLOOKUP(N373,$AA$2:$AB$17,2,FALSE),IF(AND(OR($D374={"1/3","2/3","3/1","3/2"}),L373="l"),VLOOKUP(N373,$AC$2:$AD$17,2,FALSE),IF(AND(OR($D374={"1/3","2/3","3/1","3/2"}),L372="w"),VLOOKUP(N372,$AA$2:$AB$17,2,FALSE),IF(AND(OR($D374={"1/3","2/3","3/1","3/2"}),L372="l"),VLOOKUP(N372,$AC$2:$AD$17,2,FALSE),IF(AND(OR($D374={"1/3","2/3","3/1","3/2"}),L371="w"),VLOOKUP(N371,$AA$2:$AB$17,2,FALSE),IF(AND(OR($D374={"1/3","2/3","3/1","3/2"}),L371="l"),VLOOKUP(N371,$AC$2:$AD$17,2,FALSE),IF(AND(OR($D374={"1/3","2/3","3/1","3/2"}),L370="w"),VLOOKUP(N370,$AA$2:$AB$17,2,FALSE),IF(AND(OR($D374={"1/3","2/3","3/1","3/2"}),L370="l"),VLOOKUP(N370,$AC$2:$AD$17,2,FALSE),IF(AND(OR($D374={"1/3","2/3","3/1","3/2"}),L369="w"),VLOOKUP(N369,$AA$2:$AB$17,2,FALSE),IF(AND(OR($D374={"1/3","2/3","3/1","3/2"}),L369="l"),VLOOKUP(N369,$AC$2:$AD$17,2,FALSE),IF(AND(OR($D374={"1/3","2/3","3/1","3/2"}),L368="w"),VLOOKUP(N368,$AA$2:$AB$17,2,FALSE),IF(AND(OR($D374={"1/3","2/3","3/1","3/2"}),L368="l"),VLOOKUP(N368,$AC$2:$AD$17,2,FALSE),IF(AND(OR($D374={"1/3","2/3","3/1","3/2"}),L367="w"),VLOOKUP(N367,$AA$2:$AB$17,2,FALSE),IF(AND(OR($D374={"1/3","2/3","3/1","3/2"}),L367="l"),VLOOKUP(N367,$AC$2:$AD$17,2,FALSE),IF(AND(OR($D374={"1/3","2/3","3/1","3/2"}),L366="w"),VLOOKUP(N366,$AA$2:$AB$17,2,FALSE),IF(AND(OR($D374={"1/3","2/3","3/1","3/2"}),L366="l"),VLOOKUP(N366,$AC$2:$AD$17,2,FALSE),IF(AND(OR($D374={"1/3","2/3","3/1","3/2"}),L365="w"),VLOOKUP(N365,$AA$2:$AB$17,2,FALSE),IF(AND(OR($D374={"1/3","2/3","3/1","3/2"}),L365="l"),VLOOKUP(N365,$AC$2:$AD$17,2,FALSE),IF(AND(OR($D374={"1/3","2/3","3/1","3/2"}),L364="w"),VLOOKUP(N364,$AA$2:$AB$17,2,FALSE),IF(AND(OR($D374={"1/3","2/3","3/1","3/2"}),L364="l"),VLOOKUP(N364,$AC$2:$AD$17,2,FALSE),IF(OR($D374={"1/3","2/3","3/1","3/2"}),1,"")))))))))))))))))))))))</f>
        <v>2b</v>
      </c>
      <c r="O375" s="12">
        <f t="shared" si="32"/>
        <v>3</v>
      </c>
      <c r="P375" s="13" t="str">
        <f>IF(AND(Q375="c",$A375&gt;=1,OR(R375={1,"2a","2b",3,"5a","5b","10a","10b","20a","20b","40a","40b","80a","80b","160a","160b"})),"w",IF(AND(Q375="",$A375&gt;=1,OR(R375={1,"2a","2b",3,"5a","5b","10a","10b","20a","20b","40a","40b","80a","80b","160a","160b"})),"l",""))</f>
        <v/>
      </c>
      <c r="Q375" s="7" t="str">
        <f>IF(OR($A375={1,4,7,10,13,16,19,22,25,28,31,34}),"c","")</f>
        <v/>
      </c>
      <c r="R375" s="14" t="str">
        <f>IF(AND(OR($E374={"a/b","a/c","b/a","c/a"}),P374="w"),VLOOKUP(R374,$AA$2:$AB$17,2,FALSE),IF(AND(OR($E374={"a/b","a/c","b/a","c/a"}),P374="l"),VLOOKUP(R374,$AC$2:$AD$17,2,FALSE),IF(AND(OR($E374={"a/b","a/c","b/a","c/a"}),P373="w"),VLOOKUP(R373,$AA$2:$AB$17,2,FALSE),IF(AND(OR($E374={"a/b","a/c","b/a","c/a"}),P373="l"),VLOOKUP(R373,$AC$2:$AD$17,2,FALSE),IF(AND(OR($E374={"a/b","a/c","b/a","c/a"}),P372="w"),VLOOKUP(R372,$AA$2:$AB$17,2,FALSE),IF(AND(OR($E374={"a/b","a/c","b/a","c/a"}),P372="l"),VLOOKUP(R372,$AC$2:$AD$17,2,FALSE),IF(AND(OR($E374={"a/b","a/c","b/a","c/a"}),P371="w"),VLOOKUP(R371,$AA$2:$AB$17,2,FALSE),IF(AND(OR($E374={"a/b","a/c","b/a","c/a"}),P371="l"),VLOOKUP(R371,$AC$2:$AD$17,2,FALSE),IF(AND(OR($E374={"a/b","a/c","b/a","c/a"}),P370="w"),VLOOKUP(R370,$AA$2:$AB$17,2,FALSE),IF(AND(OR($E374={"a/b","a/c","b/a","c/a"}),P370="l"),VLOOKUP(R370,$AC$2:$AD$17,2,FALSE),IF(AND(OR($E374={"a/b","a/c","b/a","c/a"}),P369="w"),VLOOKUP(R369,$AA$2:$AB$17,2,FALSE),IF(AND(OR($E374={"a/b","a/c","b/a","c/a"}),P369="l"),VLOOKUP(R369,$AC$2:$AD$17,2,FALSE),IF(AND(OR($E374={"a/b","a/c","b/a","c/a"}),P368="w"),VLOOKUP(R368,$AA$2:$AB$17,2,FALSE),IF(AND(OR($E374={"a/b","a/c","b/a","c/a"}),P368="l"),VLOOKUP(R368,$AC$2:$AD$17,2,FALSE),IF(AND(OR($E374={"a/b","a/c","b/a","c/a"}),P367="w"),VLOOKUP(R367,$AA$2:$AB$17,2,FALSE),IF(AND(OR($E374={"a/b","a/c","b/a","c/a"}),P367="l"),VLOOKUP(R367,$AC$2:$AD$17,2,FALSE),IF(AND(OR($E374={"a/b","a/c","b/a","c/a"}),P366="w"),VLOOKUP(R366,$AA$2:$AB$17,2,FALSE),IF(AND(OR($E374={"a/b","a/c","b/a","c/a"}),P366="l"),VLOOKUP(R366,$AC$2:$AD$17,2,FALSE),IF(AND(OR($E374={"a/b","a/c","b/a","c/a"}),P365="w"),VLOOKUP(R365,$AA$2:$AB$17,2,FALSE),IF(AND(OR($E374={"a/b","a/c","b/a","c/a"}),P365="l"),VLOOKUP(R365,$AC$2:$AD$17,2,FALSE),IF(AND(OR($E374={"a/b","a/c","b/a","c/a"}),P364="w"),VLOOKUP(R364,$AA$2:$AB$17,2,FALSE),IF(AND(OR($E374={"a/b","a/c","b/a","c/a"}),P364="l"),VLOOKUP(R364,$AC$2:$AD$17,2,FALSE),IF(OR($E374={"a/b","a/c","b/a","c/a"}),1,"")))))))))))))))))))))))</f>
        <v/>
      </c>
      <c r="S375" s="13" t="str">
        <f>IF(AND(T375="c",$A375&gt;=1,OR(U375={1,"2a","2b",3,"5a","5b","10a","10b","20a","20b","40a","40b","80a","80b","160a","160b"})),"w",IF(AND(T375="",$A375&gt;=1,OR(U375={1,"2a","2b",3,"5a","5b","10a","10b","20a","20b","40a","40b","80a","80b","160a","160b"})),"l",""))</f>
        <v>l</v>
      </c>
      <c r="T375" s="7" t="str">
        <f>IF(OR($A375={2,5,8,11,14,17,20,23,26,29,32,35}),"c","")</f>
        <v/>
      </c>
      <c r="U375" s="14" t="str">
        <f>IF(AND(OR($E374={"a/b","b/c","b/a","c/b"}),S374="w"),VLOOKUP(U374,$AA$2:$AB$17,2,FALSE),IF(AND(OR($E374={"a/b","b/c","b/a","c/b"}),S374="l"),VLOOKUP(U374,$AC$2:$AD$17,2,FALSE),IF(AND(OR($E374={"a/b","b/c","b/a","c/b"}),S373="w"),VLOOKUP(U373,$AA$2:$AB$17,2,FALSE),IF(AND(OR($E374={"a/b","b/c","b/a","c/b"}),S373="l"),VLOOKUP(U373,$AC$2:$AD$17,2,FALSE),IF(AND(OR($E374={"a/b","b/c","b/a","c/b"}),S372="w"),VLOOKUP(U372,$AA$2:$AB$17,2,FALSE),IF(AND(OR($E374={"a/b","b/c","b/a","c/b"}),S372="l"),VLOOKUP(U372,$AC$2:$AD$17,2,FALSE),IF(AND(OR($E374={"a/b","b/c","b/a","c/b"}),S371="w"),VLOOKUP(U371,$AA$2:$AB$17,2,FALSE),IF(AND(OR($E374={"a/b","b/c","b/a","c/b"}),S371="l"),VLOOKUP(U371,$AC$2:$AD$17,2,FALSE),IF(AND(OR($E374={"a/b","b/c","b/a","c/b"}),S370="w"),VLOOKUP(U370,$AA$2:$AB$17,2,FALSE),IF(AND(OR($E374={"a/b","b/c","b/a","c/b"}),S370="l"),VLOOKUP(U370,$AC$2:$AD$17,2,FALSE),IF(AND(OR($E374={"a/b","b/c","b/a","c/b"}),S369="w"),VLOOKUP(U369,$AA$2:$AB$17,2,FALSE),IF(AND(OR($E374={"a/b","b/c","b/a","c/b"}),S369="l"),VLOOKUP(U369,$AC$2:$AD$17,2,FALSE),IF(AND(OR($E374={"a/b","b/c","b/a","c/b"}),S368="w"),VLOOKUP(U368,$AA$2:$AB$17,2,FALSE),IF(AND(OR($E374={"a/b","b/c","b/a","c/b"}),S368="l"),VLOOKUP(U368,$AC$2:$AD$17,2,FALSE),IF(AND(OR($E374={"a/b","b/c","b/a","c/b"}),S367="w"),VLOOKUP(U367,$AA$2:$AB$17,2,FALSE),IF(AND(OR($E374={"a/b","b/c","b/a","c/b"}),S367="l"),VLOOKUP(U367,$AC$2:$AD$17,2,FALSE),IF(AND(OR($E374={"a/b","b/c","b/a","c/b"}),S366="w"),VLOOKUP(U366,$AA$2:$AB$17,2,FALSE),IF(AND(OR($E374={"a/b","b/c","b/a","c/b"}),S366="l"),VLOOKUP(U366,$AC$2:$AD$17,2,FALSE),IF(AND(OR($E374={"a/b","b/c","b/a","c/b"}),S365="w"),VLOOKUP(U365,$AA$2:$AB$17,2,FALSE),IF(AND(OR($E374={"a/b","b/c","b/a","c/b"}),S365="l"),VLOOKUP(U365,$AC$2:$AD$17,2,FALSE),IF(AND(OR($E374={"a/b","b/c","b/a","c/b"}),S364="w"),VLOOKUP(U364,$AA$2:$AB$17,2,FALSE),IF(AND(OR($E374={"a/b","b/c","b/a","c/b"}),S364="l"),VLOOKUP(U364,$AC$2:$AD$17,2,FALSE),IF(OR($E374={"a/b","b/c","b/a","c/b"}),1,"")))))))))))))))))))))))</f>
        <v>2a</v>
      </c>
      <c r="V375" s="13" t="str">
        <f>IF(AND(W375="c",$A375&gt;=1,OR(X375={1,"2a","2b",3,"5a","5b","10a","10b","20a","20b","40a","40b","80a","80b","160a","160b"})),"w",IF(AND(W375="",$A375&gt;=1,OR(X375={1,"2a","2b",3,"5a","5b","10a","10b","20a","20b","40a","40b","80a","80b","160a","160b"})),"l",""))</f>
        <v>w</v>
      </c>
      <c r="W375" s="7" t="str">
        <f>IF(OR($A375={3,6,9,12,15,18,21,24,27,30,33,36}),"c","")</f>
        <v>c</v>
      </c>
      <c r="X375" s="14" t="str">
        <f>IF(AND(OR($E374={"a/c","b/c","c/a","c/b"}),V374="w"),VLOOKUP(X374,$AA$2:$AB$17,2,FALSE),IF(AND(OR($E374={"a/c","b/c","c/a","c/b"}),V374="l"),VLOOKUP(X374,$AC$2:$AD$17,2,FALSE),IF(AND(OR($E374={"a/c","b/c","c/a","c/b"}),V373="w"),VLOOKUP(X373,$AA$2:$AB$17,2,FALSE),IF(AND(OR($E374={"a/c","b/c","c/a","c/b"}),V373="l"),VLOOKUP(X373,$AC$2:$AD$17,2,FALSE),IF(AND(OR($E374={"a/c","b/c","c/a","c/b"}),V372="w"),VLOOKUP(X372,$AA$2:$AB$17,2,FALSE),IF(AND(OR($E374={"a/c","b/c","c/a","c/b"}),V372="l"),VLOOKUP(X372,$AC$2:$AD$17,2,FALSE),IF(AND(OR($E374={"a/c","b/c","c/a","c/b"}),V371="w"),VLOOKUP(X371,$AA$2:$AB$17,2,FALSE),IF(AND(OR($E374={"a/c","b/c","c/a","c/b"}),V371="l"),VLOOKUP(X371,$AC$2:$AD$17,2,FALSE),IF(AND(OR($E374={"a/c","b/c","c/a","c/b"}),V370="w"),VLOOKUP(X370,$AA$2:$AB$17,2,FALSE),IF(AND(OR($E374={"a/c","b/c","c/a","c/b"}),V370="l"),VLOOKUP(X370,$AC$2:$AD$17,2,FALSE),IF(AND(OR($E374={"a/c","b/c","c/a","c/b"}),V369="w"),VLOOKUP(X369,$AA$2:$AB$17,2,FALSE),IF(AND(OR($E374={"a/c","b/c","c/a","c/b"}),V369="l"),VLOOKUP(X369,$AC$2:$AD$17,2,FALSE),IF(AND(OR($E374={"a/c","b/c","c/a","c/b"}),V368="w"),VLOOKUP(X368,$AA$2:$AB$17,2,FALSE),IF(AND(OR($E374={"a/c","b/c","c/a","c/b"}),V368="l"),VLOOKUP(X368,$AC$2:$AD$17,2,FALSE),IF(AND(OR($E374={"a/c","b/c","c/a","c/b"}),V367="w"),VLOOKUP(X367,$AA$2:$AB$17,2,FALSE),IF(AND(OR($E374={"a/c","b/c","c/a","c/b"}),V367="l"),VLOOKUP(X367,$AC$2:$AD$17,2,FALSE),IF(AND(OR($E374={"a/c","b/c","c/a","c/b"}),V366="w"),VLOOKUP(X366,$AA$2:$AB$17,2,FALSE),IF(AND(OR($E374={"a/c","b/c","c/a","c/b"}),V366="l"),VLOOKUP(X366,$AC$2:$AD$17,2,FALSE),IF(AND(OR($E374={"a/c","b/c","c/a","c/b"}),V365="w"),VLOOKUP(X365,$AA$2:$AB$17,2,FALSE),IF(AND(OR($E374={"a/c","b/c","c/a","c/b"}),V365="l"),VLOOKUP(X365,$AC$2:$AD$17,2,FALSE),IF(AND(OR($E374={"a/c","b/c","c/a","c/b"}),V364="w"),VLOOKUP(X364,$AA$2:$AB$17,2,FALSE),IF(AND(OR($E374={"a/c","b/c","c/a","c/b"}),V364="l"),VLOOKUP(X364,$AC$2:$AD$17,2,FALSE),IF(OR($E374={"a/c","b/c","c/a","c/b"}),1,"")))))))))))))))))))))))</f>
        <v>2b</v>
      </c>
      <c r="Y375" s="12">
        <f t="shared" si="33"/>
        <v>2</v>
      </c>
      <c r="Z375" s="27">
        <f t="shared" si="34"/>
        <v>5</v>
      </c>
    </row>
    <row r="376" spans="1:26">
      <c r="A376" s="2">
        <v>25</v>
      </c>
      <c r="B376" s="9">
        <f>IF(OR($A376={1,2,3,4,5,6,7,8,9,10,11,12}),1,IF(OR($A376={13,14,15,16,17,18,19,20,21,22,23,24}),2,IF(OR($A376={25,26,27,28,29,30,31,32,33,34,35,36}),3,"")))</f>
        <v>3</v>
      </c>
      <c r="C376" s="9" t="str">
        <f>IF(OR($A376={1,4,7,10,13,16,19,22,25,28,31,34}),"A",IF(OR($A376={2,5,8,11,14,17,20,23,26,29,32,35}),"B",IF(OR($A376={3,6,9,12,15,18,21,24,27,30,33,36}),"C","")))</f>
        <v>A</v>
      </c>
      <c r="D376" t="str">
        <f t="shared" si="35"/>
        <v>2/3</v>
      </c>
      <c r="E376" t="str">
        <f t="shared" si="36"/>
        <v>C/A</v>
      </c>
      <c r="F376" s="13" t="str">
        <f>IF(AND(G376="d",$A376&gt;=1,OR(H376={1,"2a","2b",3,"5a","5b","10a","10b","20a","20b","40a","40b","80a","80b","160a","160b"})),"w",IF(AND(G376="",$A376&gt;=1,OR(H376={1,"2a","2b",3,"5a","5b","10a","10b","20a","20b","40a","40b","80a","80b","160a","160b"})),"l",""))</f>
        <v/>
      </c>
      <c r="G376" s="7" t="str">
        <f>IF(OR($A376={1,2,3,4,5,6,7,8,9,10,11,12}),"d","")</f>
        <v/>
      </c>
      <c r="H376" s="14" t="str">
        <f>IF(AND(OR($D375={"1/2","1/3","2/1","3/1"}),F375="w"),VLOOKUP(H375,$AA$2:$AB$17,2,FALSE),IF(AND(OR($D375={"1/2","1/3","2/1","3/1"}),F375="l"),VLOOKUP(H375,$AC$2:$AD$17,2,FALSE),IF(AND(OR($D375={"1/2","1/3","2/1","3/1"}),F374="w"),VLOOKUP(H374,$AA$2:$AB$17,2,FALSE),IF(AND(OR($D375={"1/2","1/3","2/1","3/1"}),F374="l"),VLOOKUP(H374,$AC$2:$AD$17,2,FALSE),IF(AND(OR($D375={"1/2","1/3","2/1","3/1"}),F373="w"),VLOOKUP(H373,$AA$2:$AB$17,2,FALSE),IF(AND(OR($D375={"1/2","1/3","2/1","3/1"}),F373="l"),VLOOKUP(H373,$AC$2:$AD$17,2,FALSE),IF(AND(OR($D375={"1/2","1/3","2/1","3/1"}),F372="w"),VLOOKUP(H372,$AA$2:$AB$17,2,FALSE),IF(AND(OR($D375={"1/2","1/3","2/1","3/1"}),F372="l"),VLOOKUP(H372,$AC$2:$AD$17,2,FALSE),IF(AND(OR($D375={"1/2","1/3","2/1","3/1"}),F371="w"),VLOOKUP(H371,$AA$2:$AB$17,2,FALSE),IF(AND(OR($D375={"1/2","1/3","2/1","3/1"}),F371="l"),VLOOKUP(H371,$AC$2:$AD$17,2,FALSE),IF(AND(OR($D375={"1/2","1/3","2/1","3/1"}),F370="w"),VLOOKUP(H370,$AA$2:$AB$17,2,FALSE),IF(AND(OR($D375={"1/2","1/3","2/1","3/1"}),F370="l"),VLOOKUP(H370,$AC$2:$AD$17,2,FALSE),IF(AND(OR($D375={"1/2","1/3","2/1","3/1"}),F369="w"),VLOOKUP(H369,$AA$2:$AB$17,2,FALSE),IF(AND(OR($D375={"1/2","1/3","2/1","3/1"}),F369="l"),VLOOKUP(H369,$AC$2:$AD$17,2,FALSE),IF(AND(OR($D375={"1/2","1/3","2/1","3/1"}),F368="w"),VLOOKUP(H368,$AA$2:$AB$17,2,FALSE),IF(AND(OR($D375={"1/2","1/3","2/1","3/1"}),F368="l"),VLOOKUP(H368,$AC$2:$AD$17,2,FALSE),IF(AND(OR($D375={"1/2","1/3","2/1","3/1"}),F367="w"),VLOOKUP(H367,$AA$2:$AB$17,2,FALSE),IF(AND(OR($D375={"1/2","1/3","2/1","3/1"}),F367="l"),VLOOKUP(H367,$AC$2:$AD$17,2,FALSE),IF(AND(OR($D375={"1/2","1/3","2/1","3/1"}),F366="w"),VLOOKUP(H366,$AA$2:$AB$17,2,FALSE),IF(AND(OR($D375={"1/2","1/3","2/1","3/1"}),F366="l"),VLOOKUP(H366,$AC$2:$AD$17,2,FALSE),IF(AND(OR($D375={"1/2","1/3","2/1","3/1"}),F365="w"),VLOOKUP(H365,$AA$2:$AB$17,2,FALSE),IF(AND(OR($D375={"1/2","1/3","2/1","3/1"}),F365="l"),VLOOKUP(H365,$AC$2:$AD$17,2,FALSE),IF(OR($D375={"1/2","1/3","2/1","3/1"}),1,"")))))))))))))))))))))))</f>
        <v/>
      </c>
      <c r="I376" s="13" t="str">
        <f>IF(AND(J376="d",$A376&gt;=1,OR(K376={1,"2a","2b",3,"5a","5b","10a","10b","20a","20b","40a","40b","80a","80b","160a","160b"})),"w",IF(AND(J376="",$A376&gt;=1,OR(K376={1,"2a","2b",3,"5a","5b","10a","10b","20a","20b","40a","40b","80a","80b","160a","160b"})),"l",""))</f>
        <v>l</v>
      </c>
      <c r="J376" s="7" t="str">
        <f>IF(OR($A376={13,14,15,16,17,18,19,20,21,22,23,24}),"d","")</f>
        <v/>
      </c>
      <c r="K376" s="14" t="str">
        <f>IF(AND(OR($D375={"1/2","2/3","2/1","3/2"}),I375="w"),VLOOKUP(K375,$AA$2:$AB$17,2,FALSE),IF(AND(OR($D375={"1/2","2/3","2/1","3/2"}),I375="l"),VLOOKUP(K375,$AC$2:$AD$17,2,FALSE),IF(AND(OR($D375={"1/2","2/3","2/1","3/2"}),I374="w"),VLOOKUP(K374,$AA$2:$AB$17,2,FALSE),IF(AND(OR($D375={"1/2","2/3","2/1","3/2"}),I374="l"),VLOOKUP(K374,$AC$2:$AD$17,2,FALSE),IF(AND(OR($D375={"1/2","2/3","2/1","3/2"}),I373="w"),VLOOKUP(K373,$AA$2:$AB$17,2,FALSE),IF(AND(OR($D375={"1/2","2/3","2/1","3/2"}),I373="l"),VLOOKUP(K373,$AC$2:$AD$17,2,FALSE),IF(AND(OR($D375={"1/2","2/3","2/1","3/2"}),I372="w"),VLOOKUP(K372,$AA$2:$AB$17,2,FALSE),IF(AND(OR($D375={"1/2","2/3","2/1","3/2"}),I372="l"),VLOOKUP(K372,$AC$2:$AD$17,2,FALSE),IF(AND(OR($D375={"1/2","2/3","2/1","3/2"}),I371="w"),VLOOKUP(K371,$AA$2:$AB$17,2,FALSE),IF(AND(OR($D375={"1/2","2/3","2/1","3/2"}),I371="l"),VLOOKUP(K371,$AC$2:$AD$17,2,FALSE),IF(AND(OR($D375={"1/2","2/3","2/1","3/2"}),I370="w"),VLOOKUP(K370,$AA$2:$AB$17,2,FALSE),IF(AND(OR($D375={"1/2","2/3","2/1","3/2"}),I370="l"),VLOOKUP(K370,$AC$2:$AD$17,2,FALSE),IF(AND(OR($D375={"1/2","2/3","2/1","3/2"}),I369="w"),VLOOKUP(K369,$AA$2:$AB$17,2,FALSE),IF(AND(OR($D375={"1/2","2/3","2/1","3/2"}),I369="l"),VLOOKUP(K369,$AC$2:$AD$17,2,FALSE),IF(AND(OR($D375={"1/2","2/3","2/1","3/2"}),I368="w"),VLOOKUP(K368,$AA$2:$AB$17,2,FALSE),IF(AND(OR($D375={"1/2","2/3","2/1","3/2"}),I368="l"),VLOOKUP(K368,$AC$2:$AD$17,2,FALSE),IF(AND(OR($D375={"1/2","2/3","2/1","3/2"}),I367="w"),VLOOKUP(K367,$AA$2:$AB$17,2,FALSE),IF(AND(OR($D375={"1/2","2/3","2/1","3/2"}),I367="l"),VLOOKUP(K367,$AC$2:$AD$17,2,FALSE),IF(AND(OR($D375={"1/2","2/3","2/1","3/2"}),I366="w"),VLOOKUP(K366,$AA$2:$AB$17,2,FALSE),IF(AND(OR($D375={"1/2","2/3","2/1","3/2"}),I366="l"),VLOOKUP(K366,$AC$2:$AD$17,2,FALSE),IF(AND(OR($D375={"1/2","2/3","2/1","3/2"}),I365="w"),VLOOKUP(K365,$AA$2:$AB$17,2,FALSE),IF(AND(OR($D375={"1/2","2/3","2/1","3/2"}),I365="l"),VLOOKUP(K365,$AC$2:$AD$17,2,FALSE),IF(OR($D375={"1/2","2/3","2/1","3/2"}),1,"")))))))))))))))))))))))</f>
        <v>2a</v>
      </c>
      <c r="L376" s="13" t="str">
        <f>IF(AND(M376="d",$A376&gt;=1,OR(N376={1,"2a","2b",3,"5a","5b","10a","10b","20a","20b","40a","40b","80a","80b","160a","160b"})),"w",IF(AND(M376="",$A376&gt;=1,OR(N376={1,"2a","2b",3,"5a","5b","10a","10b","20a","20b","40a","40b","80a","80b","160a","160b"})),"l",""))</f>
        <v>w</v>
      </c>
      <c r="M376" s="7" t="str">
        <f>IF(OR($A376={25,26,27,28,29,30,31,32,33,34,35,36}),"d","")</f>
        <v>d</v>
      </c>
      <c r="N376" s="14">
        <f>IF(AND(OR($D375={"1/3","2/3","3/1","3/2"}),L375="w"),VLOOKUP(N375,$AA$2:$AB$17,2,FALSE),IF(AND(OR($D375={"1/3","2/3","3/1","3/2"}),L375="l"),VLOOKUP(N375,$AC$2:$AD$17,2,FALSE),IF(AND(OR($D375={"1/3","2/3","3/1","3/2"}),L374="w"),VLOOKUP(N374,$AA$2:$AB$17,2,FALSE),IF(AND(OR($D375={"1/3","2/3","3/1","3/2"}),L374="l"),VLOOKUP(N374,$AC$2:$AD$17,2,FALSE),IF(AND(OR($D375={"1/3","2/3","3/1","3/2"}),L373="w"),VLOOKUP(N373,$AA$2:$AB$17,2,FALSE),IF(AND(OR($D375={"1/3","2/3","3/1","3/2"}),L373="l"),VLOOKUP(N373,$AC$2:$AD$17,2,FALSE),IF(AND(OR($D375={"1/3","2/3","3/1","3/2"}),L372="w"),VLOOKUP(N372,$AA$2:$AB$17,2,FALSE),IF(AND(OR($D375={"1/3","2/3","3/1","3/2"}),L372="l"),VLOOKUP(N372,$AC$2:$AD$17,2,FALSE),IF(AND(OR($D375={"1/3","2/3","3/1","3/2"}),L371="w"),VLOOKUP(N371,$AA$2:$AB$17,2,FALSE),IF(AND(OR($D375={"1/3","2/3","3/1","3/2"}),L371="l"),VLOOKUP(N371,$AC$2:$AD$17,2,FALSE),IF(AND(OR($D375={"1/3","2/3","3/1","3/2"}),L370="w"),VLOOKUP(N370,$AA$2:$AB$17,2,FALSE),IF(AND(OR($D375={"1/3","2/3","3/1","3/2"}),L370="l"),VLOOKUP(N370,$AC$2:$AD$17,2,FALSE),IF(AND(OR($D375={"1/3","2/3","3/1","3/2"}),L369="w"),VLOOKUP(N369,$AA$2:$AB$17,2,FALSE),IF(AND(OR($D375={"1/3","2/3","3/1","3/2"}),L369="l"),VLOOKUP(N369,$AC$2:$AD$17,2,FALSE),IF(AND(OR($D375={"1/3","2/3","3/1","3/2"}),L368="w"),VLOOKUP(N368,$AA$2:$AB$17,2,FALSE),IF(AND(OR($D375={"1/3","2/3","3/1","3/2"}),L368="l"),VLOOKUP(N368,$AC$2:$AD$17,2,FALSE),IF(AND(OR($D375={"1/3","2/3","3/1","3/2"}),L367="w"),VLOOKUP(N367,$AA$2:$AB$17,2,FALSE),IF(AND(OR($D375={"1/3","2/3","3/1","3/2"}),L367="l"),VLOOKUP(N367,$AC$2:$AD$17,2,FALSE),IF(AND(OR($D375={"1/3","2/3","3/1","3/2"}),L366="w"),VLOOKUP(N366,$AA$2:$AB$17,2,FALSE),IF(AND(OR($D375={"1/3","2/3","3/1","3/2"}),L366="l"),VLOOKUP(N366,$AC$2:$AD$17,2,FALSE),IF(AND(OR($D375={"1/3","2/3","3/1","3/2"}),L365="w"),VLOOKUP(N365,$AA$2:$AB$17,2,FALSE),IF(AND(OR($D375={"1/3","2/3","3/1","3/2"}),L365="l"),VLOOKUP(N365,$AC$2:$AD$17,2,FALSE),IF(OR($D375={"1/3","2/3","3/1","3/2"}),1,"")))))))))))))))))))))))</f>
        <v>1</v>
      </c>
      <c r="O376" s="12">
        <f t="shared" si="32"/>
        <v>0</v>
      </c>
      <c r="P376" s="13" t="str">
        <f>IF(AND(Q376="c",$A376&gt;=1,OR(R376={1,"2a","2b",3,"5a","5b","10a","10b","20a","20b","40a","40b","80a","80b","160a","160b"})),"w",IF(AND(Q376="",$A376&gt;=1,OR(R376={1,"2a","2b",3,"5a","5b","10a","10b","20a","20b","40a","40b","80a","80b","160a","160b"})),"l",""))</f>
        <v/>
      </c>
      <c r="Q376" s="7" t="str">
        <f>IF(OR($A376={1,4,7,10,13,16,19,22,25,28,31,34}),"c","")</f>
        <v>c</v>
      </c>
      <c r="R376" s="14" t="str">
        <f>IF(AND(OR($E375={"a/b","a/c","b/a","c/a"}),P375="w"),VLOOKUP(R375,$AA$2:$AB$17,2,FALSE),IF(AND(OR($E375={"a/b","a/c","b/a","c/a"}),P375="l"),VLOOKUP(R375,$AC$2:$AD$17,2,FALSE),IF(AND(OR($E375={"a/b","a/c","b/a","c/a"}),P374="w"),VLOOKUP(R374,$AA$2:$AB$17,2,FALSE),IF(AND(OR($E375={"a/b","a/c","b/a","c/a"}),P374="l"),VLOOKUP(R374,$AC$2:$AD$17,2,FALSE),IF(AND(OR($E375={"a/b","a/c","b/a","c/a"}),P373="w"),VLOOKUP(R373,$AA$2:$AB$17,2,FALSE),IF(AND(OR($E375={"a/b","a/c","b/a","c/a"}),P373="l"),VLOOKUP(R373,$AC$2:$AD$17,2,FALSE),IF(AND(OR($E375={"a/b","a/c","b/a","c/a"}),P372="w"),VLOOKUP(R372,$AA$2:$AB$17,2,FALSE),IF(AND(OR($E375={"a/b","a/c","b/a","c/a"}),P372="l"),VLOOKUP(R372,$AC$2:$AD$17,2,FALSE),IF(AND(OR($E375={"a/b","a/c","b/a","c/a"}),P371="w"),VLOOKUP(R371,$AA$2:$AB$17,2,FALSE),IF(AND(OR($E375={"a/b","a/c","b/a","c/a"}),P371="l"),VLOOKUP(R371,$AC$2:$AD$17,2,FALSE),IF(AND(OR($E375={"a/b","a/c","b/a","c/a"}),P370="w"),VLOOKUP(R370,$AA$2:$AB$17,2,FALSE),IF(AND(OR($E375={"a/b","a/c","b/a","c/a"}),P370="l"),VLOOKUP(R370,$AC$2:$AD$17,2,FALSE),IF(AND(OR($E375={"a/b","a/c","b/a","c/a"}),P369="w"),VLOOKUP(R369,$AA$2:$AB$17,2,FALSE),IF(AND(OR($E375={"a/b","a/c","b/a","c/a"}),P369="l"),VLOOKUP(R369,$AC$2:$AD$17,2,FALSE),IF(AND(OR($E375={"a/b","a/c","b/a","c/a"}),P368="w"),VLOOKUP(R368,$AA$2:$AB$17,2,FALSE),IF(AND(OR($E375={"a/b","a/c","b/a","c/a"}),P368="l"),VLOOKUP(R368,$AC$2:$AD$17,2,FALSE),IF(AND(OR($E375={"a/b","a/c","b/a","c/a"}),P367="w"),VLOOKUP(R367,$AA$2:$AB$17,2,FALSE),IF(AND(OR($E375={"a/b","a/c","b/a","c/a"}),P367="l"),VLOOKUP(R367,$AC$2:$AD$17,2,FALSE),IF(AND(OR($E375={"a/b","a/c","b/a","c/a"}),P366="w"),VLOOKUP(R366,$AA$2:$AB$17,2,FALSE),IF(AND(OR($E375={"a/b","a/c","b/a","c/a"}),P366="l"),VLOOKUP(R366,$AC$2:$AD$17,2,FALSE),IF(AND(OR($E375={"a/b","a/c","b/a","c/a"}),P365="w"),VLOOKUP(R365,$AA$2:$AB$17,2,FALSE),IF(AND(OR($E375={"a/b","a/c","b/a","c/a"}),P365="l"),VLOOKUP(R365,$AC$2:$AD$17,2,FALSE),IF(OR($E375={"a/b","a/c","b/a","c/a"}),1,"")))))))))))))))))))))))</f>
        <v/>
      </c>
      <c r="S376" s="13" t="str">
        <f>IF(AND(T376="c",$A376&gt;=1,OR(U376={1,"2a","2b",3,"5a","5b","10a","10b","20a","20b","40a","40b","80a","80b","160a","160b"})),"w",IF(AND(T376="",$A376&gt;=1,OR(U376={1,"2a","2b",3,"5a","5b","10a","10b","20a","20b","40a","40b","80a","80b","160a","160b"})),"l",""))</f>
        <v>l</v>
      </c>
      <c r="T376" s="7" t="str">
        <f>IF(OR($A376={2,5,8,11,14,17,20,23,26,29,32,35}),"c","")</f>
        <v/>
      </c>
      <c r="U376" s="14" t="str">
        <f>IF(AND(OR($E375={"a/b","b/c","b/a","c/b"}),S375="w"),VLOOKUP(U375,$AA$2:$AB$17,2,FALSE),IF(AND(OR($E375={"a/b","b/c","b/a","c/b"}),S375="l"),VLOOKUP(U375,$AC$2:$AD$17,2,FALSE),IF(AND(OR($E375={"a/b","b/c","b/a","c/b"}),S374="w"),VLOOKUP(U374,$AA$2:$AB$17,2,FALSE),IF(AND(OR($E375={"a/b","b/c","b/a","c/b"}),S374="l"),VLOOKUP(U374,$AC$2:$AD$17,2,FALSE),IF(AND(OR($E375={"a/b","b/c","b/a","c/b"}),S373="w"),VLOOKUP(U373,$AA$2:$AB$17,2,FALSE),IF(AND(OR($E375={"a/b","b/c","b/a","c/b"}),S373="l"),VLOOKUP(U373,$AC$2:$AD$17,2,FALSE),IF(AND(OR($E375={"a/b","b/c","b/a","c/b"}),S372="w"),VLOOKUP(U372,$AA$2:$AB$17,2,FALSE),IF(AND(OR($E375={"a/b","b/c","b/a","c/b"}),S372="l"),VLOOKUP(U372,$AC$2:$AD$17,2,FALSE),IF(AND(OR($E375={"a/b","b/c","b/a","c/b"}),S371="w"),VLOOKUP(U371,$AA$2:$AB$17,2,FALSE),IF(AND(OR($E375={"a/b","b/c","b/a","c/b"}),S371="l"),VLOOKUP(U371,$AC$2:$AD$17,2,FALSE),IF(AND(OR($E375={"a/b","b/c","b/a","c/b"}),S370="w"),VLOOKUP(U370,$AA$2:$AB$17,2,FALSE),IF(AND(OR($E375={"a/b","b/c","b/a","c/b"}),S370="l"),VLOOKUP(U370,$AC$2:$AD$17,2,FALSE),IF(AND(OR($E375={"a/b","b/c","b/a","c/b"}),S369="w"),VLOOKUP(U369,$AA$2:$AB$17,2,FALSE),IF(AND(OR($E375={"a/b","b/c","b/a","c/b"}),S369="l"),VLOOKUP(U369,$AC$2:$AD$17,2,FALSE),IF(AND(OR($E375={"a/b","b/c","b/a","c/b"}),S368="w"),VLOOKUP(U368,$AA$2:$AB$17,2,FALSE),IF(AND(OR($E375={"a/b","b/c","b/a","c/b"}),S368="l"),VLOOKUP(U368,$AC$2:$AD$17,2,FALSE),IF(AND(OR($E375={"a/b","b/c","b/a","c/b"}),S367="w"),VLOOKUP(U367,$AA$2:$AB$17,2,FALSE),IF(AND(OR($E375={"a/b","b/c","b/a","c/b"}),S367="l"),VLOOKUP(U367,$AC$2:$AD$17,2,FALSE),IF(AND(OR($E375={"a/b","b/c","b/a","c/b"}),S366="w"),VLOOKUP(U366,$AA$2:$AB$17,2,FALSE),IF(AND(OR($E375={"a/b","b/c","b/a","c/b"}),S366="l"),VLOOKUP(U366,$AC$2:$AD$17,2,FALSE),IF(AND(OR($E375={"a/b","b/c","b/a","c/b"}),S365="w"),VLOOKUP(U365,$AA$2:$AB$17,2,FALSE),IF(AND(OR($E375={"a/b","b/c","b/a","c/b"}),S365="l"),VLOOKUP(U365,$AC$2:$AD$17,2,FALSE),IF(OR($E375={"a/b","b/c","b/a","c/b"}),1,"")))))))))))))))))))))))</f>
        <v>2b</v>
      </c>
      <c r="V376" s="13" t="str">
        <f>IF(AND(W376="c",$A376&gt;=1,OR(X376={1,"2a","2b",3,"5a","5b","10a","10b","20a","20b","40a","40b","80a","80b","160a","160b"})),"w",IF(AND(W376="",$A376&gt;=1,OR(X376={1,"2a","2b",3,"5a","5b","10a","10b","20a","20b","40a","40b","80a","80b","160a","160b"})),"l",""))</f>
        <v>l</v>
      </c>
      <c r="W376" s="7" t="str">
        <f>IF(OR($A376={3,6,9,12,15,18,21,24,27,30,33,36}),"c","")</f>
        <v/>
      </c>
      <c r="X376" s="14">
        <f>IF(AND(OR($E375={"a/c","b/c","c/a","c/b"}),V375="w"),VLOOKUP(X375,$AA$2:$AB$17,2,FALSE),IF(AND(OR($E375={"a/c","b/c","c/a","c/b"}),V375="l"),VLOOKUP(X375,$AC$2:$AD$17,2,FALSE),IF(AND(OR($E375={"a/c","b/c","c/a","c/b"}),V374="w"),VLOOKUP(X374,$AA$2:$AB$17,2,FALSE),IF(AND(OR($E375={"a/c","b/c","c/a","c/b"}),V374="l"),VLOOKUP(X374,$AC$2:$AD$17,2,FALSE),IF(AND(OR($E375={"a/c","b/c","c/a","c/b"}),V373="w"),VLOOKUP(X373,$AA$2:$AB$17,2,FALSE),IF(AND(OR($E375={"a/c","b/c","c/a","c/b"}),V373="l"),VLOOKUP(X373,$AC$2:$AD$17,2,FALSE),IF(AND(OR($E375={"a/c","b/c","c/a","c/b"}),V372="w"),VLOOKUP(X372,$AA$2:$AB$17,2,FALSE),IF(AND(OR($E375={"a/c","b/c","c/a","c/b"}),V372="l"),VLOOKUP(X372,$AC$2:$AD$17,2,FALSE),IF(AND(OR($E375={"a/c","b/c","c/a","c/b"}),V371="w"),VLOOKUP(X371,$AA$2:$AB$17,2,FALSE),IF(AND(OR($E375={"a/c","b/c","c/a","c/b"}),V371="l"),VLOOKUP(X371,$AC$2:$AD$17,2,FALSE),IF(AND(OR($E375={"a/c","b/c","c/a","c/b"}),V370="w"),VLOOKUP(X370,$AA$2:$AB$17,2,FALSE),IF(AND(OR($E375={"a/c","b/c","c/a","c/b"}),V370="l"),VLOOKUP(X370,$AC$2:$AD$17,2,FALSE),IF(AND(OR($E375={"a/c","b/c","c/a","c/b"}),V369="w"),VLOOKUP(X369,$AA$2:$AB$17,2,FALSE),IF(AND(OR($E375={"a/c","b/c","c/a","c/b"}),V369="l"),VLOOKUP(X369,$AC$2:$AD$17,2,FALSE),IF(AND(OR($E375={"a/c","b/c","c/a","c/b"}),V368="w"),VLOOKUP(X368,$AA$2:$AB$17,2,FALSE),IF(AND(OR($E375={"a/c","b/c","c/a","c/b"}),V368="l"),VLOOKUP(X368,$AC$2:$AD$17,2,FALSE),IF(AND(OR($E375={"a/c","b/c","c/a","c/b"}),V367="w"),VLOOKUP(X367,$AA$2:$AB$17,2,FALSE),IF(AND(OR($E375={"a/c","b/c","c/a","c/b"}),V367="l"),VLOOKUP(X367,$AC$2:$AD$17,2,FALSE),IF(AND(OR($E375={"a/c","b/c","c/a","c/b"}),V366="w"),VLOOKUP(X366,$AA$2:$AB$17,2,FALSE),IF(AND(OR($E375={"a/c","b/c","c/a","c/b"}),V366="l"),VLOOKUP(X366,$AC$2:$AD$17,2,FALSE),IF(AND(OR($E375={"a/c","b/c","c/a","c/b"}),V365="w"),VLOOKUP(X365,$AA$2:$AB$17,2,FALSE),IF(AND(OR($E375={"a/c","b/c","c/a","c/b"}),V365="l"),VLOOKUP(X365,$AC$2:$AD$17,2,FALSE),IF(OR($E375={"a/c","b/c","c/a","c/b"}),1,"")))))))))))))))))))))))</f>
        <v>1</v>
      </c>
      <c r="Y376" s="12">
        <f t="shared" si="33"/>
        <v>-3</v>
      </c>
      <c r="Z376" s="27">
        <f t="shared" si="34"/>
        <v>-3</v>
      </c>
    </row>
    <row r="377" spans="1:26">
      <c r="A377" s="2">
        <v>20</v>
      </c>
      <c r="B377" s="9">
        <f>IF(OR($A377={1,2,3,4,5,6,7,8,9,10,11,12}),1,IF(OR($A377={13,14,15,16,17,18,19,20,21,22,23,24}),2,IF(OR($A377={25,26,27,28,29,30,31,32,33,34,35,36}),3,"")))</f>
        <v>2</v>
      </c>
      <c r="C377" s="9" t="str">
        <f>IF(OR($A377={1,4,7,10,13,16,19,22,25,28,31,34}),"A",IF(OR($A377={2,5,8,11,14,17,20,23,26,29,32,35}),"B",IF(OR($A377={3,6,9,12,15,18,21,24,27,30,33,36}),"C","")))</f>
        <v>B</v>
      </c>
      <c r="D377" t="str">
        <f t="shared" si="35"/>
        <v>3/2</v>
      </c>
      <c r="E377" t="str">
        <f t="shared" si="36"/>
        <v>A/B</v>
      </c>
      <c r="F377" s="13" t="str">
        <f>IF(AND(G377="d",$A377&gt;=1,OR(H377={1,"2a","2b",3,"5a","5b","10a","10b","20a","20b","40a","40b","80a","80b","160a","160b"})),"w",IF(AND(G377="",$A377&gt;=1,OR(H377={1,"2a","2b",3,"5a","5b","10a","10b","20a","20b","40a","40b","80a","80b","160a","160b"})),"l",""))</f>
        <v/>
      </c>
      <c r="G377" s="7" t="str">
        <f>IF(OR($A377={1,2,3,4,5,6,7,8,9,10,11,12}),"d","")</f>
        <v/>
      </c>
      <c r="H377" s="14" t="str">
        <f>IF(AND(OR($D376={"1/2","1/3","2/1","3/1"}),F376="w"),VLOOKUP(H376,$AA$2:$AB$17,2,FALSE),IF(AND(OR($D376={"1/2","1/3","2/1","3/1"}),F376="l"),VLOOKUP(H376,$AC$2:$AD$17,2,FALSE),IF(AND(OR($D376={"1/2","1/3","2/1","3/1"}),F375="w"),VLOOKUP(H375,$AA$2:$AB$17,2,FALSE),IF(AND(OR($D376={"1/2","1/3","2/1","3/1"}),F375="l"),VLOOKUP(H375,$AC$2:$AD$17,2,FALSE),IF(AND(OR($D376={"1/2","1/3","2/1","3/1"}),F374="w"),VLOOKUP(H374,$AA$2:$AB$17,2,FALSE),IF(AND(OR($D376={"1/2","1/3","2/1","3/1"}),F374="l"),VLOOKUP(H374,$AC$2:$AD$17,2,FALSE),IF(AND(OR($D376={"1/2","1/3","2/1","3/1"}),F373="w"),VLOOKUP(H373,$AA$2:$AB$17,2,FALSE),IF(AND(OR($D376={"1/2","1/3","2/1","3/1"}),F373="l"),VLOOKUP(H373,$AC$2:$AD$17,2,FALSE),IF(AND(OR($D376={"1/2","1/3","2/1","3/1"}),F372="w"),VLOOKUP(H372,$AA$2:$AB$17,2,FALSE),IF(AND(OR($D376={"1/2","1/3","2/1","3/1"}),F372="l"),VLOOKUP(H372,$AC$2:$AD$17,2,FALSE),IF(AND(OR($D376={"1/2","1/3","2/1","3/1"}),F371="w"),VLOOKUP(H371,$AA$2:$AB$17,2,FALSE),IF(AND(OR($D376={"1/2","1/3","2/1","3/1"}),F371="l"),VLOOKUP(H371,$AC$2:$AD$17,2,FALSE),IF(AND(OR($D376={"1/2","1/3","2/1","3/1"}),F370="w"),VLOOKUP(H370,$AA$2:$AB$17,2,FALSE),IF(AND(OR($D376={"1/2","1/3","2/1","3/1"}),F370="l"),VLOOKUP(H370,$AC$2:$AD$17,2,FALSE),IF(AND(OR($D376={"1/2","1/3","2/1","3/1"}),F369="w"),VLOOKUP(H369,$AA$2:$AB$17,2,FALSE),IF(AND(OR($D376={"1/2","1/3","2/1","3/1"}),F369="l"),VLOOKUP(H369,$AC$2:$AD$17,2,FALSE),IF(AND(OR($D376={"1/2","1/3","2/1","3/1"}),F368="w"),VLOOKUP(H368,$AA$2:$AB$17,2,FALSE),IF(AND(OR($D376={"1/2","1/3","2/1","3/1"}),F368="l"),VLOOKUP(H368,$AC$2:$AD$17,2,FALSE),IF(AND(OR($D376={"1/2","1/3","2/1","3/1"}),F367="w"),VLOOKUP(H367,$AA$2:$AB$17,2,FALSE),IF(AND(OR($D376={"1/2","1/3","2/1","3/1"}),F367="l"),VLOOKUP(H367,$AC$2:$AD$17,2,FALSE),IF(AND(OR($D376={"1/2","1/3","2/1","3/1"}),F366="w"),VLOOKUP(H366,$AA$2:$AB$17,2,FALSE),IF(AND(OR($D376={"1/2","1/3","2/1","3/1"}),F366="l"),VLOOKUP(H366,$AC$2:$AD$17,2,FALSE),IF(OR($D376={"1/2","1/3","2/1","3/1"}),1,"")))))))))))))))))))))))</f>
        <v/>
      </c>
      <c r="I377" s="13" t="str">
        <f>IF(AND(J377="d",$A377&gt;=1,OR(K377={1,"2a","2b",3,"5a","5b","10a","10b","20a","20b","40a","40b","80a","80b","160a","160b"})),"w",IF(AND(J377="",$A377&gt;=1,OR(K377={1,"2a","2b",3,"5a","5b","10a","10b","20a","20b","40a","40b","80a","80b","160a","160b"})),"l",""))</f>
        <v>w</v>
      </c>
      <c r="J377" s="7" t="str">
        <f>IF(OR($A377={13,14,15,16,17,18,19,20,21,22,23,24}),"d","")</f>
        <v>d</v>
      </c>
      <c r="K377" s="14" t="str">
        <f>IF(AND(OR($D376={"1/2","2/3","2/1","3/2"}),I376="w"),VLOOKUP(K376,$AA$2:$AB$17,2,FALSE),IF(AND(OR($D376={"1/2","2/3","2/1","3/2"}),I376="l"),VLOOKUP(K376,$AC$2:$AD$17,2,FALSE),IF(AND(OR($D376={"1/2","2/3","2/1","3/2"}),I375="w"),VLOOKUP(K375,$AA$2:$AB$17,2,FALSE),IF(AND(OR($D376={"1/2","2/3","2/1","3/2"}),I375="l"),VLOOKUP(K375,$AC$2:$AD$17,2,FALSE),IF(AND(OR($D376={"1/2","2/3","2/1","3/2"}),I374="w"),VLOOKUP(K374,$AA$2:$AB$17,2,FALSE),IF(AND(OR($D376={"1/2","2/3","2/1","3/2"}),I374="l"),VLOOKUP(K374,$AC$2:$AD$17,2,FALSE),IF(AND(OR($D376={"1/2","2/3","2/1","3/2"}),I373="w"),VLOOKUP(K373,$AA$2:$AB$17,2,FALSE),IF(AND(OR($D376={"1/2","2/3","2/1","3/2"}),I373="l"),VLOOKUP(K373,$AC$2:$AD$17,2,FALSE),IF(AND(OR($D376={"1/2","2/3","2/1","3/2"}),I372="w"),VLOOKUP(K372,$AA$2:$AB$17,2,FALSE),IF(AND(OR($D376={"1/2","2/3","2/1","3/2"}),I372="l"),VLOOKUP(K372,$AC$2:$AD$17,2,FALSE),IF(AND(OR($D376={"1/2","2/3","2/1","3/2"}),I371="w"),VLOOKUP(K371,$AA$2:$AB$17,2,FALSE),IF(AND(OR($D376={"1/2","2/3","2/1","3/2"}),I371="l"),VLOOKUP(K371,$AC$2:$AD$17,2,FALSE),IF(AND(OR($D376={"1/2","2/3","2/1","3/2"}),I370="w"),VLOOKUP(K370,$AA$2:$AB$17,2,FALSE),IF(AND(OR($D376={"1/2","2/3","2/1","3/2"}),I370="l"),VLOOKUP(K370,$AC$2:$AD$17,2,FALSE),IF(AND(OR($D376={"1/2","2/3","2/1","3/2"}),I369="w"),VLOOKUP(K369,$AA$2:$AB$17,2,FALSE),IF(AND(OR($D376={"1/2","2/3","2/1","3/2"}),I369="l"),VLOOKUP(K369,$AC$2:$AD$17,2,FALSE),IF(AND(OR($D376={"1/2","2/3","2/1","3/2"}),I368="w"),VLOOKUP(K368,$AA$2:$AB$17,2,FALSE),IF(AND(OR($D376={"1/2","2/3","2/1","3/2"}),I368="l"),VLOOKUP(K368,$AC$2:$AD$17,2,FALSE),IF(AND(OR($D376={"1/2","2/3","2/1","3/2"}),I367="w"),VLOOKUP(K367,$AA$2:$AB$17,2,FALSE),IF(AND(OR($D376={"1/2","2/3","2/1","3/2"}),I367="l"),VLOOKUP(K367,$AC$2:$AD$17,2,FALSE),IF(AND(OR($D376={"1/2","2/3","2/1","3/2"}),I366="w"),VLOOKUP(K366,$AA$2:$AB$17,2,FALSE),IF(AND(OR($D376={"1/2","2/3","2/1","3/2"}),I366="l"),VLOOKUP(K366,$AC$2:$AD$17,2,FALSE),IF(OR($D376={"1/2","2/3","2/1","3/2"}),1,"")))))))))))))))))))))))</f>
        <v>2b</v>
      </c>
      <c r="L377" s="13" t="str">
        <f>IF(AND(M377="d",$A377&gt;=1,OR(N377={1,"2a","2b",3,"5a","5b","10a","10b","20a","20b","40a","40b","80a","80b","160a","160b"})),"w",IF(AND(M377="",$A377&gt;=1,OR(N377={1,"2a","2b",3,"5a","5b","10a","10b","20a","20b","40a","40b","80a","80b","160a","160b"})),"l",""))</f>
        <v>l</v>
      </c>
      <c r="M377" s="7" t="str">
        <f>IF(OR($A377={25,26,27,28,29,30,31,32,33,34,35,36}),"d","")</f>
        <v/>
      </c>
      <c r="N377" s="14">
        <f>IF(AND(OR($D376={"1/3","2/3","3/1","3/2"}),L376="w"),VLOOKUP(N376,$AA$2:$AB$17,2,FALSE),IF(AND(OR($D376={"1/3","2/3","3/1","3/2"}),L376="l"),VLOOKUP(N376,$AC$2:$AD$17,2,FALSE),IF(AND(OR($D376={"1/3","2/3","3/1","3/2"}),L375="w"),VLOOKUP(N375,$AA$2:$AB$17,2,FALSE),IF(AND(OR($D376={"1/3","2/3","3/1","3/2"}),L375="l"),VLOOKUP(N375,$AC$2:$AD$17,2,FALSE),IF(AND(OR($D376={"1/3","2/3","3/1","3/2"}),L374="w"),VLOOKUP(N374,$AA$2:$AB$17,2,FALSE),IF(AND(OR($D376={"1/3","2/3","3/1","3/2"}),L374="l"),VLOOKUP(N374,$AC$2:$AD$17,2,FALSE),IF(AND(OR($D376={"1/3","2/3","3/1","3/2"}),L373="w"),VLOOKUP(N373,$AA$2:$AB$17,2,FALSE),IF(AND(OR($D376={"1/3","2/3","3/1","3/2"}),L373="l"),VLOOKUP(N373,$AC$2:$AD$17,2,FALSE),IF(AND(OR($D376={"1/3","2/3","3/1","3/2"}),L372="w"),VLOOKUP(N372,$AA$2:$AB$17,2,FALSE),IF(AND(OR($D376={"1/3","2/3","3/1","3/2"}),L372="l"),VLOOKUP(N372,$AC$2:$AD$17,2,FALSE),IF(AND(OR($D376={"1/3","2/3","3/1","3/2"}),L371="w"),VLOOKUP(N371,$AA$2:$AB$17,2,FALSE),IF(AND(OR($D376={"1/3","2/3","3/1","3/2"}),L371="l"),VLOOKUP(N371,$AC$2:$AD$17,2,FALSE),IF(AND(OR($D376={"1/3","2/3","3/1","3/2"}),L370="w"),VLOOKUP(N370,$AA$2:$AB$17,2,FALSE),IF(AND(OR($D376={"1/3","2/3","3/1","3/2"}),L370="l"),VLOOKUP(N370,$AC$2:$AD$17,2,FALSE),IF(AND(OR($D376={"1/3","2/3","3/1","3/2"}),L369="w"),VLOOKUP(N369,$AA$2:$AB$17,2,FALSE),IF(AND(OR($D376={"1/3","2/3","3/1","3/2"}),L369="l"),VLOOKUP(N369,$AC$2:$AD$17,2,FALSE),IF(AND(OR($D376={"1/3","2/3","3/1","3/2"}),L368="w"),VLOOKUP(N368,$AA$2:$AB$17,2,FALSE),IF(AND(OR($D376={"1/3","2/3","3/1","3/2"}),L368="l"),VLOOKUP(N368,$AC$2:$AD$17,2,FALSE),IF(AND(OR($D376={"1/3","2/3","3/1","3/2"}),L367="w"),VLOOKUP(N367,$AA$2:$AB$17,2,FALSE),IF(AND(OR($D376={"1/3","2/3","3/1","3/2"}),L367="l"),VLOOKUP(N367,$AC$2:$AD$17,2,FALSE),IF(AND(OR($D376={"1/3","2/3","3/1","3/2"}),L366="w"),VLOOKUP(N366,$AA$2:$AB$17,2,FALSE),IF(AND(OR($D376={"1/3","2/3","3/1","3/2"}),L366="l"),VLOOKUP(N366,$AC$2:$AD$17,2,FALSE),IF(OR($D376={"1/3","2/3","3/1","3/2"}),1,"")))))))))))))))))))))))</f>
        <v>1</v>
      </c>
      <c r="O377" s="12">
        <f t="shared" si="32"/>
        <v>3</v>
      </c>
      <c r="P377" s="13" t="str">
        <f>IF(AND(Q377="c",$A377&gt;=1,OR(R377={1,"2a","2b",3,"5a","5b","10a","10b","20a","20b","40a","40b","80a","80b","160a","160b"})),"w",IF(AND(Q377="",$A377&gt;=1,OR(R377={1,"2a","2b",3,"5a","5b","10a","10b","20a","20b","40a","40b","80a","80b","160a","160b"})),"l",""))</f>
        <v>l</v>
      </c>
      <c r="Q377" s="7" t="str">
        <f>IF(OR($A377={1,4,7,10,13,16,19,22,25,28,31,34}),"c","")</f>
        <v/>
      </c>
      <c r="R377" s="14" t="str">
        <f>IF(AND(OR($E376={"a/b","a/c","b/a","c/a"}),P376="w"),VLOOKUP(R376,$AA$2:$AB$17,2,FALSE),IF(AND(OR($E376={"a/b","a/c","b/a","c/a"}),P376="l"),VLOOKUP(R376,$AC$2:$AD$17,2,FALSE),IF(AND(OR($E376={"a/b","a/c","b/a","c/a"}),P375="w"),VLOOKUP(R375,$AA$2:$AB$17,2,FALSE),IF(AND(OR($E376={"a/b","a/c","b/a","c/a"}),P375="l"),VLOOKUP(R375,$AC$2:$AD$17,2,FALSE),IF(AND(OR($E376={"a/b","a/c","b/a","c/a"}),P374="w"),VLOOKUP(R374,$AA$2:$AB$17,2,FALSE),IF(AND(OR($E376={"a/b","a/c","b/a","c/a"}),P374="l"),VLOOKUP(R374,$AC$2:$AD$17,2,FALSE),IF(AND(OR($E376={"a/b","a/c","b/a","c/a"}),P373="w"),VLOOKUP(R373,$AA$2:$AB$17,2,FALSE),IF(AND(OR($E376={"a/b","a/c","b/a","c/a"}),P373="l"),VLOOKUP(R373,$AC$2:$AD$17,2,FALSE),IF(AND(OR($E376={"a/b","a/c","b/a","c/a"}),P372="w"),VLOOKUP(R372,$AA$2:$AB$17,2,FALSE),IF(AND(OR($E376={"a/b","a/c","b/a","c/a"}),P372="l"),VLOOKUP(R372,$AC$2:$AD$17,2,FALSE),IF(AND(OR($E376={"a/b","a/c","b/a","c/a"}),P371="w"),VLOOKUP(R371,$AA$2:$AB$17,2,FALSE),IF(AND(OR($E376={"a/b","a/c","b/a","c/a"}),P371="l"),VLOOKUP(R371,$AC$2:$AD$17,2,FALSE),IF(AND(OR($E376={"a/b","a/c","b/a","c/a"}),P370="w"),VLOOKUP(R370,$AA$2:$AB$17,2,FALSE),IF(AND(OR($E376={"a/b","a/c","b/a","c/a"}),P370="l"),VLOOKUP(R370,$AC$2:$AD$17,2,FALSE),IF(AND(OR($E376={"a/b","a/c","b/a","c/a"}),P369="w"),VLOOKUP(R369,$AA$2:$AB$17,2,FALSE),IF(AND(OR($E376={"a/b","a/c","b/a","c/a"}),P369="l"),VLOOKUP(R369,$AC$2:$AD$17,2,FALSE),IF(AND(OR($E376={"a/b","a/c","b/a","c/a"}),P368="w"),VLOOKUP(R368,$AA$2:$AB$17,2,FALSE),IF(AND(OR($E376={"a/b","a/c","b/a","c/a"}),P368="l"),VLOOKUP(R368,$AC$2:$AD$17,2,FALSE),IF(AND(OR($E376={"a/b","a/c","b/a","c/a"}),P367="w"),VLOOKUP(R367,$AA$2:$AB$17,2,FALSE),IF(AND(OR($E376={"a/b","a/c","b/a","c/a"}),P367="l"),VLOOKUP(R367,$AC$2:$AD$17,2,FALSE),IF(AND(OR($E376={"a/b","a/c","b/a","c/a"}),P366="w"),VLOOKUP(R366,$AA$2:$AB$17,2,FALSE),IF(AND(OR($E376={"a/b","a/c","b/a","c/a"}),P366="l"),VLOOKUP(R366,$AC$2:$AD$17,2,FALSE),IF(OR($E376={"a/b","a/c","b/a","c/a"}),1,"")))))))))))))))))))))))</f>
        <v>10b</v>
      </c>
      <c r="S377" s="13" t="str">
        <f>IF(AND(T377="c",$A377&gt;=1,OR(U377={1,"2a","2b",3,"5a","5b","10a","10b","20a","20b","40a","40b","80a","80b","160a","160b"})),"w",IF(AND(T377="",$A377&gt;=1,OR(U377={1,"2a","2b",3,"5a","5b","10a","10b","20a","20b","40a","40b","80a","80b","160a","160b"})),"l",""))</f>
        <v/>
      </c>
      <c r="T377" s="7" t="str">
        <f>IF(OR($A377={2,5,8,11,14,17,20,23,26,29,32,35}),"c","")</f>
        <v>c</v>
      </c>
      <c r="U377" s="14" t="str">
        <f>IF(AND(OR($E376={"a/b","b/c","b/a","c/b"}),S376="w"),VLOOKUP(U376,$AA$2:$AB$17,2,FALSE),IF(AND(OR($E376={"a/b","b/c","b/a","c/b"}),S376="l"),VLOOKUP(U376,$AC$2:$AD$17,2,FALSE),IF(AND(OR($E376={"a/b","b/c","b/a","c/b"}),S375="w"),VLOOKUP(U375,$AA$2:$AB$17,2,FALSE),IF(AND(OR($E376={"a/b","b/c","b/a","c/b"}),S375="l"),VLOOKUP(U375,$AC$2:$AD$17,2,FALSE),IF(AND(OR($E376={"a/b","b/c","b/a","c/b"}),S374="w"),VLOOKUP(U374,$AA$2:$AB$17,2,FALSE),IF(AND(OR($E376={"a/b","b/c","b/a","c/b"}),S374="l"),VLOOKUP(U374,$AC$2:$AD$17,2,FALSE),IF(AND(OR($E376={"a/b","b/c","b/a","c/b"}),S373="w"),VLOOKUP(U373,$AA$2:$AB$17,2,FALSE),IF(AND(OR($E376={"a/b","b/c","b/a","c/b"}),S373="l"),VLOOKUP(U373,$AC$2:$AD$17,2,FALSE),IF(AND(OR($E376={"a/b","b/c","b/a","c/b"}),S372="w"),VLOOKUP(U372,$AA$2:$AB$17,2,FALSE),IF(AND(OR($E376={"a/b","b/c","b/a","c/b"}),S372="l"),VLOOKUP(U372,$AC$2:$AD$17,2,FALSE),IF(AND(OR($E376={"a/b","b/c","b/a","c/b"}),S371="w"),VLOOKUP(U371,$AA$2:$AB$17,2,FALSE),IF(AND(OR($E376={"a/b","b/c","b/a","c/b"}),S371="l"),VLOOKUP(U371,$AC$2:$AD$17,2,FALSE),IF(AND(OR($E376={"a/b","b/c","b/a","c/b"}),S370="w"),VLOOKUP(U370,$AA$2:$AB$17,2,FALSE),IF(AND(OR($E376={"a/b","b/c","b/a","c/b"}),S370="l"),VLOOKUP(U370,$AC$2:$AD$17,2,FALSE),IF(AND(OR($E376={"a/b","b/c","b/a","c/b"}),S369="w"),VLOOKUP(U369,$AA$2:$AB$17,2,FALSE),IF(AND(OR($E376={"a/b","b/c","b/a","c/b"}),S369="l"),VLOOKUP(U369,$AC$2:$AD$17,2,FALSE),IF(AND(OR($E376={"a/b","b/c","b/a","c/b"}),S368="w"),VLOOKUP(U368,$AA$2:$AB$17,2,FALSE),IF(AND(OR($E376={"a/b","b/c","b/a","c/b"}),S368="l"),VLOOKUP(U368,$AC$2:$AD$17,2,FALSE),IF(AND(OR($E376={"a/b","b/c","b/a","c/b"}),S367="w"),VLOOKUP(U367,$AA$2:$AB$17,2,FALSE),IF(AND(OR($E376={"a/b","b/c","b/a","c/b"}),S367="l"),VLOOKUP(U367,$AC$2:$AD$17,2,FALSE),IF(AND(OR($E376={"a/b","b/c","b/a","c/b"}),S366="w"),VLOOKUP(U366,$AA$2:$AB$17,2,FALSE),IF(AND(OR($E376={"a/b","b/c","b/a","c/b"}),S366="l"),VLOOKUP(U366,$AC$2:$AD$17,2,FALSE),IF(OR($E376={"a/b","b/c","b/a","c/b"}),1,"")))))))))))))))))))))))</f>
        <v/>
      </c>
      <c r="V377" s="13" t="str">
        <f>IF(AND(W377="c",$A377&gt;=1,OR(X377={1,"2a","2b",3,"5a","5b","10a","10b","20a","20b","40a","40b","80a","80b","160a","160b"})),"w",IF(AND(W377="",$A377&gt;=1,OR(X377={1,"2a","2b",3,"5a","5b","10a","10b","20a","20b","40a","40b","80a","80b","160a","160b"})),"l",""))</f>
        <v>l</v>
      </c>
      <c r="W377" s="7" t="str">
        <f>IF(OR($A377={3,6,9,12,15,18,21,24,27,30,33,36}),"c","")</f>
        <v/>
      </c>
      <c r="X377" s="14" t="str">
        <f>IF(AND(OR($E376={"a/c","b/c","c/a","c/b"}),V376="w"),VLOOKUP(X376,$AA$2:$AB$17,2,FALSE),IF(AND(OR($E376={"a/c","b/c","c/a","c/b"}),V376="l"),VLOOKUP(X376,$AC$2:$AD$17,2,FALSE),IF(AND(OR($E376={"a/c","b/c","c/a","c/b"}),V375="w"),VLOOKUP(X375,$AA$2:$AB$17,2,FALSE),IF(AND(OR($E376={"a/c","b/c","c/a","c/b"}),V375="l"),VLOOKUP(X375,$AC$2:$AD$17,2,FALSE),IF(AND(OR($E376={"a/c","b/c","c/a","c/b"}),V374="w"),VLOOKUP(X374,$AA$2:$AB$17,2,FALSE),IF(AND(OR($E376={"a/c","b/c","c/a","c/b"}),V374="l"),VLOOKUP(X374,$AC$2:$AD$17,2,FALSE),IF(AND(OR($E376={"a/c","b/c","c/a","c/b"}),V373="w"),VLOOKUP(X373,$AA$2:$AB$17,2,FALSE),IF(AND(OR($E376={"a/c","b/c","c/a","c/b"}),V373="l"),VLOOKUP(X373,$AC$2:$AD$17,2,FALSE),IF(AND(OR($E376={"a/c","b/c","c/a","c/b"}),V372="w"),VLOOKUP(X372,$AA$2:$AB$17,2,FALSE),IF(AND(OR($E376={"a/c","b/c","c/a","c/b"}),V372="l"),VLOOKUP(X372,$AC$2:$AD$17,2,FALSE),IF(AND(OR($E376={"a/c","b/c","c/a","c/b"}),V371="w"),VLOOKUP(X371,$AA$2:$AB$17,2,FALSE),IF(AND(OR($E376={"a/c","b/c","c/a","c/b"}),V371="l"),VLOOKUP(X371,$AC$2:$AD$17,2,FALSE),IF(AND(OR($E376={"a/c","b/c","c/a","c/b"}),V370="w"),VLOOKUP(X370,$AA$2:$AB$17,2,FALSE),IF(AND(OR($E376={"a/c","b/c","c/a","c/b"}),V370="l"),VLOOKUP(X370,$AC$2:$AD$17,2,FALSE),IF(AND(OR($E376={"a/c","b/c","c/a","c/b"}),V369="w"),VLOOKUP(X369,$AA$2:$AB$17,2,FALSE),IF(AND(OR($E376={"a/c","b/c","c/a","c/b"}),V369="l"),VLOOKUP(X369,$AC$2:$AD$17,2,FALSE),IF(AND(OR($E376={"a/c","b/c","c/a","c/b"}),V368="w"),VLOOKUP(X368,$AA$2:$AB$17,2,FALSE),IF(AND(OR($E376={"a/c","b/c","c/a","c/b"}),V368="l"),VLOOKUP(X368,$AC$2:$AD$17,2,FALSE),IF(AND(OR($E376={"a/c","b/c","c/a","c/b"}),V367="w"),VLOOKUP(X367,$AA$2:$AB$17,2,FALSE),IF(AND(OR($E376={"a/c","b/c","c/a","c/b"}),V367="l"),VLOOKUP(X367,$AC$2:$AD$17,2,FALSE),IF(AND(OR($E376={"a/c","b/c","c/a","c/b"}),V366="w"),VLOOKUP(X366,$AA$2:$AB$17,2,FALSE),IF(AND(OR($E376={"a/c","b/c","c/a","c/b"}),V366="l"),VLOOKUP(X366,$AC$2:$AD$17,2,FALSE),IF(OR($E376={"a/c","b/c","c/a","c/b"}),1,"")))))))))))))))))))))))</f>
        <v>2a</v>
      </c>
      <c r="Y377" s="12">
        <f t="shared" si="33"/>
        <v>-12</v>
      </c>
      <c r="Z377" s="27">
        <f t="shared" si="34"/>
        <v>-9</v>
      </c>
    </row>
    <row r="378" spans="1:26">
      <c r="A378" s="2">
        <v>23</v>
      </c>
      <c r="B378" s="9">
        <f>IF(OR($A378={1,2,3,4,5,6,7,8,9,10,11,12}),1,IF(OR($A378={13,14,15,16,17,18,19,20,21,22,23,24}),2,IF(OR($A378={25,26,27,28,29,30,31,32,33,34,35,36}),3,"")))</f>
        <v>2</v>
      </c>
      <c r="C378" s="9" t="str">
        <f>IF(OR($A378={1,4,7,10,13,16,19,22,25,28,31,34}),"A",IF(OR($A378={2,5,8,11,14,17,20,23,26,29,32,35}),"B",IF(OR($A378={3,6,9,12,15,18,21,24,27,30,33,36}),"C","")))</f>
        <v>B</v>
      </c>
      <c r="D378" t="str">
        <f t="shared" si="35"/>
        <v>3/2</v>
      </c>
      <c r="E378" t="str">
        <f t="shared" si="36"/>
        <v>A/B</v>
      </c>
      <c r="F378" s="13" t="str">
        <f>IF(AND(G378="d",$A378&gt;=1,OR(H378={1,"2a","2b",3,"5a","5b","10a","10b","20a","20b","40a","40b","80a","80b","160a","160b"})),"w",IF(AND(G378="",$A378&gt;=1,OR(H378={1,"2a","2b",3,"5a","5b","10a","10b","20a","20b","40a","40b","80a","80b","160a","160b"})),"l",""))</f>
        <v/>
      </c>
      <c r="G378" s="7" t="str">
        <f>IF(OR($A378={1,2,3,4,5,6,7,8,9,10,11,12}),"d","")</f>
        <v/>
      </c>
      <c r="H378" s="14" t="str">
        <f>IF(AND(OR($D377={"1/2","1/3","2/1","3/1"}),F377="w"),VLOOKUP(H377,$AA$2:$AB$17,2,FALSE),IF(AND(OR($D377={"1/2","1/3","2/1","3/1"}),F377="l"),VLOOKUP(H377,$AC$2:$AD$17,2,FALSE),IF(AND(OR($D377={"1/2","1/3","2/1","3/1"}),F376="w"),VLOOKUP(H376,$AA$2:$AB$17,2,FALSE),IF(AND(OR($D377={"1/2","1/3","2/1","3/1"}),F376="l"),VLOOKUP(H376,$AC$2:$AD$17,2,FALSE),IF(AND(OR($D377={"1/2","1/3","2/1","3/1"}),F375="w"),VLOOKUP(H375,$AA$2:$AB$17,2,FALSE),IF(AND(OR($D377={"1/2","1/3","2/1","3/1"}),F375="l"),VLOOKUP(H375,$AC$2:$AD$17,2,FALSE),IF(AND(OR($D377={"1/2","1/3","2/1","3/1"}),F374="w"),VLOOKUP(H374,$AA$2:$AB$17,2,FALSE),IF(AND(OR($D377={"1/2","1/3","2/1","3/1"}),F374="l"),VLOOKUP(H374,$AC$2:$AD$17,2,FALSE),IF(AND(OR($D377={"1/2","1/3","2/1","3/1"}),F373="w"),VLOOKUP(H373,$AA$2:$AB$17,2,FALSE),IF(AND(OR($D377={"1/2","1/3","2/1","3/1"}),F373="l"),VLOOKUP(H373,$AC$2:$AD$17,2,FALSE),IF(AND(OR($D377={"1/2","1/3","2/1","3/1"}),F372="w"),VLOOKUP(H372,$AA$2:$AB$17,2,FALSE),IF(AND(OR($D377={"1/2","1/3","2/1","3/1"}),F372="l"),VLOOKUP(H372,$AC$2:$AD$17,2,FALSE),IF(AND(OR($D377={"1/2","1/3","2/1","3/1"}),F371="w"),VLOOKUP(H371,$AA$2:$AB$17,2,FALSE),IF(AND(OR($D377={"1/2","1/3","2/1","3/1"}),F371="l"),VLOOKUP(H371,$AC$2:$AD$17,2,FALSE),IF(AND(OR($D377={"1/2","1/3","2/1","3/1"}),F370="w"),VLOOKUP(H370,$AA$2:$AB$17,2,FALSE),IF(AND(OR($D377={"1/2","1/3","2/1","3/1"}),F370="l"),VLOOKUP(H370,$AC$2:$AD$17,2,FALSE),IF(AND(OR($D377={"1/2","1/3","2/1","3/1"}),F369="w"),VLOOKUP(H369,$AA$2:$AB$17,2,FALSE),IF(AND(OR($D377={"1/2","1/3","2/1","3/1"}),F369="l"),VLOOKUP(H369,$AC$2:$AD$17,2,FALSE),IF(AND(OR($D377={"1/2","1/3","2/1","3/1"}),F368="w"),VLOOKUP(H368,$AA$2:$AB$17,2,FALSE),IF(AND(OR($D377={"1/2","1/3","2/1","3/1"}),F368="l"),VLOOKUP(H368,$AC$2:$AD$17,2,FALSE),IF(AND(OR($D377={"1/2","1/3","2/1","3/1"}),F367="w"),VLOOKUP(H367,$AA$2:$AB$17,2,FALSE),IF(AND(OR($D377={"1/2","1/3","2/1","3/1"}),F367="l"),VLOOKUP(H367,$AC$2:$AD$17,2,FALSE),IF(OR($D377={"1/2","1/3","2/1","3/1"}),1,"")))))))))))))))))))))))</f>
        <v/>
      </c>
      <c r="I378" s="13" t="str">
        <f>IF(AND(J378="d",$A378&gt;=1,OR(K378={1,"2a","2b",3,"5a","5b","10a","10b","20a","20b","40a","40b","80a","80b","160a","160b"})),"w",IF(AND(J378="",$A378&gt;=1,OR(K378={1,"2a","2b",3,"5a","5b","10a","10b","20a","20b","40a","40b","80a","80b","160a","160b"})),"l",""))</f>
        <v>w</v>
      </c>
      <c r="J378" s="7" t="str">
        <f>IF(OR($A378={13,14,15,16,17,18,19,20,21,22,23,24}),"d","")</f>
        <v>d</v>
      </c>
      <c r="K378" s="14">
        <f>IF(AND(OR($D377={"1/2","2/3","2/1","3/2"}),I377="w"),VLOOKUP(K377,$AA$2:$AB$17,2,FALSE),IF(AND(OR($D377={"1/2","2/3","2/1","3/2"}),I377="l"),VLOOKUP(K377,$AC$2:$AD$17,2,FALSE),IF(AND(OR($D377={"1/2","2/3","2/1","3/2"}),I376="w"),VLOOKUP(K376,$AA$2:$AB$17,2,FALSE),IF(AND(OR($D377={"1/2","2/3","2/1","3/2"}),I376="l"),VLOOKUP(K376,$AC$2:$AD$17,2,FALSE),IF(AND(OR($D377={"1/2","2/3","2/1","3/2"}),I375="w"),VLOOKUP(K375,$AA$2:$AB$17,2,FALSE),IF(AND(OR($D377={"1/2","2/3","2/1","3/2"}),I375="l"),VLOOKUP(K375,$AC$2:$AD$17,2,FALSE),IF(AND(OR($D377={"1/2","2/3","2/1","3/2"}),I374="w"),VLOOKUP(K374,$AA$2:$AB$17,2,FALSE),IF(AND(OR($D377={"1/2","2/3","2/1","3/2"}),I374="l"),VLOOKUP(K374,$AC$2:$AD$17,2,FALSE),IF(AND(OR($D377={"1/2","2/3","2/1","3/2"}),I373="w"),VLOOKUP(K373,$AA$2:$AB$17,2,FALSE),IF(AND(OR($D377={"1/2","2/3","2/1","3/2"}),I373="l"),VLOOKUP(K373,$AC$2:$AD$17,2,FALSE),IF(AND(OR($D377={"1/2","2/3","2/1","3/2"}),I372="w"),VLOOKUP(K372,$AA$2:$AB$17,2,FALSE),IF(AND(OR($D377={"1/2","2/3","2/1","3/2"}),I372="l"),VLOOKUP(K372,$AC$2:$AD$17,2,FALSE),IF(AND(OR($D377={"1/2","2/3","2/1","3/2"}),I371="w"),VLOOKUP(K371,$AA$2:$AB$17,2,FALSE),IF(AND(OR($D377={"1/2","2/3","2/1","3/2"}),I371="l"),VLOOKUP(K371,$AC$2:$AD$17,2,FALSE),IF(AND(OR($D377={"1/2","2/3","2/1","3/2"}),I370="w"),VLOOKUP(K370,$AA$2:$AB$17,2,FALSE),IF(AND(OR($D377={"1/2","2/3","2/1","3/2"}),I370="l"),VLOOKUP(K370,$AC$2:$AD$17,2,FALSE),IF(AND(OR($D377={"1/2","2/3","2/1","3/2"}),I369="w"),VLOOKUP(K369,$AA$2:$AB$17,2,FALSE),IF(AND(OR($D377={"1/2","2/3","2/1","3/2"}),I369="l"),VLOOKUP(K369,$AC$2:$AD$17,2,FALSE),IF(AND(OR($D377={"1/2","2/3","2/1","3/2"}),I368="w"),VLOOKUP(K368,$AA$2:$AB$17,2,FALSE),IF(AND(OR($D377={"1/2","2/3","2/1","3/2"}),I368="l"),VLOOKUP(K368,$AC$2:$AD$17,2,FALSE),IF(AND(OR($D377={"1/2","2/3","2/1","3/2"}),I367="w"),VLOOKUP(K367,$AA$2:$AB$17,2,FALSE),IF(AND(OR($D377={"1/2","2/3","2/1","3/2"}),I367="l"),VLOOKUP(K367,$AC$2:$AD$17,2,FALSE),IF(OR($D377={"1/2","2/3","2/1","3/2"}),1,"")))))))))))))))))))))))</f>
        <v>1</v>
      </c>
      <c r="L378" s="13" t="str">
        <f>IF(AND(M378="d",$A378&gt;=1,OR(N378={1,"2a","2b",3,"5a","5b","10a","10b","20a","20b","40a","40b","80a","80b","160a","160b"})),"w",IF(AND(M378="",$A378&gt;=1,OR(N378={1,"2a","2b",3,"5a","5b","10a","10b","20a","20b","40a","40b","80a","80b","160a","160b"})),"l",""))</f>
        <v>l</v>
      </c>
      <c r="M378" s="7" t="str">
        <f>IF(OR($A378={25,26,27,28,29,30,31,32,33,34,35,36}),"d","")</f>
        <v/>
      </c>
      <c r="N378" s="14" t="str">
        <f>IF(AND(OR($D377={"1/3","2/3","3/1","3/2"}),L377="w"),VLOOKUP(N377,$AA$2:$AB$17,2,FALSE),IF(AND(OR($D377={"1/3","2/3","3/1","3/2"}),L377="l"),VLOOKUP(N377,$AC$2:$AD$17,2,FALSE),IF(AND(OR($D377={"1/3","2/3","3/1","3/2"}),L376="w"),VLOOKUP(N376,$AA$2:$AB$17,2,FALSE),IF(AND(OR($D377={"1/3","2/3","3/1","3/2"}),L376="l"),VLOOKUP(N376,$AC$2:$AD$17,2,FALSE),IF(AND(OR($D377={"1/3","2/3","3/1","3/2"}),L375="w"),VLOOKUP(N375,$AA$2:$AB$17,2,FALSE),IF(AND(OR($D377={"1/3","2/3","3/1","3/2"}),L375="l"),VLOOKUP(N375,$AC$2:$AD$17,2,FALSE),IF(AND(OR($D377={"1/3","2/3","3/1","3/2"}),L374="w"),VLOOKUP(N374,$AA$2:$AB$17,2,FALSE),IF(AND(OR($D377={"1/3","2/3","3/1","3/2"}),L374="l"),VLOOKUP(N374,$AC$2:$AD$17,2,FALSE),IF(AND(OR($D377={"1/3","2/3","3/1","3/2"}),L373="w"),VLOOKUP(N373,$AA$2:$AB$17,2,FALSE),IF(AND(OR($D377={"1/3","2/3","3/1","3/2"}),L373="l"),VLOOKUP(N373,$AC$2:$AD$17,2,FALSE),IF(AND(OR($D377={"1/3","2/3","3/1","3/2"}),L372="w"),VLOOKUP(N372,$AA$2:$AB$17,2,FALSE),IF(AND(OR($D377={"1/3","2/3","3/1","3/2"}),L372="l"),VLOOKUP(N372,$AC$2:$AD$17,2,FALSE),IF(AND(OR($D377={"1/3","2/3","3/1","3/2"}),L371="w"),VLOOKUP(N371,$AA$2:$AB$17,2,FALSE),IF(AND(OR($D377={"1/3","2/3","3/1","3/2"}),L371="l"),VLOOKUP(N371,$AC$2:$AD$17,2,FALSE),IF(AND(OR($D377={"1/3","2/3","3/1","3/2"}),L370="w"),VLOOKUP(N370,$AA$2:$AB$17,2,FALSE),IF(AND(OR($D377={"1/3","2/3","3/1","3/2"}),L370="l"),VLOOKUP(N370,$AC$2:$AD$17,2,FALSE),IF(AND(OR($D377={"1/3","2/3","3/1","3/2"}),L369="w"),VLOOKUP(N369,$AA$2:$AB$17,2,FALSE),IF(AND(OR($D377={"1/3","2/3","3/1","3/2"}),L369="l"),VLOOKUP(N369,$AC$2:$AD$17,2,FALSE),IF(AND(OR($D377={"1/3","2/3","3/1","3/2"}),L368="w"),VLOOKUP(N368,$AA$2:$AB$17,2,FALSE),IF(AND(OR($D377={"1/3","2/3","3/1","3/2"}),L368="l"),VLOOKUP(N368,$AC$2:$AD$17,2,FALSE),IF(AND(OR($D377={"1/3","2/3","3/1","3/2"}),L367="w"),VLOOKUP(N367,$AA$2:$AB$17,2,FALSE),IF(AND(OR($D377={"1/3","2/3","3/1","3/2"}),L367="l"),VLOOKUP(N367,$AC$2:$AD$17,2,FALSE),IF(OR($D377={"1/3","2/3","3/1","3/2"}),1,"")))))))))))))))))))))))</f>
        <v>2a</v>
      </c>
      <c r="O378" s="12">
        <f t="shared" si="32"/>
        <v>0</v>
      </c>
      <c r="P378" s="13" t="str">
        <f>IF(AND(Q378="c",$A378&gt;=1,OR(R378={1,"2a","2b",3,"5a","5b","10a","10b","20a","20b","40a","40b","80a","80b","160a","160b"})),"w",IF(AND(Q378="",$A378&gt;=1,OR(R378={1,"2a","2b",3,"5a","5b","10a","10b","20a","20b","40a","40b","80a","80b","160a","160b"})),"l",""))</f>
        <v>l</v>
      </c>
      <c r="Q378" s="7" t="str">
        <f>IF(OR($A378={1,4,7,10,13,16,19,22,25,28,31,34}),"c","")</f>
        <v/>
      </c>
      <c r="R378" s="14" t="str">
        <f>IF(AND(OR($E377={"a/b","a/c","b/a","c/a"}),P377="w"),VLOOKUP(R377,$AA$2:$AB$17,2,FALSE),IF(AND(OR($E377={"a/b","a/c","b/a","c/a"}),P377="l"),VLOOKUP(R377,$AC$2:$AD$17,2,FALSE),IF(AND(OR($E377={"a/b","a/c","b/a","c/a"}),P376="w"),VLOOKUP(R376,$AA$2:$AB$17,2,FALSE),IF(AND(OR($E377={"a/b","a/c","b/a","c/a"}),P376="l"),VLOOKUP(R376,$AC$2:$AD$17,2,FALSE),IF(AND(OR($E377={"a/b","a/c","b/a","c/a"}),P375="w"),VLOOKUP(R375,$AA$2:$AB$17,2,FALSE),IF(AND(OR($E377={"a/b","a/c","b/a","c/a"}),P375="l"),VLOOKUP(R375,$AC$2:$AD$17,2,FALSE),IF(AND(OR($E377={"a/b","a/c","b/a","c/a"}),P374="w"),VLOOKUP(R374,$AA$2:$AB$17,2,FALSE),IF(AND(OR($E377={"a/b","a/c","b/a","c/a"}),P374="l"),VLOOKUP(R374,$AC$2:$AD$17,2,FALSE),IF(AND(OR($E377={"a/b","a/c","b/a","c/a"}),P373="w"),VLOOKUP(R373,$AA$2:$AB$17,2,FALSE),IF(AND(OR($E377={"a/b","a/c","b/a","c/a"}),P373="l"),VLOOKUP(R373,$AC$2:$AD$17,2,FALSE),IF(AND(OR($E377={"a/b","a/c","b/a","c/a"}),P372="w"),VLOOKUP(R372,$AA$2:$AB$17,2,FALSE),IF(AND(OR($E377={"a/b","a/c","b/a","c/a"}),P372="l"),VLOOKUP(R372,$AC$2:$AD$17,2,FALSE),IF(AND(OR($E377={"a/b","a/c","b/a","c/a"}),P371="w"),VLOOKUP(R371,$AA$2:$AB$17,2,FALSE),IF(AND(OR($E377={"a/b","a/c","b/a","c/a"}),P371="l"),VLOOKUP(R371,$AC$2:$AD$17,2,FALSE),IF(AND(OR($E377={"a/b","a/c","b/a","c/a"}),P370="w"),VLOOKUP(R370,$AA$2:$AB$17,2,FALSE),IF(AND(OR($E377={"a/b","a/c","b/a","c/a"}),P370="l"),VLOOKUP(R370,$AC$2:$AD$17,2,FALSE),IF(AND(OR($E377={"a/b","a/c","b/a","c/a"}),P369="w"),VLOOKUP(R369,$AA$2:$AB$17,2,FALSE),IF(AND(OR($E377={"a/b","a/c","b/a","c/a"}),P369="l"),VLOOKUP(R369,$AC$2:$AD$17,2,FALSE),IF(AND(OR($E377={"a/b","a/c","b/a","c/a"}),P368="w"),VLOOKUP(R368,$AA$2:$AB$17,2,FALSE),IF(AND(OR($E377={"a/b","a/c","b/a","c/a"}),P368="l"),VLOOKUP(R368,$AC$2:$AD$17,2,FALSE),IF(AND(OR($E377={"a/b","a/c","b/a","c/a"}),P367="w"),VLOOKUP(R367,$AA$2:$AB$17,2,FALSE),IF(AND(OR($E377={"a/b","a/c","b/a","c/a"}),P367="l"),VLOOKUP(R367,$AC$2:$AD$17,2,FALSE),IF(OR($E377={"a/b","a/c","b/a","c/a"}),1,"")))))))))))))))))))))))</f>
        <v>20a</v>
      </c>
      <c r="S378" s="13" t="str">
        <f>IF(AND(T378="c",$A378&gt;=1,OR(U378={1,"2a","2b",3,"5a","5b","10a","10b","20a","20b","40a","40b","80a","80b","160a","160b"})),"w",IF(AND(T378="",$A378&gt;=1,OR(U378={1,"2a","2b",3,"5a","5b","10a","10b","20a","20b","40a","40b","80a","80b","160a","160b"})),"l",""))</f>
        <v>w</v>
      </c>
      <c r="T378" s="7" t="str">
        <f>IF(OR($A378={2,5,8,11,14,17,20,23,26,29,32,35}),"c","")</f>
        <v>c</v>
      </c>
      <c r="U378" s="14">
        <f>IF(AND(OR($E377={"a/b","b/c","b/a","c/b"}),S377="w"),VLOOKUP(U377,$AA$2:$AB$17,2,FALSE),IF(AND(OR($E377={"a/b","b/c","b/a","c/b"}),S377="l"),VLOOKUP(U377,$AC$2:$AD$17,2,FALSE),IF(AND(OR($E377={"a/b","b/c","b/a","c/b"}),S376="w"),VLOOKUP(U376,$AA$2:$AB$17,2,FALSE),IF(AND(OR($E377={"a/b","b/c","b/a","c/b"}),S376="l"),VLOOKUP(U376,$AC$2:$AD$17,2,FALSE),IF(AND(OR($E377={"a/b","b/c","b/a","c/b"}),S375="w"),VLOOKUP(U375,$AA$2:$AB$17,2,FALSE),IF(AND(OR($E377={"a/b","b/c","b/a","c/b"}),S375="l"),VLOOKUP(U375,$AC$2:$AD$17,2,FALSE),IF(AND(OR($E377={"a/b","b/c","b/a","c/b"}),S374="w"),VLOOKUP(U374,$AA$2:$AB$17,2,FALSE),IF(AND(OR($E377={"a/b","b/c","b/a","c/b"}),S374="l"),VLOOKUP(U374,$AC$2:$AD$17,2,FALSE),IF(AND(OR($E377={"a/b","b/c","b/a","c/b"}),S373="w"),VLOOKUP(U373,$AA$2:$AB$17,2,FALSE),IF(AND(OR($E377={"a/b","b/c","b/a","c/b"}),S373="l"),VLOOKUP(U373,$AC$2:$AD$17,2,FALSE),IF(AND(OR($E377={"a/b","b/c","b/a","c/b"}),S372="w"),VLOOKUP(U372,$AA$2:$AB$17,2,FALSE),IF(AND(OR($E377={"a/b","b/c","b/a","c/b"}),S372="l"),VLOOKUP(U372,$AC$2:$AD$17,2,FALSE),IF(AND(OR($E377={"a/b","b/c","b/a","c/b"}),S371="w"),VLOOKUP(U371,$AA$2:$AB$17,2,FALSE),IF(AND(OR($E377={"a/b","b/c","b/a","c/b"}),S371="l"),VLOOKUP(U371,$AC$2:$AD$17,2,FALSE),IF(AND(OR($E377={"a/b","b/c","b/a","c/b"}),S370="w"),VLOOKUP(U370,$AA$2:$AB$17,2,FALSE),IF(AND(OR($E377={"a/b","b/c","b/a","c/b"}),S370="l"),VLOOKUP(U370,$AC$2:$AD$17,2,FALSE),IF(AND(OR($E377={"a/b","b/c","b/a","c/b"}),S369="w"),VLOOKUP(U369,$AA$2:$AB$17,2,FALSE),IF(AND(OR($E377={"a/b","b/c","b/a","c/b"}),S369="l"),VLOOKUP(U369,$AC$2:$AD$17,2,FALSE),IF(AND(OR($E377={"a/b","b/c","b/a","c/b"}),S368="w"),VLOOKUP(U368,$AA$2:$AB$17,2,FALSE),IF(AND(OR($E377={"a/b","b/c","b/a","c/b"}),S368="l"),VLOOKUP(U368,$AC$2:$AD$17,2,FALSE),IF(AND(OR($E377={"a/b","b/c","b/a","c/b"}),S367="w"),VLOOKUP(U367,$AA$2:$AB$17,2,FALSE),IF(AND(OR($E377={"a/b","b/c","b/a","c/b"}),S367="l"),VLOOKUP(U367,$AC$2:$AD$17,2,FALSE),IF(OR($E377={"a/b","b/c","b/a","c/b"}),1,"")))))))))))))))))))))))</f>
        <v>3</v>
      </c>
      <c r="V378" s="13" t="str">
        <f>IF(AND(W378="c",$A378&gt;=1,OR(X378={1,"2a","2b",3,"5a","5b","10a","10b","20a","20b","40a","40b","80a","80b","160a","160b"})),"w",IF(AND(W378="",$A378&gt;=1,OR(X378={1,"2a","2b",3,"5a","5b","10a","10b","20a","20b","40a","40b","80a","80b","160a","160b"})),"l",""))</f>
        <v/>
      </c>
      <c r="W378" s="7" t="str">
        <f>IF(OR($A378={3,6,9,12,15,18,21,24,27,30,33,36}),"c","")</f>
        <v/>
      </c>
      <c r="X378" s="14" t="str">
        <f>IF(AND(OR($E377={"a/c","b/c","c/a","c/b"}),V377="w"),VLOOKUP(X377,$AA$2:$AB$17,2,FALSE),IF(AND(OR($E377={"a/c","b/c","c/a","c/b"}),V377="l"),VLOOKUP(X377,$AC$2:$AD$17,2,FALSE),IF(AND(OR($E377={"a/c","b/c","c/a","c/b"}),V376="w"),VLOOKUP(X376,$AA$2:$AB$17,2,FALSE),IF(AND(OR($E377={"a/c","b/c","c/a","c/b"}),V376="l"),VLOOKUP(X376,$AC$2:$AD$17,2,FALSE),IF(AND(OR($E377={"a/c","b/c","c/a","c/b"}),V375="w"),VLOOKUP(X375,$AA$2:$AB$17,2,FALSE),IF(AND(OR($E377={"a/c","b/c","c/a","c/b"}),V375="l"),VLOOKUP(X375,$AC$2:$AD$17,2,FALSE),IF(AND(OR($E377={"a/c","b/c","c/a","c/b"}),V374="w"),VLOOKUP(X374,$AA$2:$AB$17,2,FALSE),IF(AND(OR($E377={"a/c","b/c","c/a","c/b"}),V374="l"),VLOOKUP(X374,$AC$2:$AD$17,2,FALSE),IF(AND(OR($E377={"a/c","b/c","c/a","c/b"}),V373="w"),VLOOKUP(X373,$AA$2:$AB$17,2,FALSE),IF(AND(OR($E377={"a/c","b/c","c/a","c/b"}),V373="l"),VLOOKUP(X373,$AC$2:$AD$17,2,FALSE),IF(AND(OR($E377={"a/c","b/c","c/a","c/b"}),V372="w"),VLOOKUP(X372,$AA$2:$AB$17,2,FALSE),IF(AND(OR($E377={"a/c","b/c","c/a","c/b"}),V372="l"),VLOOKUP(X372,$AC$2:$AD$17,2,FALSE),IF(AND(OR($E377={"a/c","b/c","c/a","c/b"}),V371="w"),VLOOKUP(X371,$AA$2:$AB$17,2,FALSE),IF(AND(OR($E377={"a/c","b/c","c/a","c/b"}),V371="l"),VLOOKUP(X371,$AC$2:$AD$17,2,FALSE),IF(AND(OR($E377={"a/c","b/c","c/a","c/b"}),V370="w"),VLOOKUP(X370,$AA$2:$AB$17,2,FALSE),IF(AND(OR($E377={"a/c","b/c","c/a","c/b"}),V370="l"),VLOOKUP(X370,$AC$2:$AD$17,2,FALSE),IF(AND(OR($E377={"a/c","b/c","c/a","c/b"}),V369="w"),VLOOKUP(X369,$AA$2:$AB$17,2,FALSE),IF(AND(OR($E377={"a/c","b/c","c/a","c/b"}),V369="l"),VLOOKUP(X369,$AC$2:$AD$17,2,FALSE),IF(AND(OR($E377={"a/c","b/c","c/a","c/b"}),V368="w"),VLOOKUP(X368,$AA$2:$AB$17,2,FALSE),IF(AND(OR($E377={"a/c","b/c","c/a","c/b"}),V368="l"),VLOOKUP(X368,$AC$2:$AD$17,2,FALSE),IF(AND(OR($E377={"a/c","b/c","c/a","c/b"}),V367="w"),VLOOKUP(X367,$AA$2:$AB$17,2,FALSE),IF(AND(OR($E377={"a/c","b/c","c/a","c/b"}),V367="l"),VLOOKUP(X367,$AC$2:$AD$17,2,FALSE),IF(OR($E377={"a/c","b/c","c/a","c/b"}),1,"")))))))))))))))))))))))</f>
        <v/>
      </c>
      <c r="Y378" s="12">
        <f t="shared" si="33"/>
        <v>-14</v>
      </c>
      <c r="Z378" s="27">
        <f t="shared" si="34"/>
        <v>-14</v>
      </c>
    </row>
    <row r="379" spans="1:26">
      <c r="A379" s="2">
        <v>17</v>
      </c>
      <c r="B379" s="9">
        <f>IF(OR($A379={1,2,3,4,5,6,7,8,9,10,11,12}),1,IF(OR($A379={13,14,15,16,17,18,19,20,21,22,23,24}),2,IF(OR($A379={25,26,27,28,29,30,31,32,33,34,35,36}),3,"")))</f>
        <v>2</v>
      </c>
      <c r="C379" s="9" t="str">
        <f>IF(OR($A379={1,4,7,10,13,16,19,22,25,28,31,34}),"A",IF(OR($A379={2,5,8,11,14,17,20,23,26,29,32,35}),"B",IF(OR($A379={3,6,9,12,15,18,21,24,27,30,33,36}),"C","")))</f>
        <v>B</v>
      </c>
      <c r="D379" t="str">
        <f t="shared" si="35"/>
        <v>3/2</v>
      </c>
      <c r="E379" t="str">
        <f t="shared" si="36"/>
        <v>A/B</v>
      </c>
      <c r="F379" s="13" t="str">
        <f>IF(AND(G379="d",$A379&gt;=1,OR(H379={1,"2a","2b",3,"5a","5b","10a","10b","20a","20b","40a","40b","80a","80b","160a","160b"})),"w",IF(AND(G379="",$A379&gt;=1,OR(H379={1,"2a","2b",3,"5a","5b","10a","10b","20a","20b","40a","40b","80a","80b","160a","160b"})),"l",""))</f>
        <v/>
      </c>
      <c r="G379" s="7" t="str">
        <f>IF(OR($A379={1,2,3,4,5,6,7,8,9,10,11,12}),"d","")</f>
        <v/>
      </c>
      <c r="H379" s="14" t="str">
        <f>IF(AND(OR($D378={"1/2","1/3","2/1","3/1"}),F378="w"),VLOOKUP(H378,$AA$2:$AB$17,2,FALSE),IF(AND(OR($D378={"1/2","1/3","2/1","3/1"}),F378="l"),VLOOKUP(H378,$AC$2:$AD$17,2,FALSE),IF(AND(OR($D378={"1/2","1/3","2/1","3/1"}),F377="w"),VLOOKUP(H377,$AA$2:$AB$17,2,FALSE),IF(AND(OR($D378={"1/2","1/3","2/1","3/1"}),F377="l"),VLOOKUP(H377,$AC$2:$AD$17,2,FALSE),IF(AND(OR($D378={"1/2","1/3","2/1","3/1"}),F376="w"),VLOOKUP(H376,$AA$2:$AB$17,2,FALSE),IF(AND(OR($D378={"1/2","1/3","2/1","3/1"}),F376="l"),VLOOKUP(H376,$AC$2:$AD$17,2,FALSE),IF(AND(OR($D378={"1/2","1/3","2/1","3/1"}),F375="w"),VLOOKUP(H375,$AA$2:$AB$17,2,FALSE),IF(AND(OR($D378={"1/2","1/3","2/1","3/1"}),F375="l"),VLOOKUP(H375,$AC$2:$AD$17,2,FALSE),IF(AND(OR($D378={"1/2","1/3","2/1","3/1"}),F374="w"),VLOOKUP(H374,$AA$2:$AB$17,2,FALSE),IF(AND(OR($D378={"1/2","1/3","2/1","3/1"}),F374="l"),VLOOKUP(H374,$AC$2:$AD$17,2,FALSE),IF(AND(OR($D378={"1/2","1/3","2/1","3/1"}),F373="w"),VLOOKUP(H373,$AA$2:$AB$17,2,FALSE),IF(AND(OR($D378={"1/2","1/3","2/1","3/1"}),F373="l"),VLOOKUP(H373,$AC$2:$AD$17,2,FALSE),IF(AND(OR($D378={"1/2","1/3","2/1","3/1"}),F372="w"),VLOOKUP(H372,$AA$2:$AB$17,2,FALSE),IF(AND(OR($D378={"1/2","1/3","2/1","3/1"}),F372="l"),VLOOKUP(H372,$AC$2:$AD$17,2,FALSE),IF(AND(OR($D378={"1/2","1/3","2/1","3/1"}),F371="w"),VLOOKUP(H371,$AA$2:$AB$17,2,FALSE),IF(AND(OR($D378={"1/2","1/3","2/1","3/1"}),F371="l"),VLOOKUP(H371,$AC$2:$AD$17,2,FALSE),IF(AND(OR($D378={"1/2","1/3","2/1","3/1"}),F370="w"),VLOOKUP(H370,$AA$2:$AB$17,2,FALSE),IF(AND(OR($D378={"1/2","1/3","2/1","3/1"}),F370="l"),VLOOKUP(H370,$AC$2:$AD$17,2,FALSE),IF(AND(OR($D378={"1/2","1/3","2/1","3/1"}),F369="w"),VLOOKUP(H369,$AA$2:$AB$17,2,FALSE),IF(AND(OR($D378={"1/2","1/3","2/1","3/1"}),F369="l"),VLOOKUP(H369,$AC$2:$AD$17,2,FALSE),IF(AND(OR($D378={"1/2","1/3","2/1","3/1"}),F368="w"),VLOOKUP(H368,$AA$2:$AB$17,2,FALSE),IF(AND(OR($D378={"1/2","1/3","2/1","3/1"}),F368="l"),VLOOKUP(H368,$AC$2:$AD$17,2,FALSE),IF(OR($D378={"1/2","1/3","2/1","3/1"}),1,"")))))))))))))))))))))))</f>
        <v/>
      </c>
      <c r="I379" s="13" t="str">
        <f>IF(AND(J379="d",$A379&gt;=1,OR(K379={1,"2a","2b",3,"5a","5b","10a","10b","20a","20b","40a","40b","80a","80b","160a","160b"})),"w",IF(AND(J379="",$A379&gt;=1,OR(K379={1,"2a","2b",3,"5a","5b","10a","10b","20a","20b","40a","40b","80a","80b","160a","160b"})),"l",""))</f>
        <v>w</v>
      </c>
      <c r="J379" s="7" t="str">
        <f>IF(OR($A379={13,14,15,16,17,18,19,20,21,22,23,24}),"d","")</f>
        <v>d</v>
      </c>
      <c r="K379" s="14">
        <f>IF(AND(OR($D378={"1/2","2/3","2/1","3/2"}),I378="w"),VLOOKUP(K378,$AA$2:$AB$17,2,FALSE),IF(AND(OR($D378={"1/2","2/3","2/1","3/2"}),I378="l"),VLOOKUP(K378,$AC$2:$AD$17,2,FALSE),IF(AND(OR($D378={"1/2","2/3","2/1","3/2"}),I377="w"),VLOOKUP(K377,$AA$2:$AB$17,2,FALSE),IF(AND(OR($D378={"1/2","2/3","2/1","3/2"}),I377="l"),VLOOKUP(K377,$AC$2:$AD$17,2,FALSE),IF(AND(OR($D378={"1/2","2/3","2/1","3/2"}),I376="w"),VLOOKUP(K376,$AA$2:$AB$17,2,FALSE),IF(AND(OR($D378={"1/2","2/3","2/1","3/2"}),I376="l"),VLOOKUP(K376,$AC$2:$AD$17,2,FALSE),IF(AND(OR($D378={"1/2","2/3","2/1","3/2"}),I375="w"),VLOOKUP(K375,$AA$2:$AB$17,2,FALSE),IF(AND(OR($D378={"1/2","2/3","2/1","3/2"}),I375="l"),VLOOKUP(K375,$AC$2:$AD$17,2,FALSE),IF(AND(OR($D378={"1/2","2/3","2/1","3/2"}),I374="w"),VLOOKUP(K374,$AA$2:$AB$17,2,FALSE),IF(AND(OR($D378={"1/2","2/3","2/1","3/2"}),I374="l"),VLOOKUP(K374,$AC$2:$AD$17,2,FALSE),IF(AND(OR($D378={"1/2","2/3","2/1","3/2"}),I373="w"),VLOOKUP(K373,$AA$2:$AB$17,2,FALSE),IF(AND(OR($D378={"1/2","2/3","2/1","3/2"}),I373="l"),VLOOKUP(K373,$AC$2:$AD$17,2,FALSE),IF(AND(OR($D378={"1/2","2/3","2/1","3/2"}),I372="w"),VLOOKUP(K372,$AA$2:$AB$17,2,FALSE),IF(AND(OR($D378={"1/2","2/3","2/1","3/2"}),I372="l"),VLOOKUP(K372,$AC$2:$AD$17,2,FALSE),IF(AND(OR($D378={"1/2","2/3","2/1","3/2"}),I371="w"),VLOOKUP(K371,$AA$2:$AB$17,2,FALSE),IF(AND(OR($D378={"1/2","2/3","2/1","3/2"}),I371="l"),VLOOKUP(K371,$AC$2:$AD$17,2,FALSE),IF(AND(OR($D378={"1/2","2/3","2/1","3/2"}),I370="w"),VLOOKUP(K370,$AA$2:$AB$17,2,FALSE),IF(AND(OR($D378={"1/2","2/3","2/1","3/2"}),I370="l"),VLOOKUP(K370,$AC$2:$AD$17,2,FALSE),IF(AND(OR($D378={"1/2","2/3","2/1","3/2"}),I369="w"),VLOOKUP(K369,$AA$2:$AB$17,2,FALSE),IF(AND(OR($D378={"1/2","2/3","2/1","3/2"}),I369="l"),VLOOKUP(K369,$AC$2:$AD$17,2,FALSE),IF(AND(OR($D378={"1/2","2/3","2/1","3/2"}),I368="w"),VLOOKUP(K368,$AA$2:$AB$17,2,FALSE),IF(AND(OR($D378={"1/2","2/3","2/1","3/2"}),I368="l"),VLOOKUP(K368,$AC$2:$AD$17,2,FALSE),IF(OR($D378={"1/2","2/3","2/1","3/2"}),1,"")))))))))))))))))))))))</f>
        <v>1</v>
      </c>
      <c r="L379" s="13" t="str">
        <f>IF(AND(M379="d",$A379&gt;=1,OR(N379={1,"2a","2b",3,"5a","5b","10a","10b","20a","20b","40a","40b","80a","80b","160a","160b"})),"w",IF(AND(M379="",$A379&gt;=1,OR(N379={1,"2a","2b",3,"5a","5b","10a","10b","20a","20b","40a","40b","80a","80b","160a","160b"})),"l",""))</f>
        <v>l</v>
      </c>
      <c r="M379" s="7" t="str">
        <f>IF(OR($A379={25,26,27,28,29,30,31,32,33,34,35,36}),"d","")</f>
        <v/>
      </c>
      <c r="N379" s="14" t="str">
        <f>IF(AND(OR($D378={"1/3","2/3","3/1","3/2"}),L378="w"),VLOOKUP(N378,$AA$2:$AB$17,2,FALSE),IF(AND(OR($D378={"1/3","2/3","3/1","3/2"}),L378="l"),VLOOKUP(N378,$AC$2:$AD$17,2,FALSE),IF(AND(OR($D378={"1/3","2/3","3/1","3/2"}),L377="w"),VLOOKUP(N377,$AA$2:$AB$17,2,FALSE),IF(AND(OR($D378={"1/3","2/3","3/1","3/2"}),L377="l"),VLOOKUP(N377,$AC$2:$AD$17,2,FALSE),IF(AND(OR($D378={"1/3","2/3","3/1","3/2"}),L376="w"),VLOOKUP(N376,$AA$2:$AB$17,2,FALSE),IF(AND(OR($D378={"1/3","2/3","3/1","3/2"}),L376="l"),VLOOKUP(N376,$AC$2:$AD$17,2,FALSE),IF(AND(OR($D378={"1/3","2/3","3/1","3/2"}),L375="w"),VLOOKUP(N375,$AA$2:$AB$17,2,FALSE),IF(AND(OR($D378={"1/3","2/3","3/1","3/2"}),L375="l"),VLOOKUP(N375,$AC$2:$AD$17,2,FALSE),IF(AND(OR($D378={"1/3","2/3","3/1","3/2"}),L374="w"),VLOOKUP(N374,$AA$2:$AB$17,2,FALSE),IF(AND(OR($D378={"1/3","2/3","3/1","3/2"}),L374="l"),VLOOKUP(N374,$AC$2:$AD$17,2,FALSE),IF(AND(OR($D378={"1/3","2/3","3/1","3/2"}),L373="w"),VLOOKUP(N373,$AA$2:$AB$17,2,FALSE),IF(AND(OR($D378={"1/3","2/3","3/1","3/2"}),L373="l"),VLOOKUP(N373,$AC$2:$AD$17,2,FALSE),IF(AND(OR($D378={"1/3","2/3","3/1","3/2"}),L372="w"),VLOOKUP(N372,$AA$2:$AB$17,2,FALSE),IF(AND(OR($D378={"1/3","2/3","3/1","3/2"}),L372="l"),VLOOKUP(N372,$AC$2:$AD$17,2,FALSE),IF(AND(OR($D378={"1/3","2/3","3/1","3/2"}),L371="w"),VLOOKUP(N371,$AA$2:$AB$17,2,FALSE),IF(AND(OR($D378={"1/3","2/3","3/1","3/2"}),L371="l"),VLOOKUP(N371,$AC$2:$AD$17,2,FALSE),IF(AND(OR($D378={"1/3","2/3","3/1","3/2"}),L370="w"),VLOOKUP(N370,$AA$2:$AB$17,2,FALSE),IF(AND(OR($D378={"1/3","2/3","3/1","3/2"}),L370="l"),VLOOKUP(N370,$AC$2:$AD$17,2,FALSE),IF(AND(OR($D378={"1/3","2/3","3/1","3/2"}),L369="w"),VLOOKUP(N369,$AA$2:$AB$17,2,FALSE),IF(AND(OR($D378={"1/3","2/3","3/1","3/2"}),L369="l"),VLOOKUP(N369,$AC$2:$AD$17,2,FALSE),IF(AND(OR($D378={"1/3","2/3","3/1","3/2"}),L368="w"),VLOOKUP(N368,$AA$2:$AB$17,2,FALSE),IF(AND(OR($D378={"1/3","2/3","3/1","3/2"}),L368="l"),VLOOKUP(N368,$AC$2:$AD$17,2,FALSE),IF(OR($D378={"1/3","2/3","3/1","3/2"}),1,"")))))))))))))))))))))))</f>
        <v>2b</v>
      </c>
      <c r="O379" s="12">
        <f t="shared" si="32"/>
        <v>0</v>
      </c>
      <c r="P379" s="13" t="str">
        <f>IF(AND(Q379="c",$A379&gt;=1,OR(R379={1,"2a","2b",3,"5a","5b","10a","10b","20a","20b","40a","40b","80a","80b","160a","160b"})),"w",IF(AND(Q379="",$A379&gt;=1,OR(R379={1,"2a","2b",3,"5a","5b","10a","10b","20a","20b","40a","40b","80a","80b","160a","160b"})),"l",""))</f>
        <v>l</v>
      </c>
      <c r="Q379" s="7" t="str">
        <f>IF(OR($A379={1,4,7,10,13,16,19,22,25,28,31,34}),"c","")</f>
        <v/>
      </c>
      <c r="R379" s="14" t="str">
        <f>IF(AND(OR($E378={"a/b","a/c","b/a","c/a"}),P378="w"),VLOOKUP(R378,$AA$2:$AB$17,2,FALSE),IF(AND(OR($E378={"a/b","a/c","b/a","c/a"}),P378="l"),VLOOKUP(R378,$AC$2:$AD$17,2,FALSE),IF(AND(OR($E378={"a/b","a/c","b/a","c/a"}),P377="w"),VLOOKUP(R377,$AA$2:$AB$17,2,FALSE),IF(AND(OR($E378={"a/b","a/c","b/a","c/a"}),P377="l"),VLOOKUP(R377,$AC$2:$AD$17,2,FALSE),IF(AND(OR($E378={"a/b","a/c","b/a","c/a"}),P376="w"),VLOOKUP(R376,$AA$2:$AB$17,2,FALSE),IF(AND(OR($E378={"a/b","a/c","b/a","c/a"}),P376="l"),VLOOKUP(R376,$AC$2:$AD$17,2,FALSE),IF(AND(OR($E378={"a/b","a/c","b/a","c/a"}),P375="w"),VLOOKUP(R375,$AA$2:$AB$17,2,FALSE),IF(AND(OR($E378={"a/b","a/c","b/a","c/a"}),P375="l"),VLOOKUP(R375,$AC$2:$AD$17,2,FALSE),IF(AND(OR($E378={"a/b","a/c","b/a","c/a"}),P374="w"),VLOOKUP(R374,$AA$2:$AB$17,2,FALSE),IF(AND(OR($E378={"a/b","a/c","b/a","c/a"}),P374="l"),VLOOKUP(R374,$AC$2:$AD$17,2,FALSE),IF(AND(OR($E378={"a/b","a/c","b/a","c/a"}),P373="w"),VLOOKUP(R373,$AA$2:$AB$17,2,FALSE),IF(AND(OR($E378={"a/b","a/c","b/a","c/a"}),P373="l"),VLOOKUP(R373,$AC$2:$AD$17,2,FALSE),IF(AND(OR($E378={"a/b","a/c","b/a","c/a"}),P372="w"),VLOOKUP(R372,$AA$2:$AB$17,2,FALSE),IF(AND(OR($E378={"a/b","a/c","b/a","c/a"}),P372="l"),VLOOKUP(R372,$AC$2:$AD$17,2,FALSE),IF(AND(OR($E378={"a/b","a/c","b/a","c/a"}),P371="w"),VLOOKUP(R371,$AA$2:$AB$17,2,FALSE),IF(AND(OR($E378={"a/b","a/c","b/a","c/a"}),P371="l"),VLOOKUP(R371,$AC$2:$AD$17,2,FALSE),IF(AND(OR($E378={"a/b","a/c","b/a","c/a"}),P370="w"),VLOOKUP(R370,$AA$2:$AB$17,2,FALSE),IF(AND(OR($E378={"a/b","a/c","b/a","c/a"}),P370="l"),VLOOKUP(R370,$AC$2:$AD$17,2,FALSE),IF(AND(OR($E378={"a/b","a/c","b/a","c/a"}),P369="w"),VLOOKUP(R369,$AA$2:$AB$17,2,FALSE),IF(AND(OR($E378={"a/b","a/c","b/a","c/a"}),P369="l"),VLOOKUP(R369,$AC$2:$AD$17,2,FALSE),IF(AND(OR($E378={"a/b","a/c","b/a","c/a"}),P368="w"),VLOOKUP(R368,$AA$2:$AB$17,2,FALSE),IF(AND(OR($E378={"a/b","a/c","b/a","c/a"}),P368="l"),VLOOKUP(R368,$AC$2:$AD$17,2,FALSE),IF(OR($E378={"a/b","a/c","b/a","c/a"}),1,"")))))))))))))))))))))))</f>
        <v>20b</v>
      </c>
      <c r="S379" s="13" t="str">
        <f>IF(AND(T379="c",$A379&gt;=1,OR(U379={1,"2a","2b",3,"5a","5b","10a","10b","20a","20b","40a","40b","80a","80b","160a","160b"})),"w",IF(AND(T379="",$A379&gt;=1,OR(U379={1,"2a","2b",3,"5a","5b","10a","10b","20a","20b","40a","40b","80a","80b","160a","160b"})),"l",""))</f>
        <v>w</v>
      </c>
      <c r="T379" s="7" t="str">
        <f>IF(OR($A379={2,5,8,11,14,17,20,23,26,29,32,35}),"c","")</f>
        <v>c</v>
      </c>
      <c r="U379" s="14">
        <f>IF(AND(OR($E378={"a/b","b/c","b/a","c/b"}),S378="w"),VLOOKUP(U378,$AA$2:$AB$17,2,FALSE),IF(AND(OR($E378={"a/b","b/c","b/a","c/b"}),S378="l"),VLOOKUP(U378,$AC$2:$AD$17,2,FALSE),IF(AND(OR($E378={"a/b","b/c","b/a","c/b"}),S377="w"),VLOOKUP(U377,$AA$2:$AB$17,2,FALSE),IF(AND(OR($E378={"a/b","b/c","b/a","c/b"}),S377="l"),VLOOKUP(U377,$AC$2:$AD$17,2,FALSE),IF(AND(OR($E378={"a/b","b/c","b/a","c/b"}),S376="w"),VLOOKUP(U376,$AA$2:$AB$17,2,FALSE),IF(AND(OR($E378={"a/b","b/c","b/a","c/b"}),S376="l"),VLOOKUP(U376,$AC$2:$AD$17,2,FALSE),IF(AND(OR($E378={"a/b","b/c","b/a","c/b"}),S375="w"),VLOOKUP(U375,$AA$2:$AB$17,2,FALSE),IF(AND(OR($E378={"a/b","b/c","b/a","c/b"}),S375="l"),VLOOKUP(U375,$AC$2:$AD$17,2,FALSE),IF(AND(OR($E378={"a/b","b/c","b/a","c/b"}),S374="w"),VLOOKUP(U374,$AA$2:$AB$17,2,FALSE),IF(AND(OR($E378={"a/b","b/c","b/a","c/b"}),S374="l"),VLOOKUP(U374,$AC$2:$AD$17,2,FALSE),IF(AND(OR($E378={"a/b","b/c","b/a","c/b"}),S373="w"),VLOOKUP(U373,$AA$2:$AB$17,2,FALSE),IF(AND(OR($E378={"a/b","b/c","b/a","c/b"}),S373="l"),VLOOKUP(U373,$AC$2:$AD$17,2,FALSE),IF(AND(OR($E378={"a/b","b/c","b/a","c/b"}),S372="w"),VLOOKUP(U372,$AA$2:$AB$17,2,FALSE),IF(AND(OR($E378={"a/b","b/c","b/a","c/b"}),S372="l"),VLOOKUP(U372,$AC$2:$AD$17,2,FALSE),IF(AND(OR($E378={"a/b","b/c","b/a","c/b"}),S371="w"),VLOOKUP(U371,$AA$2:$AB$17,2,FALSE),IF(AND(OR($E378={"a/b","b/c","b/a","c/b"}),S371="l"),VLOOKUP(U371,$AC$2:$AD$17,2,FALSE),IF(AND(OR($E378={"a/b","b/c","b/a","c/b"}),S370="w"),VLOOKUP(U370,$AA$2:$AB$17,2,FALSE),IF(AND(OR($E378={"a/b","b/c","b/a","c/b"}),S370="l"),VLOOKUP(U370,$AC$2:$AD$17,2,FALSE),IF(AND(OR($E378={"a/b","b/c","b/a","c/b"}),S369="w"),VLOOKUP(U369,$AA$2:$AB$17,2,FALSE),IF(AND(OR($E378={"a/b","b/c","b/a","c/b"}),S369="l"),VLOOKUP(U369,$AC$2:$AD$17,2,FALSE),IF(AND(OR($E378={"a/b","b/c","b/a","c/b"}),S368="w"),VLOOKUP(U368,$AA$2:$AB$17,2,FALSE),IF(AND(OR($E378={"a/b","b/c","b/a","c/b"}),S368="l"),VLOOKUP(U368,$AC$2:$AD$17,2,FALSE),IF(OR($E378={"a/b","b/c","b/a","c/b"}),1,"")))))))))))))))))))))))</f>
        <v>1</v>
      </c>
      <c r="V379" s="13" t="str">
        <f>IF(AND(W379="c",$A379&gt;=1,OR(X379={1,"2a","2b",3,"5a","5b","10a","10b","20a","20b","40a","40b","80a","80b","160a","160b"})),"w",IF(AND(W379="",$A379&gt;=1,OR(X379={1,"2a","2b",3,"5a","5b","10a","10b","20a","20b","40a","40b","80a","80b","160a","160b"})),"l",""))</f>
        <v/>
      </c>
      <c r="W379" s="7" t="str">
        <f>IF(OR($A379={3,6,9,12,15,18,21,24,27,30,33,36}),"c","")</f>
        <v/>
      </c>
      <c r="X379" s="14" t="str">
        <f>IF(AND(OR($E378={"a/c","b/c","c/a","c/b"}),V378="w"),VLOOKUP(X378,$AA$2:$AB$17,2,FALSE),IF(AND(OR($E378={"a/c","b/c","c/a","c/b"}),V378="l"),VLOOKUP(X378,$AC$2:$AD$17,2,FALSE),IF(AND(OR($E378={"a/c","b/c","c/a","c/b"}),V377="w"),VLOOKUP(X377,$AA$2:$AB$17,2,FALSE),IF(AND(OR($E378={"a/c","b/c","c/a","c/b"}),V377="l"),VLOOKUP(X377,$AC$2:$AD$17,2,FALSE),IF(AND(OR($E378={"a/c","b/c","c/a","c/b"}),V376="w"),VLOOKUP(X376,$AA$2:$AB$17,2,FALSE),IF(AND(OR($E378={"a/c","b/c","c/a","c/b"}),V376="l"),VLOOKUP(X376,$AC$2:$AD$17,2,FALSE),IF(AND(OR($E378={"a/c","b/c","c/a","c/b"}),V375="w"),VLOOKUP(X375,$AA$2:$AB$17,2,FALSE),IF(AND(OR($E378={"a/c","b/c","c/a","c/b"}),V375="l"),VLOOKUP(X375,$AC$2:$AD$17,2,FALSE),IF(AND(OR($E378={"a/c","b/c","c/a","c/b"}),V374="w"),VLOOKUP(X374,$AA$2:$AB$17,2,FALSE),IF(AND(OR($E378={"a/c","b/c","c/a","c/b"}),V374="l"),VLOOKUP(X374,$AC$2:$AD$17,2,FALSE),IF(AND(OR($E378={"a/c","b/c","c/a","c/b"}),V373="w"),VLOOKUP(X373,$AA$2:$AB$17,2,FALSE),IF(AND(OR($E378={"a/c","b/c","c/a","c/b"}),V373="l"),VLOOKUP(X373,$AC$2:$AD$17,2,FALSE),IF(AND(OR($E378={"a/c","b/c","c/a","c/b"}),V372="w"),VLOOKUP(X372,$AA$2:$AB$17,2,FALSE),IF(AND(OR($E378={"a/c","b/c","c/a","c/b"}),V372="l"),VLOOKUP(X372,$AC$2:$AD$17,2,FALSE),IF(AND(OR($E378={"a/c","b/c","c/a","c/b"}),V371="w"),VLOOKUP(X371,$AA$2:$AB$17,2,FALSE),IF(AND(OR($E378={"a/c","b/c","c/a","c/b"}),V371="l"),VLOOKUP(X371,$AC$2:$AD$17,2,FALSE),IF(AND(OR($E378={"a/c","b/c","c/a","c/b"}),V370="w"),VLOOKUP(X370,$AA$2:$AB$17,2,FALSE),IF(AND(OR($E378={"a/c","b/c","c/a","c/b"}),V370="l"),VLOOKUP(X370,$AC$2:$AD$17,2,FALSE),IF(AND(OR($E378={"a/c","b/c","c/a","c/b"}),V369="w"),VLOOKUP(X369,$AA$2:$AB$17,2,FALSE),IF(AND(OR($E378={"a/c","b/c","c/a","c/b"}),V369="l"),VLOOKUP(X369,$AC$2:$AD$17,2,FALSE),IF(AND(OR($E378={"a/c","b/c","c/a","c/b"}),V368="w"),VLOOKUP(X368,$AA$2:$AB$17,2,FALSE),IF(AND(OR($E378={"a/c","b/c","c/a","c/b"}),V368="l"),VLOOKUP(X368,$AC$2:$AD$17,2,FALSE),IF(OR($E378={"a/c","b/c","c/a","c/b"}),1,"")))))))))))))))))))))))</f>
        <v/>
      </c>
      <c r="Y379" s="12">
        <f t="shared" si="33"/>
        <v>-18</v>
      </c>
      <c r="Z379" s="27">
        <f t="shared" si="34"/>
        <v>-18</v>
      </c>
    </row>
    <row r="380" spans="1:26">
      <c r="A380" s="2">
        <v>19</v>
      </c>
      <c r="B380" s="9">
        <f>IF(OR($A380={1,2,3,4,5,6,7,8,9,10,11,12}),1,IF(OR($A380={13,14,15,16,17,18,19,20,21,22,23,24}),2,IF(OR($A380={25,26,27,28,29,30,31,32,33,34,35,36}),3,"")))</f>
        <v>2</v>
      </c>
      <c r="C380" s="9" t="str">
        <f>IF(OR($A380={1,4,7,10,13,16,19,22,25,28,31,34}),"A",IF(OR($A380={2,5,8,11,14,17,20,23,26,29,32,35}),"B",IF(OR($A380={3,6,9,12,15,18,21,24,27,30,33,36}),"C","")))</f>
        <v>A</v>
      </c>
      <c r="D380" t="str">
        <f t="shared" si="35"/>
        <v>3/2</v>
      </c>
      <c r="E380" t="str">
        <f t="shared" si="36"/>
        <v>B/A</v>
      </c>
      <c r="F380" s="13" t="str">
        <f>IF(AND(G380="d",$A380&gt;=1,OR(H380={1,"2a","2b",3,"5a","5b","10a","10b","20a","20b","40a","40b","80a","80b","160a","160b"})),"w",IF(AND(G380="",$A380&gt;=1,OR(H380={1,"2a","2b",3,"5a","5b","10a","10b","20a","20b","40a","40b","80a","80b","160a","160b"})),"l",""))</f>
        <v/>
      </c>
      <c r="G380" s="7" t="str">
        <f>IF(OR($A380={1,2,3,4,5,6,7,8,9,10,11,12}),"d","")</f>
        <v/>
      </c>
      <c r="H380" s="14" t="str">
        <f>IF(AND(OR($D379={"1/2","1/3","2/1","3/1"}),F379="w"),VLOOKUP(H379,$AA$2:$AB$17,2,FALSE),IF(AND(OR($D379={"1/2","1/3","2/1","3/1"}),F379="l"),VLOOKUP(H379,$AC$2:$AD$17,2,FALSE),IF(AND(OR($D379={"1/2","1/3","2/1","3/1"}),F378="w"),VLOOKUP(H378,$AA$2:$AB$17,2,FALSE),IF(AND(OR($D379={"1/2","1/3","2/1","3/1"}),F378="l"),VLOOKUP(H378,$AC$2:$AD$17,2,FALSE),IF(AND(OR($D379={"1/2","1/3","2/1","3/1"}),F377="w"),VLOOKUP(H377,$AA$2:$AB$17,2,FALSE),IF(AND(OR($D379={"1/2","1/3","2/1","3/1"}),F377="l"),VLOOKUP(H377,$AC$2:$AD$17,2,FALSE),IF(AND(OR($D379={"1/2","1/3","2/1","3/1"}),F376="w"),VLOOKUP(H376,$AA$2:$AB$17,2,FALSE),IF(AND(OR($D379={"1/2","1/3","2/1","3/1"}),F376="l"),VLOOKUP(H376,$AC$2:$AD$17,2,FALSE),IF(AND(OR($D379={"1/2","1/3","2/1","3/1"}),F375="w"),VLOOKUP(H375,$AA$2:$AB$17,2,FALSE),IF(AND(OR($D379={"1/2","1/3","2/1","3/1"}),F375="l"),VLOOKUP(H375,$AC$2:$AD$17,2,FALSE),IF(AND(OR($D379={"1/2","1/3","2/1","3/1"}),F374="w"),VLOOKUP(H374,$AA$2:$AB$17,2,FALSE),IF(AND(OR($D379={"1/2","1/3","2/1","3/1"}),F374="l"),VLOOKUP(H374,$AC$2:$AD$17,2,FALSE),IF(AND(OR($D379={"1/2","1/3","2/1","3/1"}),F373="w"),VLOOKUP(H373,$AA$2:$AB$17,2,FALSE),IF(AND(OR($D379={"1/2","1/3","2/1","3/1"}),F373="l"),VLOOKUP(H373,$AC$2:$AD$17,2,FALSE),IF(AND(OR($D379={"1/2","1/3","2/1","3/1"}),F372="w"),VLOOKUP(H372,$AA$2:$AB$17,2,FALSE),IF(AND(OR($D379={"1/2","1/3","2/1","3/1"}),F372="l"),VLOOKUP(H372,$AC$2:$AD$17,2,FALSE),IF(AND(OR($D379={"1/2","1/3","2/1","3/1"}),F371="w"),VLOOKUP(H371,$AA$2:$AB$17,2,FALSE),IF(AND(OR($D379={"1/2","1/3","2/1","3/1"}),F371="l"),VLOOKUP(H371,$AC$2:$AD$17,2,FALSE),IF(AND(OR($D379={"1/2","1/3","2/1","3/1"}),F370="w"),VLOOKUP(H370,$AA$2:$AB$17,2,FALSE),IF(AND(OR($D379={"1/2","1/3","2/1","3/1"}),F370="l"),VLOOKUP(H370,$AC$2:$AD$17,2,FALSE),IF(AND(OR($D379={"1/2","1/3","2/1","3/1"}),F369="w"),VLOOKUP(H369,$AA$2:$AB$17,2,FALSE),IF(AND(OR($D379={"1/2","1/3","2/1","3/1"}),F369="l"),VLOOKUP(H369,$AC$2:$AD$17,2,FALSE),IF(OR($D379={"1/2","1/3","2/1","3/1"}),1,"")))))))))))))))))))))))</f>
        <v/>
      </c>
      <c r="I380" s="13" t="str">
        <f>IF(AND(J380="d",$A380&gt;=1,OR(K380={1,"2a","2b",3,"5a","5b","10a","10b","20a","20b","40a","40b","80a","80b","160a","160b"})),"w",IF(AND(J380="",$A380&gt;=1,OR(K380={1,"2a","2b",3,"5a","5b","10a","10b","20a","20b","40a","40b","80a","80b","160a","160b"})),"l",""))</f>
        <v>w</v>
      </c>
      <c r="J380" s="7" t="str">
        <f>IF(OR($A380={13,14,15,16,17,18,19,20,21,22,23,24}),"d","")</f>
        <v>d</v>
      </c>
      <c r="K380" s="14">
        <f>IF(AND(OR($D379={"1/2","2/3","2/1","3/2"}),I379="w"),VLOOKUP(K379,$AA$2:$AB$17,2,FALSE),IF(AND(OR($D379={"1/2","2/3","2/1","3/2"}),I379="l"),VLOOKUP(K379,$AC$2:$AD$17,2,FALSE),IF(AND(OR($D379={"1/2","2/3","2/1","3/2"}),I378="w"),VLOOKUP(K378,$AA$2:$AB$17,2,FALSE),IF(AND(OR($D379={"1/2","2/3","2/1","3/2"}),I378="l"),VLOOKUP(K378,$AC$2:$AD$17,2,FALSE),IF(AND(OR($D379={"1/2","2/3","2/1","3/2"}),I377="w"),VLOOKUP(K377,$AA$2:$AB$17,2,FALSE),IF(AND(OR($D379={"1/2","2/3","2/1","3/2"}),I377="l"),VLOOKUP(K377,$AC$2:$AD$17,2,FALSE),IF(AND(OR($D379={"1/2","2/3","2/1","3/2"}),I376="w"),VLOOKUP(K376,$AA$2:$AB$17,2,FALSE),IF(AND(OR($D379={"1/2","2/3","2/1","3/2"}),I376="l"),VLOOKUP(K376,$AC$2:$AD$17,2,FALSE),IF(AND(OR($D379={"1/2","2/3","2/1","3/2"}),I375="w"),VLOOKUP(K375,$AA$2:$AB$17,2,FALSE),IF(AND(OR($D379={"1/2","2/3","2/1","3/2"}),I375="l"),VLOOKUP(K375,$AC$2:$AD$17,2,FALSE),IF(AND(OR($D379={"1/2","2/3","2/1","3/2"}),I374="w"),VLOOKUP(K374,$AA$2:$AB$17,2,FALSE),IF(AND(OR($D379={"1/2","2/3","2/1","3/2"}),I374="l"),VLOOKUP(K374,$AC$2:$AD$17,2,FALSE),IF(AND(OR($D379={"1/2","2/3","2/1","3/2"}),I373="w"),VLOOKUP(K373,$AA$2:$AB$17,2,FALSE),IF(AND(OR($D379={"1/2","2/3","2/1","3/2"}),I373="l"),VLOOKUP(K373,$AC$2:$AD$17,2,FALSE),IF(AND(OR($D379={"1/2","2/3","2/1","3/2"}),I372="w"),VLOOKUP(K372,$AA$2:$AB$17,2,FALSE),IF(AND(OR($D379={"1/2","2/3","2/1","3/2"}),I372="l"),VLOOKUP(K372,$AC$2:$AD$17,2,FALSE),IF(AND(OR($D379={"1/2","2/3","2/1","3/2"}),I371="w"),VLOOKUP(K371,$AA$2:$AB$17,2,FALSE),IF(AND(OR($D379={"1/2","2/3","2/1","3/2"}),I371="l"),VLOOKUP(K371,$AC$2:$AD$17,2,FALSE),IF(AND(OR($D379={"1/2","2/3","2/1","3/2"}),I370="w"),VLOOKUP(K370,$AA$2:$AB$17,2,FALSE),IF(AND(OR($D379={"1/2","2/3","2/1","3/2"}),I370="l"),VLOOKUP(K370,$AC$2:$AD$17,2,FALSE),IF(AND(OR($D379={"1/2","2/3","2/1","3/2"}),I369="w"),VLOOKUP(K369,$AA$2:$AB$17,2,FALSE),IF(AND(OR($D379={"1/2","2/3","2/1","3/2"}),I369="l"),VLOOKUP(K369,$AC$2:$AD$17,2,FALSE),IF(OR($D379={"1/2","2/3","2/1","3/2"}),1,"")))))))))))))))))))))))</f>
        <v>1</v>
      </c>
      <c r="L380" s="13" t="str">
        <f>IF(AND(M380="d",$A380&gt;=1,OR(N380={1,"2a","2b",3,"5a","5b","10a","10b","20a","20b","40a","40b","80a","80b","160a","160b"})),"w",IF(AND(M380="",$A380&gt;=1,OR(N380={1,"2a","2b",3,"5a","5b","10a","10b","20a","20b","40a","40b","80a","80b","160a","160b"})),"l",""))</f>
        <v>l</v>
      </c>
      <c r="M380" s="7" t="str">
        <f>IF(OR($A380={25,26,27,28,29,30,31,32,33,34,35,36}),"d","")</f>
        <v/>
      </c>
      <c r="N380" s="14">
        <f>IF(AND(OR($D379={"1/3","2/3","3/1","3/2"}),L379="w"),VLOOKUP(N379,$AA$2:$AB$17,2,FALSE),IF(AND(OR($D379={"1/3","2/3","3/1","3/2"}),L379="l"),VLOOKUP(N379,$AC$2:$AD$17,2,FALSE),IF(AND(OR($D379={"1/3","2/3","3/1","3/2"}),L378="w"),VLOOKUP(N378,$AA$2:$AB$17,2,FALSE),IF(AND(OR($D379={"1/3","2/3","3/1","3/2"}),L378="l"),VLOOKUP(N378,$AC$2:$AD$17,2,FALSE),IF(AND(OR($D379={"1/3","2/3","3/1","3/2"}),L377="w"),VLOOKUP(N377,$AA$2:$AB$17,2,FALSE),IF(AND(OR($D379={"1/3","2/3","3/1","3/2"}),L377="l"),VLOOKUP(N377,$AC$2:$AD$17,2,FALSE),IF(AND(OR($D379={"1/3","2/3","3/1","3/2"}),L376="w"),VLOOKUP(N376,$AA$2:$AB$17,2,FALSE),IF(AND(OR($D379={"1/3","2/3","3/1","3/2"}),L376="l"),VLOOKUP(N376,$AC$2:$AD$17,2,FALSE),IF(AND(OR($D379={"1/3","2/3","3/1","3/2"}),L375="w"),VLOOKUP(N375,$AA$2:$AB$17,2,FALSE),IF(AND(OR($D379={"1/3","2/3","3/1","3/2"}),L375="l"),VLOOKUP(N375,$AC$2:$AD$17,2,FALSE),IF(AND(OR($D379={"1/3","2/3","3/1","3/2"}),L374="w"),VLOOKUP(N374,$AA$2:$AB$17,2,FALSE),IF(AND(OR($D379={"1/3","2/3","3/1","3/2"}),L374="l"),VLOOKUP(N374,$AC$2:$AD$17,2,FALSE),IF(AND(OR($D379={"1/3","2/3","3/1","3/2"}),L373="w"),VLOOKUP(N373,$AA$2:$AB$17,2,FALSE),IF(AND(OR($D379={"1/3","2/3","3/1","3/2"}),L373="l"),VLOOKUP(N373,$AC$2:$AD$17,2,FALSE),IF(AND(OR($D379={"1/3","2/3","3/1","3/2"}),L372="w"),VLOOKUP(N372,$AA$2:$AB$17,2,FALSE),IF(AND(OR($D379={"1/3","2/3","3/1","3/2"}),L372="l"),VLOOKUP(N372,$AC$2:$AD$17,2,FALSE),IF(AND(OR($D379={"1/3","2/3","3/1","3/2"}),L371="w"),VLOOKUP(N371,$AA$2:$AB$17,2,FALSE),IF(AND(OR($D379={"1/3","2/3","3/1","3/2"}),L371="l"),VLOOKUP(N371,$AC$2:$AD$17,2,FALSE),IF(AND(OR($D379={"1/3","2/3","3/1","3/2"}),L370="w"),VLOOKUP(N370,$AA$2:$AB$17,2,FALSE),IF(AND(OR($D379={"1/3","2/3","3/1","3/2"}),L370="l"),VLOOKUP(N370,$AC$2:$AD$17,2,FALSE),IF(AND(OR($D379={"1/3","2/3","3/1","3/2"}),L369="w"),VLOOKUP(N369,$AA$2:$AB$17,2,FALSE),IF(AND(OR($D379={"1/3","2/3","3/1","3/2"}),L369="l"),VLOOKUP(N369,$AC$2:$AD$17,2,FALSE),IF(OR($D379={"1/3","2/3","3/1","3/2"}),1,"")))))))))))))))))))))))</f>
        <v>3</v>
      </c>
      <c r="O380" s="12">
        <f t="shared" si="32"/>
        <v>-1</v>
      </c>
      <c r="P380" s="13" t="str">
        <f>IF(AND(Q380="c",$A380&gt;=1,OR(R380={1,"2a","2b",3,"5a","5b","10a","10b","20a","20b","40a","40b","80a","80b","160a","160b"})),"w",IF(AND(Q380="",$A380&gt;=1,OR(R380={1,"2a","2b",3,"5a","5b","10a","10b","20a","20b","40a","40b","80a","80b","160a","160b"})),"l",""))</f>
        <v>w</v>
      </c>
      <c r="Q380" s="7" t="str">
        <f>IF(OR($A380={1,4,7,10,13,16,19,22,25,28,31,34}),"c","")</f>
        <v>c</v>
      </c>
      <c r="R380" s="14" t="str">
        <f>IF(AND(OR($E379={"a/b","a/c","b/a","c/a"}),P379="w"),VLOOKUP(R379,$AA$2:$AB$17,2,FALSE),IF(AND(OR($E379={"a/b","a/c","b/a","c/a"}),P379="l"),VLOOKUP(R379,$AC$2:$AD$17,2,FALSE),IF(AND(OR($E379={"a/b","a/c","b/a","c/a"}),P378="w"),VLOOKUP(R378,$AA$2:$AB$17,2,FALSE),IF(AND(OR($E379={"a/b","a/c","b/a","c/a"}),P378="l"),VLOOKUP(R378,$AC$2:$AD$17,2,FALSE),IF(AND(OR($E379={"a/b","a/c","b/a","c/a"}),P377="w"),VLOOKUP(R377,$AA$2:$AB$17,2,FALSE),IF(AND(OR($E379={"a/b","a/c","b/a","c/a"}),P377="l"),VLOOKUP(R377,$AC$2:$AD$17,2,FALSE),IF(AND(OR($E379={"a/b","a/c","b/a","c/a"}),P376="w"),VLOOKUP(R376,$AA$2:$AB$17,2,FALSE),IF(AND(OR($E379={"a/b","a/c","b/a","c/a"}),P376="l"),VLOOKUP(R376,$AC$2:$AD$17,2,FALSE),IF(AND(OR($E379={"a/b","a/c","b/a","c/a"}),P375="w"),VLOOKUP(R375,$AA$2:$AB$17,2,FALSE),IF(AND(OR($E379={"a/b","a/c","b/a","c/a"}),P375="l"),VLOOKUP(R375,$AC$2:$AD$17,2,FALSE),IF(AND(OR($E379={"a/b","a/c","b/a","c/a"}),P374="w"),VLOOKUP(R374,$AA$2:$AB$17,2,FALSE),IF(AND(OR($E379={"a/b","a/c","b/a","c/a"}),P374="l"),VLOOKUP(R374,$AC$2:$AD$17,2,FALSE),IF(AND(OR($E379={"a/b","a/c","b/a","c/a"}),P373="w"),VLOOKUP(R373,$AA$2:$AB$17,2,FALSE),IF(AND(OR($E379={"a/b","a/c","b/a","c/a"}),P373="l"),VLOOKUP(R373,$AC$2:$AD$17,2,FALSE),IF(AND(OR($E379={"a/b","a/c","b/a","c/a"}),P372="w"),VLOOKUP(R372,$AA$2:$AB$17,2,FALSE),IF(AND(OR($E379={"a/b","a/c","b/a","c/a"}),P372="l"),VLOOKUP(R372,$AC$2:$AD$17,2,FALSE),IF(AND(OR($E379={"a/b","a/c","b/a","c/a"}),P371="w"),VLOOKUP(R371,$AA$2:$AB$17,2,FALSE),IF(AND(OR($E379={"a/b","a/c","b/a","c/a"}),P371="l"),VLOOKUP(R371,$AC$2:$AD$17,2,FALSE),IF(AND(OR($E379={"a/b","a/c","b/a","c/a"}),P370="w"),VLOOKUP(R370,$AA$2:$AB$17,2,FALSE),IF(AND(OR($E379={"a/b","a/c","b/a","c/a"}),P370="l"),VLOOKUP(R370,$AC$2:$AD$17,2,FALSE),IF(AND(OR($E379={"a/b","a/c","b/a","c/a"}),P369="w"),VLOOKUP(R369,$AA$2:$AB$17,2,FALSE),IF(AND(OR($E379={"a/b","a/c","b/a","c/a"}),P369="l"),VLOOKUP(R369,$AC$2:$AD$17,2,FALSE),IF(OR($E379={"a/b","a/c","b/a","c/a"}),1,"")))))))))))))))))))))))</f>
        <v>40a</v>
      </c>
      <c r="S380" s="13" t="str">
        <f>IF(AND(T380="c",$A380&gt;=1,OR(U380={1,"2a","2b",3,"5a","5b","10a","10b","20a","20b","40a","40b","80a","80b","160a","160b"})),"w",IF(AND(T380="",$A380&gt;=1,OR(U380={1,"2a","2b",3,"5a","5b","10a","10b","20a","20b","40a","40b","80a","80b","160a","160b"})),"l",""))</f>
        <v>l</v>
      </c>
      <c r="T380" s="7" t="str">
        <f>IF(OR($A380={2,5,8,11,14,17,20,23,26,29,32,35}),"c","")</f>
        <v/>
      </c>
      <c r="U380" s="14">
        <f>IF(AND(OR($E379={"a/b","b/c","b/a","c/b"}),S379="w"),VLOOKUP(U379,$AA$2:$AB$17,2,FALSE),IF(AND(OR($E379={"a/b","b/c","b/a","c/b"}),S379="l"),VLOOKUP(U379,$AC$2:$AD$17,2,FALSE),IF(AND(OR($E379={"a/b","b/c","b/a","c/b"}),S378="w"),VLOOKUP(U378,$AA$2:$AB$17,2,FALSE),IF(AND(OR($E379={"a/b","b/c","b/a","c/b"}),S378="l"),VLOOKUP(U378,$AC$2:$AD$17,2,FALSE),IF(AND(OR($E379={"a/b","b/c","b/a","c/b"}),S377="w"),VLOOKUP(U377,$AA$2:$AB$17,2,FALSE),IF(AND(OR($E379={"a/b","b/c","b/a","c/b"}),S377="l"),VLOOKUP(U377,$AC$2:$AD$17,2,FALSE),IF(AND(OR($E379={"a/b","b/c","b/a","c/b"}),S376="w"),VLOOKUP(U376,$AA$2:$AB$17,2,FALSE),IF(AND(OR($E379={"a/b","b/c","b/a","c/b"}),S376="l"),VLOOKUP(U376,$AC$2:$AD$17,2,FALSE),IF(AND(OR($E379={"a/b","b/c","b/a","c/b"}),S375="w"),VLOOKUP(U375,$AA$2:$AB$17,2,FALSE),IF(AND(OR($E379={"a/b","b/c","b/a","c/b"}),S375="l"),VLOOKUP(U375,$AC$2:$AD$17,2,FALSE),IF(AND(OR($E379={"a/b","b/c","b/a","c/b"}),S374="w"),VLOOKUP(U374,$AA$2:$AB$17,2,FALSE),IF(AND(OR($E379={"a/b","b/c","b/a","c/b"}),S374="l"),VLOOKUP(U374,$AC$2:$AD$17,2,FALSE),IF(AND(OR($E379={"a/b","b/c","b/a","c/b"}),S373="w"),VLOOKUP(U373,$AA$2:$AB$17,2,FALSE),IF(AND(OR($E379={"a/b","b/c","b/a","c/b"}),S373="l"),VLOOKUP(U373,$AC$2:$AD$17,2,FALSE),IF(AND(OR($E379={"a/b","b/c","b/a","c/b"}),S372="w"),VLOOKUP(U372,$AA$2:$AB$17,2,FALSE),IF(AND(OR($E379={"a/b","b/c","b/a","c/b"}),S372="l"),VLOOKUP(U372,$AC$2:$AD$17,2,FALSE),IF(AND(OR($E379={"a/b","b/c","b/a","c/b"}),S371="w"),VLOOKUP(U371,$AA$2:$AB$17,2,FALSE),IF(AND(OR($E379={"a/b","b/c","b/a","c/b"}),S371="l"),VLOOKUP(U371,$AC$2:$AD$17,2,FALSE),IF(AND(OR($E379={"a/b","b/c","b/a","c/b"}),S370="w"),VLOOKUP(U370,$AA$2:$AB$17,2,FALSE),IF(AND(OR($E379={"a/b","b/c","b/a","c/b"}),S370="l"),VLOOKUP(U370,$AC$2:$AD$17,2,FALSE),IF(AND(OR($E379={"a/b","b/c","b/a","c/b"}),S369="w"),VLOOKUP(U369,$AA$2:$AB$17,2,FALSE),IF(AND(OR($E379={"a/b","b/c","b/a","c/b"}),S369="l"),VLOOKUP(U369,$AC$2:$AD$17,2,FALSE),IF(OR($E379={"a/b","b/c","b/a","c/b"}),1,"")))))))))))))))))))))))</f>
        <v>1</v>
      </c>
      <c r="V380" s="13" t="str">
        <f>IF(AND(W380="c",$A380&gt;=1,OR(X380={1,"2a","2b",3,"5a","5b","10a","10b","20a","20b","40a","40b","80a","80b","160a","160b"})),"w",IF(AND(W380="",$A380&gt;=1,OR(X380={1,"2a","2b",3,"5a","5b","10a","10b","20a","20b","40a","40b","80a","80b","160a","160b"})),"l",""))</f>
        <v/>
      </c>
      <c r="W380" s="7" t="str">
        <f>IF(OR($A380={3,6,9,12,15,18,21,24,27,30,33,36}),"c","")</f>
        <v/>
      </c>
      <c r="X380" s="14" t="str">
        <f>IF(AND(OR($E379={"a/c","b/c","c/a","c/b"}),V379="w"),VLOOKUP(X379,$AA$2:$AB$17,2,FALSE),IF(AND(OR($E379={"a/c","b/c","c/a","c/b"}),V379="l"),VLOOKUP(X379,$AC$2:$AD$17,2,FALSE),IF(AND(OR($E379={"a/c","b/c","c/a","c/b"}),V378="w"),VLOOKUP(X378,$AA$2:$AB$17,2,FALSE),IF(AND(OR($E379={"a/c","b/c","c/a","c/b"}),V378="l"),VLOOKUP(X378,$AC$2:$AD$17,2,FALSE),IF(AND(OR($E379={"a/c","b/c","c/a","c/b"}),V377="w"),VLOOKUP(X377,$AA$2:$AB$17,2,FALSE),IF(AND(OR($E379={"a/c","b/c","c/a","c/b"}),V377="l"),VLOOKUP(X377,$AC$2:$AD$17,2,FALSE),IF(AND(OR($E379={"a/c","b/c","c/a","c/b"}),V376="w"),VLOOKUP(X376,$AA$2:$AB$17,2,FALSE),IF(AND(OR($E379={"a/c","b/c","c/a","c/b"}),V376="l"),VLOOKUP(X376,$AC$2:$AD$17,2,FALSE),IF(AND(OR($E379={"a/c","b/c","c/a","c/b"}),V375="w"),VLOOKUP(X375,$AA$2:$AB$17,2,FALSE),IF(AND(OR($E379={"a/c","b/c","c/a","c/b"}),V375="l"),VLOOKUP(X375,$AC$2:$AD$17,2,FALSE),IF(AND(OR($E379={"a/c","b/c","c/a","c/b"}),V374="w"),VLOOKUP(X374,$AA$2:$AB$17,2,FALSE),IF(AND(OR($E379={"a/c","b/c","c/a","c/b"}),V374="l"),VLOOKUP(X374,$AC$2:$AD$17,2,FALSE),IF(AND(OR($E379={"a/c","b/c","c/a","c/b"}),V373="w"),VLOOKUP(X373,$AA$2:$AB$17,2,FALSE),IF(AND(OR($E379={"a/c","b/c","c/a","c/b"}),V373="l"),VLOOKUP(X373,$AC$2:$AD$17,2,FALSE),IF(AND(OR($E379={"a/c","b/c","c/a","c/b"}),V372="w"),VLOOKUP(X372,$AA$2:$AB$17,2,FALSE),IF(AND(OR($E379={"a/c","b/c","c/a","c/b"}),V372="l"),VLOOKUP(X372,$AC$2:$AD$17,2,FALSE),IF(AND(OR($E379={"a/c","b/c","c/a","c/b"}),V371="w"),VLOOKUP(X371,$AA$2:$AB$17,2,FALSE),IF(AND(OR($E379={"a/c","b/c","c/a","c/b"}),V371="l"),VLOOKUP(X371,$AC$2:$AD$17,2,FALSE),IF(AND(OR($E379={"a/c","b/c","c/a","c/b"}),V370="w"),VLOOKUP(X370,$AA$2:$AB$17,2,FALSE),IF(AND(OR($E379={"a/c","b/c","c/a","c/b"}),V370="l"),VLOOKUP(X370,$AC$2:$AD$17,2,FALSE),IF(AND(OR($E379={"a/c","b/c","c/a","c/b"}),V369="w"),VLOOKUP(X369,$AA$2:$AB$17,2,FALSE),IF(AND(OR($E379={"a/c","b/c","c/a","c/b"}),V369="l"),VLOOKUP(X369,$AC$2:$AD$17,2,FALSE),IF(OR($E379={"a/c","b/c","c/a","c/b"}),1,"")))))))))))))))))))))))</f>
        <v/>
      </c>
      <c r="Y380" s="12">
        <f t="shared" si="33"/>
        <v>79</v>
      </c>
      <c r="Z380" s="27">
        <f t="shared" si="34"/>
        <v>78</v>
      </c>
    </row>
    <row r="381" spans="1:26">
      <c r="A381" s="2">
        <v>1</v>
      </c>
      <c r="B381" s="9">
        <f>IF(OR($A381={1,2,3,4,5,6,7,8,9,10,11,12}),1,IF(OR($A381={13,14,15,16,17,18,19,20,21,22,23,24}),2,IF(OR($A381={25,26,27,28,29,30,31,32,33,34,35,36}),3,"")))</f>
        <v>1</v>
      </c>
      <c r="C381" s="9" t="str">
        <f>IF(OR($A381={1,4,7,10,13,16,19,22,25,28,31,34}),"A",IF(OR($A381={2,5,8,11,14,17,20,23,26,29,32,35}),"B",IF(OR($A381={3,6,9,12,15,18,21,24,27,30,33,36}),"C","")))</f>
        <v>A</v>
      </c>
      <c r="D381" t="str">
        <f t="shared" si="35"/>
        <v>2/1</v>
      </c>
      <c r="E381" t="str">
        <f t="shared" si="36"/>
        <v>B/A</v>
      </c>
      <c r="F381" s="13" t="str">
        <f>IF(AND(G381="d",$A381&gt;=1,OR(H381={1,"2a","2b",3,"5a","5b","10a","10b","20a","20b","40a","40b","80a","80b","160a","160b"})),"w",IF(AND(G381="",$A381&gt;=1,OR(H381={1,"2a","2b",3,"5a","5b","10a","10b","20a","20b","40a","40b","80a","80b","160a","160b"})),"l",""))</f>
        <v/>
      </c>
      <c r="G381" s="7" t="str">
        <f>IF(OR($A381={1,2,3,4,5,6,7,8,9,10,11,12}),"d","")</f>
        <v>d</v>
      </c>
      <c r="H381" s="14" t="str">
        <f>IF(AND(OR($D380={"1/2","1/3","2/1","3/1"}),F380="w"),VLOOKUP(H380,$AA$2:$AB$17,2,FALSE),IF(AND(OR($D380={"1/2","1/3","2/1","3/1"}),F380="l"),VLOOKUP(H380,$AC$2:$AD$17,2,FALSE),IF(AND(OR($D380={"1/2","1/3","2/1","3/1"}),F379="w"),VLOOKUP(H379,$AA$2:$AB$17,2,FALSE),IF(AND(OR($D380={"1/2","1/3","2/1","3/1"}),F379="l"),VLOOKUP(H379,$AC$2:$AD$17,2,FALSE),IF(AND(OR($D380={"1/2","1/3","2/1","3/1"}),F378="w"),VLOOKUP(H378,$AA$2:$AB$17,2,FALSE),IF(AND(OR($D380={"1/2","1/3","2/1","3/1"}),F378="l"),VLOOKUP(H378,$AC$2:$AD$17,2,FALSE),IF(AND(OR($D380={"1/2","1/3","2/1","3/1"}),F377="w"),VLOOKUP(H377,$AA$2:$AB$17,2,FALSE),IF(AND(OR($D380={"1/2","1/3","2/1","3/1"}),F377="l"),VLOOKUP(H377,$AC$2:$AD$17,2,FALSE),IF(AND(OR($D380={"1/2","1/3","2/1","3/1"}),F376="w"),VLOOKUP(H376,$AA$2:$AB$17,2,FALSE),IF(AND(OR($D380={"1/2","1/3","2/1","3/1"}),F376="l"),VLOOKUP(H376,$AC$2:$AD$17,2,FALSE),IF(AND(OR($D380={"1/2","1/3","2/1","3/1"}),F375="w"),VLOOKUP(H375,$AA$2:$AB$17,2,FALSE),IF(AND(OR($D380={"1/2","1/3","2/1","3/1"}),F375="l"),VLOOKUP(H375,$AC$2:$AD$17,2,FALSE),IF(AND(OR($D380={"1/2","1/3","2/1","3/1"}),F374="w"),VLOOKUP(H374,$AA$2:$AB$17,2,FALSE),IF(AND(OR($D380={"1/2","1/3","2/1","3/1"}),F374="l"),VLOOKUP(H374,$AC$2:$AD$17,2,FALSE),IF(AND(OR($D380={"1/2","1/3","2/1","3/1"}),F373="w"),VLOOKUP(H373,$AA$2:$AB$17,2,FALSE),IF(AND(OR($D380={"1/2","1/3","2/1","3/1"}),F373="l"),VLOOKUP(H373,$AC$2:$AD$17,2,FALSE),IF(AND(OR($D380={"1/2","1/3","2/1","3/1"}),F372="w"),VLOOKUP(H372,$AA$2:$AB$17,2,FALSE),IF(AND(OR($D380={"1/2","1/3","2/1","3/1"}),F372="l"),VLOOKUP(H372,$AC$2:$AD$17,2,FALSE),IF(AND(OR($D380={"1/2","1/3","2/1","3/1"}),F371="w"),VLOOKUP(H371,$AA$2:$AB$17,2,FALSE),IF(AND(OR($D380={"1/2","1/3","2/1","3/1"}),F371="l"),VLOOKUP(H371,$AC$2:$AD$17,2,FALSE),IF(AND(OR($D380={"1/2","1/3","2/1","3/1"}),F370="w"),VLOOKUP(H370,$AA$2:$AB$17,2,FALSE),IF(AND(OR($D380={"1/2","1/3","2/1","3/1"}),F370="l"),VLOOKUP(H370,$AC$2:$AD$17,2,FALSE),IF(OR($D380={"1/2","1/3","2/1","3/1"}),1,"")))))))))))))))))))))))</f>
        <v/>
      </c>
      <c r="I381" s="13" t="str">
        <f>IF(AND(J381="d",$A381&gt;=1,OR(K381={1,"2a","2b",3,"5a","5b","10a","10b","20a","20b","40a","40b","80a","80b","160a","160b"})),"w",IF(AND(J381="",$A381&gt;=1,OR(K381={1,"2a","2b",3,"5a","5b","10a","10b","20a","20b","40a","40b","80a","80b","160a","160b"})),"l",""))</f>
        <v>l</v>
      </c>
      <c r="J381" s="7" t="str">
        <f>IF(OR($A381={13,14,15,16,17,18,19,20,21,22,23,24}),"d","")</f>
        <v/>
      </c>
      <c r="K381" s="14">
        <f>IF(AND(OR($D380={"1/2","2/3","2/1","3/2"}),I380="w"),VLOOKUP(K380,$AA$2:$AB$17,2,FALSE),IF(AND(OR($D380={"1/2","2/3","2/1","3/2"}),I380="l"),VLOOKUP(K380,$AC$2:$AD$17,2,FALSE),IF(AND(OR($D380={"1/2","2/3","2/1","3/2"}),I379="w"),VLOOKUP(K379,$AA$2:$AB$17,2,FALSE),IF(AND(OR($D380={"1/2","2/3","2/1","3/2"}),I379="l"),VLOOKUP(K379,$AC$2:$AD$17,2,FALSE),IF(AND(OR($D380={"1/2","2/3","2/1","3/2"}),I378="w"),VLOOKUP(K378,$AA$2:$AB$17,2,FALSE),IF(AND(OR($D380={"1/2","2/3","2/1","3/2"}),I378="l"),VLOOKUP(K378,$AC$2:$AD$17,2,FALSE),IF(AND(OR($D380={"1/2","2/3","2/1","3/2"}),I377="w"),VLOOKUP(K377,$AA$2:$AB$17,2,FALSE),IF(AND(OR($D380={"1/2","2/3","2/1","3/2"}),I377="l"),VLOOKUP(K377,$AC$2:$AD$17,2,FALSE),IF(AND(OR($D380={"1/2","2/3","2/1","3/2"}),I376="w"),VLOOKUP(K376,$AA$2:$AB$17,2,FALSE),IF(AND(OR($D380={"1/2","2/3","2/1","3/2"}),I376="l"),VLOOKUP(K376,$AC$2:$AD$17,2,FALSE),IF(AND(OR($D380={"1/2","2/3","2/1","3/2"}),I375="w"),VLOOKUP(K375,$AA$2:$AB$17,2,FALSE),IF(AND(OR($D380={"1/2","2/3","2/1","3/2"}),I375="l"),VLOOKUP(K375,$AC$2:$AD$17,2,FALSE),IF(AND(OR($D380={"1/2","2/3","2/1","3/2"}),I374="w"),VLOOKUP(K374,$AA$2:$AB$17,2,FALSE),IF(AND(OR($D380={"1/2","2/3","2/1","3/2"}),I374="l"),VLOOKUP(K374,$AC$2:$AD$17,2,FALSE),IF(AND(OR($D380={"1/2","2/3","2/1","3/2"}),I373="w"),VLOOKUP(K373,$AA$2:$AB$17,2,FALSE),IF(AND(OR($D380={"1/2","2/3","2/1","3/2"}),I373="l"),VLOOKUP(K373,$AC$2:$AD$17,2,FALSE),IF(AND(OR($D380={"1/2","2/3","2/1","3/2"}),I372="w"),VLOOKUP(K372,$AA$2:$AB$17,2,FALSE),IF(AND(OR($D380={"1/2","2/3","2/1","3/2"}),I372="l"),VLOOKUP(K372,$AC$2:$AD$17,2,FALSE),IF(AND(OR($D380={"1/2","2/3","2/1","3/2"}),I371="w"),VLOOKUP(K371,$AA$2:$AB$17,2,FALSE),IF(AND(OR($D380={"1/2","2/3","2/1","3/2"}),I371="l"),VLOOKUP(K371,$AC$2:$AD$17,2,FALSE),IF(AND(OR($D380={"1/2","2/3","2/1","3/2"}),I370="w"),VLOOKUP(K370,$AA$2:$AB$17,2,FALSE),IF(AND(OR($D380={"1/2","2/3","2/1","3/2"}),I370="l"),VLOOKUP(K370,$AC$2:$AD$17,2,FALSE),IF(OR($D380={"1/2","2/3","2/1","3/2"}),1,"")))))))))))))))))))))))</f>
        <v>1</v>
      </c>
      <c r="L381" s="13" t="str">
        <f>IF(AND(M381="d",$A381&gt;=1,OR(N381={1,"2a","2b",3,"5a","5b","10a","10b","20a","20b","40a","40b","80a","80b","160a","160b"})),"w",IF(AND(M381="",$A381&gt;=1,OR(N381={1,"2a","2b",3,"5a","5b","10a","10b","20a","20b","40a","40b","80a","80b","160a","160b"})),"l",""))</f>
        <v>l</v>
      </c>
      <c r="M381" s="7" t="str">
        <f>IF(OR($A381={25,26,27,28,29,30,31,32,33,34,35,36}),"d","")</f>
        <v/>
      </c>
      <c r="N381" s="14" t="str">
        <f>IF(AND(OR($D380={"1/3","2/3","3/1","3/2"}),L380="w"),VLOOKUP(N380,$AA$2:$AB$17,2,FALSE),IF(AND(OR($D380={"1/3","2/3","3/1","3/2"}),L380="l"),VLOOKUP(N380,$AC$2:$AD$17,2,FALSE),IF(AND(OR($D380={"1/3","2/3","3/1","3/2"}),L379="w"),VLOOKUP(N379,$AA$2:$AB$17,2,FALSE),IF(AND(OR($D380={"1/3","2/3","3/1","3/2"}),L379="l"),VLOOKUP(N379,$AC$2:$AD$17,2,FALSE),IF(AND(OR($D380={"1/3","2/3","3/1","3/2"}),L378="w"),VLOOKUP(N378,$AA$2:$AB$17,2,FALSE),IF(AND(OR($D380={"1/3","2/3","3/1","3/2"}),L378="l"),VLOOKUP(N378,$AC$2:$AD$17,2,FALSE),IF(AND(OR($D380={"1/3","2/3","3/1","3/2"}),L377="w"),VLOOKUP(N377,$AA$2:$AB$17,2,FALSE),IF(AND(OR($D380={"1/3","2/3","3/1","3/2"}),L377="l"),VLOOKUP(N377,$AC$2:$AD$17,2,FALSE),IF(AND(OR($D380={"1/3","2/3","3/1","3/2"}),L376="w"),VLOOKUP(N376,$AA$2:$AB$17,2,FALSE),IF(AND(OR($D380={"1/3","2/3","3/1","3/2"}),L376="l"),VLOOKUP(N376,$AC$2:$AD$17,2,FALSE),IF(AND(OR($D380={"1/3","2/3","3/1","3/2"}),L375="w"),VLOOKUP(N375,$AA$2:$AB$17,2,FALSE),IF(AND(OR($D380={"1/3","2/3","3/1","3/2"}),L375="l"),VLOOKUP(N375,$AC$2:$AD$17,2,FALSE),IF(AND(OR($D380={"1/3","2/3","3/1","3/2"}),L374="w"),VLOOKUP(N374,$AA$2:$AB$17,2,FALSE),IF(AND(OR($D380={"1/3","2/3","3/1","3/2"}),L374="l"),VLOOKUP(N374,$AC$2:$AD$17,2,FALSE),IF(AND(OR($D380={"1/3","2/3","3/1","3/2"}),L373="w"),VLOOKUP(N373,$AA$2:$AB$17,2,FALSE),IF(AND(OR($D380={"1/3","2/3","3/1","3/2"}),L373="l"),VLOOKUP(N373,$AC$2:$AD$17,2,FALSE),IF(AND(OR($D380={"1/3","2/3","3/1","3/2"}),L372="w"),VLOOKUP(N372,$AA$2:$AB$17,2,FALSE),IF(AND(OR($D380={"1/3","2/3","3/1","3/2"}),L372="l"),VLOOKUP(N372,$AC$2:$AD$17,2,FALSE),IF(AND(OR($D380={"1/3","2/3","3/1","3/2"}),L371="w"),VLOOKUP(N371,$AA$2:$AB$17,2,FALSE),IF(AND(OR($D380={"1/3","2/3","3/1","3/2"}),L371="l"),VLOOKUP(N371,$AC$2:$AD$17,2,FALSE),IF(AND(OR($D380={"1/3","2/3","3/1","3/2"}),L370="w"),VLOOKUP(N370,$AA$2:$AB$17,2,FALSE),IF(AND(OR($D380={"1/3","2/3","3/1","3/2"}),L370="l"),VLOOKUP(N370,$AC$2:$AD$17,2,FALSE),IF(OR($D380={"1/3","2/3","3/1","3/2"}),1,"")))))))))))))))))))))))</f>
        <v>5a</v>
      </c>
      <c r="O381" s="12">
        <f t="shared" si="32"/>
        <v>-6</v>
      </c>
      <c r="P381" s="13" t="str">
        <f>IF(AND(Q381="c",$A381&gt;=1,OR(R381={1,"2a","2b",3,"5a","5b","10a","10b","20a","20b","40a","40b","80a","80b","160a","160b"})),"w",IF(AND(Q381="",$A381&gt;=1,OR(R381={1,"2a","2b",3,"5a","5b","10a","10b","20a","20b","40a","40b","80a","80b","160a","160b"})),"l",""))</f>
        <v>w</v>
      </c>
      <c r="Q381" s="7" t="str">
        <f>IF(OR($A381={1,4,7,10,13,16,19,22,25,28,31,34}),"c","")</f>
        <v>c</v>
      </c>
      <c r="R381" s="14">
        <f>IF(AND(OR($E380={"a/b","a/c","b/a","c/a"}),P380="w"),VLOOKUP(R380,$AA$2:$AB$17,2,FALSE),IF(AND(OR($E380={"a/b","a/c","b/a","c/a"}),P380="l"),VLOOKUP(R380,$AC$2:$AD$17,2,FALSE),IF(AND(OR($E380={"a/b","a/c","b/a","c/a"}),P379="w"),VLOOKUP(R379,$AA$2:$AB$17,2,FALSE),IF(AND(OR($E380={"a/b","a/c","b/a","c/a"}),P379="l"),VLOOKUP(R379,$AC$2:$AD$17,2,FALSE),IF(AND(OR($E380={"a/b","a/c","b/a","c/a"}),P378="w"),VLOOKUP(R378,$AA$2:$AB$17,2,FALSE),IF(AND(OR($E380={"a/b","a/c","b/a","c/a"}),P378="l"),VLOOKUP(R378,$AC$2:$AD$17,2,FALSE),IF(AND(OR($E380={"a/b","a/c","b/a","c/a"}),P377="w"),VLOOKUP(R377,$AA$2:$AB$17,2,FALSE),IF(AND(OR($E380={"a/b","a/c","b/a","c/a"}),P377="l"),VLOOKUP(R377,$AC$2:$AD$17,2,FALSE),IF(AND(OR($E380={"a/b","a/c","b/a","c/a"}),P376="w"),VLOOKUP(R376,$AA$2:$AB$17,2,FALSE),IF(AND(OR($E380={"a/b","a/c","b/a","c/a"}),P376="l"),VLOOKUP(R376,$AC$2:$AD$17,2,FALSE),IF(AND(OR($E380={"a/b","a/c","b/a","c/a"}),P375="w"),VLOOKUP(R375,$AA$2:$AB$17,2,FALSE),IF(AND(OR($E380={"a/b","a/c","b/a","c/a"}),P375="l"),VLOOKUP(R375,$AC$2:$AD$17,2,FALSE),IF(AND(OR($E380={"a/b","a/c","b/a","c/a"}),P374="w"),VLOOKUP(R374,$AA$2:$AB$17,2,FALSE),IF(AND(OR($E380={"a/b","a/c","b/a","c/a"}),P374="l"),VLOOKUP(R374,$AC$2:$AD$17,2,FALSE),IF(AND(OR($E380={"a/b","a/c","b/a","c/a"}),P373="w"),VLOOKUP(R373,$AA$2:$AB$17,2,FALSE),IF(AND(OR($E380={"a/b","a/c","b/a","c/a"}),P373="l"),VLOOKUP(R373,$AC$2:$AD$17,2,FALSE),IF(AND(OR($E380={"a/b","a/c","b/a","c/a"}),P372="w"),VLOOKUP(R372,$AA$2:$AB$17,2,FALSE),IF(AND(OR($E380={"a/b","a/c","b/a","c/a"}),P372="l"),VLOOKUP(R372,$AC$2:$AD$17,2,FALSE),IF(AND(OR($E380={"a/b","a/c","b/a","c/a"}),P371="w"),VLOOKUP(R371,$AA$2:$AB$17,2,FALSE),IF(AND(OR($E380={"a/b","a/c","b/a","c/a"}),P371="l"),VLOOKUP(R371,$AC$2:$AD$17,2,FALSE),IF(AND(OR($E380={"a/b","a/c","b/a","c/a"}),P370="w"),VLOOKUP(R370,$AA$2:$AB$17,2,FALSE),IF(AND(OR($E380={"a/b","a/c","b/a","c/a"}),P370="l"),VLOOKUP(R370,$AC$2:$AD$17,2,FALSE),IF(OR($E380={"a/b","a/c","b/a","c/a"}),1,"")))))))))))))))))))))))</f>
        <v>1</v>
      </c>
      <c r="S381" s="13" t="str">
        <f>IF(AND(T381="c",$A381&gt;=1,OR(U381={1,"2a","2b",3,"5a","5b","10a","10b","20a","20b","40a","40b","80a","80b","160a","160b"})),"w",IF(AND(T381="",$A381&gt;=1,OR(U381={1,"2a","2b",3,"5a","5b","10a","10b","20a","20b","40a","40b","80a","80b","160a","160b"})),"l",""))</f>
        <v>l</v>
      </c>
      <c r="T381" s="7" t="str">
        <f>IF(OR($A381={2,5,8,11,14,17,20,23,26,29,32,35}),"c","")</f>
        <v/>
      </c>
      <c r="U381" s="14" t="str">
        <f>IF(AND(OR($E380={"a/b","b/c","b/a","c/b"}),S380="w"),VLOOKUP(U380,$AA$2:$AB$17,2,FALSE),IF(AND(OR($E380={"a/b","b/c","b/a","c/b"}),S380="l"),VLOOKUP(U380,$AC$2:$AD$17,2,FALSE),IF(AND(OR($E380={"a/b","b/c","b/a","c/b"}),S379="w"),VLOOKUP(U379,$AA$2:$AB$17,2,FALSE),IF(AND(OR($E380={"a/b","b/c","b/a","c/b"}),S379="l"),VLOOKUP(U379,$AC$2:$AD$17,2,FALSE),IF(AND(OR($E380={"a/b","b/c","b/a","c/b"}),S378="w"),VLOOKUP(U378,$AA$2:$AB$17,2,FALSE),IF(AND(OR($E380={"a/b","b/c","b/a","c/b"}),S378="l"),VLOOKUP(U378,$AC$2:$AD$17,2,FALSE),IF(AND(OR($E380={"a/b","b/c","b/a","c/b"}),S377="w"),VLOOKUP(U377,$AA$2:$AB$17,2,FALSE),IF(AND(OR($E380={"a/b","b/c","b/a","c/b"}),S377="l"),VLOOKUP(U377,$AC$2:$AD$17,2,FALSE),IF(AND(OR($E380={"a/b","b/c","b/a","c/b"}),S376="w"),VLOOKUP(U376,$AA$2:$AB$17,2,FALSE),IF(AND(OR($E380={"a/b","b/c","b/a","c/b"}),S376="l"),VLOOKUP(U376,$AC$2:$AD$17,2,FALSE),IF(AND(OR($E380={"a/b","b/c","b/a","c/b"}),S375="w"),VLOOKUP(U375,$AA$2:$AB$17,2,FALSE),IF(AND(OR($E380={"a/b","b/c","b/a","c/b"}),S375="l"),VLOOKUP(U375,$AC$2:$AD$17,2,FALSE),IF(AND(OR($E380={"a/b","b/c","b/a","c/b"}),S374="w"),VLOOKUP(U374,$AA$2:$AB$17,2,FALSE),IF(AND(OR($E380={"a/b","b/c","b/a","c/b"}),S374="l"),VLOOKUP(U374,$AC$2:$AD$17,2,FALSE),IF(AND(OR($E380={"a/b","b/c","b/a","c/b"}),S373="w"),VLOOKUP(U373,$AA$2:$AB$17,2,FALSE),IF(AND(OR($E380={"a/b","b/c","b/a","c/b"}),S373="l"),VLOOKUP(U373,$AC$2:$AD$17,2,FALSE),IF(AND(OR($E380={"a/b","b/c","b/a","c/b"}),S372="w"),VLOOKUP(U372,$AA$2:$AB$17,2,FALSE),IF(AND(OR($E380={"a/b","b/c","b/a","c/b"}),S372="l"),VLOOKUP(U372,$AC$2:$AD$17,2,FALSE),IF(AND(OR($E380={"a/b","b/c","b/a","c/b"}),S371="w"),VLOOKUP(U371,$AA$2:$AB$17,2,FALSE),IF(AND(OR($E380={"a/b","b/c","b/a","c/b"}),S371="l"),VLOOKUP(U371,$AC$2:$AD$17,2,FALSE),IF(AND(OR($E380={"a/b","b/c","b/a","c/b"}),S370="w"),VLOOKUP(U370,$AA$2:$AB$17,2,FALSE),IF(AND(OR($E380={"a/b","b/c","b/a","c/b"}),S370="l"),VLOOKUP(U370,$AC$2:$AD$17,2,FALSE),IF(OR($E380={"a/b","b/c","b/a","c/b"}),1,"")))))))))))))))))))))))</f>
        <v>2a</v>
      </c>
      <c r="V381" s="13" t="str">
        <f>IF(AND(W381="c",$A381&gt;=1,OR(X381={1,"2a","2b",3,"5a","5b","10a","10b","20a","20b","40a","40b","80a","80b","160a","160b"})),"w",IF(AND(W381="",$A381&gt;=1,OR(X381={1,"2a","2b",3,"5a","5b","10a","10b","20a","20b","40a","40b","80a","80b","160a","160b"})),"l",""))</f>
        <v/>
      </c>
      <c r="W381" s="7" t="str">
        <f>IF(OR($A381={3,6,9,12,15,18,21,24,27,30,33,36}),"c","")</f>
        <v/>
      </c>
      <c r="X381" s="14" t="str">
        <f>IF(AND(OR($E380={"a/c","b/c","c/a","c/b"}),V380="w"),VLOOKUP(X380,$AA$2:$AB$17,2,FALSE),IF(AND(OR($E380={"a/c","b/c","c/a","c/b"}),V380="l"),VLOOKUP(X380,$AC$2:$AD$17,2,FALSE),IF(AND(OR($E380={"a/c","b/c","c/a","c/b"}),V379="w"),VLOOKUP(X379,$AA$2:$AB$17,2,FALSE),IF(AND(OR($E380={"a/c","b/c","c/a","c/b"}),V379="l"),VLOOKUP(X379,$AC$2:$AD$17,2,FALSE),IF(AND(OR($E380={"a/c","b/c","c/a","c/b"}),V378="w"),VLOOKUP(X378,$AA$2:$AB$17,2,FALSE),IF(AND(OR($E380={"a/c","b/c","c/a","c/b"}),V378="l"),VLOOKUP(X378,$AC$2:$AD$17,2,FALSE),IF(AND(OR($E380={"a/c","b/c","c/a","c/b"}),V377="w"),VLOOKUP(X377,$AA$2:$AB$17,2,FALSE),IF(AND(OR($E380={"a/c","b/c","c/a","c/b"}),V377="l"),VLOOKUP(X377,$AC$2:$AD$17,2,FALSE),IF(AND(OR($E380={"a/c","b/c","c/a","c/b"}),V376="w"),VLOOKUP(X376,$AA$2:$AB$17,2,FALSE),IF(AND(OR($E380={"a/c","b/c","c/a","c/b"}),V376="l"),VLOOKUP(X376,$AC$2:$AD$17,2,FALSE),IF(AND(OR($E380={"a/c","b/c","c/a","c/b"}),V375="w"),VLOOKUP(X375,$AA$2:$AB$17,2,FALSE),IF(AND(OR($E380={"a/c","b/c","c/a","c/b"}),V375="l"),VLOOKUP(X375,$AC$2:$AD$17,2,FALSE),IF(AND(OR($E380={"a/c","b/c","c/a","c/b"}),V374="w"),VLOOKUP(X374,$AA$2:$AB$17,2,FALSE),IF(AND(OR($E380={"a/c","b/c","c/a","c/b"}),V374="l"),VLOOKUP(X374,$AC$2:$AD$17,2,FALSE),IF(AND(OR($E380={"a/c","b/c","c/a","c/b"}),V373="w"),VLOOKUP(X373,$AA$2:$AB$17,2,FALSE),IF(AND(OR($E380={"a/c","b/c","c/a","c/b"}),V373="l"),VLOOKUP(X373,$AC$2:$AD$17,2,FALSE),IF(AND(OR($E380={"a/c","b/c","c/a","c/b"}),V372="w"),VLOOKUP(X372,$AA$2:$AB$17,2,FALSE),IF(AND(OR($E380={"a/c","b/c","c/a","c/b"}),V372="l"),VLOOKUP(X372,$AC$2:$AD$17,2,FALSE),IF(AND(OR($E380={"a/c","b/c","c/a","c/b"}),V371="w"),VLOOKUP(X371,$AA$2:$AB$17,2,FALSE),IF(AND(OR($E380={"a/c","b/c","c/a","c/b"}),V371="l"),VLOOKUP(X371,$AC$2:$AD$17,2,FALSE),IF(AND(OR($E380={"a/c","b/c","c/a","c/b"}),V370="w"),VLOOKUP(X370,$AA$2:$AB$17,2,FALSE),IF(AND(OR($E380={"a/c","b/c","c/a","c/b"}),V370="l"),VLOOKUP(X370,$AC$2:$AD$17,2,FALSE),IF(OR($E380={"a/c","b/c","c/a","c/b"}),1,"")))))))))))))))))))))))</f>
        <v/>
      </c>
      <c r="Y381" s="12">
        <f t="shared" si="33"/>
        <v>0</v>
      </c>
      <c r="Z381" s="27">
        <f t="shared" si="34"/>
        <v>-6</v>
      </c>
    </row>
    <row r="382" spans="1:26">
      <c r="A382" s="2">
        <v>12</v>
      </c>
      <c r="B382" s="9">
        <f>IF(OR($A382={1,2,3,4,5,6,7,8,9,10,11,12}),1,IF(OR($A382={13,14,15,16,17,18,19,20,21,22,23,24}),2,IF(OR($A382={25,26,27,28,29,30,31,32,33,34,35,36}),3,"")))</f>
        <v>1</v>
      </c>
      <c r="C382" s="9" t="str">
        <f>IF(OR($A382={1,4,7,10,13,16,19,22,25,28,31,34}),"A",IF(OR($A382={2,5,8,11,14,17,20,23,26,29,32,35}),"B",IF(OR($A382={3,6,9,12,15,18,21,24,27,30,33,36}),"C","")))</f>
        <v>C</v>
      </c>
      <c r="D382" t="str">
        <f t="shared" si="35"/>
        <v>2/1</v>
      </c>
      <c r="E382" t="str">
        <f t="shared" si="36"/>
        <v>A/C</v>
      </c>
      <c r="F382" s="13" t="str">
        <f>IF(AND(G382="d",$A382&gt;=1,OR(H382={1,"2a","2b",3,"5a","5b","10a","10b","20a","20b","40a","40b","80a","80b","160a","160b"})),"w",IF(AND(G382="",$A382&gt;=1,OR(H382={1,"2a","2b",3,"5a","5b","10a","10b","20a","20b","40a","40b","80a","80b","160a","160b"})),"l",""))</f>
        <v>w</v>
      </c>
      <c r="G382" s="7" t="str">
        <f>IF(OR($A382={1,2,3,4,5,6,7,8,9,10,11,12}),"d","")</f>
        <v>d</v>
      </c>
      <c r="H382" s="14">
        <f>IF(AND(OR($D381={"1/2","1/3","2/1","3/1"}),F381="w"),VLOOKUP(H381,$AA$2:$AB$17,2,FALSE),IF(AND(OR($D381={"1/2","1/3","2/1","3/1"}),F381="l"),VLOOKUP(H381,$AC$2:$AD$17,2,FALSE),IF(AND(OR($D381={"1/2","1/3","2/1","3/1"}),F380="w"),VLOOKUP(H380,$AA$2:$AB$17,2,FALSE),IF(AND(OR($D381={"1/2","1/3","2/1","3/1"}),F380="l"),VLOOKUP(H380,$AC$2:$AD$17,2,FALSE),IF(AND(OR($D381={"1/2","1/3","2/1","3/1"}),F379="w"),VLOOKUP(H379,$AA$2:$AB$17,2,FALSE),IF(AND(OR($D381={"1/2","1/3","2/1","3/1"}),F379="l"),VLOOKUP(H379,$AC$2:$AD$17,2,FALSE),IF(AND(OR($D381={"1/2","1/3","2/1","3/1"}),F378="w"),VLOOKUP(H378,$AA$2:$AB$17,2,FALSE),IF(AND(OR($D381={"1/2","1/3","2/1","3/1"}),F378="l"),VLOOKUP(H378,$AC$2:$AD$17,2,FALSE),IF(AND(OR($D381={"1/2","1/3","2/1","3/1"}),F377="w"),VLOOKUP(H377,$AA$2:$AB$17,2,FALSE),IF(AND(OR($D381={"1/2","1/3","2/1","3/1"}),F377="l"),VLOOKUP(H377,$AC$2:$AD$17,2,FALSE),IF(AND(OR($D381={"1/2","1/3","2/1","3/1"}),F376="w"),VLOOKUP(H376,$AA$2:$AB$17,2,FALSE),IF(AND(OR($D381={"1/2","1/3","2/1","3/1"}),F376="l"),VLOOKUP(H376,$AC$2:$AD$17,2,FALSE),IF(AND(OR($D381={"1/2","1/3","2/1","3/1"}),F375="w"),VLOOKUP(H375,$AA$2:$AB$17,2,FALSE),IF(AND(OR($D381={"1/2","1/3","2/1","3/1"}),F375="l"),VLOOKUP(H375,$AC$2:$AD$17,2,FALSE),IF(AND(OR($D381={"1/2","1/3","2/1","3/1"}),F374="w"),VLOOKUP(H374,$AA$2:$AB$17,2,FALSE),IF(AND(OR($D381={"1/2","1/3","2/1","3/1"}),F374="l"),VLOOKUP(H374,$AC$2:$AD$17,2,FALSE),IF(AND(OR($D381={"1/2","1/3","2/1","3/1"}),F373="w"),VLOOKUP(H373,$AA$2:$AB$17,2,FALSE),IF(AND(OR($D381={"1/2","1/3","2/1","3/1"}),F373="l"),VLOOKUP(H373,$AC$2:$AD$17,2,FALSE),IF(AND(OR($D381={"1/2","1/3","2/1","3/1"}),F372="w"),VLOOKUP(H372,$AA$2:$AB$17,2,FALSE),IF(AND(OR($D381={"1/2","1/3","2/1","3/1"}),F372="l"),VLOOKUP(H372,$AC$2:$AD$17,2,FALSE),IF(AND(OR($D381={"1/2","1/3","2/1","3/1"}),F371="w"),VLOOKUP(H371,$AA$2:$AB$17,2,FALSE),IF(AND(OR($D381={"1/2","1/3","2/1","3/1"}),F371="l"),VLOOKUP(H371,$AC$2:$AD$17,2,FALSE),IF(OR($D381={"1/2","1/3","2/1","3/1"}),1,"")))))))))))))))))))))))</f>
        <v>1</v>
      </c>
      <c r="I382" s="13" t="str">
        <f>IF(AND(J382="d",$A382&gt;=1,OR(K382={1,"2a","2b",3,"5a","5b","10a","10b","20a","20b","40a","40b","80a","80b","160a","160b"})),"w",IF(AND(J382="",$A382&gt;=1,OR(K382={1,"2a","2b",3,"5a","5b","10a","10b","20a","20b","40a","40b","80a","80b","160a","160b"})),"l",""))</f>
        <v>l</v>
      </c>
      <c r="J382" s="7" t="str">
        <f>IF(OR($A382={13,14,15,16,17,18,19,20,21,22,23,24}),"d","")</f>
        <v/>
      </c>
      <c r="K382" s="14" t="str">
        <f>IF(AND(OR($D381={"1/2","2/3","2/1","3/2"}),I381="w"),VLOOKUP(K381,$AA$2:$AB$17,2,FALSE),IF(AND(OR($D381={"1/2","2/3","2/1","3/2"}),I381="l"),VLOOKUP(K381,$AC$2:$AD$17,2,FALSE),IF(AND(OR($D381={"1/2","2/3","2/1","3/2"}),I380="w"),VLOOKUP(K380,$AA$2:$AB$17,2,FALSE),IF(AND(OR($D381={"1/2","2/3","2/1","3/2"}),I380="l"),VLOOKUP(K380,$AC$2:$AD$17,2,FALSE),IF(AND(OR($D381={"1/2","2/3","2/1","3/2"}),I379="w"),VLOOKUP(K379,$AA$2:$AB$17,2,FALSE),IF(AND(OR($D381={"1/2","2/3","2/1","3/2"}),I379="l"),VLOOKUP(K379,$AC$2:$AD$17,2,FALSE),IF(AND(OR($D381={"1/2","2/3","2/1","3/2"}),I378="w"),VLOOKUP(K378,$AA$2:$AB$17,2,FALSE),IF(AND(OR($D381={"1/2","2/3","2/1","3/2"}),I378="l"),VLOOKUP(K378,$AC$2:$AD$17,2,FALSE),IF(AND(OR($D381={"1/2","2/3","2/1","3/2"}),I377="w"),VLOOKUP(K377,$AA$2:$AB$17,2,FALSE),IF(AND(OR($D381={"1/2","2/3","2/1","3/2"}),I377="l"),VLOOKUP(K377,$AC$2:$AD$17,2,FALSE),IF(AND(OR($D381={"1/2","2/3","2/1","3/2"}),I376="w"),VLOOKUP(K376,$AA$2:$AB$17,2,FALSE),IF(AND(OR($D381={"1/2","2/3","2/1","3/2"}),I376="l"),VLOOKUP(K376,$AC$2:$AD$17,2,FALSE),IF(AND(OR($D381={"1/2","2/3","2/1","3/2"}),I375="w"),VLOOKUP(K375,$AA$2:$AB$17,2,FALSE),IF(AND(OR($D381={"1/2","2/3","2/1","3/2"}),I375="l"),VLOOKUP(K375,$AC$2:$AD$17,2,FALSE),IF(AND(OR($D381={"1/2","2/3","2/1","3/2"}),I374="w"),VLOOKUP(K374,$AA$2:$AB$17,2,FALSE),IF(AND(OR($D381={"1/2","2/3","2/1","3/2"}),I374="l"),VLOOKUP(K374,$AC$2:$AD$17,2,FALSE),IF(AND(OR($D381={"1/2","2/3","2/1","3/2"}),I373="w"),VLOOKUP(K373,$AA$2:$AB$17,2,FALSE),IF(AND(OR($D381={"1/2","2/3","2/1","3/2"}),I373="l"),VLOOKUP(K373,$AC$2:$AD$17,2,FALSE),IF(AND(OR($D381={"1/2","2/3","2/1","3/2"}),I372="w"),VLOOKUP(K372,$AA$2:$AB$17,2,FALSE),IF(AND(OR($D381={"1/2","2/3","2/1","3/2"}),I372="l"),VLOOKUP(K372,$AC$2:$AD$17,2,FALSE),IF(AND(OR($D381={"1/2","2/3","2/1","3/2"}),I371="w"),VLOOKUP(K371,$AA$2:$AB$17,2,FALSE),IF(AND(OR($D381={"1/2","2/3","2/1","3/2"}),I371="l"),VLOOKUP(K371,$AC$2:$AD$17,2,FALSE),IF(OR($D381={"1/2","2/3","2/1","3/2"}),1,"")))))))))))))))))))))))</f>
        <v>2a</v>
      </c>
      <c r="L382" s="13" t="str">
        <f>IF(AND(M382="d",$A382&gt;=1,OR(N382={1,"2a","2b",3,"5a","5b","10a","10b","20a","20b","40a","40b","80a","80b","160a","160b"})),"w",IF(AND(M382="",$A382&gt;=1,OR(N382={1,"2a","2b",3,"5a","5b","10a","10b","20a","20b","40a","40b","80a","80b","160a","160b"})),"l",""))</f>
        <v/>
      </c>
      <c r="M382" s="7" t="str">
        <f>IF(OR($A382={25,26,27,28,29,30,31,32,33,34,35,36}),"d","")</f>
        <v/>
      </c>
      <c r="N382" s="14" t="str">
        <f>IF(AND(OR($D381={"1/3","2/3","3/1","3/2"}),L381="w"),VLOOKUP(N381,$AA$2:$AB$17,2,FALSE),IF(AND(OR($D381={"1/3","2/3","3/1","3/2"}),L381="l"),VLOOKUP(N381,$AC$2:$AD$17,2,FALSE),IF(AND(OR($D381={"1/3","2/3","3/1","3/2"}),L380="w"),VLOOKUP(N380,$AA$2:$AB$17,2,FALSE),IF(AND(OR($D381={"1/3","2/3","3/1","3/2"}),L380="l"),VLOOKUP(N380,$AC$2:$AD$17,2,FALSE),IF(AND(OR($D381={"1/3","2/3","3/1","3/2"}),L379="w"),VLOOKUP(N379,$AA$2:$AB$17,2,FALSE),IF(AND(OR($D381={"1/3","2/3","3/1","3/2"}),L379="l"),VLOOKUP(N379,$AC$2:$AD$17,2,FALSE),IF(AND(OR($D381={"1/3","2/3","3/1","3/2"}),L378="w"),VLOOKUP(N378,$AA$2:$AB$17,2,FALSE),IF(AND(OR($D381={"1/3","2/3","3/1","3/2"}),L378="l"),VLOOKUP(N378,$AC$2:$AD$17,2,FALSE),IF(AND(OR($D381={"1/3","2/3","3/1","3/2"}),L377="w"),VLOOKUP(N377,$AA$2:$AB$17,2,FALSE),IF(AND(OR($D381={"1/3","2/3","3/1","3/2"}),L377="l"),VLOOKUP(N377,$AC$2:$AD$17,2,FALSE),IF(AND(OR($D381={"1/3","2/3","3/1","3/2"}),L376="w"),VLOOKUP(N376,$AA$2:$AB$17,2,FALSE),IF(AND(OR($D381={"1/3","2/3","3/1","3/2"}),L376="l"),VLOOKUP(N376,$AC$2:$AD$17,2,FALSE),IF(AND(OR($D381={"1/3","2/3","3/1","3/2"}),L375="w"),VLOOKUP(N375,$AA$2:$AB$17,2,FALSE),IF(AND(OR($D381={"1/3","2/3","3/1","3/2"}),L375="l"),VLOOKUP(N375,$AC$2:$AD$17,2,FALSE),IF(AND(OR($D381={"1/3","2/3","3/1","3/2"}),L374="w"),VLOOKUP(N374,$AA$2:$AB$17,2,FALSE),IF(AND(OR($D381={"1/3","2/3","3/1","3/2"}),L374="l"),VLOOKUP(N374,$AC$2:$AD$17,2,FALSE),IF(AND(OR($D381={"1/3","2/3","3/1","3/2"}),L373="w"),VLOOKUP(N373,$AA$2:$AB$17,2,FALSE),IF(AND(OR($D381={"1/3","2/3","3/1","3/2"}),L373="l"),VLOOKUP(N373,$AC$2:$AD$17,2,FALSE),IF(AND(OR($D381={"1/3","2/3","3/1","3/2"}),L372="w"),VLOOKUP(N372,$AA$2:$AB$17,2,FALSE),IF(AND(OR($D381={"1/3","2/3","3/1","3/2"}),L372="l"),VLOOKUP(N372,$AC$2:$AD$17,2,FALSE),IF(AND(OR($D381={"1/3","2/3","3/1","3/2"}),L371="w"),VLOOKUP(N371,$AA$2:$AB$17,2,FALSE),IF(AND(OR($D381={"1/3","2/3","3/1","3/2"}),L371="l"),VLOOKUP(N371,$AC$2:$AD$17,2,FALSE),IF(OR($D381={"1/3","2/3","3/1","3/2"}),1,"")))))))))))))))))))))))</f>
        <v/>
      </c>
      <c r="O382" s="12">
        <f t="shared" si="32"/>
        <v>0</v>
      </c>
      <c r="P382" s="13" t="str">
        <f>IF(AND(Q382="c",$A382&gt;=1,OR(R382={1,"2a","2b",3,"5a","5b","10a","10b","20a","20b","40a","40b","80a","80b","160a","160b"})),"w",IF(AND(Q382="",$A382&gt;=1,OR(R382={1,"2a","2b",3,"5a","5b","10a","10b","20a","20b","40a","40b","80a","80b","160a","160b"})),"l",""))</f>
        <v>l</v>
      </c>
      <c r="Q382" s="7" t="str">
        <f>IF(OR($A382={1,4,7,10,13,16,19,22,25,28,31,34}),"c","")</f>
        <v/>
      </c>
      <c r="R382" s="14">
        <f>IF(AND(OR($E381={"a/b","a/c","b/a","c/a"}),P381="w"),VLOOKUP(R381,$AA$2:$AB$17,2,FALSE),IF(AND(OR($E381={"a/b","a/c","b/a","c/a"}),P381="l"),VLOOKUP(R381,$AC$2:$AD$17,2,FALSE),IF(AND(OR($E381={"a/b","a/c","b/a","c/a"}),P380="w"),VLOOKUP(R380,$AA$2:$AB$17,2,FALSE),IF(AND(OR($E381={"a/b","a/c","b/a","c/a"}),P380="l"),VLOOKUP(R380,$AC$2:$AD$17,2,FALSE),IF(AND(OR($E381={"a/b","a/c","b/a","c/a"}),P379="w"),VLOOKUP(R379,$AA$2:$AB$17,2,FALSE),IF(AND(OR($E381={"a/b","a/c","b/a","c/a"}),P379="l"),VLOOKUP(R379,$AC$2:$AD$17,2,FALSE),IF(AND(OR($E381={"a/b","a/c","b/a","c/a"}),P378="w"),VLOOKUP(R378,$AA$2:$AB$17,2,FALSE),IF(AND(OR($E381={"a/b","a/c","b/a","c/a"}),P378="l"),VLOOKUP(R378,$AC$2:$AD$17,2,FALSE),IF(AND(OR($E381={"a/b","a/c","b/a","c/a"}),P377="w"),VLOOKUP(R377,$AA$2:$AB$17,2,FALSE),IF(AND(OR($E381={"a/b","a/c","b/a","c/a"}),P377="l"),VLOOKUP(R377,$AC$2:$AD$17,2,FALSE),IF(AND(OR($E381={"a/b","a/c","b/a","c/a"}),P376="w"),VLOOKUP(R376,$AA$2:$AB$17,2,FALSE),IF(AND(OR($E381={"a/b","a/c","b/a","c/a"}),P376="l"),VLOOKUP(R376,$AC$2:$AD$17,2,FALSE),IF(AND(OR($E381={"a/b","a/c","b/a","c/a"}),P375="w"),VLOOKUP(R375,$AA$2:$AB$17,2,FALSE),IF(AND(OR($E381={"a/b","a/c","b/a","c/a"}),P375="l"),VLOOKUP(R375,$AC$2:$AD$17,2,FALSE),IF(AND(OR($E381={"a/b","a/c","b/a","c/a"}),P374="w"),VLOOKUP(R374,$AA$2:$AB$17,2,FALSE),IF(AND(OR($E381={"a/b","a/c","b/a","c/a"}),P374="l"),VLOOKUP(R374,$AC$2:$AD$17,2,FALSE),IF(AND(OR($E381={"a/b","a/c","b/a","c/a"}),P373="w"),VLOOKUP(R373,$AA$2:$AB$17,2,FALSE),IF(AND(OR($E381={"a/b","a/c","b/a","c/a"}),P373="l"),VLOOKUP(R373,$AC$2:$AD$17,2,FALSE),IF(AND(OR($E381={"a/b","a/c","b/a","c/a"}),P372="w"),VLOOKUP(R372,$AA$2:$AB$17,2,FALSE),IF(AND(OR($E381={"a/b","a/c","b/a","c/a"}),P372="l"),VLOOKUP(R372,$AC$2:$AD$17,2,FALSE),IF(AND(OR($E381={"a/b","a/c","b/a","c/a"}),P371="w"),VLOOKUP(R371,$AA$2:$AB$17,2,FALSE),IF(AND(OR($E381={"a/b","a/c","b/a","c/a"}),P371="l"),VLOOKUP(R371,$AC$2:$AD$17,2,FALSE),IF(OR($E381={"a/b","a/c","b/a","c/a"}),1,"")))))))))))))))))))))))</f>
        <v>1</v>
      </c>
      <c r="S382" s="13" t="str">
        <f>IF(AND(T382="c",$A382&gt;=1,OR(U382={1,"2a","2b",3,"5a","5b","10a","10b","20a","20b","40a","40b","80a","80b","160a","160b"})),"w",IF(AND(T382="",$A382&gt;=1,OR(U382={1,"2a","2b",3,"5a","5b","10a","10b","20a","20b","40a","40b","80a","80b","160a","160b"})),"l",""))</f>
        <v>l</v>
      </c>
      <c r="T382" s="7" t="str">
        <f>IF(OR($A382={2,5,8,11,14,17,20,23,26,29,32,35}),"c","")</f>
        <v/>
      </c>
      <c r="U382" s="14" t="str">
        <f>IF(AND(OR($E381={"a/b","b/c","b/a","c/b"}),S381="w"),VLOOKUP(U381,$AA$2:$AB$17,2,FALSE),IF(AND(OR($E381={"a/b","b/c","b/a","c/b"}),S381="l"),VLOOKUP(U381,$AC$2:$AD$17,2,FALSE),IF(AND(OR($E381={"a/b","b/c","b/a","c/b"}),S380="w"),VLOOKUP(U380,$AA$2:$AB$17,2,FALSE),IF(AND(OR($E381={"a/b","b/c","b/a","c/b"}),S380="l"),VLOOKUP(U380,$AC$2:$AD$17,2,FALSE),IF(AND(OR($E381={"a/b","b/c","b/a","c/b"}),S379="w"),VLOOKUP(U379,$AA$2:$AB$17,2,FALSE),IF(AND(OR($E381={"a/b","b/c","b/a","c/b"}),S379="l"),VLOOKUP(U379,$AC$2:$AD$17,2,FALSE),IF(AND(OR($E381={"a/b","b/c","b/a","c/b"}),S378="w"),VLOOKUP(U378,$AA$2:$AB$17,2,FALSE),IF(AND(OR($E381={"a/b","b/c","b/a","c/b"}),S378="l"),VLOOKUP(U378,$AC$2:$AD$17,2,FALSE),IF(AND(OR($E381={"a/b","b/c","b/a","c/b"}),S377="w"),VLOOKUP(U377,$AA$2:$AB$17,2,FALSE),IF(AND(OR($E381={"a/b","b/c","b/a","c/b"}),S377="l"),VLOOKUP(U377,$AC$2:$AD$17,2,FALSE),IF(AND(OR($E381={"a/b","b/c","b/a","c/b"}),S376="w"),VLOOKUP(U376,$AA$2:$AB$17,2,FALSE),IF(AND(OR($E381={"a/b","b/c","b/a","c/b"}),S376="l"),VLOOKUP(U376,$AC$2:$AD$17,2,FALSE),IF(AND(OR($E381={"a/b","b/c","b/a","c/b"}),S375="w"),VLOOKUP(U375,$AA$2:$AB$17,2,FALSE),IF(AND(OR($E381={"a/b","b/c","b/a","c/b"}),S375="l"),VLOOKUP(U375,$AC$2:$AD$17,2,FALSE),IF(AND(OR($E381={"a/b","b/c","b/a","c/b"}),S374="w"),VLOOKUP(U374,$AA$2:$AB$17,2,FALSE),IF(AND(OR($E381={"a/b","b/c","b/a","c/b"}),S374="l"),VLOOKUP(U374,$AC$2:$AD$17,2,FALSE),IF(AND(OR($E381={"a/b","b/c","b/a","c/b"}),S373="w"),VLOOKUP(U373,$AA$2:$AB$17,2,FALSE),IF(AND(OR($E381={"a/b","b/c","b/a","c/b"}),S373="l"),VLOOKUP(U373,$AC$2:$AD$17,2,FALSE),IF(AND(OR($E381={"a/b","b/c","b/a","c/b"}),S372="w"),VLOOKUP(U372,$AA$2:$AB$17,2,FALSE),IF(AND(OR($E381={"a/b","b/c","b/a","c/b"}),S372="l"),VLOOKUP(U372,$AC$2:$AD$17,2,FALSE),IF(AND(OR($E381={"a/b","b/c","b/a","c/b"}),S371="w"),VLOOKUP(U371,$AA$2:$AB$17,2,FALSE),IF(AND(OR($E381={"a/b","b/c","b/a","c/b"}),S371="l"),VLOOKUP(U371,$AC$2:$AD$17,2,FALSE),IF(OR($E381={"a/b","b/c","b/a","c/b"}),1,"")))))))))))))))))))))))</f>
        <v>2b</v>
      </c>
      <c r="V382" s="13" t="str">
        <f>IF(AND(W382="c",$A382&gt;=1,OR(X382={1,"2a","2b",3,"5a","5b","10a","10b","20a","20b","40a","40b","80a","80b","160a","160b"})),"w",IF(AND(W382="",$A382&gt;=1,OR(X382={1,"2a","2b",3,"5a","5b","10a","10b","20a","20b","40a","40b","80a","80b","160a","160b"})),"l",""))</f>
        <v/>
      </c>
      <c r="W382" s="7" t="str">
        <f>IF(OR($A382={3,6,9,12,15,18,21,24,27,30,33,36}),"c","")</f>
        <v>c</v>
      </c>
      <c r="X382" s="14" t="str">
        <f>IF(AND(OR($E381={"a/c","b/c","c/a","c/b"}),V381="w"),VLOOKUP(X381,$AA$2:$AB$17,2,FALSE),IF(AND(OR($E381={"a/c","b/c","c/a","c/b"}),V381="l"),VLOOKUP(X381,$AC$2:$AD$17,2,FALSE),IF(AND(OR($E381={"a/c","b/c","c/a","c/b"}),V380="w"),VLOOKUP(X380,$AA$2:$AB$17,2,FALSE),IF(AND(OR($E381={"a/c","b/c","c/a","c/b"}),V380="l"),VLOOKUP(X380,$AC$2:$AD$17,2,FALSE),IF(AND(OR($E381={"a/c","b/c","c/a","c/b"}),V379="w"),VLOOKUP(X379,$AA$2:$AB$17,2,FALSE),IF(AND(OR($E381={"a/c","b/c","c/a","c/b"}),V379="l"),VLOOKUP(X379,$AC$2:$AD$17,2,FALSE),IF(AND(OR($E381={"a/c","b/c","c/a","c/b"}),V378="w"),VLOOKUP(X378,$AA$2:$AB$17,2,FALSE),IF(AND(OR($E381={"a/c","b/c","c/a","c/b"}),V378="l"),VLOOKUP(X378,$AC$2:$AD$17,2,FALSE),IF(AND(OR($E381={"a/c","b/c","c/a","c/b"}),V377="w"),VLOOKUP(X377,$AA$2:$AB$17,2,FALSE),IF(AND(OR($E381={"a/c","b/c","c/a","c/b"}),V377="l"),VLOOKUP(X377,$AC$2:$AD$17,2,FALSE),IF(AND(OR($E381={"a/c","b/c","c/a","c/b"}),V376="w"),VLOOKUP(X376,$AA$2:$AB$17,2,FALSE),IF(AND(OR($E381={"a/c","b/c","c/a","c/b"}),V376="l"),VLOOKUP(X376,$AC$2:$AD$17,2,FALSE),IF(AND(OR($E381={"a/c","b/c","c/a","c/b"}),V375="w"),VLOOKUP(X375,$AA$2:$AB$17,2,FALSE),IF(AND(OR($E381={"a/c","b/c","c/a","c/b"}),V375="l"),VLOOKUP(X375,$AC$2:$AD$17,2,FALSE),IF(AND(OR($E381={"a/c","b/c","c/a","c/b"}),V374="w"),VLOOKUP(X374,$AA$2:$AB$17,2,FALSE),IF(AND(OR($E381={"a/c","b/c","c/a","c/b"}),V374="l"),VLOOKUP(X374,$AC$2:$AD$17,2,FALSE),IF(AND(OR($E381={"a/c","b/c","c/a","c/b"}),V373="w"),VLOOKUP(X373,$AA$2:$AB$17,2,FALSE),IF(AND(OR($E381={"a/c","b/c","c/a","c/b"}),V373="l"),VLOOKUP(X373,$AC$2:$AD$17,2,FALSE),IF(AND(OR($E381={"a/c","b/c","c/a","c/b"}),V372="w"),VLOOKUP(X372,$AA$2:$AB$17,2,FALSE),IF(AND(OR($E381={"a/c","b/c","c/a","c/b"}),V372="l"),VLOOKUP(X372,$AC$2:$AD$17,2,FALSE),IF(AND(OR($E381={"a/c","b/c","c/a","c/b"}),V371="w"),VLOOKUP(X371,$AA$2:$AB$17,2,FALSE),IF(AND(OR($E381={"a/c","b/c","c/a","c/b"}),V371="l"),VLOOKUP(X371,$AC$2:$AD$17,2,FALSE),IF(OR($E381={"a/c","b/c","c/a","c/b"}),1,"")))))))))))))))))))))))</f>
        <v/>
      </c>
      <c r="Y382" s="12">
        <f t="shared" si="33"/>
        <v>-3</v>
      </c>
      <c r="Z382" s="27">
        <f t="shared" si="34"/>
        <v>-3</v>
      </c>
    </row>
    <row r="383" spans="1:26">
      <c r="A383" s="2">
        <v>25</v>
      </c>
      <c r="B383" s="9">
        <f>IF(OR($A383={1,2,3,4,5,6,7,8,9,10,11,12}),1,IF(OR($A383={13,14,15,16,17,18,19,20,21,22,23,24}),2,IF(OR($A383={25,26,27,28,29,30,31,32,33,34,35,36}),3,"")))</f>
        <v>3</v>
      </c>
      <c r="C383" s="9" t="str">
        <f>IF(OR($A383={1,4,7,10,13,16,19,22,25,28,31,34}),"A",IF(OR($A383={2,5,8,11,14,17,20,23,26,29,32,35}),"B",IF(OR($A383={3,6,9,12,15,18,21,24,27,30,33,36}),"C","")))</f>
        <v>A</v>
      </c>
      <c r="D383" t="str">
        <f t="shared" si="35"/>
        <v>1/3</v>
      </c>
      <c r="E383" t="str">
        <f t="shared" si="36"/>
        <v>C/A</v>
      </c>
      <c r="F383" s="13" t="str">
        <f>IF(AND(G383="d",$A383&gt;=1,OR(H383={1,"2a","2b",3,"5a","5b","10a","10b","20a","20b","40a","40b","80a","80b","160a","160b"})),"w",IF(AND(G383="",$A383&gt;=1,OR(H383={1,"2a","2b",3,"5a","5b","10a","10b","20a","20b","40a","40b","80a","80b","160a","160b"})),"l",""))</f>
        <v>l</v>
      </c>
      <c r="G383" s="7" t="str">
        <f>IF(OR($A383={1,2,3,4,5,6,7,8,9,10,11,12}),"d","")</f>
        <v/>
      </c>
      <c r="H383" s="14">
        <f>IF(AND(OR($D382={"1/2","1/3","2/1","3/1"}),F382="w"),VLOOKUP(H382,$AA$2:$AB$17,2,FALSE),IF(AND(OR($D382={"1/2","1/3","2/1","3/1"}),F382="l"),VLOOKUP(H382,$AC$2:$AD$17,2,FALSE),IF(AND(OR($D382={"1/2","1/3","2/1","3/1"}),F381="w"),VLOOKUP(H381,$AA$2:$AB$17,2,FALSE),IF(AND(OR($D382={"1/2","1/3","2/1","3/1"}),F381="l"),VLOOKUP(H381,$AC$2:$AD$17,2,FALSE),IF(AND(OR($D382={"1/2","1/3","2/1","3/1"}),F380="w"),VLOOKUP(H380,$AA$2:$AB$17,2,FALSE),IF(AND(OR($D382={"1/2","1/3","2/1","3/1"}),F380="l"),VLOOKUP(H380,$AC$2:$AD$17,2,FALSE),IF(AND(OR($D382={"1/2","1/3","2/1","3/1"}),F379="w"),VLOOKUP(H379,$AA$2:$AB$17,2,FALSE),IF(AND(OR($D382={"1/2","1/3","2/1","3/1"}),F379="l"),VLOOKUP(H379,$AC$2:$AD$17,2,FALSE),IF(AND(OR($D382={"1/2","1/3","2/1","3/1"}),F378="w"),VLOOKUP(H378,$AA$2:$AB$17,2,FALSE),IF(AND(OR($D382={"1/2","1/3","2/1","3/1"}),F378="l"),VLOOKUP(H378,$AC$2:$AD$17,2,FALSE),IF(AND(OR($D382={"1/2","1/3","2/1","3/1"}),F377="w"),VLOOKUP(H377,$AA$2:$AB$17,2,FALSE),IF(AND(OR($D382={"1/2","1/3","2/1","3/1"}),F377="l"),VLOOKUP(H377,$AC$2:$AD$17,2,FALSE),IF(AND(OR($D382={"1/2","1/3","2/1","3/1"}),F376="w"),VLOOKUP(H376,$AA$2:$AB$17,2,FALSE),IF(AND(OR($D382={"1/2","1/3","2/1","3/1"}),F376="l"),VLOOKUP(H376,$AC$2:$AD$17,2,FALSE),IF(AND(OR($D382={"1/2","1/3","2/1","3/1"}),F375="w"),VLOOKUP(H375,$AA$2:$AB$17,2,FALSE),IF(AND(OR($D382={"1/2","1/3","2/1","3/1"}),F375="l"),VLOOKUP(H375,$AC$2:$AD$17,2,FALSE),IF(AND(OR($D382={"1/2","1/3","2/1","3/1"}),F374="w"),VLOOKUP(H374,$AA$2:$AB$17,2,FALSE),IF(AND(OR($D382={"1/2","1/3","2/1","3/1"}),F374="l"),VLOOKUP(H374,$AC$2:$AD$17,2,FALSE),IF(AND(OR($D382={"1/2","1/3","2/1","3/1"}),F373="w"),VLOOKUP(H373,$AA$2:$AB$17,2,FALSE),IF(AND(OR($D382={"1/2","1/3","2/1","3/1"}),F373="l"),VLOOKUP(H373,$AC$2:$AD$17,2,FALSE),IF(AND(OR($D382={"1/2","1/3","2/1","3/1"}),F372="w"),VLOOKUP(H372,$AA$2:$AB$17,2,FALSE),IF(AND(OR($D382={"1/2","1/3","2/1","3/1"}),F372="l"),VLOOKUP(H372,$AC$2:$AD$17,2,FALSE),IF(OR($D382={"1/2","1/3","2/1","3/1"}),1,"")))))))))))))))))))))))</f>
        <v>1</v>
      </c>
      <c r="I383" s="13" t="str">
        <f>IF(AND(J383="d",$A383&gt;=1,OR(K383={1,"2a","2b",3,"5a","5b","10a","10b","20a","20b","40a","40b","80a","80b","160a","160b"})),"w",IF(AND(J383="",$A383&gt;=1,OR(K383={1,"2a","2b",3,"5a","5b","10a","10b","20a","20b","40a","40b","80a","80b","160a","160b"})),"l",""))</f>
        <v>l</v>
      </c>
      <c r="J383" s="7" t="str">
        <f>IF(OR($A383={13,14,15,16,17,18,19,20,21,22,23,24}),"d","")</f>
        <v/>
      </c>
      <c r="K383" s="14" t="str">
        <f>IF(AND(OR($D382={"1/2","2/3","2/1","3/2"}),I382="w"),VLOOKUP(K382,$AA$2:$AB$17,2,FALSE),IF(AND(OR($D382={"1/2","2/3","2/1","3/2"}),I382="l"),VLOOKUP(K382,$AC$2:$AD$17,2,FALSE),IF(AND(OR($D382={"1/2","2/3","2/1","3/2"}),I381="w"),VLOOKUP(K381,$AA$2:$AB$17,2,FALSE),IF(AND(OR($D382={"1/2","2/3","2/1","3/2"}),I381="l"),VLOOKUP(K381,$AC$2:$AD$17,2,FALSE),IF(AND(OR($D382={"1/2","2/3","2/1","3/2"}),I380="w"),VLOOKUP(K380,$AA$2:$AB$17,2,FALSE),IF(AND(OR($D382={"1/2","2/3","2/1","3/2"}),I380="l"),VLOOKUP(K380,$AC$2:$AD$17,2,FALSE),IF(AND(OR($D382={"1/2","2/3","2/1","3/2"}),I379="w"),VLOOKUP(K379,$AA$2:$AB$17,2,FALSE),IF(AND(OR($D382={"1/2","2/3","2/1","3/2"}),I379="l"),VLOOKUP(K379,$AC$2:$AD$17,2,FALSE),IF(AND(OR($D382={"1/2","2/3","2/1","3/2"}),I378="w"),VLOOKUP(K378,$AA$2:$AB$17,2,FALSE),IF(AND(OR($D382={"1/2","2/3","2/1","3/2"}),I378="l"),VLOOKUP(K378,$AC$2:$AD$17,2,FALSE),IF(AND(OR($D382={"1/2","2/3","2/1","3/2"}),I377="w"),VLOOKUP(K377,$AA$2:$AB$17,2,FALSE),IF(AND(OR($D382={"1/2","2/3","2/1","3/2"}),I377="l"),VLOOKUP(K377,$AC$2:$AD$17,2,FALSE),IF(AND(OR($D382={"1/2","2/3","2/1","3/2"}),I376="w"),VLOOKUP(K376,$AA$2:$AB$17,2,FALSE),IF(AND(OR($D382={"1/2","2/3","2/1","3/2"}),I376="l"),VLOOKUP(K376,$AC$2:$AD$17,2,FALSE),IF(AND(OR($D382={"1/2","2/3","2/1","3/2"}),I375="w"),VLOOKUP(K375,$AA$2:$AB$17,2,FALSE),IF(AND(OR($D382={"1/2","2/3","2/1","3/2"}),I375="l"),VLOOKUP(K375,$AC$2:$AD$17,2,FALSE),IF(AND(OR($D382={"1/2","2/3","2/1","3/2"}),I374="w"),VLOOKUP(K374,$AA$2:$AB$17,2,FALSE),IF(AND(OR($D382={"1/2","2/3","2/1","3/2"}),I374="l"),VLOOKUP(K374,$AC$2:$AD$17,2,FALSE),IF(AND(OR($D382={"1/2","2/3","2/1","3/2"}),I373="w"),VLOOKUP(K373,$AA$2:$AB$17,2,FALSE),IF(AND(OR($D382={"1/2","2/3","2/1","3/2"}),I373="l"),VLOOKUP(K373,$AC$2:$AD$17,2,FALSE),IF(AND(OR($D382={"1/2","2/3","2/1","3/2"}),I372="w"),VLOOKUP(K372,$AA$2:$AB$17,2,FALSE),IF(AND(OR($D382={"1/2","2/3","2/1","3/2"}),I372="l"),VLOOKUP(K372,$AC$2:$AD$17,2,FALSE),IF(OR($D382={"1/2","2/3","2/1","3/2"}),1,"")))))))))))))))))))))))</f>
        <v>2b</v>
      </c>
      <c r="L383" s="13" t="str">
        <f>IF(AND(M383="d",$A383&gt;=1,OR(N383={1,"2a","2b",3,"5a","5b","10a","10b","20a","20b","40a","40b","80a","80b","160a","160b"})),"w",IF(AND(M383="",$A383&gt;=1,OR(N383={1,"2a","2b",3,"5a","5b","10a","10b","20a","20b","40a","40b","80a","80b","160a","160b"})),"l",""))</f>
        <v/>
      </c>
      <c r="M383" s="7" t="str">
        <f>IF(OR($A383={25,26,27,28,29,30,31,32,33,34,35,36}),"d","")</f>
        <v>d</v>
      </c>
      <c r="N383" s="14" t="str">
        <f>IF(AND(OR($D382={"1/3","2/3","3/1","3/2"}),L382="w"),VLOOKUP(N382,$AA$2:$AB$17,2,FALSE),IF(AND(OR($D382={"1/3","2/3","3/1","3/2"}),L382="l"),VLOOKUP(N382,$AC$2:$AD$17,2,FALSE),IF(AND(OR($D382={"1/3","2/3","3/1","3/2"}),L381="w"),VLOOKUP(N381,$AA$2:$AB$17,2,FALSE),IF(AND(OR($D382={"1/3","2/3","3/1","3/2"}),L381="l"),VLOOKUP(N381,$AC$2:$AD$17,2,FALSE),IF(AND(OR($D382={"1/3","2/3","3/1","3/2"}),L380="w"),VLOOKUP(N380,$AA$2:$AB$17,2,FALSE),IF(AND(OR($D382={"1/3","2/3","3/1","3/2"}),L380="l"),VLOOKUP(N380,$AC$2:$AD$17,2,FALSE),IF(AND(OR($D382={"1/3","2/3","3/1","3/2"}),L379="w"),VLOOKUP(N379,$AA$2:$AB$17,2,FALSE),IF(AND(OR($D382={"1/3","2/3","3/1","3/2"}),L379="l"),VLOOKUP(N379,$AC$2:$AD$17,2,FALSE),IF(AND(OR($D382={"1/3","2/3","3/1","3/2"}),L378="w"),VLOOKUP(N378,$AA$2:$AB$17,2,FALSE),IF(AND(OR($D382={"1/3","2/3","3/1","3/2"}),L378="l"),VLOOKUP(N378,$AC$2:$AD$17,2,FALSE),IF(AND(OR($D382={"1/3","2/3","3/1","3/2"}),L377="w"),VLOOKUP(N377,$AA$2:$AB$17,2,FALSE),IF(AND(OR($D382={"1/3","2/3","3/1","3/2"}),L377="l"),VLOOKUP(N377,$AC$2:$AD$17,2,FALSE),IF(AND(OR($D382={"1/3","2/3","3/1","3/2"}),L376="w"),VLOOKUP(N376,$AA$2:$AB$17,2,FALSE),IF(AND(OR($D382={"1/3","2/3","3/1","3/2"}),L376="l"),VLOOKUP(N376,$AC$2:$AD$17,2,FALSE),IF(AND(OR($D382={"1/3","2/3","3/1","3/2"}),L375="w"),VLOOKUP(N375,$AA$2:$AB$17,2,FALSE),IF(AND(OR($D382={"1/3","2/3","3/1","3/2"}),L375="l"),VLOOKUP(N375,$AC$2:$AD$17,2,FALSE),IF(AND(OR($D382={"1/3","2/3","3/1","3/2"}),L374="w"),VLOOKUP(N374,$AA$2:$AB$17,2,FALSE),IF(AND(OR($D382={"1/3","2/3","3/1","3/2"}),L374="l"),VLOOKUP(N374,$AC$2:$AD$17,2,FALSE),IF(AND(OR($D382={"1/3","2/3","3/1","3/2"}),L373="w"),VLOOKUP(N373,$AA$2:$AB$17,2,FALSE),IF(AND(OR($D382={"1/3","2/3","3/1","3/2"}),L373="l"),VLOOKUP(N373,$AC$2:$AD$17,2,FALSE),IF(AND(OR($D382={"1/3","2/3","3/1","3/2"}),L372="w"),VLOOKUP(N372,$AA$2:$AB$17,2,FALSE),IF(AND(OR($D382={"1/3","2/3","3/1","3/2"}),L372="l"),VLOOKUP(N372,$AC$2:$AD$17,2,FALSE),IF(OR($D382={"1/3","2/3","3/1","3/2"}),1,"")))))))))))))))))))))))</f>
        <v/>
      </c>
      <c r="O383" s="12">
        <f t="shared" si="32"/>
        <v>-3</v>
      </c>
      <c r="P383" s="13" t="str">
        <f>IF(AND(Q383="c",$A383&gt;=1,OR(R383={1,"2a","2b",3,"5a","5b","10a","10b","20a","20b","40a","40b","80a","80b","160a","160b"})),"w",IF(AND(Q383="",$A383&gt;=1,OR(R383={1,"2a","2b",3,"5a","5b","10a","10b","20a","20b","40a","40b","80a","80b","160a","160b"})),"l",""))</f>
        <v>w</v>
      </c>
      <c r="Q383" s="7" t="str">
        <f>IF(OR($A383={1,4,7,10,13,16,19,22,25,28,31,34}),"c","")</f>
        <v>c</v>
      </c>
      <c r="R383" s="14" t="str">
        <f>IF(AND(OR($E382={"a/b","a/c","b/a","c/a"}),P382="w"),VLOOKUP(R382,$AA$2:$AB$17,2,FALSE),IF(AND(OR($E382={"a/b","a/c","b/a","c/a"}),P382="l"),VLOOKUP(R382,$AC$2:$AD$17,2,FALSE),IF(AND(OR($E382={"a/b","a/c","b/a","c/a"}),P381="w"),VLOOKUP(R381,$AA$2:$AB$17,2,FALSE),IF(AND(OR($E382={"a/b","a/c","b/a","c/a"}),P381="l"),VLOOKUP(R381,$AC$2:$AD$17,2,FALSE),IF(AND(OR($E382={"a/b","a/c","b/a","c/a"}),P380="w"),VLOOKUP(R380,$AA$2:$AB$17,2,FALSE),IF(AND(OR($E382={"a/b","a/c","b/a","c/a"}),P380="l"),VLOOKUP(R380,$AC$2:$AD$17,2,FALSE),IF(AND(OR($E382={"a/b","a/c","b/a","c/a"}),P379="w"),VLOOKUP(R379,$AA$2:$AB$17,2,FALSE),IF(AND(OR($E382={"a/b","a/c","b/a","c/a"}),P379="l"),VLOOKUP(R379,$AC$2:$AD$17,2,FALSE),IF(AND(OR($E382={"a/b","a/c","b/a","c/a"}),P378="w"),VLOOKUP(R378,$AA$2:$AB$17,2,FALSE),IF(AND(OR($E382={"a/b","a/c","b/a","c/a"}),P378="l"),VLOOKUP(R378,$AC$2:$AD$17,2,FALSE),IF(AND(OR($E382={"a/b","a/c","b/a","c/a"}),P377="w"),VLOOKUP(R377,$AA$2:$AB$17,2,FALSE),IF(AND(OR($E382={"a/b","a/c","b/a","c/a"}),P377="l"),VLOOKUP(R377,$AC$2:$AD$17,2,FALSE),IF(AND(OR($E382={"a/b","a/c","b/a","c/a"}),P376="w"),VLOOKUP(R376,$AA$2:$AB$17,2,FALSE),IF(AND(OR($E382={"a/b","a/c","b/a","c/a"}),P376="l"),VLOOKUP(R376,$AC$2:$AD$17,2,FALSE),IF(AND(OR($E382={"a/b","a/c","b/a","c/a"}),P375="w"),VLOOKUP(R375,$AA$2:$AB$17,2,FALSE),IF(AND(OR($E382={"a/b","a/c","b/a","c/a"}),P375="l"),VLOOKUP(R375,$AC$2:$AD$17,2,FALSE),IF(AND(OR($E382={"a/b","a/c","b/a","c/a"}),P374="w"),VLOOKUP(R374,$AA$2:$AB$17,2,FALSE),IF(AND(OR($E382={"a/b","a/c","b/a","c/a"}),P374="l"),VLOOKUP(R374,$AC$2:$AD$17,2,FALSE),IF(AND(OR($E382={"a/b","a/c","b/a","c/a"}),P373="w"),VLOOKUP(R373,$AA$2:$AB$17,2,FALSE),IF(AND(OR($E382={"a/b","a/c","b/a","c/a"}),P373="l"),VLOOKUP(R373,$AC$2:$AD$17,2,FALSE),IF(AND(OR($E382={"a/b","a/c","b/a","c/a"}),P372="w"),VLOOKUP(R372,$AA$2:$AB$17,2,FALSE),IF(AND(OR($E382={"a/b","a/c","b/a","c/a"}),P372="l"),VLOOKUP(R372,$AC$2:$AD$17,2,FALSE),IF(OR($E382={"a/b","a/c","b/a","c/a"}),1,"")))))))))))))))))))))))</f>
        <v>2a</v>
      </c>
      <c r="S383" s="13" t="str">
        <f>IF(AND(T383="c",$A383&gt;=1,OR(U383={1,"2a","2b",3,"5a","5b","10a","10b","20a","20b","40a","40b","80a","80b","160a","160b"})),"w",IF(AND(T383="",$A383&gt;=1,OR(U383={1,"2a","2b",3,"5a","5b","10a","10b","20a","20b","40a","40b","80a","80b","160a","160b"})),"l",""))</f>
        <v/>
      </c>
      <c r="T383" s="7" t="str">
        <f>IF(OR($A383={2,5,8,11,14,17,20,23,26,29,32,35}),"c","")</f>
        <v/>
      </c>
      <c r="U383" s="14" t="str">
        <f>IF(AND(OR($E382={"a/b","b/c","b/a","c/b"}),S382="w"),VLOOKUP(U382,$AA$2:$AB$17,2,FALSE),IF(AND(OR($E382={"a/b","b/c","b/a","c/b"}),S382="l"),VLOOKUP(U382,$AC$2:$AD$17,2,FALSE),IF(AND(OR($E382={"a/b","b/c","b/a","c/b"}),S381="w"),VLOOKUP(U381,$AA$2:$AB$17,2,FALSE),IF(AND(OR($E382={"a/b","b/c","b/a","c/b"}),S381="l"),VLOOKUP(U381,$AC$2:$AD$17,2,FALSE),IF(AND(OR($E382={"a/b","b/c","b/a","c/b"}),S380="w"),VLOOKUP(U380,$AA$2:$AB$17,2,FALSE),IF(AND(OR($E382={"a/b","b/c","b/a","c/b"}),S380="l"),VLOOKUP(U380,$AC$2:$AD$17,2,FALSE),IF(AND(OR($E382={"a/b","b/c","b/a","c/b"}),S379="w"),VLOOKUP(U379,$AA$2:$AB$17,2,FALSE),IF(AND(OR($E382={"a/b","b/c","b/a","c/b"}),S379="l"),VLOOKUP(U379,$AC$2:$AD$17,2,FALSE),IF(AND(OR($E382={"a/b","b/c","b/a","c/b"}),S378="w"),VLOOKUP(U378,$AA$2:$AB$17,2,FALSE),IF(AND(OR($E382={"a/b","b/c","b/a","c/b"}),S378="l"),VLOOKUP(U378,$AC$2:$AD$17,2,FALSE),IF(AND(OR($E382={"a/b","b/c","b/a","c/b"}),S377="w"),VLOOKUP(U377,$AA$2:$AB$17,2,FALSE),IF(AND(OR($E382={"a/b","b/c","b/a","c/b"}),S377="l"),VLOOKUP(U377,$AC$2:$AD$17,2,FALSE),IF(AND(OR($E382={"a/b","b/c","b/a","c/b"}),S376="w"),VLOOKUP(U376,$AA$2:$AB$17,2,FALSE),IF(AND(OR($E382={"a/b","b/c","b/a","c/b"}),S376="l"),VLOOKUP(U376,$AC$2:$AD$17,2,FALSE),IF(AND(OR($E382={"a/b","b/c","b/a","c/b"}),S375="w"),VLOOKUP(U375,$AA$2:$AB$17,2,FALSE),IF(AND(OR($E382={"a/b","b/c","b/a","c/b"}),S375="l"),VLOOKUP(U375,$AC$2:$AD$17,2,FALSE),IF(AND(OR($E382={"a/b","b/c","b/a","c/b"}),S374="w"),VLOOKUP(U374,$AA$2:$AB$17,2,FALSE),IF(AND(OR($E382={"a/b","b/c","b/a","c/b"}),S374="l"),VLOOKUP(U374,$AC$2:$AD$17,2,FALSE),IF(AND(OR($E382={"a/b","b/c","b/a","c/b"}),S373="w"),VLOOKUP(U373,$AA$2:$AB$17,2,FALSE),IF(AND(OR($E382={"a/b","b/c","b/a","c/b"}),S373="l"),VLOOKUP(U373,$AC$2:$AD$17,2,FALSE),IF(AND(OR($E382={"a/b","b/c","b/a","c/b"}),S372="w"),VLOOKUP(U372,$AA$2:$AB$17,2,FALSE),IF(AND(OR($E382={"a/b","b/c","b/a","c/b"}),S372="l"),VLOOKUP(U372,$AC$2:$AD$17,2,FALSE),IF(OR($E382={"a/b","b/c","b/a","c/b"}),1,"")))))))))))))))))))))))</f>
        <v/>
      </c>
      <c r="V383" s="13" t="str">
        <f>IF(AND(W383="c",$A383&gt;=1,OR(X383={1,"2a","2b",3,"5a","5b","10a","10b","20a","20b","40a","40b","80a","80b","160a","160b"})),"w",IF(AND(W383="",$A383&gt;=1,OR(X383={1,"2a","2b",3,"5a","5b","10a","10b","20a","20b","40a","40b","80a","80b","160a","160b"})),"l",""))</f>
        <v>l</v>
      </c>
      <c r="W383" s="7" t="str">
        <f>IF(OR($A383={3,6,9,12,15,18,21,24,27,30,33,36}),"c","")</f>
        <v/>
      </c>
      <c r="X383" s="14" t="str">
        <f>IF(AND(OR($E382={"a/c","b/c","c/a","c/b"}),V382="w"),VLOOKUP(X382,$AA$2:$AB$17,2,FALSE),IF(AND(OR($E382={"a/c","b/c","c/a","c/b"}),V382="l"),VLOOKUP(X382,$AC$2:$AD$17,2,FALSE),IF(AND(OR($E382={"a/c","b/c","c/a","c/b"}),V381="w"),VLOOKUP(X381,$AA$2:$AB$17,2,FALSE),IF(AND(OR($E382={"a/c","b/c","c/a","c/b"}),V381="l"),VLOOKUP(X381,$AC$2:$AD$17,2,FALSE),IF(AND(OR($E382={"a/c","b/c","c/a","c/b"}),V380="w"),VLOOKUP(X380,$AA$2:$AB$17,2,FALSE),IF(AND(OR($E382={"a/c","b/c","c/a","c/b"}),V380="l"),VLOOKUP(X380,$AC$2:$AD$17,2,FALSE),IF(AND(OR($E382={"a/c","b/c","c/a","c/b"}),V379="w"),VLOOKUP(X379,$AA$2:$AB$17,2,FALSE),IF(AND(OR($E382={"a/c","b/c","c/a","c/b"}),V379="l"),VLOOKUP(X379,$AC$2:$AD$17,2,FALSE),IF(AND(OR($E382={"a/c","b/c","c/a","c/b"}),V378="w"),VLOOKUP(X378,$AA$2:$AB$17,2,FALSE),IF(AND(OR($E382={"a/c","b/c","c/a","c/b"}),V378="l"),VLOOKUP(X378,$AC$2:$AD$17,2,FALSE),IF(AND(OR($E382={"a/c","b/c","c/a","c/b"}),V377="w"),VLOOKUP(X377,$AA$2:$AB$17,2,FALSE),IF(AND(OR($E382={"a/c","b/c","c/a","c/b"}),V377="l"),VLOOKUP(X377,$AC$2:$AD$17,2,FALSE),IF(AND(OR($E382={"a/c","b/c","c/a","c/b"}),V376="w"),VLOOKUP(X376,$AA$2:$AB$17,2,FALSE),IF(AND(OR($E382={"a/c","b/c","c/a","c/b"}),V376="l"),VLOOKUP(X376,$AC$2:$AD$17,2,FALSE),IF(AND(OR($E382={"a/c","b/c","c/a","c/b"}),V375="w"),VLOOKUP(X375,$AA$2:$AB$17,2,FALSE),IF(AND(OR($E382={"a/c","b/c","c/a","c/b"}),V375="l"),VLOOKUP(X375,$AC$2:$AD$17,2,FALSE),IF(AND(OR($E382={"a/c","b/c","c/a","c/b"}),V374="w"),VLOOKUP(X374,$AA$2:$AB$17,2,FALSE),IF(AND(OR($E382={"a/c","b/c","c/a","c/b"}),V374="l"),VLOOKUP(X374,$AC$2:$AD$17,2,FALSE),IF(AND(OR($E382={"a/c","b/c","c/a","c/b"}),V373="w"),VLOOKUP(X373,$AA$2:$AB$17,2,FALSE),IF(AND(OR($E382={"a/c","b/c","c/a","c/b"}),V373="l"),VLOOKUP(X373,$AC$2:$AD$17,2,FALSE),IF(AND(OR($E382={"a/c","b/c","c/a","c/b"}),V372="w"),VLOOKUP(X372,$AA$2:$AB$17,2,FALSE),IF(AND(OR($E382={"a/c","b/c","c/a","c/b"}),V372="l"),VLOOKUP(X372,$AC$2:$AD$17,2,FALSE),IF(OR($E382={"a/c","b/c","c/a","c/b"}),1,"")))))))))))))))))))))))</f>
        <v>2b</v>
      </c>
      <c r="Y383" s="12">
        <f t="shared" si="33"/>
        <v>2</v>
      </c>
      <c r="Z383" s="27">
        <f t="shared" si="34"/>
        <v>-1</v>
      </c>
    </row>
    <row r="384" spans="1:26">
      <c r="A384" s="2">
        <v>18</v>
      </c>
      <c r="B384" s="9">
        <f>IF(OR($A384={1,2,3,4,5,6,7,8,9,10,11,12}),1,IF(OR($A384={13,14,15,16,17,18,19,20,21,22,23,24}),2,IF(OR($A384={25,26,27,28,29,30,31,32,33,34,35,36}),3,"")))</f>
        <v>2</v>
      </c>
      <c r="C384" s="9" t="str">
        <f>IF(OR($A384={1,4,7,10,13,16,19,22,25,28,31,34}),"A",IF(OR($A384={2,5,8,11,14,17,20,23,26,29,32,35}),"B",IF(OR($A384={3,6,9,12,15,18,21,24,27,30,33,36}),"C","")))</f>
        <v>C</v>
      </c>
      <c r="D384" t="str">
        <f t="shared" si="35"/>
        <v>3/2</v>
      </c>
      <c r="E384" t="str">
        <f t="shared" si="36"/>
        <v>A/C</v>
      </c>
      <c r="F384" s="13" t="str">
        <f>IF(AND(G384="d",$A384&gt;=1,OR(H384={1,"2a","2b",3,"5a","5b","10a","10b","20a","20b","40a","40b","80a","80b","160a","160b"})),"w",IF(AND(G384="",$A384&gt;=1,OR(H384={1,"2a","2b",3,"5a","5b","10a","10b","20a","20b","40a","40b","80a","80b","160a","160b"})),"l",""))</f>
        <v>l</v>
      </c>
      <c r="G384" s="7" t="str">
        <f>IF(OR($A384={1,2,3,4,5,6,7,8,9,10,11,12}),"d","")</f>
        <v/>
      </c>
      <c r="H384" s="14" t="str">
        <f>IF(AND(OR($D383={"1/2","1/3","2/1","3/1"}),F383="w"),VLOOKUP(H383,$AA$2:$AB$17,2,FALSE),IF(AND(OR($D383={"1/2","1/3","2/1","3/1"}),F383="l"),VLOOKUP(H383,$AC$2:$AD$17,2,FALSE),IF(AND(OR($D383={"1/2","1/3","2/1","3/1"}),F382="w"),VLOOKUP(H382,$AA$2:$AB$17,2,FALSE),IF(AND(OR($D383={"1/2","1/3","2/1","3/1"}),F382="l"),VLOOKUP(H382,$AC$2:$AD$17,2,FALSE),IF(AND(OR($D383={"1/2","1/3","2/1","3/1"}),F381="w"),VLOOKUP(H381,$AA$2:$AB$17,2,FALSE),IF(AND(OR($D383={"1/2","1/3","2/1","3/1"}),F381="l"),VLOOKUP(H381,$AC$2:$AD$17,2,FALSE),IF(AND(OR($D383={"1/2","1/3","2/1","3/1"}),F380="w"),VLOOKUP(H380,$AA$2:$AB$17,2,FALSE),IF(AND(OR($D383={"1/2","1/3","2/1","3/1"}),F380="l"),VLOOKUP(H380,$AC$2:$AD$17,2,FALSE),IF(AND(OR($D383={"1/2","1/3","2/1","3/1"}),F379="w"),VLOOKUP(H379,$AA$2:$AB$17,2,FALSE),IF(AND(OR($D383={"1/2","1/3","2/1","3/1"}),F379="l"),VLOOKUP(H379,$AC$2:$AD$17,2,FALSE),IF(AND(OR($D383={"1/2","1/3","2/1","3/1"}),F378="w"),VLOOKUP(H378,$AA$2:$AB$17,2,FALSE),IF(AND(OR($D383={"1/2","1/3","2/1","3/1"}),F378="l"),VLOOKUP(H378,$AC$2:$AD$17,2,FALSE),IF(AND(OR($D383={"1/2","1/3","2/1","3/1"}),F377="w"),VLOOKUP(H377,$AA$2:$AB$17,2,FALSE),IF(AND(OR($D383={"1/2","1/3","2/1","3/1"}),F377="l"),VLOOKUP(H377,$AC$2:$AD$17,2,FALSE),IF(AND(OR($D383={"1/2","1/3","2/1","3/1"}),F376="w"),VLOOKUP(H376,$AA$2:$AB$17,2,FALSE),IF(AND(OR($D383={"1/2","1/3","2/1","3/1"}),F376="l"),VLOOKUP(H376,$AC$2:$AD$17,2,FALSE),IF(AND(OR($D383={"1/2","1/3","2/1","3/1"}),F375="w"),VLOOKUP(H375,$AA$2:$AB$17,2,FALSE),IF(AND(OR($D383={"1/2","1/3","2/1","3/1"}),F375="l"),VLOOKUP(H375,$AC$2:$AD$17,2,FALSE),IF(AND(OR($D383={"1/2","1/3","2/1","3/1"}),F374="w"),VLOOKUP(H374,$AA$2:$AB$17,2,FALSE),IF(AND(OR($D383={"1/2","1/3","2/1","3/1"}),F374="l"),VLOOKUP(H374,$AC$2:$AD$17,2,FALSE),IF(AND(OR($D383={"1/2","1/3","2/1","3/1"}),F373="w"),VLOOKUP(H373,$AA$2:$AB$17,2,FALSE),IF(AND(OR($D383={"1/2","1/3","2/1","3/1"}),F373="l"),VLOOKUP(H373,$AC$2:$AD$17,2,FALSE),IF(OR($D383={"1/2","1/3","2/1","3/1"}),1,"")))))))))))))))))))))))</f>
        <v>2a</v>
      </c>
      <c r="I384" s="13" t="str">
        <f>IF(AND(J384="d",$A384&gt;=1,OR(K384={1,"2a","2b",3,"5a","5b","10a","10b","20a","20b","40a","40b","80a","80b","160a","160b"})),"w",IF(AND(J384="",$A384&gt;=1,OR(K384={1,"2a","2b",3,"5a","5b","10a","10b","20a","20b","40a","40b","80a","80b","160a","160b"})),"l",""))</f>
        <v/>
      </c>
      <c r="J384" s="7" t="str">
        <f>IF(OR($A384={13,14,15,16,17,18,19,20,21,22,23,24}),"d","")</f>
        <v>d</v>
      </c>
      <c r="K384" s="14" t="str">
        <f>IF(AND(OR($D383={"1/2","2/3","2/1","3/2"}),I383="w"),VLOOKUP(K383,$AA$2:$AB$17,2,FALSE),IF(AND(OR($D383={"1/2","2/3","2/1","3/2"}),I383="l"),VLOOKUP(K383,$AC$2:$AD$17,2,FALSE),IF(AND(OR($D383={"1/2","2/3","2/1","3/2"}),I382="w"),VLOOKUP(K382,$AA$2:$AB$17,2,FALSE),IF(AND(OR($D383={"1/2","2/3","2/1","3/2"}),I382="l"),VLOOKUP(K382,$AC$2:$AD$17,2,FALSE),IF(AND(OR($D383={"1/2","2/3","2/1","3/2"}),I381="w"),VLOOKUP(K381,$AA$2:$AB$17,2,FALSE),IF(AND(OR($D383={"1/2","2/3","2/1","3/2"}),I381="l"),VLOOKUP(K381,$AC$2:$AD$17,2,FALSE),IF(AND(OR($D383={"1/2","2/3","2/1","3/2"}),I380="w"),VLOOKUP(K380,$AA$2:$AB$17,2,FALSE),IF(AND(OR($D383={"1/2","2/3","2/1","3/2"}),I380="l"),VLOOKUP(K380,$AC$2:$AD$17,2,FALSE),IF(AND(OR($D383={"1/2","2/3","2/1","3/2"}),I379="w"),VLOOKUP(K379,$AA$2:$AB$17,2,FALSE),IF(AND(OR($D383={"1/2","2/3","2/1","3/2"}),I379="l"),VLOOKUP(K379,$AC$2:$AD$17,2,FALSE),IF(AND(OR($D383={"1/2","2/3","2/1","3/2"}),I378="w"),VLOOKUP(K378,$AA$2:$AB$17,2,FALSE),IF(AND(OR($D383={"1/2","2/3","2/1","3/2"}),I378="l"),VLOOKUP(K378,$AC$2:$AD$17,2,FALSE),IF(AND(OR($D383={"1/2","2/3","2/1","3/2"}),I377="w"),VLOOKUP(K377,$AA$2:$AB$17,2,FALSE),IF(AND(OR($D383={"1/2","2/3","2/1","3/2"}),I377="l"),VLOOKUP(K377,$AC$2:$AD$17,2,FALSE),IF(AND(OR($D383={"1/2","2/3","2/1","3/2"}),I376="w"),VLOOKUP(K376,$AA$2:$AB$17,2,FALSE),IF(AND(OR($D383={"1/2","2/3","2/1","3/2"}),I376="l"),VLOOKUP(K376,$AC$2:$AD$17,2,FALSE),IF(AND(OR($D383={"1/2","2/3","2/1","3/2"}),I375="w"),VLOOKUP(K375,$AA$2:$AB$17,2,FALSE),IF(AND(OR($D383={"1/2","2/3","2/1","3/2"}),I375="l"),VLOOKUP(K375,$AC$2:$AD$17,2,FALSE),IF(AND(OR($D383={"1/2","2/3","2/1","3/2"}),I374="w"),VLOOKUP(K374,$AA$2:$AB$17,2,FALSE),IF(AND(OR($D383={"1/2","2/3","2/1","3/2"}),I374="l"),VLOOKUP(K374,$AC$2:$AD$17,2,FALSE),IF(AND(OR($D383={"1/2","2/3","2/1","3/2"}),I373="w"),VLOOKUP(K373,$AA$2:$AB$17,2,FALSE),IF(AND(OR($D383={"1/2","2/3","2/1","3/2"}),I373="l"),VLOOKUP(K373,$AC$2:$AD$17,2,FALSE),IF(OR($D383={"1/2","2/3","2/1","3/2"}),1,"")))))))))))))))))))))))</f>
        <v/>
      </c>
      <c r="L384" s="13" t="str">
        <f>IF(AND(M384="d",$A384&gt;=1,OR(N384={1,"2a","2b",3,"5a","5b","10a","10b","20a","20b","40a","40b","80a","80b","160a","160b"})),"w",IF(AND(M384="",$A384&gt;=1,OR(N384={1,"2a","2b",3,"5a","5b","10a","10b","20a","20b","40a","40b","80a","80b","160a","160b"})),"l",""))</f>
        <v>l</v>
      </c>
      <c r="M384" s="7" t="str">
        <f>IF(OR($A384={25,26,27,28,29,30,31,32,33,34,35,36}),"d","")</f>
        <v/>
      </c>
      <c r="N384" s="14" t="str">
        <f>IF(AND(OR($D383={"1/3","2/3","3/1","3/2"}),L383="w"),VLOOKUP(N383,$AA$2:$AB$17,2,FALSE),IF(AND(OR($D383={"1/3","2/3","3/1","3/2"}),L383="l"),VLOOKUP(N383,$AC$2:$AD$17,2,FALSE),IF(AND(OR($D383={"1/3","2/3","3/1","3/2"}),L382="w"),VLOOKUP(N382,$AA$2:$AB$17,2,FALSE),IF(AND(OR($D383={"1/3","2/3","3/1","3/2"}),L382="l"),VLOOKUP(N382,$AC$2:$AD$17,2,FALSE),IF(AND(OR($D383={"1/3","2/3","3/1","3/2"}),L381="w"),VLOOKUP(N381,$AA$2:$AB$17,2,FALSE),IF(AND(OR($D383={"1/3","2/3","3/1","3/2"}),L381="l"),VLOOKUP(N381,$AC$2:$AD$17,2,FALSE),IF(AND(OR($D383={"1/3","2/3","3/1","3/2"}),L380="w"),VLOOKUP(N380,$AA$2:$AB$17,2,FALSE),IF(AND(OR($D383={"1/3","2/3","3/1","3/2"}),L380="l"),VLOOKUP(N380,$AC$2:$AD$17,2,FALSE),IF(AND(OR($D383={"1/3","2/3","3/1","3/2"}),L379="w"),VLOOKUP(N379,$AA$2:$AB$17,2,FALSE),IF(AND(OR($D383={"1/3","2/3","3/1","3/2"}),L379="l"),VLOOKUP(N379,$AC$2:$AD$17,2,FALSE),IF(AND(OR($D383={"1/3","2/3","3/1","3/2"}),L378="w"),VLOOKUP(N378,$AA$2:$AB$17,2,FALSE),IF(AND(OR($D383={"1/3","2/3","3/1","3/2"}),L378="l"),VLOOKUP(N378,$AC$2:$AD$17,2,FALSE),IF(AND(OR($D383={"1/3","2/3","3/1","3/2"}),L377="w"),VLOOKUP(N377,$AA$2:$AB$17,2,FALSE),IF(AND(OR($D383={"1/3","2/3","3/1","3/2"}),L377="l"),VLOOKUP(N377,$AC$2:$AD$17,2,FALSE),IF(AND(OR($D383={"1/3","2/3","3/1","3/2"}),L376="w"),VLOOKUP(N376,$AA$2:$AB$17,2,FALSE),IF(AND(OR($D383={"1/3","2/3","3/1","3/2"}),L376="l"),VLOOKUP(N376,$AC$2:$AD$17,2,FALSE),IF(AND(OR($D383={"1/3","2/3","3/1","3/2"}),L375="w"),VLOOKUP(N375,$AA$2:$AB$17,2,FALSE),IF(AND(OR($D383={"1/3","2/3","3/1","3/2"}),L375="l"),VLOOKUP(N375,$AC$2:$AD$17,2,FALSE),IF(AND(OR($D383={"1/3","2/3","3/1","3/2"}),L374="w"),VLOOKUP(N374,$AA$2:$AB$17,2,FALSE),IF(AND(OR($D383={"1/3","2/3","3/1","3/2"}),L374="l"),VLOOKUP(N374,$AC$2:$AD$17,2,FALSE),IF(AND(OR($D383={"1/3","2/3","3/1","3/2"}),L373="w"),VLOOKUP(N373,$AA$2:$AB$17,2,FALSE),IF(AND(OR($D383={"1/3","2/3","3/1","3/2"}),L373="l"),VLOOKUP(N373,$AC$2:$AD$17,2,FALSE),IF(OR($D383={"1/3","2/3","3/1","3/2"}),1,"")))))))))))))))))))))))</f>
        <v>5b</v>
      </c>
      <c r="O384" s="12">
        <f t="shared" si="32"/>
        <v>-7</v>
      </c>
      <c r="P384" s="13" t="str">
        <f>IF(AND(Q384="c",$A384&gt;=1,OR(R384={1,"2a","2b",3,"5a","5b","10a","10b","20a","20b","40a","40b","80a","80b","160a","160b"})),"w",IF(AND(Q384="",$A384&gt;=1,OR(R384={1,"2a","2b",3,"5a","5b","10a","10b","20a","20b","40a","40b","80a","80b","160a","160b"})),"l",""))</f>
        <v>l</v>
      </c>
      <c r="Q384" s="7" t="str">
        <f>IF(OR($A384={1,4,7,10,13,16,19,22,25,28,31,34}),"c","")</f>
        <v/>
      </c>
      <c r="R384" s="14">
        <f>IF(AND(OR($E383={"a/b","a/c","b/a","c/a"}),P383="w"),VLOOKUP(R383,$AA$2:$AB$17,2,FALSE),IF(AND(OR($E383={"a/b","a/c","b/a","c/a"}),P383="l"),VLOOKUP(R383,$AC$2:$AD$17,2,FALSE),IF(AND(OR($E383={"a/b","a/c","b/a","c/a"}),P382="w"),VLOOKUP(R382,$AA$2:$AB$17,2,FALSE),IF(AND(OR($E383={"a/b","a/c","b/a","c/a"}),P382="l"),VLOOKUP(R382,$AC$2:$AD$17,2,FALSE),IF(AND(OR($E383={"a/b","a/c","b/a","c/a"}),P381="w"),VLOOKUP(R381,$AA$2:$AB$17,2,FALSE),IF(AND(OR($E383={"a/b","a/c","b/a","c/a"}),P381="l"),VLOOKUP(R381,$AC$2:$AD$17,2,FALSE),IF(AND(OR($E383={"a/b","a/c","b/a","c/a"}),P380="w"),VLOOKUP(R380,$AA$2:$AB$17,2,FALSE),IF(AND(OR($E383={"a/b","a/c","b/a","c/a"}),P380="l"),VLOOKUP(R380,$AC$2:$AD$17,2,FALSE),IF(AND(OR($E383={"a/b","a/c","b/a","c/a"}),P379="w"),VLOOKUP(R379,$AA$2:$AB$17,2,FALSE),IF(AND(OR($E383={"a/b","a/c","b/a","c/a"}),P379="l"),VLOOKUP(R379,$AC$2:$AD$17,2,FALSE),IF(AND(OR($E383={"a/b","a/c","b/a","c/a"}),P378="w"),VLOOKUP(R378,$AA$2:$AB$17,2,FALSE),IF(AND(OR($E383={"a/b","a/c","b/a","c/a"}),P378="l"),VLOOKUP(R378,$AC$2:$AD$17,2,FALSE),IF(AND(OR($E383={"a/b","a/c","b/a","c/a"}),P377="w"),VLOOKUP(R377,$AA$2:$AB$17,2,FALSE),IF(AND(OR($E383={"a/b","a/c","b/a","c/a"}),P377="l"),VLOOKUP(R377,$AC$2:$AD$17,2,FALSE),IF(AND(OR($E383={"a/b","a/c","b/a","c/a"}),P376="w"),VLOOKUP(R376,$AA$2:$AB$17,2,FALSE),IF(AND(OR($E383={"a/b","a/c","b/a","c/a"}),P376="l"),VLOOKUP(R376,$AC$2:$AD$17,2,FALSE),IF(AND(OR($E383={"a/b","a/c","b/a","c/a"}),P375="w"),VLOOKUP(R375,$AA$2:$AB$17,2,FALSE),IF(AND(OR($E383={"a/b","a/c","b/a","c/a"}),P375="l"),VLOOKUP(R375,$AC$2:$AD$17,2,FALSE),IF(AND(OR($E383={"a/b","a/c","b/a","c/a"}),P374="w"),VLOOKUP(R374,$AA$2:$AB$17,2,FALSE),IF(AND(OR($E383={"a/b","a/c","b/a","c/a"}),P374="l"),VLOOKUP(R374,$AC$2:$AD$17,2,FALSE),IF(AND(OR($E383={"a/b","a/c","b/a","c/a"}),P373="w"),VLOOKUP(R373,$AA$2:$AB$17,2,FALSE),IF(AND(OR($E383={"a/b","a/c","b/a","c/a"}),P373="l"),VLOOKUP(R373,$AC$2:$AD$17,2,FALSE),IF(OR($E383={"a/b","a/c","b/a","c/a"}),1,"")))))))))))))))))))))))</f>
        <v>1</v>
      </c>
      <c r="S384" s="13" t="str">
        <f>IF(AND(T384="c",$A384&gt;=1,OR(U384={1,"2a","2b",3,"5a","5b","10a","10b","20a","20b","40a","40b","80a","80b","160a","160b"})),"w",IF(AND(T384="",$A384&gt;=1,OR(U384={1,"2a","2b",3,"5a","5b","10a","10b","20a","20b","40a","40b","80a","80b","160a","160b"})),"l",""))</f>
        <v/>
      </c>
      <c r="T384" s="7" t="str">
        <f>IF(OR($A384={2,5,8,11,14,17,20,23,26,29,32,35}),"c","")</f>
        <v/>
      </c>
      <c r="U384" s="14" t="str">
        <f>IF(AND(OR($E383={"a/b","b/c","b/a","c/b"}),S383="w"),VLOOKUP(U383,$AA$2:$AB$17,2,FALSE),IF(AND(OR($E383={"a/b","b/c","b/a","c/b"}),S383="l"),VLOOKUP(U383,$AC$2:$AD$17,2,FALSE),IF(AND(OR($E383={"a/b","b/c","b/a","c/b"}),S382="w"),VLOOKUP(U382,$AA$2:$AB$17,2,FALSE),IF(AND(OR($E383={"a/b","b/c","b/a","c/b"}),S382="l"),VLOOKUP(U382,$AC$2:$AD$17,2,FALSE),IF(AND(OR($E383={"a/b","b/c","b/a","c/b"}),S381="w"),VLOOKUP(U381,$AA$2:$AB$17,2,FALSE),IF(AND(OR($E383={"a/b","b/c","b/a","c/b"}),S381="l"),VLOOKUP(U381,$AC$2:$AD$17,2,FALSE),IF(AND(OR($E383={"a/b","b/c","b/a","c/b"}),S380="w"),VLOOKUP(U380,$AA$2:$AB$17,2,FALSE),IF(AND(OR($E383={"a/b","b/c","b/a","c/b"}),S380="l"),VLOOKUP(U380,$AC$2:$AD$17,2,FALSE),IF(AND(OR($E383={"a/b","b/c","b/a","c/b"}),S379="w"),VLOOKUP(U379,$AA$2:$AB$17,2,FALSE),IF(AND(OR($E383={"a/b","b/c","b/a","c/b"}),S379="l"),VLOOKUP(U379,$AC$2:$AD$17,2,FALSE),IF(AND(OR($E383={"a/b","b/c","b/a","c/b"}),S378="w"),VLOOKUP(U378,$AA$2:$AB$17,2,FALSE),IF(AND(OR($E383={"a/b","b/c","b/a","c/b"}),S378="l"),VLOOKUP(U378,$AC$2:$AD$17,2,FALSE),IF(AND(OR($E383={"a/b","b/c","b/a","c/b"}),S377="w"),VLOOKUP(U377,$AA$2:$AB$17,2,FALSE),IF(AND(OR($E383={"a/b","b/c","b/a","c/b"}),S377="l"),VLOOKUP(U377,$AC$2:$AD$17,2,FALSE),IF(AND(OR($E383={"a/b","b/c","b/a","c/b"}),S376="w"),VLOOKUP(U376,$AA$2:$AB$17,2,FALSE),IF(AND(OR($E383={"a/b","b/c","b/a","c/b"}),S376="l"),VLOOKUP(U376,$AC$2:$AD$17,2,FALSE),IF(AND(OR($E383={"a/b","b/c","b/a","c/b"}),S375="w"),VLOOKUP(U375,$AA$2:$AB$17,2,FALSE),IF(AND(OR($E383={"a/b","b/c","b/a","c/b"}),S375="l"),VLOOKUP(U375,$AC$2:$AD$17,2,FALSE),IF(AND(OR($E383={"a/b","b/c","b/a","c/b"}),S374="w"),VLOOKUP(U374,$AA$2:$AB$17,2,FALSE),IF(AND(OR($E383={"a/b","b/c","b/a","c/b"}),S374="l"),VLOOKUP(U374,$AC$2:$AD$17,2,FALSE),IF(AND(OR($E383={"a/b","b/c","b/a","c/b"}),S373="w"),VLOOKUP(U373,$AA$2:$AB$17,2,FALSE),IF(AND(OR($E383={"a/b","b/c","b/a","c/b"}),S373="l"),VLOOKUP(U373,$AC$2:$AD$17,2,FALSE),IF(OR($E383={"a/b","b/c","b/a","c/b"}),1,"")))))))))))))))))))))))</f>
        <v/>
      </c>
      <c r="V384" s="13" t="str">
        <f>IF(AND(W384="c",$A384&gt;=1,OR(X384={1,"2a","2b",3,"5a","5b","10a","10b","20a","20b","40a","40b","80a","80b","160a","160b"})),"w",IF(AND(W384="",$A384&gt;=1,OR(X384={1,"2a","2b",3,"5a","5b","10a","10b","20a","20b","40a","40b","80a","80b","160a","160b"})),"l",""))</f>
        <v>w</v>
      </c>
      <c r="W384" s="7" t="str">
        <f>IF(OR($A384={3,6,9,12,15,18,21,24,27,30,33,36}),"c","")</f>
        <v>c</v>
      </c>
      <c r="X384" s="14">
        <f>IF(AND(OR($E383={"a/c","b/c","c/a","c/b"}),V383="w"),VLOOKUP(X383,$AA$2:$AB$17,2,FALSE),IF(AND(OR($E383={"a/c","b/c","c/a","c/b"}),V383="l"),VLOOKUP(X383,$AC$2:$AD$17,2,FALSE),IF(AND(OR($E383={"a/c","b/c","c/a","c/b"}),V382="w"),VLOOKUP(X382,$AA$2:$AB$17,2,FALSE),IF(AND(OR($E383={"a/c","b/c","c/a","c/b"}),V382="l"),VLOOKUP(X382,$AC$2:$AD$17,2,FALSE),IF(AND(OR($E383={"a/c","b/c","c/a","c/b"}),V381="w"),VLOOKUP(X381,$AA$2:$AB$17,2,FALSE),IF(AND(OR($E383={"a/c","b/c","c/a","c/b"}),V381="l"),VLOOKUP(X381,$AC$2:$AD$17,2,FALSE),IF(AND(OR($E383={"a/c","b/c","c/a","c/b"}),V380="w"),VLOOKUP(X380,$AA$2:$AB$17,2,FALSE),IF(AND(OR($E383={"a/c","b/c","c/a","c/b"}),V380="l"),VLOOKUP(X380,$AC$2:$AD$17,2,FALSE),IF(AND(OR($E383={"a/c","b/c","c/a","c/b"}),V379="w"),VLOOKUP(X379,$AA$2:$AB$17,2,FALSE),IF(AND(OR($E383={"a/c","b/c","c/a","c/b"}),V379="l"),VLOOKUP(X379,$AC$2:$AD$17,2,FALSE),IF(AND(OR($E383={"a/c","b/c","c/a","c/b"}),V378="w"),VLOOKUP(X378,$AA$2:$AB$17,2,FALSE),IF(AND(OR($E383={"a/c","b/c","c/a","c/b"}),V378="l"),VLOOKUP(X378,$AC$2:$AD$17,2,FALSE),IF(AND(OR($E383={"a/c","b/c","c/a","c/b"}),V377="w"),VLOOKUP(X377,$AA$2:$AB$17,2,FALSE),IF(AND(OR($E383={"a/c","b/c","c/a","c/b"}),V377="l"),VLOOKUP(X377,$AC$2:$AD$17,2,FALSE),IF(AND(OR($E383={"a/c","b/c","c/a","c/b"}),V376="w"),VLOOKUP(X376,$AA$2:$AB$17,2,FALSE),IF(AND(OR($E383={"a/c","b/c","c/a","c/b"}),V376="l"),VLOOKUP(X376,$AC$2:$AD$17,2,FALSE),IF(AND(OR($E383={"a/c","b/c","c/a","c/b"}),V375="w"),VLOOKUP(X375,$AA$2:$AB$17,2,FALSE),IF(AND(OR($E383={"a/c","b/c","c/a","c/b"}),V375="l"),VLOOKUP(X375,$AC$2:$AD$17,2,FALSE),IF(AND(OR($E383={"a/c","b/c","c/a","c/b"}),V374="w"),VLOOKUP(X374,$AA$2:$AB$17,2,FALSE),IF(AND(OR($E383={"a/c","b/c","c/a","c/b"}),V374="l"),VLOOKUP(X374,$AC$2:$AD$17,2,FALSE),IF(AND(OR($E383={"a/c","b/c","c/a","c/b"}),V373="w"),VLOOKUP(X373,$AA$2:$AB$17,2,FALSE),IF(AND(OR($E383={"a/c","b/c","c/a","c/b"}),V373="l"),VLOOKUP(X373,$AC$2:$AD$17,2,FALSE),IF(OR($E383={"a/c","b/c","c/a","c/b"}),1,"")))))))))))))))))))))))</f>
        <v>3</v>
      </c>
      <c r="Y384" s="12">
        <f t="shared" si="33"/>
        <v>5</v>
      </c>
      <c r="Z384" s="27">
        <f t="shared" si="34"/>
        <v>-2</v>
      </c>
    </row>
    <row r="385" spans="1:26">
      <c r="A385" s="2">
        <v>8</v>
      </c>
      <c r="B385" s="9">
        <f>IF(OR($A385={1,2,3,4,5,6,7,8,9,10,11,12}),1,IF(OR($A385={13,14,15,16,17,18,19,20,21,22,23,24}),2,IF(OR($A385={25,26,27,28,29,30,31,32,33,34,35,36}),3,"")))</f>
        <v>1</v>
      </c>
      <c r="C385" s="9" t="str">
        <f>IF(OR($A385={1,4,7,10,13,16,19,22,25,28,31,34}),"A",IF(OR($A385={2,5,8,11,14,17,20,23,26,29,32,35}),"B",IF(OR($A385={3,6,9,12,15,18,21,24,27,30,33,36}),"C","")))</f>
        <v>B</v>
      </c>
      <c r="D385" t="str">
        <f t="shared" si="35"/>
        <v>2/1</v>
      </c>
      <c r="E385" t="str">
        <f t="shared" si="36"/>
        <v>C/B</v>
      </c>
      <c r="F385" s="13" t="str">
        <f>IF(AND(G385="d",$A385&gt;=1,OR(H385={1,"2a","2b",3,"5a","5b","10a","10b","20a","20b","40a","40b","80a","80b","160a","160b"})),"w",IF(AND(G385="",$A385&gt;=1,OR(H385={1,"2a","2b",3,"5a","5b","10a","10b","20a","20b","40a","40b","80a","80b","160a","160b"})),"l",""))</f>
        <v/>
      </c>
      <c r="G385" s="7" t="str">
        <f>IF(OR($A385={1,2,3,4,5,6,7,8,9,10,11,12}),"d","")</f>
        <v>d</v>
      </c>
      <c r="H385" s="14" t="str">
        <f>IF(AND(OR($D384={"1/2","1/3","2/1","3/1"}),F384="w"),VLOOKUP(H384,$AA$2:$AB$17,2,FALSE),IF(AND(OR($D384={"1/2","1/3","2/1","3/1"}),F384="l"),VLOOKUP(H384,$AC$2:$AD$17,2,FALSE),IF(AND(OR($D384={"1/2","1/3","2/1","3/1"}),F383="w"),VLOOKUP(H383,$AA$2:$AB$17,2,FALSE),IF(AND(OR($D384={"1/2","1/3","2/1","3/1"}),F383="l"),VLOOKUP(H383,$AC$2:$AD$17,2,FALSE),IF(AND(OR($D384={"1/2","1/3","2/1","3/1"}),F382="w"),VLOOKUP(H382,$AA$2:$AB$17,2,FALSE),IF(AND(OR($D384={"1/2","1/3","2/1","3/1"}),F382="l"),VLOOKUP(H382,$AC$2:$AD$17,2,FALSE),IF(AND(OR($D384={"1/2","1/3","2/1","3/1"}),F381="w"),VLOOKUP(H381,$AA$2:$AB$17,2,FALSE),IF(AND(OR($D384={"1/2","1/3","2/1","3/1"}),F381="l"),VLOOKUP(H381,$AC$2:$AD$17,2,FALSE),IF(AND(OR($D384={"1/2","1/3","2/1","3/1"}),F380="w"),VLOOKUP(H380,$AA$2:$AB$17,2,FALSE),IF(AND(OR($D384={"1/2","1/3","2/1","3/1"}),F380="l"),VLOOKUP(H380,$AC$2:$AD$17,2,FALSE),IF(AND(OR($D384={"1/2","1/3","2/1","3/1"}),F379="w"),VLOOKUP(H379,$AA$2:$AB$17,2,FALSE),IF(AND(OR($D384={"1/2","1/3","2/1","3/1"}),F379="l"),VLOOKUP(H379,$AC$2:$AD$17,2,FALSE),IF(AND(OR($D384={"1/2","1/3","2/1","3/1"}),F378="w"),VLOOKUP(H378,$AA$2:$AB$17,2,FALSE),IF(AND(OR($D384={"1/2","1/3","2/1","3/1"}),F378="l"),VLOOKUP(H378,$AC$2:$AD$17,2,FALSE),IF(AND(OR($D384={"1/2","1/3","2/1","3/1"}),F377="w"),VLOOKUP(H377,$AA$2:$AB$17,2,FALSE),IF(AND(OR($D384={"1/2","1/3","2/1","3/1"}),F377="l"),VLOOKUP(H377,$AC$2:$AD$17,2,FALSE),IF(AND(OR($D384={"1/2","1/3","2/1","3/1"}),F376="w"),VLOOKUP(H376,$AA$2:$AB$17,2,FALSE),IF(AND(OR($D384={"1/2","1/3","2/1","3/1"}),F376="l"),VLOOKUP(H376,$AC$2:$AD$17,2,FALSE),IF(AND(OR($D384={"1/2","1/3","2/1","3/1"}),F375="w"),VLOOKUP(H375,$AA$2:$AB$17,2,FALSE),IF(AND(OR($D384={"1/2","1/3","2/1","3/1"}),F375="l"),VLOOKUP(H375,$AC$2:$AD$17,2,FALSE),IF(AND(OR($D384={"1/2","1/3","2/1","3/1"}),F374="w"),VLOOKUP(H374,$AA$2:$AB$17,2,FALSE),IF(AND(OR($D384={"1/2","1/3","2/1","3/1"}),F374="l"),VLOOKUP(H374,$AC$2:$AD$17,2,FALSE),IF(OR($D384={"1/2","1/3","2/1","3/1"}),1,"")))))))))))))))))))))))</f>
        <v/>
      </c>
      <c r="I385" s="13" t="str">
        <f>IF(AND(J385="d",$A385&gt;=1,OR(K385={1,"2a","2b",3,"5a","5b","10a","10b","20a","20b","40a","40b","80a","80b","160a","160b"})),"w",IF(AND(J385="",$A385&gt;=1,OR(K385={1,"2a","2b",3,"5a","5b","10a","10b","20a","20b","40a","40b","80a","80b","160a","160b"})),"l",""))</f>
        <v>l</v>
      </c>
      <c r="J385" s="7" t="str">
        <f>IF(OR($A385={13,14,15,16,17,18,19,20,21,22,23,24}),"d","")</f>
        <v/>
      </c>
      <c r="K385" s="14">
        <f>IF(AND(OR($D384={"1/2","2/3","2/1","3/2"}),I384="w"),VLOOKUP(K384,$AA$2:$AB$17,2,FALSE),IF(AND(OR($D384={"1/2","2/3","2/1","3/2"}),I384="l"),VLOOKUP(K384,$AC$2:$AD$17,2,FALSE),IF(AND(OR($D384={"1/2","2/3","2/1","3/2"}),I383="w"),VLOOKUP(K383,$AA$2:$AB$17,2,FALSE),IF(AND(OR($D384={"1/2","2/3","2/1","3/2"}),I383="l"),VLOOKUP(K383,$AC$2:$AD$17,2,FALSE),IF(AND(OR($D384={"1/2","2/3","2/1","3/2"}),I382="w"),VLOOKUP(K382,$AA$2:$AB$17,2,FALSE),IF(AND(OR($D384={"1/2","2/3","2/1","3/2"}),I382="l"),VLOOKUP(K382,$AC$2:$AD$17,2,FALSE),IF(AND(OR($D384={"1/2","2/3","2/1","3/2"}),I381="w"),VLOOKUP(K381,$AA$2:$AB$17,2,FALSE),IF(AND(OR($D384={"1/2","2/3","2/1","3/2"}),I381="l"),VLOOKUP(K381,$AC$2:$AD$17,2,FALSE),IF(AND(OR($D384={"1/2","2/3","2/1","3/2"}),I380="w"),VLOOKUP(K380,$AA$2:$AB$17,2,FALSE),IF(AND(OR($D384={"1/2","2/3","2/1","3/2"}),I380="l"),VLOOKUP(K380,$AC$2:$AD$17,2,FALSE),IF(AND(OR($D384={"1/2","2/3","2/1","3/2"}),I379="w"),VLOOKUP(K379,$AA$2:$AB$17,2,FALSE),IF(AND(OR($D384={"1/2","2/3","2/1","3/2"}),I379="l"),VLOOKUP(K379,$AC$2:$AD$17,2,FALSE),IF(AND(OR($D384={"1/2","2/3","2/1","3/2"}),I378="w"),VLOOKUP(K378,$AA$2:$AB$17,2,FALSE),IF(AND(OR($D384={"1/2","2/3","2/1","3/2"}),I378="l"),VLOOKUP(K378,$AC$2:$AD$17,2,FALSE),IF(AND(OR($D384={"1/2","2/3","2/1","3/2"}),I377="w"),VLOOKUP(K377,$AA$2:$AB$17,2,FALSE),IF(AND(OR($D384={"1/2","2/3","2/1","3/2"}),I377="l"),VLOOKUP(K377,$AC$2:$AD$17,2,FALSE),IF(AND(OR($D384={"1/2","2/3","2/1","3/2"}),I376="w"),VLOOKUP(K376,$AA$2:$AB$17,2,FALSE),IF(AND(OR($D384={"1/2","2/3","2/1","3/2"}),I376="l"),VLOOKUP(K376,$AC$2:$AD$17,2,FALSE),IF(AND(OR($D384={"1/2","2/3","2/1","3/2"}),I375="w"),VLOOKUP(K375,$AA$2:$AB$17,2,FALSE),IF(AND(OR($D384={"1/2","2/3","2/1","3/2"}),I375="l"),VLOOKUP(K375,$AC$2:$AD$17,2,FALSE),IF(AND(OR($D384={"1/2","2/3","2/1","3/2"}),I374="w"),VLOOKUP(K374,$AA$2:$AB$17,2,FALSE),IF(AND(OR($D384={"1/2","2/3","2/1","3/2"}),I374="l"),VLOOKUP(K374,$AC$2:$AD$17,2,FALSE),IF(OR($D384={"1/2","2/3","2/1","3/2"}),1,"")))))))))))))))))))))))</f>
        <v>3</v>
      </c>
      <c r="L385" s="13" t="str">
        <f>IF(AND(M385="d",$A385&gt;=1,OR(N385={1,"2a","2b",3,"5a","5b","10a","10b","20a","20b","40a","40b","80a","80b","160a","160b"})),"w",IF(AND(M385="",$A385&gt;=1,OR(N385={1,"2a","2b",3,"5a","5b","10a","10b","20a","20b","40a","40b","80a","80b","160a","160b"})),"l",""))</f>
        <v>l</v>
      </c>
      <c r="M385" s="7" t="str">
        <f>IF(OR($A385={25,26,27,28,29,30,31,32,33,34,35,36}),"d","")</f>
        <v/>
      </c>
      <c r="N385" s="14" t="str">
        <f>IF(AND(OR($D384={"1/3","2/3","3/1","3/2"}),L384="w"),VLOOKUP(N384,$AA$2:$AB$17,2,FALSE),IF(AND(OR($D384={"1/3","2/3","3/1","3/2"}),L384="l"),VLOOKUP(N384,$AC$2:$AD$17,2,FALSE),IF(AND(OR($D384={"1/3","2/3","3/1","3/2"}),L383="w"),VLOOKUP(N383,$AA$2:$AB$17,2,FALSE),IF(AND(OR($D384={"1/3","2/3","3/1","3/2"}),L383="l"),VLOOKUP(N383,$AC$2:$AD$17,2,FALSE),IF(AND(OR($D384={"1/3","2/3","3/1","3/2"}),L382="w"),VLOOKUP(N382,$AA$2:$AB$17,2,FALSE),IF(AND(OR($D384={"1/3","2/3","3/1","3/2"}),L382="l"),VLOOKUP(N382,$AC$2:$AD$17,2,FALSE),IF(AND(OR($D384={"1/3","2/3","3/1","3/2"}),L381="w"),VLOOKUP(N381,$AA$2:$AB$17,2,FALSE),IF(AND(OR($D384={"1/3","2/3","3/1","3/2"}),L381="l"),VLOOKUP(N381,$AC$2:$AD$17,2,FALSE),IF(AND(OR($D384={"1/3","2/3","3/1","3/2"}),L380="w"),VLOOKUP(N380,$AA$2:$AB$17,2,FALSE),IF(AND(OR($D384={"1/3","2/3","3/1","3/2"}),L380="l"),VLOOKUP(N380,$AC$2:$AD$17,2,FALSE),IF(AND(OR($D384={"1/3","2/3","3/1","3/2"}),L379="w"),VLOOKUP(N379,$AA$2:$AB$17,2,FALSE),IF(AND(OR($D384={"1/3","2/3","3/1","3/2"}),L379="l"),VLOOKUP(N379,$AC$2:$AD$17,2,FALSE),IF(AND(OR($D384={"1/3","2/3","3/1","3/2"}),L378="w"),VLOOKUP(N378,$AA$2:$AB$17,2,FALSE),IF(AND(OR($D384={"1/3","2/3","3/1","3/2"}),L378="l"),VLOOKUP(N378,$AC$2:$AD$17,2,FALSE),IF(AND(OR($D384={"1/3","2/3","3/1","3/2"}),L377="w"),VLOOKUP(N377,$AA$2:$AB$17,2,FALSE),IF(AND(OR($D384={"1/3","2/3","3/1","3/2"}),L377="l"),VLOOKUP(N377,$AC$2:$AD$17,2,FALSE),IF(AND(OR($D384={"1/3","2/3","3/1","3/2"}),L376="w"),VLOOKUP(N376,$AA$2:$AB$17,2,FALSE),IF(AND(OR($D384={"1/3","2/3","3/1","3/2"}),L376="l"),VLOOKUP(N376,$AC$2:$AD$17,2,FALSE),IF(AND(OR($D384={"1/3","2/3","3/1","3/2"}),L375="w"),VLOOKUP(N375,$AA$2:$AB$17,2,FALSE),IF(AND(OR($D384={"1/3","2/3","3/1","3/2"}),L375="l"),VLOOKUP(N375,$AC$2:$AD$17,2,FALSE),IF(AND(OR($D384={"1/3","2/3","3/1","3/2"}),L374="w"),VLOOKUP(N374,$AA$2:$AB$17,2,FALSE),IF(AND(OR($D384={"1/3","2/3","3/1","3/2"}),L374="l"),VLOOKUP(N374,$AC$2:$AD$17,2,FALSE),IF(OR($D384={"1/3","2/3","3/1","3/2"}),1,"")))))))))))))))))))))))</f>
        <v>10a</v>
      </c>
      <c r="O385" s="12">
        <f t="shared" si="32"/>
        <v>-13</v>
      </c>
      <c r="P385" s="13" t="str">
        <f>IF(AND(Q385="c",$A385&gt;=1,OR(R385={1,"2a","2b",3,"5a","5b","10a","10b","20a","20b","40a","40b","80a","80b","160a","160b"})),"w",IF(AND(Q385="",$A385&gt;=1,OR(R385={1,"2a","2b",3,"5a","5b","10a","10b","20a","20b","40a","40b","80a","80b","160a","160b"})),"l",""))</f>
        <v>l</v>
      </c>
      <c r="Q385" s="7" t="str">
        <f>IF(OR($A385={1,4,7,10,13,16,19,22,25,28,31,34}),"c","")</f>
        <v/>
      </c>
      <c r="R385" s="14" t="str">
        <f>IF(AND(OR($E384={"a/b","a/c","b/a","c/a"}),P384="w"),VLOOKUP(R384,$AA$2:$AB$17,2,FALSE),IF(AND(OR($E384={"a/b","a/c","b/a","c/a"}),P384="l"),VLOOKUP(R384,$AC$2:$AD$17,2,FALSE),IF(AND(OR($E384={"a/b","a/c","b/a","c/a"}),P383="w"),VLOOKUP(R383,$AA$2:$AB$17,2,FALSE),IF(AND(OR($E384={"a/b","a/c","b/a","c/a"}),P383="l"),VLOOKUP(R383,$AC$2:$AD$17,2,FALSE),IF(AND(OR($E384={"a/b","a/c","b/a","c/a"}),P382="w"),VLOOKUP(R382,$AA$2:$AB$17,2,FALSE),IF(AND(OR($E384={"a/b","a/c","b/a","c/a"}),P382="l"),VLOOKUP(R382,$AC$2:$AD$17,2,FALSE),IF(AND(OR($E384={"a/b","a/c","b/a","c/a"}),P381="w"),VLOOKUP(R381,$AA$2:$AB$17,2,FALSE),IF(AND(OR($E384={"a/b","a/c","b/a","c/a"}),P381="l"),VLOOKUP(R381,$AC$2:$AD$17,2,FALSE),IF(AND(OR($E384={"a/b","a/c","b/a","c/a"}),P380="w"),VLOOKUP(R380,$AA$2:$AB$17,2,FALSE),IF(AND(OR($E384={"a/b","a/c","b/a","c/a"}),P380="l"),VLOOKUP(R380,$AC$2:$AD$17,2,FALSE),IF(AND(OR($E384={"a/b","a/c","b/a","c/a"}),P379="w"),VLOOKUP(R379,$AA$2:$AB$17,2,FALSE),IF(AND(OR($E384={"a/b","a/c","b/a","c/a"}),P379="l"),VLOOKUP(R379,$AC$2:$AD$17,2,FALSE),IF(AND(OR($E384={"a/b","a/c","b/a","c/a"}),P378="w"),VLOOKUP(R378,$AA$2:$AB$17,2,FALSE),IF(AND(OR($E384={"a/b","a/c","b/a","c/a"}),P378="l"),VLOOKUP(R378,$AC$2:$AD$17,2,FALSE),IF(AND(OR($E384={"a/b","a/c","b/a","c/a"}),P377="w"),VLOOKUP(R377,$AA$2:$AB$17,2,FALSE),IF(AND(OR($E384={"a/b","a/c","b/a","c/a"}),P377="l"),VLOOKUP(R377,$AC$2:$AD$17,2,FALSE),IF(AND(OR($E384={"a/b","a/c","b/a","c/a"}),P376="w"),VLOOKUP(R376,$AA$2:$AB$17,2,FALSE),IF(AND(OR($E384={"a/b","a/c","b/a","c/a"}),P376="l"),VLOOKUP(R376,$AC$2:$AD$17,2,FALSE),IF(AND(OR($E384={"a/b","a/c","b/a","c/a"}),P375="w"),VLOOKUP(R375,$AA$2:$AB$17,2,FALSE),IF(AND(OR($E384={"a/b","a/c","b/a","c/a"}),P375="l"),VLOOKUP(R375,$AC$2:$AD$17,2,FALSE),IF(AND(OR($E384={"a/b","a/c","b/a","c/a"}),P374="w"),VLOOKUP(R374,$AA$2:$AB$17,2,FALSE),IF(AND(OR($E384={"a/b","a/c","b/a","c/a"}),P374="l"),VLOOKUP(R374,$AC$2:$AD$17,2,FALSE),IF(OR($E384={"a/b","a/c","b/a","c/a"}),1,"")))))))))))))))))))))))</f>
        <v>2a</v>
      </c>
      <c r="S385" s="13" t="str">
        <f>IF(AND(T385="c",$A385&gt;=1,OR(U385={1,"2a","2b",3,"5a","5b","10a","10b","20a","20b","40a","40b","80a","80b","160a","160b"})),"w",IF(AND(T385="",$A385&gt;=1,OR(U385={1,"2a","2b",3,"5a","5b","10a","10b","20a","20b","40a","40b","80a","80b","160a","160b"})),"l",""))</f>
        <v/>
      </c>
      <c r="T385" s="7" t="str">
        <f>IF(OR($A385={2,5,8,11,14,17,20,23,26,29,32,35}),"c","")</f>
        <v>c</v>
      </c>
      <c r="U385" s="14" t="str">
        <f>IF(AND(OR($E384={"a/b","b/c","b/a","c/b"}),S384="w"),VLOOKUP(U384,$AA$2:$AB$17,2,FALSE),IF(AND(OR($E384={"a/b","b/c","b/a","c/b"}),S384="l"),VLOOKUP(U384,$AC$2:$AD$17,2,FALSE),IF(AND(OR($E384={"a/b","b/c","b/a","c/b"}),S383="w"),VLOOKUP(U383,$AA$2:$AB$17,2,FALSE),IF(AND(OR($E384={"a/b","b/c","b/a","c/b"}),S383="l"),VLOOKUP(U383,$AC$2:$AD$17,2,FALSE),IF(AND(OR($E384={"a/b","b/c","b/a","c/b"}),S382="w"),VLOOKUP(U382,$AA$2:$AB$17,2,FALSE),IF(AND(OR($E384={"a/b","b/c","b/a","c/b"}),S382="l"),VLOOKUP(U382,$AC$2:$AD$17,2,FALSE),IF(AND(OR($E384={"a/b","b/c","b/a","c/b"}),S381="w"),VLOOKUP(U381,$AA$2:$AB$17,2,FALSE),IF(AND(OR($E384={"a/b","b/c","b/a","c/b"}),S381="l"),VLOOKUP(U381,$AC$2:$AD$17,2,FALSE),IF(AND(OR($E384={"a/b","b/c","b/a","c/b"}),S380="w"),VLOOKUP(U380,$AA$2:$AB$17,2,FALSE),IF(AND(OR($E384={"a/b","b/c","b/a","c/b"}),S380="l"),VLOOKUP(U380,$AC$2:$AD$17,2,FALSE),IF(AND(OR($E384={"a/b","b/c","b/a","c/b"}),S379="w"),VLOOKUP(U379,$AA$2:$AB$17,2,FALSE),IF(AND(OR($E384={"a/b","b/c","b/a","c/b"}),S379="l"),VLOOKUP(U379,$AC$2:$AD$17,2,FALSE),IF(AND(OR($E384={"a/b","b/c","b/a","c/b"}),S378="w"),VLOOKUP(U378,$AA$2:$AB$17,2,FALSE),IF(AND(OR($E384={"a/b","b/c","b/a","c/b"}),S378="l"),VLOOKUP(U378,$AC$2:$AD$17,2,FALSE),IF(AND(OR($E384={"a/b","b/c","b/a","c/b"}),S377="w"),VLOOKUP(U377,$AA$2:$AB$17,2,FALSE),IF(AND(OR($E384={"a/b","b/c","b/a","c/b"}),S377="l"),VLOOKUP(U377,$AC$2:$AD$17,2,FALSE),IF(AND(OR($E384={"a/b","b/c","b/a","c/b"}),S376="w"),VLOOKUP(U376,$AA$2:$AB$17,2,FALSE),IF(AND(OR($E384={"a/b","b/c","b/a","c/b"}),S376="l"),VLOOKUP(U376,$AC$2:$AD$17,2,FALSE),IF(AND(OR($E384={"a/b","b/c","b/a","c/b"}),S375="w"),VLOOKUP(U375,$AA$2:$AB$17,2,FALSE),IF(AND(OR($E384={"a/b","b/c","b/a","c/b"}),S375="l"),VLOOKUP(U375,$AC$2:$AD$17,2,FALSE),IF(AND(OR($E384={"a/b","b/c","b/a","c/b"}),S374="w"),VLOOKUP(U374,$AA$2:$AB$17,2,FALSE),IF(AND(OR($E384={"a/b","b/c","b/a","c/b"}),S374="l"),VLOOKUP(U374,$AC$2:$AD$17,2,FALSE),IF(OR($E384={"a/b","b/c","b/a","c/b"}),1,"")))))))))))))))))))))))</f>
        <v/>
      </c>
      <c r="V385" s="13" t="str">
        <f>IF(AND(W385="c",$A385&gt;=1,OR(X385={1,"2a","2b",3,"5a","5b","10a","10b","20a","20b","40a","40b","80a","80b","160a","160b"})),"w",IF(AND(W385="",$A385&gt;=1,OR(X385={1,"2a","2b",3,"5a","5b","10a","10b","20a","20b","40a","40b","80a","80b","160a","160b"})),"l",""))</f>
        <v>l</v>
      </c>
      <c r="W385" s="7" t="str">
        <f>IF(OR($A385={3,6,9,12,15,18,21,24,27,30,33,36}),"c","")</f>
        <v/>
      </c>
      <c r="X385" s="14">
        <f>IF(AND(OR($E384={"a/c","b/c","c/a","c/b"}),V384="w"),VLOOKUP(X384,$AA$2:$AB$17,2,FALSE),IF(AND(OR($E384={"a/c","b/c","c/a","c/b"}),V384="l"),VLOOKUP(X384,$AC$2:$AD$17,2,FALSE),IF(AND(OR($E384={"a/c","b/c","c/a","c/b"}),V383="w"),VLOOKUP(X383,$AA$2:$AB$17,2,FALSE),IF(AND(OR($E384={"a/c","b/c","c/a","c/b"}),V383="l"),VLOOKUP(X383,$AC$2:$AD$17,2,FALSE),IF(AND(OR($E384={"a/c","b/c","c/a","c/b"}),V382="w"),VLOOKUP(X382,$AA$2:$AB$17,2,FALSE),IF(AND(OR($E384={"a/c","b/c","c/a","c/b"}),V382="l"),VLOOKUP(X382,$AC$2:$AD$17,2,FALSE),IF(AND(OR($E384={"a/c","b/c","c/a","c/b"}),V381="w"),VLOOKUP(X381,$AA$2:$AB$17,2,FALSE),IF(AND(OR($E384={"a/c","b/c","c/a","c/b"}),V381="l"),VLOOKUP(X381,$AC$2:$AD$17,2,FALSE),IF(AND(OR($E384={"a/c","b/c","c/a","c/b"}),V380="w"),VLOOKUP(X380,$AA$2:$AB$17,2,FALSE),IF(AND(OR($E384={"a/c","b/c","c/a","c/b"}),V380="l"),VLOOKUP(X380,$AC$2:$AD$17,2,FALSE),IF(AND(OR($E384={"a/c","b/c","c/a","c/b"}),V379="w"),VLOOKUP(X379,$AA$2:$AB$17,2,FALSE),IF(AND(OR($E384={"a/c","b/c","c/a","c/b"}),V379="l"),VLOOKUP(X379,$AC$2:$AD$17,2,FALSE),IF(AND(OR($E384={"a/c","b/c","c/a","c/b"}),V378="w"),VLOOKUP(X378,$AA$2:$AB$17,2,FALSE),IF(AND(OR($E384={"a/c","b/c","c/a","c/b"}),V378="l"),VLOOKUP(X378,$AC$2:$AD$17,2,FALSE),IF(AND(OR($E384={"a/c","b/c","c/a","c/b"}),V377="w"),VLOOKUP(X377,$AA$2:$AB$17,2,FALSE),IF(AND(OR($E384={"a/c","b/c","c/a","c/b"}),V377="l"),VLOOKUP(X377,$AC$2:$AD$17,2,FALSE),IF(AND(OR($E384={"a/c","b/c","c/a","c/b"}),V376="w"),VLOOKUP(X376,$AA$2:$AB$17,2,FALSE),IF(AND(OR($E384={"a/c","b/c","c/a","c/b"}),V376="l"),VLOOKUP(X376,$AC$2:$AD$17,2,FALSE),IF(AND(OR($E384={"a/c","b/c","c/a","c/b"}),V375="w"),VLOOKUP(X375,$AA$2:$AB$17,2,FALSE),IF(AND(OR($E384={"a/c","b/c","c/a","c/b"}),V375="l"),VLOOKUP(X375,$AC$2:$AD$17,2,FALSE),IF(AND(OR($E384={"a/c","b/c","c/a","c/b"}),V374="w"),VLOOKUP(X374,$AA$2:$AB$17,2,FALSE),IF(AND(OR($E384={"a/c","b/c","c/a","c/b"}),V374="l"),VLOOKUP(X374,$AC$2:$AD$17,2,FALSE),IF(OR($E384={"a/c","b/c","c/a","c/b"}),1,"")))))))))))))))))))))))</f>
        <v>1</v>
      </c>
      <c r="Y385" s="12">
        <f t="shared" si="33"/>
        <v>-3</v>
      </c>
      <c r="Z385" s="27">
        <f t="shared" si="34"/>
        <v>-16</v>
      </c>
    </row>
    <row r="386" spans="1:26">
      <c r="A386" s="2">
        <v>23</v>
      </c>
      <c r="B386" s="9">
        <f>IF(OR($A386={1,2,3,4,5,6,7,8,9,10,11,12}),1,IF(OR($A386={13,14,15,16,17,18,19,20,21,22,23,24}),2,IF(OR($A386={25,26,27,28,29,30,31,32,33,34,35,36}),3,"")))</f>
        <v>2</v>
      </c>
      <c r="C386" s="9" t="str">
        <f>IF(OR($A386={1,4,7,10,13,16,19,22,25,28,31,34}),"A",IF(OR($A386={2,5,8,11,14,17,20,23,26,29,32,35}),"B",IF(OR($A386={3,6,9,12,15,18,21,24,27,30,33,36}),"C","")))</f>
        <v>B</v>
      </c>
      <c r="D386" t="str">
        <f t="shared" si="35"/>
        <v>1/2</v>
      </c>
      <c r="E386" t="str">
        <f t="shared" si="36"/>
        <v>C/B</v>
      </c>
      <c r="F386" s="13" t="str">
        <f>IF(AND(G386="d",$A386&gt;=1,OR(H386={1,"2a","2b",3,"5a","5b","10a","10b","20a","20b","40a","40b","80a","80b","160a","160b"})),"w",IF(AND(G386="",$A386&gt;=1,OR(H386={1,"2a","2b",3,"5a","5b","10a","10b","20a","20b","40a","40b","80a","80b","160a","160b"})),"l",""))</f>
        <v>l</v>
      </c>
      <c r="G386" s="7" t="str">
        <f>IF(OR($A386={1,2,3,4,5,6,7,8,9,10,11,12}),"d","")</f>
        <v/>
      </c>
      <c r="H386" s="14" t="str">
        <f>IF(AND(OR($D385={"1/2","1/3","2/1","3/1"}),F385="w"),VLOOKUP(H385,$AA$2:$AB$17,2,FALSE),IF(AND(OR($D385={"1/2","1/3","2/1","3/1"}),F385="l"),VLOOKUP(H385,$AC$2:$AD$17,2,FALSE),IF(AND(OR($D385={"1/2","1/3","2/1","3/1"}),F384="w"),VLOOKUP(H384,$AA$2:$AB$17,2,FALSE),IF(AND(OR($D385={"1/2","1/3","2/1","3/1"}),F384="l"),VLOOKUP(H384,$AC$2:$AD$17,2,FALSE),IF(AND(OR($D385={"1/2","1/3","2/1","3/1"}),F383="w"),VLOOKUP(H383,$AA$2:$AB$17,2,FALSE),IF(AND(OR($D385={"1/2","1/3","2/1","3/1"}),F383="l"),VLOOKUP(H383,$AC$2:$AD$17,2,FALSE),IF(AND(OR($D385={"1/2","1/3","2/1","3/1"}),F382="w"),VLOOKUP(H382,$AA$2:$AB$17,2,FALSE),IF(AND(OR($D385={"1/2","1/3","2/1","3/1"}),F382="l"),VLOOKUP(H382,$AC$2:$AD$17,2,FALSE),IF(AND(OR($D385={"1/2","1/3","2/1","3/1"}),F381="w"),VLOOKUP(H381,$AA$2:$AB$17,2,FALSE),IF(AND(OR($D385={"1/2","1/3","2/1","3/1"}),F381="l"),VLOOKUP(H381,$AC$2:$AD$17,2,FALSE),IF(AND(OR($D385={"1/2","1/3","2/1","3/1"}),F380="w"),VLOOKUP(H380,$AA$2:$AB$17,2,FALSE),IF(AND(OR($D385={"1/2","1/3","2/1","3/1"}),F380="l"),VLOOKUP(H380,$AC$2:$AD$17,2,FALSE),IF(AND(OR($D385={"1/2","1/3","2/1","3/1"}),F379="w"),VLOOKUP(H379,$AA$2:$AB$17,2,FALSE),IF(AND(OR($D385={"1/2","1/3","2/1","3/1"}),F379="l"),VLOOKUP(H379,$AC$2:$AD$17,2,FALSE),IF(AND(OR($D385={"1/2","1/3","2/1","3/1"}),F378="w"),VLOOKUP(H378,$AA$2:$AB$17,2,FALSE),IF(AND(OR($D385={"1/2","1/3","2/1","3/1"}),F378="l"),VLOOKUP(H378,$AC$2:$AD$17,2,FALSE),IF(AND(OR($D385={"1/2","1/3","2/1","3/1"}),F377="w"),VLOOKUP(H377,$AA$2:$AB$17,2,FALSE),IF(AND(OR($D385={"1/2","1/3","2/1","3/1"}),F377="l"),VLOOKUP(H377,$AC$2:$AD$17,2,FALSE),IF(AND(OR($D385={"1/2","1/3","2/1","3/1"}),F376="w"),VLOOKUP(H376,$AA$2:$AB$17,2,FALSE),IF(AND(OR($D385={"1/2","1/3","2/1","3/1"}),F376="l"),VLOOKUP(H376,$AC$2:$AD$17,2,FALSE),IF(AND(OR($D385={"1/2","1/3","2/1","3/1"}),F375="w"),VLOOKUP(H375,$AA$2:$AB$17,2,FALSE),IF(AND(OR($D385={"1/2","1/3","2/1","3/1"}),F375="l"),VLOOKUP(H375,$AC$2:$AD$17,2,FALSE),IF(OR($D385={"1/2","1/3","2/1","3/1"}),1,"")))))))))))))))))))))))</f>
        <v>2b</v>
      </c>
      <c r="I386" s="13" t="str">
        <f>IF(AND(J386="d",$A386&gt;=1,OR(K386={1,"2a","2b",3,"5a","5b","10a","10b","20a","20b","40a","40b","80a","80b","160a","160b"})),"w",IF(AND(J386="",$A386&gt;=1,OR(K386={1,"2a","2b",3,"5a","5b","10a","10b","20a","20b","40a","40b","80a","80b","160a","160b"})),"l",""))</f>
        <v>w</v>
      </c>
      <c r="J386" s="7" t="str">
        <f>IF(OR($A386={13,14,15,16,17,18,19,20,21,22,23,24}),"d","")</f>
        <v>d</v>
      </c>
      <c r="K386" s="14" t="str">
        <f>IF(AND(OR($D385={"1/2","2/3","2/1","3/2"}),I385="w"),VLOOKUP(K385,$AA$2:$AB$17,2,FALSE),IF(AND(OR($D385={"1/2","2/3","2/1","3/2"}),I385="l"),VLOOKUP(K385,$AC$2:$AD$17,2,FALSE),IF(AND(OR($D385={"1/2","2/3","2/1","3/2"}),I384="w"),VLOOKUP(K384,$AA$2:$AB$17,2,FALSE),IF(AND(OR($D385={"1/2","2/3","2/1","3/2"}),I384="l"),VLOOKUP(K384,$AC$2:$AD$17,2,FALSE),IF(AND(OR($D385={"1/2","2/3","2/1","3/2"}),I383="w"),VLOOKUP(K383,$AA$2:$AB$17,2,FALSE),IF(AND(OR($D385={"1/2","2/3","2/1","3/2"}),I383="l"),VLOOKUP(K383,$AC$2:$AD$17,2,FALSE),IF(AND(OR($D385={"1/2","2/3","2/1","3/2"}),I382="w"),VLOOKUP(K382,$AA$2:$AB$17,2,FALSE),IF(AND(OR($D385={"1/2","2/3","2/1","3/2"}),I382="l"),VLOOKUP(K382,$AC$2:$AD$17,2,FALSE),IF(AND(OR($D385={"1/2","2/3","2/1","3/2"}),I381="w"),VLOOKUP(K381,$AA$2:$AB$17,2,FALSE),IF(AND(OR($D385={"1/2","2/3","2/1","3/2"}),I381="l"),VLOOKUP(K381,$AC$2:$AD$17,2,FALSE),IF(AND(OR($D385={"1/2","2/3","2/1","3/2"}),I380="w"),VLOOKUP(K380,$AA$2:$AB$17,2,FALSE),IF(AND(OR($D385={"1/2","2/3","2/1","3/2"}),I380="l"),VLOOKUP(K380,$AC$2:$AD$17,2,FALSE),IF(AND(OR($D385={"1/2","2/3","2/1","3/2"}),I379="w"),VLOOKUP(K379,$AA$2:$AB$17,2,FALSE),IF(AND(OR($D385={"1/2","2/3","2/1","3/2"}),I379="l"),VLOOKUP(K379,$AC$2:$AD$17,2,FALSE),IF(AND(OR($D385={"1/2","2/3","2/1","3/2"}),I378="w"),VLOOKUP(K378,$AA$2:$AB$17,2,FALSE),IF(AND(OR($D385={"1/2","2/3","2/1","3/2"}),I378="l"),VLOOKUP(K378,$AC$2:$AD$17,2,FALSE),IF(AND(OR($D385={"1/2","2/3","2/1","3/2"}),I377="w"),VLOOKUP(K377,$AA$2:$AB$17,2,FALSE),IF(AND(OR($D385={"1/2","2/3","2/1","3/2"}),I377="l"),VLOOKUP(K377,$AC$2:$AD$17,2,FALSE),IF(AND(OR($D385={"1/2","2/3","2/1","3/2"}),I376="w"),VLOOKUP(K376,$AA$2:$AB$17,2,FALSE),IF(AND(OR($D385={"1/2","2/3","2/1","3/2"}),I376="l"),VLOOKUP(K376,$AC$2:$AD$17,2,FALSE),IF(AND(OR($D385={"1/2","2/3","2/1","3/2"}),I375="w"),VLOOKUP(K375,$AA$2:$AB$17,2,FALSE),IF(AND(OR($D385={"1/2","2/3","2/1","3/2"}),I375="l"),VLOOKUP(K375,$AC$2:$AD$17,2,FALSE),IF(OR($D385={"1/2","2/3","2/1","3/2"}),1,"")))))))))))))))))))))))</f>
        <v>5a</v>
      </c>
      <c r="L386" s="13" t="str">
        <f>IF(AND(M386="d",$A386&gt;=1,OR(N386={1,"2a","2b",3,"5a","5b","10a","10b","20a","20b","40a","40b","80a","80b","160a","160b"})),"w",IF(AND(M386="",$A386&gt;=1,OR(N386={1,"2a","2b",3,"5a","5b","10a","10b","20a","20b","40a","40b","80a","80b","160a","160b"})),"l",""))</f>
        <v/>
      </c>
      <c r="M386" s="7" t="str">
        <f>IF(OR($A386={25,26,27,28,29,30,31,32,33,34,35,36}),"d","")</f>
        <v/>
      </c>
      <c r="N386" s="14" t="str">
        <f>IF(AND(OR($D385={"1/3","2/3","3/1","3/2"}),L385="w"),VLOOKUP(N385,$AA$2:$AB$17,2,FALSE),IF(AND(OR($D385={"1/3","2/3","3/1","3/2"}),L385="l"),VLOOKUP(N385,$AC$2:$AD$17,2,FALSE),IF(AND(OR($D385={"1/3","2/3","3/1","3/2"}),L384="w"),VLOOKUP(N384,$AA$2:$AB$17,2,FALSE),IF(AND(OR($D385={"1/3","2/3","3/1","3/2"}),L384="l"),VLOOKUP(N384,$AC$2:$AD$17,2,FALSE),IF(AND(OR($D385={"1/3","2/3","3/1","3/2"}),L383="w"),VLOOKUP(N383,$AA$2:$AB$17,2,FALSE),IF(AND(OR($D385={"1/3","2/3","3/1","3/2"}),L383="l"),VLOOKUP(N383,$AC$2:$AD$17,2,FALSE),IF(AND(OR($D385={"1/3","2/3","3/1","3/2"}),L382="w"),VLOOKUP(N382,$AA$2:$AB$17,2,FALSE),IF(AND(OR($D385={"1/3","2/3","3/1","3/2"}),L382="l"),VLOOKUP(N382,$AC$2:$AD$17,2,FALSE),IF(AND(OR($D385={"1/3","2/3","3/1","3/2"}),L381="w"),VLOOKUP(N381,$AA$2:$AB$17,2,FALSE),IF(AND(OR($D385={"1/3","2/3","3/1","3/2"}),L381="l"),VLOOKUP(N381,$AC$2:$AD$17,2,FALSE),IF(AND(OR($D385={"1/3","2/3","3/1","3/2"}),L380="w"),VLOOKUP(N380,$AA$2:$AB$17,2,FALSE),IF(AND(OR($D385={"1/3","2/3","3/1","3/2"}),L380="l"),VLOOKUP(N380,$AC$2:$AD$17,2,FALSE),IF(AND(OR($D385={"1/3","2/3","3/1","3/2"}),L379="w"),VLOOKUP(N379,$AA$2:$AB$17,2,FALSE),IF(AND(OR($D385={"1/3","2/3","3/1","3/2"}),L379="l"),VLOOKUP(N379,$AC$2:$AD$17,2,FALSE),IF(AND(OR($D385={"1/3","2/3","3/1","3/2"}),L378="w"),VLOOKUP(N378,$AA$2:$AB$17,2,FALSE),IF(AND(OR($D385={"1/3","2/3","3/1","3/2"}),L378="l"),VLOOKUP(N378,$AC$2:$AD$17,2,FALSE),IF(AND(OR($D385={"1/3","2/3","3/1","3/2"}),L377="w"),VLOOKUP(N377,$AA$2:$AB$17,2,FALSE),IF(AND(OR($D385={"1/3","2/3","3/1","3/2"}),L377="l"),VLOOKUP(N377,$AC$2:$AD$17,2,FALSE),IF(AND(OR($D385={"1/3","2/3","3/1","3/2"}),L376="w"),VLOOKUP(N376,$AA$2:$AB$17,2,FALSE),IF(AND(OR($D385={"1/3","2/3","3/1","3/2"}),L376="l"),VLOOKUP(N376,$AC$2:$AD$17,2,FALSE),IF(AND(OR($D385={"1/3","2/3","3/1","3/2"}),L375="w"),VLOOKUP(N375,$AA$2:$AB$17,2,FALSE),IF(AND(OR($D385={"1/3","2/3","3/1","3/2"}),L375="l"),VLOOKUP(N375,$AC$2:$AD$17,2,FALSE),IF(OR($D385={"1/3","2/3","3/1","3/2"}),1,"")))))))))))))))))))))))</f>
        <v/>
      </c>
      <c r="O386" s="12">
        <f t="shared" si="32"/>
        <v>8</v>
      </c>
      <c r="P386" s="13" t="str">
        <f>IF(AND(Q386="c",$A386&gt;=1,OR(R386={1,"2a","2b",3,"5a","5b","10a","10b","20a","20b","40a","40b","80a","80b","160a","160b"})),"w",IF(AND(Q386="",$A386&gt;=1,OR(R386={1,"2a","2b",3,"5a","5b","10a","10b","20a","20b","40a","40b","80a","80b","160a","160b"})),"l",""))</f>
        <v/>
      </c>
      <c r="Q386" s="7" t="str">
        <f>IF(OR($A386={1,4,7,10,13,16,19,22,25,28,31,34}),"c","")</f>
        <v/>
      </c>
      <c r="R386" s="14" t="str">
        <f>IF(AND(OR($E385={"a/b","a/c","b/a","c/a"}),P385="w"),VLOOKUP(R385,$AA$2:$AB$17,2,FALSE),IF(AND(OR($E385={"a/b","a/c","b/a","c/a"}),P385="l"),VLOOKUP(R385,$AC$2:$AD$17,2,FALSE),IF(AND(OR($E385={"a/b","a/c","b/a","c/a"}),P384="w"),VLOOKUP(R384,$AA$2:$AB$17,2,FALSE),IF(AND(OR($E385={"a/b","a/c","b/a","c/a"}),P384="l"),VLOOKUP(R384,$AC$2:$AD$17,2,FALSE),IF(AND(OR($E385={"a/b","a/c","b/a","c/a"}),P383="w"),VLOOKUP(R383,$AA$2:$AB$17,2,FALSE),IF(AND(OR($E385={"a/b","a/c","b/a","c/a"}),P383="l"),VLOOKUP(R383,$AC$2:$AD$17,2,FALSE),IF(AND(OR($E385={"a/b","a/c","b/a","c/a"}),P382="w"),VLOOKUP(R382,$AA$2:$AB$17,2,FALSE),IF(AND(OR($E385={"a/b","a/c","b/a","c/a"}),P382="l"),VLOOKUP(R382,$AC$2:$AD$17,2,FALSE),IF(AND(OR($E385={"a/b","a/c","b/a","c/a"}),P381="w"),VLOOKUP(R381,$AA$2:$AB$17,2,FALSE),IF(AND(OR($E385={"a/b","a/c","b/a","c/a"}),P381="l"),VLOOKUP(R381,$AC$2:$AD$17,2,FALSE),IF(AND(OR($E385={"a/b","a/c","b/a","c/a"}),P380="w"),VLOOKUP(R380,$AA$2:$AB$17,2,FALSE),IF(AND(OR($E385={"a/b","a/c","b/a","c/a"}),P380="l"),VLOOKUP(R380,$AC$2:$AD$17,2,FALSE),IF(AND(OR($E385={"a/b","a/c","b/a","c/a"}),P379="w"),VLOOKUP(R379,$AA$2:$AB$17,2,FALSE),IF(AND(OR($E385={"a/b","a/c","b/a","c/a"}),P379="l"),VLOOKUP(R379,$AC$2:$AD$17,2,FALSE),IF(AND(OR($E385={"a/b","a/c","b/a","c/a"}),P378="w"),VLOOKUP(R378,$AA$2:$AB$17,2,FALSE),IF(AND(OR($E385={"a/b","a/c","b/a","c/a"}),P378="l"),VLOOKUP(R378,$AC$2:$AD$17,2,FALSE),IF(AND(OR($E385={"a/b","a/c","b/a","c/a"}),P377="w"),VLOOKUP(R377,$AA$2:$AB$17,2,FALSE),IF(AND(OR($E385={"a/b","a/c","b/a","c/a"}),P377="l"),VLOOKUP(R377,$AC$2:$AD$17,2,FALSE),IF(AND(OR($E385={"a/b","a/c","b/a","c/a"}),P376="w"),VLOOKUP(R376,$AA$2:$AB$17,2,FALSE),IF(AND(OR($E385={"a/b","a/c","b/a","c/a"}),P376="l"),VLOOKUP(R376,$AC$2:$AD$17,2,FALSE),IF(AND(OR($E385={"a/b","a/c","b/a","c/a"}),P375="w"),VLOOKUP(R375,$AA$2:$AB$17,2,FALSE),IF(AND(OR($E385={"a/b","a/c","b/a","c/a"}),P375="l"),VLOOKUP(R375,$AC$2:$AD$17,2,FALSE),IF(OR($E385={"a/b","a/c","b/a","c/a"}),1,"")))))))))))))))))))))))</f>
        <v/>
      </c>
      <c r="S386" s="13" t="str">
        <f>IF(AND(T386="c",$A386&gt;=1,OR(U386={1,"2a","2b",3,"5a","5b","10a","10b","20a","20b","40a","40b","80a","80b","160a","160b"})),"w",IF(AND(T386="",$A386&gt;=1,OR(U386={1,"2a","2b",3,"5a","5b","10a","10b","20a","20b","40a","40b","80a","80b","160a","160b"})),"l",""))</f>
        <v>w</v>
      </c>
      <c r="T386" s="7" t="str">
        <f>IF(OR($A386={2,5,8,11,14,17,20,23,26,29,32,35}),"c","")</f>
        <v>c</v>
      </c>
      <c r="U386" s="14">
        <f>IF(AND(OR($E385={"a/b","b/c","b/a","c/b"}),S385="w"),VLOOKUP(U385,$AA$2:$AB$17,2,FALSE),IF(AND(OR($E385={"a/b","b/c","b/a","c/b"}),S385="l"),VLOOKUP(U385,$AC$2:$AD$17,2,FALSE),IF(AND(OR($E385={"a/b","b/c","b/a","c/b"}),S384="w"),VLOOKUP(U384,$AA$2:$AB$17,2,FALSE),IF(AND(OR($E385={"a/b","b/c","b/a","c/b"}),S384="l"),VLOOKUP(U384,$AC$2:$AD$17,2,FALSE),IF(AND(OR($E385={"a/b","b/c","b/a","c/b"}),S383="w"),VLOOKUP(U383,$AA$2:$AB$17,2,FALSE),IF(AND(OR($E385={"a/b","b/c","b/a","c/b"}),S383="l"),VLOOKUP(U383,$AC$2:$AD$17,2,FALSE),IF(AND(OR($E385={"a/b","b/c","b/a","c/b"}),S382="w"),VLOOKUP(U382,$AA$2:$AB$17,2,FALSE),IF(AND(OR($E385={"a/b","b/c","b/a","c/b"}),S382="l"),VLOOKUP(U382,$AC$2:$AD$17,2,FALSE),IF(AND(OR($E385={"a/b","b/c","b/a","c/b"}),S381="w"),VLOOKUP(U381,$AA$2:$AB$17,2,FALSE),IF(AND(OR($E385={"a/b","b/c","b/a","c/b"}),S381="l"),VLOOKUP(U381,$AC$2:$AD$17,2,FALSE),IF(AND(OR($E385={"a/b","b/c","b/a","c/b"}),S380="w"),VLOOKUP(U380,$AA$2:$AB$17,2,FALSE),IF(AND(OR($E385={"a/b","b/c","b/a","c/b"}),S380="l"),VLOOKUP(U380,$AC$2:$AD$17,2,FALSE),IF(AND(OR($E385={"a/b","b/c","b/a","c/b"}),S379="w"),VLOOKUP(U379,$AA$2:$AB$17,2,FALSE),IF(AND(OR($E385={"a/b","b/c","b/a","c/b"}),S379="l"),VLOOKUP(U379,$AC$2:$AD$17,2,FALSE),IF(AND(OR($E385={"a/b","b/c","b/a","c/b"}),S378="w"),VLOOKUP(U378,$AA$2:$AB$17,2,FALSE),IF(AND(OR($E385={"a/b","b/c","b/a","c/b"}),S378="l"),VLOOKUP(U378,$AC$2:$AD$17,2,FALSE),IF(AND(OR($E385={"a/b","b/c","b/a","c/b"}),S377="w"),VLOOKUP(U377,$AA$2:$AB$17,2,FALSE),IF(AND(OR($E385={"a/b","b/c","b/a","c/b"}),S377="l"),VLOOKUP(U377,$AC$2:$AD$17,2,FALSE),IF(AND(OR($E385={"a/b","b/c","b/a","c/b"}),S376="w"),VLOOKUP(U376,$AA$2:$AB$17,2,FALSE),IF(AND(OR($E385={"a/b","b/c","b/a","c/b"}),S376="l"),VLOOKUP(U376,$AC$2:$AD$17,2,FALSE),IF(AND(OR($E385={"a/b","b/c","b/a","c/b"}),S375="w"),VLOOKUP(U375,$AA$2:$AB$17,2,FALSE),IF(AND(OR($E385={"a/b","b/c","b/a","c/b"}),S375="l"),VLOOKUP(U375,$AC$2:$AD$17,2,FALSE),IF(OR($E385={"a/b","b/c","b/a","c/b"}),1,"")))))))))))))))))))))))</f>
        <v>3</v>
      </c>
      <c r="V386" s="13" t="str">
        <f>IF(AND(W386="c",$A386&gt;=1,OR(X386={1,"2a","2b",3,"5a","5b","10a","10b","20a","20b","40a","40b","80a","80b","160a","160b"})),"w",IF(AND(W386="",$A386&gt;=1,OR(X386={1,"2a","2b",3,"5a","5b","10a","10b","20a","20b","40a","40b","80a","80b","160a","160b"})),"l",""))</f>
        <v>l</v>
      </c>
      <c r="W386" s="7" t="str">
        <f>IF(OR($A386={3,6,9,12,15,18,21,24,27,30,33,36}),"c","")</f>
        <v/>
      </c>
      <c r="X386" s="14" t="str">
        <f>IF(AND(OR($E385={"a/c","b/c","c/a","c/b"}),V385="w"),VLOOKUP(X385,$AA$2:$AB$17,2,FALSE),IF(AND(OR($E385={"a/c","b/c","c/a","c/b"}),V385="l"),VLOOKUP(X385,$AC$2:$AD$17,2,FALSE),IF(AND(OR($E385={"a/c","b/c","c/a","c/b"}),V384="w"),VLOOKUP(X384,$AA$2:$AB$17,2,FALSE),IF(AND(OR($E385={"a/c","b/c","c/a","c/b"}),V384="l"),VLOOKUP(X384,$AC$2:$AD$17,2,FALSE),IF(AND(OR($E385={"a/c","b/c","c/a","c/b"}),V383="w"),VLOOKUP(X383,$AA$2:$AB$17,2,FALSE),IF(AND(OR($E385={"a/c","b/c","c/a","c/b"}),V383="l"),VLOOKUP(X383,$AC$2:$AD$17,2,FALSE),IF(AND(OR($E385={"a/c","b/c","c/a","c/b"}),V382="w"),VLOOKUP(X382,$AA$2:$AB$17,2,FALSE),IF(AND(OR($E385={"a/c","b/c","c/a","c/b"}),V382="l"),VLOOKUP(X382,$AC$2:$AD$17,2,FALSE),IF(AND(OR($E385={"a/c","b/c","c/a","c/b"}),V381="w"),VLOOKUP(X381,$AA$2:$AB$17,2,FALSE),IF(AND(OR($E385={"a/c","b/c","c/a","c/b"}),V381="l"),VLOOKUP(X381,$AC$2:$AD$17,2,FALSE),IF(AND(OR($E385={"a/c","b/c","c/a","c/b"}),V380="w"),VLOOKUP(X380,$AA$2:$AB$17,2,FALSE),IF(AND(OR($E385={"a/c","b/c","c/a","c/b"}),V380="l"),VLOOKUP(X380,$AC$2:$AD$17,2,FALSE),IF(AND(OR($E385={"a/c","b/c","c/a","c/b"}),V379="w"),VLOOKUP(X379,$AA$2:$AB$17,2,FALSE),IF(AND(OR($E385={"a/c","b/c","c/a","c/b"}),V379="l"),VLOOKUP(X379,$AC$2:$AD$17,2,FALSE),IF(AND(OR($E385={"a/c","b/c","c/a","c/b"}),V378="w"),VLOOKUP(X378,$AA$2:$AB$17,2,FALSE),IF(AND(OR($E385={"a/c","b/c","c/a","c/b"}),V378="l"),VLOOKUP(X378,$AC$2:$AD$17,2,FALSE),IF(AND(OR($E385={"a/c","b/c","c/a","c/b"}),V377="w"),VLOOKUP(X377,$AA$2:$AB$17,2,FALSE),IF(AND(OR($E385={"a/c","b/c","c/a","c/b"}),V377="l"),VLOOKUP(X377,$AC$2:$AD$17,2,FALSE),IF(AND(OR($E385={"a/c","b/c","c/a","c/b"}),V376="w"),VLOOKUP(X376,$AA$2:$AB$17,2,FALSE),IF(AND(OR($E385={"a/c","b/c","c/a","c/b"}),V376="l"),VLOOKUP(X376,$AC$2:$AD$17,2,FALSE),IF(AND(OR($E385={"a/c","b/c","c/a","c/b"}),V375="w"),VLOOKUP(X375,$AA$2:$AB$17,2,FALSE),IF(AND(OR($E385={"a/c","b/c","c/a","c/b"}),V375="l"),VLOOKUP(X375,$AC$2:$AD$17,2,FALSE),IF(OR($E385={"a/c","b/c","c/a","c/b"}),1,"")))))))))))))))))))))))</f>
        <v>2a</v>
      </c>
      <c r="Y386" s="12">
        <f t="shared" si="33"/>
        <v>4</v>
      </c>
      <c r="Z386" s="27">
        <f t="shared" si="34"/>
        <v>12</v>
      </c>
    </row>
    <row r="387" spans="1:26">
      <c r="A387" s="2">
        <v>28</v>
      </c>
      <c r="B387" s="9">
        <f>IF(OR($A387={1,2,3,4,5,6,7,8,9,10,11,12}),1,IF(OR($A387={13,14,15,16,17,18,19,20,21,22,23,24}),2,IF(OR($A387={25,26,27,28,29,30,31,32,33,34,35,36}),3,"")))</f>
        <v>3</v>
      </c>
      <c r="C387" s="9" t="str">
        <f>IF(OR($A387={1,4,7,10,13,16,19,22,25,28,31,34}),"A",IF(OR($A387={2,5,8,11,14,17,20,23,26,29,32,35}),"B",IF(OR($A387={3,6,9,12,15,18,21,24,27,30,33,36}),"C","")))</f>
        <v>A</v>
      </c>
      <c r="D387" t="str">
        <f t="shared" si="35"/>
        <v>2/3</v>
      </c>
      <c r="E387" t="str">
        <f t="shared" si="36"/>
        <v>B/A</v>
      </c>
      <c r="F387" s="13" t="str">
        <f>IF(AND(G387="d",$A387&gt;=1,OR(H387={1,"2a","2b",3,"5a","5b","10a","10b","20a","20b","40a","40b","80a","80b","160a","160b"})),"w",IF(AND(G387="",$A387&gt;=1,OR(H387={1,"2a","2b",3,"5a","5b","10a","10b","20a","20b","40a","40b","80a","80b","160a","160b"})),"l",""))</f>
        <v>l</v>
      </c>
      <c r="G387" s="7" t="str">
        <f>IF(OR($A387={1,2,3,4,5,6,7,8,9,10,11,12}),"d","")</f>
        <v/>
      </c>
      <c r="H387" s="14">
        <f>IF(AND(OR($D386={"1/2","1/3","2/1","3/1"}),F386="w"),VLOOKUP(H386,$AA$2:$AB$17,2,FALSE),IF(AND(OR($D386={"1/2","1/3","2/1","3/1"}),F386="l"),VLOOKUP(H386,$AC$2:$AD$17,2,FALSE),IF(AND(OR($D386={"1/2","1/3","2/1","3/1"}),F385="w"),VLOOKUP(H385,$AA$2:$AB$17,2,FALSE),IF(AND(OR($D386={"1/2","1/3","2/1","3/1"}),F385="l"),VLOOKUP(H385,$AC$2:$AD$17,2,FALSE),IF(AND(OR($D386={"1/2","1/3","2/1","3/1"}),F384="w"),VLOOKUP(H384,$AA$2:$AB$17,2,FALSE),IF(AND(OR($D386={"1/2","1/3","2/1","3/1"}),F384="l"),VLOOKUP(H384,$AC$2:$AD$17,2,FALSE),IF(AND(OR($D386={"1/2","1/3","2/1","3/1"}),F383="w"),VLOOKUP(H383,$AA$2:$AB$17,2,FALSE),IF(AND(OR($D386={"1/2","1/3","2/1","3/1"}),F383="l"),VLOOKUP(H383,$AC$2:$AD$17,2,FALSE),IF(AND(OR($D386={"1/2","1/3","2/1","3/1"}),F382="w"),VLOOKUP(H382,$AA$2:$AB$17,2,FALSE),IF(AND(OR($D386={"1/2","1/3","2/1","3/1"}),F382="l"),VLOOKUP(H382,$AC$2:$AD$17,2,FALSE),IF(AND(OR($D386={"1/2","1/3","2/1","3/1"}),F381="w"),VLOOKUP(H381,$AA$2:$AB$17,2,FALSE),IF(AND(OR($D386={"1/2","1/3","2/1","3/1"}),F381="l"),VLOOKUP(H381,$AC$2:$AD$17,2,FALSE),IF(AND(OR($D386={"1/2","1/3","2/1","3/1"}),F380="w"),VLOOKUP(H380,$AA$2:$AB$17,2,FALSE),IF(AND(OR($D386={"1/2","1/3","2/1","3/1"}),F380="l"),VLOOKUP(H380,$AC$2:$AD$17,2,FALSE),IF(AND(OR($D386={"1/2","1/3","2/1","3/1"}),F379="w"),VLOOKUP(H379,$AA$2:$AB$17,2,FALSE),IF(AND(OR($D386={"1/2","1/3","2/1","3/1"}),F379="l"),VLOOKUP(H379,$AC$2:$AD$17,2,FALSE),IF(AND(OR($D386={"1/2","1/3","2/1","3/1"}),F378="w"),VLOOKUP(H378,$AA$2:$AB$17,2,FALSE),IF(AND(OR($D386={"1/2","1/3","2/1","3/1"}),F378="l"),VLOOKUP(H378,$AC$2:$AD$17,2,FALSE),IF(AND(OR($D386={"1/2","1/3","2/1","3/1"}),F377="w"),VLOOKUP(H377,$AA$2:$AB$17,2,FALSE),IF(AND(OR($D386={"1/2","1/3","2/1","3/1"}),F377="l"),VLOOKUP(H377,$AC$2:$AD$17,2,FALSE),IF(AND(OR($D386={"1/2","1/3","2/1","3/1"}),F376="w"),VLOOKUP(H376,$AA$2:$AB$17,2,FALSE),IF(AND(OR($D386={"1/2","1/3","2/1","3/1"}),F376="l"),VLOOKUP(H376,$AC$2:$AD$17,2,FALSE),IF(OR($D386={"1/2","1/3","2/1","3/1"}),1,"")))))))))))))))))))))))</f>
        <v>3</v>
      </c>
      <c r="I387" s="13" t="str">
        <f>IF(AND(J387="d",$A387&gt;=1,OR(K387={1,"2a","2b",3,"5a","5b","10a","10b","20a","20b","40a","40b","80a","80b","160a","160b"})),"w",IF(AND(J387="",$A387&gt;=1,OR(K387={1,"2a","2b",3,"5a","5b","10a","10b","20a","20b","40a","40b","80a","80b","160a","160b"})),"l",""))</f>
        <v>l</v>
      </c>
      <c r="J387" s="7" t="str">
        <f>IF(OR($A387={13,14,15,16,17,18,19,20,21,22,23,24}),"d","")</f>
        <v/>
      </c>
      <c r="K387" s="14">
        <f>IF(AND(OR($D386={"1/2","2/3","2/1","3/2"}),I386="w"),VLOOKUP(K386,$AA$2:$AB$17,2,FALSE),IF(AND(OR($D386={"1/2","2/3","2/1","3/2"}),I386="l"),VLOOKUP(K386,$AC$2:$AD$17,2,FALSE),IF(AND(OR($D386={"1/2","2/3","2/1","3/2"}),I385="w"),VLOOKUP(K385,$AA$2:$AB$17,2,FALSE),IF(AND(OR($D386={"1/2","2/3","2/1","3/2"}),I385="l"),VLOOKUP(K385,$AC$2:$AD$17,2,FALSE),IF(AND(OR($D386={"1/2","2/3","2/1","3/2"}),I384="w"),VLOOKUP(K384,$AA$2:$AB$17,2,FALSE),IF(AND(OR($D386={"1/2","2/3","2/1","3/2"}),I384="l"),VLOOKUP(K384,$AC$2:$AD$17,2,FALSE),IF(AND(OR($D386={"1/2","2/3","2/1","3/2"}),I383="w"),VLOOKUP(K383,$AA$2:$AB$17,2,FALSE),IF(AND(OR($D386={"1/2","2/3","2/1","3/2"}),I383="l"),VLOOKUP(K383,$AC$2:$AD$17,2,FALSE),IF(AND(OR($D386={"1/2","2/3","2/1","3/2"}),I382="w"),VLOOKUP(K382,$AA$2:$AB$17,2,FALSE),IF(AND(OR($D386={"1/2","2/3","2/1","3/2"}),I382="l"),VLOOKUP(K382,$AC$2:$AD$17,2,FALSE),IF(AND(OR($D386={"1/2","2/3","2/1","3/2"}),I381="w"),VLOOKUP(K381,$AA$2:$AB$17,2,FALSE),IF(AND(OR($D386={"1/2","2/3","2/1","3/2"}),I381="l"),VLOOKUP(K381,$AC$2:$AD$17,2,FALSE),IF(AND(OR($D386={"1/2","2/3","2/1","3/2"}),I380="w"),VLOOKUP(K380,$AA$2:$AB$17,2,FALSE),IF(AND(OR($D386={"1/2","2/3","2/1","3/2"}),I380="l"),VLOOKUP(K380,$AC$2:$AD$17,2,FALSE),IF(AND(OR($D386={"1/2","2/3","2/1","3/2"}),I379="w"),VLOOKUP(K379,$AA$2:$AB$17,2,FALSE),IF(AND(OR($D386={"1/2","2/3","2/1","3/2"}),I379="l"),VLOOKUP(K379,$AC$2:$AD$17,2,FALSE),IF(AND(OR($D386={"1/2","2/3","2/1","3/2"}),I378="w"),VLOOKUP(K378,$AA$2:$AB$17,2,FALSE),IF(AND(OR($D386={"1/2","2/3","2/1","3/2"}),I378="l"),VLOOKUP(K378,$AC$2:$AD$17,2,FALSE),IF(AND(OR($D386={"1/2","2/3","2/1","3/2"}),I377="w"),VLOOKUP(K377,$AA$2:$AB$17,2,FALSE),IF(AND(OR($D386={"1/2","2/3","2/1","3/2"}),I377="l"),VLOOKUP(K377,$AC$2:$AD$17,2,FALSE),IF(AND(OR($D386={"1/2","2/3","2/1","3/2"}),I376="w"),VLOOKUP(K376,$AA$2:$AB$17,2,FALSE),IF(AND(OR($D386={"1/2","2/3","2/1","3/2"}),I376="l"),VLOOKUP(K376,$AC$2:$AD$17,2,FALSE),IF(OR($D386={"1/2","2/3","2/1","3/2"}),1,"")))))))))))))))))))))))</f>
        <v>1</v>
      </c>
      <c r="L387" s="13" t="str">
        <f>IF(AND(M387="d",$A387&gt;=1,OR(N387={1,"2a","2b",3,"5a","5b","10a","10b","20a","20b","40a","40b","80a","80b","160a","160b"})),"w",IF(AND(M387="",$A387&gt;=1,OR(N387={1,"2a","2b",3,"5a","5b","10a","10b","20a","20b","40a","40b","80a","80b","160a","160b"})),"l",""))</f>
        <v/>
      </c>
      <c r="M387" s="7" t="str">
        <f>IF(OR($A387={25,26,27,28,29,30,31,32,33,34,35,36}),"d","")</f>
        <v>d</v>
      </c>
      <c r="N387" s="14" t="str">
        <f>IF(AND(OR($D386={"1/3","2/3","3/1","3/2"}),L386="w"),VLOOKUP(N386,$AA$2:$AB$17,2,FALSE),IF(AND(OR($D386={"1/3","2/3","3/1","3/2"}),L386="l"),VLOOKUP(N386,$AC$2:$AD$17,2,FALSE),IF(AND(OR($D386={"1/3","2/3","3/1","3/2"}),L385="w"),VLOOKUP(N385,$AA$2:$AB$17,2,FALSE),IF(AND(OR($D386={"1/3","2/3","3/1","3/2"}),L385="l"),VLOOKUP(N385,$AC$2:$AD$17,2,FALSE),IF(AND(OR($D386={"1/3","2/3","3/1","3/2"}),L384="w"),VLOOKUP(N384,$AA$2:$AB$17,2,FALSE),IF(AND(OR($D386={"1/3","2/3","3/1","3/2"}),L384="l"),VLOOKUP(N384,$AC$2:$AD$17,2,FALSE),IF(AND(OR($D386={"1/3","2/3","3/1","3/2"}),L383="w"),VLOOKUP(N383,$AA$2:$AB$17,2,FALSE),IF(AND(OR($D386={"1/3","2/3","3/1","3/2"}),L383="l"),VLOOKUP(N383,$AC$2:$AD$17,2,FALSE),IF(AND(OR($D386={"1/3","2/3","3/1","3/2"}),L382="w"),VLOOKUP(N382,$AA$2:$AB$17,2,FALSE),IF(AND(OR($D386={"1/3","2/3","3/1","3/2"}),L382="l"),VLOOKUP(N382,$AC$2:$AD$17,2,FALSE),IF(AND(OR($D386={"1/3","2/3","3/1","3/2"}),L381="w"),VLOOKUP(N381,$AA$2:$AB$17,2,FALSE),IF(AND(OR($D386={"1/3","2/3","3/1","3/2"}),L381="l"),VLOOKUP(N381,$AC$2:$AD$17,2,FALSE),IF(AND(OR($D386={"1/3","2/3","3/1","3/2"}),L380="w"),VLOOKUP(N380,$AA$2:$AB$17,2,FALSE),IF(AND(OR($D386={"1/3","2/3","3/1","3/2"}),L380="l"),VLOOKUP(N380,$AC$2:$AD$17,2,FALSE),IF(AND(OR($D386={"1/3","2/3","3/1","3/2"}),L379="w"),VLOOKUP(N379,$AA$2:$AB$17,2,FALSE),IF(AND(OR($D386={"1/3","2/3","3/1","3/2"}),L379="l"),VLOOKUP(N379,$AC$2:$AD$17,2,FALSE),IF(AND(OR($D386={"1/3","2/3","3/1","3/2"}),L378="w"),VLOOKUP(N378,$AA$2:$AB$17,2,FALSE),IF(AND(OR($D386={"1/3","2/3","3/1","3/2"}),L378="l"),VLOOKUP(N378,$AC$2:$AD$17,2,FALSE),IF(AND(OR($D386={"1/3","2/3","3/1","3/2"}),L377="w"),VLOOKUP(N377,$AA$2:$AB$17,2,FALSE),IF(AND(OR($D386={"1/3","2/3","3/1","3/2"}),L377="l"),VLOOKUP(N377,$AC$2:$AD$17,2,FALSE),IF(AND(OR($D386={"1/3","2/3","3/1","3/2"}),L376="w"),VLOOKUP(N376,$AA$2:$AB$17,2,FALSE),IF(AND(OR($D386={"1/3","2/3","3/1","3/2"}),L376="l"),VLOOKUP(N376,$AC$2:$AD$17,2,FALSE),IF(OR($D386={"1/3","2/3","3/1","3/2"}),1,"")))))))))))))))))))))))</f>
        <v/>
      </c>
      <c r="O387" s="12">
        <f t="shared" si="32"/>
        <v>-4</v>
      </c>
      <c r="P387" s="13" t="str">
        <f>IF(AND(Q387="c",$A387&gt;=1,OR(R387={1,"2a","2b",3,"5a","5b","10a","10b","20a","20b","40a","40b","80a","80b","160a","160b"})),"w",IF(AND(Q387="",$A387&gt;=1,OR(R387={1,"2a","2b",3,"5a","5b","10a","10b","20a","20b","40a","40b","80a","80b","160a","160b"})),"l",""))</f>
        <v/>
      </c>
      <c r="Q387" s="7" t="str">
        <f>IF(OR($A387={1,4,7,10,13,16,19,22,25,28,31,34}),"c","")</f>
        <v>c</v>
      </c>
      <c r="R387" s="14" t="str">
        <f>IF(AND(OR($E386={"a/b","a/c","b/a","c/a"}),P386="w"),VLOOKUP(R386,$AA$2:$AB$17,2,FALSE),IF(AND(OR($E386={"a/b","a/c","b/a","c/a"}),P386="l"),VLOOKUP(R386,$AC$2:$AD$17,2,FALSE),IF(AND(OR($E386={"a/b","a/c","b/a","c/a"}),P385="w"),VLOOKUP(R385,$AA$2:$AB$17,2,FALSE),IF(AND(OR($E386={"a/b","a/c","b/a","c/a"}),P385="l"),VLOOKUP(R385,$AC$2:$AD$17,2,FALSE),IF(AND(OR($E386={"a/b","a/c","b/a","c/a"}),P384="w"),VLOOKUP(R384,$AA$2:$AB$17,2,FALSE),IF(AND(OR($E386={"a/b","a/c","b/a","c/a"}),P384="l"),VLOOKUP(R384,$AC$2:$AD$17,2,FALSE),IF(AND(OR($E386={"a/b","a/c","b/a","c/a"}),P383="w"),VLOOKUP(R383,$AA$2:$AB$17,2,FALSE),IF(AND(OR($E386={"a/b","a/c","b/a","c/a"}),P383="l"),VLOOKUP(R383,$AC$2:$AD$17,2,FALSE),IF(AND(OR($E386={"a/b","a/c","b/a","c/a"}),P382="w"),VLOOKUP(R382,$AA$2:$AB$17,2,FALSE),IF(AND(OR($E386={"a/b","a/c","b/a","c/a"}),P382="l"),VLOOKUP(R382,$AC$2:$AD$17,2,FALSE),IF(AND(OR($E386={"a/b","a/c","b/a","c/a"}),P381="w"),VLOOKUP(R381,$AA$2:$AB$17,2,FALSE),IF(AND(OR($E386={"a/b","a/c","b/a","c/a"}),P381="l"),VLOOKUP(R381,$AC$2:$AD$17,2,FALSE),IF(AND(OR($E386={"a/b","a/c","b/a","c/a"}),P380="w"),VLOOKUP(R380,$AA$2:$AB$17,2,FALSE),IF(AND(OR($E386={"a/b","a/c","b/a","c/a"}),P380="l"),VLOOKUP(R380,$AC$2:$AD$17,2,FALSE),IF(AND(OR($E386={"a/b","a/c","b/a","c/a"}),P379="w"),VLOOKUP(R379,$AA$2:$AB$17,2,FALSE),IF(AND(OR($E386={"a/b","a/c","b/a","c/a"}),P379="l"),VLOOKUP(R379,$AC$2:$AD$17,2,FALSE),IF(AND(OR($E386={"a/b","a/c","b/a","c/a"}),P378="w"),VLOOKUP(R378,$AA$2:$AB$17,2,FALSE),IF(AND(OR($E386={"a/b","a/c","b/a","c/a"}),P378="l"),VLOOKUP(R378,$AC$2:$AD$17,2,FALSE),IF(AND(OR($E386={"a/b","a/c","b/a","c/a"}),P377="w"),VLOOKUP(R377,$AA$2:$AB$17,2,FALSE),IF(AND(OR($E386={"a/b","a/c","b/a","c/a"}),P377="l"),VLOOKUP(R377,$AC$2:$AD$17,2,FALSE),IF(AND(OR($E386={"a/b","a/c","b/a","c/a"}),P376="w"),VLOOKUP(R376,$AA$2:$AB$17,2,FALSE),IF(AND(OR($E386={"a/b","a/c","b/a","c/a"}),P376="l"),VLOOKUP(R376,$AC$2:$AD$17,2,FALSE),IF(OR($E386={"a/b","a/c","b/a","c/a"}),1,"")))))))))))))))))))))))</f>
        <v/>
      </c>
      <c r="S387" s="13" t="str">
        <f>IF(AND(T387="c",$A387&gt;=1,OR(U387={1,"2a","2b",3,"5a","5b","10a","10b","20a","20b","40a","40b","80a","80b","160a","160b"})),"w",IF(AND(T387="",$A387&gt;=1,OR(U387={1,"2a","2b",3,"5a","5b","10a","10b","20a","20b","40a","40b","80a","80b","160a","160b"})),"l",""))</f>
        <v>l</v>
      </c>
      <c r="T387" s="7" t="str">
        <f>IF(OR($A387={2,5,8,11,14,17,20,23,26,29,32,35}),"c","")</f>
        <v/>
      </c>
      <c r="U387" s="14">
        <f>IF(AND(OR($E386={"a/b","b/c","b/a","c/b"}),S386="w"),VLOOKUP(U386,$AA$2:$AB$17,2,FALSE),IF(AND(OR($E386={"a/b","b/c","b/a","c/b"}),S386="l"),VLOOKUP(U386,$AC$2:$AD$17,2,FALSE),IF(AND(OR($E386={"a/b","b/c","b/a","c/b"}),S385="w"),VLOOKUP(U385,$AA$2:$AB$17,2,FALSE),IF(AND(OR($E386={"a/b","b/c","b/a","c/b"}),S385="l"),VLOOKUP(U385,$AC$2:$AD$17,2,FALSE),IF(AND(OR($E386={"a/b","b/c","b/a","c/b"}),S384="w"),VLOOKUP(U384,$AA$2:$AB$17,2,FALSE),IF(AND(OR($E386={"a/b","b/c","b/a","c/b"}),S384="l"),VLOOKUP(U384,$AC$2:$AD$17,2,FALSE),IF(AND(OR($E386={"a/b","b/c","b/a","c/b"}),S383="w"),VLOOKUP(U383,$AA$2:$AB$17,2,FALSE),IF(AND(OR($E386={"a/b","b/c","b/a","c/b"}),S383="l"),VLOOKUP(U383,$AC$2:$AD$17,2,FALSE),IF(AND(OR($E386={"a/b","b/c","b/a","c/b"}),S382="w"),VLOOKUP(U382,$AA$2:$AB$17,2,FALSE),IF(AND(OR($E386={"a/b","b/c","b/a","c/b"}),S382="l"),VLOOKUP(U382,$AC$2:$AD$17,2,FALSE),IF(AND(OR($E386={"a/b","b/c","b/a","c/b"}),S381="w"),VLOOKUP(U381,$AA$2:$AB$17,2,FALSE),IF(AND(OR($E386={"a/b","b/c","b/a","c/b"}),S381="l"),VLOOKUP(U381,$AC$2:$AD$17,2,FALSE),IF(AND(OR($E386={"a/b","b/c","b/a","c/b"}),S380="w"),VLOOKUP(U380,$AA$2:$AB$17,2,FALSE),IF(AND(OR($E386={"a/b","b/c","b/a","c/b"}),S380="l"),VLOOKUP(U380,$AC$2:$AD$17,2,FALSE),IF(AND(OR($E386={"a/b","b/c","b/a","c/b"}),S379="w"),VLOOKUP(U379,$AA$2:$AB$17,2,FALSE),IF(AND(OR($E386={"a/b","b/c","b/a","c/b"}),S379="l"),VLOOKUP(U379,$AC$2:$AD$17,2,FALSE),IF(AND(OR($E386={"a/b","b/c","b/a","c/b"}),S378="w"),VLOOKUP(U378,$AA$2:$AB$17,2,FALSE),IF(AND(OR($E386={"a/b","b/c","b/a","c/b"}),S378="l"),VLOOKUP(U378,$AC$2:$AD$17,2,FALSE),IF(AND(OR($E386={"a/b","b/c","b/a","c/b"}),S377="w"),VLOOKUP(U377,$AA$2:$AB$17,2,FALSE),IF(AND(OR($E386={"a/b","b/c","b/a","c/b"}),S377="l"),VLOOKUP(U377,$AC$2:$AD$17,2,FALSE),IF(AND(OR($E386={"a/b","b/c","b/a","c/b"}),S376="w"),VLOOKUP(U376,$AA$2:$AB$17,2,FALSE),IF(AND(OR($E386={"a/b","b/c","b/a","c/b"}),S376="l"),VLOOKUP(U376,$AC$2:$AD$17,2,FALSE),IF(OR($E386={"a/b","b/c","b/a","c/b"}),1,"")))))))))))))))))))))))</f>
        <v>1</v>
      </c>
      <c r="V387" s="13" t="str">
        <f>IF(AND(W387="c",$A387&gt;=1,OR(X387={1,"2a","2b",3,"5a","5b","10a","10b","20a","20b","40a","40b","80a","80b","160a","160b"})),"w",IF(AND(W387="",$A387&gt;=1,OR(X387={1,"2a","2b",3,"5a","5b","10a","10b","20a","20b","40a","40b","80a","80b","160a","160b"})),"l",""))</f>
        <v>l</v>
      </c>
      <c r="W387" s="7" t="str">
        <f>IF(OR($A387={3,6,9,12,15,18,21,24,27,30,33,36}),"c","")</f>
        <v/>
      </c>
      <c r="X387" s="14" t="str">
        <f>IF(AND(OR($E386={"a/c","b/c","c/a","c/b"}),V386="w"),VLOOKUP(X386,$AA$2:$AB$17,2,FALSE),IF(AND(OR($E386={"a/c","b/c","c/a","c/b"}),V386="l"),VLOOKUP(X386,$AC$2:$AD$17,2,FALSE),IF(AND(OR($E386={"a/c","b/c","c/a","c/b"}),V385="w"),VLOOKUP(X385,$AA$2:$AB$17,2,FALSE),IF(AND(OR($E386={"a/c","b/c","c/a","c/b"}),V385="l"),VLOOKUP(X385,$AC$2:$AD$17,2,FALSE),IF(AND(OR($E386={"a/c","b/c","c/a","c/b"}),V384="w"),VLOOKUP(X384,$AA$2:$AB$17,2,FALSE),IF(AND(OR($E386={"a/c","b/c","c/a","c/b"}),V384="l"),VLOOKUP(X384,$AC$2:$AD$17,2,FALSE),IF(AND(OR($E386={"a/c","b/c","c/a","c/b"}),V383="w"),VLOOKUP(X383,$AA$2:$AB$17,2,FALSE),IF(AND(OR($E386={"a/c","b/c","c/a","c/b"}),V383="l"),VLOOKUP(X383,$AC$2:$AD$17,2,FALSE),IF(AND(OR($E386={"a/c","b/c","c/a","c/b"}),V382="w"),VLOOKUP(X382,$AA$2:$AB$17,2,FALSE),IF(AND(OR($E386={"a/c","b/c","c/a","c/b"}),V382="l"),VLOOKUP(X382,$AC$2:$AD$17,2,FALSE),IF(AND(OR($E386={"a/c","b/c","c/a","c/b"}),V381="w"),VLOOKUP(X381,$AA$2:$AB$17,2,FALSE),IF(AND(OR($E386={"a/c","b/c","c/a","c/b"}),V381="l"),VLOOKUP(X381,$AC$2:$AD$17,2,FALSE),IF(AND(OR($E386={"a/c","b/c","c/a","c/b"}),V380="w"),VLOOKUP(X380,$AA$2:$AB$17,2,FALSE),IF(AND(OR($E386={"a/c","b/c","c/a","c/b"}),V380="l"),VLOOKUP(X380,$AC$2:$AD$17,2,FALSE),IF(AND(OR($E386={"a/c","b/c","c/a","c/b"}),V379="w"),VLOOKUP(X379,$AA$2:$AB$17,2,FALSE),IF(AND(OR($E386={"a/c","b/c","c/a","c/b"}),V379="l"),VLOOKUP(X379,$AC$2:$AD$17,2,FALSE),IF(AND(OR($E386={"a/c","b/c","c/a","c/b"}),V378="w"),VLOOKUP(X378,$AA$2:$AB$17,2,FALSE),IF(AND(OR($E386={"a/c","b/c","c/a","c/b"}),V378="l"),VLOOKUP(X378,$AC$2:$AD$17,2,FALSE),IF(AND(OR($E386={"a/c","b/c","c/a","c/b"}),V377="w"),VLOOKUP(X377,$AA$2:$AB$17,2,FALSE),IF(AND(OR($E386={"a/c","b/c","c/a","c/b"}),V377="l"),VLOOKUP(X377,$AC$2:$AD$17,2,FALSE),IF(AND(OR($E386={"a/c","b/c","c/a","c/b"}),V376="w"),VLOOKUP(X376,$AA$2:$AB$17,2,FALSE),IF(AND(OR($E386={"a/c","b/c","c/a","c/b"}),V376="l"),VLOOKUP(X376,$AC$2:$AD$17,2,FALSE),IF(OR($E386={"a/c","b/c","c/a","c/b"}),1,"")))))))))))))))))))))))</f>
        <v>2b</v>
      </c>
      <c r="Y387" s="12">
        <f t="shared" si="33"/>
        <v>-3</v>
      </c>
      <c r="Z387" s="27">
        <f t="shared" si="34"/>
        <v>-7</v>
      </c>
    </row>
    <row r="388" spans="1:26">
      <c r="A388" s="2">
        <v>35</v>
      </c>
      <c r="B388" s="9">
        <f>IF(OR($A388={1,2,3,4,5,6,7,8,9,10,11,12}),1,IF(OR($A388={13,14,15,16,17,18,19,20,21,22,23,24}),2,IF(OR($A388={25,26,27,28,29,30,31,32,33,34,35,36}),3,"")))</f>
        <v>3</v>
      </c>
      <c r="C388" s="9" t="str">
        <f>IF(OR($A388={1,4,7,10,13,16,19,22,25,28,31,34}),"A",IF(OR($A388={2,5,8,11,14,17,20,23,26,29,32,35}),"B",IF(OR($A388={3,6,9,12,15,18,21,24,27,30,33,36}),"C","")))</f>
        <v>B</v>
      </c>
      <c r="D388" t="str">
        <f t="shared" si="35"/>
        <v>2/3</v>
      </c>
      <c r="E388" t="str">
        <f t="shared" si="36"/>
        <v>A/B</v>
      </c>
      <c r="F388" s="13" t="str">
        <f>IF(AND(G388="d",$A388&gt;=1,OR(H388={1,"2a","2b",3,"5a","5b","10a","10b","20a","20b","40a","40b","80a","80b","160a","160b"})),"w",IF(AND(G388="",$A388&gt;=1,OR(H388={1,"2a","2b",3,"5a","5b","10a","10b","20a","20b","40a","40b","80a","80b","160a","160b"})),"l",""))</f>
        <v/>
      </c>
      <c r="G388" s="7" t="str">
        <f>IF(OR($A388={1,2,3,4,5,6,7,8,9,10,11,12}),"d","")</f>
        <v/>
      </c>
      <c r="H388" s="14" t="str">
        <f>IF(AND(OR($D387={"1/2","1/3","2/1","3/1"}),F387="w"),VLOOKUP(H387,$AA$2:$AB$17,2,FALSE),IF(AND(OR($D387={"1/2","1/3","2/1","3/1"}),F387="l"),VLOOKUP(H387,$AC$2:$AD$17,2,FALSE),IF(AND(OR($D387={"1/2","1/3","2/1","3/1"}),F386="w"),VLOOKUP(H386,$AA$2:$AB$17,2,FALSE),IF(AND(OR($D387={"1/2","1/3","2/1","3/1"}),F386="l"),VLOOKUP(H386,$AC$2:$AD$17,2,FALSE),IF(AND(OR($D387={"1/2","1/3","2/1","3/1"}),F385="w"),VLOOKUP(H385,$AA$2:$AB$17,2,FALSE),IF(AND(OR($D387={"1/2","1/3","2/1","3/1"}),F385="l"),VLOOKUP(H385,$AC$2:$AD$17,2,FALSE),IF(AND(OR($D387={"1/2","1/3","2/1","3/1"}),F384="w"),VLOOKUP(H384,$AA$2:$AB$17,2,FALSE),IF(AND(OR($D387={"1/2","1/3","2/1","3/1"}),F384="l"),VLOOKUP(H384,$AC$2:$AD$17,2,FALSE),IF(AND(OR($D387={"1/2","1/3","2/1","3/1"}),F383="w"),VLOOKUP(H383,$AA$2:$AB$17,2,FALSE),IF(AND(OR($D387={"1/2","1/3","2/1","3/1"}),F383="l"),VLOOKUP(H383,$AC$2:$AD$17,2,FALSE),IF(AND(OR($D387={"1/2","1/3","2/1","3/1"}),F382="w"),VLOOKUP(H382,$AA$2:$AB$17,2,FALSE),IF(AND(OR($D387={"1/2","1/3","2/1","3/1"}),F382="l"),VLOOKUP(H382,$AC$2:$AD$17,2,FALSE),IF(AND(OR($D387={"1/2","1/3","2/1","3/1"}),F381="w"),VLOOKUP(H381,$AA$2:$AB$17,2,FALSE),IF(AND(OR($D387={"1/2","1/3","2/1","3/1"}),F381="l"),VLOOKUP(H381,$AC$2:$AD$17,2,FALSE),IF(AND(OR($D387={"1/2","1/3","2/1","3/1"}),F380="w"),VLOOKUP(H380,$AA$2:$AB$17,2,FALSE),IF(AND(OR($D387={"1/2","1/3","2/1","3/1"}),F380="l"),VLOOKUP(H380,$AC$2:$AD$17,2,FALSE),IF(AND(OR($D387={"1/2","1/3","2/1","3/1"}),F379="w"),VLOOKUP(H379,$AA$2:$AB$17,2,FALSE),IF(AND(OR($D387={"1/2","1/3","2/1","3/1"}),F379="l"),VLOOKUP(H379,$AC$2:$AD$17,2,FALSE),IF(AND(OR($D387={"1/2","1/3","2/1","3/1"}),F378="w"),VLOOKUP(H378,$AA$2:$AB$17,2,FALSE),IF(AND(OR($D387={"1/2","1/3","2/1","3/1"}),F378="l"),VLOOKUP(H378,$AC$2:$AD$17,2,FALSE),IF(AND(OR($D387={"1/2","1/3","2/1","3/1"}),F377="w"),VLOOKUP(H377,$AA$2:$AB$17,2,FALSE),IF(AND(OR($D387={"1/2","1/3","2/1","3/1"}),F377="l"),VLOOKUP(H377,$AC$2:$AD$17,2,FALSE),IF(OR($D387={"1/2","1/3","2/1","3/1"}),1,"")))))))))))))))))))))))</f>
        <v/>
      </c>
      <c r="I388" s="13" t="str">
        <f>IF(AND(J388="d",$A388&gt;=1,OR(K388={1,"2a","2b",3,"5a","5b","10a","10b","20a","20b","40a","40b","80a","80b","160a","160b"})),"w",IF(AND(J388="",$A388&gt;=1,OR(K388={1,"2a","2b",3,"5a","5b","10a","10b","20a","20b","40a","40b","80a","80b","160a","160b"})),"l",""))</f>
        <v>l</v>
      </c>
      <c r="J388" s="7" t="str">
        <f>IF(OR($A388={13,14,15,16,17,18,19,20,21,22,23,24}),"d","")</f>
        <v/>
      </c>
      <c r="K388" s="14" t="str">
        <f>IF(AND(OR($D387={"1/2","2/3","2/1","3/2"}),I387="w"),VLOOKUP(K387,$AA$2:$AB$17,2,FALSE),IF(AND(OR($D387={"1/2","2/3","2/1","3/2"}),I387="l"),VLOOKUP(K387,$AC$2:$AD$17,2,FALSE),IF(AND(OR($D387={"1/2","2/3","2/1","3/2"}),I386="w"),VLOOKUP(K386,$AA$2:$AB$17,2,FALSE),IF(AND(OR($D387={"1/2","2/3","2/1","3/2"}),I386="l"),VLOOKUP(K386,$AC$2:$AD$17,2,FALSE),IF(AND(OR($D387={"1/2","2/3","2/1","3/2"}),I385="w"),VLOOKUP(K385,$AA$2:$AB$17,2,FALSE),IF(AND(OR($D387={"1/2","2/3","2/1","3/2"}),I385="l"),VLOOKUP(K385,$AC$2:$AD$17,2,FALSE),IF(AND(OR($D387={"1/2","2/3","2/1","3/2"}),I384="w"),VLOOKUP(K384,$AA$2:$AB$17,2,FALSE),IF(AND(OR($D387={"1/2","2/3","2/1","3/2"}),I384="l"),VLOOKUP(K384,$AC$2:$AD$17,2,FALSE),IF(AND(OR($D387={"1/2","2/3","2/1","3/2"}),I383="w"),VLOOKUP(K383,$AA$2:$AB$17,2,FALSE),IF(AND(OR($D387={"1/2","2/3","2/1","3/2"}),I383="l"),VLOOKUP(K383,$AC$2:$AD$17,2,FALSE),IF(AND(OR($D387={"1/2","2/3","2/1","3/2"}),I382="w"),VLOOKUP(K382,$AA$2:$AB$17,2,FALSE),IF(AND(OR($D387={"1/2","2/3","2/1","3/2"}),I382="l"),VLOOKUP(K382,$AC$2:$AD$17,2,FALSE),IF(AND(OR($D387={"1/2","2/3","2/1","3/2"}),I381="w"),VLOOKUP(K381,$AA$2:$AB$17,2,FALSE),IF(AND(OR($D387={"1/2","2/3","2/1","3/2"}),I381="l"),VLOOKUP(K381,$AC$2:$AD$17,2,FALSE),IF(AND(OR($D387={"1/2","2/3","2/1","3/2"}),I380="w"),VLOOKUP(K380,$AA$2:$AB$17,2,FALSE),IF(AND(OR($D387={"1/2","2/3","2/1","3/2"}),I380="l"),VLOOKUP(K380,$AC$2:$AD$17,2,FALSE),IF(AND(OR($D387={"1/2","2/3","2/1","3/2"}),I379="w"),VLOOKUP(K379,$AA$2:$AB$17,2,FALSE),IF(AND(OR($D387={"1/2","2/3","2/1","3/2"}),I379="l"),VLOOKUP(K379,$AC$2:$AD$17,2,FALSE),IF(AND(OR($D387={"1/2","2/3","2/1","3/2"}),I378="w"),VLOOKUP(K378,$AA$2:$AB$17,2,FALSE),IF(AND(OR($D387={"1/2","2/3","2/1","3/2"}),I378="l"),VLOOKUP(K378,$AC$2:$AD$17,2,FALSE),IF(AND(OR($D387={"1/2","2/3","2/1","3/2"}),I377="w"),VLOOKUP(K377,$AA$2:$AB$17,2,FALSE),IF(AND(OR($D387={"1/2","2/3","2/1","3/2"}),I377="l"),VLOOKUP(K377,$AC$2:$AD$17,2,FALSE),IF(OR($D387={"1/2","2/3","2/1","3/2"}),1,"")))))))))))))))))))))))</f>
        <v>2a</v>
      </c>
      <c r="L388" s="13" t="str">
        <f>IF(AND(M388="d",$A388&gt;=1,OR(N388={1,"2a","2b",3,"5a","5b","10a","10b","20a","20b","40a","40b","80a","80b","160a","160b"})),"w",IF(AND(M388="",$A388&gt;=1,OR(N388={1,"2a","2b",3,"5a","5b","10a","10b","20a","20b","40a","40b","80a","80b","160a","160b"})),"l",""))</f>
        <v>w</v>
      </c>
      <c r="M388" s="7" t="str">
        <f>IF(OR($A388={25,26,27,28,29,30,31,32,33,34,35,36}),"d","")</f>
        <v>d</v>
      </c>
      <c r="N388" s="14" t="str">
        <f>IF(AND(OR($D387={"1/3","2/3","3/1","3/2"}),L387="w"),VLOOKUP(N387,$AA$2:$AB$17,2,FALSE),IF(AND(OR($D387={"1/3","2/3","3/1","3/2"}),L387="l"),VLOOKUP(N387,$AC$2:$AD$17,2,FALSE),IF(AND(OR($D387={"1/3","2/3","3/1","3/2"}),L386="w"),VLOOKUP(N386,$AA$2:$AB$17,2,FALSE),IF(AND(OR($D387={"1/3","2/3","3/1","3/2"}),L386="l"),VLOOKUP(N386,$AC$2:$AD$17,2,FALSE),IF(AND(OR($D387={"1/3","2/3","3/1","3/2"}),L385="w"),VLOOKUP(N385,$AA$2:$AB$17,2,FALSE),IF(AND(OR($D387={"1/3","2/3","3/1","3/2"}),L385="l"),VLOOKUP(N385,$AC$2:$AD$17,2,FALSE),IF(AND(OR($D387={"1/3","2/3","3/1","3/2"}),L384="w"),VLOOKUP(N384,$AA$2:$AB$17,2,FALSE),IF(AND(OR($D387={"1/3","2/3","3/1","3/2"}),L384="l"),VLOOKUP(N384,$AC$2:$AD$17,2,FALSE),IF(AND(OR($D387={"1/3","2/3","3/1","3/2"}),L383="w"),VLOOKUP(N383,$AA$2:$AB$17,2,FALSE),IF(AND(OR($D387={"1/3","2/3","3/1","3/2"}),L383="l"),VLOOKUP(N383,$AC$2:$AD$17,2,FALSE),IF(AND(OR($D387={"1/3","2/3","3/1","3/2"}),L382="w"),VLOOKUP(N382,$AA$2:$AB$17,2,FALSE),IF(AND(OR($D387={"1/3","2/3","3/1","3/2"}),L382="l"),VLOOKUP(N382,$AC$2:$AD$17,2,FALSE),IF(AND(OR($D387={"1/3","2/3","3/1","3/2"}),L381="w"),VLOOKUP(N381,$AA$2:$AB$17,2,FALSE),IF(AND(OR($D387={"1/3","2/3","3/1","3/2"}),L381="l"),VLOOKUP(N381,$AC$2:$AD$17,2,FALSE),IF(AND(OR($D387={"1/3","2/3","3/1","3/2"}),L380="w"),VLOOKUP(N380,$AA$2:$AB$17,2,FALSE),IF(AND(OR($D387={"1/3","2/3","3/1","3/2"}),L380="l"),VLOOKUP(N380,$AC$2:$AD$17,2,FALSE),IF(AND(OR($D387={"1/3","2/3","3/1","3/2"}),L379="w"),VLOOKUP(N379,$AA$2:$AB$17,2,FALSE),IF(AND(OR($D387={"1/3","2/3","3/1","3/2"}),L379="l"),VLOOKUP(N379,$AC$2:$AD$17,2,FALSE),IF(AND(OR($D387={"1/3","2/3","3/1","3/2"}),L378="w"),VLOOKUP(N378,$AA$2:$AB$17,2,FALSE),IF(AND(OR($D387={"1/3","2/3","3/1","3/2"}),L378="l"),VLOOKUP(N378,$AC$2:$AD$17,2,FALSE),IF(AND(OR($D387={"1/3","2/3","3/1","3/2"}),L377="w"),VLOOKUP(N377,$AA$2:$AB$17,2,FALSE),IF(AND(OR($D387={"1/3","2/3","3/1","3/2"}),L377="l"),VLOOKUP(N377,$AC$2:$AD$17,2,FALSE),IF(OR($D387={"1/3","2/3","3/1","3/2"}),1,"")))))))))))))))))))))))</f>
        <v>10b</v>
      </c>
      <c r="O388" s="12">
        <f t="shared" si="32"/>
        <v>18</v>
      </c>
      <c r="P388" s="13" t="str">
        <f>IF(AND(Q388="c",$A388&gt;=1,OR(R388={1,"2a","2b",3,"5a","5b","10a","10b","20a","20b","40a","40b","80a","80b","160a","160b"})),"w",IF(AND(Q388="",$A388&gt;=1,OR(R388={1,"2a","2b",3,"5a","5b","10a","10b","20a","20b","40a","40b","80a","80b","160a","160b"})),"l",""))</f>
        <v>l</v>
      </c>
      <c r="Q388" s="7" t="str">
        <f>IF(OR($A388={1,4,7,10,13,16,19,22,25,28,31,34}),"c","")</f>
        <v/>
      </c>
      <c r="R388" s="14" t="str">
        <f>IF(AND(OR($E387={"a/b","a/c","b/a","c/a"}),P387="w"),VLOOKUP(R387,$AA$2:$AB$17,2,FALSE),IF(AND(OR($E387={"a/b","a/c","b/a","c/a"}),P387="l"),VLOOKUP(R387,$AC$2:$AD$17,2,FALSE),IF(AND(OR($E387={"a/b","a/c","b/a","c/a"}),P386="w"),VLOOKUP(R386,$AA$2:$AB$17,2,FALSE),IF(AND(OR($E387={"a/b","a/c","b/a","c/a"}),P386="l"),VLOOKUP(R386,$AC$2:$AD$17,2,FALSE),IF(AND(OR($E387={"a/b","a/c","b/a","c/a"}),P385="w"),VLOOKUP(R385,$AA$2:$AB$17,2,FALSE),IF(AND(OR($E387={"a/b","a/c","b/a","c/a"}),P385="l"),VLOOKUP(R385,$AC$2:$AD$17,2,FALSE),IF(AND(OR($E387={"a/b","a/c","b/a","c/a"}),P384="w"),VLOOKUP(R384,$AA$2:$AB$17,2,FALSE),IF(AND(OR($E387={"a/b","a/c","b/a","c/a"}),P384="l"),VLOOKUP(R384,$AC$2:$AD$17,2,FALSE),IF(AND(OR($E387={"a/b","a/c","b/a","c/a"}),P383="w"),VLOOKUP(R383,$AA$2:$AB$17,2,FALSE),IF(AND(OR($E387={"a/b","a/c","b/a","c/a"}),P383="l"),VLOOKUP(R383,$AC$2:$AD$17,2,FALSE),IF(AND(OR($E387={"a/b","a/c","b/a","c/a"}),P382="w"),VLOOKUP(R382,$AA$2:$AB$17,2,FALSE),IF(AND(OR($E387={"a/b","a/c","b/a","c/a"}),P382="l"),VLOOKUP(R382,$AC$2:$AD$17,2,FALSE),IF(AND(OR($E387={"a/b","a/c","b/a","c/a"}),P381="w"),VLOOKUP(R381,$AA$2:$AB$17,2,FALSE),IF(AND(OR($E387={"a/b","a/c","b/a","c/a"}),P381="l"),VLOOKUP(R381,$AC$2:$AD$17,2,FALSE),IF(AND(OR($E387={"a/b","a/c","b/a","c/a"}),P380="w"),VLOOKUP(R380,$AA$2:$AB$17,2,FALSE),IF(AND(OR($E387={"a/b","a/c","b/a","c/a"}),P380="l"),VLOOKUP(R380,$AC$2:$AD$17,2,FALSE),IF(AND(OR($E387={"a/b","a/c","b/a","c/a"}),P379="w"),VLOOKUP(R379,$AA$2:$AB$17,2,FALSE),IF(AND(OR($E387={"a/b","a/c","b/a","c/a"}),P379="l"),VLOOKUP(R379,$AC$2:$AD$17,2,FALSE),IF(AND(OR($E387={"a/b","a/c","b/a","c/a"}),P378="w"),VLOOKUP(R378,$AA$2:$AB$17,2,FALSE),IF(AND(OR($E387={"a/b","a/c","b/a","c/a"}),P378="l"),VLOOKUP(R378,$AC$2:$AD$17,2,FALSE),IF(AND(OR($E387={"a/b","a/c","b/a","c/a"}),P377="w"),VLOOKUP(R377,$AA$2:$AB$17,2,FALSE),IF(AND(OR($E387={"a/b","a/c","b/a","c/a"}),P377="l"),VLOOKUP(R377,$AC$2:$AD$17,2,FALSE),IF(OR($E387={"a/b","a/c","b/a","c/a"}),1,"")))))))))))))))))))))))</f>
        <v>2b</v>
      </c>
      <c r="S388" s="13" t="str">
        <f>IF(AND(T388="c",$A388&gt;=1,OR(U388={1,"2a","2b",3,"5a","5b","10a","10b","20a","20b","40a","40b","80a","80b","160a","160b"})),"w",IF(AND(T388="",$A388&gt;=1,OR(U388={1,"2a","2b",3,"5a","5b","10a","10b","20a","20b","40a","40b","80a","80b","160a","160b"})),"l",""))</f>
        <v>w</v>
      </c>
      <c r="T388" s="7" t="str">
        <f>IF(OR($A388={2,5,8,11,14,17,20,23,26,29,32,35}),"c","")</f>
        <v>c</v>
      </c>
      <c r="U388" s="14" t="str">
        <f>IF(AND(OR($E387={"a/b","b/c","b/a","c/b"}),S387="w"),VLOOKUP(U387,$AA$2:$AB$17,2,FALSE),IF(AND(OR($E387={"a/b","b/c","b/a","c/b"}),S387="l"),VLOOKUP(U387,$AC$2:$AD$17,2,FALSE),IF(AND(OR($E387={"a/b","b/c","b/a","c/b"}),S386="w"),VLOOKUP(U386,$AA$2:$AB$17,2,FALSE),IF(AND(OR($E387={"a/b","b/c","b/a","c/b"}),S386="l"),VLOOKUP(U386,$AC$2:$AD$17,2,FALSE),IF(AND(OR($E387={"a/b","b/c","b/a","c/b"}),S385="w"),VLOOKUP(U385,$AA$2:$AB$17,2,FALSE),IF(AND(OR($E387={"a/b","b/c","b/a","c/b"}),S385="l"),VLOOKUP(U385,$AC$2:$AD$17,2,FALSE),IF(AND(OR($E387={"a/b","b/c","b/a","c/b"}),S384="w"),VLOOKUP(U384,$AA$2:$AB$17,2,FALSE),IF(AND(OR($E387={"a/b","b/c","b/a","c/b"}),S384="l"),VLOOKUP(U384,$AC$2:$AD$17,2,FALSE),IF(AND(OR($E387={"a/b","b/c","b/a","c/b"}),S383="w"),VLOOKUP(U383,$AA$2:$AB$17,2,FALSE),IF(AND(OR($E387={"a/b","b/c","b/a","c/b"}),S383="l"),VLOOKUP(U383,$AC$2:$AD$17,2,FALSE),IF(AND(OR($E387={"a/b","b/c","b/a","c/b"}),S382="w"),VLOOKUP(U382,$AA$2:$AB$17,2,FALSE),IF(AND(OR($E387={"a/b","b/c","b/a","c/b"}),S382="l"),VLOOKUP(U382,$AC$2:$AD$17,2,FALSE),IF(AND(OR($E387={"a/b","b/c","b/a","c/b"}),S381="w"),VLOOKUP(U381,$AA$2:$AB$17,2,FALSE),IF(AND(OR($E387={"a/b","b/c","b/a","c/b"}),S381="l"),VLOOKUP(U381,$AC$2:$AD$17,2,FALSE),IF(AND(OR($E387={"a/b","b/c","b/a","c/b"}),S380="w"),VLOOKUP(U380,$AA$2:$AB$17,2,FALSE),IF(AND(OR($E387={"a/b","b/c","b/a","c/b"}),S380="l"),VLOOKUP(U380,$AC$2:$AD$17,2,FALSE),IF(AND(OR($E387={"a/b","b/c","b/a","c/b"}),S379="w"),VLOOKUP(U379,$AA$2:$AB$17,2,FALSE),IF(AND(OR($E387={"a/b","b/c","b/a","c/b"}),S379="l"),VLOOKUP(U379,$AC$2:$AD$17,2,FALSE),IF(AND(OR($E387={"a/b","b/c","b/a","c/b"}),S378="w"),VLOOKUP(U378,$AA$2:$AB$17,2,FALSE),IF(AND(OR($E387={"a/b","b/c","b/a","c/b"}),S378="l"),VLOOKUP(U378,$AC$2:$AD$17,2,FALSE),IF(AND(OR($E387={"a/b","b/c","b/a","c/b"}),S377="w"),VLOOKUP(U377,$AA$2:$AB$17,2,FALSE),IF(AND(OR($E387={"a/b","b/c","b/a","c/b"}),S377="l"),VLOOKUP(U377,$AC$2:$AD$17,2,FALSE),IF(OR($E387={"a/b","b/c","b/a","c/b"}),1,"")))))))))))))))))))))))</f>
        <v>2a</v>
      </c>
      <c r="V388" s="13" t="str">
        <f>IF(AND(W388="c",$A388&gt;=1,OR(X388={1,"2a","2b",3,"5a","5b","10a","10b","20a","20b","40a","40b","80a","80b","160a","160b"})),"w",IF(AND(W388="",$A388&gt;=1,OR(X388={1,"2a","2b",3,"5a","5b","10a","10b","20a","20b","40a","40b","80a","80b","160a","160b"})),"l",""))</f>
        <v/>
      </c>
      <c r="W388" s="7" t="str">
        <f>IF(OR($A388={3,6,9,12,15,18,21,24,27,30,33,36}),"c","")</f>
        <v/>
      </c>
      <c r="X388" s="14" t="str">
        <f>IF(AND(OR($E387={"a/c","b/c","c/a","c/b"}),V387="w"),VLOOKUP(X387,$AA$2:$AB$17,2,FALSE),IF(AND(OR($E387={"a/c","b/c","c/a","c/b"}),V387="l"),VLOOKUP(X387,$AC$2:$AD$17,2,FALSE),IF(AND(OR($E387={"a/c","b/c","c/a","c/b"}),V386="w"),VLOOKUP(X386,$AA$2:$AB$17,2,FALSE),IF(AND(OR($E387={"a/c","b/c","c/a","c/b"}),V386="l"),VLOOKUP(X386,$AC$2:$AD$17,2,FALSE),IF(AND(OR($E387={"a/c","b/c","c/a","c/b"}),V385="w"),VLOOKUP(X385,$AA$2:$AB$17,2,FALSE),IF(AND(OR($E387={"a/c","b/c","c/a","c/b"}),V385="l"),VLOOKUP(X385,$AC$2:$AD$17,2,FALSE),IF(AND(OR($E387={"a/c","b/c","c/a","c/b"}),V384="w"),VLOOKUP(X384,$AA$2:$AB$17,2,FALSE),IF(AND(OR($E387={"a/c","b/c","c/a","c/b"}),V384="l"),VLOOKUP(X384,$AC$2:$AD$17,2,FALSE),IF(AND(OR($E387={"a/c","b/c","c/a","c/b"}),V383="w"),VLOOKUP(X383,$AA$2:$AB$17,2,FALSE),IF(AND(OR($E387={"a/c","b/c","c/a","c/b"}),V383="l"),VLOOKUP(X383,$AC$2:$AD$17,2,FALSE),IF(AND(OR($E387={"a/c","b/c","c/a","c/b"}),V382="w"),VLOOKUP(X382,$AA$2:$AB$17,2,FALSE),IF(AND(OR($E387={"a/c","b/c","c/a","c/b"}),V382="l"),VLOOKUP(X382,$AC$2:$AD$17,2,FALSE),IF(AND(OR($E387={"a/c","b/c","c/a","c/b"}),V381="w"),VLOOKUP(X381,$AA$2:$AB$17,2,FALSE),IF(AND(OR($E387={"a/c","b/c","c/a","c/b"}),V381="l"),VLOOKUP(X381,$AC$2:$AD$17,2,FALSE),IF(AND(OR($E387={"a/c","b/c","c/a","c/b"}),V380="w"),VLOOKUP(X380,$AA$2:$AB$17,2,FALSE),IF(AND(OR($E387={"a/c","b/c","c/a","c/b"}),V380="l"),VLOOKUP(X380,$AC$2:$AD$17,2,FALSE),IF(AND(OR($E387={"a/c","b/c","c/a","c/b"}),V379="w"),VLOOKUP(X379,$AA$2:$AB$17,2,FALSE),IF(AND(OR($E387={"a/c","b/c","c/a","c/b"}),V379="l"),VLOOKUP(X379,$AC$2:$AD$17,2,FALSE),IF(AND(OR($E387={"a/c","b/c","c/a","c/b"}),V378="w"),VLOOKUP(X378,$AA$2:$AB$17,2,FALSE),IF(AND(OR($E387={"a/c","b/c","c/a","c/b"}),V378="l"),VLOOKUP(X378,$AC$2:$AD$17,2,FALSE),IF(AND(OR($E387={"a/c","b/c","c/a","c/b"}),V377="w"),VLOOKUP(X377,$AA$2:$AB$17,2,FALSE),IF(AND(OR($E387={"a/c","b/c","c/a","c/b"}),V377="l"),VLOOKUP(X377,$AC$2:$AD$17,2,FALSE),IF(OR($E387={"a/c","b/c","c/a","c/b"}),1,"")))))))))))))))))))))))</f>
        <v/>
      </c>
      <c r="Y388" s="12">
        <f t="shared" si="33"/>
        <v>2</v>
      </c>
      <c r="Z388" s="27">
        <f t="shared" si="34"/>
        <v>20</v>
      </c>
    </row>
    <row r="389" spans="1:26">
      <c r="A389" s="2">
        <v>28</v>
      </c>
      <c r="B389" s="9">
        <f>IF(OR($A389={1,2,3,4,5,6,7,8,9,10,11,12}),1,IF(OR($A389={13,14,15,16,17,18,19,20,21,22,23,24}),2,IF(OR($A389={25,26,27,28,29,30,31,32,33,34,35,36}),3,"")))</f>
        <v>3</v>
      </c>
      <c r="C389" s="9" t="str">
        <f>IF(OR($A389={1,4,7,10,13,16,19,22,25,28,31,34}),"A",IF(OR($A389={2,5,8,11,14,17,20,23,26,29,32,35}),"B",IF(OR($A389={3,6,9,12,15,18,21,24,27,30,33,36}),"C","")))</f>
        <v>A</v>
      </c>
      <c r="D389" t="str">
        <f t="shared" si="35"/>
        <v>2/3</v>
      </c>
      <c r="E389" t="str">
        <f t="shared" si="36"/>
        <v>B/A</v>
      </c>
      <c r="F389" s="13" t="str">
        <f>IF(AND(G389="d",$A389&gt;=1,OR(H389={1,"2a","2b",3,"5a","5b","10a","10b","20a","20b","40a","40b","80a","80b","160a","160b"})),"w",IF(AND(G389="",$A389&gt;=1,OR(H389={1,"2a","2b",3,"5a","5b","10a","10b","20a","20b","40a","40b","80a","80b","160a","160b"})),"l",""))</f>
        <v/>
      </c>
      <c r="G389" s="7" t="str">
        <f>IF(OR($A389={1,2,3,4,5,6,7,8,9,10,11,12}),"d","")</f>
        <v/>
      </c>
      <c r="H389" s="14" t="str">
        <f>IF(AND(OR($D388={"1/2","1/3","2/1","3/1"}),F388="w"),VLOOKUP(H388,$AA$2:$AB$17,2,FALSE),IF(AND(OR($D388={"1/2","1/3","2/1","3/1"}),F388="l"),VLOOKUP(H388,$AC$2:$AD$17,2,FALSE),IF(AND(OR($D388={"1/2","1/3","2/1","3/1"}),F387="w"),VLOOKUP(H387,$AA$2:$AB$17,2,FALSE),IF(AND(OR($D388={"1/2","1/3","2/1","3/1"}),F387="l"),VLOOKUP(H387,$AC$2:$AD$17,2,FALSE),IF(AND(OR($D388={"1/2","1/3","2/1","3/1"}),F386="w"),VLOOKUP(H386,$AA$2:$AB$17,2,FALSE),IF(AND(OR($D388={"1/2","1/3","2/1","3/1"}),F386="l"),VLOOKUP(H386,$AC$2:$AD$17,2,FALSE),IF(AND(OR($D388={"1/2","1/3","2/1","3/1"}),F385="w"),VLOOKUP(H385,$AA$2:$AB$17,2,FALSE),IF(AND(OR($D388={"1/2","1/3","2/1","3/1"}),F385="l"),VLOOKUP(H385,$AC$2:$AD$17,2,FALSE),IF(AND(OR($D388={"1/2","1/3","2/1","3/1"}),F384="w"),VLOOKUP(H384,$AA$2:$AB$17,2,FALSE),IF(AND(OR($D388={"1/2","1/3","2/1","3/1"}),F384="l"),VLOOKUP(H384,$AC$2:$AD$17,2,FALSE),IF(AND(OR($D388={"1/2","1/3","2/1","3/1"}),F383="w"),VLOOKUP(H383,$AA$2:$AB$17,2,FALSE),IF(AND(OR($D388={"1/2","1/3","2/1","3/1"}),F383="l"),VLOOKUP(H383,$AC$2:$AD$17,2,FALSE),IF(AND(OR($D388={"1/2","1/3","2/1","3/1"}),F382="w"),VLOOKUP(H382,$AA$2:$AB$17,2,FALSE),IF(AND(OR($D388={"1/2","1/3","2/1","3/1"}),F382="l"),VLOOKUP(H382,$AC$2:$AD$17,2,FALSE),IF(AND(OR($D388={"1/2","1/3","2/1","3/1"}),F381="w"),VLOOKUP(H381,$AA$2:$AB$17,2,FALSE),IF(AND(OR($D388={"1/2","1/3","2/1","3/1"}),F381="l"),VLOOKUP(H381,$AC$2:$AD$17,2,FALSE),IF(AND(OR($D388={"1/2","1/3","2/1","3/1"}),F380="w"),VLOOKUP(H380,$AA$2:$AB$17,2,FALSE),IF(AND(OR($D388={"1/2","1/3","2/1","3/1"}),F380="l"),VLOOKUP(H380,$AC$2:$AD$17,2,FALSE),IF(AND(OR($D388={"1/2","1/3","2/1","3/1"}),F379="w"),VLOOKUP(H379,$AA$2:$AB$17,2,FALSE),IF(AND(OR($D388={"1/2","1/3","2/1","3/1"}),F379="l"),VLOOKUP(H379,$AC$2:$AD$17,2,FALSE),IF(AND(OR($D388={"1/2","1/3","2/1","3/1"}),F378="w"),VLOOKUP(H378,$AA$2:$AB$17,2,FALSE),IF(AND(OR($D388={"1/2","1/3","2/1","3/1"}),F378="l"),VLOOKUP(H378,$AC$2:$AD$17,2,FALSE),IF(OR($D388={"1/2","1/3","2/1","3/1"}),1,"")))))))))))))))))))))))</f>
        <v/>
      </c>
      <c r="I389" s="13" t="str">
        <f>IF(AND(J389="d",$A389&gt;=1,OR(K389={1,"2a","2b",3,"5a","5b","10a","10b","20a","20b","40a","40b","80a","80b","160a","160b"})),"w",IF(AND(J389="",$A389&gt;=1,OR(K389={1,"2a","2b",3,"5a","5b","10a","10b","20a","20b","40a","40b","80a","80b","160a","160b"})),"l",""))</f>
        <v>l</v>
      </c>
      <c r="J389" s="7" t="str">
        <f>IF(OR($A389={13,14,15,16,17,18,19,20,21,22,23,24}),"d","")</f>
        <v/>
      </c>
      <c r="K389" s="14" t="str">
        <f>IF(AND(OR($D388={"1/2","2/3","2/1","3/2"}),I388="w"),VLOOKUP(K388,$AA$2:$AB$17,2,FALSE),IF(AND(OR($D388={"1/2","2/3","2/1","3/2"}),I388="l"),VLOOKUP(K388,$AC$2:$AD$17,2,FALSE),IF(AND(OR($D388={"1/2","2/3","2/1","3/2"}),I387="w"),VLOOKUP(K387,$AA$2:$AB$17,2,FALSE),IF(AND(OR($D388={"1/2","2/3","2/1","3/2"}),I387="l"),VLOOKUP(K387,$AC$2:$AD$17,2,FALSE),IF(AND(OR($D388={"1/2","2/3","2/1","3/2"}),I386="w"),VLOOKUP(K386,$AA$2:$AB$17,2,FALSE),IF(AND(OR($D388={"1/2","2/3","2/1","3/2"}),I386="l"),VLOOKUP(K386,$AC$2:$AD$17,2,FALSE),IF(AND(OR($D388={"1/2","2/3","2/1","3/2"}),I385="w"),VLOOKUP(K385,$AA$2:$AB$17,2,FALSE),IF(AND(OR($D388={"1/2","2/3","2/1","3/2"}),I385="l"),VLOOKUP(K385,$AC$2:$AD$17,2,FALSE),IF(AND(OR($D388={"1/2","2/3","2/1","3/2"}),I384="w"),VLOOKUP(K384,$AA$2:$AB$17,2,FALSE),IF(AND(OR($D388={"1/2","2/3","2/1","3/2"}),I384="l"),VLOOKUP(K384,$AC$2:$AD$17,2,FALSE),IF(AND(OR($D388={"1/2","2/3","2/1","3/2"}),I383="w"),VLOOKUP(K383,$AA$2:$AB$17,2,FALSE),IF(AND(OR($D388={"1/2","2/3","2/1","3/2"}),I383="l"),VLOOKUP(K383,$AC$2:$AD$17,2,FALSE),IF(AND(OR($D388={"1/2","2/3","2/1","3/2"}),I382="w"),VLOOKUP(K382,$AA$2:$AB$17,2,FALSE),IF(AND(OR($D388={"1/2","2/3","2/1","3/2"}),I382="l"),VLOOKUP(K382,$AC$2:$AD$17,2,FALSE),IF(AND(OR($D388={"1/2","2/3","2/1","3/2"}),I381="w"),VLOOKUP(K381,$AA$2:$AB$17,2,FALSE),IF(AND(OR($D388={"1/2","2/3","2/1","3/2"}),I381="l"),VLOOKUP(K381,$AC$2:$AD$17,2,FALSE),IF(AND(OR($D388={"1/2","2/3","2/1","3/2"}),I380="w"),VLOOKUP(K380,$AA$2:$AB$17,2,FALSE),IF(AND(OR($D388={"1/2","2/3","2/1","3/2"}),I380="l"),VLOOKUP(K380,$AC$2:$AD$17,2,FALSE),IF(AND(OR($D388={"1/2","2/3","2/1","3/2"}),I379="w"),VLOOKUP(K379,$AA$2:$AB$17,2,FALSE),IF(AND(OR($D388={"1/2","2/3","2/1","3/2"}),I379="l"),VLOOKUP(K379,$AC$2:$AD$17,2,FALSE),IF(AND(OR($D388={"1/2","2/3","2/1","3/2"}),I378="w"),VLOOKUP(K378,$AA$2:$AB$17,2,FALSE),IF(AND(OR($D388={"1/2","2/3","2/1","3/2"}),I378="l"),VLOOKUP(K378,$AC$2:$AD$17,2,FALSE),IF(OR($D388={"1/2","2/3","2/1","3/2"}),1,"")))))))))))))))))))))))</f>
        <v>2b</v>
      </c>
      <c r="L389" s="13" t="str">
        <f>IF(AND(M389="d",$A389&gt;=1,OR(N389={1,"2a","2b",3,"5a","5b","10a","10b","20a","20b","40a","40b","80a","80b","160a","160b"})),"w",IF(AND(M389="",$A389&gt;=1,OR(N389={1,"2a","2b",3,"5a","5b","10a","10b","20a","20b","40a","40b","80a","80b","160a","160b"})),"l",""))</f>
        <v>w</v>
      </c>
      <c r="M389" s="7" t="str">
        <f>IF(OR($A389={25,26,27,28,29,30,31,32,33,34,35,36}),"d","")</f>
        <v>d</v>
      </c>
      <c r="N389" s="14" t="str">
        <f>IF(AND(OR($D388={"1/3","2/3","3/1","3/2"}),L388="w"),VLOOKUP(N388,$AA$2:$AB$17,2,FALSE),IF(AND(OR($D388={"1/3","2/3","3/1","3/2"}),L388="l"),VLOOKUP(N388,$AC$2:$AD$17,2,FALSE),IF(AND(OR($D388={"1/3","2/3","3/1","3/2"}),L387="w"),VLOOKUP(N387,$AA$2:$AB$17,2,FALSE),IF(AND(OR($D388={"1/3","2/3","3/1","3/2"}),L387="l"),VLOOKUP(N387,$AC$2:$AD$17,2,FALSE),IF(AND(OR($D388={"1/3","2/3","3/1","3/2"}),L386="w"),VLOOKUP(N386,$AA$2:$AB$17,2,FALSE),IF(AND(OR($D388={"1/3","2/3","3/1","3/2"}),L386="l"),VLOOKUP(N386,$AC$2:$AD$17,2,FALSE),IF(AND(OR($D388={"1/3","2/3","3/1","3/2"}),L385="w"),VLOOKUP(N385,$AA$2:$AB$17,2,FALSE),IF(AND(OR($D388={"1/3","2/3","3/1","3/2"}),L385="l"),VLOOKUP(N385,$AC$2:$AD$17,2,FALSE),IF(AND(OR($D388={"1/3","2/3","3/1","3/2"}),L384="w"),VLOOKUP(N384,$AA$2:$AB$17,2,FALSE),IF(AND(OR($D388={"1/3","2/3","3/1","3/2"}),L384="l"),VLOOKUP(N384,$AC$2:$AD$17,2,FALSE),IF(AND(OR($D388={"1/3","2/3","3/1","3/2"}),L383="w"),VLOOKUP(N383,$AA$2:$AB$17,2,FALSE),IF(AND(OR($D388={"1/3","2/3","3/1","3/2"}),L383="l"),VLOOKUP(N383,$AC$2:$AD$17,2,FALSE),IF(AND(OR($D388={"1/3","2/3","3/1","3/2"}),L382="w"),VLOOKUP(N382,$AA$2:$AB$17,2,FALSE),IF(AND(OR($D388={"1/3","2/3","3/1","3/2"}),L382="l"),VLOOKUP(N382,$AC$2:$AD$17,2,FALSE),IF(AND(OR($D388={"1/3","2/3","3/1","3/2"}),L381="w"),VLOOKUP(N381,$AA$2:$AB$17,2,FALSE),IF(AND(OR($D388={"1/3","2/3","3/1","3/2"}),L381="l"),VLOOKUP(N381,$AC$2:$AD$17,2,FALSE),IF(AND(OR($D388={"1/3","2/3","3/1","3/2"}),L380="w"),VLOOKUP(N380,$AA$2:$AB$17,2,FALSE),IF(AND(OR($D388={"1/3","2/3","3/1","3/2"}),L380="l"),VLOOKUP(N380,$AC$2:$AD$17,2,FALSE),IF(AND(OR($D388={"1/3","2/3","3/1","3/2"}),L379="w"),VLOOKUP(N379,$AA$2:$AB$17,2,FALSE),IF(AND(OR($D388={"1/3","2/3","3/1","3/2"}),L379="l"),VLOOKUP(N379,$AC$2:$AD$17,2,FALSE),IF(AND(OR($D388={"1/3","2/3","3/1","3/2"}),L378="w"),VLOOKUP(N378,$AA$2:$AB$17,2,FALSE),IF(AND(OR($D388={"1/3","2/3","3/1","3/2"}),L378="l"),VLOOKUP(N378,$AC$2:$AD$17,2,FALSE),IF(OR($D388={"1/3","2/3","3/1","3/2"}),1,"")))))))))))))))))))))))</f>
        <v>5a</v>
      </c>
      <c r="O389" s="12">
        <f t="shared" si="32"/>
        <v>8</v>
      </c>
      <c r="P389" s="13" t="str">
        <f>IF(AND(Q389="c",$A389&gt;=1,OR(R389={1,"2a","2b",3,"5a","5b","10a","10b","20a","20b","40a","40b","80a","80b","160a","160b"})),"w",IF(AND(Q389="",$A389&gt;=1,OR(R389={1,"2a","2b",3,"5a","5b","10a","10b","20a","20b","40a","40b","80a","80b","160a","160b"})),"l",""))</f>
        <v>w</v>
      </c>
      <c r="Q389" s="7" t="str">
        <f>IF(OR($A389={1,4,7,10,13,16,19,22,25,28,31,34}),"c","")</f>
        <v>c</v>
      </c>
      <c r="R389" s="14">
        <f>IF(AND(OR($E388={"a/b","a/c","b/a","c/a"}),P388="w"),VLOOKUP(R388,$AA$2:$AB$17,2,FALSE),IF(AND(OR($E388={"a/b","a/c","b/a","c/a"}),P388="l"),VLOOKUP(R388,$AC$2:$AD$17,2,FALSE),IF(AND(OR($E388={"a/b","a/c","b/a","c/a"}),P387="w"),VLOOKUP(R387,$AA$2:$AB$17,2,FALSE),IF(AND(OR($E388={"a/b","a/c","b/a","c/a"}),P387="l"),VLOOKUP(R387,$AC$2:$AD$17,2,FALSE),IF(AND(OR($E388={"a/b","a/c","b/a","c/a"}),P386="w"),VLOOKUP(R386,$AA$2:$AB$17,2,FALSE),IF(AND(OR($E388={"a/b","a/c","b/a","c/a"}),P386="l"),VLOOKUP(R386,$AC$2:$AD$17,2,FALSE),IF(AND(OR($E388={"a/b","a/c","b/a","c/a"}),P385="w"),VLOOKUP(R385,$AA$2:$AB$17,2,FALSE),IF(AND(OR($E388={"a/b","a/c","b/a","c/a"}),P385="l"),VLOOKUP(R385,$AC$2:$AD$17,2,FALSE),IF(AND(OR($E388={"a/b","a/c","b/a","c/a"}),P384="w"),VLOOKUP(R384,$AA$2:$AB$17,2,FALSE),IF(AND(OR($E388={"a/b","a/c","b/a","c/a"}),P384="l"),VLOOKUP(R384,$AC$2:$AD$17,2,FALSE),IF(AND(OR($E388={"a/b","a/c","b/a","c/a"}),P383="w"),VLOOKUP(R383,$AA$2:$AB$17,2,FALSE),IF(AND(OR($E388={"a/b","a/c","b/a","c/a"}),P383="l"),VLOOKUP(R383,$AC$2:$AD$17,2,FALSE),IF(AND(OR($E388={"a/b","a/c","b/a","c/a"}),P382="w"),VLOOKUP(R382,$AA$2:$AB$17,2,FALSE),IF(AND(OR($E388={"a/b","a/c","b/a","c/a"}),P382="l"),VLOOKUP(R382,$AC$2:$AD$17,2,FALSE),IF(AND(OR($E388={"a/b","a/c","b/a","c/a"}),P381="w"),VLOOKUP(R381,$AA$2:$AB$17,2,FALSE),IF(AND(OR($E388={"a/b","a/c","b/a","c/a"}),P381="l"),VLOOKUP(R381,$AC$2:$AD$17,2,FALSE),IF(AND(OR($E388={"a/b","a/c","b/a","c/a"}),P380="w"),VLOOKUP(R380,$AA$2:$AB$17,2,FALSE),IF(AND(OR($E388={"a/b","a/c","b/a","c/a"}),P380="l"),VLOOKUP(R380,$AC$2:$AD$17,2,FALSE),IF(AND(OR($E388={"a/b","a/c","b/a","c/a"}),P379="w"),VLOOKUP(R379,$AA$2:$AB$17,2,FALSE),IF(AND(OR($E388={"a/b","a/c","b/a","c/a"}),P379="l"),VLOOKUP(R379,$AC$2:$AD$17,2,FALSE),IF(AND(OR($E388={"a/b","a/c","b/a","c/a"}),P378="w"),VLOOKUP(R378,$AA$2:$AB$17,2,FALSE),IF(AND(OR($E388={"a/b","a/c","b/a","c/a"}),P378="l"),VLOOKUP(R378,$AC$2:$AD$17,2,FALSE),IF(OR($E388={"a/b","a/c","b/a","c/a"}),1,"")))))))))))))))))))))))</f>
        <v>3</v>
      </c>
      <c r="S389" s="13" t="str">
        <f>IF(AND(T389="c",$A389&gt;=1,OR(U389={1,"2a","2b",3,"5a","5b","10a","10b","20a","20b","40a","40b","80a","80b","160a","160b"})),"w",IF(AND(T389="",$A389&gt;=1,OR(U389={1,"2a","2b",3,"5a","5b","10a","10b","20a","20b","40a","40b","80a","80b","160a","160b"})),"l",""))</f>
        <v>l</v>
      </c>
      <c r="T389" s="7" t="str">
        <f>IF(OR($A389={2,5,8,11,14,17,20,23,26,29,32,35}),"c","")</f>
        <v/>
      </c>
      <c r="U389" s="14">
        <f>IF(AND(OR($E388={"a/b","b/c","b/a","c/b"}),S388="w"),VLOOKUP(U388,$AA$2:$AB$17,2,FALSE),IF(AND(OR($E388={"a/b","b/c","b/a","c/b"}),S388="l"),VLOOKUP(U388,$AC$2:$AD$17,2,FALSE),IF(AND(OR($E388={"a/b","b/c","b/a","c/b"}),S387="w"),VLOOKUP(U387,$AA$2:$AB$17,2,FALSE),IF(AND(OR($E388={"a/b","b/c","b/a","c/b"}),S387="l"),VLOOKUP(U387,$AC$2:$AD$17,2,FALSE),IF(AND(OR($E388={"a/b","b/c","b/a","c/b"}),S386="w"),VLOOKUP(U386,$AA$2:$AB$17,2,FALSE),IF(AND(OR($E388={"a/b","b/c","b/a","c/b"}),S386="l"),VLOOKUP(U386,$AC$2:$AD$17,2,FALSE),IF(AND(OR($E388={"a/b","b/c","b/a","c/b"}),S385="w"),VLOOKUP(U385,$AA$2:$AB$17,2,FALSE),IF(AND(OR($E388={"a/b","b/c","b/a","c/b"}),S385="l"),VLOOKUP(U385,$AC$2:$AD$17,2,FALSE),IF(AND(OR($E388={"a/b","b/c","b/a","c/b"}),S384="w"),VLOOKUP(U384,$AA$2:$AB$17,2,FALSE),IF(AND(OR($E388={"a/b","b/c","b/a","c/b"}),S384="l"),VLOOKUP(U384,$AC$2:$AD$17,2,FALSE),IF(AND(OR($E388={"a/b","b/c","b/a","c/b"}),S383="w"),VLOOKUP(U383,$AA$2:$AB$17,2,FALSE),IF(AND(OR($E388={"a/b","b/c","b/a","c/b"}),S383="l"),VLOOKUP(U383,$AC$2:$AD$17,2,FALSE),IF(AND(OR($E388={"a/b","b/c","b/a","c/b"}),S382="w"),VLOOKUP(U382,$AA$2:$AB$17,2,FALSE),IF(AND(OR($E388={"a/b","b/c","b/a","c/b"}),S382="l"),VLOOKUP(U382,$AC$2:$AD$17,2,FALSE),IF(AND(OR($E388={"a/b","b/c","b/a","c/b"}),S381="w"),VLOOKUP(U381,$AA$2:$AB$17,2,FALSE),IF(AND(OR($E388={"a/b","b/c","b/a","c/b"}),S381="l"),VLOOKUP(U381,$AC$2:$AD$17,2,FALSE),IF(AND(OR($E388={"a/b","b/c","b/a","c/b"}),S380="w"),VLOOKUP(U380,$AA$2:$AB$17,2,FALSE),IF(AND(OR($E388={"a/b","b/c","b/a","c/b"}),S380="l"),VLOOKUP(U380,$AC$2:$AD$17,2,FALSE),IF(AND(OR($E388={"a/b","b/c","b/a","c/b"}),S379="w"),VLOOKUP(U379,$AA$2:$AB$17,2,FALSE),IF(AND(OR($E388={"a/b","b/c","b/a","c/b"}),S379="l"),VLOOKUP(U379,$AC$2:$AD$17,2,FALSE),IF(AND(OR($E388={"a/b","b/c","b/a","c/b"}),S378="w"),VLOOKUP(U378,$AA$2:$AB$17,2,FALSE),IF(AND(OR($E388={"a/b","b/c","b/a","c/b"}),S378="l"),VLOOKUP(U378,$AC$2:$AD$17,2,FALSE),IF(OR($E388={"a/b","b/c","b/a","c/b"}),1,"")))))))))))))))))))))))</f>
        <v>1</v>
      </c>
      <c r="V389" s="13" t="str">
        <f>IF(AND(W389="c",$A389&gt;=1,OR(X389={1,"2a","2b",3,"5a","5b","10a","10b","20a","20b","40a","40b","80a","80b","160a","160b"})),"w",IF(AND(W389="",$A389&gt;=1,OR(X389={1,"2a","2b",3,"5a","5b","10a","10b","20a","20b","40a","40b","80a","80b","160a","160b"})),"l",""))</f>
        <v/>
      </c>
      <c r="W389" s="7" t="str">
        <f>IF(OR($A389={3,6,9,12,15,18,21,24,27,30,33,36}),"c","")</f>
        <v/>
      </c>
      <c r="X389" s="14" t="str">
        <f>IF(AND(OR($E388={"a/c","b/c","c/a","c/b"}),V388="w"),VLOOKUP(X388,$AA$2:$AB$17,2,FALSE),IF(AND(OR($E388={"a/c","b/c","c/a","c/b"}),V388="l"),VLOOKUP(X388,$AC$2:$AD$17,2,FALSE),IF(AND(OR($E388={"a/c","b/c","c/a","c/b"}),V387="w"),VLOOKUP(X387,$AA$2:$AB$17,2,FALSE),IF(AND(OR($E388={"a/c","b/c","c/a","c/b"}),V387="l"),VLOOKUP(X387,$AC$2:$AD$17,2,FALSE),IF(AND(OR($E388={"a/c","b/c","c/a","c/b"}),V386="w"),VLOOKUP(X386,$AA$2:$AB$17,2,FALSE),IF(AND(OR($E388={"a/c","b/c","c/a","c/b"}),V386="l"),VLOOKUP(X386,$AC$2:$AD$17,2,FALSE),IF(AND(OR($E388={"a/c","b/c","c/a","c/b"}),V385="w"),VLOOKUP(X385,$AA$2:$AB$17,2,FALSE),IF(AND(OR($E388={"a/c","b/c","c/a","c/b"}),V385="l"),VLOOKUP(X385,$AC$2:$AD$17,2,FALSE),IF(AND(OR($E388={"a/c","b/c","c/a","c/b"}),V384="w"),VLOOKUP(X384,$AA$2:$AB$17,2,FALSE),IF(AND(OR($E388={"a/c","b/c","c/a","c/b"}),V384="l"),VLOOKUP(X384,$AC$2:$AD$17,2,FALSE),IF(AND(OR($E388={"a/c","b/c","c/a","c/b"}),V383="w"),VLOOKUP(X383,$AA$2:$AB$17,2,FALSE),IF(AND(OR($E388={"a/c","b/c","c/a","c/b"}),V383="l"),VLOOKUP(X383,$AC$2:$AD$17,2,FALSE),IF(AND(OR($E388={"a/c","b/c","c/a","c/b"}),V382="w"),VLOOKUP(X382,$AA$2:$AB$17,2,FALSE),IF(AND(OR($E388={"a/c","b/c","c/a","c/b"}),V382="l"),VLOOKUP(X382,$AC$2:$AD$17,2,FALSE),IF(AND(OR($E388={"a/c","b/c","c/a","c/b"}),V381="w"),VLOOKUP(X381,$AA$2:$AB$17,2,FALSE),IF(AND(OR($E388={"a/c","b/c","c/a","c/b"}),V381="l"),VLOOKUP(X381,$AC$2:$AD$17,2,FALSE),IF(AND(OR($E388={"a/c","b/c","c/a","c/b"}),V380="w"),VLOOKUP(X380,$AA$2:$AB$17,2,FALSE),IF(AND(OR($E388={"a/c","b/c","c/a","c/b"}),V380="l"),VLOOKUP(X380,$AC$2:$AD$17,2,FALSE),IF(AND(OR($E388={"a/c","b/c","c/a","c/b"}),V379="w"),VLOOKUP(X379,$AA$2:$AB$17,2,FALSE),IF(AND(OR($E388={"a/c","b/c","c/a","c/b"}),V379="l"),VLOOKUP(X379,$AC$2:$AD$17,2,FALSE),IF(AND(OR($E388={"a/c","b/c","c/a","c/b"}),V378="w"),VLOOKUP(X378,$AA$2:$AB$17,2,FALSE),IF(AND(OR($E388={"a/c","b/c","c/a","c/b"}),V378="l"),VLOOKUP(X378,$AC$2:$AD$17,2,FALSE),IF(OR($E388={"a/c","b/c","c/a","c/b"}),1,"")))))))))))))))))))))))</f>
        <v/>
      </c>
      <c r="Y389" s="12">
        <f t="shared" si="33"/>
        <v>5</v>
      </c>
      <c r="Z389" s="27">
        <f t="shared" si="34"/>
        <v>13</v>
      </c>
    </row>
    <row r="390" spans="1:26">
      <c r="A390" s="2">
        <v>7</v>
      </c>
      <c r="B390" s="9">
        <f>IF(OR($A390={1,2,3,4,5,6,7,8,9,10,11,12}),1,IF(OR($A390={13,14,15,16,17,18,19,20,21,22,23,24}),2,IF(OR($A390={25,26,27,28,29,30,31,32,33,34,35,36}),3,"")))</f>
        <v>1</v>
      </c>
      <c r="C390" s="9" t="str">
        <f>IF(OR($A390={1,4,7,10,13,16,19,22,25,28,31,34}),"A",IF(OR($A390={2,5,8,11,14,17,20,23,26,29,32,35}),"B",IF(OR($A390={3,6,9,12,15,18,21,24,27,30,33,36}),"C","")))</f>
        <v>A</v>
      </c>
      <c r="D390" t="str">
        <f t="shared" si="35"/>
        <v>3/1</v>
      </c>
      <c r="E390" t="str">
        <f t="shared" si="36"/>
        <v>B/A</v>
      </c>
      <c r="F390" s="13" t="str">
        <f>IF(AND(G390="d",$A390&gt;=1,OR(H390={1,"2a","2b",3,"5a","5b","10a","10b","20a","20b","40a","40b","80a","80b","160a","160b"})),"w",IF(AND(G390="",$A390&gt;=1,OR(H390={1,"2a","2b",3,"5a","5b","10a","10b","20a","20b","40a","40b","80a","80b","160a","160b"})),"l",""))</f>
        <v/>
      </c>
      <c r="G390" s="7" t="str">
        <f>IF(OR($A390={1,2,3,4,5,6,7,8,9,10,11,12}),"d","")</f>
        <v>d</v>
      </c>
      <c r="H390" s="14" t="str">
        <f>IF(AND(OR($D389={"1/2","1/3","2/1","3/1"}),F389="w"),VLOOKUP(H389,$AA$2:$AB$17,2,FALSE),IF(AND(OR($D389={"1/2","1/3","2/1","3/1"}),F389="l"),VLOOKUP(H389,$AC$2:$AD$17,2,FALSE),IF(AND(OR($D389={"1/2","1/3","2/1","3/1"}),F388="w"),VLOOKUP(H388,$AA$2:$AB$17,2,FALSE),IF(AND(OR($D389={"1/2","1/3","2/1","3/1"}),F388="l"),VLOOKUP(H388,$AC$2:$AD$17,2,FALSE),IF(AND(OR($D389={"1/2","1/3","2/1","3/1"}),F387="w"),VLOOKUP(H387,$AA$2:$AB$17,2,FALSE),IF(AND(OR($D389={"1/2","1/3","2/1","3/1"}),F387="l"),VLOOKUP(H387,$AC$2:$AD$17,2,FALSE),IF(AND(OR($D389={"1/2","1/3","2/1","3/1"}),F386="w"),VLOOKUP(H386,$AA$2:$AB$17,2,FALSE),IF(AND(OR($D389={"1/2","1/3","2/1","3/1"}),F386="l"),VLOOKUP(H386,$AC$2:$AD$17,2,FALSE),IF(AND(OR($D389={"1/2","1/3","2/1","3/1"}),F385="w"),VLOOKUP(H385,$AA$2:$AB$17,2,FALSE),IF(AND(OR($D389={"1/2","1/3","2/1","3/1"}),F385="l"),VLOOKUP(H385,$AC$2:$AD$17,2,FALSE),IF(AND(OR($D389={"1/2","1/3","2/1","3/1"}),F384="w"),VLOOKUP(H384,$AA$2:$AB$17,2,FALSE),IF(AND(OR($D389={"1/2","1/3","2/1","3/1"}),F384="l"),VLOOKUP(H384,$AC$2:$AD$17,2,FALSE),IF(AND(OR($D389={"1/2","1/3","2/1","3/1"}),F383="w"),VLOOKUP(H383,$AA$2:$AB$17,2,FALSE),IF(AND(OR($D389={"1/2","1/3","2/1","3/1"}),F383="l"),VLOOKUP(H383,$AC$2:$AD$17,2,FALSE),IF(AND(OR($D389={"1/2","1/3","2/1","3/1"}),F382="w"),VLOOKUP(H382,$AA$2:$AB$17,2,FALSE),IF(AND(OR($D389={"1/2","1/3","2/1","3/1"}),F382="l"),VLOOKUP(H382,$AC$2:$AD$17,2,FALSE),IF(AND(OR($D389={"1/2","1/3","2/1","3/1"}),F381="w"),VLOOKUP(H381,$AA$2:$AB$17,2,FALSE),IF(AND(OR($D389={"1/2","1/3","2/1","3/1"}),F381="l"),VLOOKUP(H381,$AC$2:$AD$17,2,FALSE),IF(AND(OR($D389={"1/2","1/3","2/1","3/1"}),F380="w"),VLOOKUP(H380,$AA$2:$AB$17,2,FALSE),IF(AND(OR($D389={"1/2","1/3","2/1","3/1"}),F380="l"),VLOOKUP(H380,$AC$2:$AD$17,2,FALSE),IF(AND(OR($D389={"1/2","1/3","2/1","3/1"}),F379="w"),VLOOKUP(H379,$AA$2:$AB$17,2,FALSE),IF(AND(OR($D389={"1/2","1/3","2/1","3/1"}),F379="l"),VLOOKUP(H379,$AC$2:$AD$17,2,FALSE),IF(OR($D389={"1/2","1/3","2/1","3/1"}),1,"")))))))))))))))))))))))</f>
        <v/>
      </c>
      <c r="I390" s="13" t="str">
        <f>IF(AND(J390="d",$A390&gt;=1,OR(K390={1,"2a","2b",3,"5a","5b","10a","10b","20a","20b","40a","40b","80a","80b","160a","160b"})),"w",IF(AND(J390="",$A390&gt;=1,OR(K390={1,"2a","2b",3,"5a","5b","10a","10b","20a","20b","40a","40b","80a","80b","160a","160b"})),"l",""))</f>
        <v>l</v>
      </c>
      <c r="J390" s="7" t="str">
        <f>IF(OR($A390={13,14,15,16,17,18,19,20,21,22,23,24}),"d","")</f>
        <v/>
      </c>
      <c r="K390" s="14">
        <f>IF(AND(OR($D389={"1/2","2/3","2/1","3/2"}),I389="w"),VLOOKUP(K389,$AA$2:$AB$17,2,FALSE),IF(AND(OR($D389={"1/2","2/3","2/1","3/2"}),I389="l"),VLOOKUP(K389,$AC$2:$AD$17,2,FALSE),IF(AND(OR($D389={"1/2","2/3","2/1","3/2"}),I388="w"),VLOOKUP(K388,$AA$2:$AB$17,2,FALSE),IF(AND(OR($D389={"1/2","2/3","2/1","3/2"}),I388="l"),VLOOKUP(K388,$AC$2:$AD$17,2,FALSE),IF(AND(OR($D389={"1/2","2/3","2/1","3/2"}),I387="w"),VLOOKUP(K387,$AA$2:$AB$17,2,FALSE),IF(AND(OR($D389={"1/2","2/3","2/1","3/2"}),I387="l"),VLOOKUP(K387,$AC$2:$AD$17,2,FALSE),IF(AND(OR($D389={"1/2","2/3","2/1","3/2"}),I386="w"),VLOOKUP(K386,$AA$2:$AB$17,2,FALSE),IF(AND(OR($D389={"1/2","2/3","2/1","3/2"}),I386="l"),VLOOKUP(K386,$AC$2:$AD$17,2,FALSE),IF(AND(OR($D389={"1/2","2/3","2/1","3/2"}),I385="w"),VLOOKUP(K385,$AA$2:$AB$17,2,FALSE),IF(AND(OR($D389={"1/2","2/3","2/1","3/2"}),I385="l"),VLOOKUP(K385,$AC$2:$AD$17,2,FALSE),IF(AND(OR($D389={"1/2","2/3","2/1","3/2"}),I384="w"),VLOOKUP(K384,$AA$2:$AB$17,2,FALSE),IF(AND(OR($D389={"1/2","2/3","2/1","3/2"}),I384="l"),VLOOKUP(K384,$AC$2:$AD$17,2,FALSE),IF(AND(OR($D389={"1/2","2/3","2/1","3/2"}),I383="w"),VLOOKUP(K383,$AA$2:$AB$17,2,FALSE),IF(AND(OR($D389={"1/2","2/3","2/1","3/2"}),I383="l"),VLOOKUP(K383,$AC$2:$AD$17,2,FALSE),IF(AND(OR($D389={"1/2","2/3","2/1","3/2"}),I382="w"),VLOOKUP(K382,$AA$2:$AB$17,2,FALSE),IF(AND(OR($D389={"1/2","2/3","2/1","3/2"}),I382="l"),VLOOKUP(K382,$AC$2:$AD$17,2,FALSE),IF(AND(OR($D389={"1/2","2/3","2/1","3/2"}),I381="w"),VLOOKUP(K381,$AA$2:$AB$17,2,FALSE),IF(AND(OR($D389={"1/2","2/3","2/1","3/2"}),I381="l"),VLOOKUP(K381,$AC$2:$AD$17,2,FALSE),IF(AND(OR($D389={"1/2","2/3","2/1","3/2"}),I380="w"),VLOOKUP(K380,$AA$2:$AB$17,2,FALSE),IF(AND(OR($D389={"1/2","2/3","2/1","3/2"}),I380="l"),VLOOKUP(K380,$AC$2:$AD$17,2,FALSE),IF(AND(OR($D389={"1/2","2/3","2/1","3/2"}),I379="w"),VLOOKUP(K379,$AA$2:$AB$17,2,FALSE),IF(AND(OR($D389={"1/2","2/3","2/1","3/2"}),I379="l"),VLOOKUP(K379,$AC$2:$AD$17,2,FALSE),IF(OR($D389={"1/2","2/3","2/1","3/2"}),1,"")))))))))))))))))))))))</f>
        <v>3</v>
      </c>
      <c r="L390" s="13" t="str">
        <f>IF(AND(M390="d",$A390&gt;=1,OR(N390={1,"2a","2b",3,"5a","5b","10a","10b","20a","20b","40a","40b","80a","80b","160a","160b"})),"w",IF(AND(M390="",$A390&gt;=1,OR(N390={1,"2a","2b",3,"5a","5b","10a","10b","20a","20b","40a","40b","80a","80b","160a","160b"})),"l",""))</f>
        <v>l</v>
      </c>
      <c r="M390" s="7" t="str">
        <f>IF(OR($A390={25,26,27,28,29,30,31,32,33,34,35,36}),"d","")</f>
        <v/>
      </c>
      <c r="N390" s="14">
        <f>IF(AND(OR($D389={"1/3","2/3","3/1","3/2"}),L389="w"),VLOOKUP(N389,$AA$2:$AB$17,2,FALSE),IF(AND(OR($D389={"1/3","2/3","3/1","3/2"}),L389="l"),VLOOKUP(N389,$AC$2:$AD$17,2,FALSE),IF(AND(OR($D389={"1/3","2/3","3/1","3/2"}),L388="w"),VLOOKUP(N388,$AA$2:$AB$17,2,FALSE),IF(AND(OR($D389={"1/3","2/3","3/1","3/2"}),L388="l"),VLOOKUP(N388,$AC$2:$AD$17,2,FALSE),IF(AND(OR($D389={"1/3","2/3","3/1","3/2"}),L387="w"),VLOOKUP(N387,$AA$2:$AB$17,2,FALSE),IF(AND(OR($D389={"1/3","2/3","3/1","3/2"}),L387="l"),VLOOKUP(N387,$AC$2:$AD$17,2,FALSE),IF(AND(OR($D389={"1/3","2/3","3/1","3/2"}),L386="w"),VLOOKUP(N386,$AA$2:$AB$17,2,FALSE),IF(AND(OR($D389={"1/3","2/3","3/1","3/2"}),L386="l"),VLOOKUP(N386,$AC$2:$AD$17,2,FALSE),IF(AND(OR($D389={"1/3","2/3","3/1","3/2"}),L385="w"),VLOOKUP(N385,$AA$2:$AB$17,2,FALSE),IF(AND(OR($D389={"1/3","2/3","3/1","3/2"}),L385="l"),VLOOKUP(N385,$AC$2:$AD$17,2,FALSE),IF(AND(OR($D389={"1/3","2/3","3/1","3/2"}),L384="w"),VLOOKUP(N384,$AA$2:$AB$17,2,FALSE),IF(AND(OR($D389={"1/3","2/3","3/1","3/2"}),L384="l"),VLOOKUP(N384,$AC$2:$AD$17,2,FALSE),IF(AND(OR($D389={"1/3","2/3","3/1","3/2"}),L383="w"),VLOOKUP(N383,$AA$2:$AB$17,2,FALSE),IF(AND(OR($D389={"1/3","2/3","3/1","3/2"}),L383="l"),VLOOKUP(N383,$AC$2:$AD$17,2,FALSE),IF(AND(OR($D389={"1/3","2/3","3/1","3/2"}),L382="w"),VLOOKUP(N382,$AA$2:$AB$17,2,FALSE),IF(AND(OR($D389={"1/3","2/3","3/1","3/2"}),L382="l"),VLOOKUP(N382,$AC$2:$AD$17,2,FALSE),IF(AND(OR($D389={"1/3","2/3","3/1","3/2"}),L381="w"),VLOOKUP(N381,$AA$2:$AB$17,2,FALSE),IF(AND(OR($D389={"1/3","2/3","3/1","3/2"}),L381="l"),VLOOKUP(N381,$AC$2:$AD$17,2,FALSE),IF(AND(OR($D389={"1/3","2/3","3/1","3/2"}),L380="w"),VLOOKUP(N380,$AA$2:$AB$17,2,FALSE),IF(AND(OR($D389={"1/3","2/3","3/1","3/2"}),L380="l"),VLOOKUP(N380,$AC$2:$AD$17,2,FALSE),IF(AND(OR($D389={"1/3","2/3","3/1","3/2"}),L379="w"),VLOOKUP(N379,$AA$2:$AB$17,2,FALSE),IF(AND(OR($D389={"1/3","2/3","3/1","3/2"}),L379="l"),VLOOKUP(N379,$AC$2:$AD$17,2,FALSE),IF(OR($D389={"1/3","2/3","3/1","3/2"}),1,"")))))))))))))))))))))))</f>
        <v>1</v>
      </c>
      <c r="O390" s="12">
        <f t="shared" si="32"/>
        <v>-4</v>
      </c>
      <c r="P390" s="13" t="str">
        <f>IF(AND(Q390="c",$A390&gt;=1,OR(R390={1,"2a","2b",3,"5a","5b","10a","10b","20a","20b","40a","40b","80a","80b","160a","160b"})),"w",IF(AND(Q390="",$A390&gt;=1,OR(R390={1,"2a","2b",3,"5a","5b","10a","10b","20a","20b","40a","40b","80a","80b","160a","160b"})),"l",""))</f>
        <v>w</v>
      </c>
      <c r="Q390" s="7" t="str">
        <f>IF(OR($A390={1,4,7,10,13,16,19,22,25,28,31,34}),"c","")</f>
        <v>c</v>
      </c>
      <c r="R390" s="14">
        <f>IF(AND(OR($E389={"a/b","a/c","b/a","c/a"}),P389="w"),VLOOKUP(R389,$AA$2:$AB$17,2,FALSE),IF(AND(OR($E389={"a/b","a/c","b/a","c/a"}),P389="l"),VLOOKUP(R389,$AC$2:$AD$17,2,FALSE),IF(AND(OR($E389={"a/b","a/c","b/a","c/a"}),P388="w"),VLOOKUP(R388,$AA$2:$AB$17,2,FALSE),IF(AND(OR($E389={"a/b","a/c","b/a","c/a"}),P388="l"),VLOOKUP(R388,$AC$2:$AD$17,2,FALSE),IF(AND(OR($E389={"a/b","a/c","b/a","c/a"}),P387="w"),VLOOKUP(R387,$AA$2:$AB$17,2,FALSE),IF(AND(OR($E389={"a/b","a/c","b/a","c/a"}),P387="l"),VLOOKUP(R387,$AC$2:$AD$17,2,FALSE),IF(AND(OR($E389={"a/b","a/c","b/a","c/a"}),P386="w"),VLOOKUP(R386,$AA$2:$AB$17,2,FALSE),IF(AND(OR($E389={"a/b","a/c","b/a","c/a"}),P386="l"),VLOOKUP(R386,$AC$2:$AD$17,2,FALSE),IF(AND(OR($E389={"a/b","a/c","b/a","c/a"}),P385="w"),VLOOKUP(R385,$AA$2:$AB$17,2,FALSE),IF(AND(OR($E389={"a/b","a/c","b/a","c/a"}),P385="l"),VLOOKUP(R385,$AC$2:$AD$17,2,FALSE),IF(AND(OR($E389={"a/b","a/c","b/a","c/a"}),P384="w"),VLOOKUP(R384,$AA$2:$AB$17,2,FALSE),IF(AND(OR($E389={"a/b","a/c","b/a","c/a"}),P384="l"),VLOOKUP(R384,$AC$2:$AD$17,2,FALSE),IF(AND(OR($E389={"a/b","a/c","b/a","c/a"}),P383="w"),VLOOKUP(R383,$AA$2:$AB$17,2,FALSE),IF(AND(OR($E389={"a/b","a/c","b/a","c/a"}),P383="l"),VLOOKUP(R383,$AC$2:$AD$17,2,FALSE),IF(AND(OR($E389={"a/b","a/c","b/a","c/a"}),P382="w"),VLOOKUP(R382,$AA$2:$AB$17,2,FALSE),IF(AND(OR($E389={"a/b","a/c","b/a","c/a"}),P382="l"),VLOOKUP(R382,$AC$2:$AD$17,2,FALSE),IF(AND(OR($E389={"a/b","a/c","b/a","c/a"}),P381="w"),VLOOKUP(R381,$AA$2:$AB$17,2,FALSE),IF(AND(OR($E389={"a/b","a/c","b/a","c/a"}),P381="l"),VLOOKUP(R381,$AC$2:$AD$17,2,FALSE),IF(AND(OR($E389={"a/b","a/c","b/a","c/a"}),P380="w"),VLOOKUP(R380,$AA$2:$AB$17,2,FALSE),IF(AND(OR($E389={"a/b","a/c","b/a","c/a"}),P380="l"),VLOOKUP(R380,$AC$2:$AD$17,2,FALSE),IF(AND(OR($E389={"a/b","a/c","b/a","c/a"}),P379="w"),VLOOKUP(R379,$AA$2:$AB$17,2,FALSE),IF(AND(OR($E389={"a/b","a/c","b/a","c/a"}),P379="l"),VLOOKUP(R379,$AC$2:$AD$17,2,FALSE),IF(OR($E389={"a/b","a/c","b/a","c/a"}),1,"")))))))))))))))))))))))</f>
        <v>1</v>
      </c>
      <c r="S390" s="13" t="str">
        <f>IF(AND(T390="c",$A390&gt;=1,OR(U390={1,"2a","2b",3,"5a","5b","10a","10b","20a","20b","40a","40b","80a","80b","160a","160b"})),"w",IF(AND(T390="",$A390&gt;=1,OR(U390={1,"2a","2b",3,"5a","5b","10a","10b","20a","20b","40a","40b","80a","80b","160a","160b"})),"l",""))</f>
        <v>l</v>
      </c>
      <c r="T390" s="7" t="str">
        <f>IF(OR($A390={2,5,8,11,14,17,20,23,26,29,32,35}),"c","")</f>
        <v/>
      </c>
      <c r="U390" s="14" t="str">
        <f>IF(AND(OR($E389={"a/b","b/c","b/a","c/b"}),S389="w"),VLOOKUP(U389,$AA$2:$AB$17,2,FALSE),IF(AND(OR($E389={"a/b","b/c","b/a","c/b"}),S389="l"),VLOOKUP(U389,$AC$2:$AD$17,2,FALSE),IF(AND(OR($E389={"a/b","b/c","b/a","c/b"}),S388="w"),VLOOKUP(U388,$AA$2:$AB$17,2,FALSE),IF(AND(OR($E389={"a/b","b/c","b/a","c/b"}),S388="l"),VLOOKUP(U388,$AC$2:$AD$17,2,FALSE),IF(AND(OR($E389={"a/b","b/c","b/a","c/b"}),S387="w"),VLOOKUP(U387,$AA$2:$AB$17,2,FALSE),IF(AND(OR($E389={"a/b","b/c","b/a","c/b"}),S387="l"),VLOOKUP(U387,$AC$2:$AD$17,2,FALSE),IF(AND(OR($E389={"a/b","b/c","b/a","c/b"}),S386="w"),VLOOKUP(U386,$AA$2:$AB$17,2,FALSE),IF(AND(OR($E389={"a/b","b/c","b/a","c/b"}),S386="l"),VLOOKUP(U386,$AC$2:$AD$17,2,FALSE),IF(AND(OR($E389={"a/b","b/c","b/a","c/b"}),S385="w"),VLOOKUP(U385,$AA$2:$AB$17,2,FALSE),IF(AND(OR($E389={"a/b","b/c","b/a","c/b"}),S385="l"),VLOOKUP(U385,$AC$2:$AD$17,2,FALSE),IF(AND(OR($E389={"a/b","b/c","b/a","c/b"}),S384="w"),VLOOKUP(U384,$AA$2:$AB$17,2,FALSE),IF(AND(OR($E389={"a/b","b/c","b/a","c/b"}),S384="l"),VLOOKUP(U384,$AC$2:$AD$17,2,FALSE),IF(AND(OR($E389={"a/b","b/c","b/a","c/b"}),S383="w"),VLOOKUP(U383,$AA$2:$AB$17,2,FALSE),IF(AND(OR($E389={"a/b","b/c","b/a","c/b"}),S383="l"),VLOOKUP(U383,$AC$2:$AD$17,2,FALSE),IF(AND(OR($E389={"a/b","b/c","b/a","c/b"}),S382="w"),VLOOKUP(U382,$AA$2:$AB$17,2,FALSE),IF(AND(OR($E389={"a/b","b/c","b/a","c/b"}),S382="l"),VLOOKUP(U382,$AC$2:$AD$17,2,FALSE),IF(AND(OR($E389={"a/b","b/c","b/a","c/b"}),S381="w"),VLOOKUP(U381,$AA$2:$AB$17,2,FALSE),IF(AND(OR($E389={"a/b","b/c","b/a","c/b"}),S381="l"),VLOOKUP(U381,$AC$2:$AD$17,2,FALSE),IF(AND(OR($E389={"a/b","b/c","b/a","c/b"}),S380="w"),VLOOKUP(U380,$AA$2:$AB$17,2,FALSE),IF(AND(OR($E389={"a/b","b/c","b/a","c/b"}),S380="l"),VLOOKUP(U380,$AC$2:$AD$17,2,FALSE),IF(AND(OR($E389={"a/b","b/c","b/a","c/b"}),S379="w"),VLOOKUP(U379,$AA$2:$AB$17,2,FALSE),IF(AND(OR($E389={"a/b","b/c","b/a","c/b"}),S379="l"),VLOOKUP(U379,$AC$2:$AD$17,2,FALSE),IF(OR($E389={"a/b","b/c","b/a","c/b"}),1,"")))))))))))))))))))))))</f>
        <v>2a</v>
      </c>
      <c r="V390" s="13" t="str">
        <f>IF(AND(W390="c",$A390&gt;=1,OR(X390={1,"2a","2b",3,"5a","5b","10a","10b","20a","20b","40a","40b","80a","80b","160a","160b"})),"w",IF(AND(W390="",$A390&gt;=1,OR(X390={1,"2a","2b",3,"5a","5b","10a","10b","20a","20b","40a","40b","80a","80b","160a","160b"})),"l",""))</f>
        <v/>
      </c>
      <c r="W390" s="7" t="str">
        <f>IF(OR($A390={3,6,9,12,15,18,21,24,27,30,33,36}),"c","")</f>
        <v/>
      </c>
      <c r="X390" s="14" t="str">
        <f>IF(AND(OR($E389={"a/c","b/c","c/a","c/b"}),V389="w"),VLOOKUP(X389,$AA$2:$AB$17,2,FALSE),IF(AND(OR($E389={"a/c","b/c","c/a","c/b"}),V389="l"),VLOOKUP(X389,$AC$2:$AD$17,2,FALSE),IF(AND(OR($E389={"a/c","b/c","c/a","c/b"}),V388="w"),VLOOKUP(X388,$AA$2:$AB$17,2,FALSE),IF(AND(OR($E389={"a/c","b/c","c/a","c/b"}),V388="l"),VLOOKUP(X388,$AC$2:$AD$17,2,FALSE),IF(AND(OR($E389={"a/c","b/c","c/a","c/b"}),V387="w"),VLOOKUP(X387,$AA$2:$AB$17,2,FALSE),IF(AND(OR($E389={"a/c","b/c","c/a","c/b"}),V387="l"),VLOOKUP(X387,$AC$2:$AD$17,2,FALSE),IF(AND(OR($E389={"a/c","b/c","c/a","c/b"}),V386="w"),VLOOKUP(X386,$AA$2:$AB$17,2,FALSE),IF(AND(OR($E389={"a/c","b/c","c/a","c/b"}),V386="l"),VLOOKUP(X386,$AC$2:$AD$17,2,FALSE),IF(AND(OR($E389={"a/c","b/c","c/a","c/b"}),V385="w"),VLOOKUP(X385,$AA$2:$AB$17,2,FALSE),IF(AND(OR($E389={"a/c","b/c","c/a","c/b"}),V385="l"),VLOOKUP(X385,$AC$2:$AD$17,2,FALSE),IF(AND(OR($E389={"a/c","b/c","c/a","c/b"}),V384="w"),VLOOKUP(X384,$AA$2:$AB$17,2,FALSE),IF(AND(OR($E389={"a/c","b/c","c/a","c/b"}),V384="l"),VLOOKUP(X384,$AC$2:$AD$17,2,FALSE),IF(AND(OR($E389={"a/c","b/c","c/a","c/b"}),V383="w"),VLOOKUP(X383,$AA$2:$AB$17,2,FALSE),IF(AND(OR($E389={"a/c","b/c","c/a","c/b"}),V383="l"),VLOOKUP(X383,$AC$2:$AD$17,2,FALSE),IF(AND(OR($E389={"a/c","b/c","c/a","c/b"}),V382="w"),VLOOKUP(X382,$AA$2:$AB$17,2,FALSE),IF(AND(OR($E389={"a/c","b/c","c/a","c/b"}),V382="l"),VLOOKUP(X382,$AC$2:$AD$17,2,FALSE),IF(AND(OR($E389={"a/c","b/c","c/a","c/b"}),V381="w"),VLOOKUP(X381,$AA$2:$AB$17,2,FALSE),IF(AND(OR($E389={"a/c","b/c","c/a","c/b"}),V381="l"),VLOOKUP(X381,$AC$2:$AD$17,2,FALSE),IF(AND(OR($E389={"a/c","b/c","c/a","c/b"}),V380="w"),VLOOKUP(X380,$AA$2:$AB$17,2,FALSE),IF(AND(OR($E389={"a/c","b/c","c/a","c/b"}),V380="l"),VLOOKUP(X380,$AC$2:$AD$17,2,FALSE),IF(AND(OR($E389={"a/c","b/c","c/a","c/b"}),V379="w"),VLOOKUP(X379,$AA$2:$AB$17,2,FALSE),IF(AND(OR($E389={"a/c","b/c","c/a","c/b"}),V379="l"),VLOOKUP(X379,$AC$2:$AD$17,2,FALSE),IF(OR($E389={"a/c","b/c","c/a","c/b"}),1,"")))))))))))))))))))))))</f>
        <v/>
      </c>
      <c r="Y390" s="12">
        <f t="shared" si="33"/>
        <v>0</v>
      </c>
      <c r="Z390" s="27">
        <f t="shared" si="34"/>
        <v>-4</v>
      </c>
    </row>
    <row r="391" spans="1:26">
      <c r="A391" s="2">
        <v>6</v>
      </c>
      <c r="B391" s="9">
        <f>IF(OR($A391={1,2,3,4,5,6,7,8,9,10,11,12}),1,IF(OR($A391={13,14,15,16,17,18,19,20,21,22,23,24}),2,IF(OR($A391={25,26,27,28,29,30,31,32,33,34,35,36}),3,"")))</f>
        <v>1</v>
      </c>
      <c r="C391" s="9" t="str">
        <f>IF(OR($A391={1,4,7,10,13,16,19,22,25,28,31,34}),"A",IF(OR($A391={2,5,8,11,14,17,20,23,26,29,32,35}),"B",IF(OR($A391={3,6,9,12,15,18,21,24,27,30,33,36}),"C","")))</f>
        <v>C</v>
      </c>
      <c r="D391" t="str">
        <f t="shared" si="35"/>
        <v>3/1</v>
      </c>
      <c r="E391" t="str">
        <f t="shared" si="36"/>
        <v>A/C</v>
      </c>
      <c r="F391" s="13" t="str">
        <f>IF(AND(G391="d",$A391&gt;=1,OR(H391={1,"2a","2b",3,"5a","5b","10a","10b","20a","20b","40a","40b","80a","80b","160a","160b"})),"w",IF(AND(G391="",$A391&gt;=1,OR(H391={1,"2a","2b",3,"5a","5b","10a","10b","20a","20b","40a","40b","80a","80b","160a","160b"})),"l",""))</f>
        <v>w</v>
      </c>
      <c r="G391" s="7" t="str">
        <f>IF(OR($A391={1,2,3,4,5,6,7,8,9,10,11,12}),"d","")</f>
        <v>d</v>
      </c>
      <c r="H391" s="14" t="str">
        <f>IF(AND(OR($D390={"1/2","1/3","2/1","3/1"}),F390="w"),VLOOKUP(H390,$AA$2:$AB$17,2,FALSE),IF(AND(OR($D390={"1/2","1/3","2/1","3/1"}),F390="l"),VLOOKUP(H390,$AC$2:$AD$17,2,FALSE),IF(AND(OR($D390={"1/2","1/3","2/1","3/1"}),F389="w"),VLOOKUP(H389,$AA$2:$AB$17,2,FALSE),IF(AND(OR($D390={"1/2","1/3","2/1","3/1"}),F389="l"),VLOOKUP(H389,$AC$2:$AD$17,2,FALSE),IF(AND(OR($D390={"1/2","1/3","2/1","3/1"}),F388="w"),VLOOKUP(H388,$AA$2:$AB$17,2,FALSE),IF(AND(OR($D390={"1/2","1/3","2/1","3/1"}),F388="l"),VLOOKUP(H388,$AC$2:$AD$17,2,FALSE),IF(AND(OR($D390={"1/2","1/3","2/1","3/1"}),F387="w"),VLOOKUP(H387,$AA$2:$AB$17,2,FALSE),IF(AND(OR($D390={"1/2","1/3","2/1","3/1"}),F387="l"),VLOOKUP(H387,$AC$2:$AD$17,2,FALSE),IF(AND(OR($D390={"1/2","1/3","2/1","3/1"}),F386="w"),VLOOKUP(H386,$AA$2:$AB$17,2,FALSE),IF(AND(OR($D390={"1/2","1/3","2/1","3/1"}),F386="l"),VLOOKUP(H386,$AC$2:$AD$17,2,FALSE),IF(AND(OR($D390={"1/2","1/3","2/1","3/1"}),F385="w"),VLOOKUP(H385,$AA$2:$AB$17,2,FALSE),IF(AND(OR($D390={"1/2","1/3","2/1","3/1"}),F385="l"),VLOOKUP(H385,$AC$2:$AD$17,2,FALSE),IF(AND(OR($D390={"1/2","1/3","2/1","3/1"}),F384="w"),VLOOKUP(H384,$AA$2:$AB$17,2,FALSE),IF(AND(OR($D390={"1/2","1/3","2/1","3/1"}),F384="l"),VLOOKUP(H384,$AC$2:$AD$17,2,FALSE),IF(AND(OR($D390={"1/2","1/3","2/1","3/1"}),F383="w"),VLOOKUP(H383,$AA$2:$AB$17,2,FALSE),IF(AND(OR($D390={"1/2","1/3","2/1","3/1"}),F383="l"),VLOOKUP(H383,$AC$2:$AD$17,2,FALSE),IF(AND(OR($D390={"1/2","1/3","2/1","3/1"}),F382="w"),VLOOKUP(H382,$AA$2:$AB$17,2,FALSE),IF(AND(OR($D390={"1/2","1/3","2/1","3/1"}),F382="l"),VLOOKUP(H382,$AC$2:$AD$17,2,FALSE),IF(AND(OR($D390={"1/2","1/3","2/1","3/1"}),F381="w"),VLOOKUP(H381,$AA$2:$AB$17,2,FALSE),IF(AND(OR($D390={"1/2","1/3","2/1","3/1"}),F381="l"),VLOOKUP(H381,$AC$2:$AD$17,2,FALSE),IF(AND(OR($D390={"1/2","1/3","2/1","3/1"}),F380="w"),VLOOKUP(H380,$AA$2:$AB$17,2,FALSE),IF(AND(OR($D390={"1/2","1/3","2/1","3/1"}),F380="l"),VLOOKUP(H380,$AC$2:$AD$17,2,FALSE),IF(OR($D390={"1/2","1/3","2/1","3/1"}),1,"")))))))))))))))))))))))</f>
        <v>5a</v>
      </c>
      <c r="I391" s="13" t="str">
        <f>IF(AND(J391="d",$A391&gt;=1,OR(K391={1,"2a","2b",3,"5a","5b","10a","10b","20a","20b","40a","40b","80a","80b","160a","160b"})),"w",IF(AND(J391="",$A391&gt;=1,OR(K391={1,"2a","2b",3,"5a","5b","10a","10b","20a","20b","40a","40b","80a","80b","160a","160b"})),"l",""))</f>
        <v/>
      </c>
      <c r="J391" s="7" t="str">
        <f>IF(OR($A391={13,14,15,16,17,18,19,20,21,22,23,24}),"d","")</f>
        <v/>
      </c>
      <c r="K391" s="14" t="str">
        <f>IF(AND(OR($D390={"1/2","2/3","2/1","3/2"}),I390="w"),VLOOKUP(K390,$AA$2:$AB$17,2,FALSE),IF(AND(OR($D390={"1/2","2/3","2/1","3/2"}),I390="l"),VLOOKUP(K390,$AC$2:$AD$17,2,FALSE),IF(AND(OR($D390={"1/2","2/3","2/1","3/2"}),I389="w"),VLOOKUP(K389,$AA$2:$AB$17,2,FALSE),IF(AND(OR($D390={"1/2","2/3","2/1","3/2"}),I389="l"),VLOOKUP(K389,$AC$2:$AD$17,2,FALSE),IF(AND(OR($D390={"1/2","2/3","2/1","3/2"}),I388="w"),VLOOKUP(K388,$AA$2:$AB$17,2,FALSE),IF(AND(OR($D390={"1/2","2/3","2/1","3/2"}),I388="l"),VLOOKUP(K388,$AC$2:$AD$17,2,FALSE),IF(AND(OR($D390={"1/2","2/3","2/1","3/2"}),I387="w"),VLOOKUP(K387,$AA$2:$AB$17,2,FALSE),IF(AND(OR($D390={"1/2","2/3","2/1","3/2"}),I387="l"),VLOOKUP(K387,$AC$2:$AD$17,2,FALSE),IF(AND(OR($D390={"1/2","2/3","2/1","3/2"}),I386="w"),VLOOKUP(K386,$AA$2:$AB$17,2,FALSE),IF(AND(OR($D390={"1/2","2/3","2/1","3/2"}),I386="l"),VLOOKUP(K386,$AC$2:$AD$17,2,FALSE),IF(AND(OR($D390={"1/2","2/3","2/1","3/2"}),I385="w"),VLOOKUP(K385,$AA$2:$AB$17,2,FALSE),IF(AND(OR($D390={"1/2","2/3","2/1","3/2"}),I385="l"),VLOOKUP(K385,$AC$2:$AD$17,2,FALSE),IF(AND(OR($D390={"1/2","2/3","2/1","3/2"}),I384="w"),VLOOKUP(K384,$AA$2:$AB$17,2,FALSE),IF(AND(OR($D390={"1/2","2/3","2/1","3/2"}),I384="l"),VLOOKUP(K384,$AC$2:$AD$17,2,FALSE),IF(AND(OR($D390={"1/2","2/3","2/1","3/2"}),I383="w"),VLOOKUP(K383,$AA$2:$AB$17,2,FALSE),IF(AND(OR($D390={"1/2","2/3","2/1","3/2"}),I383="l"),VLOOKUP(K383,$AC$2:$AD$17,2,FALSE),IF(AND(OR($D390={"1/2","2/3","2/1","3/2"}),I382="w"),VLOOKUP(K382,$AA$2:$AB$17,2,FALSE),IF(AND(OR($D390={"1/2","2/3","2/1","3/2"}),I382="l"),VLOOKUP(K382,$AC$2:$AD$17,2,FALSE),IF(AND(OR($D390={"1/2","2/3","2/1","3/2"}),I381="w"),VLOOKUP(K381,$AA$2:$AB$17,2,FALSE),IF(AND(OR($D390={"1/2","2/3","2/1","3/2"}),I381="l"),VLOOKUP(K381,$AC$2:$AD$17,2,FALSE),IF(AND(OR($D390={"1/2","2/3","2/1","3/2"}),I380="w"),VLOOKUP(K380,$AA$2:$AB$17,2,FALSE),IF(AND(OR($D390={"1/2","2/3","2/1","3/2"}),I380="l"),VLOOKUP(K380,$AC$2:$AD$17,2,FALSE),IF(OR($D390={"1/2","2/3","2/1","3/2"}),1,"")))))))))))))))))))))))</f>
        <v/>
      </c>
      <c r="L391" s="13" t="str">
        <f>IF(AND(M391="d",$A391&gt;=1,OR(N391={1,"2a","2b",3,"5a","5b","10a","10b","20a","20b","40a","40b","80a","80b","160a","160b"})),"w",IF(AND(M391="",$A391&gt;=1,OR(N391={1,"2a","2b",3,"5a","5b","10a","10b","20a","20b","40a","40b","80a","80b","160a","160b"})),"l",""))</f>
        <v>l</v>
      </c>
      <c r="M391" s="7" t="str">
        <f>IF(OR($A391={25,26,27,28,29,30,31,32,33,34,35,36}),"d","")</f>
        <v/>
      </c>
      <c r="N391" s="14" t="str">
        <f>IF(AND(OR($D390={"1/3","2/3","3/1","3/2"}),L390="w"),VLOOKUP(N390,$AA$2:$AB$17,2,FALSE),IF(AND(OR($D390={"1/3","2/3","3/1","3/2"}),L390="l"),VLOOKUP(N390,$AC$2:$AD$17,2,FALSE),IF(AND(OR($D390={"1/3","2/3","3/1","3/2"}),L389="w"),VLOOKUP(N389,$AA$2:$AB$17,2,FALSE),IF(AND(OR($D390={"1/3","2/3","3/1","3/2"}),L389="l"),VLOOKUP(N389,$AC$2:$AD$17,2,FALSE),IF(AND(OR($D390={"1/3","2/3","3/1","3/2"}),L388="w"),VLOOKUP(N388,$AA$2:$AB$17,2,FALSE),IF(AND(OR($D390={"1/3","2/3","3/1","3/2"}),L388="l"),VLOOKUP(N388,$AC$2:$AD$17,2,FALSE),IF(AND(OR($D390={"1/3","2/3","3/1","3/2"}),L387="w"),VLOOKUP(N387,$AA$2:$AB$17,2,FALSE),IF(AND(OR($D390={"1/3","2/3","3/1","3/2"}),L387="l"),VLOOKUP(N387,$AC$2:$AD$17,2,FALSE),IF(AND(OR($D390={"1/3","2/3","3/1","3/2"}),L386="w"),VLOOKUP(N386,$AA$2:$AB$17,2,FALSE),IF(AND(OR($D390={"1/3","2/3","3/1","3/2"}),L386="l"),VLOOKUP(N386,$AC$2:$AD$17,2,FALSE),IF(AND(OR($D390={"1/3","2/3","3/1","3/2"}),L385="w"),VLOOKUP(N385,$AA$2:$AB$17,2,FALSE),IF(AND(OR($D390={"1/3","2/3","3/1","3/2"}),L385="l"),VLOOKUP(N385,$AC$2:$AD$17,2,FALSE),IF(AND(OR($D390={"1/3","2/3","3/1","3/2"}),L384="w"),VLOOKUP(N384,$AA$2:$AB$17,2,FALSE),IF(AND(OR($D390={"1/3","2/3","3/1","3/2"}),L384="l"),VLOOKUP(N384,$AC$2:$AD$17,2,FALSE),IF(AND(OR($D390={"1/3","2/3","3/1","3/2"}),L383="w"),VLOOKUP(N383,$AA$2:$AB$17,2,FALSE),IF(AND(OR($D390={"1/3","2/3","3/1","3/2"}),L383="l"),VLOOKUP(N383,$AC$2:$AD$17,2,FALSE),IF(AND(OR($D390={"1/3","2/3","3/1","3/2"}),L382="w"),VLOOKUP(N382,$AA$2:$AB$17,2,FALSE),IF(AND(OR($D390={"1/3","2/3","3/1","3/2"}),L382="l"),VLOOKUP(N382,$AC$2:$AD$17,2,FALSE),IF(AND(OR($D390={"1/3","2/3","3/1","3/2"}),L381="w"),VLOOKUP(N381,$AA$2:$AB$17,2,FALSE),IF(AND(OR($D390={"1/3","2/3","3/1","3/2"}),L381="l"),VLOOKUP(N381,$AC$2:$AD$17,2,FALSE),IF(AND(OR($D390={"1/3","2/3","3/1","3/2"}),L380="w"),VLOOKUP(N380,$AA$2:$AB$17,2,FALSE),IF(AND(OR($D390={"1/3","2/3","3/1","3/2"}),L380="l"),VLOOKUP(N380,$AC$2:$AD$17,2,FALSE),IF(OR($D390={"1/3","2/3","3/1","3/2"}),1,"")))))))))))))))))))))))</f>
        <v>2a</v>
      </c>
      <c r="O391" s="12">
        <f t="shared" si="32"/>
        <v>8</v>
      </c>
      <c r="P391" s="13" t="str">
        <f>IF(AND(Q391="c",$A391&gt;=1,OR(R391={1,"2a","2b",3,"5a","5b","10a","10b","20a","20b","40a","40b","80a","80b","160a","160b"})),"w",IF(AND(Q391="",$A391&gt;=1,OR(R391={1,"2a","2b",3,"5a","5b","10a","10b","20a","20b","40a","40b","80a","80b","160a","160b"})),"l",""))</f>
        <v>l</v>
      </c>
      <c r="Q391" s="7" t="str">
        <f>IF(OR($A391={1,4,7,10,13,16,19,22,25,28,31,34}),"c","")</f>
        <v/>
      </c>
      <c r="R391" s="14">
        <f>IF(AND(OR($E390={"a/b","a/c","b/a","c/a"}),P390="w"),VLOOKUP(R390,$AA$2:$AB$17,2,FALSE),IF(AND(OR($E390={"a/b","a/c","b/a","c/a"}),P390="l"),VLOOKUP(R390,$AC$2:$AD$17,2,FALSE),IF(AND(OR($E390={"a/b","a/c","b/a","c/a"}),P389="w"),VLOOKUP(R389,$AA$2:$AB$17,2,FALSE),IF(AND(OR($E390={"a/b","a/c","b/a","c/a"}),P389="l"),VLOOKUP(R389,$AC$2:$AD$17,2,FALSE),IF(AND(OR($E390={"a/b","a/c","b/a","c/a"}),P388="w"),VLOOKUP(R388,$AA$2:$AB$17,2,FALSE),IF(AND(OR($E390={"a/b","a/c","b/a","c/a"}),P388="l"),VLOOKUP(R388,$AC$2:$AD$17,2,FALSE),IF(AND(OR($E390={"a/b","a/c","b/a","c/a"}),P387="w"),VLOOKUP(R387,$AA$2:$AB$17,2,FALSE),IF(AND(OR($E390={"a/b","a/c","b/a","c/a"}),P387="l"),VLOOKUP(R387,$AC$2:$AD$17,2,FALSE),IF(AND(OR($E390={"a/b","a/c","b/a","c/a"}),P386="w"),VLOOKUP(R386,$AA$2:$AB$17,2,FALSE),IF(AND(OR($E390={"a/b","a/c","b/a","c/a"}),P386="l"),VLOOKUP(R386,$AC$2:$AD$17,2,FALSE),IF(AND(OR($E390={"a/b","a/c","b/a","c/a"}),P385="w"),VLOOKUP(R385,$AA$2:$AB$17,2,FALSE),IF(AND(OR($E390={"a/b","a/c","b/a","c/a"}),P385="l"),VLOOKUP(R385,$AC$2:$AD$17,2,FALSE),IF(AND(OR($E390={"a/b","a/c","b/a","c/a"}),P384="w"),VLOOKUP(R384,$AA$2:$AB$17,2,FALSE),IF(AND(OR($E390={"a/b","a/c","b/a","c/a"}),P384="l"),VLOOKUP(R384,$AC$2:$AD$17,2,FALSE),IF(AND(OR($E390={"a/b","a/c","b/a","c/a"}),P383="w"),VLOOKUP(R383,$AA$2:$AB$17,2,FALSE),IF(AND(OR($E390={"a/b","a/c","b/a","c/a"}),P383="l"),VLOOKUP(R383,$AC$2:$AD$17,2,FALSE),IF(AND(OR($E390={"a/b","a/c","b/a","c/a"}),P382="w"),VLOOKUP(R382,$AA$2:$AB$17,2,FALSE),IF(AND(OR($E390={"a/b","a/c","b/a","c/a"}),P382="l"),VLOOKUP(R382,$AC$2:$AD$17,2,FALSE),IF(AND(OR($E390={"a/b","a/c","b/a","c/a"}),P381="w"),VLOOKUP(R381,$AA$2:$AB$17,2,FALSE),IF(AND(OR($E390={"a/b","a/c","b/a","c/a"}),P381="l"),VLOOKUP(R381,$AC$2:$AD$17,2,FALSE),IF(AND(OR($E390={"a/b","a/c","b/a","c/a"}),P380="w"),VLOOKUP(R380,$AA$2:$AB$17,2,FALSE),IF(AND(OR($E390={"a/b","a/c","b/a","c/a"}),P380="l"),VLOOKUP(R380,$AC$2:$AD$17,2,FALSE),IF(OR($E390={"a/b","a/c","b/a","c/a"}),1,"")))))))))))))))))))))))</f>
        <v>1</v>
      </c>
      <c r="S391" s="13" t="str">
        <f>IF(AND(T391="c",$A391&gt;=1,OR(U391={1,"2a","2b",3,"5a","5b","10a","10b","20a","20b","40a","40b","80a","80b","160a","160b"})),"w",IF(AND(T391="",$A391&gt;=1,OR(U391={1,"2a","2b",3,"5a","5b","10a","10b","20a","20b","40a","40b","80a","80b","160a","160b"})),"l",""))</f>
        <v>l</v>
      </c>
      <c r="T391" s="7" t="str">
        <f>IF(OR($A391={2,5,8,11,14,17,20,23,26,29,32,35}),"c","")</f>
        <v/>
      </c>
      <c r="U391" s="14" t="str">
        <f>IF(AND(OR($E390={"a/b","b/c","b/a","c/b"}),S390="w"),VLOOKUP(U390,$AA$2:$AB$17,2,FALSE),IF(AND(OR($E390={"a/b","b/c","b/a","c/b"}),S390="l"),VLOOKUP(U390,$AC$2:$AD$17,2,FALSE),IF(AND(OR($E390={"a/b","b/c","b/a","c/b"}),S389="w"),VLOOKUP(U389,$AA$2:$AB$17,2,FALSE),IF(AND(OR($E390={"a/b","b/c","b/a","c/b"}),S389="l"),VLOOKUP(U389,$AC$2:$AD$17,2,FALSE),IF(AND(OR($E390={"a/b","b/c","b/a","c/b"}),S388="w"),VLOOKUP(U388,$AA$2:$AB$17,2,FALSE),IF(AND(OR($E390={"a/b","b/c","b/a","c/b"}),S388="l"),VLOOKUP(U388,$AC$2:$AD$17,2,FALSE),IF(AND(OR($E390={"a/b","b/c","b/a","c/b"}),S387="w"),VLOOKUP(U387,$AA$2:$AB$17,2,FALSE),IF(AND(OR($E390={"a/b","b/c","b/a","c/b"}),S387="l"),VLOOKUP(U387,$AC$2:$AD$17,2,FALSE),IF(AND(OR($E390={"a/b","b/c","b/a","c/b"}),S386="w"),VLOOKUP(U386,$AA$2:$AB$17,2,FALSE),IF(AND(OR($E390={"a/b","b/c","b/a","c/b"}),S386="l"),VLOOKUP(U386,$AC$2:$AD$17,2,FALSE),IF(AND(OR($E390={"a/b","b/c","b/a","c/b"}),S385="w"),VLOOKUP(U385,$AA$2:$AB$17,2,FALSE),IF(AND(OR($E390={"a/b","b/c","b/a","c/b"}),S385="l"),VLOOKUP(U385,$AC$2:$AD$17,2,FALSE),IF(AND(OR($E390={"a/b","b/c","b/a","c/b"}),S384="w"),VLOOKUP(U384,$AA$2:$AB$17,2,FALSE),IF(AND(OR($E390={"a/b","b/c","b/a","c/b"}),S384="l"),VLOOKUP(U384,$AC$2:$AD$17,2,FALSE),IF(AND(OR($E390={"a/b","b/c","b/a","c/b"}),S383="w"),VLOOKUP(U383,$AA$2:$AB$17,2,FALSE),IF(AND(OR($E390={"a/b","b/c","b/a","c/b"}),S383="l"),VLOOKUP(U383,$AC$2:$AD$17,2,FALSE),IF(AND(OR($E390={"a/b","b/c","b/a","c/b"}),S382="w"),VLOOKUP(U382,$AA$2:$AB$17,2,FALSE),IF(AND(OR($E390={"a/b","b/c","b/a","c/b"}),S382="l"),VLOOKUP(U382,$AC$2:$AD$17,2,FALSE),IF(AND(OR($E390={"a/b","b/c","b/a","c/b"}),S381="w"),VLOOKUP(U381,$AA$2:$AB$17,2,FALSE),IF(AND(OR($E390={"a/b","b/c","b/a","c/b"}),S381="l"),VLOOKUP(U381,$AC$2:$AD$17,2,FALSE),IF(AND(OR($E390={"a/b","b/c","b/a","c/b"}),S380="w"),VLOOKUP(U380,$AA$2:$AB$17,2,FALSE),IF(AND(OR($E390={"a/b","b/c","b/a","c/b"}),S380="l"),VLOOKUP(U380,$AC$2:$AD$17,2,FALSE),IF(OR($E390={"a/b","b/c","b/a","c/b"}),1,"")))))))))))))))))))))))</f>
        <v>2b</v>
      </c>
      <c r="V391" s="13" t="str">
        <f>IF(AND(W391="c",$A391&gt;=1,OR(X391={1,"2a","2b",3,"5a","5b","10a","10b","20a","20b","40a","40b","80a","80b","160a","160b"})),"w",IF(AND(W391="",$A391&gt;=1,OR(X391={1,"2a","2b",3,"5a","5b","10a","10b","20a","20b","40a","40b","80a","80b","160a","160b"})),"l",""))</f>
        <v/>
      </c>
      <c r="W391" s="7" t="str">
        <f>IF(OR($A391={3,6,9,12,15,18,21,24,27,30,33,36}),"c","")</f>
        <v>c</v>
      </c>
      <c r="X391" s="14" t="str">
        <f>IF(AND(OR($E390={"a/c","b/c","c/a","c/b"}),V390="w"),VLOOKUP(X390,$AA$2:$AB$17,2,FALSE),IF(AND(OR($E390={"a/c","b/c","c/a","c/b"}),V390="l"),VLOOKUP(X390,$AC$2:$AD$17,2,FALSE),IF(AND(OR($E390={"a/c","b/c","c/a","c/b"}),V389="w"),VLOOKUP(X389,$AA$2:$AB$17,2,FALSE),IF(AND(OR($E390={"a/c","b/c","c/a","c/b"}),V389="l"),VLOOKUP(X389,$AC$2:$AD$17,2,FALSE),IF(AND(OR($E390={"a/c","b/c","c/a","c/b"}),V388="w"),VLOOKUP(X388,$AA$2:$AB$17,2,FALSE),IF(AND(OR($E390={"a/c","b/c","c/a","c/b"}),V388="l"),VLOOKUP(X388,$AC$2:$AD$17,2,FALSE),IF(AND(OR($E390={"a/c","b/c","c/a","c/b"}),V387="w"),VLOOKUP(X387,$AA$2:$AB$17,2,FALSE),IF(AND(OR($E390={"a/c","b/c","c/a","c/b"}),V387="l"),VLOOKUP(X387,$AC$2:$AD$17,2,FALSE),IF(AND(OR($E390={"a/c","b/c","c/a","c/b"}),V386="w"),VLOOKUP(X386,$AA$2:$AB$17,2,FALSE),IF(AND(OR($E390={"a/c","b/c","c/a","c/b"}),V386="l"),VLOOKUP(X386,$AC$2:$AD$17,2,FALSE),IF(AND(OR($E390={"a/c","b/c","c/a","c/b"}),V385="w"),VLOOKUP(X385,$AA$2:$AB$17,2,FALSE),IF(AND(OR($E390={"a/c","b/c","c/a","c/b"}),V385="l"),VLOOKUP(X385,$AC$2:$AD$17,2,FALSE),IF(AND(OR($E390={"a/c","b/c","c/a","c/b"}),V384="w"),VLOOKUP(X384,$AA$2:$AB$17,2,FALSE),IF(AND(OR($E390={"a/c","b/c","c/a","c/b"}),V384="l"),VLOOKUP(X384,$AC$2:$AD$17,2,FALSE),IF(AND(OR($E390={"a/c","b/c","c/a","c/b"}),V383="w"),VLOOKUP(X383,$AA$2:$AB$17,2,FALSE),IF(AND(OR($E390={"a/c","b/c","c/a","c/b"}),V383="l"),VLOOKUP(X383,$AC$2:$AD$17,2,FALSE),IF(AND(OR($E390={"a/c","b/c","c/a","c/b"}),V382="w"),VLOOKUP(X382,$AA$2:$AB$17,2,FALSE),IF(AND(OR($E390={"a/c","b/c","c/a","c/b"}),V382="l"),VLOOKUP(X382,$AC$2:$AD$17,2,FALSE),IF(AND(OR($E390={"a/c","b/c","c/a","c/b"}),V381="w"),VLOOKUP(X381,$AA$2:$AB$17,2,FALSE),IF(AND(OR($E390={"a/c","b/c","c/a","c/b"}),V381="l"),VLOOKUP(X381,$AC$2:$AD$17,2,FALSE),IF(AND(OR($E390={"a/c","b/c","c/a","c/b"}),V380="w"),VLOOKUP(X380,$AA$2:$AB$17,2,FALSE),IF(AND(OR($E390={"a/c","b/c","c/a","c/b"}),V380="l"),VLOOKUP(X380,$AC$2:$AD$17,2,FALSE),IF(OR($E390={"a/c","b/c","c/a","c/b"}),1,"")))))))))))))))))))))))</f>
        <v/>
      </c>
      <c r="Y391" s="12">
        <f t="shared" si="33"/>
        <v>-3</v>
      </c>
      <c r="Z391" s="27">
        <f t="shared" si="34"/>
        <v>5</v>
      </c>
    </row>
    <row r="392" spans="1:26">
      <c r="A392" s="2">
        <v>7</v>
      </c>
      <c r="B392" s="9">
        <f>IF(OR($A392={1,2,3,4,5,6,7,8,9,10,11,12}),1,IF(OR($A392={13,14,15,16,17,18,19,20,21,22,23,24}),2,IF(OR($A392={25,26,27,28,29,30,31,32,33,34,35,36}),3,"")))</f>
        <v>1</v>
      </c>
      <c r="C392" s="9" t="str">
        <f>IF(OR($A392={1,4,7,10,13,16,19,22,25,28,31,34}),"A",IF(OR($A392={2,5,8,11,14,17,20,23,26,29,32,35}),"B",IF(OR($A392={3,6,9,12,15,18,21,24,27,30,33,36}),"C","")))</f>
        <v>A</v>
      </c>
      <c r="D392" t="str">
        <f t="shared" si="35"/>
        <v>3/1</v>
      </c>
      <c r="E392" t="str">
        <f t="shared" si="36"/>
        <v>C/A</v>
      </c>
      <c r="F392" s="13" t="str">
        <f>IF(AND(G392="d",$A392&gt;=1,OR(H392={1,"2a","2b",3,"5a","5b","10a","10b","20a","20b","40a","40b","80a","80b","160a","160b"})),"w",IF(AND(G392="",$A392&gt;=1,OR(H392={1,"2a","2b",3,"5a","5b","10a","10b","20a","20b","40a","40b","80a","80b","160a","160b"})),"l",""))</f>
        <v>w</v>
      </c>
      <c r="G392" s="7" t="str">
        <f>IF(OR($A392={1,2,3,4,5,6,7,8,9,10,11,12}),"d","")</f>
        <v>d</v>
      </c>
      <c r="H392" s="14">
        <f>IF(AND(OR($D391={"1/2","1/3","2/1","3/1"}),F391="w"),VLOOKUP(H391,$AA$2:$AB$17,2,FALSE),IF(AND(OR($D391={"1/2","1/3","2/1","3/1"}),F391="l"),VLOOKUP(H391,$AC$2:$AD$17,2,FALSE),IF(AND(OR($D391={"1/2","1/3","2/1","3/1"}),F390="w"),VLOOKUP(H390,$AA$2:$AB$17,2,FALSE),IF(AND(OR($D391={"1/2","1/3","2/1","3/1"}),F390="l"),VLOOKUP(H390,$AC$2:$AD$17,2,FALSE),IF(AND(OR($D391={"1/2","1/3","2/1","3/1"}),F389="w"),VLOOKUP(H389,$AA$2:$AB$17,2,FALSE),IF(AND(OR($D391={"1/2","1/3","2/1","3/1"}),F389="l"),VLOOKUP(H389,$AC$2:$AD$17,2,FALSE),IF(AND(OR($D391={"1/2","1/3","2/1","3/1"}),F388="w"),VLOOKUP(H388,$AA$2:$AB$17,2,FALSE),IF(AND(OR($D391={"1/2","1/3","2/1","3/1"}),F388="l"),VLOOKUP(H388,$AC$2:$AD$17,2,FALSE),IF(AND(OR($D391={"1/2","1/3","2/1","3/1"}),F387="w"),VLOOKUP(H387,$AA$2:$AB$17,2,FALSE),IF(AND(OR($D391={"1/2","1/3","2/1","3/1"}),F387="l"),VLOOKUP(H387,$AC$2:$AD$17,2,FALSE),IF(AND(OR($D391={"1/2","1/3","2/1","3/1"}),F386="w"),VLOOKUP(H386,$AA$2:$AB$17,2,FALSE),IF(AND(OR($D391={"1/2","1/3","2/1","3/1"}),F386="l"),VLOOKUP(H386,$AC$2:$AD$17,2,FALSE),IF(AND(OR($D391={"1/2","1/3","2/1","3/1"}),F385="w"),VLOOKUP(H385,$AA$2:$AB$17,2,FALSE),IF(AND(OR($D391={"1/2","1/3","2/1","3/1"}),F385="l"),VLOOKUP(H385,$AC$2:$AD$17,2,FALSE),IF(AND(OR($D391={"1/2","1/3","2/1","3/1"}),F384="w"),VLOOKUP(H384,$AA$2:$AB$17,2,FALSE),IF(AND(OR($D391={"1/2","1/3","2/1","3/1"}),F384="l"),VLOOKUP(H384,$AC$2:$AD$17,2,FALSE),IF(AND(OR($D391={"1/2","1/3","2/1","3/1"}),F383="w"),VLOOKUP(H383,$AA$2:$AB$17,2,FALSE),IF(AND(OR($D391={"1/2","1/3","2/1","3/1"}),F383="l"),VLOOKUP(H383,$AC$2:$AD$17,2,FALSE),IF(AND(OR($D391={"1/2","1/3","2/1","3/1"}),F382="w"),VLOOKUP(H382,$AA$2:$AB$17,2,FALSE),IF(AND(OR($D391={"1/2","1/3","2/1","3/1"}),F382="l"),VLOOKUP(H382,$AC$2:$AD$17,2,FALSE),IF(AND(OR($D391={"1/2","1/3","2/1","3/1"}),F381="w"),VLOOKUP(H381,$AA$2:$AB$17,2,FALSE),IF(AND(OR($D391={"1/2","1/3","2/1","3/1"}),F381="l"),VLOOKUP(H381,$AC$2:$AD$17,2,FALSE),IF(OR($D391={"1/2","1/3","2/1","3/1"}),1,"")))))))))))))))))))))))</f>
        <v>1</v>
      </c>
      <c r="I392" s="13" t="str">
        <f>IF(AND(J392="d",$A392&gt;=1,OR(K392={1,"2a","2b",3,"5a","5b","10a","10b","20a","20b","40a","40b","80a","80b","160a","160b"})),"w",IF(AND(J392="",$A392&gt;=1,OR(K392={1,"2a","2b",3,"5a","5b","10a","10b","20a","20b","40a","40b","80a","80b","160a","160b"})),"l",""))</f>
        <v/>
      </c>
      <c r="J392" s="7" t="str">
        <f>IF(OR($A392={13,14,15,16,17,18,19,20,21,22,23,24}),"d","")</f>
        <v/>
      </c>
      <c r="K392" s="14" t="str">
        <f>IF(AND(OR($D391={"1/2","2/3","2/1","3/2"}),I391="w"),VLOOKUP(K391,$AA$2:$AB$17,2,FALSE),IF(AND(OR($D391={"1/2","2/3","2/1","3/2"}),I391="l"),VLOOKUP(K391,$AC$2:$AD$17,2,FALSE),IF(AND(OR($D391={"1/2","2/3","2/1","3/2"}),I390="w"),VLOOKUP(K390,$AA$2:$AB$17,2,FALSE),IF(AND(OR($D391={"1/2","2/3","2/1","3/2"}),I390="l"),VLOOKUP(K390,$AC$2:$AD$17,2,FALSE),IF(AND(OR($D391={"1/2","2/3","2/1","3/2"}),I389="w"),VLOOKUP(K389,$AA$2:$AB$17,2,FALSE),IF(AND(OR($D391={"1/2","2/3","2/1","3/2"}),I389="l"),VLOOKUP(K389,$AC$2:$AD$17,2,FALSE),IF(AND(OR($D391={"1/2","2/3","2/1","3/2"}),I388="w"),VLOOKUP(K388,$AA$2:$AB$17,2,FALSE),IF(AND(OR($D391={"1/2","2/3","2/1","3/2"}),I388="l"),VLOOKUP(K388,$AC$2:$AD$17,2,FALSE),IF(AND(OR($D391={"1/2","2/3","2/1","3/2"}),I387="w"),VLOOKUP(K387,$AA$2:$AB$17,2,FALSE),IF(AND(OR($D391={"1/2","2/3","2/1","3/2"}),I387="l"),VLOOKUP(K387,$AC$2:$AD$17,2,FALSE),IF(AND(OR($D391={"1/2","2/3","2/1","3/2"}),I386="w"),VLOOKUP(K386,$AA$2:$AB$17,2,FALSE),IF(AND(OR($D391={"1/2","2/3","2/1","3/2"}),I386="l"),VLOOKUP(K386,$AC$2:$AD$17,2,FALSE),IF(AND(OR($D391={"1/2","2/3","2/1","3/2"}),I385="w"),VLOOKUP(K385,$AA$2:$AB$17,2,FALSE),IF(AND(OR($D391={"1/2","2/3","2/1","3/2"}),I385="l"),VLOOKUP(K385,$AC$2:$AD$17,2,FALSE),IF(AND(OR($D391={"1/2","2/3","2/1","3/2"}),I384="w"),VLOOKUP(K384,$AA$2:$AB$17,2,FALSE),IF(AND(OR($D391={"1/2","2/3","2/1","3/2"}),I384="l"),VLOOKUP(K384,$AC$2:$AD$17,2,FALSE),IF(AND(OR($D391={"1/2","2/3","2/1","3/2"}),I383="w"),VLOOKUP(K383,$AA$2:$AB$17,2,FALSE),IF(AND(OR($D391={"1/2","2/3","2/1","3/2"}),I383="l"),VLOOKUP(K383,$AC$2:$AD$17,2,FALSE),IF(AND(OR($D391={"1/2","2/3","2/1","3/2"}),I382="w"),VLOOKUP(K382,$AA$2:$AB$17,2,FALSE),IF(AND(OR($D391={"1/2","2/3","2/1","3/2"}),I382="l"),VLOOKUP(K382,$AC$2:$AD$17,2,FALSE),IF(AND(OR($D391={"1/2","2/3","2/1","3/2"}),I381="w"),VLOOKUP(K381,$AA$2:$AB$17,2,FALSE),IF(AND(OR($D391={"1/2","2/3","2/1","3/2"}),I381="l"),VLOOKUP(K381,$AC$2:$AD$17,2,FALSE),IF(OR($D391={"1/2","2/3","2/1","3/2"}),1,"")))))))))))))))))))))))</f>
        <v/>
      </c>
      <c r="L392" s="13" t="str">
        <f>IF(AND(M392="d",$A392&gt;=1,OR(N392={1,"2a","2b",3,"5a","5b","10a","10b","20a","20b","40a","40b","80a","80b","160a","160b"})),"w",IF(AND(M392="",$A392&gt;=1,OR(N392={1,"2a","2b",3,"5a","5b","10a","10b","20a","20b","40a","40b","80a","80b","160a","160b"})),"l",""))</f>
        <v>l</v>
      </c>
      <c r="M392" s="7" t="str">
        <f>IF(OR($A392={25,26,27,28,29,30,31,32,33,34,35,36}),"d","")</f>
        <v/>
      </c>
      <c r="N392" s="14" t="str">
        <f>IF(AND(OR($D391={"1/3","2/3","3/1","3/2"}),L391="w"),VLOOKUP(N391,$AA$2:$AB$17,2,FALSE),IF(AND(OR($D391={"1/3","2/3","3/1","3/2"}),L391="l"),VLOOKUP(N391,$AC$2:$AD$17,2,FALSE),IF(AND(OR($D391={"1/3","2/3","3/1","3/2"}),L390="w"),VLOOKUP(N390,$AA$2:$AB$17,2,FALSE),IF(AND(OR($D391={"1/3","2/3","3/1","3/2"}),L390="l"),VLOOKUP(N390,$AC$2:$AD$17,2,FALSE),IF(AND(OR($D391={"1/3","2/3","3/1","3/2"}),L389="w"),VLOOKUP(N389,$AA$2:$AB$17,2,FALSE),IF(AND(OR($D391={"1/3","2/3","3/1","3/2"}),L389="l"),VLOOKUP(N389,$AC$2:$AD$17,2,FALSE),IF(AND(OR($D391={"1/3","2/3","3/1","3/2"}),L388="w"),VLOOKUP(N388,$AA$2:$AB$17,2,FALSE),IF(AND(OR($D391={"1/3","2/3","3/1","3/2"}),L388="l"),VLOOKUP(N388,$AC$2:$AD$17,2,FALSE),IF(AND(OR($D391={"1/3","2/3","3/1","3/2"}),L387="w"),VLOOKUP(N387,$AA$2:$AB$17,2,FALSE),IF(AND(OR($D391={"1/3","2/3","3/1","3/2"}),L387="l"),VLOOKUP(N387,$AC$2:$AD$17,2,FALSE),IF(AND(OR($D391={"1/3","2/3","3/1","3/2"}),L386="w"),VLOOKUP(N386,$AA$2:$AB$17,2,FALSE),IF(AND(OR($D391={"1/3","2/3","3/1","3/2"}),L386="l"),VLOOKUP(N386,$AC$2:$AD$17,2,FALSE),IF(AND(OR($D391={"1/3","2/3","3/1","3/2"}),L385="w"),VLOOKUP(N385,$AA$2:$AB$17,2,FALSE),IF(AND(OR($D391={"1/3","2/3","3/1","3/2"}),L385="l"),VLOOKUP(N385,$AC$2:$AD$17,2,FALSE),IF(AND(OR($D391={"1/3","2/3","3/1","3/2"}),L384="w"),VLOOKUP(N384,$AA$2:$AB$17,2,FALSE),IF(AND(OR($D391={"1/3","2/3","3/1","3/2"}),L384="l"),VLOOKUP(N384,$AC$2:$AD$17,2,FALSE),IF(AND(OR($D391={"1/3","2/3","3/1","3/2"}),L383="w"),VLOOKUP(N383,$AA$2:$AB$17,2,FALSE),IF(AND(OR($D391={"1/3","2/3","3/1","3/2"}),L383="l"),VLOOKUP(N383,$AC$2:$AD$17,2,FALSE),IF(AND(OR($D391={"1/3","2/3","3/1","3/2"}),L382="w"),VLOOKUP(N382,$AA$2:$AB$17,2,FALSE),IF(AND(OR($D391={"1/3","2/3","3/1","3/2"}),L382="l"),VLOOKUP(N382,$AC$2:$AD$17,2,FALSE),IF(AND(OR($D391={"1/3","2/3","3/1","3/2"}),L381="w"),VLOOKUP(N381,$AA$2:$AB$17,2,FALSE),IF(AND(OR($D391={"1/3","2/3","3/1","3/2"}),L381="l"),VLOOKUP(N381,$AC$2:$AD$17,2,FALSE),IF(OR($D391={"1/3","2/3","3/1","3/2"}),1,"")))))))))))))))))))))))</f>
        <v>2b</v>
      </c>
      <c r="O392" s="12">
        <f t="shared" si="32"/>
        <v>0</v>
      </c>
      <c r="P392" s="13" t="str">
        <f>IF(AND(Q392="c",$A392&gt;=1,OR(R392={1,"2a","2b",3,"5a","5b","10a","10b","20a","20b","40a","40b","80a","80b","160a","160b"})),"w",IF(AND(Q392="",$A392&gt;=1,OR(R392={1,"2a","2b",3,"5a","5b","10a","10b","20a","20b","40a","40b","80a","80b","160a","160b"})),"l",""))</f>
        <v>w</v>
      </c>
      <c r="Q392" s="7" t="str">
        <f>IF(OR($A392={1,4,7,10,13,16,19,22,25,28,31,34}),"c","")</f>
        <v>c</v>
      </c>
      <c r="R392" s="14" t="str">
        <f>IF(AND(OR($E391={"a/b","a/c","b/a","c/a"}),P391="w"),VLOOKUP(R391,$AA$2:$AB$17,2,FALSE),IF(AND(OR($E391={"a/b","a/c","b/a","c/a"}),P391="l"),VLOOKUP(R391,$AC$2:$AD$17,2,FALSE),IF(AND(OR($E391={"a/b","a/c","b/a","c/a"}),P390="w"),VLOOKUP(R390,$AA$2:$AB$17,2,FALSE),IF(AND(OR($E391={"a/b","a/c","b/a","c/a"}),P390="l"),VLOOKUP(R390,$AC$2:$AD$17,2,FALSE),IF(AND(OR($E391={"a/b","a/c","b/a","c/a"}),P389="w"),VLOOKUP(R389,$AA$2:$AB$17,2,FALSE),IF(AND(OR($E391={"a/b","a/c","b/a","c/a"}),P389="l"),VLOOKUP(R389,$AC$2:$AD$17,2,FALSE),IF(AND(OR($E391={"a/b","a/c","b/a","c/a"}),P388="w"),VLOOKUP(R388,$AA$2:$AB$17,2,FALSE),IF(AND(OR($E391={"a/b","a/c","b/a","c/a"}),P388="l"),VLOOKUP(R388,$AC$2:$AD$17,2,FALSE),IF(AND(OR($E391={"a/b","a/c","b/a","c/a"}),P387="w"),VLOOKUP(R387,$AA$2:$AB$17,2,FALSE),IF(AND(OR($E391={"a/b","a/c","b/a","c/a"}),P387="l"),VLOOKUP(R387,$AC$2:$AD$17,2,FALSE),IF(AND(OR($E391={"a/b","a/c","b/a","c/a"}),P386="w"),VLOOKUP(R386,$AA$2:$AB$17,2,FALSE),IF(AND(OR($E391={"a/b","a/c","b/a","c/a"}),P386="l"),VLOOKUP(R386,$AC$2:$AD$17,2,FALSE),IF(AND(OR($E391={"a/b","a/c","b/a","c/a"}),P385="w"),VLOOKUP(R385,$AA$2:$AB$17,2,FALSE),IF(AND(OR($E391={"a/b","a/c","b/a","c/a"}),P385="l"),VLOOKUP(R385,$AC$2:$AD$17,2,FALSE),IF(AND(OR($E391={"a/b","a/c","b/a","c/a"}),P384="w"),VLOOKUP(R384,$AA$2:$AB$17,2,FALSE),IF(AND(OR($E391={"a/b","a/c","b/a","c/a"}),P384="l"),VLOOKUP(R384,$AC$2:$AD$17,2,FALSE),IF(AND(OR($E391={"a/b","a/c","b/a","c/a"}),P383="w"),VLOOKUP(R383,$AA$2:$AB$17,2,FALSE),IF(AND(OR($E391={"a/b","a/c","b/a","c/a"}),P383="l"),VLOOKUP(R383,$AC$2:$AD$17,2,FALSE),IF(AND(OR($E391={"a/b","a/c","b/a","c/a"}),P382="w"),VLOOKUP(R382,$AA$2:$AB$17,2,FALSE),IF(AND(OR($E391={"a/b","a/c","b/a","c/a"}),P382="l"),VLOOKUP(R382,$AC$2:$AD$17,2,FALSE),IF(AND(OR($E391={"a/b","a/c","b/a","c/a"}),P381="w"),VLOOKUP(R381,$AA$2:$AB$17,2,FALSE),IF(AND(OR($E391={"a/b","a/c","b/a","c/a"}),P381="l"),VLOOKUP(R381,$AC$2:$AD$17,2,FALSE),IF(OR($E391={"a/b","a/c","b/a","c/a"}),1,"")))))))))))))))))))))))</f>
        <v>2a</v>
      </c>
      <c r="S392" s="13" t="str">
        <f>IF(AND(T392="c",$A392&gt;=1,OR(U392={1,"2a","2b",3,"5a","5b","10a","10b","20a","20b","40a","40b","80a","80b","160a","160b"})),"w",IF(AND(T392="",$A392&gt;=1,OR(U392={1,"2a","2b",3,"5a","5b","10a","10b","20a","20b","40a","40b","80a","80b","160a","160b"})),"l",""))</f>
        <v/>
      </c>
      <c r="T392" s="7" t="str">
        <f>IF(OR($A392={2,5,8,11,14,17,20,23,26,29,32,35}),"c","")</f>
        <v/>
      </c>
      <c r="U392" s="14" t="str">
        <f>IF(AND(OR($E391={"a/b","b/c","b/a","c/b"}),S391="w"),VLOOKUP(U391,$AA$2:$AB$17,2,FALSE),IF(AND(OR($E391={"a/b","b/c","b/a","c/b"}),S391="l"),VLOOKUP(U391,$AC$2:$AD$17,2,FALSE),IF(AND(OR($E391={"a/b","b/c","b/a","c/b"}),S390="w"),VLOOKUP(U390,$AA$2:$AB$17,2,FALSE),IF(AND(OR($E391={"a/b","b/c","b/a","c/b"}),S390="l"),VLOOKUP(U390,$AC$2:$AD$17,2,FALSE),IF(AND(OR($E391={"a/b","b/c","b/a","c/b"}),S389="w"),VLOOKUP(U389,$AA$2:$AB$17,2,FALSE),IF(AND(OR($E391={"a/b","b/c","b/a","c/b"}),S389="l"),VLOOKUP(U389,$AC$2:$AD$17,2,FALSE),IF(AND(OR($E391={"a/b","b/c","b/a","c/b"}),S388="w"),VLOOKUP(U388,$AA$2:$AB$17,2,FALSE),IF(AND(OR($E391={"a/b","b/c","b/a","c/b"}),S388="l"),VLOOKUP(U388,$AC$2:$AD$17,2,FALSE),IF(AND(OR($E391={"a/b","b/c","b/a","c/b"}),S387="w"),VLOOKUP(U387,$AA$2:$AB$17,2,FALSE),IF(AND(OR($E391={"a/b","b/c","b/a","c/b"}),S387="l"),VLOOKUP(U387,$AC$2:$AD$17,2,FALSE),IF(AND(OR($E391={"a/b","b/c","b/a","c/b"}),S386="w"),VLOOKUP(U386,$AA$2:$AB$17,2,FALSE),IF(AND(OR($E391={"a/b","b/c","b/a","c/b"}),S386="l"),VLOOKUP(U386,$AC$2:$AD$17,2,FALSE),IF(AND(OR($E391={"a/b","b/c","b/a","c/b"}),S385="w"),VLOOKUP(U385,$AA$2:$AB$17,2,FALSE),IF(AND(OR($E391={"a/b","b/c","b/a","c/b"}),S385="l"),VLOOKUP(U385,$AC$2:$AD$17,2,FALSE),IF(AND(OR($E391={"a/b","b/c","b/a","c/b"}),S384="w"),VLOOKUP(U384,$AA$2:$AB$17,2,FALSE),IF(AND(OR($E391={"a/b","b/c","b/a","c/b"}),S384="l"),VLOOKUP(U384,$AC$2:$AD$17,2,FALSE),IF(AND(OR($E391={"a/b","b/c","b/a","c/b"}),S383="w"),VLOOKUP(U383,$AA$2:$AB$17,2,FALSE),IF(AND(OR($E391={"a/b","b/c","b/a","c/b"}),S383="l"),VLOOKUP(U383,$AC$2:$AD$17,2,FALSE),IF(AND(OR($E391={"a/b","b/c","b/a","c/b"}),S382="w"),VLOOKUP(U382,$AA$2:$AB$17,2,FALSE),IF(AND(OR($E391={"a/b","b/c","b/a","c/b"}),S382="l"),VLOOKUP(U382,$AC$2:$AD$17,2,FALSE),IF(AND(OR($E391={"a/b","b/c","b/a","c/b"}),S381="w"),VLOOKUP(U381,$AA$2:$AB$17,2,FALSE),IF(AND(OR($E391={"a/b","b/c","b/a","c/b"}),S381="l"),VLOOKUP(U381,$AC$2:$AD$17,2,FALSE),IF(OR($E391={"a/b","b/c","b/a","c/b"}),1,"")))))))))))))))))))))))</f>
        <v/>
      </c>
      <c r="V392" s="13" t="str">
        <f>IF(AND(W392="c",$A392&gt;=1,OR(X392={1,"2a","2b",3,"5a","5b","10a","10b","20a","20b","40a","40b","80a","80b","160a","160b"})),"w",IF(AND(W392="",$A392&gt;=1,OR(X392={1,"2a","2b",3,"5a","5b","10a","10b","20a","20b","40a","40b","80a","80b","160a","160b"})),"l",""))</f>
        <v>l</v>
      </c>
      <c r="W392" s="7" t="str">
        <f>IF(OR($A392={3,6,9,12,15,18,21,24,27,30,33,36}),"c","")</f>
        <v/>
      </c>
      <c r="X392" s="14">
        <f>IF(AND(OR($E391={"a/c","b/c","c/a","c/b"}),V391="w"),VLOOKUP(X391,$AA$2:$AB$17,2,FALSE),IF(AND(OR($E391={"a/c","b/c","c/a","c/b"}),V391="l"),VLOOKUP(X391,$AC$2:$AD$17,2,FALSE),IF(AND(OR($E391={"a/c","b/c","c/a","c/b"}),V390="w"),VLOOKUP(X390,$AA$2:$AB$17,2,FALSE),IF(AND(OR($E391={"a/c","b/c","c/a","c/b"}),V390="l"),VLOOKUP(X390,$AC$2:$AD$17,2,FALSE),IF(AND(OR($E391={"a/c","b/c","c/a","c/b"}),V389="w"),VLOOKUP(X389,$AA$2:$AB$17,2,FALSE),IF(AND(OR($E391={"a/c","b/c","c/a","c/b"}),V389="l"),VLOOKUP(X389,$AC$2:$AD$17,2,FALSE),IF(AND(OR($E391={"a/c","b/c","c/a","c/b"}),V388="w"),VLOOKUP(X388,$AA$2:$AB$17,2,FALSE),IF(AND(OR($E391={"a/c","b/c","c/a","c/b"}),V388="l"),VLOOKUP(X388,$AC$2:$AD$17,2,FALSE),IF(AND(OR($E391={"a/c","b/c","c/a","c/b"}),V387="w"),VLOOKUP(X387,$AA$2:$AB$17,2,FALSE),IF(AND(OR($E391={"a/c","b/c","c/a","c/b"}),V387="l"),VLOOKUP(X387,$AC$2:$AD$17,2,FALSE),IF(AND(OR($E391={"a/c","b/c","c/a","c/b"}),V386="w"),VLOOKUP(X386,$AA$2:$AB$17,2,FALSE),IF(AND(OR($E391={"a/c","b/c","c/a","c/b"}),V386="l"),VLOOKUP(X386,$AC$2:$AD$17,2,FALSE),IF(AND(OR($E391={"a/c","b/c","c/a","c/b"}),V385="w"),VLOOKUP(X385,$AA$2:$AB$17,2,FALSE),IF(AND(OR($E391={"a/c","b/c","c/a","c/b"}),V385="l"),VLOOKUP(X385,$AC$2:$AD$17,2,FALSE),IF(AND(OR($E391={"a/c","b/c","c/a","c/b"}),V384="w"),VLOOKUP(X384,$AA$2:$AB$17,2,FALSE),IF(AND(OR($E391={"a/c","b/c","c/a","c/b"}),V384="l"),VLOOKUP(X384,$AC$2:$AD$17,2,FALSE),IF(AND(OR($E391={"a/c","b/c","c/a","c/b"}),V383="w"),VLOOKUP(X383,$AA$2:$AB$17,2,FALSE),IF(AND(OR($E391={"a/c","b/c","c/a","c/b"}),V383="l"),VLOOKUP(X383,$AC$2:$AD$17,2,FALSE),IF(AND(OR($E391={"a/c","b/c","c/a","c/b"}),V382="w"),VLOOKUP(X382,$AA$2:$AB$17,2,FALSE),IF(AND(OR($E391={"a/c","b/c","c/a","c/b"}),V382="l"),VLOOKUP(X382,$AC$2:$AD$17,2,FALSE),IF(AND(OR($E391={"a/c","b/c","c/a","c/b"}),V381="w"),VLOOKUP(X381,$AA$2:$AB$17,2,FALSE),IF(AND(OR($E391={"a/c","b/c","c/a","c/b"}),V381="l"),VLOOKUP(X381,$AC$2:$AD$17,2,FALSE),IF(OR($E391={"a/c","b/c","c/a","c/b"}),1,"")))))))))))))))))))))))</f>
        <v>3</v>
      </c>
      <c r="Y392" s="12">
        <f t="shared" si="33"/>
        <v>1</v>
      </c>
      <c r="Z392" s="27">
        <f t="shared" si="34"/>
        <v>1</v>
      </c>
    </row>
    <row r="393" spans="1:26">
      <c r="A393" s="9" t="s">
        <v>33</v>
      </c>
      <c r="B393" s="9" t="str">
        <f>IF(OR($A393={1,2,3,4,5,6,7,8,9,10,11,12}),1,IF(OR($A393={13,14,15,16,17,18,19,20,21,22,23,24}),2,IF(OR($A393={25,26,27,28,29,30,31,32,33,34,35,36}),3,"")))</f>
        <v/>
      </c>
      <c r="C393" s="9" t="str">
        <f>IF(OR($A393={1,4,7,10,13,16,19,22,25,28,31,34}),"A",IF(OR($A393={2,5,8,11,14,17,20,23,26,29,32,35}),"B",IF(OR($A393={3,6,9,12,15,18,21,24,27,30,33,36}),"C","")))</f>
        <v/>
      </c>
      <c r="D393" t="str">
        <f t="shared" si="35"/>
        <v>3/1</v>
      </c>
      <c r="E393" t="str">
        <f t="shared" si="36"/>
        <v>C/A</v>
      </c>
      <c r="F393" s="13" t="str">
        <f>IF(AND(G393="d",$A393&gt;=1,OR(H393={1,"2a","2b",3,"5a","5b","10a","10b","20a","20b","40a","40b","80a","80b","160a","160b"})),"w",IF(AND(G393="",$A393&gt;=1,OR(H393={1,"2a","2b",3,"5a","5b","10a","10b","20a","20b","40a","40b","80a","80b","160a","160b"})),"l",""))</f>
        <v>l</v>
      </c>
      <c r="G393" s="7" t="str">
        <f>IF(OR($A393={1,2,3,4,5,6,7,8,9,10,11,12}),"d","")</f>
        <v/>
      </c>
      <c r="H393" s="14">
        <f>IF(AND(OR($D392={"1/2","1/3","2/1","3/1"}),F392="w"),VLOOKUP(H392,$AA$2:$AB$17,2,FALSE),IF(AND(OR($D392={"1/2","1/3","2/1","3/1"}),F392="l"),VLOOKUP(H392,$AC$2:$AD$17,2,FALSE),IF(AND(OR($D392={"1/2","1/3","2/1","3/1"}),F391="w"),VLOOKUP(H391,$AA$2:$AB$17,2,FALSE),IF(AND(OR($D392={"1/2","1/3","2/1","3/1"}),F391="l"),VLOOKUP(H391,$AC$2:$AD$17,2,FALSE),IF(AND(OR($D392={"1/2","1/3","2/1","3/1"}),F390="w"),VLOOKUP(H390,$AA$2:$AB$17,2,FALSE),IF(AND(OR($D392={"1/2","1/3","2/1","3/1"}),F390="l"),VLOOKUP(H390,$AC$2:$AD$17,2,FALSE),IF(AND(OR($D392={"1/2","1/3","2/1","3/1"}),F389="w"),VLOOKUP(H389,$AA$2:$AB$17,2,FALSE),IF(AND(OR($D392={"1/2","1/3","2/1","3/1"}),F389="l"),VLOOKUP(H389,$AC$2:$AD$17,2,FALSE),IF(AND(OR($D392={"1/2","1/3","2/1","3/1"}),F388="w"),VLOOKUP(H388,$AA$2:$AB$17,2,FALSE),IF(AND(OR($D392={"1/2","1/3","2/1","3/1"}),F388="l"),VLOOKUP(H388,$AC$2:$AD$17,2,FALSE),IF(AND(OR($D392={"1/2","1/3","2/1","3/1"}),F387="w"),VLOOKUP(H387,$AA$2:$AB$17,2,FALSE),IF(AND(OR($D392={"1/2","1/3","2/1","3/1"}),F387="l"),VLOOKUP(H387,$AC$2:$AD$17,2,FALSE),IF(AND(OR($D392={"1/2","1/3","2/1","3/1"}),F386="w"),VLOOKUP(H386,$AA$2:$AB$17,2,FALSE),IF(AND(OR($D392={"1/2","1/3","2/1","3/1"}),F386="l"),VLOOKUP(H386,$AC$2:$AD$17,2,FALSE),IF(AND(OR($D392={"1/2","1/3","2/1","3/1"}),F385="w"),VLOOKUP(H385,$AA$2:$AB$17,2,FALSE),IF(AND(OR($D392={"1/2","1/3","2/1","3/1"}),F385="l"),VLOOKUP(H385,$AC$2:$AD$17,2,FALSE),IF(AND(OR($D392={"1/2","1/3","2/1","3/1"}),F384="w"),VLOOKUP(H384,$AA$2:$AB$17,2,FALSE),IF(AND(OR($D392={"1/2","1/3","2/1","3/1"}),F384="l"),VLOOKUP(H384,$AC$2:$AD$17,2,FALSE),IF(AND(OR($D392={"1/2","1/3","2/1","3/1"}),F383="w"),VLOOKUP(H383,$AA$2:$AB$17,2,FALSE),IF(AND(OR($D392={"1/2","1/3","2/1","3/1"}),F383="l"),VLOOKUP(H383,$AC$2:$AD$17,2,FALSE),IF(AND(OR($D392={"1/2","1/3","2/1","3/1"}),F382="w"),VLOOKUP(H382,$AA$2:$AB$17,2,FALSE),IF(AND(OR($D392={"1/2","1/3","2/1","3/1"}),F382="l"),VLOOKUP(H382,$AC$2:$AD$17,2,FALSE),IF(OR($D392={"1/2","1/3","2/1","3/1"}),1,"")))))))))))))))))))))))</f>
        <v>1</v>
      </c>
      <c r="I393" s="13" t="str">
        <f>IF(AND(J393="d",$A393&gt;=1,OR(K393={1,"2a","2b",3,"5a","5b","10a","10b","20a","20b","40a","40b","80a","80b","160a","160b"})),"w",IF(AND(J393="",$A393&gt;=1,OR(K393={1,"2a","2b",3,"5a","5b","10a","10b","20a","20b","40a","40b","80a","80b","160a","160b"})),"l",""))</f>
        <v/>
      </c>
      <c r="J393" s="7" t="str">
        <f>IF(OR($A393={13,14,15,16,17,18,19,20,21,22,23,24}),"d","")</f>
        <v/>
      </c>
      <c r="K393" s="14" t="str">
        <f>IF(AND(OR($D392={"1/2","2/3","2/1","3/2"}),I392="w"),VLOOKUP(K392,$AA$2:$AB$17,2,FALSE),IF(AND(OR($D392={"1/2","2/3","2/1","3/2"}),I392="l"),VLOOKUP(K392,$AC$2:$AD$17,2,FALSE),IF(AND(OR($D392={"1/2","2/3","2/1","3/2"}),I391="w"),VLOOKUP(K391,$AA$2:$AB$17,2,FALSE),IF(AND(OR($D392={"1/2","2/3","2/1","3/2"}),I391="l"),VLOOKUP(K391,$AC$2:$AD$17,2,FALSE),IF(AND(OR($D392={"1/2","2/3","2/1","3/2"}),I390="w"),VLOOKUP(K390,$AA$2:$AB$17,2,FALSE),IF(AND(OR($D392={"1/2","2/3","2/1","3/2"}),I390="l"),VLOOKUP(K390,$AC$2:$AD$17,2,FALSE),IF(AND(OR($D392={"1/2","2/3","2/1","3/2"}),I389="w"),VLOOKUP(K389,$AA$2:$AB$17,2,FALSE),IF(AND(OR($D392={"1/2","2/3","2/1","3/2"}),I389="l"),VLOOKUP(K389,$AC$2:$AD$17,2,FALSE),IF(AND(OR($D392={"1/2","2/3","2/1","3/2"}),I388="w"),VLOOKUP(K388,$AA$2:$AB$17,2,FALSE),IF(AND(OR($D392={"1/2","2/3","2/1","3/2"}),I388="l"),VLOOKUP(K388,$AC$2:$AD$17,2,FALSE),IF(AND(OR($D392={"1/2","2/3","2/1","3/2"}),I387="w"),VLOOKUP(K387,$AA$2:$AB$17,2,FALSE),IF(AND(OR($D392={"1/2","2/3","2/1","3/2"}),I387="l"),VLOOKUP(K387,$AC$2:$AD$17,2,FALSE),IF(AND(OR($D392={"1/2","2/3","2/1","3/2"}),I386="w"),VLOOKUP(K386,$AA$2:$AB$17,2,FALSE),IF(AND(OR($D392={"1/2","2/3","2/1","3/2"}),I386="l"),VLOOKUP(K386,$AC$2:$AD$17,2,FALSE),IF(AND(OR($D392={"1/2","2/3","2/1","3/2"}),I385="w"),VLOOKUP(K385,$AA$2:$AB$17,2,FALSE),IF(AND(OR($D392={"1/2","2/3","2/1","3/2"}),I385="l"),VLOOKUP(K385,$AC$2:$AD$17,2,FALSE),IF(AND(OR($D392={"1/2","2/3","2/1","3/2"}),I384="w"),VLOOKUP(K384,$AA$2:$AB$17,2,FALSE),IF(AND(OR($D392={"1/2","2/3","2/1","3/2"}),I384="l"),VLOOKUP(K384,$AC$2:$AD$17,2,FALSE),IF(AND(OR($D392={"1/2","2/3","2/1","3/2"}),I383="w"),VLOOKUP(K383,$AA$2:$AB$17,2,FALSE),IF(AND(OR($D392={"1/2","2/3","2/1","3/2"}),I383="l"),VLOOKUP(K383,$AC$2:$AD$17,2,FALSE),IF(AND(OR($D392={"1/2","2/3","2/1","3/2"}),I382="w"),VLOOKUP(K382,$AA$2:$AB$17,2,FALSE),IF(AND(OR($D392={"1/2","2/3","2/1","3/2"}),I382="l"),VLOOKUP(K382,$AC$2:$AD$17,2,FALSE),IF(OR($D392={"1/2","2/3","2/1","3/2"}),1,"")))))))))))))))))))))))</f>
        <v/>
      </c>
      <c r="L393" s="13" t="str">
        <f>IF(AND(M393="d",$A393&gt;=1,OR(N393={1,"2a","2b",3,"5a","5b","10a","10b","20a","20b","40a","40b","80a","80b","160a","160b"})),"w",IF(AND(M393="",$A393&gt;=1,OR(N393={1,"2a","2b",3,"5a","5b","10a","10b","20a","20b","40a","40b","80a","80b","160a","160b"})),"l",""))</f>
        <v>l</v>
      </c>
      <c r="M393" s="7" t="str">
        <f>IF(OR($A393={25,26,27,28,29,30,31,32,33,34,35,36}),"d","")</f>
        <v/>
      </c>
      <c r="N393" s="14">
        <f>IF(AND(OR($D392={"1/3","2/3","3/1","3/2"}),L392="w"),VLOOKUP(N392,$AA$2:$AB$17,2,FALSE),IF(AND(OR($D392={"1/3","2/3","3/1","3/2"}),L392="l"),VLOOKUP(N392,$AC$2:$AD$17,2,FALSE),IF(AND(OR($D392={"1/3","2/3","3/1","3/2"}),L391="w"),VLOOKUP(N391,$AA$2:$AB$17,2,FALSE),IF(AND(OR($D392={"1/3","2/3","3/1","3/2"}),L391="l"),VLOOKUP(N391,$AC$2:$AD$17,2,FALSE),IF(AND(OR($D392={"1/3","2/3","3/1","3/2"}),L390="w"),VLOOKUP(N390,$AA$2:$AB$17,2,FALSE),IF(AND(OR($D392={"1/3","2/3","3/1","3/2"}),L390="l"),VLOOKUP(N390,$AC$2:$AD$17,2,FALSE),IF(AND(OR($D392={"1/3","2/3","3/1","3/2"}),L389="w"),VLOOKUP(N389,$AA$2:$AB$17,2,FALSE),IF(AND(OR($D392={"1/3","2/3","3/1","3/2"}),L389="l"),VLOOKUP(N389,$AC$2:$AD$17,2,FALSE),IF(AND(OR($D392={"1/3","2/3","3/1","3/2"}),L388="w"),VLOOKUP(N388,$AA$2:$AB$17,2,FALSE),IF(AND(OR($D392={"1/3","2/3","3/1","3/2"}),L388="l"),VLOOKUP(N388,$AC$2:$AD$17,2,FALSE),IF(AND(OR($D392={"1/3","2/3","3/1","3/2"}),L387="w"),VLOOKUP(N387,$AA$2:$AB$17,2,FALSE),IF(AND(OR($D392={"1/3","2/3","3/1","3/2"}),L387="l"),VLOOKUP(N387,$AC$2:$AD$17,2,FALSE),IF(AND(OR($D392={"1/3","2/3","3/1","3/2"}),L386="w"),VLOOKUP(N386,$AA$2:$AB$17,2,FALSE),IF(AND(OR($D392={"1/3","2/3","3/1","3/2"}),L386="l"),VLOOKUP(N386,$AC$2:$AD$17,2,FALSE),IF(AND(OR($D392={"1/3","2/3","3/1","3/2"}),L385="w"),VLOOKUP(N385,$AA$2:$AB$17,2,FALSE),IF(AND(OR($D392={"1/3","2/3","3/1","3/2"}),L385="l"),VLOOKUP(N385,$AC$2:$AD$17,2,FALSE),IF(AND(OR($D392={"1/3","2/3","3/1","3/2"}),L384="w"),VLOOKUP(N384,$AA$2:$AB$17,2,FALSE),IF(AND(OR($D392={"1/3","2/3","3/1","3/2"}),L384="l"),VLOOKUP(N384,$AC$2:$AD$17,2,FALSE),IF(AND(OR($D392={"1/3","2/3","3/1","3/2"}),L383="w"),VLOOKUP(N383,$AA$2:$AB$17,2,FALSE),IF(AND(OR($D392={"1/3","2/3","3/1","3/2"}),L383="l"),VLOOKUP(N383,$AC$2:$AD$17,2,FALSE),IF(AND(OR($D392={"1/3","2/3","3/1","3/2"}),L382="w"),VLOOKUP(N382,$AA$2:$AB$17,2,FALSE),IF(AND(OR($D392={"1/3","2/3","3/1","3/2"}),L382="l"),VLOOKUP(N382,$AC$2:$AD$17,2,FALSE),IF(OR($D392={"1/3","2/3","3/1","3/2"}),1,"")))))))))))))))))))))))</f>
        <v>3</v>
      </c>
      <c r="O393" s="12">
        <f t="shared" si="32"/>
        <v>-4</v>
      </c>
      <c r="P393" s="13" t="str">
        <f>IF(AND(Q393="c",$A393&gt;=1,OR(R393={1,"2a","2b",3,"5a","5b","10a","10b","20a","20b","40a","40b","80a","80b","160a","160b"})),"w",IF(AND(Q393="",$A393&gt;=1,OR(R393={1,"2a","2b",3,"5a","5b","10a","10b","20a","20b","40a","40b","80a","80b","160a","160b"})),"l",""))</f>
        <v>l</v>
      </c>
      <c r="Q393" s="7" t="str">
        <f>IF(OR($A393={1,4,7,10,13,16,19,22,25,28,31,34}),"c","")</f>
        <v/>
      </c>
      <c r="R393" s="14">
        <f>IF(AND(OR($E392={"a/b","a/c","b/a","c/a"}),P392="w"),VLOOKUP(R392,$AA$2:$AB$17,2,FALSE),IF(AND(OR($E392={"a/b","a/c","b/a","c/a"}),P392="l"),VLOOKUP(R392,$AC$2:$AD$17,2,FALSE),IF(AND(OR($E392={"a/b","a/c","b/a","c/a"}),P391="w"),VLOOKUP(R391,$AA$2:$AB$17,2,FALSE),IF(AND(OR($E392={"a/b","a/c","b/a","c/a"}),P391="l"),VLOOKUP(R391,$AC$2:$AD$17,2,FALSE),IF(AND(OR($E392={"a/b","a/c","b/a","c/a"}),P390="w"),VLOOKUP(R390,$AA$2:$AB$17,2,FALSE),IF(AND(OR($E392={"a/b","a/c","b/a","c/a"}),P390="l"),VLOOKUP(R390,$AC$2:$AD$17,2,FALSE),IF(AND(OR($E392={"a/b","a/c","b/a","c/a"}),P389="w"),VLOOKUP(R389,$AA$2:$AB$17,2,FALSE),IF(AND(OR($E392={"a/b","a/c","b/a","c/a"}),P389="l"),VLOOKUP(R389,$AC$2:$AD$17,2,FALSE),IF(AND(OR($E392={"a/b","a/c","b/a","c/a"}),P388="w"),VLOOKUP(R388,$AA$2:$AB$17,2,FALSE),IF(AND(OR($E392={"a/b","a/c","b/a","c/a"}),P388="l"),VLOOKUP(R388,$AC$2:$AD$17,2,FALSE),IF(AND(OR($E392={"a/b","a/c","b/a","c/a"}),P387="w"),VLOOKUP(R387,$AA$2:$AB$17,2,FALSE),IF(AND(OR($E392={"a/b","a/c","b/a","c/a"}),P387="l"),VLOOKUP(R387,$AC$2:$AD$17,2,FALSE),IF(AND(OR($E392={"a/b","a/c","b/a","c/a"}),P386="w"),VLOOKUP(R386,$AA$2:$AB$17,2,FALSE),IF(AND(OR($E392={"a/b","a/c","b/a","c/a"}),P386="l"),VLOOKUP(R386,$AC$2:$AD$17,2,FALSE),IF(AND(OR($E392={"a/b","a/c","b/a","c/a"}),P385="w"),VLOOKUP(R385,$AA$2:$AB$17,2,FALSE),IF(AND(OR($E392={"a/b","a/c","b/a","c/a"}),P385="l"),VLOOKUP(R385,$AC$2:$AD$17,2,FALSE),IF(AND(OR($E392={"a/b","a/c","b/a","c/a"}),P384="w"),VLOOKUP(R384,$AA$2:$AB$17,2,FALSE),IF(AND(OR($E392={"a/b","a/c","b/a","c/a"}),P384="l"),VLOOKUP(R384,$AC$2:$AD$17,2,FALSE),IF(AND(OR($E392={"a/b","a/c","b/a","c/a"}),P383="w"),VLOOKUP(R383,$AA$2:$AB$17,2,FALSE),IF(AND(OR($E392={"a/b","a/c","b/a","c/a"}),P383="l"),VLOOKUP(R383,$AC$2:$AD$17,2,FALSE),IF(AND(OR($E392={"a/b","a/c","b/a","c/a"}),P382="w"),VLOOKUP(R382,$AA$2:$AB$17,2,FALSE),IF(AND(OR($E392={"a/b","a/c","b/a","c/a"}),P382="l"),VLOOKUP(R382,$AC$2:$AD$17,2,FALSE),IF(OR($E392={"a/b","a/c","b/a","c/a"}),1,"")))))))))))))))))))))))</f>
        <v>1</v>
      </c>
      <c r="S393" s="13" t="str">
        <f>IF(AND(T393="c",$A393&gt;=1,OR(U393={1,"2a","2b",3,"5a","5b","10a","10b","20a","20b","40a","40b","80a","80b","160a","160b"})),"w",IF(AND(T393="",$A393&gt;=1,OR(U393={1,"2a","2b",3,"5a","5b","10a","10b","20a","20b","40a","40b","80a","80b","160a","160b"})),"l",""))</f>
        <v/>
      </c>
      <c r="T393" s="7" t="str">
        <f>IF(OR($A393={2,5,8,11,14,17,20,23,26,29,32,35}),"c","")</f>
        <v/>
      </c>
      <c r="U393" s="14" t="str">
        <f>IF(AND(OR($E392={"a/b","b/c","b/a","c/b"}),S392="w"),VLOOKUP(U392,$AA$2:$AB$17,2,FALSE),IF(AND(OR($E392={"a/b","b/c","b/a","c/b"}),S392="l"),VLOOKUP(U392,$AC$2:$AD$17,2,FALSE),IF(AND(OR($E392={"a/b","b/c","b/a","c/b"}),S391="w"),VLOOKUP(U391,$AA$2:$AB$17,2,FALSE),IF(AND(OR($E392={"a/b","b/c","b/a","c/b"}),S391="l"),VLOOKUP(U391,$AC$2:$AD$17,2,FALSE),IF(AND(OR($E392={"a/b","b/c","b/a","c/b"}),S390="w"),VLOOKUP(U390,$AA$2:$AB$17,2,FALSE),IF(AND(OR($E392={"a/b","b/c","b/a","c/b"}),S390="l"),VLOOKUP(U390,$AC$2:$AD$17,2,FALSE),IF(AND(OR($E392={"a/b","b/c","b/a","c/b"}),S389="w"),VLOOKUP(U389,$AA$2:$AB$17,2,FALSE),IF(AND(OR($E392={"a/b","b/c","b/a","c/b"}),S389="l"),VLOOKUP(U389,$AC$2:$AD$17,2,FALSE),IF(AND(OR($E392={"a/b","b/c","b/a","c/b"}),S388="w"),VLOOKUP(U388,$AA$2:$AB$17,2,FALSE),IF(AND(OR($E392={"a/b","b/c","b/a","c/b"}),S388="l"),VLOOKUP(U388,$AC$2:$AD$17,2,FALSE),IF(AND(OR($E392={"a/b","b/c","b/a","c/b"}),S387="w"),VLOOKUP(U387,$AA$2:$AB$17,2,FALSE),IF(AND(OR($E392={"a/b","b/c","b/a","c/b"}),S387="l"),VLOOKUP(U387,$AC$2:$AD$17,2,FALSE),IF(AND(OR($E392={"a/b","b/c","b/a","c/b"}),S386="w"),VLOOKUP(U386,$AA$2:$AB$17,2,FALSE),IF(AND(OR($E392={"a/b","b/c","b/a","c/b"}),S386="l"),VLOOKUP(U386,$AC$2:$AD$17,2,FALSE),IF(AND(OR($E392={"a/b","b/c","b/a","c/b"}),S385="w"),VLOOKUP(U385,$AA$2:$AB$17,2,FALSE),IF(AND(OR($E392={"a/b","b/c","b/a","c/b"}),S385="l"),VLOOKUP(U385,$AC$2:$AD$17,2,FALSE),IF(AND(OR($E392={"a/b","b/c","b/a","c/b"}),S384="w"),VLOOKUP(U384,$AA$2:$AB$17,2,FALSE),IF(AND(OR($E392={"a/b","b/c","b/a","c/b"}),S384="l"),VLOOKUP(U384,$AC$2:$AD$17,2,FALSE),IF(AND(OR($E392={"a/b","b/c","b/a","c/b"}),S383="w"),VLOOKUP(U383,$AA$2:$AB$17,2,FALSE),IF(AND(OR($E392={"a/b","b/c","b/a","c/b"}),S383="l"),VLOOKUP(U383,$AC$2:$AD$17,2,FALSE),IF(AND(OR($E392={"a/b","b/c","b/a","c/b"}),S382="w"),VLOOKUP(U382,$AA$2:$AB$17,2,FALSE),IF(AND(OR($E392={"a/b","b/c","b/a","c/b"}),S382="l"),VLOOKUP(U382,$AC$2:$AD$17,2,FALSE),IF(OR($E392={"a/b","b/c","b/a","c/b"}),1,"")))))))))))))))))))))))</f>
        <v/>
      </c>
      <c r="V393" s="13" t="str">
        <f>IF(AND(W393="c",$A393&gt;=1,OR(X393={1,"2a","2b",3,"5a","5b","10a","10b","20a","20b","40a","40b","80a","80b","160a","160b"})),"w",IF(AND(W393="",$A393&gt;=1,OR(X393={1,"2a","2b",3,"5a","5b","10a","10b","20a","20b","40a","40b","80a","80b","160a","160b"})),"l",""))</f>
        <v>l</v>
      </c>
      <c r="W393" s="7" t="str">
        <f>IF(OR($A393={3,6,9,12,15,18,21,24,27,30,33,36}),"c","")</f>
        <v/>
      </c>
      <c r="X393" s="14" t="str">
        <f>IF(AND(OR($E392={"a/c","b/c","c/a","c/b"}),V392="w"),VLOOKUP(X392,$AA$2:$AB$17,2,FALSE),IF(AND(OR($E392={"a/c","b/c","c/a","c/b"}),V392="l"),VLOOKUP(X392,$AC$2:$AD$17,2,FALSE),IF(AND(OR($E392={"a/c","b/c","c/a","c/b"}),V391="w"),VLOOKUP(X391,$AA$2:$AB$17,2,FALSE),IF(AND(OR($E392={"a/c","b/c","c/a","c/b"}),V391="l"),VLOOKUP(X391,$AC$2:$AD$17,2,FALSE),IF(AND(OR($E392={"a/c","b/c","c/a","c/b"}),V390="w"),VLOOKUP(X390,$AA$2:$AB$17,2,FALSE),IF(AND(OR($E392={"a/c","b/c","c/a","c/b"}),V390="l"),VLOOKUP(X390,$AC$2:$AD$17,2,FALSE),IF(AND(OR($E392={"a/c","b/c","c/a","c/b"}),V389="w"),VLOOKUP(X389,$AA$2:$AB$17,2,FALSE),IF(AND(OR($E392={"a/c","b/c","c/a","c/b"}),V389="l"),VLOOKUP(X389,$AC$2:$AD$17,2,FALSE),IF(AND(OR($E392={"a/c","b/c","c/a","c/b"}),V388="w"),VLOOKUP(X388,$AA$2:$AB$17,2,FALSE),IF(AND(OR($E392={"a/c","b/c","c/a","c/b"}),V388="l"),VLOOKUP(X388,$AC$2:$AD$17,2,FALSE),IF(AND(OR($E392={"a/c","b/c","c/a","c/b"}),V387="w"),VLOOKUP(X387,$AA$2:$AB$17,2,FALSE),IF(AND(OR($E392={"a/c","b/c","c/a","c/b"}),V387="l"),VLOOKUP(X387,$AC$2:$AD$17,2,FALSE),IF(AND(OR($E392={"a/c","b/c","c/a","c/b"}),V386="w"),VLOOKUP(X386,$AA$2:$AB$17,2,FALSE),IF(AND(OR($E392={"a/c","b/c","c/a","c/b"}),V386="l"),VLOOKUP(X386,$AC$2:$AD$17,2,FALSE),IF(AND(OR($E392={"a/c","b/c","c/a","c/b"}),V385="w"),VLOOKUP(X385,$AA$2:$AB$17,2,FALSE),IF(AND(OR($E392={"a/c","b/c","c/a","c/b"}),V385="l"),VLOOKUP(X385,$AC$2:$AD$17,2,FALSE),IF(AND(OR($E392={"a/c","b/c","c/a","c/b"}),V384="w"),VLOOKUP(X384,$AA$2:$AB$17,2,FALSE),IF(AND(OR($E392={"a/c","b/c","c/a","c/b"}),V384="l"),VLOOKUP(X384,$AC$2:$AD$17,2,FALSE),IF(AND(OR($E392={"a/c","b/c","c/a","c/b"}),V383="w"),VLOOKUP(X383,$AA$2:$AB$17,2,FALSE),IF(AND(OR($E392={"a/c","b/c","c/a","c/b"}),V383="l"),VLOOKUP(X383,$AC$2:$AD$17,2,FALSE),IF(AND(OR($E392={"a/c","b/c","c/a","c/b"}),V382="w"),VLOOKUP(X382,$AA$2:$AB$17,2,FALSE),IF(AND(OR($E392={"a/c","b/c","c/a","c/b"}),V382="l"),VLOOKUP(X382,$AC$2:$AD$17,2,FALSE),IF(OR($E392={"a/c","b/c","c/a","c/b"}),1,"")))))))))))))))))))))))</f>
        <v>5a</v>
      </c>
      <c r="Y393" s="12">
        <f t="shared" si="33"/>
        <v>-6</v>
      </c>
      <c r="Z393" s="27">
        <f t="shared" si="34"/>
        <v>-10</v>
      </c>
    </row>
    <row r="394" spans="1:26">
      <c r="A394" s="2">
        <v>18</v>
      </c>
      <c r="B394" s="9">
        <f>IF(OR($A394={1,2,3,4,5,6,7,8,9,10,11,12}),1,IF(OR($A394={13,14,15,16,17,18,19,20,21,22,23,24}),2,IF(OR($A394={25,26,27,28,29,30,31,32,33,34,35,36}),3,"")))</f>
        <v>2</v>
      </c>
      <c r="C394" s="9" t="str">
        <f>IF(OR($A394={1,4,7,10,13,16,19,22,25,28,31,34}),"A",IF(OR($A394={2,5,8,11,14,17,20,23,26,29,32,35}),"B",IF(OR($A394={3,6,9,12,15,18,21,24,27,30,33,36}),"C","")))</f>
        <v>C</v>
      </c>
      <c r="D394" t="str">
        <f t="shared" si="35"/>
        <v>3/1</v>
      </c>
      <c r="E394" t="str">
        <f t="shared" si="36"/>
        <v>C/A</v>
      </c>
      <c r="F394" s="13" t="str">
        <f>IF(AND(G394="d",$A394&gt;=1,OR(H394={1,"2a","2b",3,"5a","5b","10a","10b","20a","20b","40a","40b","80a","80b","160a","160b"})),"w",IF(AND(G394="",$A394&gt;=1,OR(H394={1,"2a","2b",3,"5a","5b","10a","10b","20a","20b","40a","40b","80a","80b","160a","160b"})),"l",""))</f>
        <v>l</v>
      </c>
      <c r="G394" s="7" t="str">
        <f>IF(OR($A394={1,2,3,4,5,6,7,8,9,10,11,12}),"d","")</f>
        <v/>
      </c>
      <c r="H394" s="14" t="str">
        <f>IF(AND(OR($D393={"1/2","1/3","2/1","3/1"}),F393="w"),VLOOKUP(H393,$AA$2:$AB$17,2,FALSE),IF(AND(OR($D393={"1/2","1/3","2/1","3/1"}),F393="l"),VLOOKUP(H393,$AC$2:$AD$17,2,FALSE),IF(AND(OR($D393={"1/2","1/3","2/1","3/1"}),F392="w"),VLOOKUP(H392,$AA$2:$AB$17,2,FALSE),IF(AND(OR($D393={"1/2","1/3","2/1","3/1"}),F392="l"),VLOOKUP(H392,$AC$2:$AD$17,2,FALSE),IF(AND(OR($D393={"1/2","1/3","2/1","3/1"}),F391="w"),VLOOKUP(H391,$AA$2:$AB$17,2,FALSE),IF(AND(OR($D393={"1/2","1/3","2/1","3/1"}),F391="l"),VLOOKUP(H391,$AC$2:$AD$17,2,FALSE),IF(AND(OR($D393={"1/2","1/3","2/1","3/1"}),F390="w"),VLOOKUP(H390,$AA$2:$AB$17,2,FALSE),IF(AND(OR($D393={"1/2","1/3","2/1","3/1"}),F390="l"),VLOOKUP(H390,$AC$2:$AD$17,2,FALSE),IF(AND(OR($D393={"1/2","1/3","2/1","3/1"}),F389="w"),VLOOKUP(H389,$AA$2:$AB$17,2,FALSE),IF(AND(OR($D393={"1/2","1/3","2/1","3/1"}),F389="l"),VLOOKUP(H389,$AC$2:$AD$17,2,FALSE),IF(AND(OR($D393={"1/2","1/3","2/1","3/1"}),F388="w"),VLOOKUP(H388,$AA$2:$AB$17,2,FALSE),IF(AND(OR($D393={"1/2","1/3","2/1","3/1"}),F388="l"),VLOOKUP(H388,$AC$2:$AD$17,2,FALSE),IF(AND(OR($D393={"1/2","1/3","2/1","3/1"}),F387="w"),VLOOKUP(H387,$AA$2:$AB$17,2,FALSE),IF(AND(OR($D393={"1/2","1/3","2/1","3/1"}),F387="l"),VLOOKUP(H387,$AC$2:$AD$17,2,FALSE),IF(AND(OR($D393={"1/2","1/3","2/1","3/1"}),F386="w"),VLOOKUP(H386,$AA$2:$AB$17,2,FALSE),IF(AND(OR($D393={"1/2","1/3","2/1","3/1"}),F386="l"),VLOOKUP(H386,$AC$2:$AD$17,2,FALSE),IF(AND(OR($D393={"1/2","1/3","2/1","3/1"}),F385="w"),VLOOKUP(H385,$AA$2:$AB$17,2,FALSE),IF(AND(OR($D393={"1/2","1/3","2/1","3/1"}),F385="l"),VLOOKUP(H385,$AC$2:$AD$17,2,FALSE),IF(AND(OR($D393={"1/2","1/3","2/1","3/1"}),F384="w"),VLOOKUP(H384,$AA$2:$AB$17,2,FALSE),IF(AND(OR($D393={"1/2","1/3","2/1","3/1"}),F384="l"),VLOOKUP(H384,$AC$2:$AD$17,2,FALSE),IF(AND(OR($D393={"1/2","1/3","2/1","3/1"}),F383="w"),VLOOKUP(H383,$AA$2:$AB$17,2,FALSE),IF(AND(OR($D393={"1/2","1/3","2/1","3/1"}),F383="l"),VLOOKUP(H383,$AC$2:$AD$17,2,FALSE),IF(OR($D393={"1/2","1/3","2/1","3/1"}),1,"")))))))))))))))))))))))</f>
        <v>2a</v>
      </c>
      <c r="I394" s="13" t="str">
        <f>IF(AND(J394="d",$A394&gt;=1,OR(K394={1,"2a","2b",3,"5a","5b","10a","10b","20a","20b","40a","40b","80a","80b","160a","160b"})),"w",IF(AND(J394="",$A394&gt;=1,OR(K394={1,"2a","2b",3,"5a","5b","10a","10b","20a","20b","40a","40b","80a","80b","160a","160b"})),"l",""))</f>
        <v/>
      </c>
      <c r="J394" s="7" t="str">
        <f>IF(OR($A394={13,14,15,16,17,18,19,20,21,22,23,24}),"d","")</f>
        <v>d</v>
      </c>
      <c r="K394" s="14" t="str">
        <f>IF(AND(OR($D393={"1/2","2/3","2/1","3/2"}),I393="w"),VLOOKUP(K393,$AA$2:$AB$17,2,FALSE),IF(AND(OR($D393={"1/2","2/3","2/1","3/2"}),I393="l"),VLOOKUP(K393,$AC$2:$AD$17,2,FALSE),IF(AND(OR($D393={"1/2","2/3","2/1","3/2"}),I392="w"),VLOOKUP(K392,$AA$2:$AB$17,2,FALSE),IF(AND(OR($D393={"1/2","2/3","2/1","3/2"}),I392="l"),VLOOKUP(K392,$AC$2:$AD$17,2,FALSE),IF(AND(OR($D393={"1/2","2/3","2/1","3/2"}),I391="w"),VLOOKUP(K391,$AA$2:$AB$17,2,FALSE),IF(AND(OR($D393={"1/2","2/3","2/1","3/2"}),I391="l"),VLOOKUP(K391,$AC$2:$AD$17,2,FALSE),IF(AND(OR($D393={"1/2","2/3","2/1","3/2"}),I390="w"),VLOOKUP(K390,$AA$2:$AB$17,2,FALSE),IF(AND(OR($D393={"1/2","2/3","2/1","3/2"}),I390="l"),VLOOKUP(K390,$AC$2:$AD$17,2,FALSE),IF(AND(OR($D393={"1/2","2/3","2/1","3/2"}),I389="w"),VLOOKUP(K389,$AA$2:$AB$17,2,FALSE),IF(AND(OR($D393={"1/2","2/3","2/1","3/2"}),I389="l"),VLOOKUP(K389,$AC$2:$AD$17,2,FALSE),IF(AND(OR($D393={"1/2","2/3","2/1","3/2"}),I388="w"),VLOOKUP(K388,$AA$2:$AB$17,2,FALSE),IF(AND(OR($D393={"1/2","2/3","2/1","3/2"}),I388="l"),VLOOKUP(K388,$AC$2:$AD$17,2,FALSE),IF(AND(OR($D393={"1/2","2/3","2/1","3/2"}),I387="w"),VLOOKUP(K387,$AA$2:$AB$17,2,FALSE),IF(AND(OR($D393={"1/2","2/3","2/1","3/2"}),I387="l"),VLOOKUP(K387,$AC$2:$AD$17,2,FALSE),IF(AND(OR($D393={"1/2","2/3","2/1","3/2"}),I386="w"),VLOOKUP(K386,$AA$2:$AB$17,2,FALSE),IF(AND(OR($D393={"1/2","2/3","2/1","3/2"}),I386="l"),VLOOKUP(K386,$AC$2:$AD$17,2,FALSE),IF(AND(OR($D393={"1/2","2/3","2/1","3/2"}),I385="w"),VLOOKUP(K385,$AA$2:$AB$17,2,FALSE),IF(AND(OR($D393={"1/2","2/3","2/1","3/2"}),I385="l"),VLOOKUP(K385,$AC$2:$AD$17,2,FALSE),IF(AND(OR($D393={"1/2","2/3","2/1","3/2"}),I384="w"),VLOOKUP(K384,$AA$2:$AB$17,2,FALSE),IF(AND(OR($D393={"1/2","2/3","2/1","3/2"}),I384="l"),VLOOKUP(K384,$AC$2:$AD$17,2,FALSE),IF(AND(OR($D393={"1/2","2/3","2/1","3/2"}),I383="w"),VLOOKUP(K383,$AA$2:$AB$17,2,FALSE),IF(AND(OR($D393={"1/2","2/3","2/1","3/2"}),I383="l"),VLOOKUP(K383,$AC$2:$AD$17,2,FALSE),IF(OR($D393={"1/2","2/3","2/1","3/2"}),1,"")))))))))))))))))))))))</f>
        <v/>
      </c>
      <c r="L394" s="13" t="str">
        <f>IF(AND(M394="d",$A394&gt;=1,OR(N394={1,"2a","2b",3,"5a","5b","10a","10b","20a","20b","40a","40b","80a","80b","160a","160b"})),"w",IF(AND(M394="",$A394&gt;=1,OR(N394={1,"2a","2b",3,"5a","5b","10a","10b","20a","20b","40a","40b","80a","80b","160a","160b"})),"l",""))</f>
        <v>l</v>
      </c>
      <c r="M394" s="7" t="str">
        <f>IF(OR($A394={25,26,27,28,29,30,31,32,33,34,35,36}),"d","")</f>
        <v/>
      </c>
      <c r="N394" s="14" t="str">
        <f>IF(AND(OR($D393={"1/3","2/3","3/1","3/2"}),L393="w"),VLOOKUP(N393,$AA$2:$AB$17,2,FALSE),IF(AND(OR($D393={"1/3","2/3","3/1","3/2"}),L393="l"),VLOOKUP(N393,$AC$2:$AD$17,2,FALSE),IF(AND(OR($D393={"1/3","2/3","3/1","3/2"}),L392="w"),VLOOKUP(N392,$AA$2:$AB$17,2,FALSE),IF(AND(OR($D393={"1/3","2/3","3/1","3/2"}),L392="l"),VLOOKUP(N392,$AC$2:$AD$17,2,FALSE),IF(AND(OR($D393={"1/3","2/3","3/1","3/2"}),L391="w"),VLOOKUP(N391,$AA$2:$AB$17,2,FALSE),IF(AND(OR($D393={"1/3","2/3","3/1","3/2"}),L391="l"),VLOOKUP(N391,$AC$2:$AD$17,2,FALSE),IF(AND(OR($D393={"1/3","2/3","3/1","3/2"}),L390="w"),VLOOKUP(N390,$AA$2:$AB$17,2,FALSE),IF(AND(OR($D393={"1/3","2/3","3/1","3/2"}),L390="l"),VLOOKUP(N390,$AC$2:$AD$17,2,FALSE),IF(AND(OR($D393={"1/3","2/3","3/1","3/2"}),L389="w"),VLOOKUP(N389,$AA$2:$AB$17,2,FALSE),IF(AND(OR($D393={"1/3","2/3","3/1","3/2"}),L389="l"),VLOOKUP(N389,$AC$2:$AD$17,2,FALSE),IF(AND(OR($D393={"1/3","2/3","3/1","3/2"}),L388="w"),VLOOKUP(N388,$AA$2:$AB$17,2,FALSE),IF(AND(OR($D393={"1/3","2/3","3/1","3/2"}),L388="l"),VLOOKUP(N388,$AC$2:$AD$17,2,FALSE),IF(AND(OR($D393={"1/3","2/3","3/1","3/2"}),L387="w"),VLOOKUP(N387,$AA$2:$AB$17,2,FALSE),IF(AND(OR($D393={"1/3","2/3","3/1","3/2"}),L387="l"),VLOOKUP(N387,$AC$2:$AD$17,2,FALSE),IF(AND(OR($D393={"1/3","2/3","3/1","3/2"}),L386="w"),VLOOKUP(N386,$AA$2:$AB$17,2,FALSE),IF(AND(OR($D393={"1/3","2/3","3/1","3/2"}),L386="l"),VLOOKUP(N386,$AC$2:$AD$17,2,FALSE),IF(AND(OR($D393={"1/3","2/3","3/1","3/2"}),L385="w"),VLOOKUP(N385,$AA$2:$AB$17,2,FALSE),IF(AND(OR($D393={"1/3","2/3","3/1","3/2"}),L385="l"),VLOOKUP(N385,$AC$2:$AD$17,2,FALSE),IF(AND(OR($D393={"1/3","2/3","3/1","3/2"}),L384="w"),VLOOKUP(N384,$AA$2:$AB$17,2,FALSE),IF(AND(OR($D393={"1/3","2/3","3/1","3/2"}),L384="l"),VLOOKUP(N384,$AC$2:$AD$17,2,FALSE),IF(AND(OR($D393={"1/3","2/3","3/1","3/2"}),L383="w"),VLOOKUP(N383,$AA$2:$AB$17,2,FALSE),IF(AND(OR($D393={"1/3","2/3","3/1","3/2"}),L383="l"),VLOOKUP(N383,$AC$2:$AD$17,2,FALSE),IF(OR($D393={"1/3","2/3","3/1","3/2"}),1,"")))))))))))))))))))))))</f>
        <v>5a</v>
      </c>
      <c r="O394" s="12">
        <f t="shared" si="32"/>
        <v>-7</v>
      </c>
      <c r="P394" s="13" t="str">
        <f>IF(AND(Q394="c",$A394&gt;=1,OR(R394={1,"2a","2b",3,"5a","5b","10a","10b","20a","20b","40a","40b","80a","80b","160a","160b"})),"w",IF(AND(Q394="",$A394&gt;=1,OR(R394={1,"2a","2b",3,"5a","5b","10a","10b","20a","20b","40a","40b","80a","80b","160a","160b"})),"l",""))</f>
        <v>l</v>
      </c>
      <c r="Q394" s="7" t="str">
        <f>IF(OR($A394={1,4,7,10,13,16,19,22,25,28,31,34}),"c","")</f>
        <v/>
      </c>
      <c r="R394" s="14" t="str">
        <f>IF(AND(OR($E393={"a/b","a/c","b/a","c/a"}),P393="w"),VLOOKUP(R393,$AA$2:$AB$17,2,FALSE),IF(AND(OR($E393={"a/b","a/c","b/a","c/a"}),P393="l"),VLOOKUP(R393,$AC$2:$AD$17,2,FALSE),IF(AND(OR($E393={"a/b","a/c","b/a","c/a"}),P392="w"),VLOOKUP(R392,$AA$2:$AB$17,2,FALSE),IF(AND(OR($E393={"a/b","a/c","b/a","c/a"}),P392="l"),VLOOKUP(R392,$AC$2:$AD$17,2,FALSE),IF(AND(OR($E393={"a/b","a/c","b/a","c/a"}),P391="w"),VLOOKUP(R391,$AA$2:$AB$17,2,FALSE),IF(AND(OR($E393={"a/b","a/c","b/a","c/a"}),P391="l"),VLOOKUP(R391,$AC$2:$AD$17,2,FALSE),IF(AND(OR($E393={"a/b","a/c","b/a","c/a"}),P390="w"),VLOOKUP(R390,$AA$2:$AB$17,2,FALSE),IF(AND(OR($E393={"a/b","a/c","b/a","c/a"}),P390="l"),VLOOKUP(R390,$AC$2:$AD$17,2,FALSE),IF(AND(OR($E393={"a/b","a/c","b/a","c/a"}),P389="w"),VLOOKUP(R389,$AA$2:$AB$17,2,FALSE),IF(AND(OR($E393={"a/b","a/c","b/a","c/a"}),P389="l"),VLOOKUP(R389,$AC$2:$AD$17,2,FALSE),IF(AND(OR($E393={"a/b","a/c","b/a","c/a"}),P388="w"),VLOOKUP(R388,$AA$2:$AB$17,2,FALSE),IF(AND(OR($E393={"a/b","a/c","b/a","c/a"}),P388="l"),VLOOKUP(R388,$AC$2:$AD$17,2,FALSE),IF(AND(OR($E393={"a/b","a/c","b/a","c/a"}),P387="w"),VLOOKUP(R387,$AA$2:$AB$17,2,FALSE),IF(AND(OR($E393={"a/b","a/c","b/a","c/a"}),P387="l"),VLOOKUP(R387,$AC$2:$AD$17,2,FALSE),IF(AND(OR($E393={"a/b","a/c","b/a","c/a"}),P386="w"),VLOOKUP(R386,$AA$2:$AB$17,2,FALSE),IF(AND(OR($E393={"a/b","a/c","b/a","c/a"}),P386="l"),VLOOKUP(R386,$AC$2:$AD$17,2,FALSE),IF(AND(OR($E393={"a/b","a/c","b/a","c/a"}),P385="w"),VLOOKUP(R385,$AA$2:$AB$17,2,FALSE),IF(AND(OR($E393={"a/b","a/c","b/a","c/a"}),P385="l"),VLOOKUP(R385,$AC$2:$AD$17,2,FALSE),IF(AND(OR($E393={"a/b","a/c","b/a","c/a"}),P384="w"),VLOOKUP(R384,$AA$2:$AB$17,2,FALSE),IF(AND(OR($E393={"a/b","a/c","b/a","c/a"}),P384="l"),VLOOKUP(R384,$AC$2:$AD$17,2,FALSE),IF(AND(OR($E393={"a/b","a/c","b/a","c/a"}),P383="w"),VLOOKUP(R383,$AA$2:$AB$17,2,FALSE),IF(AND(OR($E393={"a/b","a/c","b/a","c/a"}),P383="l"),VLOOKUP(R383,$AC$2:$AD$17,2,FALSE),IF(OR($E393={"a/b","a/c","b/a","c/a"}),1,"")))))))))))))))))))))))</f>
        <v>2a</v>
      </c>
      <c r="S394" s="13" t="str">
        <f>IF(AND(T394="c",$A394&gt;=1,OR(U394={1,"2a","2b",3,"5a","5b","10a","10b","20a","20b","40a","40b","80a","80b","160a","160b"})),"w",IF(AND(T394="",$A394&gt;=1,OR(U394={1,"2a","2b",3,"5a","5b","10a","10b","20a","20b","40a","40b","80a","80b","160a","160b"})),"l",""))</f>
        <v/>
      </c>
      <c r="T394" s="7" t="str">
        <f>IF(OR($A394={2,5,8,11,14,17,20,23,26,29,32,35}),"c","")</f>
        <v/>
      </c>
      <c r="U394" s="14" t="str">
        <f>IF(AND(OR($E393={"a/b","b/c","b/a","c/b"}),S393="w"),VLOOKUP(U393,$AA$2:$AB$17,2,FALSE),IF(AND(OR($E393={"a/b","b/c","b/a","c/b"}),S393="l"),VLOOKUP(U393,$AC$2:$AD$17,2,FALSE),IF(AND(OR($E393={"a/b","b/c","b/a","c/b"}),S392="w"),VLOOKUP(U392,$AA$2:$AB$17,2,FALSE),IF(AND(OR($E393={"a/b","b/c","b/a","c/b"}),S392="l"),VLOOKUP(U392,$AC$2:$AD$17,2,FALSE),IF(AND(OR($E393={"a/b","b/c","b/a","c/b"}),S391="w"),VLOOKUP(U391,$AA$2:$AB$17,2,FALSE),IF(AND(OR($E393={"a/b","b/c","b/a","c/b"}),S391="l"),VLOOKUP(U391,$AC$2:$AD$17,2,FALSE),IF(AND(OR($E393={"a/b","b/c","b/a","c/b"}),S390="w"),VLOOKUP(U390,$AA$2:$AB$17,2,FALSE),IF(AND(OR($E393={"a/b","b/c","b/a","c/b"}),S390="l"),VLOOKUP(U390,$AC$2:$AD$17,2,FALSE),IF(AND(OR($E393={"a/b","b/c","b/a","c/b"}),S389="w"),VLOOKUP(U389,$AA$2:$AB$17,2,FALSE),IF(AND(OR($E393={"a/b","b/c","b/a","c/b"}),S389="l"),VLOOKUP(U389,$AC$2:$AD$17,2,FALSE),IF(AND(OR($E393={"a/b","b/c","b/a","c/b"}),S388="w"),VLOOKUP(U388,$AA$2:$AB$17,2,FALSE),IF(AND(OR($E393={"a/b","b/c","b/a","c/b"}),S388="l"),VLOOKUP(U388,$AC$2:$AD$17,2,FALSE),IF(AND(OR($E393={"a/b","b/c","b/a","c/b"}),S387="w"),VLOOKUP(U387,$AA$2:$AB$17,2,FALSE),IF(AND(OR($E393={"a/b","b/c","b/a","c/b"}),S387="l"),VLOOKUP(U387,$AC$2:$AD$17,2,FALSE),IF(AND(OR($E393={"a/b","b/c","b/a","c/b"}),S386="w"),VLOOKUP(U386,$AA$2:$AB$17,2,FALSE),IF(AND(OR($E393={"a/b","b/c","b/a","c/b"}),S386="l"),VLOOKUP(U386,$AC$2:$AD$17,2,FALSE),IF(AND(OR($E393={"a/b","b/c","b/a","c/b"}),S385="w"),VLOOKUP(U385,$AA$2:$AB$17,2,FALSE),IF(AND(OR($E393={"a/b","b/c","b/a","c/b"}),S385="l"),VLOOKUP(U385,$AC$2:$AD$17,2,FALSE),IF(AND(OR($E393={"a/b","b/c","b/a","c/b"}),S384="w"),VLOOKUP(U384,$AA$2:$AB$17,2,FALSE),IF(AND(OR($E393={"a/b","b/c","b/a","c/b"}),S384="l"),VLOOKUP(U384,$AC$2:$AD$17,2,FALSE),IF(AND(OR($E393={"a/b","b/c","b/a","c/b"}),S383="w"),VLOOKUP(U383,$AA$2:$AB$17,2,FALSE),IF(AND(OR($E393={"a/b","b/c","b/a","c/b"}),S383="l"),VLOOKUP(U383,$AC$2:$AD$17,2,FALSE),IF(OR($E393={"a/b","b/c","b/a","c/b"}),1,"")))))))))))))))))))))))</f>
        <v/>
      </c>
      <c r="V394" s="13" t="str">
        <f>IF(AND(W394="c",$A394&gt;=1,OR(X394={1,"2a","2b",3,"5a","5b","10a","10b","20a","20b","40a","40b","80a","80b","160a","160b"})),"w",IF(AND(W394="",$A394&gt;=1,OR(X394={1,"2a","2b",3,"5a","5b","10a","10b","20a","20b","40a","40b","80a","80b","160a","160b"})),"l",""))</f>
        <v>w</v>
      </c>
      <c r="W394" s="7" t="str">
        <f>IF(OR($A394={3,6,9,12,15,18,21,24,27,30,33,36}),"c","")</f>
        <v>c</v>
      </c>
      <c r="X394" s="14" t="str">
        <f>IF(AND(OR($E393={"a/c","b/c","c/a","c/b"}),V393="w"),VLOOKUP(X393,$AA$2:$AB$17,2,FALSE),IF(AND(OR($E393={"a/c","b/c","c/a","c/b"}),V393="l"),VLOOKUP(X393,$AC$2:$AD$17,2,FALSE),IF(AND(OR($E393={"a/c","b/c","c/a","c/b"}),V392="w"),VLOOKUP(X392,$AA$2:$AB$17,2,FALSE),IF(AND(OR($E393={"a/c","b/c","c/a","c/b"}),V392="l"),VLOOKUP(X392,$AC$2:$AD$17,2,FALSE),IF(AND(OR($E393={"a/c","b/c","c/a","c/b"}),V391="w"),VLOOKUP(X391,$AA$2:$AB$17,2,FALSE),IF(AND(OR($E393={"a/c","b/c","c/a","c/b"}),V391="l"),VLOOKUP(X391,$AC$2:$AD$17,2,FALSE),IF(AND(OR($E393={"a/c","b/c","c/a","c/b"}),V390="w"),VLOOKUP(X390,$AA$2:$AB$17,2,FALSE),IF(AND(OR($E393={"a/c","b/c","c/a","c/b"}),V390="l"),VLOOKUP(X390,$AC$2:$AD$17,2,FALSE),IF(AND(OR($E393={"a/c","b/c","c/a","c/b"}),V389="w"),VLOOKUP(X389,$AA$2:$AB$17,2,FALSE),IF(AND(OR($E393={"a/c","b/c","c/a","c/b"}),V389="l"),VLOOKUP(X389,$AC$2:$AD$17,2,FALSE),IF(AND(OR($E393={"a/c","b/c","c/a","c/b"}),V388="w"),VLOOKUP(X388,$AA$2:$AB$17,2,FALSE),IF(AND(OR($E393={"a/c","b/c","c/a","c/b"}),V388="l"),VLOOKUP(X388,$AC$2:$AD$17,2,FALSE),IF(AND(OR($E393={"a/c","b/c","c/a","c/b"}),V387="w"),VLOOKUP(X387,$AA$2:$AB$17,2,FALSE),IF(AND(OR($E393={"a/c","b/c","c/a","c/b"}),V387="l"),VLOOKUP(X387,$AC$2:$AD$17,2,FALSE),IF(AND(OR($E393={"a/c","b/c","c/a","c/b"}),V386="w"),VLOOKUP(X386,$AA$2:$AB$17,2,FALSE),IF(AND(OR($E393={"a/c","b/c","c/a","c/b"}),V386="l"),VLOOKUP(X386,$AC$2:$AD$17,2,FALSE),IF(AND(OR($E393={"a/c","b/c","c/a","c/b"}),V385="w"),VLOOKUP(X385,$AA$2:$AB$17,2,FALSE),IF(AND(OR($E393={"a/c","b/c","c/a","c/b"}),V385="l"),VLOOKUP(X385,$AC$2:$AD$17,2,FALSE),IF(AND(OR($E393={"a/c","b/c","c/a","c/b"}),V384="w"),VLOOKUP(X384,$AA$2:$AB$17,2,FALSE),IF(AND(OR($E393={"a/c","b/c","c/a","c/b"}),V384="l"),VLOOKUP(X384,$AC$2:$AD$17,2,FALSE),IF(AND(OR($E393={"a/c","b/c","c/a","c/b"}),V383="w"),VLOOKUP(X383,$AA$2:$AB$17,2,FALSE),IF(AND(OR($E393={"a/c","b/c","c/a","c/b"}),V383="l"),VLOOKUP(X383,$AC$2:$AD$17,2,FALSE),IF(OR($E393={"a/c","b/c","c/a","c/b"}),1,"")))))))))))))))))))))))</f>
        <v>5b</v>
      </c>
      <c r="Y394" s="12">
        <f t="shared" si="33"/>
        <v>8</v>
      </c>
      <c r="Z394" s="27">
        <f t="shared" si="34"/>
        <v>1</v>
      </c>
    </row>
    <row r="395" spans="1:26">
      <c r="A395" s="2">
        <v>5</v>
      </c>
      <c r="B395" s="9">
        <f>IF(OR($A395={1,2,3,4,5,6,7,8,9,10,11,12}),1,IF(OR($A395={13,14,15,16,17,18,19,20,21,22,23,24}),2,IF(OR($A395={25,26,27,28,29,30,31,32,33,34,35,36}),3,"")))</f>
        <v>1</v>
      </c>
      <c r="C395" s="9" t="str">
        <f>IF(OR($A395={1,4,7,10,13,16,19,22,25,28,31,34}),"A",IF(OR($A395={2,5,8,11,14,17,20,23,26,29,32,35}),"B",IF(OR($A395={3,6,9,12,15,18,21,24,27,30,33,36}),"C","")))</f>
        <v>B</v>
      </c>
      <c r="D395" t="str">
        <f t="shared" si="35"/>
        <v>2/1</v>
      </c>
      <c r="E395" t="str">
        <f t="shared" si="36"/>
        <v>C/B</v>
      </c>
      <c r="F395" s="13" t="str">
        <f>IF(AND(G395="d",$A395&gt;=1,OR(H395={1,"2a","2b",3,"5a","5b","10a","10b","20a","20b","40a","40b","80a","80b","160a","160b"})),"w",IF(AND(G395="",$A395&gt;=1,OR(H395={1,"2a","2b",3,"5a","5b","10a","10b","20a","20b","40a","40b","80a","80b","160a","160b"})),"l",""))</f>
        <v>w</v>
      </c>
      <c r="G395" s="7" t="str">
        <f>IF(OR($A395={1,2,3,4,5,6,7,8,9,10,11,12}),"d","")</f>
        <v>d</v>
      </c>
      <c r="H395" s="14" t="str">
        <f>IF(AND(OR($D394={"1/2","1/3","2/1","3/1"}),F394="w"),VLOOKUP(H394,$AA$2:$AB$17,2,FALSE),IF(AND(OR($D394={"1/2","1/3","2/1","3/1"}),F394="l"),VLOOKUP(H394,$AC$2:$AD$17,2,FALSE),IF(AND(OR($D394={"1/2","1/3","2/1","3/1"}),F393="w"),VLOOKUP(H393,$AA$2:$AB$17,2,FALSE),IF(AND(OR($D394={"1/2","1/3","2/1","3/1"}),F393="l"),VLOOKUP(H393,$AC$2:$AD$17,2,FALSE),IF(AND(OR($D394={"1/2","1/3","2/1","3/1"}),F392="w"),VLOOKUP(H392,$AA$2:$AB$17,2,FALSE),IF(AND(OR($D394={"1/2","1/3","2/1","3/1"}),F392="l"),VLOOKUP(H392,$AC$2:$AD$17,2,FALSE),IF(AND(OR($D394={"1/2","1/3","2/1","3/1"}),F391="w"),VLOOKUP(H391,$AA$2:$AB$17,2,FALSE),IF(AND(OR($D394={"1/2","1/3","2/1","3/1"}),F391="l"),VLOOKUP(H391,$AC$2:$AD$17,2,FALSE),IF(AND(OR($D394={"1/2","1/3","2/1","3/1"}),F390="w"),VLOOKUP(H390,$AA$2:$AB$17,2,FALSE),IF(AND(OR($D394={"1/2","1/3","2/1","3/1"}),F390="l"),VLOOKUP(H390,$AC$2:$AD$17,2,FALSE),IF(AND(OR($D394={"1/2","1/3","2/1","3/1"}),F389="w"),VLOOKUP(H389,$AA$2:$AB$17,2,FALSE),IF(AND(OR($D394={"1/2","1/3","2/1","3/1"}),F389="l"),VLOOKUP(H389,$AC$2:$AD$17,2,FALSE),IF(AND(OR($D394={"1/2","1/3","2/1","3/1"}),F388="w"),VLOOKUP(H388,$AA$2:$AB$17,2,FALSE),IF(AND(OR($D394={"1/2","1/3","2/1","3/1"}),F388="l"),VLOOKUP(H388,$AC$2:$AD$17,2,FALSE),IF(AND(OR($D394={"1/2","1/3","2/1","3/1"}),F387="w"),VLOOKUP(H387,$AA$2:$AB$17,2,FALSE),IF(AND(OR($D394={"1/2","1/3","2/1","3/1"}),F387="l"),VLOOKUP(H387,$AC$2:$AD$17,2,FALSE),IF(AND(OR($D394={"1/2","1/3","2/1","3/1"}),F386="w"),VLOOKUP(H386,$AA$2:$AB$17,2,FALSE),IF(AND(OR($D394={"1/2","1/3","2/1","3/1"}),F386="l"),VLOOKUP(H386,$AC$2:$AD$17,2,FALSE),IF(AND(OR($D394={"1/2","1/3","2/1","3/1"}),F385="w"),VLOOKUP(H385,$AA$2:$AB$17,2,FALSE),IF(AND(OR($D394={"1/2","1/3","2/1","3/1"}),F385="l"),VLOOKUP(H385,$AC$2:$AD$17,2,FALSE),IF(AND(OR($D394={"1/2","1/3","2/1","3/1"}),F384="w"),VLOOKUP(H384,$AA$2:$AB$17,2,FALSE),IF(AND(OR($D394={"1/2","1/3","2/1","3/1"}),F384="l"),VLOOKUP(H384,$AC$2:$AD$17,2,FALSE),IF(OR($D394={"1/2","1/3","2/1","3/1"}),1,"")))))))))))))))))))))))</f>
        <v>2b</v>
      </c>
      <c r="I395" s="13" t="str">
        <f>IF(AND(J395="d",$A395&gt;=1,OR(K395={1,"2a","2b",3,"5a","5b","10a","10b","20a","20b","40a","40b","80a","80b","160a","160b"})),"w",IF(AND(J395="",$A395&gt;=1,OR(K395={1,"2a","2b",3,"5a","5b","10a","10b","20a","20b","40a","40b","80a","80b","160a","160b"})),"l",""))</f>
        <v/>
      </c>
      <c r="J395" s="7" t="str">
        <f>IF(OR($A395={13,14,15,16,17,18,19,20,21,22,23,24}),"d","")</f>
        <v/>
      </c>
      <c r="K395" s="14" t="str">
        <f>IF(AND(OR($D394={"1/2","2/3","2/1","3/2"}),I394="w"),VLOOKUP(K394,$AA$2:$AB$17,2,FALSE),IF(AND(OR($D394={"1/2","2/3","2/1","3/2"}),I394="l"),VLOOKUP(K394,$AC$2:$AD$17,2,FALSE),IF(AND(OR($D394={"1/2","2/3","2/1","3/2"}),I393="w"),VLOOKUP(K393,$AA$2:$AB$17,2,FALSE),IF(AND(OR($D394={"1/2","2/3","2/1","3/2"}),I393="l"),VLOOKUP(K393,$AC$2:$AD$17,2,FALSE),IF(AND(OR($D394={"1/2","2/3","2/1","3/2"}),I392="w"),VLOOKUP(K392,$AA$2:$AB$17,2,FALSE),IF(AND(OR($D394={"1/2","2/3","2/1","3/2"}),I392="l"),VLOOKUP(K392,$AC$2:$AD$17,2,FALSE),IF(AND(OR($D394={"1/2","2/3","2/1","3/2"}),I391="w"),VLOOKUP(K391,$AA$2:$AB$17,2,FALSE),IF(AND(OR($D394={"1/2","2/3","2/1","3/2"}),I391="l"),VLOOKUP(K391,$AC$2:$AD$17,2,FALSE),IF(AND(OR($D394={"1/2","2/3","2/1","3/2"}),I390="w"),VLOOKUP(K390,$AA$2:$AB$17,2,FALSE),IF(AND(OR($D394={"1/2","2/3","2/1","3/2"}),I390="l"),VLOOKUP(K390,$AC$2:$AD$17,2,FALSE),IF(AND(OR($D394={"1/2","2/3","2/1","3/2"}),I389="w"),VLOOKUP(K389,$AA$2:$AB$17,2,FALSE),IF(AND(OR($D394={"1/2","2/3","2/1","3/2"}),I389="l"),VLOOKUP(K389,$AC$2:$AD$17,2,FALSE),IF(AND(OR($D394={"1/2","2/3","2/1","3/2"}),I388="w"),VLOOKUP(K388,$AA$2:$AB$17,2,FALSE),IF(AND(OR($D394={"1/2","2/3","2/1","3/2"}),I388="l"),VLOOKUP(K388,$AC$2:$AD$17,2,FALSE),IF(AND(OR($D394={"1/2","2/3","2/1","3/2"}),I387="w"),VLOOKUP(K387,$AA$2:$AB$17,2,FALSE),IF(AND(OR($D394={"1/2","2/3","2/1","3/2"}),I387="l"),VLOOKUP(K387,$AC$2:$AD$17,2,FALSE),IF(AND(OR($D394={"1/2","2/3","2/1","3/2"}),I386="w"),VLOOKUP(K386,$AA$2:$AB$17,2,FALSE),IF(AND(OR($D394={"1/2","2/3","2/1","3/2"}),I386="l"),VLOOKUP(K386,$AC$2:$AD$17,2,FALSE),IF(AND(OR($D394={"1/2","2/3","2/1","3/2"}),I385="w"),VLOOKUP(K385,$AA$2:$AB$17,2,FALSE),IF(AND(OR($D394={"1/2","2/3","2/1","3/2"}),I385="l"),VLOOKUP(K385,$AC$2:$AD$17,2,FALSE),IF(AND(OR($D394={"1/2","2/3","2/1","3/2"}),I384="w"),VLOOKUP(K384,$AA$2:$AB$17,2,FALSE),IF(AND(OR($D394={"1/2","2/3","2/1","3/2"}),I384="l"),VLOOKUP(K384,$AC$2:$AD$17,2,FALSE),IF(OR($D394={"1/2","2/3","2/1","3/2"}),1,"")))))))))))))))))))))))</f>
        <v/>
      </c>
      <c r="L395" s="13" t="str">
        <f>IF(AND(M395="d",$A395&gt;=1,OR(N395={1,"2a","2b",3,"5a","5b","10a","10b","20a","20b","40a","40b","80a","80b","160a","160b"})),"w",IF(AND(M395="",$A395&gt;=1,OR(N395={1,"2a","2b",3,"5a","5b","10a","10b","20a","20b","40a","40b","80a","80b","160a","160b"})),"l",""))</f>
        <v>l</v>
      </c>
      <c r="M395" s="7" t="str">
        <f>IF(OR($A395={25,26,27,28,29,30,31,32,33,34,35,36}),"d","")</f>
        <v/>
      </c>
      <c r="N395" s="14" t="str">
        <f>IF(AND(OR($D394={"1/3","2/3","3/1","3/2"}),L394="w"),VLOOKUP(N394,$AA$2:$AB$17,2,FALSE),IF(AND(OR($D394={"1/3","2/3","3/1","3/2"}),L394="l"),VLOOKUP(N394,$AC$2:$AD$17,2,FALSE),IF(AND(OR($D394={"1/3","2/3","3/1","3/2"}),L393="w"),VLOOKUP(N393,$AA$2:$AB$17,2,FALSE),IF(AND(OR($D394={"1/3","2/3","3/1","3/2"}),L393="l"),VLOOKUP(N393,$AC$2:$AD$17,2,FALSE),IF(AND(OR($D394={"1/3","2/3","3/1","3/2"}),L392="w"),VLOOKUP(N392,$AA$2:$AB$17,2,FALSE),IF(AND(OR($D394={"1/3","2/3","3/1","3/2"}),L392="l"),VLOOKUP(N392,$AC$2:$AD$17,2,FALSE),IF(AND(OR($D394={"1/3","2/3","3/1","3/2"}),L391="w"),VLOOKUP(N391,$AA$2:$AB$17,2,FALSE),IF(AND(OR($D394={"1/3","2/3","3/1","3/2"}),L391="l"),VLOOKUP(N391,$AC$2:$AD$17,2,FALSE),IF(AND(OR($D394={"1/3","2/3","3/1","3/2"}),L390="w"),VLOOKUP(N390,$AA$2:$AB$17,2,FALSE),IF(AND(OR($D394={"1/3","2/3","3/1","3/2"}),L390="l"),VLOOKUP(N390,$AC$2:$AD$17,2,FALSE),IF(AND(OR($D394={"1/3","2/3","3/1","3/2"}),L389="w"),VLOOKUP(N389,$AA$2:$AB$17,2,FALSE),IF(AND(OR($D394={"1/3","2/3","3/1","3/2"}),L389="l"),VLOOKUP(N389,$AC$2:$AD$17,2,FALSE),IF(AND(OR($D394={"1/3","2/3","3/1","3/2"}),L388="w"),VLOOKUP(N388,$AA$2:$AB$17,2,FALSE),IF(AND(OR($D394={"1/3","2/3","3/1","3/2"}),L388="l"),VLOOKUP(N388,$AC$2:$AD$17,2,FALSE),IF(AND(OR($D394={"1/3","2/3","3/1","3/2"}),L387="w"),VLOOKUP(N387,$AA$2:$AB$17,2,FALSE),IF(AND(OR($D394={"1/3","2/3","3/1","3/2"}),L387="l"),VLOOKUP(N387,$AC$2:$AD$17,2,FALSE),IF(AND(OR($D394={"1/3","2/3","3/1","3/2"}),L386="w"),VLOOKUP(N386,$AA$2:$AB$17,2,FALSE),IF(AND(OR($D394={"1/3","2/3","3/1","3/2"}),L386="l"),VLOOKUP(N386,$AC$2:$AD$17,2,FALSE),IF(AND(OR($D394={"1/3","2/3","3/1","3/2"}),L385="w"),VLOOKUP(N385,$AA$2:$AB$17,2,FALSE),IF(AND(OR($D394={"1/3","2/3","3/1","3/2"}),L385="l"),VLOOKUP(N385,$AC$2:$AD$17,2,FALSE),IF(AND(OR($D394={"1/3","2/3","3/1","3/2"}),L384="w"),VLOOKUP(N384,$AA$2:$AB$17,2,FALSE),IF(AND(OR($D394={"1/3","2/3","3/1","3/2"}),L384="l"),VLOOKUP(N384,$AC$2:$AD$17,2,FALSE),IF(OR($D394={"1/3","2/3","3/1","3/2"}),1,"")))))))))))))))))))))))</f>
        <v>5b</v>
      </c>
      <c r="O395" s="12">
        <f t="shared" si="32"/>
        <v>-1</v>
      </c>
      <c r="P395" s="13" t="str">
        <f>IF(AND(Q395="c",$A395&gt;=1,OR(R395={1,"2a","2b",3,"5a","5b","10a","10b","20a","20b","40a","40b","80a","80b","160a","160b"})),"w",IF(AND(Q395="",$A395&gt;=1,OR(R395={1,"2a","2b",3,"5a","5b","10a","10b","20a","20b","40a","40b","80a","80b","160a","160b"})),"l",""))</f>
        <v>l</v>
      </c>
      <c r="Q395" s="7" t="str">
        <f>IF(OR($A395={1,4,7,10,13,16,19,22,25,28,31,34}),"c","")</f>
        <v/>
      </c>
      <c r="R395" s="14" t="str">
        <f>IF(AND(OR($E394={"a/b","a/c","b/a","c/a"}),P394="w"),VLOOKUP(R394,$AA$2:$AB$17,2,FALSE),IF(AND(OR($E394={"a/b","a/c","b/a","c/a"}),P394="l"),VLOOKUP(R394,$AC$2:$AD$17,2,FALSE),IF(AND(OR($E394={"a/b","a/c","b/a","c/a"}),P393="w"),VLOOKUP(R393,$AA$2:$AB$17,2,FALSE),IF(AND(OR($E394={"a/b","a/c","b/a","c/a"}),P393="l"),VLOOKUP(R393,$AC$2:$AD$17,2,FALSE),IF(AND(OR($E394={"a/b","a/c","b/a","c/a"}),P392="w"),VLOOKUP(R392,$AA$2:$AB$17,2,FALSE),IF(AND(OR($E394={"a/b","a/c","b/a","c/a"}),P392="l"),VLOOKUP(R392,$AC$2:$AD$17,2,FALSE),IF(AND(OR($E394={"a/b","a/c","b/a","c/a"}),P391="w"),VLOOKUP(R391,$AA$2:$AB$17,2,FALSE),IF(AND(OR($E394={"a/b","a/c","b/a","c/a"}),P391="l"),VLOOKUP(R391,$AC$2:$AD$17,2,FALSE),IF(AND(OR($E394={"a/b","a/c","b/a","c/a"}),P390="w"),VLOOKUP(R390,$AA$2:$AB$17,2,FALSE),IF(AND(OR($E394={"a/b","a/c","b/a","c/a"}),P390="l"),VLOOKUP(R390,$AC$2:$AD$17,2,FALSE),IF(AND(OR($E394={"a/b","a/c","b/a","c/a"}),P389="w"),VLOOKUP(R389,$AA$2:$AB$17,2,FALSE),IF(AND(OR($E394={"a/b","a/c","b/a","c/a"}),P389="l"),VLOOKUP(R389,$AC$2:$AD$17,2,FALSE),IF(AND(OR($E394={"a/b","a/c","b/a","c/a"}),P388="w"),VLOOKUP(R388,$AA$2:$AB$17,2,FALSE),IF(AND(OR($E394={"a/b","a/c","b/a","c/a"}),P388="l"),VLOOKUP(R388,$AC$2:$AD$17,2,FALSE),IF(AND(OR($E394={"a/b","a/c","b/a","c/a"}),P387="w"),VLOOKUP(R387,$AA$2:$AB$17,2,FALSE),IF(AND(OR($E394={"a/b","a/c","b/a","c/a"}),P387="l"),VLOOKUP(R387,$AC$2:$AD$17,2,FALSE),IF(AND(OR($E394={"a/b","a/c","b/a","c/a"}),P386="w"),VLOOKUP(R386,$AA$2:$AB$17,2,FALSE),IF(AND(OR($E394={"a/b","a/c","b/a","c/a"}),P386="l"),VLOOKUP(R386,$AC$2:$AD$17,2,FALSE),IF(AND(OR($E394={"a/b","a/c","b/a","c/a"}),P385="w"),VLOOKUP(R385,$AA$2:$AB$17,2,FALSE),IF(AND(OR($E394={"a/b","a/c","b/a","c/a"}),P385="l"),VLOOKUP(R385,$AC$2:$AD$17,2,FALSE),IF(AND(OR($E394={"a/b","a/c","b/a","c/a"}),P384="w"),VLOOKUP(R384,$AA$2:$AB$17,2,FALSE),IF(AND(OR($E394={"a/b","a/c","b/a","c/a"}),P384="l"),VLOOKUP(R384,$AC$2:$AD$17,2,FALSE),IF(OR($E394={"a/b","a/c","b/a","c/a"}),1,"")))))))))))))))))))))))</f>
        <v>2b</v>
      </c>
      <c r="S395" s="13" t="str">
        <f>IF(AND(T395="c",$A395&gt;=1,OR(U395={1,"2a","2b",3,"5a","5b","10a","10b","20a","20b","40a","40b","80a","80b","160a","160b"})),"w",IF(AND(T395="",$A395&gt;=1,OR(U395={1,"2a","2b",3,"5a","5b","10a","10b","20a","20b","40a","40b","80a","80b","160a","160b"})),"l",""))</f>
        <v/>
      </c>
      <c r="T395" s="7" t="str">
        <f>IF(OR($A395={2,5,8,11,14,17,20,23,26,29,32,35}),"c","")</f>
        <v>c</v>
      </c>
      <c r="U395" s="14" t="str">
        <f>IF(AND(OR($E394={"a/b","b/c","b/a","c/b"}),S394="w"),VLOOKUP(U394,$AA$2:$AB$17,2,FALSE),IF(AND(OR($E394={"a/b","b/c","b/a","c/b"}),S394="l"),VLOOKUP(U394,$AC$2:$AD$17,2,FALSE),IF(AND(OR($E394={"a/b","b/c","b/a","c/b"}),S393="w"),VLOOKUP(U393,$AA$2:$AB$17,2,FALSE),IF(AND(OR($E394={"a/b","b/c","b/a","c/b"}),S393="l"),VLOOKUP(U393,$AC$2:$AD$17,2,FALSE),IF(AND(OR($E394={"a/b","b/c","b/a","c/b"}),S392="w"),VLOOKUP(U392,$AA$2:$AB$17,2,FALSE),IF(AND(OR($E394={"a/b","b/c","b/a","c/b"}),S392="l"),VLOOKUP(U392,$AC$2:$AD$17,2,FALSE),IF(AND(OR($E394={"a/b","b/c","b/a","c/b"}),S391="w"),VLOOKUP(U391,$AA$2:$AB$17,2,FALSE),IF(AND(OR($E394={"a/b","b/c","b/a","c/b"}),S391="l"),VLOOKUP(U391,$AC$2:$AD$17,2,FALSE),IF(AND(OR($E394={"a/b","b/c","b/a","c/b"}),S390="w"),VLOOKUP(U390,$AA$2:$AB$17,2,FALSE),IF(AND(OR($E394={"a/b","b/c","b/a","c/b"}),S390="l"),VLOOKUP(U390,$AC$2:$AD$17,2,FALSE),IF(AND(OR($E394={"a/b","b/c","b/a","c/b"}),S389="w"),VLOOKUP(U389,$AA$2:$AB$17,2,FALSE),IF(AND(OR($E394={"a/b","b/c","b/a","c/b"}),S389="l"),VLOOKUP(U389,$AC$2:$AD$17,2,FALSE),IF(AND(OR($E394={"a/b","b/c","b/a","c/b"}),S388="w"),VLOOKUP(U388,$AA$2:$AB$17,2,FALSE),IF(AND(OR($E394={"a/b","b/c","b/a","c/b"}),S388="l"),VLOOKUP(U388,$AC$2:$AD$17,2,FALSE),IF(AND(OR($E394={"a/b","b/c","b/a","c/b"}),S387="w"),VLOOKUP(U387,$AA$2:$AB$17,2,FALSE),IF(AND(OR($E394={"a/b","b/c","b/a","c/b"}),S387="l"),VLOOKUP(U387,$AC$2:$AD$17,2,FALSE),IF(AND(OR($E394={"a/b","b/c","b/a","c/b"}),S386="w"),VLOOKUP(U386,$AA$2:$AB$17,2,FALSE),IF(AND(OR($E394={"a/b","b/c","b/a","c/b"}),S386="l"),VLOOKUP(U386,$AC$2:$AD$17,2,FALSE),IF(AND(OR($E394={"a/b","b/c","b/a","c/b"}),S385="w"),VLOOKUP(U385,$AA$2:$AB$17,2,FALSE),IF(AND(OR($E394={"a/b","b/c","b/a","c/b"}),S385="l"),VLOOKUP(U385,$AC$2:$AD$17,2,FALSE),IF(AND(OR($E394={"a/b","b/c","b/a","c/b"}),S384="w"),VLOOKUP(U384,$AA$2:$AB$17,2,FALSE),IF(AND(OR($E394={"a/b","b/c","b/a","c/b"}),S384="l"),VLOOKUP(U384,$AC$2:$AD$17,2,FALSE),IF(OR($E394={"a/b","b/c","b/a","c/b"}),1,"")))))))))))))))))))))))</f>
        <v/>
      </c>
      <c r="V395" s="13" t="str">
        <f>IF(AND(W395="c",$A395&gt;=1,OR(X395={1,"2a","2b",3,"5a","5b","10a","10b","20a","20b","40a","40b","80a","80b","160a","160b"})),"w",IF(AND(W395="",$A395&gt;=1,OR(X395={1,"2a","2b",3,"5a","5b","10a","10b","20a","20b","40a","40b","80a","80b","160a","160b"})),"l",""))</f>
        <v>l</v>
      </c>
      <c r="W395" s="7" t="str">
        <f>IF(OR($A395={3,6,9,12,15,18,21,24,27,30,33,36}),"c","")</f>
        <v/>
      </c>
      <c r="X395" s="14" t="str">
        <f>IF(AND(OR($E394={"a/c","b/c","c/a","c/b"}),V394="w"),VLOOKUP(X394,$AA$2:$AB$17,2,FALSE),IF(AND(OR($E394={"a/c","b/c","c/a","c/b"}),V394="l"),VLOOKUP(X394,$AC$2:$AD$17,2,FALSE),IF(AND(OR($E394={"a/c","b/c","c/a","c/b"}),V393="w"),VLOOKUP(X393,$AA$2:$AB$17,2,FALSE),IF(AND(OR($E394={"a/c","b/c","c/a","c/b"}),V393="l"),VLOOKUP(X393,$AC$2:$AD$17,2,FALSE),IF(AND(OR($E394={"a/c","b/c","c/a","c/b"}),V392="w"),VLOOKUP(X392,$AA$2:$AB$17,2,FALSE),IF(AND(OR($E394={"a/c","b/c","c/a","c/b"}),V392="l"),VLOOKUP(X392,$AC$2:$AD$17,2,FALSE),IF(AND(OR($E394={"a/c","b/c","c/a","c/b"}),V391="w"),VLOOKUP(X391,$AA$2:$AB$17,2,FALSE),IF(AND(OR($E394={"a/c","b/c","c/a","c/b"}),V391="l"),VLOOKUP(X391,$AC$2:$AD$17,2,FALSE),IF(AND(OR($E394={"a/c","b/c","c/a","c/b"}),V390="w"),VLOOKUP(X390,$AA$2:$AB$17,2,FALSE),IF(AND(OR($E394={"a/c","b/c","c/a","c/b"}),V390="l"),VLOOKUP(X390,$AC$2:$AD$17,2,FALSE),IF(AND(OR($E394={"a/c","b/c","c/a","c/b"}),V389="w"),VLOOKUP(X389,$AA$2:$AB$17,2,FALSE),IF(AND(OR($E394={"a/c","b/c","c/a","c/b"}),V389="l"),VLOOKUP(X389,$AC$2:$AD$17,2,FALSE),IF(AND(OR($E394={"a/c","b/c","c/a","c/b"}),V388="w"),VLOOKUP(X388,$AA$2:$AB$17,2,FALSE),IF(AND(OR($E394={"a/c","b/c","c/a","c/b"}),V388="l"),VLOOKUP(X388,$AC$2:$AD$17,2,FALSE),IF(AND(OR($E394={"a/c","b/c","c/a","c/b"}),V387="w"),VLOOKUP(X387,$AA$2:$AB$17,2,FALSE),IF(AND(OR($E394={"a/c","b/c","c/a","c/b"}),V387="l"),VLOOKUP(X387,$AC$2:$AD$17,2,FALSE),IF(AND(OR($E394={"a/c","b/c","c/a","c/b"}),V386="w"),VLOOKUP(X386,$AA$2:$AB$17,2,FALSE),IF(AND(OR($E394={"a/c","b/c","c/a","c/b"}),V386="l"),VLOOKUP(X386,$AC$2:$AD$17,2,FALSE),IF(AND(OR($E394={"a/c","b/c","c/a","c/b"}),V385="w"),VLOOKUP(X385,$AA$2:$AB$17,2,FALSE),IF(AND(OR($E394={"a/c","b/c","c/a","c/b"}),V385="l"),VLOOKUP(X385,$AC$2:$AD$17,2,FALSE),IF(AND(OR($E394={"a/c","b/c","c/a","c/b"}),V384="w"),VLOOKUP(X384,$AA$2:$AB$17,2,FALSE),IF(AND(OR($E394={"a/c","b/c","c/a","c/b"}),V384="l"),VLOOKUP(X384,$AC$2:$AD$17,2,FALSE),IF(OR($E394={"a/c","b/c","c/a","c/b"}),1,"")))))))))))))))))))))))</f>
        <v>2b</v>
      </c>
      <c r="Y395" s="12">
        <f t="shared" si="33"/>
        <v>-4</v>
      </c>
      <c r="Z395" s="27">
        <f t="shared" si="34"/>
        <v>-5</v>
      </c>
    </row>
    <row r="396" spans="1:26">
      <c r="A396" s="2">
        <v>17</v>
      </c>
      <c r="B396" s="9">
        <f>IF(OR($A396={1,2,3,4,5,6,7,8,9,10,11,12}),1,IF(OR($A396={13,14,15,16,17,18,19,20,21,22,23,24}),2,IF(OR($A396={25,26,27,28,29,30,31,32,33,34,35,36}),3,"")))</f>
        <v>2</v>
      </c>
      <c r="C396" s="9" t="str">
        <f>IF(OR($A396={1,4,7,10,13,16,19,22,25,28,31,34}),"A",IF(OR($A396={2,5,8,11,14,17,20,23,26,29,32,35}),"B",IF(OR($A396={3,6,9,12,15,18,21,24,27,30,33,36}),"C","")))</f>
        <v>B</v>
      </c>
      <c r="D396" t="str">
        <f t="shared" si="35"/>
        <v>1/2</v>
      </c>
      <c r="E396" t="str">
        <f t="shared" si="36"/>
        <v>C/B</v>
      </c>
      <c r="F396" s="13" t="str">
        <f>IF(AND(G396="d",$A396&gt;=1,OR(H396={1,"2a","2b",3,"5a","5b","10a","10b","20a","20b","40a","40b","80a","80b","160a","160b"})),"w",IF(AND(G396="",$A396&gt;=1,OR(H396={1,"2a","2b",3,"5a","5b","10a","10b","20a","20b","40a","40b","80a","80b","160a","160b"})),"l",""))</f>
        <v>l</v>
      </c>
      <c r="G396" s="7" t="str">
        <f>IF(OR($A396={1,2,3,4,5,6,7,8,9,10,11,12}),"d","")</f>
        <v/>
      </c>
      <c r="H396" s="14">
        <f>IF(AND(OR($D395={"1/2","1/3","2/1","3/1"}),F395="w"),VLOOKUP(H395,$AA$2:$AB$17,2,FALSE),IF(AND(OR($D395={"1/2","1/3","2/1","3/1"}),F395="l"),VLOOKUP(H395,$AC$2:$AD$17,2,FALSE),IF(AND(OR($D395={"1/2","1/3","2/1","3/1"}),F394="w"),VLOOKUP(H394,$AA$2:$AB$17,2,FALSE),IF(AND(OR($D395={"1/2","1/3","2/1","3/1"}),F394="l"),VLOOKUP(H394,$AC$2:$AD$17,2,FALSE),IF(AND(OR($D395={"1/2","1/3","2/1","3/1"}),F393="w"),VLOOKUP(H393,$AA$2:$AB$17,2,FALSE),IF(AND(OR($D395={"1/2","1/3","2/1","3/1"}),F393="l"),VLOOKUP(H393,$AC$2:$AD$17,2,FALSE),IF(AND(OR($D395={"1/2","1/3","2/1","3/1"}),F392="w"),VLOOKUP(H392,$AA$2:$AB$17,2,FALSE),IF(AND(OR($D395={"1/2","1/3","2/1","3/1"}),F392="l"),VLOOKUP(H392,$AC$2:$AD$17,2,FALSE),IF(AND(OR($D395={"1/2","1/3","2/1","3/1"}),F391="w"),VLOOKUP(H391,$AA$2:$AB$17,2,FALSE),IF(AND(OR($D395={"1/2","1/3","2/1","3/1"}),F391="l"),VLOOKUP(H391,$AC$2:$AD$17,2,FALSE),IF(AND(OR($D395={"1/2","1/3","2/1","3/1"}),F390="w"),VLOOKUP(H390,$AA$2:$AB$17,2,FALSE),IF(AND(OR($D395={"1/2","1/3","2/1","3/1"}),F390="l"),VLOOKUP(H390,$AC$2:$AD$17,2,FALSE),IF(AND(OR($D395={"1/2","1/3","2/1","3/1"}),F389="w"),VLOOKUP(H389,$AA$2:$AB$17,2,FALSE),IF(AND(OR($D395={"1/2","1/3","2/1","3/1"}),F389="l"),VLOOKUP(H389,$AC$2:$AD$17,2,FALSE),IF(AND(OR($D395={"1/2","1/3","2/1","3/1"}),F388="w"),VLOOKUP(H388,$AA$2:$AB$17,2,FALSE),IF(AND(OR($D395={"1/2","1/3","2/1","3/1"}),F388="l"),VLOOKUP(H388,$AC$2:$AD$17,2,FALSE),IF(AND(OR($D395={"1/2","1/3","2/1","3/1"}),F387="w"),VLOOKUP(H387,$AA$2:$AB$17,2,FALSE),IF(AND(OR($D395={"1/2","1/3","2/1","3/1"}),F387="l"),VLOOKUP(H387,$AC$2:$AD$17,2,FALSE),IF(AND(OR($D395={"1/2","1/3","2/1","3/1"}),F386="w"),VLOOKUP(H386,$AA$2:$AB$17,2,FALSE),IF(AND(OR($D395={"1/2","1/3","2/1","3/1"}),F386="l"),VLOOKUP(H386,$AC$2:$AD$17,2,FALSE),IF(AND(OR($D395={"1/2","1/3","2/1","3/1"}),F385="w"),VLOOKUP(H385,$AA$2:$AB$17,2,FALSE),IF(AND(OR($D395={"1/2","1/3","2/1","3/1"}),F385="l"),VLOOKUP(H385,$AC$2:$AD$17,2,FALSE),IF(OR($D395={"1/2","1/3","2/1","3/1"}),1,"")))))))))))))))))))))))</f>
        <v>1</v>
      </c>
      <c r="I396" s="13" t="str">
        <f>IF(AND(J396="d",$A396&gt;=1,OR(K396={1,"2a","2b",3,"5a","5b","10a","10b","20a","20b","40a","40b","80a","80b","160a","160b"})),"w",IF(AND(J396="",$A396&gt;=1,OR(K396={1,"2a","2b",3,"5a","5b","10a","10b","20a","20b","40a","40b","80a","80b","160a","160b"})),"l",""))</f>
        <v>w</v>
      </c>
      <c r="J396" s="7" t="str">
        <f>IF(OR($A396={13,14,15,16,17,18,19,20,21,22,23,24}),"d","")</f>
        <v>d</v>
      </c>
      <c r="K396" s="14" t="str">
        <f>IF(AND(OR($D395={"1/2","2/3","2/1","3/2"}),I395="w"),VLOOKUP(K395,$AA$2:$AB$17,2,FALSE),IF(AND(OR($D395={"1/2","2/3","2/1","3/2"}),I395="l"),VLOOKUP(K395,$AC$2:$AD$17,2,FALSE),IF(AND(OR($D395={"1/2","2/3","2/1","3/2"}),I394="w"),VLOOKUP(K394,$AA$2:$AB$17,2,FALSE),IF(AND(OR($D395={"1/2","2/3","2/1","3/2"}),I394="l"),VLOOKUP(K394,$AC$2:$AD$17,2,FALSE),IF(AND(OR($D395={"1/2","2/3","2/1","3/2"}),I393="w"),VLOOKUP(K393,$AA$2:$AB$17,2,FALSE),IF(AND(OR($D395={"1/2","2/3","2/1","3/2"}),I393="l"),VLOOKUP(K393,$AC$2:$AD$17,2,FALSE),IF(AND(OR($D395={"1/2","2/3","2/1","3/2"}),I392="w"),VLOOKUP(K392,$AA$2:$AB$17,2,FALSE),IF(AND(OR($D395={"1/2","2/3","2/1","3/2"}),I392="l"),VLOOKUP(K392,$AC$2:$AD$17,2,FALSE),IF(AND(OR($D395={"1/2","2/3","2/1","3/2"}),I391="w"),VLOOKUP(K391,$AA$2:$AB$17,2,FALSE),IF(AND(OR($D395={"1/2","2/3","2/1","3/2"}),I391="l"),VLOOKUP(K391,$AC$2:$AD$17,2,FALSE),IF(AND(OR($D395={"1/2","2/3","2/1","3/2"}),I390="w"),VLOOKUP(K390,$AA$2:$AB$17,2,FALSE),IF(AND(OR($D395={"1/2","2/3","2/1","3/2"}),I390="l"),VLOOKUP(K390,$AC$2:$AD$17,2,FALSE),IF(AND(OR($D395={"1/2","2/3","2/1","3/2"}),I389="w"),VLOOKUP(K389,$AA$2:$AB$17,2,FALSE),IF(AND(OR($D395={"1/2","2/3","2/1","3/2"}),I389="l"),VLOOKUP(K389,$AC$2:$AD$17,2,FALSE),IF(AND(OR($D395={"1/2","2/3","2/1","3/2"}),I388="w"),VLOOKUP(K388,$AA$2:$AB$17,2,FALSE),IF(AND(OR($D395={"1/2","2/3","2/1","3/2"}),I388="l"),VLOOKUP(K388,$AC$2:$AD$17,2,FALSE),IF(AND(OR($D395={"1/2","2/3","2/1","3/2"}),I387="w"),VLOOKUP(K387,$AA$2:$AB$17,2,FALSE),IF(AND(OR($D395={"1/2","2/3","2/1","3/2"}),I387="l"),VLOOKUP(K387,$AC$2:$AD$17,2,FALSE),IF(AND(OR($D395={"1/2","2/3","2/1","3/2"}),I386="w"),VLOOKUP(K386,$AA$2:$AB$17,2,FALSE),IF(AND(OR($D395={"1/2","2/3","2/1","3/2"}),I386="l"),VLOOKUP(K386,$AC$2:$AD$17,2,FALSE),IF(AND(OR($D395={"1/2","2/3","2/1","3/2"}),I385="w"),VLOOKUP(K385,$AA$2:$AB$17,2,FALSE),IF(AND(OR($D395={"1/2","2/3","2/1","3/2"}),I385="l"),VLOOKUP(K385,$AC$2:$AD$17,2,FALSE),IF(OR($D395={"1/2","2/3","2/1","3/2"}),1,"")))))))))))))))))))))))</f>
        <v>5a</v>
      </c>
      <c r="L396" s="13" t="str">
        <f>IF(AND(M396="d",$A396&gt;=1,OR(N396={1,"2a","2b",3,"5a","5b","10a","10b","20a","20b","40a","40b","80a","80b","160a","160b"})),"w",IF(AND(M396="",$A396&gt;=1,OR(N396={1,"2a","2b",3,"5a","5b","10a","10b","20a","20b","40a","40b","80a","80b","160a","160b"})),"l",""))</f>
        <v/>
      </c>
      <c r="M396" s="7" t="str">
        <f>IF(OR($A396={25,26,27,28,29,30,31,32,33,34,35,36}),"d","")</f>
        <v/>
      </c>
      <c r="N396" s="14" t="str">
        <f>IF(AND(OR($D395={"1/3","2/3","3/1","3/2"}),L395="w"),VLOOKUP(N395,$AA$2:$AB$17,2,FALSE),IF(AND(OR($D395={"1/3","2/3","3/1","3/2"}),L395="l"),VLOOKUP(N395,$AC$2:$AD$17,2,FALSE),IF(AND(OR($D395={"1/3","2/3","3/1","3/2"}),L394="w"),VLOOKUP(N394,$AA$2:$AB$17,2,FALSE),IF(AND(OR($D395={"1/3","2/3","3/1","3/2"}),L394="l"),VLOOKUP(N394,$AC$2:$AD$17,2,FALSE),IF(AND(OR($D395={"1/3","2/3","3/1","3/2"}),L393="w"),VLOOKUP(N393,$AA$2:$AB$17,2,FALSE),IF(AND(OR($D395={"1/3","2/3","3/1","3/2"}),L393="l"),VLOOKUP(N393,$AC$2:$AD$17,2,FALSE),IF(AND(OR($D395={"1/3","2/3","3/1","3/2"}),L392="w"),VLOOKUP(N392,$AA$2:$AB$17,2,FALSE),IF(AND(OR($D395={"1/3","2/3","3/1","3/2"}),L392="l"),VLOOKUP(N392,$AC$2:$AD$17,2,FALSE),IF(AND(OR($D395={"1/3","2/3","3/1","3/2"}),L391="w"),VLOOKUP(N391,$AA$2:$AB$17,2,FALSE),IF(AND(OR($D395={"1/3","2/3","3/1","3/2"}),L391="l"),VLOOKUP(N391,$AC$2:$AD$17,2,FALSE),IF(AND(OR($D395={"1/3","2/3","3/1","3/2"}),L390="w"),VLOOKUP(N390,$AA$2:$AB$17,2,FALSE),IF(AND(OR($D395={"1/3","2/3","3/1","3/2"}),L390="l"),VLOOKUP(N390,$AC$2:$AD$17,2,FALSE),IF(AND(OR($D395={"1/3","2/3","3/1","3/2"}),L389="w"),VLOOKUP(N389,$AA$2:$AB$17,2,FALSE),IF(AND(OR($D395={"1/3","2/3","3/1","3/2"}),L389="l"),VLOOKUP(N389,$AC$2:$AD$17,2,FALSE),IF(AND(OR($D395={"1/3","2/3","3/1","3/2"}),L388="w"),VLOOKUP(N388,$AA$2:$AB$17,2,FALSE),IF(AND(OR($D395={"1/3","2/3","3/1","3/2"}),L388="l"),VLOOKUP(N388,$AC$2:$AD$17,2,FALSE),IF(AND(OR($D395={"1/3","2/3","3/1","3/2"}),L387="w"),VLOOKUP(N387,$AA$2:$AB$17,2,FALSE),IF(AND(OR($D395={"1/3","2/3","3/1","3/2"}),L387="l"),VLOOKUP(N387,$AC$2:$AD$17,2,FALSE),IF(AND(OR($D395={"1/3","2/3","3/1","3/2"}),L386="w"),VLOOKUP(N386,$AA$2:$AB$17,2,FALSE),IF(AND(OR($D395={"1/3","2/3","3/1","3/2"}),L386="l"),VLOOKUP(N386,$AC$2:$AD$17,2,FALSE),IF(AND(OR($D395={"1/3","2/3","3/1","3/2"}),L385="w"),VLOOKUP(N385,$AA$2:$AB$17,2,FALSE),IF(AND(OR($D395={"1/3","2/3","3/1","3/2"}),L385="l"),VLOOKUP(N385,$AC$2:$AD$17,2,FALSE),IF(OR($D395={"1/3","2/3","3/1","3/2"}),1,"")))))))))))))))))))))))</f>
        <v/>
      </c>
      <c r="O396" s="12">
        <f t="shared" si="32"/>
        <v>9</v>
      </c>
      <c r="P396" s="13" t="str">
        <f>IF(AND(Q396="c",$A396&gt;=1,OR(R396={1,"2a","2b",3,"5a","5b","10a","10b","20a","20b","40a","40b","80a","80b","160a","160b"})),"w",IF(AND(Q396="",$A396&gt;=1,OR(R396={1,"2a","2b",3,"5a","5b","10a","10b","20a","20b","40a","40b","80a","80b","160a","160b"})),"l",""))</f>
        <v/>
      </c>
      <c r="Q396" s="7" t="str">
        <f>IF(OR($A396={1,4,7,10,13,16,19,22,25,28,31,34}),"c","")</f>
        <v/>
      </c>
      <c r="R396" s="14" t="str">
        <f>IF(AND(OR($E395={"a/b","a/c","b/a","c/a"}),P395="w"),VLOOKUP(R395,$AA$2:$AB$17,2,FALSE),IF(AND(OR($E395={"a/b","a/c","b/a","c/a"}),P395="l"),VLOOKUP(R395,$AC$2:$AD$17,2,FALSE),IF(AND(OR($E395={"a/b","a/c","b/a","c/a"}),P394="w"),VLOOKUP(R394,$AA$2:$AB$17,2,FALSE),IF(AND(OR($E395={"a/b","a/c","b/a","c/a"}),P394="l"),VLOOKUP(R394,$AC$2:$AD$17,2,FALSE),IF(AND(OR($E395={"a/b","a/c","b/a","c/a"}),P393="w"),VLOOKUP(R393,$AA$2:$AB$17,2,FALSE),IF(AND(OR($E395={"a/b","a/c","b/a","c/a"}),P393="l"),VLOOKUP(R393,$AC$2:$AD$17,2,FALSE),IF(AND(OR($E395={"a/b","a/c","b/a","c/a"}),P392="w"),VLOOKUP(R392,$AA$2:$AB$17,2,FALSE),IF(AND(OR($E395={"a/b","a/c","b/a","c/a"}),P392="l"),VLOOKUP(R392,$AC$2:$AD$17,2,FALSE),IF(AND(OR($E395={"a/b","a/c","b/a","c/a"}),P391="w"),VLOOKUP(R391,$AA$2:$AB$17,2,FALSE),IF(AND(OR($E395={"a/b","a/c","b/a","c/a"}),P391="l"),VLOOKUP(R391,$AC$2:$AD$17,2,FALSE),IF(AND(OR($E395={"a/b","a/c","b/a","c/a"}),P390="w"),VLOOKUP(R390,$AA$2:$AB$17,2,FALSE),IF(AND(OR($E395={"a/b","a/c","b/a","c/a"}),P390="l"),VLOOKUP(R390,$AC$2:$AD$17,2,FALSE),IF(AND(OR($E395={"a/b","a/c","b/a","c/a"}),P389="w"),VLOOKUP(R389,$AA$2:$AB$17,2,FALSE),IF(AND(OR($E395={"a/b","a/c","b/a","c/a"}),P389="l"),VLOOKUP(R389,$AC$2:$AD$17,2,FALSE),IF(AND(OR($E395={"a/b","a/c","b/a","c/a"}),P388="w"),VLOOKUP(R388,$AA$2:$AB$17,2,FALSE),IF(AND(OR($E395={"a/b","a/c","b/a","c/a"}),P388="l"),VLOOKUP(R388,$AC$2:$AD$17,2,FALSE),IF(AND(OR($E395={"a/b","a/c","b/a","c/a"}),P387="w"),VLOOKUP(R387,$AA$2:$AB$17,2,FALSE),IF(AND(OR($E395={"a/b","a/c","b/a","c/a"}),P387="l"),VLOOKUP(R387,$AC$2:$AD$17,2,FALSE),IF(AND(OR($E395={"a/b","a/c","b/a","c/a"}),P386="w"),VLOOKUP(R386,$AA$2:$AB$17,2,FALSE),IF(AND(OR($E395={"a/b","a/c","b/a","c/a"}),P386="l"),VLOOKUP(R386,$AC$2:$AD$17,2,FALSE),IF(AND(OR($E395={"a/b","a/c","b/a","c/a"}),P385="w"),VLOOKUP(R385,$AA$2:$AB$17,2,FALSE),IF(AND(OR($E395={"a/b","a/c","b/a","c/a"}),P385="l"),VLOOKUP(R385,$AC$2:$AD$17,2,FALSE),IF(OR($E395={"a/b","a/c","b/a","c/a"}),1,"")))))))))))))))))))))))</f>
        <v/>
      </c>
      <c r="S396" s="13" t="str">
        <f>IF(AND(T396="c",$A396&gt;=1,OR(U396={1,"2a","2b",3,"5a","5b","10a","10b","20a","20b","40a","40b","80a","80b","160a","160b"})),"w",IF(AND(T396="",$A396&gt;=1,OR(U396={1,"2a","2b",3,"5a","5b","10a","10b","20a","20b","40a","40b","80a","80b","160a","160b"})),"l",""))</f>
        <v>w</v>
      </c>
      <c r="T396" s="7" t="str">
        <f>IF(OR($A396={2,5,8,11,14,17,20,23,26,29,32,35}),"c","")</f>
        <v>c</v>
      </c>
      <c r="U396" s="14">
        <f>IF(AND(OR($E395={"a/b","b/c","b/a","c/b"}),S395="w"),VLOOKUP(U395,$AA$2:$AB$17,2,FALSE),IF(AND(OR($E395={"a/b","b/c","b/a","c/b"}),S395="l"),VLOOKUP(U395,$AC$2:$AD$17,2,FALSE),IF(AND(OR($E395={"a/b","b/c","b/a","c/b"}),S394="w"),VLOOKUP(U394,$AA$2:$AB$17,2,FALSE),IF(AND(OR($E395={"a/b","b/c","b/a","c/b"}),S394="l"),VLOOKUP(U394,$AC$2:$AD$17,2,FALSE),IF(AND(OR($E395={"a/b","b/c","b/a","c/b"}),S393="w"),VLOOKUP(U393,$AA$2:$AB$17,2,FALSE),IF(AND(OR($E395={"a/b","b/c","b/a","c/b"}),S393="l"),VLOOKUP(U393,$AC$2:$AD$17,2,FALSE),IF(AND(OR($E395={"a/b","b/c","b/a","c/b"}),S392="w"),VLOOKUP(U392,$AA$2:$AB$17,2,FALSE),IF(AND(OR($E395={"a/b","b/c","b/a","c/b"}),S392="l"),VLOOKUP(U392,$AC$2:$AD$17,2,FALSE),IF(AND(OR($E395={"a/b","b/c","b/a","c/b"}),S391="w"),VLOOKUP(U391,$AA$2:$AB$17,2,FALSE),IF(AND(OR($E395={"a/b","b/c","b/a","c/b"}),S391="l"),VLOOKUP(U391,$AC$2:$AD$17,2,FALSE),IF(AND(OR($E395={"a/b","b/c","b/a","c/b"}),S390="w"),VLOOKUP(U390,$AA$2:$AB$17,2,FALSE),IF(AND(OR($E395={"a/b","b/c","b/a","c/b"}),S390="l"),VLOOKUP(U390,$AC$2:$AD$17,2,FALSE),IF(AND(OR($E395={"a/b","b/c","b/a","c/b"}),S389="w"),VLOOKUP(U389,$AA$2:$AB$17,2,FALSE),IF(AND(OR($E395={"a/b","b/c","b/a","c/b"}),S389="l"),VLOOKUP(U389,$AC$2:$AD$17,2,FALSE),IF(AND(OR($E395={"a/b","b/c","b/a","c/b"}),S388="w"),VLOOKUP(U388,$AA$2:$AB$17,2,FALSE),IF(AND(OR($E395={"a/b","b/c","b/a","c/b"}),S388="l"),VLOOKUP(U388,$AC$2:$AD$17,2,FALSE),IF(AND(OR($E395={"a/b","b/c","b/a","c/b"}),S387="w"),VLOOKUP(U387,$AA$2:$AB$17,2,FALSE),IF(AND(OR($E395={"a/b","b/c","b/a","c/b"}),S387="l"),VLOOKUP(U387,$AC$2:$AD$17,2,FALSE),IF(AND(OR($E395={"a/b","b/c","b/a","c/b"}),S386="w"),VLOOKUP(U386,$AA$2:$AB$17,2,FALSE),IF(AND(OR($E395={"a/b","b/c","b/a","c/b"}),S386="l"),VLOOKUP(U386,$AC$2:$AD$17,2,FALSE),IF(AND(OR($E395={"a/b","b/c","b/a","c/b"}),S385="w"),VLOOKUP(U385,$AA$2:$AB$17,2,FALSE),IF(AND(OR($E395={"a/b","b/c","b/a","c/b"}),S385="l"),VLOOKUP(U385,$AC$2:$AD$17,2,FALSE),IF(OR($E395={"a/b","b/c","b/a","c/b"}),1,"")))))))))))))))))))))))</f>
        <v>3</v>
      </c>
      <c r="V396" s="13" t="str">
        <f>IF(AND(W396="c",$A396&gt;=1,OR(X396={1,"2a","2b",3,"5a","5b","10a","10b","20a","20b","40a","40b","80a","80b","160a","160b"})),"w",IF(AND(W396="",$A396&gt;=1,OR(X396={1,"2a","2b",3,"5a","5b","10a","10b","20a","20b","40a","40b","80a","80b","160a","160b"})),"l",""))</f>
        <v>l</v>
      </c>
      <c r="W396" s="7" t="str">
        <f>IF(OR($A396={3,6,9,12,15,18,21,24,27,30,33,36}),"c","")</f>
        <v/>
      </c>
      <c r="X396" s="14">
        <f>IF(AND(OR($E395={"a/c","b/c","c/a","c/b"}),V395="w"),VLOOKUP(X395,$AA$2:$AB$17,2,FALSE),IF(AND(OR($E395={"a/c","b/c","c/a","c/b"}),V395="l"),VLOOKUP(X395,$AC$2:$AD$17,2,FALSE),IF(AND(OR($E395={"a/c","b/c","c/a","c/b"}),V394="w"),VLOOKUP(X394,$AA$2:$AB$17,2,FALSE),IF(AND(OR($E395={"a/c","b/c","c/a","c/b"}),V394="l"),VLOOKUP(X394,$AC$2:$AD$17,2,FALSE),IF(AND(OR($E395={"a/c","b/c","c/a","c/b"}),V393="w"),VLOOKUP(X393,$AA$2:$AB$17,2,FALSE),IF(AND(OR($E395={"a/c","b/c","c/a","c/b"}),V393="l"),VLOOKUP(X393,$AC$2:$AD$17,2,FALSE),IF(AND(OR($E395={"a/c","b/c","c/a","c/b"}),V392="w"),VLOOKUP(X392,$AA$2:$AB$17,2,FALSE),IF(AND(OR($E395={"a/c","b/c","c/a","c/b"}),V392="l"),VLOOKUP(X392,$AC$2:$AD$17,2,FALSE),IF(AND(OR($E395={"a/c","b/c","c/a","c/b"}),V391="w"),VLOOKUP(X391,$AA$2:$AB$17,2,FALSE),IF(AND(OR($E395={"a/c","b/c","c/a","c/b"}),V391="l"),VLOOKUP(X391,$AC$2:$AD$17,2,FALSE),IF(AND(OR($E395={"a/c","b/c","c/a","c/b"}),V390="w"),VLOOKUP(X390,$AA$2:$AB$17,2,FALSE),IF(AND(OR($E395={"a/c","b/c","c/a","c/b"}),V390="l"),VLOOKUP(X390,$AC$2:$AD$17,2,FALSE),IF(AND(OR($E395={"a/c","b/c","c/a","c/b"}),V389="w"),VLOOKUP(X389,$AA$2:$AB$17,2,FALSE),IF(AND(OR($E395={"a/c","b/c","c/a","c/b"}),V389="l"),VLOOKUP(X389,$AC$2:$AD$17,2,FALSE),IF(AND(OR($E395={"a/c","b/c","c/a","c/b"}),V388="w"),VLOOKUP(X388,$AA$2:$AB$17,2,FALSE),IF(AND(OR($E395={"a/c","b/c","c/a","c/b"}),V388="l"),VLOOKUP(X388,$AC$2:$AD$17,2,FALSE),IF(AND(OR($E395={"a/c","b/c","c/a","c/b"}),V387="w"),VLOOKUP(X387,$AA$2:$AB$17,2,FALSE),IF(AND(OR($E395={"a/c","b/c","c/a","c/b"}),V387="l"),VLOOKUP(X387,$AC$2:$AD$17,2,FALSE),IF(AND(OR($E395={"a/c","b/c","c/a","c/b"}),V386="w"),VLOOKUP(X386,$AA$2:$AB$17,2,FALSE),IF(AND(OR($E395={"a/c","b/c","c/a","c/b"}),V386="l"),VLOOKUP(X386,$AC$2:$AD$17,2,FALSE),IF(AND(OR($E395={"a/c","b/c","c/a","c/b"}),V385="w"),VLOOKUP(X385,$AA$2:$AB$17,2,FALSE),IF(AND(OR($E395={"a/c","b/c","c/a","c/b"}),V385="l"),VLOOKUP(X385,$AC$2:$AD$17,2,FALSE),IF(OR($E395={"a/c","b/c","c/a","c/b"}),1,"")))))))))))))))))))))))</f>
        <v>3</v>
      </c>
      <c r="Y396" s="12">
        <f t="shared" si="33"/>
        <v>3</v>
      </c>
      <c r="Z396" s="27">
        <f t="shared" si="34"/>
        <v>12</v>
      </c>
    </row>
    <row r="397" spans="1:26">
      <c r="A397" s="2">
        <v>5</v>
      </c>
      <c r="B397" s="9">
        <f>IF(OR($A397={1,2,3,4,5,6,7,8,9,10,11,12}),1,IF(OR($A397={13,14,15,16,17,18,19,20,21,22,23,24}),2,IF(OR($A397={25,26,27,28,29,30,31,32,33,34,35,36}),3,"")))</f>
        <v>1</v>
      </c>
      <c r="C397" s="9" t="str">
        <f>IF(OR($A397={1,4,7,10,13,16,19,22,25,28,31,34}),"A",IF(OR($A397={2,5,8,11,14,17,20,23,26,29,32,35}),"B",IF(OR($A397={3,6,9,12,15,18,21,24,27,30,33,36}),"C","")))</f>
        <v>B</v>
      </c>
      <c r="D397" t="str">
        <f t="shared" si="35"/>
        <v>2/1</v>
      </c>
      <c r="E397" t="str">
        <f t="shared" si="36"/>
        <v>C/B</v>
      </c>
      <c r="F397" s="13" t="str">
        <f>IF(AND(G397="d",$A397&gt;=1,OR(H397={1,"2a","2b",3,"5a","5b","10a","10b","20a","20b","40a","40b","80a","80b","160a","160b"})),"w",IF(AND(G397="",$A397&gt;=1,OR(H397={1,"2a","2b",3,"5a","5b","10a","10b","20a","20b","40a","40b","80a","80b","160a","160b"})),"l",""))</f>
        <v>w</v>
      </c>
      <c r="G397" s="7" t="str">
        <f>IF(OR($A397={1,2,3,4,5,6,7,8,9,10,11,12}),"d","")</f>
        <v>d</v>
      </c>
      <c r="H397" s="14" t="str">
        <f>IF(AND(OR($D396={"1/2","1/3","2/1","3/1"}),F396="w"),VLOOKUP(H396,$AA$2:$AB$17,2,FALSE),IF(AND(OR($D396={"1/2","1/3","2/1","3/1"}),F396="l"),VLOOKUP(H396,$AC$2:$AD$17,2,FALSE),IF(AND(OR($D396={"1/2","1/3","2/1","3/1"}),F395="w"),VLOOKUP(H395,$AA$2:$AB$17,2,FALSE),IF(AND(OR($D396={"1/2","1/3","2/1","3/1"}),F395="l"),VLOOKUP(H395,$AC$2:$AD$17,2,FALSE),IF(AND(OR($D396={"1/2","1/3","2/1","3/1"}),F394="w"),VLOOKUP(H394,$AA$2:$AB$17,2,FALSE),IF(AND(OR($D396={"1/2","1/3","2/1","3/1"}),F394="l"),VLOOKUP(H394,$AC$2:$AD$17,2,FALSE),IF(AND(OR($D396={"1/2","1/3","2/1","3/1"}),F393="w"),VLOOKUP(H393,$AA$2:$AB$17,2,FALSE),IF(AND(OR($D396={"1/2","1/3","2/1","3/1"}),F393="l"),VLOOKUP(H393,$AC$2:$AD$17,2,FALSE),IF(AND(OR($D396={"1/2","1/3","2/1","3/1"}),F392="w"),VLOOKUP(H392,$AA$2:$AB$17,2,FALSE),IF(AND(OR($D396={"1/2","1/3","2/1","3/1"}),F392="l"),VLOOKUP(H392,$AC$2:$AD$17,2,FALSE),IF(AND(OR($D396={"1/2","1/3","2/1","3/1"}),F391="w"),VLOOKUP(H391,$AA$2:$AB$17,2,FALSE),IF(AND(OR($D396={"1/2","1/3","2/1","3/1"}),F391="l"),VLOOKUP(H391,$AC$2:$AD$17,2,FALSE),IF(AND(OR($D396={"1/2","1/3","2/1","3/1"}),F390="w"),VLOOKUP(H390,$AA$2:$AB$17,2,FALSE),IF(AND(OR($D396={"1/2","1/3","2/1","3/1"}),F390="l"),VLOOKUP(H390,$AC$2:$AD$17,2,FALSE),IF(AND(OR($D396={"1/2","1/3","2/1","3/1"}),F389="w"),VLOOKUP(H389,$AA$2:$AB$17,2,FALSE),IF(AND(OR($D396={"1/2","1/3","2/1","3/1"}),F389="l"),VLOOKUP(H389,$AC$2:$AD$17,2,FALSE),IF(AND(OR($D396={"1/2","1/3","2/1","3/1"}),F388="w"),VLOOKUP(H388,$AA$2:$AB$17,2,FALSE),IF(AND(OR($D396={"1/2","1/3","2/1","3/1"}),F388="l"),VLOOKUP(H388,$AC$2:$AD$17,2,FALSE),IF(AND(OR($D396={"1/2","1/3","2/1","3/1"}),F387="w"),VLOOKUP(H387,$AA$2:$AB$17,2,FALSE),IF(AND(OR($D396={"1/2","1/3","2/1","3/1"}),F387="l"),VLOOKUP(H387,$AC$2:$AD$17,2,FALSE),IF(AND(OR($D396={"1/2","1/3","2/1","3/1"}),F386="w"),VLOOKUP(H386,$AA$2:$AB$17,2,FALSE),IF(AND(OR($D396={"1/2","1/3","2/1","3/1"}),F386="l"),VLOOKUP(H386,$AC$2:$AD$17,2,FALSE),IF(OR($D396={"1/2","1/3","2/1","3/1"}),1,"")))))))))))))))))))))))</f>
        <v>2a</v>
      </c>
      <c r="I397" s="13" t="str">
        <f>IF(AND(J397="d",$A397&gt;=1,OR(K397={1,"2a","2b",3,"5a","5b","10a","10b","20a","20b","40a","40b","80a","80b","160a","160b"})),"w",IF(AND(J397="",$A397&gt;=1,OR(K397={1,"2a","2b",3,"5a","5b","10a","10b","20a","20b","40a","40b","80a","80b","160a","160b"})),"l",""))</f>
        <v>l</v>
      </c>
      <c r="J397" s="7" t="str">
        <f>IF(OR($A397={13,14,15,16,17,18,19,20,21,22,23,24}),"d","")</f>
        <v/>
      </c>
      <c r="K397" s="14">
        <f>IF(AND(OR($D396={"1/2","2/3","2/1","3/2"}),I396="w"),VLOOKUP(K396,$AA$2:$AB$17,2,FALSE),IF(AND(OR($D396={"1/2","2/3","2/1","3/2"}),I396="l"),VLOOKUP(K396,$AC$2:$AD$17,2,FALSE),IF(AND(OR($D396={"1/2","2/3","2/1","3/2"}),I395="w"),VLOOKUP(K395,$AA$2:$AB$17,2,FALSE),IF(AND(OR($D396={"1/2","2/3","2/1","3/2"}),I395="l"),VLOOKUP(K395,$AC$2:$AD$17,2,FALSE),IF(AND(OR($D396={"1/2","2/3","2/1","3/2"}),I394="w"),VLOOKUP(K394,$AA$2:$AB$17,2,FALSE),IF(AND(OR($D396={"1/2","2/3","2/1","3/2"}),I394="l"),VLOOKUP(K394,$AC$2:$AD$17,2,FALSE),IF(AND(OR($D396={"1/2","2/3","2/1","3/2"}),I393="w"),VLOOKUP(K393,$AA$2:$AB$17,2,FALSE),IF(AND(OR($D396={"1/2","2/3","2/1","3/2"}),I393="l"),VLOOKUP(K393,$AC$2:$AD$17,2,FALSE),IF(AND(OR($D396={"1/2","2/3","2/1","3/2"}),I392="w"),VLOOKUP(K392,$AA$2:$AB$17,2,FALSE),IF(AND(OR($D396={"1/2","2/3","2/1","3/2"}),I392="l"),VLOOKUP(K392,$AC$2:$AD$17,2,FALSE),IF(AND(OR($D396={"1/2","2/3","2/1","3/2"}),I391="w"),VLOOKUP(K391,$AA$2:$AB$17,2,FALSE),IF(AND(OR($D396={"1/2","2/3","2/1","3/2"}),I391="l"),VLOOKUP(K391,$AC$2:$AD$17,2,FALSE),IF(AND(OR($D396={"1/2","2/3","2/1","3/2"}),I390="w"),VLOOKUP(K390,$AA$2:$AB$17,2,FALSE),IF(AND(OR($D396={"1/2","2/3","2/1","3/2"}),I390="l"),VLOOKUP(K390,$AC$2:$AD$17,2,FALSE),IF(AND(OR($D396={"1/2","2/3","2/1","3/2"}),I389="w"),VLOOKUP(K389,$AA$2:$AB$17,2,FALSE),IF(AND(OR($D396={"1/2","2/3","2/1","3/2"}),I389="l"),VLOOKUP(K389,$AC$2:$AD$17,2,FALSE),IF(AND(OR($D396={"1/2","2/3","2/1","3/2"}),I388="w"),VLOOKUP(K388,$AA$2:$AB$17,2,FALSE),IF(AND(OR($D396={"1/2","2/3","2/1","3/2"}),I388="l"),VLOOKUP(K388,$AC$2:$AD$17,2,FALSE),IF(AND(OR($D396={"1/2","2/3","2/1","3/2"}),I387="w"),VLOOKUP(K387,$AA$2:$AB$17,2,FALSE),IF(AND(OR($D396={"1/2","2/3","2/1","3/2"}),I387="l"),VLOOKUP(K387,$AC$2:$AD$17,2,FALSE),IF(AND(OR($D396={"1/2","2/3","2/1","3/2"}),I386="w"),VLOOKUP(K386,$AA$2:$AB$17,2,FALSE),IF(AND(OR($D396={"1/2","2/3","2/1","3/2"}),I386="l"),VLOOKUP(K386,$AC$2:$AD$17,2,FALSE),IF(OR($D396={"1/2","2/3","2/1","3/2"}),1,"")))))))))))))))))))))))</f>
        <v>1</v>
      </c>
      <c r="L397" s="13" t="str">
        <f>IF(AND(M397="d",$A397&gt;=1,OR(N397={1,"2a","2b",3,"5a","5b","10a","10b","20a","20b","40a","40b","80a","80b","160a","160b"})),"w",IF(AND(M397="",$A397&gt;=1,OR(N397={1,"2a","2b",3,"5a","5b","10a","10b","20a","20b","40a","40b","80a","80b","160a","160b"})),"l",""))</f>
        <v/>
      </c>
      <c r="M397" s="7" t="str">
        <f>IF(OR($A397={25,26,27,28,29,30,31,32,33,34,35,36}),"d","")</f>
        <v/>
      </c>
      <c r="N397" s="14" t="str">
        <f>IF(AND(OR($D396={"1/3","2/3","3/1","3/2"}),L396="w"),VLOOKUP(N396,$AA$2:$AB$17,2,FALSE),IF(AND(OR($D396={"1/3","2/3","3/1","3/2"}),L396="l"),VLOOKUP(N396,$AC$2:$AD$17,2,FALSE),IF(AND(OR($D396={"1/3","2/3","3/1","3/2"}),L395="w"),VLOOKUP(N395,$AA$2:$AB$17,2,FALSE),IF(AND(OR($D396={"1/3","2/3","3/1","3/2"}),L395="l"),VLOOKUP(N395,$AC$2:$AD$17,2,FALSE),IF(AND(OR($D396={"1/3","2/3","3/1","3/2"}),L394="w"),VLOOKUP(N394,$AA$2:$AB$17,2,FALSE),IF(AND(OR($D396={"1/3","2/3","3/1","3/2"}),L394="l"),VLOOKUP(N394,$AC$2:$AD$17,2,FALSE),IF(AND(OR($D396={"1/3","2/3","3/1","3/2"}),L393="w"),VLOOKUP(N393,$AA$2:$AB$17,2,FALSE),IF(AND(OR($D396={"1/3","2/3","3/1","3/2"}),L393="l"),VLOOKUP(N393,$AC$2:$AD$17,2,FALSE),IF(AND(OR($D396={"1/3","2/3","3/1","3/2"}),L392="w"),VLOOKUP(N392,$AA$2:$AB$17,2,FALSE),IF(AND(OR($D396={"1/3","2/3","3/1","3/2"}),L392="l"),VLOOKUP(N392,$AC$2:$AD$17,2,FALSE),IF(AND(OR($D396={"1/3","2/3","3/1","3/2"}),L391="w"),VLOOKUP(N391,$AA$2:$AB$17,2,FALSE),IF(AND(OR($D396={"1/3","2/3","3/1","3/2"}),L391="l"),VLOOKUP(N391,$AC$2:$AD$17,2,FALSE),IF(AND(OR($D396={"1/3","2/3","3/1","3/2"}),L390="w"),VLOOKUP(N390,$AA$2:$AB$17,2,FALSE),IF(AND(OR($D396={"1/3","2/3","3/1","3/2"}),L390="l"),VLOOKUP(N390,$AC$2:$AD$17,2,FALSE),IF(AND(OR($D396={"1/3","2/3","3/1","3/2"}),L389="w"),VLOOKUP(N389,$AA$2:$AB$17,2,FALSE),IF(AND(OR($D396={"1/3","2/3","3/1","3/2"}),L389="l"),VLOOKUP(N389,$AC$2:$AD$17,2,FALSE),IF(AND(OR($D396={"1/3","2/3","3/1","3/2"}),L388="w"),VLOOKUP(N388,$AA$2:$AB$17,2,FALSE),IF(AND(OR($D396={"1/3","2/3","3/1","3/2"}),L388="l"),VLOOKUP(N388,$AC$2:$AD$17,2,FALSE),IF(AND(OR($D396={"1/3","2/3","3/1","3/2"}),L387="w"),VLOOKUP(N387,$AA$2:$AB$17,2,FALSE),IF(AND(OR($D396={"1/3","2/3","3/1","3/2"}),L387="l"),VLOOKUP(N387,$AC$2:$AD$17,2,FALSE),IF(AND(OR($D396={"1/3","2/3","3/1","3/2"}),L386="w"),VLOOKUP(N386,$AA$2:$AB$17,2,FALSE),IF(AND(OR($D396={"1/3","2/3","3/1","3/2"}),L386="l"),VLOOKUP(N386,$AC$2:$AD$17,2,FALSE),IF(OR($D396={"1/3","2/3","3/1","3/2"}),1,"")))))))))))))))))))))))</f>
        <v/>
      </c>
      <c r="O397" s="12">
        <f t="shared" si="32"/>
        <v>3</v>
      </c>
      <c r="P397" s="13" t="str">
        <f>IF(AND(Q397="c",$A397&gt;=1,OR(R397={1,"2a","2b",3,"5a","5b","10a","10b","20a","20b","40a","40b","80a","80b","160a","160b"})),"w",IF(AND(Q397="",$A397&gt;=1,OR(R397={1,"2a","2b",3,"5a","5b","10a","10b","20a","20b","40a","40b","80a","80b","160a","160b"})),"l",""))</f>
        <v/>
      </c>
      <c r="Q397" s="7" t="str">
        <f>IF(OR($A397={1,4,7,10,13,16,19,22,25,28,31,34}),"c","")</f>
        <v/>
      </c>
      <c r="R397" s="14" t="str">
        <f>IF(AND(OR($E396={"a/b","a/c","b/a","c/a"}),P396="w"),VLOOKUP(R396,$AA$2:$AB$17,2,FALSE),IF(AND(OR($E396={"a/b","a/c","b/a","c/a"}),P396="l"),VLOOKUP(R396,$AC$2:$AD$17,2,FALSE),IF(AND(OR($E396={"a/b","a/c","b/a","c/a"}),P395="w"),VLOOKUP(R395,$AA$2:$AB$17,2,FALSE),IF(AND(OR($E396={"a/b","a/c","b/a","c/a"}),P395="l"),VLOOKUP(R395,$AC$2:$AD$17,2,FALSE),IF(AND(OR($E396={"a/b","a/c","b/a","c/a"}),P394="w"),VLOOKUP(R394,$AA$2:$AB$17,2,FALSE),IF(AND(OR($E396={"a/b","a/c","b/a","c/a"}),P394="l"),VLOOKUP(R394,$AC$2:$AD$17,2,FALSE),IF(AND(OR($E396={"a/b","a/c","b/a","c/a"}),P393="w"),VLOOKUP(R393,$AA$2:$AB$17,2,FALSE),IF(AND(OR($E396={"a/b","a/c","b/a","c/a"}),P393="l"),VLOOKUP(R393,$AC$2:$AD$17,2,FALSE),IF(AND(OR($E396={"a/b","a/c","b/a","c/a"}),P392="w"),VLOOKUP(R392,$AA$2:$AB$17,2,FALSE),IF(AND(OR($E396={"a/b","a/c","b/a","c/a"}),P392="l"),VLOOKUP(R392,$AC$2:$AD$17,2,FALSE),IF(AND(OR($E396={"a/b","a/c","b/a","c/a"}),P391="w"),VLOOKUP(R391,$AA$2:$AB$17,2,FALSE),IF(AND(OR($E396={"a/b","a/c","b/a","c/a"}),P391="l"),VLOOKUP(R391,$AC$2:$AD$17,2,FALSE),IF(AND(OR($E396={"a/b","a/c","b/a","c/a"}),P390="w"),VLOOKUP(R390,$AA$2:$AB$17,2,FALSE),IF(AND(OR($E396={"a/b","a/c","b/a","c/a"}),P390="l"),VLOOKUP(R390,$AC$2:$AD$17,2,FALSE),IF(AND(OR($E396={"a/b","a/c","b/a","c/a"}),P389="w"),VLOOKUP(R389,$AA$2:$AB$17,2,FALSE),IF(AND(OR($E396={"a/b","a/c","b/a","c/a"}),P389="l"),VLOOKUP(R389,$AC$2:$AD$17,2,FALSE),IF(AND(OR($E396={"a/b","a/c","b/a","c/a"}),P388="w"),VLOOKUP(R388,$AA$2:$AB$17,2,FALSE),IF(AND(OR($E396={"a/b","a/c","b/a","c/a"}),P388="l"),VLOOKUP(R388,$AC$2:$AD$17,2,FALSE),IF(AND(OR($E396={"a/b","a/c","b/a","c/a"}),P387="w"),VLOOKUP(R387,$AA$2:$AB$17,2,FALSE),IF(AND(OR($E396={"a/b","a/c","b/a","c/a"}),P387="l"),VLOOKUP(R387,$AC$2:$AD$17,2,FALSE),IF(AND(OR($E396={"a/b","a/c","b/a","c/a"}),P386="w"),VLOOKUP(R386,$AA$2:$AB$17,2,FALSE),IF(AND(OR($E396={"a/b","a/c","b/a","c/a"}),P386="l"),VLOOKUP(R386,$AC$2:$AD$17,2,FALSE),IF(OR($E396={"a/b","a/c","b/a","c/a"}),1,"")))))))))))))))))))))))</f>
        <v/>
      </c>
      <c r="S397" s="13" t="str">
        <f>IF(AND(T397="c",$A397&gt;=1,OR(U397={1,"2a","2b",3,"5a","5b","10a","10b","20a","20b","40a","40b","80a","80b","160a","160b"})),"w",IF(AND(T397="",$A397&gt;=1,OR(U397={1,"2a","2b",3,"5a","5b","10a","10b","20a","20b","40a","40b","80a","80b","160a","160b"})),"l",""))</f>
        <v>w</v>
      </c>
      <c r="T397" s="7" t="str">
        <f>IF(OR($A397={2,5,8,11,14,17,20,23,26,29,32,35}),"c","")</f>
        <v>c</v>
      </c>
      <c r="U397" s="14">
        <f>IF(AND(OR($E396={"a/b","b/c","b/a","c/b"}),S396="w"),VLOOKUP(U396,$AA$2:$AB$17,2,FALSE),IF(AND(OR($E396={"a/b","b/c","b/a","c/b"}),S396="l"),VLOOKUP(U396,$AC$2:$AD$17,2,FALSE),IF(AND(OR($E396={"a/b","b/c","b/a","c/b"}),S395="w"),VLOOKUP(U395,$AA$2:$AB$17,2,FALSE),IF(AND(OR($E396={"a/b","b/c","b/a","c/b"}),S395="l"),VLOOKUP(U395,$AC$2:$AD$17,2,FALSE),IF(AND(OR($E396={"a/b","b/c","b/a","c/b"}),S394="w"),VLOOKUP(U394,$AA$2:$AB$17,2,FALSE),IF(AND(OR($E396={"a/b","b/c","b/a","c/b"}),S394="l"),VLOOKUP(U394,$AC$2:$AD$17,2,FALSE),IF(AND(OR($E396={"a/b","b/c","b/a","c/b"}),S393="w"),VLOOKUP(U393,$AA$2:$AB$17,2,FALSE),IF(AND(OR($E396={"a/b","b/c","b/a","c/b"}),S393="l"),VLOOKUP(U393,$AC$2:$AD$17,2,FALSE),IF(AND(OR($E396={"a/b","b/c","b/a","c/b"}),S392="w"),VLOOKUP(U392,$AA$2:$AB$17,2,FALSE),IF(AND(OR($E396={"a/b","b/c","b/a","c/b"}),S392="l"),VLOOKUP(U392,$AC$2:$AD$17,2,FALSE),IF(AND(OR($E396={"a/b","b/c","b/a","c/b"}),S391="w"),VLOOKUP(U391,$AA$2:$AB$17,2,FALSE),IF(AND(OR($E396={"a/b","b/c","b/a","c/b"}),S391="l"),VLOOKUP(U391,$AC$2:$AD$17,2,FALSE),IF(AND(OR($E396={"a/b","b/c","b/a","c/b"}),S390="w"),VLOOKUP(U390,$AA$2:$AB$17,2,FALSE),IF(AND(OR($E396={"a/b","b/c","b/a","c/b"}),S390="l"),VLOOKUP(U390,$AC$2:$AD$17,2,FALSE),IF(AND(OR($E396={"a/b","b/c","b/a","c/b"}),S389="w"),VLOOKUP(U389,$AA$2:$AB$17,2,FALSE),IF(AND(OR($E396={"a/b","b/c","b/a","c/b"}),S389="l"),VLOOKUP(U389,$AC$2:$AD$17,2,FALSE),IF(AND(OR($E396={"a/b","b/c","b/a","c/b"}),S388="w"),VLOOKUP(U388,$AA$2:$AB$17,2,FALSE),IF(AND(OR($E396={"a/b","b/c","b/a","c/b"}),S388="l"),VLOOKUP(U388,$AC$2:$AD$17,2,FALSE),IF(AND(OR($E396={"a/b","b/c","b/a","c/b"}),S387="w"),VLOOKUP(U387,$AA$2:$AB$17,2,FALSE),IF(AND(OR($E396={"a/b","b/c","b/a","c/b"}),S387="l"),VLOOKUP(U387,$AC$2:$AD$17,2,FALSE),IF(AND(OR($E396={"a/b","b/c","b/a","c/b"}),S386="w"),VLOOKUP(U386,$AA$2:$AB$17,2,FALSE),IF(AND(OR($E396={"a/b","b/c","b/a","c/b"}),S386="l"),VLOOKUP(U386,$AC$2:$AD$17,2,FALSE),IF(OR($E396={"a/b","b/c","b/a","c/b"}),1,"")))))))))))))))))))))))</f>
        <v>1</v>
      </c>
      <c r="V397" s="13" t="str">
        <f>IF(AND(W397="c",$A397&gt;=1,OR(X397={1,"2a","2b",3,"5a","5b","10a","10b","20a","20b","40a","40b","80a","80b","160a","160b"})),"w",IF(AND(W397="",$A397&gt;=1,OR(X397={1,"2a","2b",3,"5a","5b","10a","10b","20a","20b","40a","40b","80a","80b","160a","160b"})),"l",""))</f>
        <v>l</v>
      </c>
      <c r="W397" s="7" t="str">
        <f>IF(OR($A397={3,6,9,12,15,18,21,24,27,30,33,36}),"c","")</f>
        <v/>
      </c>
      <c r="X397" s="14" t="str">
        <f>IF(AND(OR($E396={"a/c","b/c","c/a","c/b"}),V396="w"),VLOOKUP(X396,$AA$2:$AB$17,2,FALSE),IF(AND(OR($E396={"a/c","b/c","c/a","c/b"}),V396="l"),VLOOKUP(X396,$AC$2:$AD$17,2,FALSE),IF(AND(OR($E396={"a/c","b/c","c/a","c/b"}),V395="w"),VLOOKUP(X395,$AA$2:$AB$17,2,FALSE),IF(AND(OR($E396={"a/c","b/c","c/a","c/b"}),V395="l"),VLOOKUP(X395,$AC$2:$AD$17,2,FALSE),IF(AND(OR($E396={"a/c","b/c","c/a","c/b"}),V394="w"),VLOOKUP(X394,$AA$2:$AB$17,2,FALSE),IF(AND(OR($E396={"a/c","b/c","c/a","c/b"}),V394="l"),VLOOKUP(X394,$AC$2:$AD$17,2,FALSE),IF(AND(OR($E396={"a/c","b/c","c/a","c/b"}),V393="w"),VLOOKUP(X393,$AA$2:$AB$17,2,FALSE),IF(AND(OR($E396={"a/c","b/c","c/a","c/b"}),V393="l"),VLOOKUP(X393,$AC$2:$AD$17,2,FALSE),IF(AND(OR($E396={"a/c","b/c","c/a","c/b"}),V392="w"),VLOOKUP(X392,$AA$2:$AB$17,2,FALSE),IF(AND(OR($E396={"a/c","b/c","c/a","c/b"}),V392="l"),VLOOKUP(X392,$AC$2:$AD$17,2,FALSE),IF(AND(OR($E396={"a/c","b/c","c/a","c/b"}),V391="w"),VLOOKUP(X391,$AA$2:$AB$17,2,FALSE),IF(AND(OR($E396={"a/c","b/c","c/a","c/b"}),V391="l"),VLOOKUP(X391,$AC$2:$AD$17,2,FALSE),IF(AND(OR($E396={"a/c","b/c","c/a","c/b"}),V390="w"),VLOOKUP(X390,$AA$2:$AB$17,2,FALSE),IF(AND(OR($E396={"a/c","b/c","c/a","c/b"}),V390="l"),VLOOKUP(X390,$AC$2:$AD$17,2,FALSE),IF(AND(OR($E396={"a/c","b/c","c/a","c/b"}),V389="w"),VLOOKUP(X389,$AA$2:$AB$17,2,FALSE),IF(AND(OR($E396={"a/c","b/c","c/a","c/b"}),V389="l"),VLOOKUP(X389,$AC$2:$AD$17,2,FALSE),IF(AND(OR($E396={"a/c","b/c","c/a","c/b"}),V388="w"),VLOOKUP(X388,$AA$2:$AB$17,2,FALSE),IF(AND(OR($E396={"a/c","b/c","c/a","c/b"}),V388="l"),VLOOKUP(X388,$AC$2:$AD$17,2,FALSE),IF(AND(OR($E396={"a/c","b/c","c/a","c/b"}),V387="w"),VLOOKUP(X387,$AA$2:$AB$17,2,FALSE),IF(AND(OR($E396={"a/c","b/c","c/a","c/b"}),V387="l"),VLOOKUP(X387,$AC$2:$AD$17,2,FALSE),IF(AND(OR($E396={"a/c","b/c","c/a","c/b"}),V386="w"),VLOOKUP(X386,$AA$2:$AB$17,2,FALSE),IF(AND(OR($E396={"a/c","b/c","c/a","c/b"}),V386="l"),VLOOKUP(X386,$AC$2:$AD$17,2,FALSE),IF(OR($E396={"a/c","b/c","c/a","c/b"}),1,"")))))))))))))))))))))))</f>
        <v>5a</v>
      </c>
      <c r="Y397" s="12">
        <f t="shared" si="33"/>
        <v>-3</v>
      </c>
      <c r="Z397" s="27">
        <f t="shared" si="34"/>
        <v>0</v>
      </c>
    </row>
    <row r="398" spans="1:26">
      <c r="A398" s="2">
        <v>28</v>
      </c>
      <c r="B398" s="9">
        <f>IF(OR($A398={1,2,3,4,5,6,7,8,9,10,11,12}),1,IF(OR($A398={13,14,15,16,17,18,19,20,21,22,23,24}),2,IF(OR($A398={25,26,27,28,29,30,31,32,33,34,35,36}),3,"")))</f>
        <v>3</v>
      </c>
      <c r="C398" s="9" t="str">
        <f>IF(OR($A398={1,4,7,10,13,16,19,22,25,28,31,34}),"A",IF(OR($A398={2,5,8,11,14,17,20,23,26,29,32,35}),"B",IF(OR($A398={3,6,9,12,15,18,21,24,27,30,33,36}),"C","")))</f>
        <v>A</v>
      </c>
      <c r="D398" t="str">
        <f t="shared" si="35"/>
        <v>1/3</v>
      </c>
      <c r="E398" t="str">
        <f t="shared" si="36"/>
        <v>B/A</v>
      </c>
      <c r="F398" s="13" t="str">
        <f>IF(AND(G398="d",$A398&gt;=1,OR(H398={1,"2a","2b",3,"5a","5b","10a","10b","20a","20b","40a","40b","80a","80b","160a","160b"})),"w",IF(AND(G398="",$A398&gt;=1,OR(H398={1,"2a","2b",3,"5a","5b","10a","10b","20a","20b","40a","40b","80a","80b","160a","160b"})),"l",""))</f>
        <v>l</v>
      </c>
      <c r="G398" s="7" t="str">
        <f>IF(OR($A398={1,2,3,4,5,6,7,8,9,10,11,12}),"d","")</f>
        <v/>
      </c>
      <c r="H398" s="14">
        <f>IF(AND(OR($D397={"1/2","1/3","2/1","3/1"}),F397="w"),VLOOKUP(H397,$AA$2:$AB$17,2,FALSE),IF(AND(OR($D397={"1/2","1/3","2/1","3/1"}),F397="l"),VLOOKUP(H397,$AC$2:$AD$17,2,FALSE),IF(AND(OR($D397={"1/2","1/3","2/1","3/1"}),F396="w"),VLOOKUP(H396,$AA$2:$AB$17,2,FALSE),IF(AND(OR($D397={"1/2","1/3","2/1","3/1"}),F396="l"),VLOOKUP(H396,$AC$2:$AD$17,2,FALSE),IF(AND(OR($D397={"1/2","1/3","2/1","3/1"}),F395="w"),VLOOKUP(H395,$AA$2:$AB$17,2,FALSE),IF(AND(OR($D397={"1/2","1/3","2/1","3/1"}),F395="l"),VLOOKUP(H395,$AC$2:$AD$17,2,FALSE),IF(AND(OR($D397={"1/2","1/3","2/1","3/1"}),F394="w"),VLOOKUP(H394,$AA$2:$AB$17,2,FALSE),IF(AND(OR($D397={"1/2","1/3","2/1","3/1"}),F394="l"),VLOOKUP(H394,$AC$2:$AD$17,2,FALSE),IF(AND(OR($D397={"1/2","1/3","2/1","3/1"}),F393="w"),VLOOKUP(H393,$AA$2:$AB$17,2,FALSE),IF(AND(OR($D397={"1/2","1/3","2/1","3/1"}),F393="l"),VLOOKUP(H393,$AC$2:$AD$17,2,FALSE),IF(AND(OR($D397={"1/2","1/3","2/1","3/1"}),F392="w"),VLOOKUP(H392,$AA$2:$AB$17,2,FALSE),IF(AND(OR($D397={"1/2","1/3","2/1","3/1"}),F392="l"),VLOOKUP(H392,$AC$2:$AD$17,2,FALSE),IF(AND(OR($D397={"1/2","1/3","2/1","3/1"}),F391="w"),VLOOKUP(H391,$AA$2:$AB$17,2,FALSE),IF(AND(OR($D397={"1/2","1/3","2/1","3/1"}),F391="l"),VLOOKUP(H391,$AC$2:$AD$17,2,FALSE),IF(AND(OR($D397={"1/2","1/3","2/1","3/1"}),F390="w"),VLOOKUP(H390,$AA$2:$AB$17,2,FALSE),IF(AND(OR($D397={"1/2","1/3","2/1","3/1"}),F390="l"),VLOOKUP(H390,$AC$2:$AD$17,2,FALSE),IF(AND(OR($D397={"1/2","1/3","2/1","3/1"}),F389="w"),VLOOKUP(H389,$AA$2:$AB$17,2,FALSE),IF(AND(OR($D397={"1/2","1/3","2/1","3/1"}),F389="l"),VLOOKUP(H389,$AC$2:$AD$17,2,FALSE),IF(AND(OR($D397={"1/2","1/3","2/1","3/1"}),F388="w"),VLOOKUP(H388,$AA$2:$AB$17,2,FALSE),IF(AND(OR($D397={"1/2","1/3","2/1","3/1"}),F388="l"),VLOOKUP(H388,$AC$2:$AD$17,2,FALSE),IF(AND(OR($D397={"1/2","1/3","2/1","3/1"}),F387="w"),VLOOKUP(H387,$AA$2:$AB$17,2,FALSE),IF(AND(OR($D397={"1/2","1/3","2/1","3/1"}),F387="l"),VLOOKUP(H387,$AC$2:$AD$17,2,FALSE),IF(OR($D397={"1/2","1/3","2/1","3/1"}),1,"")))))))))))))))))))))))</f>
        <v>1</v>
      </c>
      <c r="I398" s="13" t="str">
        <f>IF(AND(J398="d",$A398&gt;=1,OR(K398={1,"2a","2b",3,"5a","5b","10a","10b","20a","20b","40a","40b","80a","80b","160a","160b"})),"w",IF(AND(J398="",$A398&gt;=1,OR(K398={1,"2a","2b",3,"5a","5b","10a","10b","20a","20b","40a","40b","80a","80b","160a","160b"})),"l",""))</f>
        <v>l</v>
      </c>
      <c r="J398" s="7" t="str">
        <f>IF(OR($A398={13,14,15,16,17,18,19,20,21,22,23,24}),"d","")</f>
        <v/>
      </c>
      <c r="K398" s="14" t="str">
        <f>IF(AND(OR($D397={"1/2","2/3","2/1","3/2"}),I397="w"),VLOOKUP(K397,$AA$2:$AB$17,2,FALSE),IF(AND(OR($D397={"1/2","2/3","2/1","3/2"}),I397="l"),VLOOKUP(K397,$AC$2:$AD$17,2,FALSE),IF(AND(OR($D397={"1/2","2/3","2/1","3/2"}),I396="w"),VLOOKUP(K396,$AA$2:$AB$17,2,FALSE),IF(AND(OR($D397={"1/2","2/3","2/1","3/2"}),I396="l"),VLOOKUP(K396,$AC$2:$AD$17,2,FALSE),IF(AND(OR($D397={"1/2","2/3","2/1","3/2"}),I395="w"),VLOOKUP(K395,$AA$2:$AB$17,2,FALSE),IF(AND(OR($D397={"1/2","2/3","2/1","3/2"}),I395="l"),VLOOKUP(K395,$AC$2:$AD$17,2,FALSE),IF(AND(OR($D397={"1/2","2/3","2/1","3/2"}),I394="w"),VLOOKUP(K394,$AA$2:$AB$17,2,FALSE),IF(AND(OR($D397={"1/2","2/3","2/1","3/2"}),I394="l"),VLOOKUP(K394,$AC$2:$AD$17,2,FALSE),IF(AND(OR($D397={"1/2","2/3","2/1","3/2"}),I393="w"),VLOOKUP(K393,$AA$2:$AB$17,2,FALSE),IF(AND(OR($D397={"1/2","2/3","2/1","3/2"}),I393="l"),VLOOKUP(K393,$AC$2:$AD$17,2,FALSE),IF(AND(OR($D397={"1/2","2/3","2/1","3/2"}),I392="w"),VLOOKUP(K392,$AA$2:$AB$17,2,FALSE),IF(AND(OR($D397={"1/2","2/3","2/1","3/2"}),I392="l"),VLOOKUP(K392,$AC$2:$AD$17,2,FALSE),IF(AND(OR($D397={"1/2","2/3","2/1","3/2"}),I391="w"),VLOOKUP(K391,$AA$2:$AB$17,2,FALSE),IF(AND(OR($D397={"1/2","2/3","2/1","3/2"}),I391="l"),VLOOKUP(K391,$AC$2:$AD$17,2,FALSE),IF(AND(OR($D397={"1/2","2/3","2/1","3/2"}),I390="w"),VLOOKUP(K390,$AA$2:$AB$17,2,FALSE),IF(AND(OR($D397={"1/2","2/3","2/1","3/2"}),I390="l"),VLOOKUP(K390,$AC$2:$AD$17,2,FALSE),IF(AND(OR($D397={"1/2","2/3","2/1","3/2"}),I389="w"),VLOOKUP(K389,$AA$2:$AB$17,2,FALSE),IF(AND(OR($D397={"1/2","2/3","2/1","3/2"}),I389="l"),VLOOKUP(K389,$AC$2:$AD$17,2,FALSE),IF(AND(OR($D397={"1/2","2/3","2/1","3/2"}),I388="w"),VLOOKUP(K388,$AA$2:$AB$17,2,FALSE),IF(AND(OR($D397={"1/2","2/3","2/1","3/2"}),I388="l"),VLOOKUP(K388,$AC$2:$AD$17,2,FALSE),IF(AND(OR($D397={"1/2","2/3","2/1","3/2"}),I387="w"),VLOOKUP(K387,$AA$2:$AB$17,2,FALSE),IF(AND(OR($D397={"1/2","2/3","2/1","3/2"}),I387="l"),VLOOKUP(K387,$AC$2:$AD$17,2,FALSE),IF(OR($D397={"1/2","2/3","2/1","3/2"}),1,"")))))))))))))))))))))))</f>
        <v>2a</v>
      </c>
      <c r="L398" s="13" t="str">
        <f>IF(AND(M398="d",$A398&gt;=1,OR(N398={1,"2a","2b",3,"5a","5b","10a","10b","20a","20b","40a","40b","80a","80b","160a","160b"})),"w",IF(AND(M398="",$A398&gt;=1,OR(N398={1,"2a","2b",3,"5a","5b","10a","10b","20a","20b","40a","40b","80a","80b","160a","160b"})),"l",""))</f>
        <v/>
      </c>
      <c r="M398" s="7" t="str">
        <f>IF(OR($A398={25,26,27,28,29,30,31,32,33,34,35,36}),"d","")</f>
        <v>d</v>
      </c>
      <c r="N398" s="14" t="str">
        <f>IF(AND(OR($D397={"1/3","2/3","3/1","3/2"}),L397="w"),VLOOKUP(N397,$AA$2:$AB$17,2,FALSE),IF(AND(OR($D397={"1/3","2/3","3/1","3/2"}),L397="l"),VLOOKUP(N397,$AC$2:$AD$17,2,FALSE),IF(AND(OR($D397={"1/3","2/3","3/1","3/2"}),L396="w"),VLOOKUP(N396,$AA$2:$AB$17,2,FALSE),IF(AND(OR($D397={"1/3","2/3","3/1","3/2"}),L396="l"),VLOOKUP(N396,$AC$2:$AD$17,2,FALSE),IF(AND(OR($D397={"1/3","2/3","3/1","3/2"}),L395="w"),VLOOKUP(N395,$AA$2:$AB$17,2,FALSE),IF(AND(OR($D397={"1/3","2/3","3/1","3/2"}),L395="l"),VLOOKUP(N395,$AC$2:$AD$17,2,FALSE),IF(AND(OR($D397={"1/3","2/3","3/1","3/2"}),L394="w"),VLOOKUP(N394,$AA$2:$AB$17,2,FALSE),IF(AND(OR($D397={"1/3","2/3","3/1","3/2"}),L394="l"),VLOOKUP(N394,$AC$2:$AD$17,2,FALSE),IF(AND(OR($D397={"1/3","2/3","3/1","3/2"}),L393="w"),VLOOKUP(N393,$AA$2:$AB$17,2,FALSE),IF(AND(OR($D397={"1/3","2/3","3/1","3/2"}),L393="l"),VLOOKUP(N393,$AC$2:$AD$17,2,FALSE),IF(AND(OR($D397={"1/3","2/3","3/1","3/2"}),L392="w"),VLOOKUP(N392,$AA$2:$AB$17,2,FALSE),IF(AND(OR($D397={"1/3","2/3","3/1","3/2"}),L392="l"),VLOOKUP(N392,$AC$2:$AD$17,2,FALSE),IF(AND(OR($D397={"1/3","2/3","3/1","3/2"}),L391="w"),VLOOKUP(N391,$AA$2:$AB$17,2,FALSE),IF(AND(OR($D397={"1/3","2/3","3/1","3/2"}),L391="l"),VLOOKUP(N391,$AC$2:$AD$17,2,FALSE),IF(AND(OR($D397={"1/3","2/3","3/1","3/2"}),L390="w"),VLOOKUP(N390,$AA$2:$AB$17,2,FALSE),IF(AND(OR($D397={"1/3","2/3","3/1","3/2"}),L390="l"),VLOOKUP(N390,$AC$2:$AD$17,2,FALSE),IF(AND(OR($D397={"1/3","2/3","3/1","3/2"}),L389="w"),VLOOKUP(N389,$AA$2:$AB$17,2,FALSE),IF(AND(OR($D397={"1/3","2/3","3/1","3/2"}),L389="l"),VLOOKUP(N389,$AC$2:$AD$17,2,FALSE),IF(AND(OR($D397={"1/3","2/3","3/1","3/2"}),L388="w"),VLOOKUP(N388,$AA$2:$AB$17,2,FALSE),IF(AND(OR($D397={"1/3","2/3","3/1","3/2"}),L388="l"),VLOOKUP(N388,$AC$2:$AD$17,2,FALSE),IF(AND(OR($D397={"1/3","2/3","3/1","3/2"}),L387="w"),VLOOKUP(N387,$AA$2:$AB$17,2,FALSE),IF(AND(OR($D397={"1/3","2/3","3/1","3/2"}),L387="l"),VLOOKUP(N387,$AC$2:$AD$17,2,FALSE),IF(OR($D397={"1/3","2/3","3/1","3/2"}),1,"")))))))))))))))))))))))</f>
        <v/>
      </c>
      <c r="O398" s="12">
        <f t="shared" si="32"/>
        <v>-3</v>
      </c>
      <c r="P398" s="13" t="str">
        <f>IF(AND(Q398="c",$A398&gt;=1,OR(R398={1,"2a","2b",3,"5a","5b","10a","10b","20a","20b","40a","40b","80a","80b","160a","160b"})),"w",IF(AND(Q398="",$A398&gt;=1,OR(R398={1,"2a","2b",3,"5a","5b","10a","10b","20a","20b","40a","40b","80a","80b","160a","160b"})),"l",""))</f>
        <v/>
      </c>
      <c r="Q398" s="7" t="str">
        <f>IF(OR($A398={1,4,7,10,13,16,19,22,25,28,31,34}),"c","")</f>
        <v>c</v>
      </c>
      <c r="R398" s="14" t="str">
        <f>IF(AND(OR($E397={"a/b","a/c","b/a","c/a"}),P397="w"),VLOOKUP(R397,$AA$2:$AB$17,2,FALSE),IF(AND(OR($E397={"a/b","a/c","b/a","c/a"}),P397="l"),VLOOKUP(R397,$AC$2:$AD$17,2,FALSE),IF(AND(OR($E397={"a/b","a/c","b/a","c/a"}),P396="w"),VLOOKUP(R396,$AA$2:$AB$17,2,FALSE),IF(AND(OR($E397={"a/b","a/c","b/a","c/a"}),P396="l"),VLOOKUP(R396,$AC$2:$AD$17,2,FALSE),IF(AND(OR($E397={"a/b","a/c","b/a","c/a"}),P395="w"),VLOOKUP(R395,$AA$2:$AB$17,2,FALSE),IF(AND(OR($E397={"a/b","a/c","b/a","c/a"}),P395="l"),VLOOKUP(R395,$AC$2:$AD$17,2,FALSE),IF(AND(OR($E397={"a/b","a/c","b/a","c/a"}),P394="w"),VLOOKUP(R394,$AA$2:$AB$17,2,FALSE),IF(AND(OR($E397={"a/b","a/c","b/a","c/a"}),P394="l"),VLOOKUP(R394,$AC$2:$AD$17,2,FALSE),IF(AND(OR($E397={"a/b","a/c","b/a","c/a"}),P393="w"),VLOOKUP(R393,$AA$2:$AB$17,2,FALSE),IF(AND(OR($E397={"a/b","a/c","b/a","c/a"}),P393="l"),VLOOKUP(R393,$AC$2:$AD$17,2,FALSE),IF(AND(OR($E397={"a/b","a/c","b/a","c/a"}),P392="w"),VLOOKUP(R392,$AA$2:$AB$17,2,FALSE),IF(AND(OR($E397={"a/b","a/c","b/a","c/a"}),P392="l"),VLOOKUP(R392,$AC$2:$AD$17,2,FALSE),IF(AND(OR($E397={"a/b","a/c","b/a","c/a"}),P391="w"),VLOOKUP(R391,$AA$2:$AB$17,2,FALSE),IF(AND(OR($E397={"a/b","a/c","b/a","c/a"}),P391="l"),VLOOKUP(R391,$AC$2:$AD$17,2,FALSE),IF(AND(OR($E397={"a/b","a/c","b/a","c/a"}),P390="w"),VLOOKUP(R390,$AA$2:$AB$17,2,FALSE),IF(AND(OR($E397={"a/b","a/c","b/a","c/a"}),P390="l"),VLOOKUP(R390,$AC$2:$AD$17,2,FALSE),IF(AND(OR($E397={"a/b","a/c","b/a","c/a"}),P389="w"),VLOOKUP(R389,$AA$2:$AB$17,2,FALSE),IF(AND(OR($E397={"a/b","a/c","b/a","c/a"}),P389="l"),VLOOKUP(R389,$AC$2:$AD$17,2,FALSE),IF(AND(OR($E397={"a/b","a/c","b/a","c/a"}),P388="w"),VLOOKUP(R388,$AA$2:$AB$17,2,FALSE),IF(AND(OR($E397={"a/b","a/c","b/a","c/a"}),P388="l"),VLOOKUP(R388,$AC$2:$AD$17,2,FALSE),IF(AND(OR($E397={"a/b","a/c","b/a","c/a"}),P387="w"),VLOOKUP(R387,$AA$2:$AB$17,2,FALSE),IF(AND(OR($E397={"a/b","a/c","b/a","c/a"}),P387="l"),VLOOKUP(R387,$AC$2:$AD$17,2,FALSE),IF(OR($E397={"a/b","a/c","b/a","c/a"}),1,"")))))))))))))))))))))))</f>
        <v/>
      </c>
      <c r="S398" s="13" t="str">
        <f>IF(AND(T398="c",$A398&gt;=1,OR(U398={1,"2a","2b",3,"5a","5b","10a","10b","20a","20b","40a","40b","80a","80b","160a","160b"})),"w",IF(AND(T398="",$A398&gt;=1,OR(U398={1,"2a","2b",3,"5a","5b","10a","10b","20a","20b","40a","40b","80a","80b","160a","160b"})),"l",""))</f>
        <v>l</v>
      </c>
      <c r="T398" s="7" t="str">
        <f>IF(OR($A398={2,5,8,11,14,17,20,23,26,29,32,35}),"c","")</f>
        <v/>
      </c>
      <c r="U398" s="14">
        <f>IF(AND(OR($E397={"a/b","b/c","b/a","c/b"}),S397="w"),VLOOKUP(U397,$AA$2:$AB$17,2,FALSE),IF(AND(OR($E397={"a/b","b/c","b/a","c/b"}),S397="l"),VLOOKUP(U397,$AC$2:$AD$17,2,FALSE),IF(AND(OR($E397={"a/b","b/c","b/a","c/b"}),S396="w"),VLOOKUP(U396,$AA$2:$AB$17,2,FALSE),IF(AND(OR($E397={"a/b","b/c","b/a","c/b"}),S396="l"),VLOOKUP(U396,$AC$2:$AD$17,2,FALSE),IF(AND(OR($E397={"a/b","b/c","b/a","c/b"}),S395="w"),VLOOKUP(U395,$AA$2:$AB$17,2,FALSE),IF(AND(OR($E397={"a/b","b/c","b/a","c/b"}),S395="l"),VLOOKUP(U395,$AC$2:$AD$17,2,FALSE),IF(AND(OR($E397={"a/b","b/c","b/a","c/b"}),S394="w"),VLOOKUP(U394,$AA$2:$AB$17,2,FALSE),IF(AND(OR($E397={"a/b","b/c","b/a","c/b"}),S394="l"),VLOOKUP(U394,$AC$2:$AD$17,2,FALSE),IF(AND(OR($E397={"a/b","b/c","b/a","c/b"}),S393="w"),VLOOKUP(U393,$AA$2:$AB$17,2,FALSE),IF(AND(OR($E397={"a/b","b/c","b/a","c/b"}),S393="l"),VLOOKUP(U393,$AC$2:$AD$17,2,FALSE),IF(AND(OR($E397={"a/b","b/c","b/a","c/b"}),S392="w"),VLOOKUP(U392,$AA$2:$AB$17,2,FALSE),IF(AND(OR($E397={"a/b","b/c","b/a","c/b"}),S392="l"),VLOOKUP(U392,$AC$2:$AD$17,2,FALSE),IF(AND(OR($E397={"a/b","b/c","b/a","c/b"}),S391="w"),VLOOKUP(U391,$AA$2:$AB$17,2,FALSE),IF(AND(OR($E397={"a/b","b/c","b/a","c/b"}),S391="l"),VLOOKUP(U391,$AC$2:$AD$17,2,FALSE),IF(AND(OR($E397={"a/b","b/c","b/a","c/b"}),S390="w"),VLOOKUP(U390,$AA$2:$AB$17,2,FALSE),IF(AND(OR($E397={"a/b","b/c","b/a","c/b"}),S390="l"),VLOOKUP(U390,$AC$2:$AD$17,2,FALSE),IF(AND(OR($E397={"a/b","b/c","b/a","c/b"}),S389="w"),VLOOKUP(U389,$AA$2:$AB$17,2,FALSE),IF(AND(OR($E397={"a/b","b/c","b/a","c/b"}),S389="l"),VLOOKUP(U389,$AC$2:$AD$17,2,FALSE),IF(AND(OR($E397={"a/b","b/c","b/a","c/b"}),S388="w"),VLOOKUP(U388,$AA$2:$AB$17,2,FALSE),IF(AND(OR($E397={"a/b","b/c","b/a","c/b"}),S388="l"),VLOOKUP(U388,$AC$2:$AD$17,2,FALSE),IF(AND(OR($E397={"a/b","b/c","b/a","c/b"}),S387="w"),VLOOKUP(U387,$AA$2:$AB$17,2,FALSE),IF(AND(OR($E397={"a/b","b/c","b/a","c/b"}),S387="l"),VLOOKUP(U387,$AC$2:$AD$17,2,FALSE),IF(OR($E397={"a/b","b/c","b/a","c/b"}),1,"")))))))))))))))))))))))</f>
        <v>1</v>
      </c>
      <c r="V398" s="13" t="str">
        <f>IF(AND(W398="c",$A398&gt;=1,OR(X398={1,"2a","2b",3,"5a","5b","10a","10b","20a","20b","40a","40b","80a","80b","160a","160b"})),"w",IF(AND(W398="",$A398&gt;=1,OR(X398={1,"2a","2b",3,"5a","5b","10a","10b","20a","20b","40a","40b","80a","80b","160a","160b"})),"l",""))</f>
        <v>l</v>
      </c>
      <c r="W398" s="7" t="str">
        <f>IF(OR($A398={3,6,9,12,15,18,21,24,27,30,33,36}),"c","")</f>
        <v/>
      </c>
      <c r="X398" s="14" t="str">
        <f>IF(AND(OR($E397={"a/c","b/c","c/a","c/b"}),V397="w"),VLOOKUP(X397,$AA$2:$AB$17,2,FALSE),IF(AND(OR($E397={"a/c","b/c","c/a","c/b"}),V397="l"),VLOOKUP(X397,$AC$2:$AD$17,2,FALSE),IF(AND(OR($E397={"a/c","b/c","c/a","c/b"}),V396="w"),VLOOKUP(X396,$AA$2:$AB$17,2,FALSE),IF(AND(OR($E397={"a/c","b/c","c/a","c/b"}),V396="l"),VLOOKUP(X396,$AC$2:$AD$17,2,FALSE),IF(AND(OR($E397={"a/c","b/c","c/a","c/b"}),V395="w"),VLOOKUP(X395,$AA$2:$AB$17,2,FALSE),IF(AND(OR($E397={"a/c","b/c","c/a","c/b"}),V395="l"),VLOOKUP(X395,$AC$2:$AD$17,2,FALSE),IF(AND(OR($E397={"a/c","b/c","c/a","c/b"}),V394="w"),VLOOKUP(X394,$AA$2:$AB$17,2,FALSE),IF(AND(OR($E397={"a/c","b/c","c/a","c/b"}),V394="l"),VLOOKUP(X394,$AC$2:$AD$17,2,FALSE),IF(AND(OR($E397={"a/c","b/c","c/a","c/b"}),V393="w"),VLOOKUP(X393,$AA$2:$AB$17,2,FALSE),IF(AND(OR($E397={"a/c","b/c","c/a","c/b"}),V393="l"),VLOOKUP(X393,$AC$2:$AD$17,2,FALSE),IF(AND(OR($E397={"a/c","b/c","c/a","c/b"}),V392="w"),VLOOKUP(X392,$AA$2:$AB$17,2,FALSE),IF(AND(OR($E397={"a/c","b/c","c/a","c/b"}),V392="l"),VLOOKUP(X392,$AC$2:$AD$17,2,FALSE),IF(AND(OR($E397={"a/c","b/c","c/a","c/b"}),V391="w"),VLOOKUP(X391,$AA$2:$AB$17,2,FALSE),IF(AND(OR($E397={"a/c","b/c","c/a","c/b"}),V391="l"),VLOOKUP(X391,$AC$2:$AD$17,2,FALSE),IF(AND(OR($E397={"a/c","b/c","c/a","c/b"}),V390="w"),VLOOKUP(X390,$AA$2:$AB$17,2,FALSE),IF(AND(OR($E397={"a/c","b/c","c/a","c/b"}),V390="l"),VLOOKUP(X390,$AC$2:$AD$17,2,FALSE),IF(AND(OR($E397={"a/c","b/c","c/a","c/b"}),V389="w"),VLOOKUP(X389,$AA$2:$AB$17,2,FALSE),IF(AND(OR($E397={"a/c","b/c","c/a","c/b"}),V389="l"),VLOOKUP(X389,$AC$2:$AD$17,2,FALSE),IF(AND(OR($E397={"a/c","b/c","c/a","c/b"}),V388="w"),VLOOKUP(X388,$AA$2:$AB$17,2,FALSE),IF(AND(OR($E397={"a/c","b/c","c/a","c/b"}),V388="l"),VLOOKUP(X388,$AC$2:$AD$17,2,FALSE),IF(AND(OR($E397={"a/c","b/c","c/a","c/b"}),V387="w"),VLOOKUP(X387,$AA$2:$AB$17,2,FALSE),IF(AND(OR($E397={"a/c","b/c","c/a","c/b"}),V387="l"),VLOOKUP(X387,$AC$2:$AD$17,2,FALSE),IF(OR($E397={"a/c","b/c","c/a","c/b"}),1,"")))))))))))))))))))))))</f>
        <v>5b</v>
      </c>
      <c r="Y398" s="12">
        <f t="shared" si="33"/>
        <v>-6</v>
      </c>
      <c r="Z398" s="27">
        <f t="shared" si="34"/>
        <v>-9</v>
      </c>
    </row>
    <row r="399" spans="1:26">
      <c r="A399" s="2">
        <v>14</v>
      </c>
      <c r="B399" s="9">
        <f>IF(OR($A399={1,2,3,4,5,6,7,8,9,10,11,12}),1,IF(OR($A399={13,14,15,16,17,18,19,20,21,22,23,24}),2,IF(OR($A399={25,26,27,28,29,30,31,32,33,34,35,36}),3,"")))</f>
        <v>2</v>
      </c>
      <c r="C399" s="9" t="str">
        <f>IF(OR($A399={1,4,7,10,13,16,19,22,25,28,31,34}),"A",IF(OR($A399={2,5,8,11,14,17,20,23,26,29,32,35}),"B",IF(OR($A399={3,6,9,12,15,18,21,24,27,30,33,36}),"C","")))</f>
        <v>B</v>
      </c>
      <c r="D399" t="str">
        <f t="shared" si="35"/>
        <v>3/2</v>
      </c>
      <c r="E399" t="str">
        <f t="shared" si="36"/>
        <v>A/B</v>
      </c>
      <c r="F399" s="13" t="str">
        <f>IF(AND(G399="d",$A399&gt;=1,OR(H399={1,"2a","2b",3,"5a","5b","10a","10b","20a","20b","40a","40b","80a","80b","160a","160b"})),"w",IF(AND(G399="",$A399&gt;=1,OR(H399={1,"2a","2b",3,"5a","5b","10a","10b","20a","20b","40a","40b","80a","80b","160a","160b"})),"l",""))</f>
        <v>l</v>
      </c>
      <c r="G399" s="7" t="str">
        <f>IF(OR($A399={1,2,3,4,5,6,7,8,9,10,11,12}),"d","")</f>
        <v/>
      </c>
      <c r="H399" s="14" t="str">
        <f>IF(AND(OR($D398={"1/2","1/3","2/1","3/1"}),F398="w"),VLOOKUP(H398,$AA$2:$AB$17,2,FALSE),IF(AND(OR($D398={"1/2","1/3","2/1","3/1"}),F398="l"),VLOOKUP(H398,$AC$2:$AD$17,2,FALSE),IF(AND(OR($D398={"1/2","1/3","2/1","3/1"}),F397="w"),VLOOKUP(H397,$AA$2:$AB$17,2,FALSE),IF(AND(OR($D398={"1/2","1/3","2/1","3/1"}),F397="l"),VLOOKUP(H397,$AC$2:$AD$17,2,FALSE),IF(AND(OR($D398={"1/2","1/3","2/1","3/1"}),F396="w"),VLOOKUP(H396,$AA$2:$AB$17,2,FALSE),IF(AND(OR($D398={"1/2","1/3","2/1","3/1"}),F396="l"),VLOOKUP(H396,$AC$2:$AD$17,2,FALSE),IF(AND(OR($D398={"1/2","1/3","2/1","3/1"}),F395="w"),VLOOKUP(H395,$AA$2:$AB$17,2,FALSE),IF(AND(OR($D398={"1/2","1/3","2/1","3/1"}),F395="l"),VLOOKUP(H395,$AC$2:$AD$17,2,FALSE),IF(AND(OR($D398={"1/2","1/3","2/1","3/1"}),F394="w"),VLOOKUP(H394,$AA$2:$AB$17,2,FALSE),IF(AND(OR($D398={"1/2","1/3","2/1","3/1"}),F394="l"),VLOOKUP(H394,$AC$2:$AD$17,2,FALSE),IF(AND(OR($D398={"1/2","1/3","2/1","3/1"}),F393="w"),VLOOKUP(H393,$AA$2:$AB$17,2,FALSE),IF(AND(OR($D398={"1/2","1/3","2/1","3/1"}),F393="l"),VLOOKUP(H393,$AC$2:$AD$17,2,FALSE),IF(AND(OR($D398={"1/2","1/3","2/1","3/1"}),F392="w"),VLOOKUP(H392,$AA$2:$AB$17,2,FALSE),IF(AND(OR($D398={"1/2","1/3","2/1","3/1"}),F392="l"),VLOOKUP(H392,$AC$2:$AD$17,2,FALSE),IF(AND(OR($D398={"1/2","1/3","2/1","3/1"}),F391="w"),VLOOKUP(H391,$AA$2:$AB$17,2,FALSE),IF(AND(OR($D398={"1/2","1/3","2/1","3/1"}),F391="l"),VLOOKUP(H391,$AC$2:$AD$17,2,FALSE),IF(AND(OR($D398={"1/2","1/3","2/1","3/1"}),F390="w"),VLOOKUP(H390,$AA$2:$AB$17,2,FALSE),IF(AND(OR($D398={"1/2","1/3","2/1","3/1"}),F390="l"),VLOOKUP(H390,$AC$2:$AD$17,2,FALSE),IF(AND(OR($D398={"1/2","1/3","2/1","3/1"}),F389="w"),VLOOKUP(H389,$AA$2:$AB$17,2,FALSE),IF(AND(OR($D398={"1/2","1/3","2/1","3/1"}),F389="l"),VLOOKUP(H389,$AC$2:$AD$17,2,FALSE),IF(AND(OR($D398={"1/2","1/3","2/1","3/1"}),F388="w"),VLOOKUP(H388,$AA$2:$AB$17,2,FALSE),IF(AND(OR($D398={"1/2","1/3","2/1","3/1"}),F388="l"),VLOOKUP(H388,$AC$2:$AD$17,2,FALSE),IF(OR($D398={"1/2","1/3","2/1","3/1"}),1,"")))))))))))))))))))))))</f>
        <v>2a</v>
      </c>
      <c r="I399" s="13" t="str">
        <f>IF(AND(J399="d",$A399&gt;=1,OR(K399={1,"2a","2b",3,"5a","5b","10a","10b","20a","20b","40a","40b","80a","80b","160a","160b"})),"w",IF(AND(J399="",$A399&gt;=1,OR(K399={1,"2a","2b",3,"5a","5b","10a","10b","20a","20b","40a","40b","80a","80b","160a","160b"})),"l",""))</f>
        <v/>
      </c>
      <c r="J399" s="7" t="str">
        <f>IF(OR($A399={13,14,15,16,17,18,19,20,21,22,23,24}),"d","")</f>
        <v>d</v>
      </c>
      <c r="K399" s="14" t="str">
        <f>IF(AND(OR($D398={"1/2","2/3","2/1","3/2"}),I398="w"),VLOOKUP(K398,$AA$2:$AB$17,2,FALSE),IF(AND(OR($D398={"1/2","2/3","2/1","3/2"}),I398="l"),VLOOKUP(K398,$AC$2:$AD$17,2,FALSE),IF(AND(OR($D398={"1/2","2/3","2/1","3/2"}),I397="w"),VLOOKUP(K397,$AA$2:$AB$17,2,FALSE),IF(AND(OR($D398={"1/2","2/3","2/1","3/2"}),I397="l"),VLOOKUP(K397,$AC$2:$AD$17,2,FALSE),IF(AND(OR($D398={"1/2","2/3","2/1","3/2"}),I396="w"),VLOOKUP(K396,$AA$2:$AB$17,2,FALSE),IF(AND(OR($D398={"1/2","2/3","2/1","3/2"}),I396="l"),VLOOKUP(K396,$AC$2:$AD$17,2,FALSE),IF(AND(OR($D398={"1/2","2/3","2/1","3/2"}),I395="w"),VLOOKUP(K395,$AA$2:$AB$17,2,FALSE),IF(AND(OR($D398={"1/2","2/3","2/1","3/2"}),I395="l"),VLOOKUP(K395,$AC$2:$AD$17,2,FALSE),IF(AND(OR($D398={"1/2","2/3","2/1","3/2"}),I394="w"),VLOOKUP(K394,$AA$2:$AB$17,2,FALSE),IF(AND(OR($D398={"1/2","2/3","2/1","3/2"}),I394="l"),VLOOKUP(K394,$AC$2:$AD$17,2,FALSE),IF(AND(OR($D398={"1/2","2/3","2/1","3/2"}),I393="w"),VLOOKUP(K393,$AA$2:$AB$17,2,FALSE),IF(AND(OR($D398={"1/2","2/3","2/1","3/2"}),I393="l"),VLOOKUP(K393,$AC$2:$AD$17,2,FALSE),IF(AND(OR($D398={"1/2","2/3","2/1","3/2"}),I392="w"),VLOOKUP(K392,$AA$2:$AB$17,2,FALSE),IF(AND(OR($D398={"1/2","2/3","2/1","3/2"}),I392="l"),VLOOKUP(K392,$AC$2:$AD$17,2,FALSE),IF(AND(OR($D398={"1/2","2/3","2/1","3/2"}),I391="w"),VLOOKUP(K391,$AA$2:$AB$17,2,FALSE),IF(AND(OR($D398={"1/2","2/3","2/1","3/2"}),I391="l"),VLOOKUP(K391,$AC$2:$AD$17,2,FALSE),IF(AND(OR($D398={"1/2","2/3","2/1","3/2"}),I390="w"),VLOOKUP(K390,$AA$2:$AB$17,2,FALSE),IF(AND(OR($D398={"1/2","2/3","2/1","3/2"}),I390="l"),VLOOKUP(K390,$AC$2:$AD$17,2,FALSE),IF(AND(OR($D398={"1/2","2/3","2/1","3/2"}),I389="w"),VLOOKUP(K389,$AA$2:$AB$17,2,FALSE),IF(AND(OR($D398={"1/2","2/3","2/1","3/2"}),I389="l"),VLOOKUP(K389,$AC$2:$AD$17,2,FALSE),IF(AND(OR($D398={"1/2","2/3","2/1","3/2"}),I388="w"),VLOOKUP(K388,$AA$2:$AB$17,2,FALSE),IF(AND(OR($D398={"1/2","2/3","2/1","3/2"}),I388="l"),VLOOKUP(K388,$AC$2:$AD$17,2,FALSE),IF(OR($D398={"1/2","2/3","2/1","3/2"}),1,"")))))))))))))))))))))))</f>
        <v/>
      </c>
      <c r="L399" s="13" t="str">
        <f>IF(AND(M399="d",$A399&gt;=1,OR(N399={1,"2a","2b",3,"5a","5b","10a","10b","20a","20b","40a","40b","80a","80b","160a","160b"})),"w",IF(AND(M399="",$A399&gt;=1,OR(N399={1,"2a","2b",3,"5a","5b","10a","10b","20a","20b","40a","40b","80a","80b","160a","160b"})),"l",""))</f>
        <v>l</v>
      </c>
      <c r="M399" s="7" t="str">
        <f>IF(OR($A399={25,26,27,28,29,30,31,32,33,34,35,36}),"d","")</f>
        <v/>
      </c>
      <c r="N399" s="14" t="str">
        <f>IF(AND(OR($D398={"1/3","2/3","3/1","3/2"}),L398="w"),VLOOKUP(N398,$AA$2:$AB$17,2,FALSE),IF(AND(OR($D398={"1/3","2/3","3/1","3/2"}),L398="l"),VLOOKUP(N398,$AC$2:$AD$17,2,FALSE),IF(AND(OR($D398={"1/3","2/3","3/1","3/2"}),L397="w"),VLOOKUP(N397,$AA$2:$AB$17,2,FALSE),IF(AND(OR($D398={"1/3","2/3","3/1","3/2"}),L397="l"),VLOOKUP(N397,$AC$2:$AD$17,2,FALSE),IF(AND(OR($D398={"1/3","2/3","3/1","3/2"}),L396="w"),VLOOKUP(N396,$AA$2:$AB$17,2,FALSE),IF(AND(OR($D398={"1/3","2/3","3/1","3/2"}),L396="l"),VLOOKUP(N396,$AC$2:$AD$17,2,FALSE),IF(AND(OR($D398={"1/3","2/3","3/1","3/2"}),L395="w"),VLOOKUP(N395,$AA$2:$AB$17,2,FALSE),IF(AND(OR($D398={"1/3","2/3","3/1","3/2"}),L395="l"),VLOOKUP(N395,$AC$2:$AD$17,2,FALSE),IF(AND(OR($D398={"1/3","2/3","3/1","3/2"}),L394="w"),VLOOKUP(N394,$AA$2:$AB$17,2,FALSE),IF(AND(OR($D398={"1/3","2/3","3/1","3/2"}),L394="l"),VLOOKUP(N394,$AC$2:$AD$17,2,FALSE),IF(AND(OR($D398={"1/3","2/3","3/1","3/2"}),L393="w"),VLOOKUP(N393,$AA$2:$AB$17,2,FALSE),IF(AND(OR($D398={"1/3","2/3","3/1","3/2"}),L393="l"),VLOOKUP(N393,$AC$2:$AD$17,2,FALSE),IF(AND(OR($D398={"1/3","2/3","3/1","3/2"}),L392="w"),VLOOKUP(N392,$AA$2:$AB$17,2,FALSE),IF(AND(OR($D398={"1/3","2/3","3/1","3/2"}),L392="l"),VLOOKUP(N392,$AC$2:$AD$17,2,FALSE),IF(AND(OR($D398={"1/3","2/3","3/1","3/2"}),L391="w"),VLOOKUP(N391,$AA$2:$AB$17,2,FALSE),IF(AND(OR($D398={"1/3","2/3","3/1","3/2"}),L391="l"),VLOOKUP(N391,$AC$2:$AD$17,2,FALSE),IF(AND(OR($D398={"1/3","2/3","3/1","3/2"}),L390="w"),VLOOKUP(N390,$AA$2:$AB$17,2,FALSE),IF(AND(OR($D398={"1/3","2/3","3/1","3/2"}),L390="l"),VLOOKUP(N390,$AC$2:$AD$17,2,FALSE),IF(AND(OR($D398={"1/3","2/3","3/1","3/2"}),L389="w"),VLOOKUP(N389,$AA$2:$AB$17,2,FALSE),IF(AND(OR($D398={"1/3","2/3","3/1","3/2"}),L389="l"),VLOOKUP(N389,$AC$2:$AD$17,2,FALSE),IF(AND(OR($D398={"1/3","2/3","3/1","3/2"}),L388="w"),VLOOKUP(N388,$AA$2:$AB$17,2,FALSE),IF(AND(OR($D398={"1/3","2/3","3/1","3/2"}),L388="l"),VLOOKUP(N388,$AC$2:$AD$17,2,FALSE),IF(OR($D398={"1/3","2/3","3/1","3/2"}),1,"")))))))))))))))))))))))</f>
        <v>10a</v>
      </c>
      <c r="O399" s="12">
        <f t="shared" si="32"/>
        <v>-12</v>
      </c>
      <c r="P399" s="13" t="str">
        <f>IF(AND(Q399="c",$A399&gt;=1,OR(R399={1,"2a","2b",3,"5a","5b","10a","10b","20a","20b","40a","40b","80a","80b","160a","160b"})),"w",IF(AND(Q399="",$A399&gt;=1,OR(R399={1,"2a","2b",3,"5a","5b","10a","10b","20a","20b","40a","40b","80a","80b","160a","160b"})),"l",""))</f>
        <v>l</v>
      </c>
      <c r="Q399" s="7" t="str">
        <f>IF(OR($A399={1,4,7,10,13,16,19,22,25,28,31,34}),"c","")</f>
        <v/>
      </c>
      <c r="R399" s="14">
        <f>IF(AND(OR($E398={"a/b","a/c","b/a","c/a"}),P398="w"),VLOOKUP(R398,$AA$2:$AB$17,2,FALSE),IF(AND(OR($E398={"a/b","a/c","b/a","c/a"}),P398="l"),VLOOKUP(R398,$AC$2:$AD$17,2,FALSE),IF(AND(OR($E398={"a/b","a/c","b/a","c/a"}),P397="w"),VLOOKUP(R397,$AA$2:$AB$17,2,FALSE),IF(AND(OR($E398={"a/b","a/c","b/a","c/a"}),P397="l"),VLOOKUP(R397,$AC$2:$AD$17,2,FALSE),IF(AND(OR($E398={"a/b","a/c","b/a","c/a"}),P396="w"),VLOOKUP(R396,$AA$2:$AB$17,2,FALSE),IF(AND(OR($E398={"a/b","a/c","b/a","c/a"}),P396="l"),VLOOKUP(R396,$AC$2:$AD$17,2,FALSE),IF(AND(OR($E398={"a/b","a/c","b/a","c/a"}),P395="w"),VLOOKUP(R395,$AA$2:$AB$17,2,FALSE),IF(AND(OR($E398={"a/b","a/c","b/a","c/a"}),P395="l"),VLOOKUP(R395,$AC$2:$AD$17,2,FALSE),IF(AND(OR($E398={"a/b","a/c","b/a","c/a"}),P394="w"),VLOOKUP(R394,$AA$2:$AB$17,2,FALSE),IF(AND(OR($E398={"a/b","a/c","b/a","c/a"}),P394="l"),VLOOKUP(R394,$AC$2:$AD$17,2,FALSE),IF(AND(OR($E398={"a/b","a/c","b/a","c/a"}),P393="w"),VLOOKUP(R393,$AA$2:$AB$17,2,FALSE),IF(AND(OR($E398={"a/b","a/c","b/a","c/a"}),P393="l"),VLOOKUP(R393,$AC$2:$AD$17,2,FALSE),IF(AND(OR($E398={"a/b","a/c","b/a","c/a"}),P392="w"),VLOOKUP(R392,$AA$2:$AB$17,2,FALSE),IF(AND(OR($E398={"a/b","a/c","b/a","c/a"}),P392="l"),VLOOKUP(R392,$AC$2:$AD$17,2,FALSE),IF(AND(OR($E398={"a/b","a/c","b/a","c/a"}),P391="w"),VLOOKUP(R391,$AA$2:$AB$17,2,FALSE),IF(AND(OR($E398={"a/b","a/c","b/a","c/a"}),P391="l"),VLOOKUP(R391,$AC$2:$AD$17,2,FALSE),IF(AND(OR($E398={"a/b","a/c","b/a","c/a"}),P390="w"),VLOOKUP(R390,$AA$2:$AB$17,2,FALSE),IF(AND(OR($E398={"a/b","a/c","b/a","c/a"}),P390="l"),VLOOKUP(R390,$AC$2:$AD$17,2,FALSE),IF(AND(OR($E398={"a/b","a/c","b/a","c/a"}),P389="w"),VLOOKUP(R389,$AA$2:$AB$17,2,FALSE),IF(AND(OR($E398={"a/b","a/c","b/a","c/a"}),P389="l"),VLOOKUP(R389,$AC$2:$AD$17,2,FALSE),IF(AND(OR($E398={"a/b","a/c","b/a","c/a"}),P388="w"),VLOOKUP(R388,$AA$2:$AB$17,2,FALSE),IF(AND(OR($E398={"a/b","a/c","b/a","c/a"}),P388="l"),VLOOKUP(R388,$AC$2:$AD$17,2,FALSE),IF(OR($E398={"a/b","a/c","b/a","c/a"}),1,"")))))))))))))))))))))))</f>
        <v>3</v>
      </c>
      <c r="S399" s="13" t="str">
        <f>IF(AND(T399="c",$A399&gt;=1,OR(U399={1,"2a","2b",3,"5a","5b","10a","10b","20a","20b","40a","40b","80a","80b","160a","160b"})),"w",IF(AND(T399="",$A399&gt;=1,OR(U399={1,"2a","2b",3,"5a","5b","10a","10b","20a","20b","40a","40b","80a","80b","160a","160b"})),"l",""))</f>
        <v>w</v>
      </c>
      <c r="T399" s="7" t="str">
        <f>IF(OR($A399={2,5,8,11,14,17,20,23,26,29,32,35}),"c","")</f>
        <v>c</v>
      </c>
      <c r="U399" s="14" t="str">
        <f>IF(AND(OR($E398={"a/b","b/c","b/a","c/b"}),S398="w"),VLOOKUP(U398,$AA$2:$AB$17,2,FALSE),IF(AND(OR($E398={"a/b","b/c","b/a","c/b"}),S398="l"),VLOOKUP(U398,$AC$2:$AD$17,2,FALSE),IF(AND(OR($E398={"a/b","b/c","b/a","c/b"}),S397="w"),VLOOKUP(U397,$AA$2:$AB$17,2,FALSE),IF(AND(OR($E398={"a/b","b/c","b/a","c/b"}),S397="l"),VLOOKUP(U397,$AC$2:$AD$17,2,FALSE),IF(AND(OR($E398={"a/b","b/c","b/a","c/b"}),S396="w"),VLOOKUP(U396,$AA$2:$AB$17,2,FALSE),IF(AND(OR($E398={"a/b","b/c","b/a","c/b"}),S396="l"),VLOOKUP(U396,$AC$2:$AD$17,2,FALSE),IF(AND(OR($E398={"a/b","b/c","b/a","c/b"}),S395="w"),VLOOKUP(U395,$AA$2:$AB$17,2,FALSE),IF(AND(OR($E398={"a/b","b/c","b/a","c/b"}),S395="l"),VLOOKUP(U395,$AC$2:$AD$17,2,FALSE),IF(AND(OR($E398={"a/b","b/c","b/a","c/b"}),S394="w"),VLOOKUP(U394,$AA$2:$AB$17,2,FALSE),IF(AND(OR($E398={"a/b","b/c","b/a","c/b"}),S394="l"),VLOOKUP(U394,$AC$2:$AD$17,2,FALSE),IF(AND(OR($E398={"a/b","b/c","b/a","c/b"}),S393="w"),VLOOKUP(U393,$AA$2:$AB$17,2,FALSE),IF(AND(OR($E398={"a/b","b/c","b/a","c/b"}),S393="l"),VLOOKUP(U393,$AC$2:$AD$17,2,FALSE),IF(AND(OR($E398={"a/b","b/c","b/a","c/b"}),S392="w"),VLOOKUP(U392,$AA$2:$AB$17,2,FALSE),IF(AND(OR($E398={"a/b","b/c","b/a","c/b"}),S392="l"),VLOOKUP(U392,$AC$2:$AD$17,2,FALSE),IF(AND(OR($E398={"a/b","b/c","b/a","c/b"}),S391="w"),VLOOKUP(U391,$AA$2:$AB$17,2,FALSE),IF(AND(OR($E398={"a/b","b/c","b/a","c/b"}),S391="l"),VLOOKUP(U391,$AC$2:$AD$17,2,FALSE),IF(AND(OR($E398={"a/b","b/c","b/a","c/b"}),S390="w"),VLOOKUP(U390,$AA$2:$AB$17,2,FALSE),IF(AND(OR($E398={"a/b","b/c","b/a","c/b"}),S390="l"),VLOOKUP(U390,$AC$2:$AD$17,2,FALSE),IF(AND(OR($E398={"a/b","b/c","b/a","c/b"}),S389="w"),VLOOKUP(U389,$AA$2:$AB$17,2,FALSE),IF(AND(OR($E398={"a/b","b/c","b/a","c/b"}),S389="l"),VLOOKUP(U389,$AC$2:$AD$17,2,FALSE),IF(AND(OR($E398={"a/b","b/c","b/a","c/b"}),S388="w"),VLOOKUP(U388,$AA$2:$AB$17,2,FALSE),IF(AND(OR($E398={"a/b","b/c","b/a","c/b"}),S388="l"),VLOOKUP(U388,$AC$2:$AD$17,2,FALSE),IF(OR($E398={"a/b","b/c","b/a","c/b"}),1,"")))))))))))))))))))))))</f>
        <v>2a</v>
      </c>
      <c r="V399" s="13" t="str">
        <f>IF(AND(W399="c",$A399&gt;=1,OR(X399={1,"2a","2b",3,"5a","5b","10a","10b","20a","20b","40a","40b","80a","80b","160a","160b"})),"w",IF(AND(W399="",$A399&gt;=1,OR(X399={1,"2a","2b",3,"5a","5b","10a","10b","20a","20b","40a","40b","80a","80b","160a","160b"})),"l",""))</f>
        <v/>
      </c>
      <c r="W399" s="7" t="str">
        <f>IF(OR($A399={3,6,9,12,15,18,21,24,27,30,33,36}),"c","")</f>
        <v/>
      </c>
      <c r="X399" s="14" t="str">
        <f>IF(AND(OR($E398={"a/c","b/c","c/a","c/b"}),V398="w"),VLOOKUP(X398,$AA$2:$AB$17,2,FALSE),IF(AND(OR($E398={"a/c","b/c","c/a","c/b"}),V398="l"),VLOOKUP(X398,$AC$2:$AD$17,2,FALSE),IF(AND(OR($E398={"a/c","b/c","c/a","c/b"}),V397="w"),VLOOKUP(X397,$AA$2:$AB$17,2,FALSE),IF(AND(OR($E398={"a/c","b/c","c/a","c/b"}),V397="l"),VLOOKUP(X397,$AC$2:$AD$17,2,FALSE),IF(AND(OR($E398={"a/c","b/c","c/a","c/b"}),V396="w"),VLOOKUP(X396,$AA$2:$AB$17,2,FALSE),IF(AND(OR($E398={"a/c","b/c","c/a","c/b"}),V396="l"),VLOOKUP(X396,$AC$2:$AD$17,2,FALSE),IF(AND(OR($E398={"a/c","b/c","c/a","c/b"}),V395="w"),VLOOKUP(X395,$AA$2:$AB$17,2,FALSE),IF(AND(OR($E398={"a/c","b/c","c/a","c/b"}),V395="l"),VLOOKUP(X395,$AC$2:$AD$17,2,FALSE),IF(AND(OR($E398={"a/c","b/c","c/a","c/b"}),V394="w"),VLOOKUP(X394,$AA$2:$AB$17,2,FALSE),IF(AND(OR($E398={"a/c","b/c","c/a","c/b"}),V394="l"),VLOOKUP(X394,$AC$2:$AD$17,2,FALSE),IF(AND(OR($E398={"a/c","b/c","c/a","c/b"}),V393="w"),VLOOKUP(X393,$AA$2:$AB$17,2,FALSE),IF(AND(OR($E398={"a/c","b/c","c/a","c/b"}),V393="l"),VLOOKUP(X393,$AC$2:$AD$17,2,FALSE),IF(AND(OR($E398={"a/c","b/c","c/a","c/b"}),V392="w"),VLOOKUP(X392,$AA$2:$AB$17,2,FALSE),IF(AND(OR($E398={"a/c","b/c","c/a","c/b"}),V392="l"),VLOOKUP(X392,$AC$2:$AD$17,2,FALSE),IF(AND(OR($E398={"a/c","b/c","c/a","c/b"}),V391="w"),VLOOKUP(X391,$AA$2:$AB$17,2,FALSE),IF(AND(OR($E398={"a/c","b/c","c/a","c/b"}),V391="l"),VLOOKUP(X391,$AC$2:$AD$17,2,FALSE),IF(AND(OR($E398={"a/c","b/c","c/a","c/b"}),V390="w"),VLOOKUP(X390,$AA$2:$AB$17,2,FALSE),IF(AND(OR($E398={"a/c","b/c","c/a","c/b"}),V390="l"),VLOOKUP(X390,$AC$2:$AD$17,2,FALSE),IF(AND(OR($E398={"a/c","b/c","c/a","c/b"}),V389="w"),VLOOKUP(X389,$AA$2:$AB$17,2,FALSE),IF(AND(OR($E398={"a/c","b/c","c/a","c/b"}),V389="l"),VLOOKUP(X389,$AC$2:$AD$17,2,FALSE),IF(AND(OR($E398={"a/c","b/c","c/a","c/b"}),V388="w"),VLOOKUP(X388,$AA$2:$AB$17,2,FALSE),IF(AND(OR($E398={"a/c","b/c","c/a","c/b"}),V388="l"),VLOOKUP(X388,$AC$2:$AD$17,2,FALSE),IF(OR($E398={"a/c","b/c","c/a","c/b"}),1,"")))))))))))))))))))))))</f>
        <v/>
      </c>
      <c r="Y399" s="12">
        <f t="shared" si="33"/>
        <v>1</v>
      </c>
      <c r="Z399" s="27">
        <f t="shared" si="34"/>
        <v>-11</v>
      </c>
    </row>
    <row r="400" spans="1:26">
      <c r="A400" s="2">
        <v>2</v>
      </c>
      <c r="B400" s="9">
        <f>IF(OR($A400={1,2,3,4,5,6,7,8,9,10,11,12}),1,IF(OR($A400={13,14,15,16,17,18,19,20,21,22,23,24}),2,IF(OR($A400={25,26,27,28,29,30,31,32,33,34,35,36}),3,"")))</f>
        <v>1</v>
      </c>
      <c r="C400" s="9" t="str">
        <f>IF(OR($A400={1,4,7,10,13,16,19,22,25,28,31,34}),"A",IF(OR($A400={2,5,8,11,14,17,20,23,26,29,32,35}),"B",IF(OR($A400={3,6,9,12,15,18,21,24,27,30,33,36}),"C","")))</f>
        <v>B</v>
      </c>
      <c r="D400" t="str">
        <f t="shared" si="35"/>
        <v>2/1</v>
      </c>
      <c r="E400" t="str">
        <f t="shared" si="36"/>
        <v>A/B</v>
      </c>
      <c r="F400" s="13" t="str">
        <f>IF(AND(G400="d",$A400&gt;=1,OR(H400={1,"2a","2b",3,"5a","5b","10a","10b","20a","20b","40a","40b","80a","80b","160a","160b"})),"w",IF(AND(G400="",$A400&gt;=1,OR(H400={1,"2a","2b",3,"5a","5b","10a","10b","20a","20b","40a","40b","80a","80b","160a","160b"})),"l",""))</f>
        <v/>
      </c>
      <c r="G400" s="7" t="str">
        <f>IF(OR($A400={1,2,3,4,5,6,7,8,9,10,11,12}),"d","")</f>
        <v>d</v>
      </c>
      <c r="H400" s="14" t="str">
        <f>IF(AND(OR($D399={"1/2","1/3","2/1","3/1"}),F399="w"),VLOOKUP(H399,$AA$2:$AB$17,2,FALSE),IF(AND(OR($D399={"1/2","1/3","2/1","3/1"}),F399="l"),VLOOKUP(H399,$AC$2:$AD$17,2,FALSE),IF(AND(OR($D399={"1/2","1/3","2/1","3/1"}),F398="w"),VLOOKUP(H398,$AA$2:$AB$17,2,FALSE),IF(AND(OR($D399={"1/2","1/3","2/1","3/1"}),F398="l"),VLOOKUP(H398,$AC$2:$AD$17,2,FALSE),IF(AND(OR($D399={"1/2","1/3","2/1","3/1"}),F397="w"),VLOOKUP(H397,$AA$2:$AB$17,2,FALSE),IF(AND(OR($D399={"1/2","1/3","2/1","3/1"}),F397="l"),VLOOKUP(H397,$AC$2:$AD$17,2,FALSE),IF(AND(OR($D399={"1/2","1/3","2/1","3/1"}),F396="w"),VLOOKUP(H396,$AA$2:$AB$17,2,FALSE),IF(AND(OR($D399={"1/2","1/3","2/1","3/1"}),F396="l"),VLOOKUP(H396,$AC$2:$AD$17,2,FALSE),IF(AND(OR($D399={"1/2","1/3","2/1","3/1"}),F395="w"),VLOOKUP(H395,$AA$2:$AB$17,2,FALSE),IF(AND(OR($D399={"1/2","1/3","2/1","3/1"}),F395="l"),VLOOKUP(H395,$AC$2:$AD$17,2,FALSE),IF(AND(OR($D399={"1/2","1/3","2/1","3/1"}),F394="w"),VLOOKUP(H394,$AA$2:$AB$17,2,FALSE),IF(AND(OR($D399={"1/2","1/3","2/1","3/1"}),F394="l"),VLOOKUP(H394,$AC$2:$AD$17,2,FALSE),IF(AND(OR($D399={"1/2","1/3","2/1","3/1"}),F393="w"),VLOOKUP(H393,$AA$2:$AB$17,2,FALSE),IF(AND(OR($D399={"1/2","1/3","2/1","3/1"}),F393="l"),VLOOKUP(H393,$AC$2:$AD$17,2,FALSE),IF(AND(OR($D399={"1/2","1/3","2/1","3/1"}),F392="w"),VLOOKUP(H392,$AA$2:$AB$17,2,FALSE),IF(AND(OR($D399={"1/2","1/3","2/1","3/1"}),F392="l"),VLOOKUP(H392,$AC$2:$AD$17,2,FALSE),IF(AND(OR($D399={"1/2","1/3","2/1","3/1"}),F391="w"),VLOOKUP(H391,$AA$2:$AB$17,2,FALSE),IF(AND(OR($D399={"1/2","1/3","2/1","3/1"}),F391="l"),VLOOKUP(H391,$AC$2:$AD$17,2,FALSE),IF(AND(OR($D399={"1/2","1/3","2/1","3/1"}),F390="w"),VLOOKUP(H390,$AA$2:$AB$17,2,FALSE),IF(AND(OR($D399={"1/2","1/3","2/1","3/1"}),F390="l"),VLOOKUP(H390,$AC$2:$AD$17,2,FALSE),IF(AND(OR($D399={"1/2","1/3","2/1","3/1"}),F389="w"),VLOOKUP(H389,$AA$2:$AB$17,2,FALSE),IF(AND(OR($D399={"1/2","1/3","2/1","3/1"}),F389="l"),VLOOKUP(H389,$AC$2:$AD$17,2,FALSE),IF(OR($D399={"1/2","1/3","2/1","3/1"}),1,"")))))))))))))))))))))))</f>
        <v/>
      </c>
      <c r="I400" s="13" t="str">
        <f>IF(AND(J400="d",$A400&gt;=1,OR(K400={1,"2a","2b",3,"5a","5b","10a","10b","20a","20b","40a","40b","80a","80b","160a","160b"})),"w",IF(AND(J400="",$A400&gt;=1,OR(K400={1,"2a","2b",3,"5a","5b","10a","10b","20a","20b","40a","40b","80a","80b","160a","160b"})),"l",""))</f>
        <v>l</v>
      </c>
      <c r="J400" s="7" t="str">
        <f>IF(OR($A400={13,14,15,16,17,18,19,20,21,22,23,24}),"d","")</f>
        <v/>
      </c>
      <c r="K400" s="14" t="str">
        <f>IF(AND(OR($D399={"1/2","2/3","2/1","3/2"}),I399="w"),VLOOKUP(K399,$AA$2:$AB$17,2,FALSE),IF(AND(OR($D399={"1/2","2/3","2/1","3/2"}),I399="l"),VLOOKUP(K399,$AC$2:$AD$17,2,FALSE),IF(AND(OR($D399={"1/2","2/3","2/1","3/2"}),I398="w"),VLOOKUP(K398,$AA$2:$AB$17,2,FALSE),IF(AND(OR($D399={"1/2","2/3","2/1","3/2"}),I398="l"),VLOOKUP(K398,$AC$2:$AD$17,2,FALSE),IF(AND(OR($D399={"1/2","2/3","2/1","3/2"}),I397="w"),VLOOKUP(K397,$AA$2:$AB$17,2,FALSE),IF(AND(OR($D399={"1/2","2/3","2/1","3/2"}),I397="l"),VLOOKUP(K397,$AC$2:$AD$17,2,FALSE),IF(AND(OR($D399={"1/2","2/3","2/1","3/2"}),I396="w"),VLOOKUP(K396,$AA$2:$AB$17,2,FALSE),IF(AND(OR($D399={"1/2","2/3","2/1","3/2"}),I396="l"),VLOOKUP(K396,$AC$2:$AD$17,2,FALSE),IF(AND(OR($D399={"1/2","2/3","2/1","3/2"}),I395="w"),VLOOKUP(K395,$AA$2:$AB$17,2,FALSE),IF(AND(OR($D399={"1/2","2/3","2/1","3/2"}),I395="l"),VLOOKUP(K395,$AC$2:$AD$17,2,FALSE),IF(AND(OR($D399={"1/2","2/3","2/1","3/2"}),I394="w"),VLOOKUP(K394,$AA$2:$AB$17,2,FALSE),IF(AND(OR($D399={"1/2","2/3","2/1","3/2"}),I394="l"),VLOOKUP(K394,$AC$2:$AD$17,2,FALSE),IF(AND(OR($D399={"1/2","2/3","2/1","3/2"}),I393="w"),VLOOKUP(K393,$AA$2:$AB$17,2,FALSE),IF(AND(OR($D399={"1/2","2/3","2/1","3/2"}),I393="l"),VLOOKUP(K393,$AC$2:$AD$17,2,FALSE),IF(AND(OR($D399={"1/2","2/3","2/1","3/2"}),I392="w"),VLOOKUP(K392,$AA$2:$AB$17,2,FALSE),IF(AND(OR($D399={"1/2","2/3","2/1","3/2"}),I392="l"),VLOOKUP(K392,$AC$2:$AD$17,2,FALSE),IF(AND(OR($D399={"1/2","2/3","2/1","3/2"}),I391="w"),VLOOKUP(K391,$AA$2:$AB$17,2,FALSE),IF(AND(OR($D399={"1/2","2/3","2/1","3/2"}),I391="l"),VLOOKUP(K391,$AC$2:$AD$17,2,FALSE),IF(AND(OR($D399={"1/2","2/3","2/1","3/2"}),I390="w"),VLOOKUP(K390,$AA$2:$AB$17,2,FALSE),IF(AND(OR($D399={"1/2","2/3","2/1","3/2"}),I390="l"),VLOOKUP(K390,$AC$2:$AD$17,2,FALSE),IF(AND(OR($D399={"1/2","2/3","2/1","3/2"}),I389="w"),VLOOKUP(K389,$AA$2:$AB$17,2,FALSE),IF(AND(OR($D399={"1/2","2/3","2/1","3/2"}),I389="l"),VLOOKUP(K389,$AC$2:$AD$17,2,FALSE),IF(OR($D399={"1/2","2/3","2/1","3/2"}),1,"")))))))))))))))))))))))</f>
        <v>2b</v>
      </c>
      <c r="L400" s="13" t="str">
        <f>IF(AND(M400="d",$A400&gt;=1,OR(N400={1,"2a","2b",3,"5a","5b","10a","10b","20a","20b","40a","40b","80a","80b","160a","160b"})),"w",IF(AND(M400="",$A400&gt;=1,OR(N400={1,"2a","2b",3,"5a","5b","10a","10b","20a","20b","40a","40b","80a","80b","160a","160b"})),"l",""))</f>
        <v>l</v>
      </c>
      <c r="M400" s="7" t="str">
        <f>IF(OR($A400={25,26,27,28,29,30,31,32,33,34,35,36}),"d","")</f>
        <v/>
      </c>
      <c r="N400" s="14" t="str">
        <f>IF(AND(OR($D399={"1/3","2/3","3/1","3/2"}),L399="w"),VLOOKUP(N399,$AA$2:$AB$17,2,FALSE),IF(AND(OR($D399={"1/3","2/3","3/1","3/2"}),L399="l"),VLOOKUP(N399,$AC$2:$AD$17,2,FALSE),IF(AND(OR($D399={"1/3","2/3","3/1","3/2"}),L398="w"),VLOOKUP(N398,$AA$2:$AB$17,2,FALSE),IF(AND(OR($D399={"1/3","2/3","3/1","3/2"}),L398="l"),VLOOKUP(N398,$AC$2:$AD$17,2,FALSE),IF(AND(OR($D399={"1/3","2/3","3/1","3/2"}),L397="w"),VLOOKUP(N397,$AA$2:$AB$17,2,FALSE),IF(AND(OR($D399={"1/3","2/3","3/1","3/2"}),L397="l"),VLOOKUP(N397,$AC$2:$AD$17,2,FALSE),IF(AND(OR($D399={"1/3","2/3","3/1","3/2"}),L396="w"),VLOOKUP(N396,$AA$2:$AB$17,2,FALSE),IF(AND(OR($D399={"1/3","2/3","3/1","3/2"}),L396="l"),VLOOKUP(N396,$AC$2:$AD$17,2,FALSE),IF(AND(OR($D399={"1/3","2/3","3/1","3/2"}),L395="w"),VLOOKUP(N395,$AA$2:$AB$17,2,FALSE),IF(AND(OR($D399={"1/3","2/3","3/1","3/2"}),L395="l"),VLOOKUP(N395,$AC$2:$AD$17,2,FALSE),IF(AND(OR($D399={"1/3","2/3","3/1","3/2"}),L394="w"),VLOOKUP(N394,$AA$2:$AB$17,2,FALSE),IF(AND(OR($D399={"1/3","2/3","3/1","3/2"}),L394="l"),VLOOKUP(N394,$AC$2:$AD$17,2,FALSE),IF(AND(OR($D399={"1/3","2/3","3/1","3/2"}),L393="w"),VLOOKUP(N393,$AA$2:$AB$17,2,FALSE),IF(AND(OR($D399={"1/3","2/3","3/1","3/2"}),L393="l"),VLOOKUP(N393,$AC$2:$AD$17,2,FALSE),IF(AND(OR($D399={"1/3","2/3","3/1","3/2"}),L392="w"),VLOOKUP(N392,$AA$2:$AB$17,2,FALSE),IF(AND(OR($D399={"1/3","2/3","3/1","3/2"}),L392="l"),VLOOKUP(N392,$AC$2:$AD$17,2,FALSE),IF(AND(OR($D399={"1/3","2/3","3/1","3/2"}),L391="w"),VLOOKUP(N391,$AA$2:$AB$17,2,FALSE),IF(AND(OR($D399={"1/3","2/3","3/1","3/2"}),L391="l"),VLOOKUP(N391,$AC$2:$AD$17,2,FALSE),IF(AND(OR($D399={"1/3","2/3","3/1","3/2"}),L390="w"),VLOOKUP(N390,$AA$2:$AB$17,2,FALSE),IF(AND(OR($D399={"1/3","2/3","3/1","3/2"}),L390="l"),VLOOKUP(N390,$AC$2:$AD$17,2,FALSE),IF(AND(OR($D399={"1/3","2/3","3/1","3/2"}),L389="w"),VLOOKUP(N389,$AA$2:$AB$17,2,FALSE),IF(AND(OR($D399={"1/3","2/3","3/1","3/2"}),L389="l"),VLOOKUP(N389,$AC$2:$AD$17,2,FALSE),IF(OR($D399={"1/3","2/3","3/1","3/2"}),1,"")))))))))))))))))))))))</f>
        <v>10b</v>
      </c>
      <c r="O400" s="12">
        <f t="shared" si="32"/>
        <v>-12</v>
      </c>
      <c r="P400" s="13" t="str">
        <f>IF(AND(Q400="c",$A400&gt;=1,OR(R400={1,"2a","2b",3,"5a","5b","10a","10b","20a","20b","40a","40b","80a","80b","160a","160b"})),"w",IF(AND(Q400="",$A400&gt;=1,OR(R400={1,"2a","2b",3,"5a","5b","10a","10b","20a","20b","40a","40b","80a","80b","160a","160b"})),"l",""))</f>
        <v>l</v>
      </c>
      <c r="Q400" s="7" t="str">
        <f>IF(OR($A400={1,4,7,10,13,16,19,22,25,28,31,34}),"c","")</f>
        <v/>
      </c>
      <c r="R400" s="14" t="str">
        <f>IF(AND(OR($E399={"a/b","a/c","b/a","c/a"}),P399="w"),VLOOKUP(R399,$AA$2:$AB$17,2,FALSE),IF(AND(OR($E399={"a/b","a/c","b/a","c/a"}),P399="l"),VLOOKUP(R399,$AC$2:$AD$17,2,FALSE),IF(AND(OR($E399={"a/b","a/c","b/a","c/a"}),P398="w"),VLOOKUP(R398,$AA$2:$AB$17,2,FALSE),IF(AND(OR($E399={"a/b","a/c","b/a","c/a"}),P398="l"),VLOOKUP(R398,$AC$2:$AD$17,2,FALSE),IF(AND(OR($E399={"a/b","a/c","b/a","c/a"}),P397="w"),VLOOKUP(R397,$AA$2:$AB$17,2,FALSE),IF(AND(OR($E399={"a/b","a/c","b/a","c/a"}),P397="l"),VLOOKUP(R397,$AC$2:$AD$17,2,FALSE),IF(AND(OR($E399={"a/b","a/c","b/a","c/a"}),P396="w"),VLOOKUP(R396,$AA$2:$AB$17,2,FALSE),IF(AND(OR($E399={"a/b","a/c","b/a","c/a"}),P396="l"),VLOOKUP(R396,$AC$2:$AD$17,2,FALSE),IF(AND(OR($E399={"a/b","a/c","b/a","c/a"}),P395="w"),VLOOKUP(R395,$AA$2:$AB$17,2,FALSE),IF(AND(OR($E399={"a/b","a/c","b/a","c/a"}),P395="l"),VLOOKUP(R395,$AC$2:$AD$17,2,FALSE),IF(AND(OR($E399={"a/b","a/c","b/a","c/a"}),P394="w"),VLOOKUP(R394,$AA$2:$AB$17,2,FALSE),IF(AND(OR($E399={"a/b","a/c","b/a","c/a"}),P394="l"),VLOOKUP(R394,$AC$2:$AD$17,2,FALSE),IF(AND(OR($E399={"a/b","a/c","b/a","c/a"}),P393="w"),VLOOKUP(R393,$AA$2:$AB$17,2,FALSE),IF(AND(OR($E399={"a/b","a/c","b/a","c/a"}),P393="l"),VLOOKUP(R393,$AC$2:$AD$17,2,FALSE),IF(AND(OR($E399={"a/b","a/c","b/a","c/a"}),P392="w"),VLOOKUP(R392,$AA$2:$AB$17,2,FALSE),IF(AND(OR($E399={"a/b","a/c","b/a","c/a"}),P392="l"),VLOOKUP(R392,$AC$2:$AD$17,2,FALSE),IF(AND(OR($E399={"a/b","a/c","b/a","c/a"}),P391="w"),VLOOKUP(R391,$AA$2:$AB$17,2,FALSE),IF(AND(OR($E399={"a/b","a/c","b/a","c/a"}),P391="l"),VLOOKUP(R391,$AC$2:$AD$17,2,FALSE),IF(AND(OR($E399={"a/b","a/c","b/a","c/a"}),P390="w"),VLOOKUP(R390,$AA$2:$AB$17,2,FALSE),IF(AND(OR($E399={"a/b","a/c","b/a","c/a"}),P390="l"),VLOOKUP(R390,$AC$2:$AD$17,2,FALSE),IF(AND(OR($E399={"a/b","a/c","b/a","c/a"}),P389="w"),VLOOKUP(R389,$AA$2:$AB$17,2,FALSE),IF(AND(OR($E399={"a/b","a/c","b/a","c/a"}),P389="l"),VLOOKUP(R389,$AC$2:$AD$17,2,FALSE),IF(OR($E399={"a/b","a/c","b/a","c/a"}),1,"")))))))))))))))))))))))</f>
        <v>5a</v>
      </c>
      <c r="S400" s="13" t="str">
        <f>IF(AND(T400="c",$A400&gt;=1,OR(U400={1,"2a","2b",3,"5a","5b","10a","10b","20a","20b","40a","40b","80a","80b","160a","160b"})),"w",IF(AND(T400="",$A400&gt;=1,OR(U400={1,"2a","2b",3,"5a","5b","10a","10b","20a","20b","40a","40b","80a","80b","160a","160b"})),"l",""))</f>
        <v>w</v>
      </c>
      <c r="T400" s="7" t="str">
        <f>IF(OR($A400={2,5,8,11,14,17,20,23,26,29,32,35}),"c","")</f>
        <v>c</v>
      </c>
      <c r="U400" s="14">
        <f>IF(AND(OR($E399={"a/b","b/c","b/a","c/b"}),S399="w"),VLOOKUP(U399,$AA$2:$AB$17,2,FALSE),IF(AND(OR($E399={"a/b","b/c","b/a","c/b"}),S399="l"),VLOOKUP(U399,$AC$2:$AD$17,2,FALSE),IF(AND(OR($E399={"a/b","b/c","b/a","c/b"}),S398="w"),VLOOKUP(U398,$AA$2:$AB$17,2,FALSE),IF(AND(OR($E399={"a/b","b/c","b/a","c/b"}),S398="l"),VLOOKUP(U398,$AC$2:$AD$17,2,FALSE),IF(AND(OR($E399={"a/b","b/c","b/a","c/b"}),S397="w"),VLOOKUP(U397,$AA$2:$AB$17,2,FALSE),IF(AND(OR($E399={"a/b","b/c","b/a","c/b"}),S397="l"),VLOOKUP(U397,$AC$2:$AD$17,2,FALSE),IF(AND(OR($E399={"a/b","b/c","b/a","c/b"}),S396="w"),VLOOKUP(U396,$AA$2:$AB$17,2,FALSE),IF(AND(OR($E399={"a/b","b/c","b/a","c/b"}),S396="l"),VLOOKUP(U396,$AC$2:$AD$17,2,FALSE),IF(AND(OR($E399={"a/b","b/c","b/a","c/b"}),S395="w"),VLOOKUP(U395,$AA$2:$AB$17,2,FALSE),IF(AND(OR($E399={"a/b","b/c","b/a","c/b"}),S395="l"),VLOOKUP(U395,$AC$2:$AD$17,2,FALSE),IF(AND(OR($E399={"a/b","b/c","b/a","c/b"}),S394="w"),VLOOKUP(U394,$AA$2:$AB$17,2,FALSE),IF(AND(OR($E399={"a/b","b/c","b/a","c/b"}),S394="l"),VLOOKUP(U394,$AC$2:$AD$17,2,FALSE),IF(AND(OR($E399={"a/b","b/c","b/a","c/b"}),S393="w"),VLOOKUP(U393,$AA$2:$AB$17,2,FALSE),IF(AND(OR($E399={"a/b","b/c","b/a","c/b"}),S393="l"),VLOOKUP(U393,$AC$2:$AD$17,2,FALSE),IF(AND(OR($E399={"a/b","b/c","b/a","c/b"}),S392="w"),VLOOKUP(U392,$AA$2:$AB$17,2,FALSE),IF(AND(OR($E399={"a/b","b/c","b/a","c/b"}),S392="l"),VLOOKUP(U392,$AC$2:$AD$17,2,FALSE),IF(AND(OR($E399={"a/b","b/c","b/a","c/b"}),S391="w"),VLOOKUP(U391,$AA$2:$AB$17,2,FALSE),IF(AND(OR($E399={"a/b","b/c","b/a","c/b"}),S391="l"),VLOOKUP(U391,$AC$2:$AD$17,2,FALSE),IF(AND(OR($E399={"a/b","b/c","b/a","c/b"}),S390="w"),VLOOKUP(U390,$AA$2:$AB$17,2,FALSE),IF(AND(OR($E399={"a/b","b/c","b/a","c/b"}),S390="l"),VLOOKUP(U390,$AC$2:$AD$17,2,FALSE),IF(AND(OR($E399={"a/b","b/c","b/a","c/b"}),S389="w"),VLOOKUP(U389,$AA$2:$AB$17,2,FALSE),IF(AND(OR($E399={"a/b","b/c","b/a","c/b"}),S389="l"),VLOOKUP(U389,$AC$2:$AD$17,2,FALSE),IF(OR($E399={"a/b","b/c","b/a","c/b"}),1,"")))))))))))))))))))))))</f>
        <v>1</v>
      </c>
      <c r="V400" s="13" t="str">
        <f>IF(AND(W400="c",$A400&gt;=1,OR(X400={1,"2a","2b",3,"5a","5b","10a","10b","20a","20b","40a","40b","80a","80b","160a","160b"})),"w",IF(AND(W400="",$A400&gt;=1,OR(X400={1,"2a","2b",3,"5a","5b","10a","10b","20a","20b","40a","40b","80a","80b","160a","160b"})),"l",""))</f>
        <v/>
      </c>
      <c r="W400" s="7" t="str">
        <f>IF(OR($A400={3,6,9,12,15,18,21,24,27,30,33,36}),"c","")</f>
        <v/>
      </c>
      <c r="X400" s="14" t="str">
        <f>IF(AND(OR($E399={"a/c","b/c","c/a","c/b"}),V399="w"),VLOOKUP(X399,$AA$2:$AB$17,2,FALSE),IF(AND(OR($E399={"a/c","b/c","c/a","c/b"}),V399="l"),VLOOKUP(X399,$AC$2:$AD$17,2,FALSE),IF(AND(OR($E399={"a/c","b/c","c/a","c/b"}),V398="w"),VLOOKUP(X398,$AA$2:$AB$17,2,FALSE),IF(AND(OR($E399={"a/c","b/c","c/a","c/b"}),V398="l"),VLOOKUP(X398,$AC$2:$AD$17,2,FALSE),IF(AND(OR($E399={"a/c","b/c","c/a","c/b"}),V397="w"),VLOOKUP(X397,$AA$2:$AB$17,2,FALSE),IF(AND(OR($E399={"a/c","b/c","c/a","c/b"}),V397="l"),VLOOKUP(X397,$AC$2:$AD$17,2,FALSE),IF(AND(OR($E399={"a/c","b/c","c/a","c/b"}),V396="w"),VLOOKUP(X396,$AA$2:$AB$17,2,FALSE),IF(AND(OR($E399={"a/c","b/c","c/a","c/b"}),V396="l"),VLOOKUP(X396,$AC$2:$AD$17,2,FALSE),IF(AND(OR($E399={"a/c","b/c","c/a","c/b"}),V395="w"),VLOOKUP(X395,$AA$2:$AB$17,2,FALSE),IF(AND(OR($E399={"a/c","b/c","c/a","c/b"}),V395="l"),VLOOKUP(X395,$AC$2:$AD$17,2,FALSE),IF(AND(OR($E399={"a/c","b/c","c/a","c/b"}),V394="w"),VLOOKUP(X394,$AA$2:$AB$17,2,FALSE),IF(AND(OR($E399={"a/c","b/c","c/a","c/b"}),V394="l"),VLOOKUP(X394,$AC$2:$AD$17,2,FALSE),IF(AND(OR($E399={"a/c","b/c","c/a","c/b"}),V393="w"),VLOOKUP(X393,$AA$2:$AB$17,2,FALSE),IF(AND(OR($E399={"a/c","b/c","c/a","c/b"}),V393="l"),VLOOKUP(X393,$AC$2:$AD$17,2,FALSE),IF(AND(OR($E399={"a/c","b/c","c/a","c/b"}),V392="w"),VLOOKUP(X392,$AA$2:$AB$17,2,FALSE),IF(AND(OR($E399={"a/c","b/c","c/a","c/b"}),V392="l"),VLOOKUP(X392,$AC$2:$AD$17,2,FALSE),IF(AND(OR($E399={"a/c","b/c","c/a","c/b"}),V391="w"),VLOOKUP(X391,$AA$2:$AB$17,2,FALSE),IF(AND(OR($E399={"a/c","b/c","c/a","c/b"}),V391="l"),VLOOKUP(X391,$AC$2:$AD$17,2,FALSE),IF(AND(OR($E399={"a/c","b/c","c/a","c/b"}),V390="w"),VLOOKUP(X390,$AA$2:$AB$17,2,FALSE),IF(AND(OR($E399={"a/c","b/c","c/a","c/b"}),V390="l"),VLOOKUP(X390,$AC$2:$AD$17,2,FALSE),IF(AND(OR($E399={"a/c","b/c","c/a","c/b"}),V389="w"),VLOOKUP(X389,$AA$2:$AB$17,2,FALSE),IF(AND(OR($E399={"a/c","b/c","c/a","c/b"}),V389="l"),VLOOKUP(X389,$AC$2:$AD$17,2,FALSE),IF(OR($E399={"a/c","b/c","c/a","c/b"}),1,"")))))))))))))))))))))))</f>
        <v/>
      </c>
      <c r="Y400" s="12">
        <f t="shared" si="33"/>
        <v>-3</v>
      </c>
      <c r="Z400" s="27">
        <f t="shared" si="34"/>
        <v>-15</v>
      </c>
    </row>
    <row r="401" spans="2:26">
      <c r="B401" s="9" t="str">
        <f>IF(OR($A401={1,2,3,4,5,6,7,8,9,10,11,12}),1,IF(OR($A401={13,14,15,16,17,18,19,20,21,22,23,24}),2,IF(OR($A401={25,26,27,28,29,30,31,32,33,34,35,36}),3,"")))</f>
        <v/>
      </c>
      <c r="C401" s="9" t="str">
        <f>IF(OR($A401={1,4,7,10,13,16,19,22,25,28,31,34}),"A",IF(OR($A401={2,5,8,11,14,17,20,23,26,29,32,35}),"B",IF(OR($A401={3,6,9,12,15,18,21,24,27,30,33,36}),"C","")))</f>
        <v/>
      </c>
      <c r="D401" t="str">
        <f t="shared" si="35"/>
        <v/>
      </c>
      <c r="E401" t="str">
        <f t="shared" si="36"/>
        <v/>
      </c>
      <c r="F401" s="13" t="str">
        <f>IF(AND(G401="d",$A401&gt;=1,OR(H401={1,"2a","2b",3,"5a","5b","10a","10b","20a","20b","40a","40b","80a","80b","160a","160b"})),"w",IF(AND(G401="",$A401&gt;=1,OR(H401={1,"2a","2b",3,"5a","5b","10a","10b","20a","20b","40a","40b","80a","80b","160a","160b"})),"l",""))</f>
        <v/>
      </c>
      <c r="G401" s="7" t="str">
        <f>IF(OR($A401={1,2,3,4,5,6,7,8,9,10,11,12}),"d","")</f>
        <v/>
      </c>
      <c r="H401" s="14" t="str">
        <f>IF(AND(OR($D400={"1/2","1/3","2/1","3/1"}),F400="w"),VLOOKUP(H400,$AA$2:$AB$17,2,FALSE),IF(AND(OR($D400={"1/2","1/3","2/1","3/1"}),F400="l"),VLOOKUP(H400,$AC$2:$AD$17,2,FALSE),IF(AND(OR($D400={"1/2","1/3","2/1","3/1"}),F399="w"),VLOOKUP(H399,$AA$2:$AB$17,2,FALSE),IF(AND(OR($D400={"1/2","1/3","2/1","3/1"}),F399="l"),VLOOKUP(H399,$AC$2:$AD$17,2,FALSE),IF(AND(OR($D400={"1/2","1/3","2/1","3/1"}),F398="w"),VLOOKUP(H398,$AA$2:$AB$17,2,FALSE),IF(AND(OR($D400={"1/2","1/3","2/1","3/1"}),F398="l"),VLOOKUP(H398,$AC$2:$AD$17,2,FALSE),IF(AND(OR($D400={"1/2","1/3","2/1","3/1"}),F397="w"),VLOOKUP(H397,$AA$2:$AB$17,2,FALSE),IF(AND(OR($D400={"1/2","1/3","2/1","3/1"}),F397="l"),VLOOKUP(H397,$AC$2:$AD$17,2,FALSE),IF(AND(OR($D400={"1/2","1/3","2/1","3/1"}),F396="w"),VLOOKUP(H396,$AA$2:$AB$17,2,FALSE),IF(AND(OR($D400={"1/2","1/3","2/1","3/1"}),F396="l"),VLOOKUP(H396,$AC$2:$AD$17,2,FALSE),IF(AND(OR($D400={"1/2","1/3","2/1","3/1"}),F395="w"),VLOOKUP(H395,$AA$2:$AB$17,2,FALSE),IF(AND(OR($D400={"1/2","1/3","2/1","3/1"}),F395="l"),VLOOKUP(H395,$AC$2:$AD$17,2,FALSE),IF(AND(OR($D400={"1/2","1/3","2/1","3/1"}),F394="w"),VLOOKUP(H394,$AA$2:$AB$17,2,FALSE),IF(AND(OR($D400={"1/2","1/3","2/1","3/1"}),F394="l"),VLOOKUP(H394,$AC$2:$AD$17,2,FALSE),IF(AND(OR($D400={"1/2","1/3","2/1","3/1"}),F393="w"),VLOOKUP(H393,$AA$2:$AB$17,2,FALSE),IF(AND(OR($D400={"1/2","1/3","2/1","3/1"}),F393="l"),VLOOKUP(H393,$AC$2:$AD$17,2,FALSE),IF(AND(OR($D400={"1/2","1/3","2/1","3/1"}),F392="w"),VLOOKUP(H392,$AA$2:$AB$17,2,FALSE),IF(AND(OR($D400={"1/2","1/3","2/1","3/1"}),F392="l"),VLOOKUP(H392,$AC$2:$AD$17,2,FALSE),IF(AND(OR($D400={"1/2","1/3","2/1","3/1"}),F391="w"),VLOOKUP(H391,$AA$2:$AB$17,2,FALSE),IF(AND(OR($D400={"1/2","1/3","2/1","3/1"}),F391="l"),VLOOKUP(H391,$AC$2:$AD$17,2,FALSE),IF(AND(OR($D400={"1/2","1/3","2/1","3/1"}),F390="w"),VLOOKUP(H390,$AA$2:$AB$17,2,FALSE),IF(AND(OR($D400={"1/2","1/3","2/1","3/1"}),F390="l"),VLOOKUP(H390,$AC$2:$AD$17,2,FALSE),IF(OR($D400={"1/2","1/3","2/1","3/1"}),1,"")))))))))))))))))))))))</f>
        <v>2b</v>
      </c>
      <c r="I401" s="13" t="str">
        <f>IF(AND(J401="d",$A401&gt;=1,OR(K401={1,"2a","2b",3,"5a","5b","10a","10b","20a","20b","40a","40b","80a","80b","160a","160b"})),"w",IF(AND(J401="",$A401&gt;=1,OR(K401={1,"2a","2b",3,"5a","5b","10a","10b","20a","20b","40a","40b","80a","80b","160a","160b"})),"l",""))</f>
        <v/>
      </c>
      <c r="J401" s="7" t="str">
        <f>IF(OR($A401={13,14,15,16,17,18,19,20,21,22,23,24}),"d","")</f>
        <v/>
      </c>
      <c r="K401" s="14">
        <f>IF(AND(OR($D400={"1/2","2/3","2/1","3/2"}),I400="w"),VLOOKUP(K400,$AA$2:$AB$17,2,FALSE),IF(AND(OR($D400={"1/2","2/3","2/1","3/2"}),I400="l"),VLOOKUP(K400,$AC$2:$AD$17,2,FALSE),IF(AND(OR($D400={"1/2","2/3","2/1","3/2"}),I399="w"),VLOOKUP(K399,$AA$2:$AB$17,2,FALSE),IF(AND(OR($D400={"1/2","2/3","2/1","3/2"}),I399="l"),VLOOKUP(K399,$AC$2:$AD$17,2,FALSE),IF(AND(OR($D400={"1/2","2/3","2/1","3/2"}),I398="w"),VLOOKUP(K398,$AA$2:$AB$17,2,FALSE),IF(AND(OR($D400={"1/2","2/3","2/1","3/2"}),I398="l"),VLOOKUP(K398,$AC$2:$AD$17,2,FALSE),IF(AND(OR($D400={"1/2","2/3","2/1","3/2"}),I397="w"),VLOOKUP(K397,$AA$2:$AB$17,2,FALSE),IF(AND(OR($D400={"1/2","2/3","2/1","3/2"}),I397="l"),VLOOKUP(K397,$AC$2:$AD$17,2,FALSE),IF(AND(OR($D400={"1/2","2/3","2/1","3/2"}),I396="w"),VLOOKUP(K396,$AA$2:$AB$17,2,FALSE),IF(AND(OR($D400={"1/2","2/3","2/1","3/2"}),I396="l"),VLOOKUP(K396,$AC$2:$AD$17,2,FALSE),IF(AND(OR($D400={"1/2","2/3","2/1","3/2"}),I395="w"),VLOOKUP(K395,$AA$2:$AB$17,2,FALSE),IF(AND(OR($D400={"1/2","2/3","2/1","3/2"}),I395="l"),VLOOKUP(K395,$AC$2:$AD$17,2,FALSE),IF(AND(OR($D400={"1/2","2/3","2/1","3/2"}),I394="w"),VLOOKUP(K394,$AA$2:$AB$17,2,FALSE),IF(AND(OR($D400={"1/2","2/3","2/1","3/2"}),I394="l"),VLOOKUP(K394,$AC$2:$AD$17,2,FALSE),IF(AND(OR($D400={"1/2","2/3","2/1","3/2"}),I393="w"),VLOOKUP(K393,$AA$2:$AB$17,2,FALSE),IF(AND(OR($D400={"1/2","2/3","2/1","3/2"}),I393="l"),VLOOKUP(K393,$AC$2:$AD$17,2,FALSE),IF(AND(OR($D400={"1/2","2/3","2/1","3/2"}),I392="w"),VLOOKUP(K392,$AA$2:$AB$17,2,FALSE),IF(AND(OR($D400={"1/2","2/3","2/1","3/2"}),I392="l"),VLOOKUP(K392,$AC$2:$AD$17,2,FALSE),IF(AND(OR($D400={"1/2","2/3","2/1","3/2"}),I391="w"),VLOOKUP(K391,$AA$2:$AB$17,2,FALSE),IF(AND(OR($D400={"1/2","2/3","2/1","3/2"}),I391="l"),VLOOKUP(K391,$AC$2:$AD$17,2,FALSE),IF(AND(OR($D400={"1/2","2/3","2/1","3/2"}),I390="w"),VLOOKUP(K390,$AA$2:$AB$17,2,FALSE),IF(AND(OR($D400={"1/2","2/3","2/1","3/2"}),I390="l"),VLOOKUP(K390,$AC$2:$AD$17,2,FALSE),IF(OR($D400={"1/2","2/3","2/1","3/2"}),1,"")))))))))))))))))))))))</f>
        <v>3</v>
      </c>
      <c r="L401" s="13" t="str">
        <f>IF(AND(M401="d",$A401&gt;=1,OR(N401={1,"2a","2b",3,"5a","5b","10a","10b","20a","20b","40a","40b","80a","80b","160a","160b"})),"w",IF(AND(M401="",$A401&gt;=1,OR(N401={1,"2a","2b",3,"5a","5b","10a","10b","20a","20b","40a","40b","80a","80b","160a","160b"})),"l",""))</f>
        <v/>
      </c>
      <c r="M401" s="7" t="str">
        <f>IF(OR($A401={25,26,27,28,29,30,31,32,33,34,35,36}),"d","")</f>
        <v/>
      </c>
      <c r="N401" s="14" t="str">
        <f>IF(AND(OR($D400={"1/3","2/3","3/1","3/2"}),L400="w"),VLOOKUP(N400,$AA$2:$AB$17,2,FALSE),IF(AND(OR($D400={"1/3","2/3","3/1","3/2"}),L400="l"),VLOOKUP(N400,$AC$2:$AD$17,2,FALSE),IF(AND(OR($D400={"1/3","2/3","3/1","3/2"}),L399="w"),VLOOKUP(N399,$AA$2:$AB$17,2,FALSE),IF(AND(OR($D400={"1/3","2/3","3/1","3/2"}),L399="l"),VLOOKUP(N399,$AC$2:$AD$17,2,FALSE),IF(AND(OR($D400={"1/3","2/3","3/1","3/2"}),L398="w"),VLOOKUP(N398,$AA$2:$AB$17,2,FALSE),IF(AND(OR($D400={"1/3","2/3","3/1","3/2"}),L398="l"),VLOOKUP(N398,$AC$2:$AD$17,2,FALSE),IF(AND(OR($D400={"1/3","2/3","3/1","3/2"}),L397="w"),VLOOKUP(N397,$AA$2:$AB$17,2,FALSE),IF(AND(OR($D400={"1/3","2/3","3/1","3/2"}),L397="l"),VLOOKUP(N397,$AC$2:$AD$17,2,FALSE),IF(AND(OR($D400={"1/3","2/3","3/1","3/2"}),L396="w"),VLOOKUP(N396,$AA$2:$AB$17,2,FALSE),IF(AND(OR($D400={"1/3","2/3","3/1","3/2"}),L396="l"),VLOOKUP(N396,$AC$2:$AD$17,2,FALSE),IF(AND(OR($D400={"1/3","2/3","3/1","3/2"}),L395="w"),VLOOKUP(N395,$AA$2:$AB$17,2,FALSE),IF(AND(OR($D400={"1/3","2/3","3/1","3/2"}),L395="l"),VLOOKUP(N395,$AC$2:$AD$17,2,FALSE),IF(AND(OR($D400={"1/3","2/3","3/1","3/2"}),L394="w"),VLOOKUP(N394,$AA$2:$AB$17,2,FALSE),IF(AND(OR($D400={"1/3","2/3","3/1","3/2"}),L394="l"),VLOOKUP(N394,$AC$2:$AD$17,2,FALSE),IF(AND(OR($D400={"1/3","2/3","3/1","3/2"}),L393="w"),VLOOKUP(N393,$AA$2:$AB$17,2,FALSE),IF(AND(OR($D400={"1/3","2/3","3/1","3/2"}),L393="l"),VLOOKUP(N393,$AC$2:$AD$17,2,FALSE),IF(AND(OR($D400={"1/3","2/3","3/1","3/2"}),L392="w"),VLOOKUP(N392,$AA$2:$AB$17,2,FALSE),IF(AND(OR($D400={"1/3","2/3","3/1","3/2"}),L392="l"),VLOOKUP(N392,$AC$2:$AD$17,2,FALSE),IF(AND(OR($D400={"1/3","2/3","3/1","3/2"}),L391="w"),VLOOKUP(N391,$AA$2:$AB$17,2,FALSE),IF(AND(OR($D400={"1/3","2/3","3/1","3/2"}),L391="l"),VLOOKUP(N391,$AC$2:$AD$17,2,FALSE),IF(AND(OR($D400={"1/3","2/3","3/1","3/2"}),L390="w"),VLOOKUP(N390,$AA$2:$AB$17,2,FALSE),IF(AND(OR($D400={"1/3","2/3","3/1","3/2"}),L390="l"),VLOOKUP(N390,$AC$2:$AD$17,2,FALSE),IF(OR($D400={"1/3","2/3","3/1","3/2"}),1,"")))))))))))))))))))))))</f>
        <v/>
      </c>
      <c r="O401" s="12">
        <f t="shared" si="32"/>
        <v>0</v>
      </c>
      <c r="P401" s="13" t="str">
        <f>IF(AND(Q401="c",$A401&gt;=1,OR(R401={1,"2a","2b",3,"5a","5b","10a","10b","20a","20b","40a","40b","80a","80b","160a","160b"})),"w",IF(AND(Q401="",$A401&gt;=1,OR(R401={1,"2a","2b",3,"5a","5b","10a","10b","20a","20b","40a","40b","80a","80b","160a","160b"})),"l",""))</f>
        <v/>
      </c>
      <c r="Q401" s="7" t="str">
        <f>IF(OR($A401={1,4,7,10,13,16,19,22,25,28,31,34}),"c","")</f>
        <v/>
      </c>
      <c r="R401" s="14" t="str">
        <f>IF(AND(OR($E400={"a/b","a/c","b/a","c/a"}),P400="w"),VLOOKUP(R400,$AA$2:$AB$17,2,FALSE),IF(AND(OR($E400={"a/b","a/c","b/a","c/a"}),P400="l"),VLOOKUP(R400,$AC$2:$AD$17,2,FALSE),IF(AND(OR($E400={"a/b","a/c","b/a","c/a"}),P399="w"),VLOOKUP(R399,$AA$2:$AB$17,2,FALSE),IF(AND(OR($E400={"a/b","a/c","b/a","c/a"}),P399="l"),VLOOKUP(R399,$AC$2:$AD$17,2,FALSE),IF(AND(OR($E400={"a/b","a/c","b/a","c/a"}),P398="w"),VLOOKUP(R398,$AA$2:$AB$17,2,FALSE),IF(AND(OR($E400={"a/b","a/c","b/a","c/a"}),P398="l"),VLOOKUP(R398,$AC$2:$AD$17,2,FALSE),IF(AND(OR($E400={"a/b","a/c","b/a","c/a"}),P397="w"),VLOOKUP(R397,$AA$2:$AB$17,2,FALSE),IF(AND(OR($E400={"a/b","a/c","b/a","c/a"}),P397="l"),VLOOKUP(R397,$AC$2:$AD$17,2,FALSE),IF(AND(OR($E400={"a/b","a/c","b/a","c/a"}),P396="w"),VLOOKUP(R396,$AA$2:$AB$17,2,FALSE),IF(AND(OR($E400={"a/b","a/c","b/a","c/a"}),P396="l"),VLOOKUP(R396,$AC$2:$AD$17,2,FALSE),IF(AND(OR($E400={"a/b","a/c","b/a","c/a"}),P395="w"),VLOOKUP(R395,$AA$2:$AB$17,2,FALSE),IF(AND(OR($E400={"a/b","a/c","b/a","c/a"}),P395="l"),VLOOKUP(R395,$AC$2:$AD$17,2,FALSE),IF(AND(OR($E400={"a/b","a/c","b/a","c/a"}),P394="w"),VLOOKUP(R394,$AA$2:$AB$17,2,FALSE),IF(AND(OR($E400={"a/b","a/c","b/a","c/a"}),P394="l"),VLOOKUP(R394,$AC$2:$AD$17,2,FALSE),IF(AND(OR($E400={"a/b","a/c","b/a","c/a"}),P393="w"),VLOOKUP(R393,$AA$2:$AB$17,2,FALSE),IF(AND(OR($E400={"a/b","a/c","b/a","c/a"}),P393="l"),VLOOKUP(R393,$AC$2:$AD$17,2,FALSE),IF(AND(OR($E400={"a/b","a/c","b/a","c/a"}),P392="w"),VLOOKUP(R392,$AA$2:$AB$17,2,FALSE),IF(AND(OR($E400={"a/b","a/c","b/a","c/a"}),P392="l"),VLOOKUP(R392,$AC$2:$AD$17,2,FALSE),IF(AND(OR($E400={"a/b","a/c","b/a","c/a"}),P391="w"),VLOOKUP(R391,$AA$2:$AB$17,2,FALSE),IF(AND(OR($E400={"a/b","a/c","b/a","c/a"}),P391="l"),VLOOKUP(R391,$AC$2:$AD$17,2,FALSE),IF(AND(OR($E400={"a/b","a/c","b/a","c/a"}),P390="w"),VLOOKUP(R390,$AA$2:$AB$17,2,FALSE),IF(AND(OR($E400={"a/b","a/c","b/a","c/a"}),P390="l"),VLOOKUP(R390,$AC$2:$AD$17,2,FALSE),IF(OR($E400={"a/b","a/c","b/a","c/a"}),1,"")))))))))))))))))))))))</f>
        <v>5b</v>
      </c>
      <c r="S401" s="13" t="str">
        <f>IF(AND(T401="c",$A401&gt;=1,OR(U401={1,"2a","2b",3,"5a","5b","10a","10b","20a","20b","40a","40b","80a","80b","160a","160b"})),"w",IF(AND(T401="",$A401&gt;=1,OR(U401={1,"2a","2b",3,"5a","5b","10a","10b","20a","20b","40a","40b","80a","80b","160a","160b"})),"l",""))</f>
        <v/>
      </c>
      <c r="T401" s="7" t="str">
        <f>IF(OR($A401={2,5,8,11,14,17,20,23,26,29,32,35}),"c","")</f>
        <v/>
      </c>
      <c r="U401" s="14">
        <f>IF(AND(OR($E400={"a/b","b/c","b/a","c/b"}),S400="w"),VLOOKUP(U400,$AA$2:$AB$17,2,FALSE),IF(AND(OR($E400={"a/b","b/c","b/a","c/b"}),S400="l"),VLOOKUP(U400,$AC$2:$AD$17,2,FALSE),IF(AND(OR($E400={"a/b","b/c","b/a","c/b"}),S399="w"),VLOOKUP(U399,$AA$2:$AB$17,2,FALSE),IF(AND(OR($E400={"a/b","b/c","b/a","c/b"}),S399="l"),VLOOKUP(U399,$AC$2:$AD$17,2,FALSE),IF(AND(OR($E400={"a/b","b/c","b/a","c/b"}),S398="w"),VLOOKUP(U398,$AA$2:$AB$17,2,FALSE),IF(AND(OR($E400={"a/b","b/c","b/a","c/b"}),S398="l"),VLOOKUP(U398,$AC$2:$AD$17,2,FALSE),IF(AND(OR($E400={"a/b","b/c","b/a","c/b"}),S397="w"),VLOOKUP(U397,$AA$2:$AB$17,2,FALSE),IF(AND(OR($E400={"a/b","b/c","b/a","c/b"}),S397="l"),VLOOKUP(U397,$AC$2:$AD$17,2,FALSE),IF(AND(OR($E400={"a/b","b/c","b/a","c/b"}),S396="w"),VLOOKUP(U396,$AA$2:$AB$17,2,FALSE),IF(AND(OR($E400={"a/b","b/c","b/a","c/b"}),S396="l"),VLOOKUP(U396,$AC$2:$AD$17,2,FALSE),IF(AND(OR($E400={"a/b","b/c","b/a","c/b"}),S395="w"),VLOOKUP(U395,$AA$2:$AB$17,2,FALSE),IF(AND(OR($E400={"a/b","b/c","b/a","c/b"}),S395="l"),VLOOKUP(U395,$AC$2:$AD$17,2,FALSE),IF(AND(OR($E400={"a/b","b/c","b/a","c/b"}),S394="w"),VLOOKUP(U394,$AA$2:$AB$17,2,FALSE),IF(AND(OR($E400={"a/b","b/c","b/a","c/b"}),S394="l"),VLOOKUP(U394,$AC$2:$AD$17,2,FALSE),IF(AND(OR($E400={"a/b","b/c","b/a","c/b"}),S393="w"),VLOOKUP(U393,$AA$2:$AB$17,2,FALSE),IF(AND(OR($E400={"a/b","b/c","b/a","c/b"}),S393="l"),VLOOKUP(U393,$AC$2:$AD$17,2,FALSE),IF(AND(OR($E400={"a/b","b/c","b/a","c/b"}),S392="w"),VLOOKUP(U392,$AA$2:$AB$17,2,FALSE),IF(AND(OR($E400={"a/b","b/c","b/a","c/b"}),S392="l"),VLOOKUP(U392,$AC$2:$AD$17,2,FALSE),IF(AND(OR($E400={"a/b","b/c","b/a","c/b"}),S391="w"),VLOOKUP(U391,$AA$2:$AB$17,2,FALSE),IF(AND(OR($E400={"a/b","b/c","b/a","c/b"}),S391="l"),VLOOKUP(U391,$AC$2:$AD$17,2,FALSE),IF(AND(OR($E400={"a/b","b/c","b/a","c/b"}),S390="w"),VLOOKUP(U390,$AA$2:$AB$17,2,FALSE),IF(AND(OR($E400={"a/b","b/c","b/a","c/b"}),S390="l"),VLOOKUP(U390,$AC$2:$AD$17,2,FALSE),IF(OR($E400={"a/b","b/c","b/a","c/b"}),1,"")))))))))))))))))))))))</f>
        <v>1</v>
      </c>
      <c r="V401" s="13" t="str">
        <f>IF(AND(W401="c",$A401&gt;=1,OR(X401={1,"2a","2b",3,"5a","5b","10a","10b","20a","20b","40a","40b","80a","80b","160a","160b"})),"w",IF(AND(W401="",$A401&gt;=1,OR(X401={1,"2a","2b",3,"5a","5b","10a","10b","20a","20b","40a","40b","80a","80b","160a","160b"})),"l",""))</f>
        <v/>
      </c>
      <c r="W401" s="7" t="str">
        <f>IF(OR($A401={3,6,9,12,15,18,21,24,27,30,33,36}),"c","")</f>
        <v/>
      </c>
      <c r="X401" s="14" t="str">
        <f>IF(AND(OR($E400={"a/c","b/c","c/a","c/b"}),V400="w"),VLOOKUP(X400,$AA$2:$AB$17,2,FALSE),IF(AND(OR($E400={"a/c","b/c","c/a","c/b"}),V400="l"),VLOOKUP(X400,$AC$2:$AD$17,2,FALSE),IF(AND(OR($E400={"a/c","b/c","c/a","c/b"}),V399="w"),VLOOKUP(X399,$AA$2:$AB$17,2,FALSE),IF(AND(OR($E400={"a/c","b/c","c/a","c/b"}),V399="l"),VLOOKUP(X399,$AC$2:$AD$17,2,FALSE),IF(AND(OR($E400={"a/c","b/c","c/a","c/b"}),V398="w"),VLOOKUP(X398,$AA$2:$AB$17,2,FALSE),IF(AND(OR($E400={"a/c","b/c","c/a","c/b"}),V398="l"),VLOOKUP(X398,$AC$2:$AD$17,2,FALSE),IF(AND(OR($E400={"a/c","b/c","c/a","c/b"}),V397="w"),VLOOKUP(X397,$AA$2:$AB$17,2,FALSE),IF(AND(OR($E400={"a/c","b/c","c/a","c/b"}),V397="l"),VLOOKUP(X397,$AC$2:$AD$17,2,FALSE),IF(AND(OR($E400={"a/c","b/c","c/a","c/b"}),V396="w"),VLOOKUP(X396,$AA$2:$AB$17,2,FALSE),IF(AND(OR($E400={"a/c","b/c","c/a","c/b"}),V396="l"),VLOOKUP(X396,$AC$2:$AD$17,2,FALSE),IF(AND(OR($E400={"a/c","b/c","c/a","c/b"}),V395="w"),VLOOKUP(X395,$AA$2:$AB$17,2,FALSE),IF(AND(OR($E400={"a/c","b/c","c/a","c/b"}),V395="l"),VLOOKUP(X395,$AC$2:$AD$17,2,FALSE),IF(AND(OR($E400={"a/c","b/c","c/a","c/b"}),V394="w"),VLOOKUP(X394,$AA$2:$AB$17,2,FALSE),IF(AND(OR($E400={"a/c","b/c","c/a","c/b"}),V394="l"),VLOOKUP(X394,$AC$2:$AD$17,2,FALSE),IF(AND(OR($E400={"a/c","b/c","c/a","c/b"}),V393="w"),VLOOKUP(X393,$AA$2:$AB$17,2,FALSE),IF(AND(OR($E400={"a/c","b/c","c/a","c/b"}),V393="l"),VLOOKUP(X393,$AC$2:$AD$17,2,FALSE),IF(AND(OR($E400={"a/c","b/c","c/a","c/b"}),V392="w"),VLOOKUP(X392,$AA$2:$AB$17,2,FALSE),IF(AND(OR($E400={"a/c","b/c","c/a","c/b"}),V392="l"),VLOOKUP(X392,$AC$2:$AD$17,2,FALSE),IF(AND(OR($E400={"a/c","b/c","c/a","c/b"}),V391="w"),VLOOKUP(X391,$AA$2:$AB$17,2,FALSE),IF(AND(OR($E400={"a/c","b/c","c/a","c/b"}),V391="l"),VLOOKUP(X391,$AC$2:$AD$17,2,FALSE),IF(AND(OR($E400={"a/c","b/c","c/a","c/b"}),V390="w"),VLOOKUP(X390,$AA$2:$AB$17,2,FALSE),IF(AND(OR($E400={"a/c","b/c","c/a","c/b"}),V390="l"),VLOOKUP(X390,$AC$2:$AD$17,2,FALSE),IF(OR($E400={"a/c","b/c","c/a","c/b"}),1,"")))))))))))))))))))))))</f>
        <v/>
      </c>
      <c r="Y401" s="12">
        <f t="shared" si="33"/>
        <v>0</v>
      </c>
      <c r="Z401" s="27">
        <f t="shared" si="34"/>
        <v>0</v>
      </c>
    </row>
    <row r="402" spans="2:26">
      <c r="B402" s="9" t="str">
        <f>IF(OR($A402={1,2,3,4,5,6,7,8,9,10,11,12}),1,IF(OR($A402={13,14,15,16,17,18,19,20,21,22,23,24}),2,IF(OR($A402={25,26,27,28,29,30,31,32,33,34,35,36}),3,"")))</f>
        <v/>
      </c>
      <c r="C402" s="9" t="str">
        <f>IF(OR($A402={1,4,7,10,13,16,19,22,25,28,31,34}),"A",IF(OR($A402={2,5,8,11,14,17,20,23,26,29,32,35}),"B",IF(OR($A402={3,6,9,12,15,18,21,24,27,30,33,36}),"C","")))</f>
        <v/>
      </c>
      <c r="D402" t="str">
        <f t="shared" si="35"/>
        <v/>
      </c>
      <c r="E402" t="str">
        <f t="shared" si="36"/>
        <v/>
      </c>
      <c r="F402" s="13" t="str">
        <f>IF(AND(G402="d",$A402&gt;=1,OR(H402={1,"2a","2b",3,"5a","5b","10a","10b","20a","20b","40a","40b","80a","80b","160a","160b"})),"w",IF(AND(G402="",$A402&gt;=1,OR(H402={1,"2a","2b",3,"5a","5b","10a","10b","20a","20b","40a","40b","80a","80b","160a","160b"})),"l",""))</f>
        <v/>
      </c>
      <c r="G402" s="7" t="str">
        <f>IF(OR($A402={1,2,3,4,5,6,7,8,9,10,11,12}),"d","")</f>
        <v/>
      </c>
      <c r="H402" s="14" t="str">
        <f>IF(AND(OR($D401={"1/2","1/3","2/1","3/1"}),F401="w"),VLOOKUP(H401,$AA$2:$AB$17,2,FALSE),IF(AND(OR($D401={"1/2","1/3","2/1","3/1"}),F401="l"),VLOOKUP(H401,$AC$2:$AD$17,2,FALSE),IF(AND(OR($D401={"1/2","1/3","2/1","3/1"}),F400="w"),VLOOKUP(H400,$AA$2:$AB$17,2,FALSE),IF(AND(OR($D401={"1/2","1/3","2/1","3/1"}),F400="l"),VLOOKUP(H400,$AC$2:$AD$17,2,FALSE),IF(AND(OR($D401={"1/2","1/3","2/1","3/1"}),F399="w"),VLOOKUP(H399,$AA$2:$AB$17,2,FALSE),IF(AND(OR($D401={"1/2","1/3","2/1","3/1"}),F399="l"),VLOOKUP(H399,$AC$2:$AD$17,2,FALSE),IF(AND(OR($D401={"1/2","1/3","2/1","3/1"}),F398="w"),VLOOKUP(H398,$AA$2:$AB$17,2,FALSE),IF(AND(OR($D401={"1/2","1/3","2/1","3/1"}),F398="l"),VLOOKUP(H398,$AC$2:$AD$17,2,FALSE),IF(AND(OR($D401={"1/2","1/3","2/1","3/1"}),F397="w"),VLOOKUP(H397,$AA$2:$AB$17,2,FALSE),IF(AND(OR($D401={"1/2","1/3","2/1","3/1"}),F397="l"),VLOOKUP(H397,$AC$2:$AD$17,2,FALSE),IF(AND(OR($D401={"1/2","1/3","2/1","3/1"}),F396="w"),VLOOKUP(H396,$AA$2:$AB$17,2,FALSE),IF(AND(OR($D401={"1/2","1/3","2/1","3/1"}),F396="l"),VLOOKUP(H396,$AC$2:$AD$17,2,FALSE),IF(AND(OR($D401={"1/2","1/3","2/1","3/1"}),F395="w"),VLOOKUP(H395,$AA$2:$AB$17,2,FALSE),IF(AND(OR($D401={"1/2","1/3","2/1","3/1"}),F395="l"),VLOOKUP(H395,$AC$2:$AD$17,2,FALSE),IF(AND(OR($D401={"1/2","1/3","2/1","3/1"}),F394="w"),VLOOKUP(H394,$AA$2:$AB$17,2,FALSE),IF(AND(OR($D401={"1/2","1/3","2/1","3/1"}),F394="l"),VLOOKUP(H394,$AC$2:$AD$17,2,FALSE),IF(AND(OR($D401={"1/2","1/3","2/1","3/1"}),F393="w"),VLOOKUP(H393,$AA$2:$AB$17,2,FALSE),IF(AND(OR($D401={"1/2","1/3","2/1","3/1"}),F393="l"),VLOOKUP(H393,$AC$2:$AD$17,2,FALSE),IF(AND(OR($D401={"1/2","1/3","2/1","3/1"}),F392="w"),VLOOKUP(H392,$AA$2:$AB$17,2,FALSE),IF(AND(OR($D401={"1/2","1/3","2/1","3/1"}),F392="l"),VLOOKUP(H392,$AC$2:$AD$17,2,FALSE),IF(AND(OR($D401={"1/2","1/3","2/1","3/1"}),F391="w"),VLOOKUP(H391,$AA$2:$AB$17,2,FALSE),IF(AND(OR($D401={"1/2","1/3","2/1","3/1"}),F391="l"),VLOOKUP(H391,$AC$2:$AD$17,2,FALSE),IF(OR($D401={"1/2","1/3","2/1","3/1"}),1,"")))))))))))))))))))))))</f>
        <v/>
      </c>
      <c r="I402" s="13" t="str">
        <f>IF(AND(J402="d",$A402&gt;=1,OR(K402={1,"2a","2b",3,"5a","5b","10a","10b","20a","20b","40a","40b","80a","80b","160a","160b"})),"w",IF(AND(J402="",$A402&gt;=1,OR(K402={1,"2a","2b",3,"5a","5b","10a","10b","20a","20b","40a","40b","80a","80b","160a","160b"})),"l",""))</f>
        <v/>
      </c>
      <c r="J402" s="7" t="str">
        <f>IF(OR($A402={13,14,15,16,17,18,19,20,21,22,23,24}),"d","")</f>
        <v/>
      </c>
      <c r="K402" s="14" t="str">
        <f>IF(AND(OR($D401={"1/2","2/3","2/1","3/2"}),I401="w"),VLOOKUP(K401,$AA$2:$AB$17,2,FALSE),IF(AND(OR($D401={"1/2","2/3","2/1","3/2"}),I401="l"),VLOOKUP(K401,$AC$2:$AD$17,2,FALSE),IF(AND(OR($D401={"1/2","2/3","2/1","3/2"}),I400="w"),VLOOKUP(K400,$AA$2:$AB$17,2,FALSE),IF(AND(OR($D401={"1/2","2/3","2/1","3/2"}),I400="l"),VLOOKUP(K400,$AC$2:$AD$17,2,FALSE),IF(AND(OR($D401={"1/2","2/3","2/1","3/2"}),I399="w"),VLOOKUP(K399,$AA$2:$AB$17,2,FALSE),IF(AND(OR($D401={"1/2","2/3","2/1","3/2"}),I399="l"),VLOOKUP(K399,$AC$2:$AD$17,2,FALSE),IF(AND(OR($D401={"1/2","2/3","2/1","3/2"}),I398="w"),VLOOKUP(K398,$AA$2:$AB$17,2,FALSE),IF(AND(OR($D401={"1/2","2/3","2/1","3/2"}),I398="l"),VLOOKUP(K398,$AC$2:$AD$17,2,FALSE),IF(AND(OR($D401={"1/2","2/3","2/1","3/2"}),I397="w"),VLOOKUP(K397,$AA$2:$AB$17,2,FALSE),IF(AND(OR($D401={"1/2","2/3","2/1","3/2"}),I397="l"),VLOOKUP(K397,$AC$2:$AD$17,2,FALSE),IF(AND(OR($D401={"1/2","2/3","2/1","3/2"}),I396="w"),VLOOKUP(K396,$AA$2:$AB$17,2,FALSE),IF(AND(OR($D401={"1/2","2/3","2/1","3/2"}),I396="l"),VLOOKUP(K396,$AC$2:$AD$17,2,FALSE),IF(AND(OR($D401={"1/2","2/3","2/1","3/2"}),I395="w"),VLOOKUP(K395,$AA$2:$AB$17,2,FALSE),IF(AND(OR($D401={"1/2","2/3","2/1","3/2"}),I395="l"),VLOOKUP(K395,$AC$2:$AD$17,2,FALSE),IF(AND(OR($D401={"1/2","2/3","2/1","3/2"}),I394="w"),VLOOKUP(K394,$AA$2:$AB$17,2,FALSE),IF(AND(OR($D401={"1/2","2/3","2/1","3/2"}),I394="l"),VLOOKUP(K394,$AC$2:$AD$17,2,FALSE),IF(AND(OR($D401={"1/2","2/3","2/1","3/2"}),I393="w"),VLOOKUP(K393,$AA$2:$AB$17,2,FALSE),IF(AND(OR($D401={"1/2","2/3","2/1","3/2"}),I393="l"),VLOOKUP(K393,$AC$2:$AD$17,2,FALSE),IF(AND(OR($D401={"1/2","2/3","2/1","3/2"}),I392="w"),VLOOKUP(K392,$AA$2:$AB$17,2,FALSE),IF(AND(OR($D401={"1/2","2/3","2/1","3/2"}),I392="l"),VLOOKUP(K392,$AC$2:$AD$17,2,FALSE),IF(AND(OR($D401={"1/2","2/3","2/1","3/2"}),I391="w"),VLOOKUP(K391,$AA$2:$AB$17,2,FALSE),IF(AND(OR($D401={"1/2","2/3","2/1","3/2"}),I391="l"),VLOOKUP(K391,$AC$2:$AD$17,2,FALSE),IF(OR($D401={"1/2","2/3","2/1","3/2"}),1,"")))))))))))))))))))))))</f>
        <v/>
      </c>
      <c r="L402" s="13" t="str">
        <f>IF(AND(M402="d",$A402&gt;=1,OR(N402={1,"2a","2b",3,"5a","5b","10a","10b","20a","20b","40a","40b","80a","80b","160a","160b"})),"w",IF(AND(M402="",$A402&gt;=1,OR(N402={1,"2a","2b",3,"5a","5b","10a","10b","20a","20b","40a","40b","80a","80b","160a","160b"})),"l",""))</f>
        <v/>
      </c>
      <c r="M402" s="7" t="str">
        <f>IF(OR($A402={25,26,27,28,29,30,31,32,33,34,35,36}),"d","")</f>
        <v/>
      </c>
      <c r="N402" s="14" t="str">
        <f>IF(AND(OR($D401={"1/3","2/3","3/1","3/2"}),L401="w"),VLOOKUP(N401,$AA$2:$AB$17,2,FALSE),IF(AND(OR($D401={"1/3","2/3","3/1","3/2"}),L401="l"),VLOOKUP(N401,$AC$2:$AD$17,2,FALSE),IF(AND(OR($D401={"1/3","2/3","3/1","3/2"}),L400="w"),VLOOKUP(N400,$AA$2:$AB$17,2,FALSE),IF(AND(OR($D401={"1/3","2/3","3/1","3/2"}),L400="l"),VLOOKUP(N400,$AC$2:$AD$17,2,FALSE),IF(AND(OR($D401={"1/3","2/3","3/1","3/2"}),L399="w"),VLOOKUP(N399,$AA$2:$AB$17,2,FALSE),IF(AND(OR($D401={"1/3","2/3","3/1","3/2"}),L399="l"),VLOOKUP(N399,$AC$2:$AD$17,2,FALSE),IF(AND(OR($D401={"1/3","2/3","3/1","3/2"}),L398="w"),VLOOKUP(N398,$AA$2:$AB$17,2,FALSE),IF(AND(OR($D401={"1/3","2/3","3/1","3/2"}),L398="l"),VLOOKUP(N398,$AC$2:$AD$17,2,FALSE),IF(AND(OR($D401={"1/3","2/3","3/1","3/2"}),L397="w"),VLOOKUP(N397,$AA$2:$AB$17,2,FALSE),IF(AND(OR($D401={"1/3","2/3","3/1","3/2"}),L397="l"),VLOOKUP(N397,$AC$2:$AD$17,2,FALSE),IF(AND(OR($D401={"1/3","2/3","3/1","3/2"}),L396="w"),VLOOKUP(N396,$AA$2:$AB$17,2,FALSE),IF(AND(OR($D401={"1/3","2/3","3/1","3/2"}),L396="l"),VLOOKUP(N396,$AC$2:$AD$17,2,FALSE),IF(AND(OR($D401={"1/3","2/3","3/1","3/2"}),L395="w"),VLOOKUP(N395,$AA$2:$AB$17,2,FALSE),IF(AND(OR($D401={"1/3","2/3","3/1","3/2"}),L395="l"),VLOOKUP(N395,$AC$2:$AD$17,2,FALSE),IF(AND(OR($D401={"1/3","2/3","3/1","3/2"}),L394="w"),VLOOKUP(N394,$AA$2:$AB$17,2,FALSE),IF(AND(OR($D401={"1/3","2/3","3/1","3/2"}),L394="l"),VLOOKUP(N394,$AC$2:$AD$17,2,FALSE),IF(AND(OR($D401={"1/3","2/3","3/1","3/2"}),L393="w"),VLOOKUP(N393,$AA$2:$AB$17,2,FALSE),IF(AND(OR($D401={"1/3","2/3","3/1","3/2"}),L393="l"),VLOOKUP(N393,$AC$2:$AD$17,2,FALSE),IF(AND(OR($D401={"1/3","2/3","3/1","3/2"}),L392="w"),VLOOKUP(N392,$AA$2:$AB$17,2,FALSE),IF(AND(OR($D401={"1/3","2/3","3/1","3/2"}),L392="l"),VLOOKUP(N392,$AC$2:$AD$17,2,FALSE),IF(AND(OR($D401={"1/3","2/3","3/1","3/2"}),L391="w"),VLOOKUP(N391,$AA$2:$AB$17,2,FALSE),IF(AND(OR($D401={"1/3","2/3","3/1","3/2"}),L391="l"),VLOOKUP(N391,$AC$2:$AD$17,2,FALSE),IF(OR($D401={"1/3","2/3","3/1","3/2"}),1,"")))))))))))))))))))))))</f>
        <v/>
      </c>
      <c r="O402" s="12">
        <f t="shared" si="32"/>
        <v>0</v>
      </c>
      <c r="P402" s="13" t="str">
        <f>IF(AND(Q402="c",$A402&gt;=1,OR(R402={1,"2a","2b",3,"5a","5b","10a","10b","20a","20b","40a","40b","80a","80b","160a","160b"})),"w",IF(AND(Q402="",$A402&gt;=1,OR(R402={1,"2a","2b",3,"5a","5b","10a","10b","20a","20b","40a","40b","80a","80b","160a","160b"})),"l",""))</f>
        <v/>
      </c>
      <c r="Q402" s="7" t="str">
        <f>IF(OR($A402={1,4,7,10,13,16,19,22,25,28,31,34}),"c","")</f>
        <v/>
      </c>
      <c r="R402" s="14" t="str">
        <f>IF(AND(OR($E401={"a/b","a/c","b/a","c/a"}),P401="w"),VLOOKUP(R401,$AA$2:$AB$17,2,FALSE),IF(AND(OR($E401={"a/b","a/c","b/a","c/a"}),P401="l"),VLOOKUP(R401,$AC$2:$AD$17,2,FALSE),IF(AND(OR($E401={"a/b","a/c","b/a","c/a"}),P400="w"),VLOOKUP(R400,$AA$2:$AB$17,2,FALSE),IF(AND(OR($E401={"a/b","a/c","b/a","c/a"}),P400="l"),VLOOKUP(R400,$AC$2:$AD$17,2,FALSE),IF(AND(OR($E401={"a/b","a/c","b/a","c/a"}),P399="w"),VLOOKUP(R399,$AA$2:$AB$17,2,FALSE),IF(AND(OR($E401={"a/b","a/c","b/a","c/a"}),P399="l"),VLOOKUP(R399,$AC$2:$AD$17,2,FALSE),IF(AND(OR($E401={"a/b","a/c","b/a","c/a"}),P398="w"),VLOOKUP(R398,$AA$2:$AB$17,2,FALSE),IF(AND(OR($E401={"a/b","a/c","b/a","c/a"}),P398="l"),VLOOKUP(R398,$AC$2:$AD$17,2,FALSE),IF(AND(OR($E401={"a/b","a/c","b/a","c/a"}),P397="w"),VLOOKUP(R397,$AA$2:$AB$17,2,FALSE),IF(AND(OR($E401={"a/b","a/c","b/a","c/a"}),P397="l"),VLOOKUP(R397,$AC$2:$AD$17,2,FALSE),IF(AND(OR($E401={"a/b","a/c","b/a","c/a"}),P396="w"),VLOOKUP(R396,$AA$2:$AB$17,2,FALSE),IF(AND(OR($E401={"a/b","a/c","b/a","c/a"}),P396="l"),VLOOKUP(R396,$AC$2:$AD$17,2,FALSE),IF(AND(OR($E401={"a/b","a/c","b/a","c/a"}),P395="w"),VLOOKUP(R395,$AA$2:$AB$17,2,FALSE),IF(AND(OR($E401={"a/b","a/c","b/a","c/a"}),P395="l"),VLOOKUP(R395,$AC$2:$AD$17,2,FALSE),IF(AND(OR($E401={"a/b","a/c","b/a","c/a"}),P394="w"),VLOOKUP(R394,$AA$2:$AB$17,2,FALSE),IF(AND(OR($E401={"a/b","a/c","b/a","c/a"}),P394="l"),VLOOKUP(R394,$AC$2:$AD$17,2,FALSE),IF(AND(OR($E401={"a/b","a/c","b/a","c/a"}),P393="w"),VLOOKUP(R393,$AA$2:$AB$17,2,FALSE),IF(AND(OR($E401={"a/b","a/c","b/a","c/a"}),P393="l"),VLOOKUP(R393,$AC$2:$AD$17,2,FALSE),IF(AND(OR($E401={"a/b","a/c","b/a","c/a"}),P392="w"),VLOOKUP(R392,$AA$2:$AB$17,2,FALSE),IF(AND(OR($E401={"a/b","a/c","b/a","c/a"}),P392="l"),VLOOKUP(R392,$AC$2:$AD$17,2,FALSE),IF(AND(OR($E401={"a/b","a/c","b/a","c/a"}),P391="w"),VLOOKUP(R391,$AA$2:$AB$17,2,FALSE),IF(AND(OR($E401={"a/b","a/c","b/a","c/a"}),P391="l"),VLOOKUP(R391,$AC$2:$AD$17,2,FALSE),IF(OR($E401={"a/b","a/c","b/a","c/a"}),1,"")))))))))))))))))))))))</f>
        <v/>
      </c>
      <c r="S402" s="13" t="str">
        <f>IF(AND(T402="c",$A402&gt;=1,OR(U402={1,"2a","2b",3,"5a","5b","10a","10b","20a","20b","40a","40b","80a","80b","160a","160b"})),"w",IF(AND(T402="",$A402&gt;=1,OR(U402={1,"2a","2b",3,"5a","5b","10a","10b","20a","20b","40a","40b","80a","80b","160a","160b"})),"l",""))</f>
        <v/>
      </c>
      <c r="T402" s="7" t="str">
        <f>IF(OR($A402={2,5,8,11,14,17,20,23,26,29,32,35}),"c","")</f>
        <v/>
      </c>
      <c r="U402" s="14" t="str">
        <f>IF(AND(OR($E401={"a/b","b/c","b/a","c/b"}),S401="w"),VLOOKUP(U401,$AA$2:$AB$17,2,FALSE),IF(AND(OR($E401={"a/b","b/c","b/a","c/b"}),S401="l"),VLOOKUP(U401,$AC$2:$AD$17,2,FALSE),IF(AND(OR($E401={"a/b","b/c","b/a","c/b"}),S400="w"),VLOOKUP(U400,$AA$2:$AB$17,2,FALSE),IF(AND(OR($E401={"a/b","b/c","b/a","c/b"}),S400="l"),VLOOKUP(U400,$AC$2:$AD$17,2,FALSE),IF(AND(OR($E401={"a/b","b/c","b/a","c/b"}),S399="w"),VLOOKUP(U399,$AA$2:$AB$17,2,FALSE),IF(AND(OR($E401={"a/b","b/c","b/a","c/b"}),S399="l"),VLOOKUP(U399,$AC$2:$AD$17,2,FALSE),IF(AND(OR($E401={"a/b","b/c","b/a","c/b"}),S398="w"),VLOOKUP(U398,$AA$2:$AB$17,2,FALSE),IF(AND(OR($E401={"a/b","b/c","b/a","c/b"}),S398="l"),VLOOKUP(U398,$AC$2:$AD$17,2,FALSE),IF(AND(OR($E401={"a/b","b/c","b/a","c/b"}),S397="w"),VLOOKUP(U397,$AA$2:$AB$17,2,FALSE),IF(AND(OR($E401={"a/b","b/c","b/a","c/b"}),S397="l"),VLOOKUP(U397,$AC$2:$AD$17,2,FALSE),IF(AND(OR($E401={"a/b","b/c","b/a","c/b"}),S396="w"),VLOOKUP(U396,$AA$2:$AB$17,2,FALSE),IF(AND(OR($E401={"a/b","b/c","b/a","c/b"}),S396="l"),VLOOKUP(U396,$AC$2:$AD$17,2,FALSE),IF(AND(OR($E401={"a/b","b/c","b/a","c/b"}),S395="w"),VLOOKUP(U395,$AA$2:$AB$17,2,FALSE),IF(AND(OR($E401={"a/b","b/c","b/a","c/b"}),S395="l"),VLOOKUP(U395,$AC$2:$AD$17,2,FALSE),IF(AND(OR($E401={"a/b","b/c","b/a","c/b"}),S394="w"),VLOOKUP(U394,$AA$2:$AB$17,2,FALSE),IF(AND(OR($E401={"a/b","b/c","b/a","c/b"}),S394="l"),VLOOKUP(U394,$AC$2:$AD$17,2,FALSE),IF(AND(OR($E401={"a/b","b/c","b/a","c/b"}),S393="w"),VLOOKUP(U393,$AA$2:$AB$17,2,FALSE),IF(AND(OR($E401={"a/b","b/c","b/a","c/b"}),S393="l"),VLOOKUP(U393,$AC$2:$AD$17,2,FALSE),IF(AND(OR($E401={"a/b","b/c","b/a","c/b"}),S392="w"),VLOOKUP(U392,$AA$2:$AB$17,2,FALSE),IF(AND(OR($E401={"a/b","b/c","b/a","c/b"}),S392="l"),VLOOKUP(U392,$AC$2:$AD$17,2,FALSE),IF(AND(OR($E401={"a/b","b/c","b/a","c/b"}),S391="w"),VLOOKUP(U391,$AA$2:$AB$17,2,FALSE),IF(AND(OR($E401={"a/b","b/c","b/a","c/b"}),S391="l"),VLOOKUP(U391,$AC$2:$AD$17,2,FALSE),IF(OR($E401={"a/b","b/c","b/a","c/b"}),1,"")))))))))))))))))))))))</f>
        <v/>
      </c>
      <c r="V402" s="13" t="str">
        <f>IF(AND(W402="c",$A402&gt;=1,OR(X402={1,"2a","2b",3,"5a","5b","10a","10b","20a","20b","40a","40b","80a","80b","160a","160b"})),"w",IF(AND(W402="",$A402&gt;=1,OR(X402={1,"2a","2b",3,"5a","5b","10a","10b","20a","20b","40a","40b","80a","80b","160a","160b"})),"l",""))</f>
        <v/>
      </c>
      <c r="W402" s="7" t="str">
        <f>IF(OR($A402={3,6,9,12,15,18,21,24,27,30,33,36}),"c","")</f>
        <v/>
      </c>
      <c r="X402" s="14" t="str">
        <f>IF(AND(OR($E401={"a/c","b/c","c/a","c/b"}),V401="w"),VLOOKUP(X401,$AA$2:$AB$17,2,FALSE),IF(AND(OR($E401={"a/c","b/c","c/a","c/b"}),V401="l"),VLOOKUP(X401,$AC$2:$AD$17,2,FALSE),IF(AND(OR($E401={"a/c","b/c","c/a","c/b"}),V400="w"),VLOOKUP(X400,$AA$2:$AB$17,2,FALSE),IF(AND(OR($E401={"a/c","b/c","c/a","c/b"}),V400="l"),VLOOKUP(X400,$AC$2:$AD$17,2,FALSE),IF(AND(OR($E401={"a/c","b/c","c/a","c/b"}),V399="w"),VLOOKUP(X399,$AA$2:$AB$17,2,FALSE),IF(AND(OR($E401={"a/c","b/c","c/a","c/b"}),V399="l"),VLOOKUP(X399,$AC$2:$AD$17,2,FALSE),IF(AND(OR($E401={"a/c","b/c","c/a","c/b"}),V398="w"),VLOOKUP(X398,$AA$2:$AB$17,2,FALSE),IF(AND(OR($E401={"a/c","b/c","c/a","c/b"}),V398="l"),VLOOKUP(X398,$AC$2:$AD$17,2,FALSE),IF(AND(OR($E401={"a/c","b/c","c/a","c/b"}),V397="w"),VLOOKUP(X397,$AA$2:$AB$17,2,FALSE),IF(AND(OR($E401={"a/c","b/c","c/a","c/b"}),V397="l"),VLOOKUP(X397,$AC$2:$AD$17,2,FALSE),IF(AND(OR($E401={"a/c","b/c","c/a","c/b"}),V396="w"),VLOOKUP(X396,$AA$2:$AB$17,2,FALSE),IF(AND(OR($E401={"a/c","b/c","c/a","c/b"}),V396="l"),VLOOKUP(X396,$AC$2:$AD$17,2,FALSE),IF(AND(OR($E401={"a/c","b/c","c/a","c/b"}),V395="w"),VLOOKUP(X395,$AA$2:$AB$17,2,FALSE),IF(AND(OR($E401={"a/c","b/c","c/a","c/b"}),V395="l"),VLOOKUP(X395,$AC$2:$AD$17,2,FALSE),IF(AND(OR($E401={"a/c","b/c","c/a","c/b"}),V394="w"),VLOOKUP(X394,$AA$2:$AB$17,2,FALSE),IF(AND(OR($E401={"a/c","b/c","c/a","c/b"}),V394="l"),VLOOKUP(X394,$AC$2:$AD$17,2,FALSE),IF(AND(OR($E401={"a/c","b/c","c/a","c/b"}),V393="w"),VLOOKUP(X393,$AA$2:$AB$17,2,FALSE),IF(AND(OR($E401={"a/c","b/c","c/a","c/b"}),V393="l"),VLOOKUP(X393,$AC$2:$AD$17,2,FALSE),IF(AND(OR($E401={"a/c","b/c","c/a","c/b"}),V392="w"),VLOOKUP(X392,$AA$2:$AB$17,2,FALSE),IF(AND(OR($E401={"a/c","b/c","c/a","c/b"}),V392="l"),VLOOKUP(X392,$AC$2:$AD$17,2,FALSE),IF(AND(OR($E401={"a/c","b/c","c/a","c/b"}),V391="w"),VLOOKUP(X391,$AA$2:$AB$17,2,FALSE),IF(AND(OR($E401={"a/c","b/c","c/a","c/b"}),V391="l"),VLOOKUP(X391,$AC$2:$AD$17,2,FALSE),IF(OR($E401={"a/c","b/c","c/a","c/b"}),1,"")))))))))))))))))))))))</f>
        <v/>
      </c>
      <c r="Y402" s="12">
        <f t="shared" si="33"/>
        <v>0</v>
      </c>
      <c r="Z402" s="27">
        <f t="shared" si="34"/>
        <v>0</v>
      </c>
    </row>
    <row r="403" spans="2:26">
      <c r="B403" s="9" t="str">
        <f>IF(OR($A403={1,2,3,4,5,6,7,8,9,10,11,12}),1,IF(OR($A403={13,14,15,16,17,18,19,20,21,22,23,24}),2,IF(OR($A403={25,26,27,28,29,30,31,32,33,34,35,36}),3,"")))</f>
        <v/>
      </c>
      <c r="C403" s="9" t="str">
        <f>IF(OR($A403={1,4,7,10,13,16,19,22,25,28,31,34}),"A",IF(OR($A403={2,5,8,11,14,17,20,23,26,29,32,35}),"B",IF(OR($A403={3,6,9,12,15,18,21,24,27,30,33,36}),"C","")))</f>
        <v/>
      </c>
      <c r="D403" t="str">
        <f t="shared" si="35"/>
        <v/>
      </c>
      <c r="E403" t="str">
        <f t="shared" si="36"/>
        <v/>
      </c>
      <c r="F403" s="13" t="str">
        <f>IF(AND(G403="d",$A403&gt;=1,OR(H403={1,"2a","2b",3,"5a","5b","10a","10b","20a","20b","40a","40b","80a","80b","160a","160b"})),"w",IF(AND(G403="",$A403&gt;=1,OR(H403={1,"2a","2b",3,"5a","5b","10a","10b","20a","20b","40a","40b","80a","80b","160a","160b"})),"l",""))</f>
        <v/>
      </c>
      <c r="G403" s="7" t="str">
        <f>IF(OR($A403={1,2,3,4,5,6,7,8,9,10,11,12}),"d","")</f>
        <v/>
      </c>
      <c r="H403" s="14" t="str">
        <f>IF(AND(OR($D402={"1/2","1/3","2/1","3/1"}),F402="w"),VLOOKUP(H402,$AA$2:$AB$17,2,FALSE),IF(AND(OR($D402={"1/2","1/3","2/1","3/1"}),F402="l"),VLOOKUP(H402,$AC$2:$AD$17,2,FALSE),IF(AND(OR($D402={"1/2","1/3","2/1","3/1"}),F401="w"),VLOOKUP(H401,$AA$2:$AB$17,2,FALSE),IF(AND(OR($D402={"1/2","1/3","2/1","3/1"}),F401="l"),VLOOKUP(H401,$AC$2:$AD$17,2,FALSE),IF(AND(OR($D402={"1/2","1/3","2/1","3/1"}),F400="w"),VLOOKUP(H400,$AA$2:$AB$17,2,FALSE),IF(AND(OR($D402={"1/2","1/3","2/1","3/1"}),F400="l"),VLOOKUP(H400,$AC$2:$AD$17,2,FALSE),IF(AND(OR($D402={"1/2","1/3","2/1","3/1"}),F399="w"),VLOOKUP(H399,$AA$2:$AB$17,2,FALSE),IF(AND(OR($D402={"1/2","1/3","2/1","3/1"}),F399="l"),VLOOKUP(H399,$AC$2:$AD$17,2,FALSE),IF(AND(OR($D402={"1/2","1/3","2/1","3/1"}),F398="w"),VLOOKUP(H398,$AA$2:$AB$17,2,FALSE),IF(AND(OR($D402={"1/2","1/3","2/1","3/1"}),F398="l"),VLOOKUP(H398,$AC$2:$AD$17,2,FALSE),IF(AND(OR($D402={"1/2","1/3","2/1","3/1"}),F397="w"),VLOOKUP(H397,$AA$2:$AB$17,2,FALSE),IF(AND(OR($D402={"1/2","1/3","2/1","3/1"}),F397="l"),VLOOKUP(H397,$AC$2:$AD$17,2,FALSE),IF(AND(OR($D402={"1/2","1/3","2/1","3/1"}),F396="w"),VLOOKUP(H396,$AA$2:$AB$17,2,FALSE),IF(AND(OR($D402={"1/2","1/3","2/1","3/1"}),F396="l"),VLOOKUP(H396,$AC$2:$AD$17,2,FALSE),IF(AND(OR($D402={"1/2","1/3","2/1","3/1"}),F395="w"),VLOOKUP(H395,$AA$2:$AB$17,2,FALSE),IF(AND(OR($D402={"1/2","1/3","2/1","3/1"}),F395="l"),VLOOKUP(H395,$AC$2:$AD$17,2,FALSE),IF(AND(OR($D402={"1/2","1/3","2/1","3/1"}),F394="w"),VLOOKUP(H394,$AA$2:$AB$17,2,FALSE),IF(AND(OR($D402={"1/2","1/3","2/1","3/1"}),F394="l"),VLOOKUP(H394,$AC$2:$AD$17,2,FALSE),IF(AND(OR($D402={"1/2","1/3","2/1","3/1"}),F393="w"),VLOOKUP(H393,$AA$2:$AB$17,2,FALSE),IF(AND(OR($D402={"1/2","1/3","2/1","3/1"}),F393="l"),VLOOKUP(H393,$AC$2:$AD$17,2,FALSE),IF(AND(OR($D402={"1/2","1/3","2/1","3/1"}),F392="w"),VLOOKUP(H392,$AA$2:$AB$17,2,FALSE),IF(AND(OR($D402={"1/2","1/3","2/1","3/1"}),F392="l"),VLOOKUP(H392,$AC$2:$AD$17,2,FALSE),IF(OR($D402={"1/2","1/3","2/1","3/1"}),1,"")))))))))))))))))))))))</f>
        <v/>
      </c>
      <c r="I403" s="13" t="str">
        <f>IF(AND(J403="d",$A403&gt;=1,OR(K403={1,"2a","2b",3,"5a","5b","10a","10b","20a","20b","40a","40b","80a","80b","160a","160b"})),"w",IF(AND(J403="",$A403&gt;=1,OR(K403={1,"2a","2b",3,"5a","5b","10a","10b","20a","20b","40a","40b","80a","80b","160a","160b"})),"l",""))</f>
        <v/>
      </c>
      <c r="J403" s="7" t="str">
        <f>IF(OR($A403={13,14,15,16,17,18,19,20,21,22,23,24}),"d","")</f>
        <v/>
      </c>
      <c r="K403" s="14" t="str">
        <f>IF(AND(OR($D402={"1/2","2/3","2/1","3/2"}),I402="w"),VLOOKUP(K402,$AA$2:$AB$17,2,FALSE),IF(AND(OR($D402={"1/2","2/3","2/1","3/2"}),I402="l"),VLOOKUP(K402,$AC$2:$AD$17,2,FALSE),IF(AND(OR($D402={"1/2","2/3","2/1","3/2"}),I401="w"),VLOOKUP(K401,$AA$2:$AB$17,2,FALSE),IF(AND(OR($D402={"1/2","2/3","2/1","3/2"}),I401="l"),VLOOKUP(K401,$AC$2:$AD$17,2,FALSE),IF(AND(OR($D402={"1/2","2/3","2/1","3/2"}),I400="w"),VLOOKUP(K400,$AA$2:$AB$17,2,FALSE),IF(AND(OR($D402={"1/2","2/3","2/1","3/2"}),I400="l"),VLOOKUP(K400,$AC$2:$AD$17,2,FALSE),IF(AND(OR($D402={"1/2","2/3","2/1","3/2"}),I399="w"),VLOOKUP(K399,$AA$2:$AB$17,2,FALSE),IF(AND(OR($D402={"1/2","2/3","2/1","3/2"}),I399="l"),VLOOKUP(K399,$AC$2:$AD$17,2,FALSE),IF(AND(OR($D402={"1/2","2/3","2/1","3/2"}),I398="w"),VLOOKUP(K398,$AA$2:$AB$17,2,FALSE),IF(AND(OR($D402={"1/2","2/3","2/1","3/2"}),I398="l"),VLOOKUP(K398,$AC$2:$AD$17,2,FALSE),IF(AND(OR($D402={"1/2","2/3","2/1","3/2"}),I397="w"),VLOOKUP(K397,$AA$2:$AB$17,2,FALSE),IF(AND(OR($D402={"1/2","2/3","2/1","3/2"}),I397="l"),VLOOKUP(K397,$AC$2:$AD$17,2,FALSE),IF(AND(OR($D402={"1/2","2/3","2/1","3/2"}),I396="w"),VLOOKUP(K396,$AA$2:$AB$17,2,FALSE),IF(AND(OR($D402={"1/2","2/3","2/1","3/2"}),I396="l"),VLOOKUP(K396,$AC$2:$AD$17,2,FALSE),IF(AND(OR($D402={"1/2","2/3","2/1","3/2"}),I395="w"),VLOOKUP(K395,$AA$2:$AB$17,2,FALSE),IF(AND(OR($D402={"1/2","2/3","2/1","3/2"}),I395="l"),VLOOKUP(K395,$AC$2:$AD$17,2,FALSE),IF(AND(OR($D402={"1/2","2/3","2/1","3/2"}),I394="w"),VLOOKUP(K394,$AA$2:$AB$17,2,FALSE),IF(AND(OR($D402={"1/2","2/3","2/1","3/2"}),I394="l"),VLOOKUP(K394,$AC$2:$AD$17,2,FALSE),IF(AND(OR($D402={"1/2","2/3","2/1","3/2"}),I393="w"),VLOOKUP(K393,$AA$2:$AB$17,2,FALSE),IF(AND(OR($D402={"1/2","2/3","2/1","3/2"}),I393="l"),VLOOKUP(K393,$AC$2:$AD$17,2,FALSE),IF(AND(OR($D402={"1/2","2/3","2/1","3/2"}),I392="w"),VLOOKUP(K392,$AA$2:$AB$17,2,FALSE),IF(AND(OR($D402={"1/2","2/3","2/1","3/2"}),I392="l"),VLOOKUP(K392,$AC$2:$AD$17,2,FALSE),IF(OR($D402={"1/2","2/3","2/1","3/2"}),1,"")))))))))))))))))))))))</f>
        <v/>
      </c>
      <c r="L403" s="13" t="str">
        <f>IF(AND(M403="d",$A403&gt;=1,OR(N403={1,"2a","2b",3,"5a","5b","10a","10b","20a","20b","40a","40b","80a","80b","160a","160b"})),"w",IF(AND(M403="",$A403&gt;=1,OR(N403={1,"2a","2b",3,"5a","5b","10a","10b","20a","20b","40a","40b","80a","80b","160a","160b"})),"l",""))</f>
        <v/>
      </c>
      <c r="M403" s="7" t="str">
        <f>IF(OR($A403={25,26,27,28,29,30,31,32,33,34,35,36}),"d","")</f>
        <v/>
      </c>
      <c r="N403" s="14" t="str">
        <f>IF(AND(OR($D402={"1/3","2/3","3/1","3/2"}),L402="w"),VLOOKUP(N402,$AA$2:$AB$17,2,FALSE),IF(AND(OR($D402={"1/3","2/3","3/1","3/2"}),L402="l"),VLOOKUP(N402,$AC$2:$AD$17,2,FALSE),IF(AND(OR($D402={"1/3","2/3","3/1","3/2"}),L401="w"),VLOOKUP(N401,$AA$2:$AB$17,2,FALSE),IF(AND(OR($D402={"1/3","2/3","3/1","3/2"}),L401="l"),VLOOKUP(N401,$AC$2:$AD$17,2,FALSE),IF(AND(OR($D402={"1/3","2/3","3/1","3/2"}),L400="w"),VLOOKUP(N400,$AA$2:$AB$17,2,FALSE),IF(AND(OR($D402={"1/3","2/3","3/1","3/2"}),L400="l"),VLOOKUP(N400,$AC$2:$AD$17,2,FALSE),IF(AND(OR($D402={"1/3","2/3","3/1","3/2"}),L399="w"),VLOOKUP(N399,$AA$2:$AB$17,2,FALSE),IF(AND(OR($D402={"1/3","2/3","3/1","3/2"}),L399="l"),VLOOKUP(N399,$AC$2:$AD$17,2,FALSE),IF(AND(OR($D402={"1/3","2/3","3/1","3/2"}),L398="w"),VLOOKUP(N398,$AA$2:$AB$17,2,FALSE),IF(AND(OR($D402={"1/3","2/3","3/1","3/2"}),L398="l"),VLOOKUP(N398,$AC$2:$AD$17,2,FALSE),IF(AND(OR($D402={"1/3","2/3","3/1","3/2"}),L397="w"),VLOOKUP(N397,$AA$2:$AB$17,2,FALSE),IF(AND(OR($D402={"1/3","2/3","3/1","3/2"}),L397="l"),VLOOKUP(N397,$AC$2:$AD$17,2,FALSE),IF(AND(OR($D402={"1/3","2/3","3/1","3/2"}),L396="w"),VLOOKUP(N396,$AA$2:$AB$17,2,FALSE),IF(AND(OR($D402={"1/3","2/3","3/1","3/2"}),L396="l"),VLOOKUP(N396,$AC$2:$AD$17,2,FALSE),IF(AND(OR($D402={"1/3","2/3","3/1","3/2"}),L395="w"),VLOOKUP(N395,$AA$2:$AB$17,2,FALSE),IF(AND(OR($D402={"1/3","2/3","3/1","3/2"}),L395="l"),VLOOKUP(N395,$AC$2:$AD$17,2,FALSE),IF(AND(OR($D402={"1/3","2/3","3/1","3/2"}),L394="w"),VLOOKUP(N394,$AA$2:$AB$17,2,FALSE),IF(AND(OR($D402={"1/3","2/3","3/1","3/2"}),L394="l"),VLOOKUP(N394,$AC$2:$AD$17,2,FALSE),IF(AND(OR($D402={"1/3","2/3","3/1","3/2"}),L393="w"),VLOOKUP(N393,$AA$2:$AB$17,2,FALSE),IF(AND(OR($D402={"1/3","2/3","3/1","3/2"}),L393="l"),VLOOKUP(N393,$AC$2:$AD$17,2,FALSE),IF(AND(OR($D402={"1/3","2/3","3/1","3/2"}),L392="w"),VLOOKUP(N392,$AA$2:$AB$17,2,FALSE),IF(AND(OR($D402={"1/3","2/3","3/1","3/2"}),L392="l"),VLOOKUP(N392,$AC$2:$AD$17,2,FALSE),IF(OR($D402={"1/3","2/3","3/1","3/2"}),1,"")))))))))))))))))))))))</f>
        <v/>
      </c>
      <c r="O403" s="12">
        <f t="shared" si="32"/>
        <v>0</v>
      </c>
      <c r="P403" s="13" t="str">
        <f>IF(AND(Q403="c",$A403&gt;=1,OR(R403={1,"2a","2b",3,"5a","5b","10a","10b","20a","20b","40a","40b","80a","80b","160a","160b"})),"w",IF(AND(Q403="",$A403&gt;=1,OR(R403={1,"2a","2b",3,"5a","5b","10a","10b","20a","20b","40a","40b","80a","80b","160a","160b"})),"l",""))</f>
        <v/>
      </c>
      <c r="Q403" s="7" t="str">
        <f>IF(OR($A403={1,4,7,10,13,16,19,22,25,28,31,34}),"c","")</f>
        <v/>
      </c>
      <c r="R403" s="14" t="str">
        <f>IF(AND(OR($E402={"a/b","a/c","b/a","c/a"}),P402="w"),VLOOKUP(R402,$AA$2:$AB$17,2,FALSE),IF(AND(OR($E402={"a/b","a/c","b/a","c/a"}),P402="l"),VLOOKUP(R402,$AC$2:$AD$17,2,FALSE),IF(AND(OR($E402={"a/b","a/c","b/a","c/a"}),P401="w"),VLOOKUP(R401,$AA$2:$AB$17,2,FALSE),IF(AND(OR($E402={"a/b","a/c","b/a","c/a"}),P401="l"),VLOOKUP(R401,$AC$2:$AD$17,2,FALSE),IF(AND(OR($E402={"a/b","a/c","b/a","c/a"}),P400="w"),VLOOKUP(R400,$AA$2:$AB$17,2,FALSE),IF(AND(OR($E402={"a/b","a/c","b/a","c/a"}),P400="l"),VLOOKUP(R400,$AC$2:$AD$17,2,FALSE),IF(AND(OR($E402={"a/b","a/c","b/a","c/a"}),P399="w"),VLOOKUP(R399,$AA$2:$AB$17,2,FALSE),IF(AND(OR($E402={"a/b","a/c","b/a","c/a"}),P399="l"),VLOOKUP(R399,$AC$2:$AD$17,2,FALSE),IF(AND(OR($E402={"a/b","a/c","b/a","c/a"}),P398="w"),VLOOKUP(R398,$AA$2:$AB$17,2,FALSE),IF(AND(OR($E402={"a/b","a/c","b/a","c/a"}),P398="l"),VLOOKUP(R398,$AC$2:$AD$17,2,FALSE),IF(AND(OR($E402={"a/b","a/c","b/a","c/a"}),P397="w"),VLOOKUP(R397,$AA$2:$AB$17,2,FALSE),IF(AND(OR($E402={"a/b","a/c","b/a","c/a"}),P397="l"),VLOOKUP(R397,$AC$2:$AD$17,2,FALSE),IF(AND(OR($E402={"a/b","a/c","b/a","c/a"}),P396="w"),VLOOKUP(R396,$AA$2:$AB$17,2,FALSE),IF(AND(OR($E402={"a/b","a/c","b/a","c/a"}),P396="l"),VLOOKUP(R396,$AC$2:$AD$17,2,FALSE),IF(AND(OR($E402={"a/b","a/c","b/a","c/a"}),P395="w"),VLOOKUP(R395,$AA$2:$AB$17,2,FALSE),IF(AND(OR($E402={"a/b","a/c","b/a","c/a"}),P395="l"),VLOOKUP(R395,$AC$2:$AD$17,2,FALSE),IF(AND(OR($E402={"a/b","a/c","b/a","c/a"}),P394="w"),VLOOKUP(R394,$AA$2:$AB$17,2,FALSE),IF(AND(OR($E402={"a/b","a/c","b/a","c/a"}),P394="l"),VLOOKUP(R394,$AC$2:$AD$17,2,FALSE),IF(AND(OR($E402={"a/b","a/c","b/a","c/a"}),P393="w"),VLOOKUP(R393,$AA$2:$AB$17,2,FALSE),IF(AND(OR($E402={"a/b","a/c","b/a","c/a"}),P393="l"),VLOOKUP(R393,$AC$2:$AD$17,2,FALSE),IF(AND(OR($E402={"a/b","a/c","b/a","c/a"}),P392="w"),VLOOKUP(R392,$AA$2:$AB$17,2,FALSE),IF(AND(OR($E402={"a/b","a/c","b/a","c/a"}),P392="l"),VLOOKUP(R392,$AC$2:$AD$17,2,FALSE),IF(OR($E402={"a/b","a/c","b/a","c/a"}),1,"")))))))))))))))))))))))</f>
        <v/>
      </c>
      <c r="S403" s="13" t="str">
        <f>IF(AND(T403="c",$A403&gt;=1,OR(U403={1,"2a","2b",3,"5a","5b","10a","10b","20a","20b","40a","40b","80a","80b","160a","160b"})),"w",IF(AND(T403="",$A403&gt;=1,OR(U403={1,"2a","2b",3,"5a","5b","10a","10b","20a","20b","40a","40b","80a","80b","160a","160b"})),"l",""))</f>
        <v/>
      </c>
      <c r="T403" s="7" t="str">
        <f>IF(OR($A403={2,5,8,11,14,17,20,23,26,29,32,35}),"c","")</f>
        <v/>
      </c>
      <c r="U403" s="14" t="str">
        <f>IF(AND(OR($E402={"a/b","b/c","b/a","c/b"}),S402="w"),VLOOKUP(U402,$AA$2:$AB$17,2,FALSE),IF(AND(OR($E402={"a/b","b/c","b/a","c/b"}),S402="l"),VLOOKUP(U402,$AC$2:$AD$17,2,FALSE),IF(AND(OR($E402={"a/b","b/c","b/a","c/b"}),S401="w"),VLOOKUP(U401,$AA$2:$AB$17,2,FALSE),IF(AND(OR($E402={"a/b","b/c","b/a","c/b"}),S401="l"),VLOOKUP(U401,$AC$2:$AD$17,2,FALSE),IF(AND(OR($E402={"a/b","b/c","b/a","c/b"}),S400="w"),VLOOKUP(U400,$AA$2:$AB$17,2,FALSE),IF(AND(OR($E402={"a/b","b/c","b/a","c/b"}),S400="l"),VLOOKUP(U400,$AC$2:$AD$17,2,FALSE),IF(AND(OR($E402={"a/b","b/c","b/a","c/b"}),S399="w"),VLOOKUP(U399,$AA$2:$AB$17,2,FALSE),IF(AND(OR($E402={"a/b","b/c","b/a","c/b"}),S399="l"),VLOOKUP(U399,$AC$2:$AD$17,2,FALSE),IF(AND(OR($E402={"a/b","b/c","b/a","c/b"}),S398="w"),VLOOKUP(U398,$AA$2:$AB$17,2,FALSE),IF(AND(OR($E402={"a/b","b/c","b/a","c/b"}),S398="l"),VLOOKUP(U398,$AC$2:$AD$17,2,FALSE),IF(AND(OR($E402={"a/b","b/c","b/a","c/b"}),S397="w"),VLOOKUP(U397,$AA$2:$AB$17,2,FALSE),IF(AND(OR($E402={"a/b","b/c","b/a","c/b"}),S397="l"),VLOOKUP(U397,$AC$2:$AD$17,2,FALSE),IF(AND(OR($E402={"a/b","b/c","b/a","c/b"}),S396="w"),VLOOKUP(U396,$AA$2:$AB$17,2,FALSE),IF(AND(OR($E402={"a/b","b/c","b/a","c/b"}),S396="l"),VLOOKUP(U396,$AC$2:$AD$17,2,FALSE),IF(AND(OR($E402={"a/b","b/c","b/a","c/b"}),S395="w"),VLOOKUP(U395,$AA$2:$AB$17,2,FALSE),IF(AND(OR($E402={"a/b","b/c","b/a","c/b"}),S395="l"),VLOOKUP(U395,$AC$2:$AD$17,2,FALSE),IF(AND(OR($E402={"a/b","b/c","b/a","c/b"}),S394="w"),VLOOKUP(U394,$AA$2:$AB$17,2,FALSE),IF(AND(OR($E402={"a/b","b/c","b/a","c/b"}),S394="l"),VLOOKUP(U394,$AC$2:$AD$17,2,FALSE),IF(AND(OR($E402={"a/b","b/c","b/a","c/b"}),S393="w"),VLOOKUP(U393,$AA$2:$AB$17,2,FALSE),IF(AND(OR($E402={"a/b","b/c","b/a","c/b"}),S393="l"),VLOOKUP(U393,$AC$2:$AD$17,2,FALSE),IF(AND(OR($E402={"a/b","b/c","b/a","c/b"}),S392="w"),VLOOKUP(U392,$AA$2:$AB$17,2,FALSE),IF(AND(OR($E402={"a/b","b/c","b/a","c/b"}),S392="l"),VLOOKUP(U392,$AC$2:$AD$17,2,FALSE),IF(OR($E402={"a/b","b/c","b/a","c/b"}),1,"")))))))))))))))))))))))</f>
        <v/>
      </c>
      <c r="V403" s="13" t="str">
        <f>IF(AND(W403="c",$A403&gt;=1,OR(X403={1,"2a","2b",3,"5a","5b","10a","10b","20a","20b","40a","40b","80a","80b","160a","160b"})),"w",IF(AND(W403="",$A403&gt;=1,OR(X403={1,"2a","2b",3,"5a","5b","10a","10b","20a","20b","40a","40b","80a","80b","160a","160b"})),"l",""))</f>
        <v/>
      </c>
      <c r="W403" s="7" t="str">
        <f>IF(OR($A403={3,6,9,12,15,18,21,24,27,30,33,36}),"c","")</f>
        <v/>
      </c>
      <c r="X403" s="14" t="str">
        <f>IF(AND(OR($E402={"a/c","b/c","c/a","c/b"}),V402="w"),VLOOKUP(X402,$AA$2:$AB$17,2,FALSE),IF(AND(OR($E402={"a/c","b/c","c/a","c/b"}),V402="l"),VLOOKUP(X402,$AC$2:$AD$17,2,FALSE),IF(AND(OR($E402={"a/c","b/c","c/a","c/b"}),V401="w"),VLOOKUP(X401,$AA$2:$AB$17,2,FALSE),IF(AND(OR($E402={"a/c","b/c","c/a","c/b"}),V401="l"),VLOOKUP(X401,$AC$2:$AD$17,2,FALSE),IF(AND(OR($E402={"a/c","b/c","c/a","c/b"}),V400="w"),VLOOKUP(X400,$AA$2:$AB$17,2,FALSE),IF(AND(OR($E402={"a/c","b/c","c/a","c/b"}),V400="l"),VLOOKUP(X400,$AC$2:$AD$17,2,FALSE),IF(AND(OR($E402={"a/c","b/c","c/a","c/b"}),V399="w"),VLOOKUP(X399,$AA$2:$AB$17,2,FALSE),IF(AND(OR($E402={"a/c","b/c","c/a","c/b"}),V399="l"),VLOOKUP(X399,$AC$2:$AD$17,2,FALSE),IF(AND(OR($E402={"a/c","b/c","c/a","c/b"}),V398="w"),VLOOKUP(X398,$AA$2:$AB$17,2,FALSE),IF(AND(OR($E402={"a/c","b/c","c/a","c/b"}),V398="l"),VLOOKUP(X398,$AC$2:$AD$17,2,FALSE),IF(AND(OR($E402={"a/c","b/c","c/a","c/b"}),V397="w"),VLOOKUP(X397,$AA$2:$AB$17,2,FALSE),IF(AND(OR($E402={"a/c","b/c","c/a","c/b"}),V397="l"),VLOOKUP(X397,$AC$2:$AD$17,2,FALSE),IF(AND(OR($E402={"a/c","b/c","c/a","c/b"}),V396="w"),VLOOKUP(X396,$AA$2:$AB$17,2,FALSE),IF(AND(OR($E402={"a/c","b/c","c/a","c/b"}),V396="l"),VLOOKUP(X396,$AC$2:$AD$17,2,FALSE),IF(AND(OR($E402={"a/c","b/c","c/a","c/b"}),V395="w"),VLOOKUP(X395,$AA$2:$AB$17,2,FALSE),IF(AND(OR($E402={"a/c","b/c","c/a","c/b"}),V395="l"),VLOOKUP(X395,$AC$2:$AD$17,2,FALSE),IF(AND(OR($E402={"a/c","b/c","c/a","c/b"}),V394="w"),VLOOKUP(X394,$AA$2:$AB$17,2,FALSE),IF(AND(OR($E402={"a/c","b/c","c/a","c/b"}),V394="l"),VLOOKUP(X394,$AC$2:$AD$17,2,FALSE),IF(AND(OR($E402={"a/c","b/c","c/a","c/b"}),V393="w"),VLOOKUP(X393,$AA$2:$AB$17,2,FALSE),IF(AND(OR($E402={"a/c","b/c","c/a","c/b"}),V393="l"),VLOOKUP(X393,$AC$2:$AD$17,2,FALSE),IF(AND(OR($E402={"a/c","b/c","c/a","c/b"}),V392="w"),VLOOKUP(X392,$AA$2:$AB$17,2,FALSE),IF(AND(OR($E402={"a/c","b/c","c/a","c/b"}),V392="l"),VLOOKUP(X392,$AC$2:$AD$17,2,FALSE),IF(OR($E402={"a/c","b/c","c/a","c/b"}),1,"")))))))))))))))))))))))</f>
        <v/>
      </c>
      <c r="Y403" s="12">
        <f t="shared" si="33"/>
        <v>0</v>
      </c>
      <c r="Z403" s="27">
        <f t="shared" si="34"/>
        <v>0</v>
      </c>
    </row>
    <row r="404" spans="2:26">
      <c r="B404" s="9" t="str">
        <f>IF(OR($A404={1,2,3,4,5,6,7,8,9,10,11,12}),1,IF(OR($A404={13,14,15,16,17,18,19,20,21,22,23,24}),2,IF(OR($A404={25,26,27,28,29,30,31,32,33,34,35,36}),3,"")))</f>
        <v/>
      </c>
      <c r="C404" s="9" t="str">
        <f>IF(OR($A404={1,4,7,10,13,16,19,22,25,28,31,34}),"A",IF(OR($A404={2,5,8,11,14,17,20,23,26,29,32,35}),"B",IF(OR($A404={3,6,9,12,15,18,21,24,27,30,33,36}),"C","")))</f>
        <v/>
      </c>
      <c r="D404" t="str">
        <f t="shared" si="35"/>
        <v/>
      </c>
      <c r="E404" t="str">
        <f t="shared" si="36"/>
        <v/>
      </c>
      <c r="F404" s="13" t="str">
        <f>IF(AND(G404="d",$A404&gt;=1,OR(H404={1,"2a","2b",3,"5a","5b","10a","10b","20a","20b","40a","40b","80a","80b","160a","160b"})),"w",IF(AND(G404="",$A404&gt;=1,OR(H404={1,"2a","2b",3,"5a","5b","10a","10b","20a","20b","40a","40b","80a","80b","160a","160b"})),"l",""))</f>
        <v/>
      </c>
      <c r="G404" s="7" t="str">
        <f>IF(OR($A404={1,2,3,4,5,6,7,8,9,10,11,12}),"d","")</f>
        <v/>
      </c>
      <c r="H404" s="14" t="str">
        <f>IF(AND(OR($D403={"1/2","1/3","2/1","3/1"}),F403="w"),VLOOKUP(H403,$AA$2:$AB$17,2,FALSE),IF(AND(OR($D403={"1/2","1/3","2/1","3/1"}),F403="l"),VLOOKUP(H403,$AC$2:$AD$17,2,FALSE),IF(AND(OR($D403={"1/2","1/3","2/1","3/1"}),F402="w"),VLOOKUP(H402,$AA$2:$AB$17,2,FALSE),IF(AND(OR($D403={"1/2","1/3","2/1","3/1"}),F402="l"),VLOOKUP(H402,$AC$2:$AD$17,2,FALSE),IF(AND(OR($D403={"1/2","1/3","2/1","3/1"}),F401="w"),VLOOKUP(H401,$AA$2:$AB$17,2,FALSE),IF(AND(OR($D403={"1/2","1/3","2/1","3/1"}),F401="l"),VLOOKUP(H401,$AC$2:$AD$17,2,FALSE),IF(AND(OR($D403={"1/2","1/3","2/1","3/1"}),F400="w"),VLOOKUP(H400,$AA$2:$AB$17,2,FALSE),IF(AND(OR($D403={"1/2","1/3","2/1","3/1"}),F400="l"),VLOOKUP(H400,$AC$2:$AD$17,2,FALSE),IF(AND(OR($D403={"1/2","1/3","2/1","3/1"}),F399="w"),VLOOKUP(H399,$AA$2:$AB$17,2,FALSE),IF(AND(OR($D403={"1/2","1/3","2/1","3/1"}),F399="l"),VLOOKUP(H399,$AC$2:$AD$17,2,FALSE),IF(AND(OR($D403={"1/2","1/3","2/1","3/1"}),F398="w"),VLOOKUP(H398,$AA$2:$AB$17,2,FALSE),IF(AND(OR($D403={"1/2","1/3","2/1","3/1"}),F398="l"),VLOOKUP(H398,$AC$2:$AD$17,2,FALSE),IF(AND(OR($D403={"1/2","1/3","2/1","3/1"}),F397="w"),VLOOKUP(H397,$AA$2:$AB$17,2,FALSE),IF(AND(OR($D403={"1/2","1/3","2/1","3/1"}),F397="l"),VLOOKUP(H397,$AC$2:$AD$17,2,FALSE),IF(AND(OR($D403={"1/2","1/3","2/1","3/1"}),F396="w"),VLOOKUP(H396,$AA$2:$AB$17,2,FALSE),IF(AND(OR($D403={"1/2","1/3","2/1","3/1"}),F396="l"),VLOOKUP(H396,$AC$2:$AD$17,2,FALSE),IF(AND(OR($D403={"1/2","1/3","2/1","3/1"}),F395="w"),VLOOKUP(H395,$AA$2:$AB$17,2,FALSE),IF(AND(OR($D403={"1/2","1/3","2/1","3/1"}),F395="l"),VLOOKUP(H395,$AC$2:$AD$17,2,FALSE),IF(AND(OR($D403={"1/2","1/3","2/1","3/1"}),F394="w"),VLOOKUP(H394,$AA$2:$AB$17,2,FALSE),IF(AND(OR($D403={"1/2","1/3","2/1","3/1"}),F394="l"),VLOOKUP(H394,$AC$2:$AD$17,2,FALSE),IF(AND(OR($D403={"1/2","1/3","2/1","3/1"}),F393="w"),VLOOKUP(H393,$AA$2:$AB$17,2,FALSE),IF(AND(OR($D403={"1/2","1/3","2/1","3/1"}),F393="l"),VLOOKUP(H393,$AC$2:$AD$17,2,FALSE),IF(OR($D403={"1/2","1/3","2/1","3/1"}),1,"")))))))))))))))))))))))</f>
        <v/>
      </c>
      <c r="I404" s="13" t="str">
        <f>IF(AND(J404="d",$A404&gt;=1,OR(K404={1,"2a","2b",3,"5a","5b","10a","10b","20a","20b","40a","40b","80a","80b","160a","160b"})),"w",IF(AND(J404="",$A404&gt;=1,OR(K404={1,"2a","2b",3,"5a","5b","10a","10b","20a","20b","40a","40b","80a","80b","160a","160b"})),"l",""))</f>
        <v/>
      </c>
      <c r="J404" s="7" t="str">
        <f>IF(OR($A404={13,14,15,16,17,18,19,20,21,22,23,24}),"d","")</f>
        <v/>
      </c>
      <c r="K404" s="14" t="str">
        <f>IF(AND(OR($D403={"1/2","2/3","2/1","3/2"}),I403="w"),VLOOKUP(K403,$AA$2:$AB$17,2,FALSE),IF(AND(OR($D403={"1/2","2/3","2/1","3/2"}),I403="l"),VLOOKUP(K403,$AC$2:$AD$17,2,FALSE),IF(AND(OR($D403={"1/2","2/3","2/1","3/2"}),I402="w"),VLOOKUP(K402,$AA$2:$AB$17,2,FALSE),IF(AND(OR($D403={"1/2","2/3","2/1","3/2"}),I402="l"),VLOOKUP(K402,$AC$2:$AD$17,2,FALSE),IF(AND(OR($D403={"1/2","2/3","2/1","3/2"}),I401="w"),VLOOKUP(K401,$AA$2:$AB$17,2,FALSE),IF(AND(OR($D403={"1/2","2/3","2/1","3/2"}),I401="l"),VLOOKUP(K401,$AC$2:$AD$17,2,FALSE),IF(AND(OR($D403={"1/2","2/3","2/1","3/2"}),I400="w"),VLOOKUP(K400,$AA$2:$AB$17,2,FALSE),IF(AND(OR($D403={"1/2","2/3","2/1","3/2"}),I400="l"),VLOOKUP(K400,$AC$2:$AD$17,2,FALSE),IF(AND(OR($D403={"1/2","2/3","2/1","3/2"}),I399="w"),VLOOKUP(K399,$AA$2:$AB$17,2,FALSE),IF(AND(OR($D403={"1/2","2/3","2/1","3/2"}),I399="l"),VLOOKUP(K399,$AC$2:$AD$17,2,FALSE),IF(AND(OR($D403={"1/2","2/3","2/1","3/2"}),I398="w"),VLOOKUP(K398,$AA$2:$AB$17,2,FALSE),IF(AND(OR($D403={"1/2","2/3","2/1","3/2"}),I398="l"),VLOOKUP(K398,$AC$2:$AD$17,2,FALSE),IF(AND(OR($D403={"1/2","2/3","2/1","3/2"}),I397="w"),VLOOKUP(K397,$AA$2:$AB$17,2,FALSE),IF(AND(OR($D403={"1/2","2/3","2/1","3/2"}),I397="l"),VLOOKUP(K397,$AC$2:$AD$17,2,FALSE),IF(AND(OR($D403={"1/2","2/3","2/1","3/2"}),I396="w"),VLOOKUP(K396,$AA$2:$AB$17,2,FALSE),IF(AND(OR($D403={"1/2","2/3","2/1","3/2"}),I396="l"),VLOOKUP(K396,$AC$2:$AD$17,2,FALSE),IF(AND(OR($D403={"1/2","2/3","2/1","3/2"}),I395="w"),VLOOKUP(K395,$AA$2:$AB$17,2,FALSE),IF(AND(OR($D403={"1/2","2/3","2/1","3/2"}),I395="l"),VLOOKUP(K395,$AC$2:$AD$17,2,FALSE),IF(AND(OR($D403={"1/2","2/3","2/1","3/2"}),I394="w"),VLOOKUP(K394,$AA$2:$AB$17,2,FALSE),IF(AND(OR($D403={"1/2","2/3","2/1","3/2"}),I394="l"),VLOOKUP(K394,$AC$2:$AD$17,2,FALSE),IF(AND(OR($D403={"1/2","2/3","2/1","3/2"}),I393="w"),VLOOKUP(K393,$AA$2:$AB$17,2,FALSE),IF(AND(OR($D403={"1/2","2/3","2/1","3/2"}),I393="l"),VLOOKUP(K393,$AC$2:$AD$17,2,FALSE),IF(OR($D403={"1/2","2/3","2/1","3/2"}),1,"")))))))))))))))))))))))</f>
        <v/>
      </c>
      <c r="L404" s="13" t="str">
        <f>IF(AND(M404="d",$A404&gt;=1,OR(N404={1,"2a","2b",3,"5a","5b","10a","10b","20a","20b","40a","40b","80a","80b","160a","160b"})),"w",IF(AND(M404="",$A404&gt;=1,OR(N404={1,"2a","2b",3,"5a","5b","10a","10b","20a","20b","40a","40b","80a","80b","160a","160b"})),"l",""))</f>
        <v/>
      </c>
      <c r="M404" s="7" t="str">
        <f>IF(OR($A404={25,26,27,28,29,30,31,32,33,34,35,36}),"d","")</f>
        <v/>
      </c>
      <c r="N404" s="14" t="str">
        <f>IF(AND(OR($D403={"1/3","2/3","3/1","3/2"}),L403="w"),VLOOKUP(N403,$AA$2:$AB$17,2,FALSE),IF(AND(OR($D403={"1/3","2/3","3/1","3/2"}),L403="l"),VLOOKUP(N403,$AC$2:$AD$17,2,FALSE),IF(AND(OR($D403={"1/3","2/3","3/1","3/2"}),L402="w"),VLOOKUP(N402,$AA$2:$AB$17,2,FALSE),IF(AND(OR($D403={"1/3","2/3","3/1","3/2"}),L402="l"),VLOOKUP(N402,$AC$2:$AD$17,2,FALSE),IF(AND(OR($D403={"1/3","2/3","3/1","3/2"}),L401="w"),VLOOKUP(N401,$AA$2:$AB$17,2,FALSE),IF(AND(OR($D403={"1/3","2/3","3/1","3/2"}),L401="l"),VLOOKUP(N401,$AC$2:$AD$17,2,FALSE),IF(AND(OR($D403={"1/3","2/3","3/1","3/2"}),L400="w"),VLOOKUP(N400,$AA$2:$AB$17,2,FALSE),IF(AND(OR($D403={"1/3","2/3","3/1","3/2"}),L400="l"),VLOOKUP(N400,$AC$2:$AD$17,2,FALSE),IF(AND(OR($D403={"1/3","2/3","3/1","3/2"}),L399="w"),VLOOKUP(N399,$AA$2:$AB$17,2,FALSE),IF(AND(OR($D403={"1/3","2/3","3/1","3/2"}),L399="l"),VLOOKUP(N399,$AC$2:$AD$17,2,FALSE),IF(AND(OR($D403={"1/3","2/3","3/1","3/2"}),L398="w"),VLOOKUP(N398,$AA$2:$AB$17,2,FALSE),IF(AND(OR($D403={"1/3","2/3","3/1","3/2"}),L398="l"),VLOOKUP(N398,$AC$2:$AD$17,2,FALSE),IF(AND(OR($D403={"1/3","2/3","3/1","3/2"}),L397="w"),VLOOKUP(N397,$AA$2:$AB$17,2,FALSE),IF(AND(OR($D403={"1/3","2/3","3/1","3/2"}),L397="l"),VLOOKUP(N397,$AC$2:$AD$17,2,FALSE),IF(AND(OR($D403={"1/3","2/3","3/1","3/2"}),L396="w"),VLOOKUP(N396,$AA$2:$AB$17,2,FALSE),IF(AND(OR($D403={"1/3","2/3","3/1","3/2"}),L396="l"),VLOOKUP(N396,$AC$2:$AD$17,2,FALSE),IF(AND(OR($D403={"1/3","2/3","3/1","3/2"}),L395="w"),VLOOKUP(N395,$AA$2:$AB$17,2,FALSE),IF(AND(OR($D403={"1/3","2/3","3/1","3/2"}),L395="l"),VLOOKUP(N395,$AC$2:$AD$17,2,FALSE),IF(AND(OR($D403={"1/3","2/3","3/1","3/2"}),L394="w"),VLOOKUP(N394,$AA$2:$AB$17,2,FALSE),IF(AND(OR($D403={"1/3","2/3","3/1","3/2"}),L394="l"),VLOOKUP(N394,$AC$2:$AD$17,2,FALSE),IF(AND(OR($D403={"1/3","2/3","3/1","3/2"}),L393="w"),VLOOKUP(N393,$AA$2:$AB$17,2,FALSE),IF(AND(OR($D403={"1/3","2/3","3/1","3/2"}),L393="l"),VLOOKUP(N393,$AC$2:$AD$17,2,FALSE),IF(OR($D403={"1/3","2/3","3/1","3/2"}),1,"")))))))))))))))))))))))</f>
        <v/>
      </c>
      <c r="O404" s="12">
        <f t="shared" si="32"/>
        <v>0</v>
      </c>
      <c r="P404" s="13" t="str">
        <f>IF(AND(Q404="c",$A404&gt;=1,OR(R404={1,"2a","2b",3,"5a","5b","10a","10b","20a","20b","40a","40b","80a","80b","160a","160b"})),"w",IF(AND(Q404="",$A404&gt;=1,OR(R404={1,"2a","2b",3,"5a","5b","10a","10b","20a","20b","40a","40b","80a","80b","160a","160b"})),"l",""))</f>
        <v/>
      </c>
      <c r="Q404" s="7" t="str">
        <f>IF(OR($A404={1,4,7,10,13,16,19,22,25,28,31,34}),"c","")</f>
        <v/>
      </c>
      <c r="R404" s="14" t="str">
        <f>IF(AND(OR($E403={"a/b","a/c","b/a","c/a"}),P403="w"),VLOOKUP(R403,$AA$2:$AB$17,2,FALSE),IF(AND(OR($E403={"a/b","a/c","b/a","c/a"}),P403="l"),VLOOKUP(R403,$AC$2:$AD$17,2,FALSE),IF(AND(OR($E403={"a/b","a/c","b/a","c/a"}),P402="w"),VLOOKUP(R402,$AA$2:$AB$17,2,FALSE),IF(AND(OR($E403={"a/b","a/c","b/a","c/a"}),P402="l"),VLOOKUP(R402,$AC$2:$AD$17,2,FALSE),IF(AND(OR($E403={"a/b","a/c","b/a","c/a"}),P401="w"),VLOOKUP(R401,$AA$2:$AB$17,2,FALSE),IF(AND(OR($E403={"a/b","a/c","b/a","c/a"}),P401="l"),VLOOKUP(R401,$AC$2:$AD$17,2,FALSE),IF(AND(OR($E403={"a/b","a/c","b/a","c/a"}),P400="w"),VLOOKUP(R400,$AA$2:$AB$17,2,FALSE),IF(AND(OR($E403={"a/b","a/c","b/a","c/a"}),P400="l"),VLOOKUP(R400,$AC$2:$AD$17,2,FALSE),IF(AND(OR($E403={"a/b","a/c","b/a","c/a"}),P399="w"),VLOOKUP(R399,$AA$2:$AB$17,2,FALSE),IF(AND(OR($E403={"a/b","a/c","b/a","c/a"}),P399="l"),VLOOKUP(R399,$AC$2:$AD$17,2,FALSE),IF(AND(OR($E403={"a/b","a/c","b/a","c/a"}),P398="w"),VLOOKUP(R398,$AA$2:$AB$17,2,FALSE),IF(AND(OR($E403={"a/b","a/c","b/a","c/a"}),P398="l"),VLOOKUP(R398,$AC$2:$AD$17,2,FALSE),IF(AND(OR($E403={"a/b","a/c","b/a","c/a"}),P397="w"),VLOOKUP(R397,$AA$2:$AB$17,2,FALSE),IF(AND(OR($E403={"a/b","a/c","b/a","c/a"}),P397="l"),VLOOKUP(R397,$AC$2:$AD$17,2,FALSE),IF(AND(OR($E403={"a/b","a/c","b/a","c/a"}),P396="w"),VLOOKUP(R396,$AA$2:$AB$17,2,FALSE),IF(AND(OR($E403={"a/b","a/c","b/a","c/a"}),P396="l"),VLOOKUP(R396,$AC$2:$AD$17,2,FALSE),IF(AND(OR($E403={"a/b","a/c","b/a","c/a"}),P395="w"),VLOOKUP(R395,$AA$2:$AB$17,2,FALSE),IF(AND(OR($E403={"a/b","a/c","b/a","c/a"}),P395="l"),VLOOKUP(R395,$AC$2:$AD$17,2,FALSE),IF(AND(OR($E403={"a/b","a/c","b/a","c/a"}),P394="w"),VLOOKUP(R394,$AA$2:$AB$17,2,FALSE),IF(AND(OR($E403={"a/b","a/c","b/a","c/a"}),P394="l"),VLOOKUP(R394,$AC$2:$AD$17,2,FALSE),IF(AND(OR($E403={"a/b","a/c","b/a","c/a"}),P393="w"),VLOOKUP(R393,$AA$2:$AB$17,2,FALSE),IF(AND(OR($E403={"a/b","a/c","b/a","c/a"}),P393="l"),VLOOKUP(R393,$AC$2:$AD$17,2,FALSE),IF(OR($E403={"a/b","a/c","b/a","c/a"}),1,"")))))))))))))))))))))))</f>
        <v/>
      </c>
      <c r="S404" s="13" t="str">
        <f>IF(AND(T404="c",$A404&gt;=1,OR(U404={1,"2a","2b",3,"5a","5b","10a","10b","20a","20b","40a","40b","80a","80b","160a","160b"})),"w",IF(AND(T404="",$A404&gt;=1,OR(U404={1,"2a","2b",3,"5a","5b","10a","10b","20a","20b","40a","40b","80a","80b","160a","160b"})),"l",""))</f>
        <v/>
      </c>
      <c r="T404" s="7" t="str">
        <f>IF(OR($A404={2,5,8,11,14,17,20,23,26,29,32,35}),"c","")</f>
        <v/>
      </c>
      <c r="U404" s="14" t="str">
        <f>IF(AND(OR($E403={"a/b","b/c","b/a","c/b"}),S403="w"),VLOOKUP(U403,$AA$2:$AB$17,2,FALSE),IF(AND(OR($E403={"a/b","b/c","b/a","c/b"}),S403="l"),VLOOKUP(U403,$AC$2:$AD$17,2,FALSE),IF(AND(OR($E403={"a/b","b/c","b/a","c/b"}),S402="w"),VLOOKUP(U402,$AA$2:$AB$17,2,FALSE),IF(AND(OR($E403={"a/b","b/c","b/a","c/b"}),S402="l"),VLOOKUP(U402,$AC$2:$AD$17,2,FALSE),IF(AND(OR($E403={"a/b","b/c","b/a","c/b"}),S401="w"),VLOOKUP(U401,$AA$2:$AB$17,2,FALSE),IF(AND(OR($E403={"a/b","b/c","b/a","c/b"}),S401="l"),VLOOKUP(U401,$AC$2:$AD$17,2,FALSE),IF(AND(OR($E403={"a/b","b/c","b/a","c/b"}),S400="w"),VLOOKUP(U400,$AA$2:$AB$17,2,FALSE),IF(AND(OR($E403={"a/b","b/c","b/a","c/b"}),S400="l"),VLOOKUP(U400,$AC$2:$AD$17,2,FALSE),IF(AND(OR($E403={"a/b","b/c","b/a","c/b"}),S399="w"),VLOOKUP(U399,$AA$2:$AB$17,2,FALSE),IF(AND(OR($E403={"a/b","b/c","b/a","c/b"}),S399="l"),VLOOKUP(U399,$AC$2:$AD$17,2,FALSE),IF(AND(OR($E403={"a/b","b/c","b/a","c/b"}),S398="w"),VLOOKUP(U398,$AA$2:$AB$17,2,FALSE),IF(AND(OR($E403={"a/b","b/c","b/a","c/b"}),S398="l"),VLOOKUP(U398,$AC$2:$AD$17,2,FALSE),IF(AND(OR($E403={"a/b","b/c","b/a","c/b"}),S397="w"),VLOOKUP(U397,$AA$2:$AB$17,2,FALSE),IF(AND(OR($E403={"a/b","b/c","b/a","c/b"}),S397="l"),VLOOKUP(U397,$AC$2:$AD$17,2,FALSE),IF(AND(OR($E403={"a/b","b/c","b/a","c/b"}),S396="w"),VLOOKUP(U396,$AA$2:$AB$17,2,FALSE),IF(AND(OR($E403={"a/b","b/c","b/a","c/b"}),S396="l"),VLOOKUP(U396,$AC$2:$AD$17,2,FALSE),IF(AND(OR($E403={"a/b","b/c","b/a","c/b"}),S395="w"),VLOOKUP(U395,$AA$2:$AB$17,2,FALSE),IF(AND(OR($E403={"a/b","b/c","b/a","c/b"}),S395="l"),VLOOKUP(U395,$AC$2:$AD$17,2,FALSE),IF(AND(OR($E403={"a/b","b/c","b/a","c/b"}),S394="w"),VLOOKUP(U394,$AA$2:$AB$17,2,FALSE),IF(AND(OR($E403={"a/b","b/c","b/a","c/b"}),S394="l"),VLOOKUP(U394,$AC$2:$AD$17,2,FALSE),IF(AND(OR($E403={"a/b","b/c","b/a","c/b"}),S393="w"),VLOOKUP(U393,$AA$2:$AB$17,2,FALSE),IF(AND(OR($E403={"a/b","b/c","b/a","c/b"}),S393="l"),VLOOKUP(U393,$AC$2:$AD$17,2,FALSE),IF(OR($E403={"a/b","b/c","b/a","c/b"}),1,"")))))))))))))))))))))))</f>
        <v/>
      </c>
      <c r="V404" s="13" t="str">
        <f>IF(AND(W404="c",$A404&gt;=1,OR(X404={1,"2a","2b",3,"5a","5b","10a","10b","20a","20b","40a","40b","80a","80b","160a","160b"})),"w",IF(AND(W404="",$A404&gt;=1,OR(X404={1,"2a","2b",3,"5a","5b","10a","10b","20a","20b","40a","40b","80a","80b","160a","160b"})),"l",""))</f>
        <v/>
      </c>
      <c r="W404" s="7" t="str">
        <f>IF(OR($A404={3,6,9,12,15,18,21,24,27,30,33,36}),"c","")</f>
        <v/>
      </c>
      <c r="X404" s="14" t="str">
        <f>IF(AND(OR($E403={"a/c","b/c","c/a","c/b"}),V403="w"),VLOOKUP(X403,$AA$2:$AB$17,2,FALSE),IF(AND(OR($E403={"a/c","b/c","c/a","c/b"}),V403="l"),VLOOKUP(X403,$AC$2:$AD$17,2,FALSE),IF(AND(OR($E403={"a/c","b/c","c/a","c/b"}),V402="w"),VLOOKUP(X402,$AA$2:$AB$17,2,FALSE),IF(AND(OR($E403={"a/c","b/c","c/a","c/b"}),V402="l"),VLOOKUP(X402,$AC$2:$AD$17,2,FALSE),IF(AND(OR($E403={"a/c","b/c","c/a","c/b"}),V401="w"),VLOOKUP(X401,$AA$2:$AB$17,2,FALSE),IF(AND(OR($E403={"a/c","b/c","c/a","c/b"}),V401="l"),VLOOKUP(X401,$AC$2:$AD$17,2,FALSE),IF(AND(OR($E403={"a/c","b/c","c/a","c/b"}),V400="w"),VLOOKUP(X400,$AA$2:$AB$17,2,FALSE),IF(AND(OR($E403={"a/c","b/c","c/a","c/b"}),V400="l"),VLOOKUP(X400,$AC$2:$AD$17,2,FALSE),IF(AND(OR($E403={"a/c","b/c","c/a","c/b"}),V399="w"),VLOOKUP(X399,$AA$2:$AB$17,2,FALSE),IF(AND(OR($E403={"a/c","b/c","c/a","c/b"}),V399="l"),VLOOKUP(X399,$AC$2:$AD$17,2,FALSE),IF(AND(OR($E403={"a/c","b/c","c/a","c/b"}),V398="w"),VLOOKUP(X398,$AA$2:$AB$17,2,FALSE),IF(AND(OR($E403={"a/c","b/c","c/a","c/b"}),V398="l"),VLOOKUP(X398,$AC$2:$AD$17,2,FALSE),IF(AND(OR($E403={"a/c","b/c","c/a","c/b"}),V397="w"),VLOOKUP(X397,$AA$2:$AB$17,2,FALSE),IF(AND(OR($E403={"a/c","b/c","c/a","c/b"}),V397="l"),VLOOKUP(X397,$AC$2:$AD$17,2,FALSE),IF(AND(OR($E403={"a/c","b/c","c/a","c/b"}),V396="w"),VLOOKUP(X396,$AA$2:$AB$17,2,FALSE),IF(AND(OR($E403={"a/c","b/c","c/a","c/b"}),V396="l"),VLOOKUP(X396,$AC$2:$AD$17,2,FALSE),IF(AND(OR($E403={"a/c","b/c","c/a","c/b"}),V395="w"),VLOOKUP(X395,$AA$2:$AB$17,2,FALSE),IF(AND(OR($E403={"a/c","b/c","c/a","c/b"}),V395="l"),VLOOKUP(X395,$AC$2:$AD$17,2,FALSE),IF(AND(OR($E403={"a/c","b/c","c/a","c/b"}),V394="w"),VLOOKUP(X394,$AA$2:$AB$17,2,FALSE),IF(AND(OR($E403={"a/c","b/c","c/a","c/b"}),V394="l"),VLOOKUP(X394,$AC$2:$AD$17,2,FALSE),IF(AND(OR($E403={"a/c","b/c","c/a","c/b"}),V393="w"),VLOOKUP(X393,$AA$2:$AB$17,2,FALSE),IF(AND(OR($E403={"a/c","b/c","c/a","c/b"}),V393="l"),VLOOKUP(X393,$AC$2:$AD$17,2,FALSE),IF(OR($E403={"a/c","b/c","c/a","c/b"}),1,"")))))))))))))))))))))))</f>
        <v/>
      </c>
      <c r="Y404" s="12">
        <f t="shared" si="33"/>
        <v>0</v>
      </c>
      <c r="Z404" s="27">
        <f t="shared" si="34"/>
        <v>0</v>
      </c>
    </row>
    <row r="405" spans="2:26">
      <c r="B405" s="9" t="str">
        <f>IF(OR($A405={1,2,3,4,5,6,7,8,9,10,11,12}),1,IF(OR($A405={13,14,15,16,17,18,19,20,21,22,23,24}),2,IF(OR($A405={25,26,27,28,29,30,31,32,33,34,35,36}),3,"")))</f>
        <v/>
      </c>
      <c r="C405" s="9" t="str">
        <f>IF(OR($A405={1,4,7,10,13,16,19,22,25,28,31,34}),"A",IF(OR($A405={2,5,8,11,14,17,20,23,26,29,32,35}),"B",IF(OR($A405={3,6,9,12,15,18,21,24,27,30,33,36}),"C","")))</f>
        <v/>
      </c>
      <c r="D405" t="str">
        <f t="shared" si="35"/>
        <v/>
      </c>
      <c r="E405" t="str">
        <f t="shared" si="36"/>
        <v/>
      </c>
      <c r="F405" s="13" t="str">
        <f>IF(AND(G405="d",$A405&gt;=1,OR(H405={1,"2a","2b",3,"5a","5b","10a","10b","20a","20b","40a","40b","80a","80b","160a","160b"})),"w",IF(AND(G405="",$A405&gt;=1,OR(H405={1,"2a","2b",3,"5a","5b","10a","10b","20a","20b","40a","40b","80a","80b","160a","160b"})),"l",""))</f>
        <v/>
      </c>
      <c r="G405" s="7" t="str">
        <f>IF(OR($A405={1,2,3,4,5,6,7,8,9,10,11,12}),"d","")</f>
        <v/>
      </c>
      <c r="H405" s="14" t="str">
        <f>IF(AND(OR($D404={"1/2","1/3","2/1","3/1"}),F404="w"),VLOOKUP(H404,$AA$2:$AB$17,2,FALSE),IF(AND(OR($D404={"1/2","1/3","2/1","3/1"}),F404="l"),VLOOKUP(H404,$AC$2:$AD$17,2,FALSE),IF(AND(OR($D404={"1/2","1/3","2/1","3/1"}),F403="w"),VLOOKUP(H403,$AA$2:$AB$17,2,FALSE),IF(AND(OR($D404={"1/2","1/3","2/1","3/1"}),F403="l"),VLOOKUP(H403,$AC$2:$AD$17,2,FALSE),IF(AND(OR($D404={"1/2","1/3","2/1","3/1"}),F402="w"),VLOOKUP(H402,$AA$2:$AB$17,2,FALSE),IF(AND(OR($D404={"1/2","1/3","2/1","3/1"}),F402="l"),VLOOKUP(H402,$AC$2:$AD$17,2,FALSE),IF(AND(OR($D404={"1/2","1/3","2/1","3/1"}),F401="w"),VLOOKUP(H401,$AA$2:$AB$17,2,FALSE),IF(AND(OR($D404={"1/2","1/3","2/1","3/1"}),F401="l"),VLOOKUP(H401,$AC$2:$AD$17,2,FALSE),IF(AND(OR($D404={"1/2","1/3","2/1","3/1"}),F400="w"),VLOOKUP(H400,$AA$2:$AB$17,2,FALSE),IF(AND(OR($D404={"1/2","1/3","2/1","3/1"}),F400="l"),VLOOKUP(H400,$AC$2:$AD$17,2,FALSE),IF(AND(OR($D404={"1/2","1/3","2/1","3/1"}),F399="w"),VLOOKUP(H399,$AA$2:$AB$17,2,FALSE),IF(AND(OR($D404={"1/2","1/3","2/1","3/1"}),F399="l"),VLOOKUP(H399,$AC$2:$AD$17,2,FALSE),IF(AND(OR($D404={"1/2","1/3","2/1","3/1"}),F398="w"),VLOOKUP(H398,$AA$2:$AB$17,2,FALSE),IF(AND(OR($D404={"1/2","1/3","2/1","3/1"}),F398="l"),VLOOKUP(H398,$AC$2:$AD$17,2,FALSE),IF(AND(OR($D404={"1/2","1/3","2/1","3/1"}),F397="w"),VLOOKUP(H397,$AA$2:$AB$17,2,FALSE),IF(AND(OR($D404={"1/2","1/3","2/1","3/1"}),F397="l"),VLOOKUP(H397,$AC$2:$AD$17,2,FALSE),IF(AND(OR($D404={"1/2","1/3","2/1","3/1"}),F396="w"),VLOOKUP(H396,$AA$2:$AB$17,2,FALSE),IF(AND(OR($D404={"1/2","1/3","2/1","3/1"}),F396="l"),VLOOKUP(H396,$AC$2:$AD$17,2,FALSE),IF(AND(OR($D404={"1/2","1/3","2/1","3/1"}),F395="w"),VLOOKUP(H395,$AA$2:$AB$17,2,FALSE),IF(AND(OR($D404={"1/2","1/3","2/1","3/1"}),F395="l"),VLOOKUP(H395,$AC$2:$AD$17,2,FALSE),IF(AND(OR($D404={"1/2","1/3","2/1","3/1"}),F394="w"),VLOOKUP(H394,$AA$2:$AB$17,2,FALSE),IF(AND(OR($D404={"1/2","1/3","2/1","3/1"}),F394="l"),VLOOKUP(H394,$AC$2:$AD$17,2,FALSE),IF(OR($D404={"1/2","1/3","2/1","3/1"}),1,"")))))))))))))))))))))))</f>
        <v/>
      </c>
      <c r="I405" s="13" t="str">
        <f>IF(AND(J405="d",$A405&gt;=1,OR(K405={1,"2a","2b",3,"5a","5b","10a","10b","20a","20b","40a","40b","80a","80b","160a","160b"})),"w",IF(AND(J405="",$A405&gt;=1,OR(K405={1,"2a","2b",3,"5a","5b","10a","10b","20a","20b","40a","40b","80a","80b","160a","160b"})),"l",""))</f>
        <v/>
      </c>
      <c r="J405" s="7" t="str">
        <f>IF(OR($A405={13,14,15,16,17,18,19,20,21,22,23,24}),"d","")</f>
        <v/>
      </c>
      <c r="K405" s="14" t="str">
        <f>IF(AND(OR($D404={"1/2","2/3","2/1","3/2"}),I404="w"),VLOOKUP(K404,$AA$2:$AB$17,2,FALSE),IF(AND(OR($D404={"1/2","2/3","2/1","3/2"}),I404="l"),VLOOKUP(K404,$AC$2:$AD$17,2,FALSE),IF(AND(OR($D404={"1/2","2/3","2/1","3/2"}),I403="w"),VLOOKUP(K403,$AA$2:$AB$17,2,FALSE),IF(AND(OR($D404={"1/2","2/3","2/1","3/2"}),I403="l"),VLOOKUP(K403,$AC$2:$AD$17,2,FALSE),IF(AND(OR($D404={"1/2","2/3","2/1","3/2"}),I402="w"),VLOOKUP(K402,$AA$2:$AB$17,2,FALSE),IF(AND(OR($D404={"1/2","2/3","2/1","3/2"}),I402="l"),VLOOKUP(K402,$AC$2:$AD$17,2,FALSE),IF(AND(OR($D404={"1/2","2/3","2/1","3/2"}),I401="w"),VLOOKUP(K401,$AA$2:$AB$17,2,FALSE),IF(AND(OR($D404={"1/2","2/3","2/1","3/2"}),I401="l"),VLOOKUP(K401,$AC$2:$AD$17,2,FALSE),IF(AND(OR($D404={"1/2","2/3","2/1","3/2"}),I400="w"),VLOOKUP(K400,$AA$2:$AB$17,2,FALSE),IF(AND(OR($D404={"1/2","2/3","2/1","3/2"}),I400="l"),VLOOKUP(K400,$AC$2:$AD$17,2,FALSE),IF(AND(OR($D404={"1/2","2/3","2/1","3/2"}),I399="w"),VLOOKUP(K399,$AA$2:$AB$17,2,FALSE),IF(AND(OR($D404={"1/2","2/3","2/1","3/2"}),I399="l"),VLOOKUP(K399,$AC$2:$AD$17,2,FALSE),IF(AND(OR($D404={"1/2","2/3","2/1","3/2"}),I398="w"),VLOOKUP(K398,$AA$2:$AB$17,2,FALSE),IF(AND(OR($D404={"1/2","2/3","2/1","3/2"}),I398="l"),VLOOKUP(K398,$AC$2:$AD$17,2,FALSE),IF(AND(OR($D404={"1/2","2/3","2/1","3/2"}),I397="w"),VLOOKUP(K397,$AA$2:$AB$17,2,FALSE),IF(AND(OR($D404={"1/2","2/3","2/1","3/2"}),I397="l"),VLOOKUP(K397,$AC$2:$AD$17,2,FALSE),IF(AND(OR($D404={"1/2","2/3","2/1","3/2"}),I396="w"),VLOOKUP(K396,$AA$2:$AB$17,2,FALSE),IF(AND(OR($D404={"1/2","2/3","2/1","3/2"}),I396="l"),VLOOKUP(K396,$AC$2:$AD$17,2,FALSE),IF(AND(OR($D404={"1/2","2/3","2/1","3/2"}),I395="w"),VLOOKUP(K395,$AA$2:$AB$17,2,FALSE),IF(AND(OR($D404={"1/2","2/3","2/1","3/2"}),I395="l"),VLOOKUP(K395,$AC$2:$AD$17,2,FALSE),IF(AND(OR($D404={"1/2","2/3","2/1","3/2"}),I394="w"),VLOOKUP(K394,$AA$2:$AB$17,2,FALSE),IF(AND(OR($D404={"1/2","2/3","2/1","3/2"}),I394="l"),VLOOKUP(K394,$AC$2:$AD$17,2,FALSE),IF(OR($D404={"1/2","2/3","2/1","3/2"}),1,"")))))))))))))))))))))))</f>
        <v/>
      </c>
      <c r="L405" s="13" t="str">
        <f>IF(AND(M405="d",$A405&gt;=1,OR(N405={1,"2a","2b",3,"5a","5b","10a","10b","20a","20b","40a","40b","80a","80b","160a","160b"})),"w",IF(AND(M405="",$A405&gt;=1,OR(N405={1,"2a","2b",3,"5a","5b","10a","10b","20a","20b","40a","40b","80a","80b","160a","160b"})),"l",""))</f>
        <v/>
      </c>
      <c r="M405" s="7" t="str">
        <f>IF(OR($A405={25,26,27,28,29,30,31,32,33,34,35,36}),"d","")</f>
        <v/>
      </c>
      <c r="N405" s="14" t="str">
        <f>IF(AND(OR($D404={"1/3","2/3","3/1","3/2"}),L404="w"),VLOOKUP(N404,$AA$2:$AB$17,2,FALSE),IF(AND(OR($D404={"1/3","2/3","3/1","3/2"}),L404="l"),VLOOKUP(N404,$AC$2:$AD$17,2,FALSE),IF(AND(OR($D404={"1/3","2/3","3/1","3/2"}),L403="w"),VLOOKUP(N403,$AA$2:$AB$17,2,FALSE),IF(AND(OR($D404={"1/3","2/3","3/1","3/2"}),L403="l"),VLOOKUP(N403,$AC$2:$AD$17,2,FALSE),IF(AND(OR($D404={"1/3","2/3","3/1","3/2"}),L402="w"),VLOOKUP(N402,$AA$2:$AB$17,2,FALSE),IF(AND(OR($D404={"1/3","2/3","3/1","3/2"}),L402="l"),VLOOKUP(N402,$AC$2:$AD$17,2,FALSE),IF(AND(OR($D404={"1/3","2/3","3/1","3/2"}),L401="w"),VLOOKUP(N401,$AA$2:$AB$17,2,FALSE),IF(AND(OR($D404={"1/3","2/3","3/1","3/2"}),L401="l"),VLOOKUP(N401,$AC$2:$AD$17,2,FALSE),IF(AND(OR($D404={"1/3","2/3","3/1","3/2"}),L400="w"),VLOOKUP(N400,$AA$2:$AB$17,2,FALSE),IF(AND(OR($D404={"1/3","2/3","3/1","3/2"}),L400="l"),VLOOKUP(N400,$AC$2:$AD$17,2,FALSE),IF(AND(OR($D404={"1/3","2/3","3/1","3/2"}),L399="w"),VLOOKUP(N399,$AA$2:$AB$17,2,FALSE),IF(AND(OR($D404={"1/3","2/3","3/1","3/2"}),L399="l"),VLOOKUP(N399,$AC$2:$AD$17,2,FALSE),IF(AND(OR($D404={"1/3","2/3","3/1","3/2"}),L398="w"),VLOOKUP(N398,$AA$2:$AB$17,2,FALSE),IF(AND(OR($D404={"1/3","2/3","3/1","3/2"}),L398="l"),VLOOKUP(N398,$AC$2:$AD$17,2,FALSE),IF(AND(OR($D404={"1/3","2/3","3/1","3/2"}),L397="w"),VLOOKUP(N397,$AA$2:$AB$17,2,FALSE),IF(AND(OR($D404={"1/3","2/3","3/1","3/2"}),L397="l"),VLOOKUP(N397,$AC$2:$AD$17,2,FALSE),IF(AND(OR($D404={"1/3","2/3","3/1","3/2"}),L396="w"),VLOOKUP(N396,$AA$2:$AB$17,2,FALSE),IF(AND(OR($D404={"1/3","2/3","3/1","3/2"}),L396="l"),VLOOKUP(N396,$AC$2:$AD$17,2,FALSE),IF(AND(OR($D404={"1/3","2/3","3/1","3/2"}),L395="w"),VLOOKUP(N395,$AA$2:$AB$17,2,FALSE),IF(AND(OR($D404={"1/3","2/3","3/1","3/2"}),L395="l"),VLOOKUP(N395,$AC$2:$AD$17,2,FALSE),IF(AND(OR($D404={"1/3","2/3","3/1","3/2"}),L394="w"),VLOOKUP(N394,$AA$2:$AB$17,2,FALSE),IF(AND(OR($D404={"1/3","2/3","3/1","3/2"}),L394="l"),VLOOKUP(N394,$AC$2:$AD$17,2,FALSE),IF(OR($D404={"1/3","2/3","3/1","3/2"}),1,"")))))))))))))))))))))))</f>
        <v/>
      </c>
      <c r="O405" s="12">
        <f t="shared" si="32"/>
        <v>0</v>
      </c>
      <c r="P405" s="13" t="str">
        <f>IF(AND(Q405="c",$A405&gt;=1,OR(R405={1,"2a","2b",3,"5a","5b","10a","10b","20a","20b","40a","40b","80a","80b","160a","160b"})),"w",IF(AND(Q405="",$A405&gt;=1,OR(R405={1,"2a","2b",3,"5a","5b","10a","10b","20a","20b","40a","40b","80a","80b","160a","160b"})),"l",""))</f>
        <v/>
      </c>
      <c r="Q405" s="7" t="str">
        <f>IF(OR($A405={1,4,7,10,13,16,19,22,25,28,31,34}),"c","")</f>
        <v/>
      </c>
      <c r="R405" s="14" t="str">
        <f>IF(AND(OR($E404={"a/b","a/c","b/a","c/a"}),P404="w"),VLOOKUP(R404,$AA$2:$AB$17,2,FALSE),IF(AND(OR($E404={"a/b","a/c","b/a","c/a"}),P404="l"),VLOOKUP(R404,$AC$2:$AD$17,2,FALSE),IF(AND(OR($E404={"a/b","a/c","b/a","c/a"}),P403="w"),VLOOKUP(R403,$AA$2:$AB$17,2,FALSE),IF(AND(OR($E404={"a/b","a/c","b/a","c/a"}),P403="l"),VLOOKUP(R403,$AC$2:$AD$17,2,FALSE),IF(AND(OR($E404={"a/b","a/c","b/a","c/a"}),P402="w"),VLOOKUP(R402,$AA$2:$AB$17,2,FALSE),IF(AND(OR($E404={"a/b","a/c","b/a","c/a"}),P402="l"),VLOOKUP(R402,$AC$2:$AD$17,2,FALSE),IF(AND(OR($E404={"a/b","a/c","b/a","c/a"}),P401="w"),VLOOKUP(R401,$AA$2:$AB$17,2,FALSE),IF(AND(OR($E404={"a/b","a/c","b/a","c/a"}),P401="l"),VLOOKUP(R401,$AC$2:$AD$17,2,FALSE),IF(AND(OR($E404={"a/b","a/c","b/a","c/a"}),P400="w"),VLOOKUP(R400,$AA$2:$AB$17,2,FALSE),IF(AND(OR($E404={"a/b","a/c","b/a","c/a"}),P400="l"),VLOOKUP(R400,$AC$2:$AD$17,2,FALSE),IF(AND(OR($E404={"a/b","a/c","b/a","c/a"}),P399="w"),VLOOKUP(R399,$AA$2:$AB$17,2,FALSE),IF(AND(OR($E404={"a/b","a/c","b/a","c/a"}),P399="l"),VLOOKUP(R399,$AC$2:$AD$17,2,FALSE),IF(AND(OR($E404={"a/b","a/c","b/a","c/a"}),P398="w"),VLOOKUP(R398,$AA$2:$AB$17,2,FALSE),IF(AND(OR($E404={"a/b","a/c","b/a","c/a"}),P398="l"),VLOOKUP(R398,$AC$2:$AD$17,2,FALSE),IF(AND(OR($E404={"a/b","a/c","b/a","c/a"}),P397="w"),VLOOKUP(R397,$AA$2:$AB$17,2,FALSE),IF(AND(OR($E404={"a/b","a/c","b/a","c/a"}),P397="l"),VLOOKUP(R397,$AC$2:$AD$17,2,FALSE),IF(AND(OR($E404={"a/b","a/c","b/a","c/a"}),P396="w"),VLOOKUP(R396,$AA$2:$AB$17,2,FALSE),IF(AND(OR($E404={"a/b","a/c","b/a","c/a"}),P396="l"),VLOOKUP(R396,$AC$2:$AD$17,2,FALSE),IF(AND(OR($E404={"a/b","a/c","b/a","c/a"}),P395="w"),VLOOKUP(R395,$AA$2:$AB$17,2,FALSE),IF(AND(OR($E404={"a/b","a/c","b/a","c/a"}),P395="l"),VLOOKUP(R395,$AC$2:$AD$17,2,FALSE),IF(AND(OR($E404={"a/b","a/c","b/a","c/a"}),P394="w"),VLOOKUP(R394,$AA$2:$AB$17,2,FALSE),IF(AND(OR($E404={"a/b","a/c","b/a","c/a"}),P394="l"),VLOOKUP(R394,$AC$2:$AD$17,2,FALSE),IF(OR($E404={"a/b","a/c","b/a","c/a"}),1,"")))))))))))))))))))))))</f>
        <v/>
      </c>
      <c r="S405" s="13" t="str">
        <f>IF(AND(T405="c",$A405&gt;=1,OR(U405={1,"2a","2b",3,"5a","5b","10a","10b","20a","20b","40a","40b","80a","80b","160a","160b"})),"w",IF(AND(T405="",$A405&gt;=1,OR(U405={1,"2a","2b",3,"5a","5b","10a","10b","20a","20b","40a","40b","80a","80b","160a","160b"})),"l",""))</f>
        <v/>
      </c>
      <c r="T405" s="7" t="str">
        <f>IF(OR($A405={2,5,8,11,14,17,20,23,26,29,32,35}),"c","")</f>
        <v/>
      </c>
      <c r="U405" s="14" t="str">
        <f>IF(AND(OR($E404={"a/b","b/c","b/a","c/b"}),S404="w"),VLOOKUP(U404,$AA$2:$AB$17,2,FALSE),IF(AND(OR($E404={"a/b","b/c","b/a","c/b"}),S404="l"),VLOOKUP(U404,$AC$2:$AD$17,2,FALSE),IF(AND(OR($E404={"a/b","b/c","b/a","c/b"}),S403="w"),VLOOKUP(U403,$AA$2:$AB$17,2,FALSE),IF(AND(OR($E404={"a/b","b/c","b/a","c/b"}),S403="l"),VLOOKUP(U403,$AC$2:$AD$17,2,FALSE),IF(AND(OR($E404={"a/b","b/c","b/a","c/b"}),S402="w"),VLOOKUP(U402,$AA$2:$AB$17,2,FALSE),IF(AND(OR($E404={"a/b","b/c","b/a","c/b"}),S402="l"),VLOOKUP(U402,$AC$2:$AD$17,2,FALSE),IF(AND(OR($E404={"a/b","b/c","b/a","c/b"}),S401="w"),VLOOKUP(U401,$AA$2:$AB$17,2,FALSE),IF(AND(OR($E404={"a/b","b/c","b/a","c/b"}),S401="l"),VLOOKUP(U401,$AC$2:$AD$17,2,FALSE),IF(AND(OR($E404={"a/b","b/c","b/a","c/b"}),S400="w"),VLOOKUP(U400,$AA$2:$AB$17,2,FALSE),IF(AND(OR($E404={"a/b","b/c","b/a","c/b"}),S400="l"),VLOOKUP(U400,$AC$2:$AD$17,2,FALSE),IF(AND(OR($E404={"a/b","b/c","b/a","c/b"}),S399="w"),VLOOKUP(U399,$AA$2:$AB$17,2,FALSE),IF(AND(OR($E404={"a/b","b/c","b/a","c/b"}),S399="l"),VLOOKUP(U399,$AC$2:$AD$17,2,FALSE),IF(AND(OR($E404={"a/b","b/c","b/a","c/b"}),S398="w"),VLOOKUP(U398,$AA$2:$AB$17,2,FALSE),IF(AND(OR($E404={"a/b","b/c","b/a","c/b"}),S398="l"),VLOOKUP(U398,$AC$2:$AD$17,2,FALSE),IF(AND(OR($E404={"a/b","b/c","b/a","c/b"}),S397="w"),VLOOKUP(U397,$AA$2:$AB$17,2,FALSE),IF(AND(OR($E404={"a/b","b/c","b/a","c/b"}),S397="l"),VLOOKUP(U397,$AC$2:$AD$17,2,FALSE),IF(AND(OR($E404={"a/b","b/c","b/a","c/b"}),S396="w"),VLOOKUP(U396,$AA$2:$AB$17,2,FALSE),IF(AND(OR($E404={"a/b","b/c","b/a","c/b"}),S396="l"),VLOOKUP(U396,$AC$2:$AD$17,2,FALSE),IF(AND(OR($E404={"a/b","b/c","b/a","c/b"}),S395="w"),VLOOKUP(U395,$AA$2:$AB$17,2,FALSE),IF(AND(OR($E404={"a/b","b/c","b/a","c/b"}),S395="l"),VLOOKUP(U395,$AC$2:$AD$17,2,FALSE),IF(AND(OR($E404={"a/b","b/c","b/a","c/b"}),S394="w"),VLOOKUP(U394,$AA$2:$AB$17,2,FALSE),IF(AND(OR($E404={"a/b","b/c","b/a","c/b"}),S394="l"),VLOOKUP(U394,$AC$2:$AD$17,2,FALSE),IF(OR($E404={"a/b","b/c","b/a","c/b"}),1,"")))))))))))))))))))))))</f>
        <v/>
      </c>
      <c r="V405" s="13" t="str">
        <f>IF(AND(W405="c",$A405&gt;=1,OR(X405={1,"2a","2b",3,"5a","5b","10a","10b","20a","20b","40a","40b","80a","80b","160a","160b"})),"w",IF(AND(W405="",$A405&gt;=1,OR(X405={1,"2a","2b",3,"5a","5b","10a","10b","20a","20b","40a","40b","80a","80b","160a","160b"})),"l",""))</f>
        <v/>
      </c>
      <c r="W405" s="7" t="str">
        <f>IF(OR($A405={3,6,9,12,15,18,21,24,27,30,33,36}),"c","")</f>
        <v/>
      </c>
      <c r="X405" s="14" t="str">
        <f>IF(AND(OR($E404={"a/c","b/c","c/a","c/b"}),V404="w"),VLOOKUP(X404,$AA$2:$AB$17,2,FALSE),IF(AND(OR($E404={"a/c","b/c","c/a","c/b"}),V404="l"),VLOOKUP(X404,$AC$2:$AD$17,2,FALSE),IF(AND(OR($E404={"a/c","b/c","c/a","c/b"}),V403="w"),VLOOKUP(X403,$AA$2:$AB$17,2,FALSE),IF(AND(OR($E404={"a/c","b/c","c/a","c/b"}),V403="l"),VLOOKUP(X403,$AC$2:$AD$17,2,FALSE),IF(AND(OR($E404={"a/c","b/c","c/a","c/b"}),V402="w"),VLOOKUP(X402,$AA$2:$AB$17,2,FALSE),IF(AND(OR($E404={"a/c","b/c","c/a","c/b"}),V402="l"),VLOOKUP(X402,$AC$2:$AD$17,2,FALSE),IF(AND(OR($E404={"a/c","b/c","c/a","c/b"}),V401="w"),VLOOKUP(X401,$AA$2:$AB$17,2,FALSE),IF(AND(OR($E404={"a/c","b/c","c/a","c/b"}),V401="l"),VLOOKUP(X401,$AC$2:$AD$17,2,FALSE),IF(AND(OR($E404={"a/c","b/c","c/a","c/b"}),V400="w"),VLOOKUP(X400,$AA$2:$AB$17,2,FALSE),IF(AND(OR($E404={"a/c","b/c","c/a","c/b"}),V400="l"),VLOOKUP(X400,$AC$2:$AD$17,2,FALSE),IF(AND(OR($E404={"a/c","b/c","c/a","c/b"}),V399="w"),VLOOKUP(X399,$AA$2:$AB$17,2,FALSE),IF(AND(OR($E404={"a/c","b/c","c/a","c/b"}),V399="l"),VLOOKUP(X399,$AC$2:$AD$17,2,FALSE),IF(AND(OR($E404={"a/c","b/c","c/a","c/b"}),V398="w"),VLOOKUP(X398,$AA$2:$AB$17,2,FALSE),IF(AND(OR($E404={"a/c","b/c","c/a","c/b"}),V398="l"),VLOOKUP(X398,$AC$2:$AD$17,2,FALSE),IF(AND(OR($E404={"a/c","b/c","c/a","c/b"}),V397="w"),VLOOKUP(X397,$AA$2:$AB$17,2,FALSE),IF(AND(OR($E404={"a/c","b/c","c/a","c/b"}),V397="l"),VLOOKUP(X397,$AC$2:$AD$17,2,FALSE),IF(AND(OR($E404={"a/c","b/c","c/a","c/b"}),V396="w"),VLOOKUP(X396,$AA$2:$AB$17,2,FALSE),IF(AND(OR($E404={"a/c","b/c","c/a","c/b"}),V396="l"),VLOOKUP(X396,$AC$2:$AD$17,2,FALSE),IF(AND(OR($E404={"a/c","b/c","c/a","c/b"}),V395="w"),VLOOKUP(X395,$AA$2:$AB$17,2,FALSE),IF(AND(OR($E404={"a/c","b/c","c/a","c/b"}),V395="l"),VLOOKUP(X395,$AC$2:$AD$17,2,FALSE),IF(AND(OR($E404={"a/c","b/c","c/a","c/b"}),V394="w"),VLOOKUP(X394,$AA$2:$AB$17,2,FALSE),IF(AND(OR($E404={"a/c","b/c","c/a","c/b"}),V394="l"),VLOOKUP(X394,$AC$2:$AD$17,2,FALSE),IF(OR($E404={"a/c","b/c","c/a","c/b"}),1,"")))))))))))))))))))))))</f>
        <v/>
      </c>
      <c r="Y405" s="12">
        <f t="shared" si="33"/>
        <v>0</v>
      </c>
      <c r="Z405" s="27">
        <f t="shared" si="34"/>
        <v>0</v>
      </c>
    </row>
    <row r="406" spans="2:26">
      <c r="B406" s="9" t="str">
        <f>IF(OR($A406={1,2,3,4,5,6,7,8,9,10,11,12}),1,IF(OR($A406={13,14,15,16,17,18,19,20,21,22,23,24}),2,IF(OR($A406={25,26,27,28,29,30,31,32,33,34,35,36}),3,"")))</f>
        <v/>
      </c>
      <c r="C406" s="9" t="str">
        <f>IF(OR($A406={1,4,7,10,13,16,19,22,25,28,31,34}),"A",IF(OR($A406={2,5,8,11,14,17,20,23,26,29,32,35}),"B",IF(OR($A406={3,6,9,12,15,18,21,24,27,30,33,36}),"C","")))</f>
        <v/>
      </c>
      <c r="D406" t="str">
        <f t="shared" si="35"/>
        <v/>
      </c>
      <c r="E406" t="str">
        <f t="shared" si="36"/>
        <v/>
      </c>
      <c r="F406" s="13" t="str">
        <f>IF(AND(G406="d",$A406&gt;=1,OR(H406={1,"2a","2b",3,"5a","5b","10a","10b","20a","20b","40a","40b","80a","80b","160a","160b"})),"w",IF(AND(G406="",$A406&gt;=1,OR(H406={1,"2a","2b",3,"5a","5b","10a","10b","20a","20b","40a","40b","80a","80b","160a","160b"})),"l",""))</f>
        <v/>
      </c>
      <c r="G406" s="7" t="str">
        <f>IF(OR($A406={1,2,3,4,5,6,7,8,9,10,11,12}),"d","")</f>
        <v/>
      </c>
      <c r="H406" s="14" t="str">
        <f>IF(AND(OR($D405={"1/2","1/3","2/1","3/1"}),F405="w"),VLOOKUP(H405,$AA$2:$AB$17,2,FALSE),IF(AND(OR($D405={"1/2","1/3","2/1","3/1"}),F405="l"),VLOOKUP(H405,$AC$2:$AD$17,2,FALSE),IF(AND(OR($D405={"1/2","1/3","2/1","3/1"}),F404="w"),VLOOKUP(H404,$AA$2:$AB$17,2,FALSE),IF(AND(OR($D405={"1/2","1/3","2/1","3/1"}),F404="l"),VLOOKUP(H404,$AC$2:$AD$17,2,FALSE),IF(AND(OR($D405={"1/2","1/3","2/1","3/1"}),F403="w"),VLOOKUP(H403,$AA$2:$AB$17,2,FALSE),IF(AND(OR($D405={"1/2","1/3","2/1","3/1"}),F403="l"),VLOOKUP(H403,$AC$2:$AD$17,2,FALSE),IF(AND(OR($D405={"1/2","1/3","2/1","3/1"}),F402="w"),VLOOKUP(H402,$AA$2:$AB$17,2,FALSE),IF(AND(OR($D405={"1/2","1/3","2/1","3/1"}),F402="l"),VLOOKUP(H402,$AC$2:$AD$17,2,FALSE),IF(AND(OR($D405={"1/2","1/3","2/1","3/1"}),F401="w"),VLOOKUP(H401,$AA$2:$AB$17,2,FALSE),IF(AND(OR($D405={"1/2","1/3","2/1","3/1"}),F401="l"),VLOOKUP(H401,$AC$2:$AD$17,2,FALSE),IF(AND(OR($D405={"1/2","1/3","2/1","3/1"}),F400="w"),VLOOKUP(H400,$AA$2:$AB$17,2,FALSE),IF(AND(OR($D405={"1/2","1/3","2/1","3/1"}),F400="l"),VLOOKUP(H400,$AC$2:$AD$17,2,FALSE),IF(AND(OR($D405={"1/2","1/3","2/1","3/1"}),F399="w"),VLOOKUP(H399,$AA$2:$AB$17,2,FALSE),IF(AND(OR($D405={"1/2","1/3","2/1","3/1"}),F399="l"),VLOOKUP(H399,$AC$2:$AD$17,2,FALSE),IF(AND(OR($D405={"1/2","1/3","2/1","3/1"}),F398="w"),VLOOKUP(H398,$AA$2:$AB$17,2,FALSE),IF(AND(OR($D405={"1/2","1/3","2/1","3/1"}),F398="l"),VLOOKUP(H398,$AC$2:$AD$17,2,FALSE),IF(AND(OR($D405={"1/2","1/3","2/1","3/1"}),F397="w"),VLOOKUP(H397,$AA$2:$AB$17,2,FALSE),IF(AND(OR($D405={"1/2","1/3","2/1","3/1"}),F397="l"),VLOOKUP(H397,$AC$2:$AD$17,2,FALSE),IF(AND(OR($D405={"1/2","1/3","2/1","3/1"}),F396="w"),VLOOKUP(H396,$AA$2:$AB$17,2,FALSE),IF(AND(OR($D405={"1/2","1/3","2/1","3/1"}),F396="l"),VLOOKUP(H396,$AC$2:$AD$17,2,FALSE),IF(AND(OR($D405={"1/2","1/3","2/1","3/1"}),F395="w"),VLOOKUP(H395,$AA$2:$AB$17,2,FALSE),IF(AND(OR($D405={"1/2","1/3","2/1","3/1"}),F395="l"),VLOOKUP(H395,$AC$2:$AD$17,2,FALSE),IF(OR($D405={"1/2","1/3","2/1","3/1"}),1,"")))))))))))))))))))))))</f>
        <v/>
      </c>
      <c r="I406" s="13" t="str">
        <f>IF(AND(J406="d",$A406&gt;=1,OR(K406={1,"2a","2b",3,"5a","5b","10a","10b","20a","20b","40a","40b","80a","80b","160a","160b"})),"w",IF(AND(J406="",$A406&gt;=1,OR(K406={1,"2a","2b",3,"5a","5b","10a","10b","20a","20b","40a","40b","80a","80b","160a","160b"})),"l",""))</f>
        <v/>
      </c>
      <c r="J406" s="7" t="str">
        <f>IF(OR($A406={13,14,15,16,17,18,19,20,21,22,23,24}),"d","")</f>
        <v/>
      </c>
      <c r="K406" s="14" t="str">
        <f>IF(AND(OR($D405={"1/2","2/3","2/1","3/2"}),I405="w"),VLOOKUP(K405,$AA$2:$AB$17,2,FALSE),IF(AND(OR($D405={"1/2","2/3","2/1","3/2"}),I405="l"),VLOOKUP(K405,$AC$2:$AD$17,2,FALSE),IF(AND(OR($D405={"1/2","2/3","2/1","3/2"}),I404="w"),VLOOKUP(K404,$AA$2:$AB$17,2,FALSE),IF(AND(OR($D405={"1/2","2/3","2/1","3/2"}),I404="l"),VLOOKUP(K404,$AC$2:$AD$17,2,FALSE),IF(AND(OR($D405={"1/2","2/3","2/1","3/2"}),I403="w"),VLOOKUP(K403,$AA$2:$AB$17,2,FALSE),IF(AND(OR($D405={"1/2","2/3","2/1","3/2"}),I403="l"),VLOOKUP(K403,$AC$2:$AD$17,2,FALSE),IF(AND(OR($D405={"1/2","2/3","2/1","3/2"}),I402="w"),VLOOKUP(K402,$AA$2:$AB$17,2,FALSE),IF(AND(OR($D405={"1/2","2/3","2/1","3/2"}),I402="l"),VLOOKUP(K402,$AC$2:$AD$17,2,FALSE),IF(AND(OR($D405={"1/2","2/3","2/1","3/2"}),I401="w"),VLOOKUP(K401,$AA$2:$AB$17,2,FALSE),IF(AND(OR($D405={"1/2","2/3","2/1","3/2"}),I401="l"),VLOOKUP(K401,$AC$2:$AD$17,2,FALSE),IF(AND(OR($D405={"1/2","2/3","2/1","3/2"}),I400="w"),VLOOKUP(K400,$AA$2:$AB$17,2,FALSE),IF(AND(OR($D405={"1/2","2/3","2/1","3/2"}),I400="l"),VLOOKUP(K400,$AC$2:$AD$17,2,FALSE),IF(AND(OR($D405={"1/2","2/3","2/1","3/2"}),I399="w"),VLOOKUP(K399,$AA$2:$AB$17,2,FALSE),IF(AND(OR($D405={"1/2","2/3","2/1","3/2"}),I399="l"),VLOOKUP(K399,$AC$2:$AD$17,2,FALSE),IF(AND(OR($D405={"1/2","2/3","2/1","3/2"}),I398="w"),VLOOKUP(K398,$AA$2:$AB$17,2,FALSE),IF(AND(OR($D405={"1/2","2/3","2/1","3/2"}),I398="l"),VLOOKUP(K398,$AC$2:$AD$17,2,FALSE),IF(AND(OR($D405={"1/2","2/3","2/1","3/2"}),I397="w"),VLOOKUP(K397,$AA$2:$AB$17,2,FALSE),IF(AND(OR($D405={"1/2","2/3","2/1","3/2"}),I397="l"),VLOOKUP(K397,$AC$2:$AD$17,2,FALSE),IF(AND(OR($D405={"1/2","2/3","2/1","3/2"}),I396="w"),VLOOKUP(K396,$AA$2:$AB$17,2,FALSE),IF(AND(OR($D405={"1/2","2/3","2/1","3/2"}),I396="l"),VLOOKUP(K396,$AC$2:$AD$17,2,FALSE),IF(AND(OR($D405={"1/2","2/3","2/1","3/2"}),I395="w"),VLOOKUP(K395,$AA$2:$AB$17,2,FALSE),IF(AND(OR($D405={"1/2","2/3","2/1","3/2"}),I395="l"),VLOOKUP(K395,$AC$2:$AD$17,2,FALSE),IF(OR($D405={"1/2","2/3","2/1","3/2"}),1,"")))))))))))))))))))))))</f>
        <v/>
      </c>
      <c r="L406" s="13" t="str">
        <f>IF(AND(M406="d",$A406&gt;=1,OR(N406={1,"2a","2b",3,"5a","5b","10a","10b","20a","20b","40a","40b","80a","80b","160a","160b"})),"w",IF(AND(M406="",$A406&gt;=1,OR(N406={1,"2a","2b",3,"5a","5b","10a","10b","20a","20b","40a","40b","80a","80b","160a","160b"})),"l",""))</f>
        <v/>
      </c>
      <c r="M406" s="7" t="str">
        <f>IF(OR($A406={25,26,27,28,29,30,31,32,33,34,35,36}),"d","")</f>
        <v/>
      </c>
      <c r="N406" s="14" t="str">
        <f>IF(AND(OR($D405={"1/3","2/3","3/1","3/2"}),L405="w"),VLOOKUP(N405,$AA$2:$AB$17,2,FALSE),IF(AND(OR($D405={"1/3","2/3","3/1","3/2"}),L405="l"),VLOOKUP(N405,$AC$2:$AD$17,2,FALSE),IF(AND(OR($D405={"1/3","2/3","3/1","3/2"}),L404="w"),VLOOKUP(N404,$AA$2:$AB$17,2,FALSE),IF(AND(OR($D405={"1/3","2/3","3/1","3/2"}),L404="l"),VLOOKUP(N404,$AC$2:$AD$17,2,FALSE),IF(AND(OR($D405={"1/3","2/3","3/1","3/2"}),L403="w"),VLOOKUP(N403,$AA$2:$AB$17,2,FALSE),IF(AND(OR($D405={"1/3","2/3","3/1","3/2"}),L403="l"),VLOOKUP(N403,$AC$2:$AD$17,2,FALSE),IF(AND(OR($D405={"1/3","2/3","3/1","3/2"}),L402="w"),VLOOKUP(N402,$AA$2:$AB$17,2,FALSE),IF(AND(OR($D405={"1/3","2/3","3/1","3/2"}),L402="l"),VLOOKUP(N402,$AC$2:$AD$17,2,FALSE),IF(AND(OR($D405={"1/3","2/3","3/1","3/2"}),L401="w"),VLOOKUP(N401,$AA$2:$AB$17,2,FALSE),IF(AND(OR($D405={"1/3","2/3","3/1","3/2"}),L401="l"),VLOOKUP(N401,$AC$2:$AD$17,2,FALSE),IF(AND(OR($D405={"1/3","2/3","3/1","3/2"}),L400="w"),VLOOKUP(N400,$AA$2:$AB$17,2,FALSE),IF(AND(OR($D405={"1/3","2/3","3/1","3/2"}),L400="l"),VLOOKUP(N400,$AC$2:$AD$17,2,FALSE),IF(AND(OR($D405={"1/3","2/3","3/1","3/2"}),L399="w"),VLOOKUP(N399,$AA$2:$AB$17,2,FALSE),IF(AND(OR($D405={"1/3","2/3","3/1","3/2"}),L399="l"),VLOOKUP(N399,$AC$2:$AD$17,2,FALSE),IF(AND(OR($D405={"1/3","2/3","3/1","3/2"}),L398="w"),VLOOKUP(N398,$AA$2:$AB$17,2,FALSE),IF(AND(OR($D405={"1/3","2/3","3/1","3/2"}),L398="l"),VLOOKUP(N398,$AC$2:$AD$17,2,FALSE),IF(AND(OR($D405={"1/3","2/3","3/1","3/2"}),L397="w"),VLOOKUP(N397,$AA$2:$AB$17,2,FALSE),IF(AND(OR($D405={"1/3","2/3","3/1","3/2"}),L397="l"),VLOOKUP(N397,$AC$2:$AD$17,2,FALSE),IF(AND(OR($D405={"1/3","2/3","3/1","3/2"}),L396="w"),VLOOKUP(N396,$AA$2:$AB$17,2,FALSE),IF(AND(OR($D405={"1/3","2/3","3/1","3/2"}),L396="l"),VLOOKUP(N396,$AC$2:$AD$17,2,FALSE),IF(AND(OR($D405={"1/3","2/3","3/1","3/2"}),L395="w"),VLOOKUP(N395,$AA$2:$AB$17,2,FALSE),IF(AND(OR($D405={"1/3","2/3","3/1","3/2"}),L395="l"),VLOOKUP(N395,$AC$2:$AD$17,2,FALSE),IF(OR($D405={"1/3","2/3","3/1","3/2"}),1,"")))))))))))))))))))))))</f>
        <v/>
      </c>
      <c r="O406" s="12">
        <f t="shared" si="32"/>
        <v>0</v>
      </c>
      <c r="P406" s="13" t="str">
        <f>IF(AND(Q406="c",$A406&gt;=1,OR(R406={1,"2a","2b",3,"5a","5b","10a","10b","20a","20b","40a","40b","80a","80b","160a","160b"})),"w",IF(AND(Q406="",$A406&gt;=1,OR(R406={1,"2a","2b",3,"5a","5b","10a","10b","20a","20b","40a","40b","80a","80b","160a","160b"})),"l",""))</f>
        <v/>
      </c>
      <c r="Q406" s="7" t="str">
        <f>IF(OR($A406={1,4,7,10,13,16,19,22,25,28,31,34}),"c","")</f>
        <v/>
      </c>
      <c r="R406" s="14" t="str">
        <f>IF(AND(OR($E405={"a/b","a/c","b/a","c/a"}),P405="w"),VLOOKUP(R405,$AA$2:$AB$17,2,FALSE),IF(AND(OR($E405={"a/b","a/c","b/a","c/a"}),P405="l"),VLOOKUP(R405,$AC$2:$AD$17,2,FALSE),IF(AND(OR($E405={"a/b","a/c","b/a","c/a"}),P404="w"),VLOOKUP(R404,$AA$2:$AB$17,2,FALSE),IF(AND(OR($E405={"a/b","a/c","b/a","c/a"}),P404="l"),VLOOKUP(R404,$AC$2:$AD$17,2,FALSE),IF(AND(OR($E405={"a/b","a/c","b/a","c/a"}),P403="w"),VLOOKUP(R403,$AA$2:$AB$17,2,FALSE),IF(AND(OR($E405={"a/b","a/c","b/a","c/a"}),P403="l"),VLOOKUP(R403,$AC$2:$AD$17,2,FALSE),IF(AND(OR($E405={"a/b","a/c","b/a","c/a"}),P402="w"),VLOOKUP(R402,$AA$2:$AB$17,2,FALSE),IF(AND(OR($E405={"a/b","a/c","b/a","c/a"}),P402="l"),VLOOKUP(R402,$AC$2:$AD$17,2,FALSE),IF(AND(OR($E405={"a/b","a/c","b/a","c/a"}),P401="w"),VLOOKUP(R401,$AA$2:$AB$17,2,FALSE),IF(AND(OR($E405={"a/b","a/c","b/a","c/a"}),P401="l"),VLOOKUP(R401,$AC$2:$AD$17,2,FALSE),IF(AND(OR($E405={"a/b","a/c","b/a","c/a"}),P400="w"),VLOOKUP(R400,$AA$2:$AB$17,2,FALSE),IF(AND(OR($E405={"a/b","a/c","b/a","c/a"}),P400="l"),VLOOKUP(R400,$AC$2:$AD$17,2,FALSE),IF(AND(OR($E405={"a/b","a/c","b/a","c/a"}),P399="w"),VLOOKUP(R399,$AA$2:$AB$17,2,FALSE),IF(AND(OR($E405={"a/b","a/c","b/a","c/a"}),P399="l"),VLOOKUP(R399,$AC$2:$AD$17,2,FALSE),IF(AND(OR($E405={"a/b","a/c","b/a","c/a"}),P398="w"),VLOOKUP(R398,$AA$2:$AB$17,2,FALSE),IF(AND(OR($E405={"a/b","a/c","b/a","c/a"}),P398="l"),VLOOKUP(R398,$AC$2:$AD$17,2,FALSE),IF(AND(OR($E405={"a/b","a/c","b/a","c/a"}),P397="w"),VLOOKUP(R397,$AA$2:$AB$17,2,FALSE),IF(AND(OR($E405={"a/b","a/c","b/a","c/a"}),P397="l"),VLOOKUP(R397,$AC$2:$AD$17,2,FALSE),IF(AND(OR($E405={"a/b","a/c","b/a","c/a"}),P396="w"),VLOOKUP(R396,$AA$2:$AB$17,2,FALSE),IF(AND(OR($E405={"a/b","a/c","b/a","c/a"}),P396="l"),VLOOKUP(R396,$AC$2:$AD$17,2,FALSE),IF(AND(OR($E405={"a/b","a/c","b/a","c/a"}),P395="w"),VLOOKUP(R395,$AA$2:$AB$17,2,FALSE),IF(AND(OR($E405={"a/b","a/c","b/a","c/a"}),P395="l"),VLOOKUP(R395,$AC$2:$AD$17,2,FALSE),IF(OR($E405={"a/b","a/c","b/a","c/a"}),1,"")))))))))))))))))))))))</f>
        <v/>
      </c>
      <c r="S406" s="13" t="str">
        <f>IF(AND(T406="c",$A406&gt;=1,OR(U406={1,"2a","2b",3,"5a","5b","10a","10b","20a","20b","40a","40b","80a","80b","160a","160b"})),"w",IF(AND(T406="",$A406&gt;=1,OR(U406={1,"2a","2b",3,"5a","5b","10a","10b","20a","20b","40a","40b","80a","80b","160a","160b"})),"l",""))</f>
        <v/>
      </c>
      <c r="T406" s="7" t="str">
        <f>IF(OR($A406={2,5,8,11,14,17,20,23,26,29,32,35}),"c","")</f>
        <v/>
      </c>
      <c r="U406" s="14" t="str">
        <f>IF(AND(OR($E405={"a/b","b/c","b/a","c/b"}),S405="w"),VLOOKUP(U405,$AA$2:$AB$17,2,FALSE),IF(AND(OR($E405={"a/b","b/c","b/a","c/b"}),S405="l"),VLOOKUP(U405,$AC$2:$AD$17,2,FALSE),IF(AND(OR($E405={"a/b","b/c","b/a","c/b"}),S404="w"),VLOOKUP(U404,$AA$2:$AB$17,2,FALSE),IF(AND(OR($E405={"a/b","b/c","b/a","c/b"}),S404="l"),VLOOKUP(U404,$AC$2:$AD$17,2,FALSE),IF(AND(OR($E405={"a/b","b/c","b/a","c/b"}),S403="w"),VLOOKUP(U403,$AA$2:$AB$17,2,FALSE),IF(AND(OR($E405={"a/b","b/c","b/a","c/b"}),S403="l"),VLOOKUP(U403,$AC$2:$AD$17,2,FALSE),IF(AND(OR($E405={"a/b","b/c","b/a","c/b"}),S402="w"),VLOOKUP(U402,$AA$2:$AB$17,2,FALSE),IF(AND(OR($E405={"a/b","b/c","b/a","c/b"}),S402="l"),VLOOKUP(U402,$AC$2:$AD$17,2,FALSE),IF(AND(OR($E405={"a/b","b/c","b/a","c/b"}),S401="w"),VLOOKUP(U401,$AA$2:$AB$17,2,FALSE),IF(AND(OR($E405={"a/b","b/c","b/a","c/b"}),S401="l"),VLOOKUP(U401,$AC$2:$AD$17,2,FALSE),IF(AND(OR($E405={"a/b","b/c","b/a","c/b"}),S400="w"),VLOOKUP(U400,$AA$2:$AB$17,2,FALSE),IF(AND(OR($E405={"a/b","b/c","b/a","c/b"}),S400="l"),VLOOKUP(U400,$AC$2:$AD$17,2,FALSE),IF(AND(OR($E405={"a/b","b/c","b/a","c/b"}),S399="w"),VLOOKUP(U399,$AA$2:$AB$17,2,FALSE),IF(AND(OR($E405={"a/b","b/c","b/a","c/b"}),S399="l"),VLOOKUP(U399,$AC$2:$AD$17,2,FALSE),IF(AND(OR($E405={"a/b","b/c","b/a","c/b"}),S398="w"),VLOOKUP(U398,$AA$2:$AB$17,2,FALSE),IF(AND(OR($E405={"a/b","b/c","b/a","c/b"}),S398="l"),VLOOKUP(U398,$AC$2:$AD$17,2,FALSE),IF(AND(OR($E405={"a/b","b/c","b/a","c/b"}),S397="w"),VLOOKUP(U397,$AA$2:$AB$17,2,FALSE),IF(AND(OR($E405={"a/b","b/c","b/a","c/b"}),S397="l"),VLOOKUP(U397,$AC$2:$AD$17,2,FALSE),IF(AND(OR($E405={"a/b","b/c","b/a","c/b"}),S396="w"),VLOOKUP(U396,$AA$2:$AB$17,2,FALSE),IF(AND(OR($E405={"a/b","b/c","b/a","c/b"}),S396="l"),VLOOKUP(U396,$AC$2:$AD$17,2,FALSE),IF(AND(OR($E405={"a/b","b/c","b/a","c/b"}),S395="w"),VLOOKUP(U395,$AA$2:$AB$17,2,FALSE),IF(AND(OR($E405={"a/b","b/c","b/a","c/b"}),S395="l"),VLOOKUP(U395,$AC$2:$AD$17,2,FALSE),IF(OR($E405={"a/b","b/c","b/a","c/b"}),1,"")))))))))))))))))))))))</f>
        <v/>
      </c>
      <c r="V406" s="13" t="str">
        <f>IF(AND(W406="c",$A406&gt;=1,OR(X406={1,"2a","2b",3,"5a","5b","10a","10b","20a","20b","40a","40b","80a","80b","160a","160b"})),"w",IF(AND(W406="",$A406&gt;=1,OR(X406={1,"2a","2b",3,"5a","5b","10a","10b","20a","20b","40a","40b","80a","80b","160a","160b"})),"l",""))</f>
        <v/>
      </c>
      <c r="W406" s="7" t="str">
        <f>IF(OR($A406={3,6,9,12,15,18,21,24,27,30,33,36}),"c","")</f>
        <v/>
      </c>
      <c r="X406" s="14" t="str">
        <f>IF(AND(OR($E405={"a/c","b/c","c/a","c/b"}),V405="w"),VLOOKUP(X405,$AA$2:$AB$17,2,FALSE),IF(AND(OR($E405={"a/c","b/c","c/a","c/b"}),V405="l"),VLOOKUP(X405,$AC$2:$AD$17,2,FALSE),IF(AND(OR($E405={"a/c","b/c","c/a","c/b"}),V404="w"),VLOOKUP(X404,$AA$2:$AB$17,2,FALSE),IF(AND(OR($E405={"a/c","b/c","c/a","c/b"}),V404="l"),VLOOKUP(X404,$AC$2:$AD$17,2,FALSE),IF(AND(OR($E405={"a/c","b/c","c/a","c/b"}),V403="w"),VLOOKUP(X403,$AA$2:$AB$17,2,FALSE),IF(AND(OR($E405={"a/c","b/c","c/a","c/b"}),V403="l"),VLOOKUP(X403,$AC$2:$AD$17,2,FALSE),IF(AND(OR($E405={"a/c","b/c","c/a","c/b"}),V402="w"),VLOOKUP(X402,$AA$2:$AB$17,2,FALSE),IF(AND(OR($E405={"a/c","b/c","c/a","c/b"}),V402="l"),VLOOKUP(X402,$AC$2:$AD$17,2,FALSE),IF(AND(OR($E405={"a/c","b/c","c/a","c/b"}),V401="w"),VLOOKUP(X401,$AA$2:$AB$17,2,FALSE),IF(AND(OR($E405={"a/c","b/c","c/a","c/b"}),V401="l"),VLOOKUP(X401,$AC$2:$AD$17,2,FALSE),IF(AND(OR($E405={"a/c","b/c","c/a","c/b"}),V400="w"),VLOOKUP(X400,$AA$2:$AB$17,2,FALSE),IF(AND(OR($E405={"a/c","b/c","c/a","c/b"}),V400="l"),VLOOKUP(X400,$AC$2:$AD$17,2,FALSE),IF(AND(OR($E405={"a/c","b/c","c/a","c/b"}),V399="w"),VLOOKUP(X399,$AA$2:$AB$17,2,FALSE),IF(AND(OR($E405={"a/c","b/c","c/a","c/b"}),V399="l"),VLOOKUP(X399,$AC$2:$AD$17,2,FALSE),IF(AND(OR($E405={"a/c","b/c","c/a","c/b"}),V398="w"),VLOOKUP(X398,$AA$2:$AB$17,2,FALSE),IF(AND(OR($E405={"a/c","b/c","c/a","c/b"}),V398="l"),VLOOKUP(X398,$AC$2:$AD$17,2,FALSE),IF(AND(OR($E405={"a/c","b/c","c/a","c/b"}),V397="w"),VLOOKUP(X397,$AA$2:$AB$17,2,FALSE),IF(AND(OR($E405={"a/c","b/c","c/a","c/b"}),V397="l"),VLOOKUP(X397,$AC$2:$AD$17,2,FALSE),IF(AND(OR($E405={"a/c","b/c","c/a","c/b"}),V396="w"),VLOOKUP(X396,$AA$2:$AB$17,2,FALSE),IF(AND(OR($E405={"a/c","b/c","c/a","c/b"}),V396="l"),VLOOKUP(X396,$AC$2:$AD$17,2,FALSE),IF(AND(OR($E405={"a/c","b/c","c/a","c/b"}),V395="w"),VLOOKUP(X395,$AA$2:$AB$17,2,FALSE),IF(AND(OR($E405={"a/c","b/c","c/a","c/b"}),V395="l"),VLOOKUP(X395,$AC$2:$AD$17,2,FALSE),IF(OR($E405={"a/c","b/c","c/a","c/b"}),1,"")))))))))))))))))))))))</f>
        <v/>
      </c>
      <c r="Y406" s="12">
        <f t="shared" si="33"/>
        <v>0</v>
      </c>
      <c r="Z406" s="27">
        <f t="shared" si="34"/>
        <v>0</v>
      </c>
    </row>
    <row r="407" spans="2:26">
      <c r="B407" s="9" t="str">
        <f>IF(OR($A407={1,2,3,4,5,6,7,8,9,10,11,12}),1,IF(OR($A407={13,14,15,16,17,18,19,20,21,22,23,24}),2,IF(OR($A407={25,26,27,28,29,30,31,32,33,34,35,36}),3,"")))</f>
        <v/>
      </c>
      <c r="C407" s="9" t="str">
        <f>IF(OR($A407={1,4,7,10,13,16,19,22,25,28,31,34}),"A",IF(OR($A407={2,5,8,11,14,17,20,23,26,29,32,35}),"B",IF(OR($A407={3,6,9,12,15,18,21,24,27,30,33,36}),"C","")))</f>
        <v/>
      </c>
      <c r="D407" t="str">
        <f t="shared" si="35"/>
        <v/>
      </c>
      <c r="E407" t="str">
        <f t="shared" si="36"/>
        <v/>
      </c>
      <c r="F407" s="13" t="str">
        <f>IF(AND(G407="d",$A407&gt;=1,OR(H407={1,"2a","2b",3,"5a","5b","10a","10b","20a","20b","40a","40b","80a","80b","160a","160b"})),"w",IF(AND(G407="",$A407&gt;=1,OR(H407={1,"2a","2b",3,"5a","5b","10a","10b","20a","20b","40a","40b","80a","80b","160a","160b"})),"l",""))</f>
        <v/>
      </c>
      <c r="G407" s="7" t="str">
        <f>IF(OR($A407={1,2,3,4,5,6,7,8,9,10,11,12}),"d","")</f>
        <v/>
      </c>
      <c r="H407" s="14" t="str">
        <f>IF(AND(OR($D406={"1/2","1/3","2/1","3/1"}),F406="w"),VLOOKUP(H406,$AA$2:$AB$17,2,FALSE),IF(AND(OR($D406={"1/2","1/3","2/1","3/1"}),F406="l"),VLOOKUP(H406,$AC$2:$AD$17,2,FALSE),IF(AND(OR($D406={"1/2","1/3","2/1","3/1"}),F405="w"),VLOOKUP(H405,$AA$2:$AB$17,2,FALSE),IF(AND(OR($D406={"1/2","1/3","2/1","3/1"}),F405="l"),VLOOKUP(H405,$AC$2:$AD$17,2,FALSE),IF(AND(OR($D406={"1/2","1/3","2/1","3/1"}),F404="w"),VLOOKUP(H404,$AA$2:$AB$17,2,FALSE),IF(AND(OR($D406={"1/2","1/3","2/1","3/1"}),F404="l"),VLOOKUP(H404,$AC$2:$AD$17,2,FALSE),IF(AND(OR($D406={"1/2","1/3","2/1","3/1"}),F403="w"),VLOOKUP(H403,$AA$2:$AB$17,2,FALSE),IF(AND(OR($D406={"1/2","1/3","2/1","3/1"}),F403="l"),VLOOKUP(H403,$AC$2:$AD$17,2,FALSE),IF(AND(OR($D406={"1/2","1/3","2/1","3/1"}),F402="w"),VLOOKUP(H402,$AA$2:$AB$17,2,FALSE),IF(AND(OR($D406={"1/2","1/3","2/1","3/1"}),F402="l"),VLOOKUP(H402,$AC$2:$AD$17,2,FALSE),IF(AND(OR($D406={"1/2","1/3","2/1","3/1"}),F401="w"),VLOOKUP(H401,$AA$2:$AB$17,2,FALSE),IF(AND(OR($D406={"1/2","1/3","2/1","3/1"}),F401="l"),VLOOKUP(H401,$AC$2:$AD$17,2,FALSE),IF(AND(OR($D406={"1/2","1/3","2/1","3/1"}),F400="w"),VLOOKUP(H400,$AA$2:$AB$17,2,FALSE),IF(AND(OR($D406={"1/2","1/3","2/1","3/1"}),F400="l"),VLOOKUP(H400,$AC$2:$AD$17,2,FALSE),IF(AND(OR($D406={"1/2","1/3","2/1","3/1"}),F399="w"),VLOOKUP(H399,$AA$2:$AB$17,2,FALSE),IF(AND(OR($D406={"1/2","1/3","2/1","3/1"}),F399="l"),VLOOKUP(H399,$AC$2:$AD$17,2,FALSE),IF(AND(OR($D406={"1/2","1/3","2/1","3/1"}),F398="w"),VLOOKUP(H398,$AA$2:$AB$17,2,FALSE),IF(AND(OR($D406={"1/2","1/3","2/1","3/1"}),F398="l"),VLOOKUP(H398,$AC$2:$AD$17,2,FALSE),IF(AND(OR($D406={"1/2","1/3","2/1","3/1"}),F397="w"),VLOOKUP(H397,$AA$2:$AB$17,2,FALSE),IF(AND(OR($D406={"1/2","1/3","2/1","3/1"}),F397="l"),VLOOKUP(H397,$AC$2:$AD$17,2,FALSE),IF(AND(OR($D406={"1/2","1/3","2/1","3/1"}),F396="w"),VLOOKUP(H396,$AA$2:$AB$17,2,FALSE),IF(AND(OR($D406={"1/2","1/3","2/1","3/1"}),F396="l"),VLOOKUP(H396,$AC$2:$AD$17,2,FALSE),IF(OR($D406={"1/2","1/3","2/1","3/1"}),1,"")))))))))))))))))))))))</f>
        <v/>
      </c>
      <c r="I407" s="13" t="str">
        <f>IF(AND(J407="d",$A407&gt;=1,OR(K407={1,"2a","2b",3,"5a","5b","10a","10b","20a","20b","40a","40b","80a","80b","160a","160b"})),"w",IF(AND(J407="",$A407&gt;=1,OR(K407={1,"2a","2b",3,"5a","5b","10a","10b","20a","20b","40a","40b","80a","80b","160a","160b"})),"l",""))</f>
        <v/>
      </c>
      <c r="J407" s="7" t="str">
        <f>IF(OR($A407={13,14,15,16,17,18,19,20,21,22,23,24}),"d","")</f>
        <v/>
      </c>
      <c r="K407" s="14" t="str">
        <f>IF(AND(OR($D406={"1/2","2/3","2/1","3/2"}),I406="w"),VLOOKUP(K406,$AA$2:$AB$17,2,FALSE),IF(AND(OR($D406={"1/2","2/3","2/1","3/2"}),I406="l"),VLOOKUP(K406,$AC$2:$AD$17,2,FALSE),IF(AND(OR($D406={"1/2","2/3","2/1","3/2"}),I405="w"),VLOOKUP(K405,$AA$2:$AB$17,2,FALSE),IF(AND(OR($D406={"1/2","2/3","2/1","3/2"}),I405="l"),VLOOKUP(K405,$AC$2:$AD$17,2,FALSE),IF(AND(OR($D406={"1/2","2/3","2/1","3/2"}),I404="w"),VLOOKUP(K404,$AA$2:$AB$17,2,FALSE),IF(AND(OR($D406={"1/2","2/3","2/1","3/2"}),I404="l"),VLOOKUP(K404,$AC$2:$AD$17,2,FALSE),IF(AND(OR($D406={"1/2","2/3","2/1","3/2"}),I403="w"),VLOOKUP(K403,$AA$2:$AB$17,2,FALSE),IF(AND(OR($D406={"1/2","2/3","2/1","3/2"}),I403="l"),VLOOKUP(K403,$AC$2:$AD$17,2,FALSE),IF(AND(OR($D406={"1/2","2/3","2/1","3/2"}),I402="w"),VLOOKUP(K402,$AA$2:$AB$17,2,FALSE),IF(AND(OR($D406={"1/2","2/3","2/1","3/2"}),I402="l"),VLOOKUP(K402,$AC$2:$AD$17,2,FALSE),IF(AND(OR($D406={"1/2","2/3","2/1","3/2"}),I401="w"),VLOOKUP(K401,$AA$2:$AB$17,2,FALSE),IF(AND(OR($D406={"1/2","2/3","2/1","3/2"}),I401="l"),VLOOKUP(K401,$AC$2:$AD$17,2,FALSE),IF(AND(OR($D406={"1/2","2/3","2/1","3/2"}),I400="w"),VLOOKUP(K400,$AA$2:$AB$17,2,FALSE),IF(AND(OR($D406={"1/2","2/3","2/1","3/2"}),I400="l"),VLOOKUP(K400,$AC$2:$AD$17,2,FALSE),IF(AND(OR($D406={"1/2","2/3","2/1","3/2"}),I399="w"),VLOOKUP(K399,$AA$2:$AB$17,2,FALSE),IF(AND(OR($D406={"1/2","2/3","2/1","3/2"}),I399="l"),VLOOKUP(K399,$AC$2:$AD$17,2,FALSE),IF(AND(OR($D406={"1/2","2/3","2/1","3/2"}),I398="w"),VLOOKUP(K398,$AA$2:$AB$17,2,FALSE),IF(AND(OR($D406={"1/2","2/3","2/1","3/2"}),I398="l"),VLOOKUP(K398,$AC$2:$AD$17,2,FALSE),IF(AND(OR($D406={"1/2","2/3","2/1","3/2"}),I397="w"),VLOOKUP(K397,$AA$2:$AB$17,2,FALSE),IF(AND(OR($D406={"1/2","2/3","2/1","3/2"}),I397="l"),VLOOKUP(K397,$AC$2:$AD$17,2,FALSE),IF(AND(OR($D406={"1/2","2/3","2/1","3/2"}),I396="w"),VLOOKUP(K396,$AA$2:$AB$17,2,FALSE),IF(AND(OR($D406={"1/2","2/3","2/1","3/2"}),I396="l"),VLOOKUP(K396,$AC$2:$AD$17,2,FALSE),IF(OR($D406={"1/2","2/3","2/1","3/2"}),1,"")))))))))))))))))))))))</f>
        <v/>
      </c>
      <c r="L407" s="13" t="str">
        <f>IF(AND(M407="d",$A407&gt;=1,OR(N407={1,"2a","2b",3,"5a","5b","10a","10b","20a","20b","40a","40b","80a","80b","160a","160b"})),"w",IF(AND(M407="",$A407&gt;=1,OR(N407={1,"2a","2b",3,"5a","5b","10a","10b","20a","20b","40a","40b","80a","80b","160a","160b"})),"l",""))</f>
        <v/>
      </c>
      <c r="M407" s="7" t="str">
        <f>IF(OR($A407={25,26,27,28,29,30,31,32,33,34,35,36}),"d","")</f>
        <v/>
      </c>
      <c r="N407" s="14" t="str">
        <f>IF(AND(OR($D406={"1/3","2/3","3/1","3/2"}),L406="w"),VLOOKUP(N406,$AA$2:$AB$17,2,FALSE),IF(AND(OR($D406={"1/3","2/3","3/1","3/2"}),L406="l"),VLOOKUP(N406,$AC$2:$AD$17,2,FALSE),IF(AND(OR($D406={"1/3","2/3","3/1","3/2"}),L405="w"),VLOOKUP(N405,$AA$2:$AB$17,2,FALSE),IF(AND(OR($D406={"1/3","2/3","3/1","3/2"}),L405="l"),VLOOKUP(N405,$AC$2:$AD$17,2,FALSE),IF(AND(OR($D406={"1/3","2/3","3/1","3/2"}),L404="w"),VLOOKUP(N404,$AA$2:$AB$17,2,FALSE),IF(AND(OR($D406={"1/3","2/3","3/1","3/2"}),L404="l"),VLOOKUP(N404,$AC$2:$AD$17,2,FALSE),IF(AND(OR($D406={"1/3","2/3","3/1","3/2"}),L403="w"),VLOOKUP(N403,$AA$2:$AB$17,2,FALSE),IF(AND(OR($D406={"1/3","2/3","3/1","3/2"}),L403="l"),VLOOKUP(N403,$AC$2:$AD$17,2,FALSE),IF(AND(OR($D406={"1/3","2/3","3/1","3/2"}),L402="w"),VLOOKUP(N402,$AA$2:$AB$17,2,FALSE),IF(AND(OR($D406={"1/3","2/3","3/1","3/2"}),L402="l"),VLOOKUP(N402,$AC$2:$AD$17,2,FALSE),IF(AND(OR($D406={"1/3","2/3","3/1","3/2"}),L401="w"),VLOOKUP(N401,$AA$2:$AB$17,2,FALSE),IF(AND(OR($D406={"1/3","2/3","3/1","3/2"}),L401="l"),VLOOKUP(N401,$AC$2:$AD$17,2,FALSE),IF(AND(OR($D406={"1/3","2/3","3/1","3/2"}),L400="w"),VLOOKUP(N400,$AA$2:$AB$17,2,FALSE),IF(AND(OR($D406={"1/3","2/3","3/1","3/2"}),L400="l"),VLOOKUP(N400,$AC$2:$AD$17,2,FALSE),IF(AND(OR($D406={"1/3","2/3","3/1","3/2"}),L399="w"),VLOOKUP(N399,$AA$2:$AB$17,2,FALSE),IF(AND(OR($D406={"1/3","2/3","3/1","3/2"}),L399="l"),VLOOKUP(N399,$AC$2:$AD$17,2,FALSE),IF(AND(OR($D406={"1/3","2/3","3/1","3/2"}),L398="w"),VLOOKUP(N398,$AA$2:$AB$17,2,FALSE),IF(AND(OR($D406={"1/3","2/3","3/1","3/2"}),L398="l"),VLOOKUP(N398,$AC$2:$AD$17,2,FALSE),IF(AND(OR($D406={"1/3","2/3","3/1","3/2"}),L397="w"),VLOOKUP(N397,$AA$2:$AB$17,2,FALSE),IF(AND(OR($D406={"1/3","2/3","3/1","3/2"}),L397="l"),VLOOKUP(N397,$AC$2:$AD$17,2,FALSE),IF(AND(OR($D406={"1/3","2/3","3/1","3/2"}),L396="w"),VLOOKUP(N396,$AA$2:$AB$17,2,FALSE),IF(AND(OR($D406={"1/3","2/3","3/1","3/2"}),L396="l"),VLOOKUP(N396,$AC$2:$AD$17,2,FALSE),IF(OR($D406={"1/3","2/3","3/1","3/2"}),1,"")))))))))))))))))))))))</f>
        <v/>
      </c>
      <c r="O407" s="12">
        <f t="shared" si="32"/>
        <v>0</v>
      </c>
      <c r="P407" s="13" t="str">
        <f>IF(AND(Q407="c",$A407&gt;=1,OR(R407={1,"2a","2b",3,"5a","5b","10a","10b","20a","20b","40a","40b","80a","80b","160a","160b"})),"w",IF(AND(Q407="",$A407&gt;=1,OR(R407={1,"2a","2b",3,"5a","5b","10a","10b","20a","20b","40a","40b","80a","80b","160a","160b"})),"l",""))</f>
        <v/>
      </c>
      <c r="Q407" s="7" t="str">
        <f>IF(OR($A407={1,4,7,10,13,16,19,22,25,28,31,34}),"c","")</f>
        <v/>
      </c>
      <c r="R407" s="14" t="str">
        <f>IF(AND(OR($E406={"a/b","a/c","b/a","c/a"}),P406="w"),VLOOKUP(R406,$AA$2:$AB$17,2,FALSE),IF(AND(OR($E406={"a/b","a/c","b/a","c/a"}),P406="l"),VLOOKUP(R406,$AC$2:$AD$17,2,FALSE),IF(AND(OR($E406={"a/b","a/c","b/a","c/a"}),P405="w"),VLOOKUP(R405,$AA$2:$AB$17,2,FALSE),IF(AND(OR($E406={"a/b","a/c","b/a","c/a"}),P405="l"),VLOOKUP(R405,$AC$2:$AD$17,2,FALSE),IF(AND(OR($E406={"a/b","a/c","b/a","c/a"}),P404="w"),VLOOKUP(R404,$AA$2:$AB$17,2,FALSE),IF(AND(OR($E406={"a/b","a/c","b/a","c/a"}),P404="l"),VLOOKUP(R404,$AC$2:$AD$17,2,FALSE),IF(AND(OR($E406={"a/b","a/c","b/a","c/a"}),P403="w"),VLOOKUP(R403,$AA$2:$AB$17,2,FALSE),IF(AND(OR($E406={"a/b","a/c","b/a","c/a"}),P403="l"),VLOOKUP(R403,$AC$2:$AD$17,2,FALSE),IF(AND(OR($E406={"a/b","a/c","b/a","c/a"}),P402="w"),VLOOKUP(R402,$AA$2:$AB$17,2,FALSE),IF(AND(OR($E406={"a/b","a/c","b/a","c/a"}),P402="l"),VLOOKUP(R402,$AC$2:$AD$17,2,FALSE),IF(AND(OR($E406={"a/b","a/c","b/a","c/a"}),P401="w"),VLOOKUP(R401,$AA$2:$AB$17,2,FALSE),IF(AND(OR($E406={"a/b","a/c","b/a","c/a"}),P401="l"),VLOOKUP(R401,$AC$2:$AD$17,2,FALSE),IF(AND(OR($E406={"a/b","a/c","b/a","c/a"}),P400="w"),VLOOKUP(R400,$AA$2:$AB$17,2,FALSE),IF(AND(OR($E406={"a/b","a/c","b/a","c/a"}),P400="l"),VLOOKUP(R400,$AC$2:$AD$17,2,FALSE),IF(AND(OR($E406={"a/b","a/c","b/a","c/a"}),P399="w"),VLOOKUP(R399,$AA$2:$AB$17,2,FALSE),IF(AND(OR($E406={"a/b","a/c","b/a","c/a"}),P399="l"),VLOOKUP(R399,$AC$2:$AD$17,2,FALSE),IF(AND(OR($E406={"a/b","a/c","b/a","c/a"}),P398="w"),VLOOKUP(R398,$AA$2:$AB$17,2,FALSE),IF(AND(OR($E406={"a/b","a/c","b/a","c/a"}),P398="l"),VLOOKUP(R398,$AC$2:$AD$17,2,FALSE),IF(AND(OR($E406={"a/b","a/c","b/a","c/a"}),P397="w"),VLOOKUP(R397,$AA$2:$AB$17,2,FALSE),IF(AND(OR($E406={"a/b","a/c","b/a","c/a"}),P397="l"),VLOOKUP(R397,$AC$2:$AD$17,2,FALSE),IF(AND(OR($E406={"a/b","a/c","b/a","c/a"}),P396="w"),VLOOKUP(R396,$AA$2:$AB$17,2,FALSE),IF(AND(OR($E406={"a/b","a/c","b/a","c/a"}),P396="l"),VLOOKUP(R396,$AC$2:$AD$17,2,FALSE),IF(OR($E406={"a/b","a/c","b/a","c/a"}),1,"")))))))))))))))))))))))</f>
        <v/>
      </c>
      <c r="S407" s="13" t="str">
        <f>IF(AND(T407="c",$A407&gt;=1,OR(U407={1,"2a","2b",3,"5a","5b","10a","10b","20a","20b","40a","40b","80a","80b","160a","160b"})),"w",IF(AND(T407="",$A407&gt;=1,OR(U407={1,"2a","2b",3,"5a","5b","10a","10b","20a","20b","40a","40b","80a","80b","160a","160b"})),"l",""))</f>
        <v/>
      </c>
      <c r="T407" s="7" t="str">
        <f>IF(OR($A407={2,5,8,11,14,17,20,23,26,29,32,35}),"c","")</f>
        <v/>
      </c>
      <c r="U407" s="14" t="str">
        <f>IF(AND(OR($E406={"a/b","b/c","b/a","c/b"}),S406="w"),VLOOKUP(U406,$AA$2:$AB$17,2,FALSE),IF(AND(OR($E406={"a/b","b/c","b/a","c/b"}),S406="l"),VLOOKUP(U406,$AC$2:$AD$17,2,FALSE),IF(AND(OR($E406={"a/b","b/c","b/a","c/b"}),S405="w"),VLOOKUP(U405,$AA$2:$AB$17,2,FALSE),IF(AND(OR($E406={"a/b","b/c","b/a","c/b"}),S405="l"),VLOOKUP(U405,$AC$2:$AD$17,2,FALSE),IF(AND(OR($E406={"a/b","b/c","b/a","c/b"}),S404="w"),VLOOKUP(U404,$AA$2:$AB$17,2,FALSE),IF(AND(OR($E406={"a/b","b/c","b/a","c/b"}),S404="l"),VLOOKUP(U404,$AC$2:$AD$17,2,FALSE),IF(AND(OR($E406={"a/b","b/c","b/a","c/b"}),S403="w"),VLOOKUP(U403,$AA$2:$AB$17,2,FALSE),IF(AND(OR($E406={"a/b","b/c","b/a","c/b"}),S403="l"),VLOOKUP(U403,$AC$2:$AD$17,2,FALSE),IF(AND(OR($E406={"a/b","b/c","b/a","c/b"}),S402="w"),VLOOKUP(U402,$AA$2:$AB$17,2,FALSE),IF(AND(OR($E406={"a/b","b/c","b/a","c/b"}),S402="l"),VLOOKUP(U402,$AC$2:$AD$17,2,FALSE),IF(AND(OR($E406={"a/b","b/c","b/a","c/b"}),S401="w"),VLOOKUP(U401,$AA$2:$AB$17,2,FALSE),IF(AND(OR($E406={"a/b","b/c","b/a","c/b"}),S401="l"),VLOOKUP(U401,$AC$2:$AD$17,2,FALSE),IF(AND(OR($E406={"a/b","b/c","b/a","c/b"}),S400="w"),VLOOKUP(U400,$AA$2:$AB$17,2,FALSE),IF(AND(OR($E406={"a/b","b/c","b/a","c/b"}),S400="l"),VLOOKUP(U400,$AC$2:$AD$17,2,FALSE),IF(AND(OR($E406={"a/b","b/c","b/a","c/b"}),S399="w"),VLOOKUP(U399,$AA$2:$AB$17,2,FALSE),IF(AND(OR($E406={"a/b","b/c","b/a","c/b"}),S399="l"),VLOOKUP(U399,$AC$2:$AD$17,2,FALSE),IF(AND(OR($E406={"a/b","b/c","b/a","c/b"}),S398="w"),VLOOKUP(U398,$AA$2:$AB$17,2,FALSE),IF(AND(OR($E406={"a/b","b/c","b/a","c/b"}),S398="l"),VLOOKUP(U398,$AC$2:$AD$17,2,FALSE),IF(AND(OR($E406={"a/b","b/c","b/a","c/b"}),S397="w"),VLOOKUP(U397,$AA$2:$AB$17,2,FALSE),IF(AND(OR($E406={"a/b","b/c","b/a","c/b"}),S397="l"),VLOOKUP(U397,$AC$2:$AD$17,2,FALSE),IF(AND(OR($E406={"a/b","b/c","b/a","c/b"}),S396="w"),VLOOKUP(U396,$AA$2:$AB$17,2,FALSE),IF(AND(OR($E406={"a/b","b/c","b/a","c/b"}),S396="l"),VLOOKUP(U396,$AC$2:$AD$17,2,FALSE),IF(OR($E406={"a/b","b/c","b/a","c/b"}),1,"")))))))))))))))))))))))</f>
        <v/>
      </c>
      <c r="V407" s="13" t="str">
        <f>IF(AND(W407="c",$A407&gt;=1,OR(X407={1,"2a","2b",3,"5a","5b","10a","10b","20a","20b","40a","40b","80a","80b","160a","160b"})),"w",IF(AND(W407="",$A407&gt;=1,OR(X407={1,"2a","2b",3,"5a","5b","10a","10b","20a","20b","40a","40b","80a","80b","160a","160b"})),"l",""))</f>
        <v/>
      </c>
      <c r="W407" s="7" t="str">
        <f>IF(OR($A407={3,6,9,12,15,18,21,24,27,30,33,36}),"c","")</f>
        <v/>
      </c>
      <c r="X407" s="14" t="str">
        <f>IF(AND(OR($E406={"a/c","b/c","c/a","c/b"}),V406="w"),VLOOKUP(X406,$AA$2:$AB$17,2,FALSE),IF(AND(OR($E406={"a/c","b/c","c/a","c/b"}),V406="l"),VLOOKUP(X406,$AC$2:$AD$17,2,FALSE),IF(AND(OR($E406={"a/c","b/c","c/a","c/b"}),V405="w"),VLOOKUP(X405,$AA$2:$AB$17,2,FALSE),IF(AND(OR($E406={"a/c","b/c","c/a","c/b"}),V405="l"),VLOOKUP(X405,$AC$2:$AD$17,2,FALSE),IF(AND(OR($E406={"a/c","b/c","c/a","c/b"}),V404="w"),VLOOKUP(X404,$AA$2:$AB$17,2,FALSE),IF(AND(OR($E406={"a/c","b/c","c/a","c/b"}),V404="l"),VLOOKUP(X404,$AC$2:$AD$17,2,FALSE),IF(AND(OR($E406={"a/c","b/c","c/a","c/b"}),V403="w"),VLOOKUP(X403,$AA$2:$AB$17,2,FALSE),IF(AND(OR($E406={"a/c","b/c","c/a","c/b"}),V403="l"),VLOOKUP(X403,$AC$2:$AD$17,2,FALSE),IF(AND(OR($E406={"a/c","b/c","c/a","c/b"}),V402="w"),VLOOKUP(X402,$AA$2:$AB$17,2,FALSE),IF(AND(OR($E406={"a/c","b/c","c/a","c/b"}),V402="l"),VLOOKUP(X402,$AC$2:$AD$17,2,FALSE),IF(AND(OR($E406={"a/c","b/c","c/a","c/b"}),V401="w"),VLOOKUP(X401,$AA$2:$AB$17,2,FALSE),IF(AND(OR($E406={"a/c","b/c","c/a","c/b"}),V401="l"),VLOOKUP(X401,$AC$2:$AD$17,2,FALSE),IF(AND(OR($E406={"a/c","b/c","c/a","c/b"}),V400="w"),VLOOKUP(X400,$AA$2:$AB$17,2,FALSE),IF(AND(OR($E406={"a/c","b/c","c/a","c/b"}),V400="l"),VLOOKUP(X400,$AC$2:$AD$17,2,FALSE),IF(AND(OR($E406={"a/c","b/c","c/a","c/b"}),V399="w"),VLOOKUP(X399,$AA$2:$AB$17,2,FALSE),IF(AND(OR($E406={"a/c","b/c","c/a","c/b"}),V399="l"),VLOOKUP(X399,$AC$2:$AD$17,2,FALSE),IF(AND(OR($E406={"a/c","b/c","c/a","c/b"}),V398="w"),VLOOKUP(X398,$AA$2:$AB$17,2,FALSE),IF(AND(OR($E406={"a/c","b/c","c/a","c/b"}),V398="l"),VLOOKUP(X398,$AC$2:$AD$17,2,FALSE),IF(AND(OR($E406={"a/c","b/c","c/a","c/b"}),V397="w"),VLOOKUP(X397,$AA$2:$AB$17,2,FALSE),IF(AND(OR($E406={"a/c","b/c","c/a","c/b"}),V397="l"),VLOOKUP(X397,$AC$2:$AD$17,2,FALSE),IF(AND(OR($E406={"a/c","b/c","c/a","c/b"}),V396="w"),VLOOKUP(X396,$AA$2:$AB$17,2,FALSE),IF(AND(OR($E406={"a/c","b/c","c/a","c/b"}),V396="l"),VLOOKUP(X396,$AC$2:$AD$17,2,FALSE),IF(OR($E406={"a/c","b/c","c/a","c/b"}),1,"")))))))))))))))))))))))</f>
        <v/>
      </c>
      <c r="Y407" s="12">
        <f t="shared" si="33"/>
        <v>0</v>
      </c>
      <c r="Z407" s="27">
        <f t="shared" si="34"/>
        <v>0</v>
      </c>
    </row>
    <row r="408" spans="2:26">
      <c r="B408" s="9" t="str">
        <f>IF(OR($A408={1,2,3,4,5,6,7,8,9,10,11,12}),1,IF(OR($A408={13,14,15,16,17,18,19,20,21,22,23,24}),2,IF(OR($A408={25,26,27,28,29,30,31,32,33,34,35,36}),3,"")))</f>
        <v/>
      </c>
      <c r="C408" s="9" t="str">
        <f>IF(OR($A408={1,4,7,10,13,16,19,22,25,28,31,34}),"A",IF(OR($A408={2,5,8,11,14,17,20,23,26,29,32,35}),"B",IF(OR($A408={3,6,9,12,15,18,21,24,27,30,33,36}),"C","")))</f>
        <v/>
      </c>
      <c r="D408" t="str">
        <f t="shared" si="35"/>
        <v/>
      </c>
      <c r="E408" t="str">
        <f t="shared" si="36"/>
        <v/>
      </c>
      <c r="F408" s="13" t="str">
        <f>IF(AND(G408="d",$A408&gt;=1,OR(H408={1,"2a","2b",3,"5a","5b","10a","10b","20a","20b","40a","40b","80a","80b","160a","160b"})),"w",IF(AND(G408="",$A408&gt;=1,OR(H408={1,"2a","2b",3,"5a","5b","10a","10b","20a","20b","40a","40b","80a","80b","160a","160b"})),"l",""))</f>
        <v/>
      </c>
      <c r="G408" s="7" t="str">
        <f>IF(OR($A408={1,2,3,4,5,6,7,8,9,10,11,12}),"d","")</f>
        <v/>
      </c>
      <c r="H408" s="14" t="str">
        <f>IF(AND(OR($D407={"1/2","1/3","2/1","3/1"}),F407="w"),VLOOKUP(H407,$AA$2:$AB$17,2,FALSE),IF(AND(OR($D407={"1/2","1/3","2/1","3/1"}),F407="l"),VLOOKUP(H407,$AC$2:$AD$17,2,FALSE),IF(AND(OR($D407={"1/2","1/3","2/1","3/1"}),F406="w"),VLOOKUP(H406,$AA$2:$AB$17,2,FALSE),IF(AND(OR($D407={"1/2","1/3","2/1","3/1"}),F406="l"),VLOOKUP(H406,$AC$2:$AD$17,2,FALSE),IF(AND(OR($D407={"1/2","1/3","2/1","3/1"}),F405="w"),VLOOKUP(H405,$AA$2:$AB$17,2,FALSE),IF(AND(OR($D407={"1/2","1/3","2/1","3/1"}),F405="l"),VLOOKUP(H405,$AC$2:$AD$17,2,FALSE),IF(AND(OR($D407={"1/2","1/3","2/1","3/1"}),F404="w"),VLOOKUP(H404,$AA$2:$AB$17,2,FALSE),IF(AND(OR($D407={"1/2","1/3","2/1","3/1"}),F404="l"),VLOOKUP(H404,$AC$2:$AD$17,2,FALSE),IF(AND(OR($D407={"1/2","1/3","2/1","3/1"}),F403="w"),VLOOKUP(H403,$AA$2:$AB$17,2,FALSE),IF(AND(OR($D407={"1/2","1/3","2/1","3/1"}),F403="l"),VLOOKUP(H403,$AC$2:$AD$17,2,FALSE),IF(AND(OR($D407={"1/2","1/3","2/1","3/1"}),F402="w"),VLOOKUP(H402,$AA$2:$AB$17,2,FALSE),IF(AND(OR($D407={"1/2","1/3","2/1","3/1"}),F402="l"),VLOOKUP(H402,$AC$2:$AD$17,2,FALSE),IF(AND(OR($D407={"1/2","1/3","2/1","3/1"}),F401="w"),VLOOKUP(H401,$AA$2:$AB$17,2,FALSE),IF(AND(OR($D407={"1/2","1/3","2/1","3/1"}),F401="l"),VLOOKUP(H401,$AC$2:$AD$17,2,FALSE),IF(AND(OR($D407={"1/2","1/3","2/1","3/1"}),F400="w"),VLOOKUP(H400,$AA$2:$AB$17,2,FALSE),IF(AND(OR($D407={"1/2","1/3","2/1","3/1"}),F400="l"),VLOOKUP(H400,$AC$2:$AD$17,2,FALSE),IF(AND(OR($D407={"1/2","1/3","2/1","3/1"}),F399="w"),VLOOKUP(H399,$AA$2:$AB$17,2,FALSE),IF(AND(OR($D407={"1/2","1/3","2/1","3/1"}),F399="l"),VLOOKUP(H399,$AC$2:$AD$17,2,FALSE),IF(AND(OR($D407={"1/2","1/3","2/1","3/1"}),F398="w"),VLOOKUP(H398,$AA$2:$AB$17,2,FALSE),IF(AND(OR($D407={"1/2","1/3","2/1","3/1"}),F398="l"),VLOOKUP(H398,$AC$2:$AD$17,2,FALSE),IF(AND(OR($D407={"1/2","1/3","2/1","3/1"}),F397="w"),VLOOKUP(H397,$AA$2:$AB$17,2,FALSE),IF(AND(OR($D407={"1/2","1/3","2/1","3/1"}),F397="l"),VLOOKUP(H397,$AC$2:$AD$17,2,FALSE),IF(OR($D407={"1/2","1/3","2/1","3/1"}),1,"")))))))))))))))))))))))</f>
        <v/>
      </c>
      <c r="I408" s="13" t="str">
        <f>IF(AND(J408="d",$A408&gt;=1,OR(K408={1,"2a","2b",3,"5a","5b","10a","10b","20a","20b","40a","40b","80a","80b","160a","160b"})),"w",IF(AND(J408="",$A408&gt;=1,OR(K408={1,"2a","2b",3,"5a","5b","10a","10b","20a","20b","40a","40b","80a","80b","160a","160b"})),"l",""))</f>
        <v/>
      </c>
      <c r="J408" s="7" t="str">
        <f>IF(OR($A408={13,14,15,16,17,18,19,20,21,22,23,24}),"d","")</f>
        <v/>
      </c>
      <c r="K408" s="14" t="str">
        <f>IF(AND(OR($D407={"1/2","2/3","2/1","3/2"}),I407="w"),VLOOKUP(K407,$AA$2:$AB$17,2,FALSE),IF(AND(OR($D407={"1/2","2/3","2/1","3/2"}),I407="l"),VLOOKUP(K407,$AC$2:$AD$17,2,FALSE),IF(AND(OR($D407={"1/2","2/3","2/1","3/2"}),I406="w"),VLOOKUP(K406,$AA$2:$AB$17,2,FALSE),IF(AND(OR($D407={"1/2","2/3","2/1","3/2"}),I406="l"),VLOOKUP(K406,$AC$2:$AD$17,2,FALSE),IF(AND(OR($D407={"1/2","2/3","2/1","3/2"}),I405="w"),VLOOKUP(K405,$AA$2:$AB$17,2,FALSE),IF(AND(OR($D407={"1/2","2/3","2/1","3/2"}),I405="l"),VLOOKUP(K405,$AC$2:$AD$17,2,FALSE),IF(AND(OR($D407={"1/2","2/3","2/1","3/2"}),I404="w"),VLOOKUP(K404,$AA$2:$AB$17,2,FALSE),IF(AND(OR($D407={"1/2","2/3","2/1","3/2"}),I404="l"),VLOOKUP(K404,$AC$2:$AD$17,2,FALSE),IF(AND(OR($D407={"1/2","2/3","2/1","3/2"}),I403="w"),VLOOKUP(K403,$AA$2:$AB$17,2,FALSE),IF(AND(OR($D407={"1/2","2/3","2/1","3/2"}),I403="l"),VLOOKUP(K403,$AC$2:$AD$17,2,FALSE),IF(AND(OR($D407={"1/2","2/3","2/1","3/2"}),I402="w"),VLOOKUP(K402,$AA$2:$AB$17,2,FALSE),IF(AND(OR($D407={"1/2","2/3","2/1","3/2"}),I402="l"),VLOOKUP(K402,$AC$2:$AD$17,2,FALSE),IF(AND(OR($D407={"1/2","2/3","2/1","3/2"}),I401="w"),VLOOKUP(K401,$AA$2:$AB$17,2,FALSE),IF(AND(OR($D407={"1/2","2/3","2/1","3/2"}),I401="l"),VLOOKUP(K401,$AC$2:$AD$17,2,FALSE),IF(AND(OR($D407={"1/2","2/3","2/1","3/2"}),I400="w"),VLOOKUP(K400,$AA$2:$AB$17,2,FALSE),IF(AND(OR($D407={"1/2","2/3","2/1","3/2"}),I400="l"),VLOOKUP(K400,$AC$2:$AD$17,2,FALSE),IF(AND(OR($D407={"1/2","2/3","2/1","3/2"}),I399="w"),VLOOKUP(K399,$AA$2:$AB$17,2,FALSE),IF(AND(OR($D407={"1/2","2/3","2/1","3/2"}),I399="l"),VLOOKUP(K399,$AC$2:$AD$17,2,FALSE),IF(AND(OR($D407={"1/2","2/3","2/1","3/2"}),I398="w"),VLOOKUP(K398,$AA$2:$AB$17,2,FALSE),IF(AND(OR($D407={"1/2","2/3","2/1","3/2"}),I398="l"),VLOOKUP(K398,$AC$2:$AD$17,2,FALSE),IF(AND(OR($D407={"1/2","2/3","2/1","3/2"}),I397="w"),VLOOKUP(K397,$AA$2:$AB$17,2,FALSE),IF(AND(OR($D407={"1/2","2/3","2/1","3/2"}),I397="l"),VLOOKUP(K397,$AC$2:$AD$17,2,FALSE),IF(OR($D407={"1/2","2/3","2/1","3/2"}),1,"")))))))))))))))))))))))</f>
        <v/>
      </c>
      <c r="L408" s="13" t="str">
        <f>IF(AND(M408="d",$A408&gt;=1,OR(N408={1,"2a","2b",3,"5a","5b","10a","10b","20a","20b","40a","40b","80a","80b","160a","160b"})),"w",IF(AND(M408="",$A408&gt;=1,OR(N408={1,"2a","2b",3,"5a","5b","10a","10b","20a","20b","40a","40b","80a","80b","160a","160b"})),"l",""))</f>
        <v/>
      </c>
      <c r="M408" s="7" t="str">
        <f>IF(OR($A408={25,26,27,28,29,30,31,32,33,34,35,36}),"d","")</f>
        <v/>
      </c>
      <c r="N408" s="14" t="str">
        <f>IF(AND(OR($D407={"1/3","2/3","3/1","3/2"}),L407="w"),VLOOKUP(N407,$AA$2:$AB$17,2,FALSE),IF(AND(OR($D407={"1/3","2/3","3/1","3/2"}),L407="l"),VLOOKUP(N407,$AC$2:$AD$17,2,FALSE),IF(AND(OR($D407={"1/3","2/3","3/1","3/2"}),L406="w"),VLOOKUP(N406,$AA$2:$AB$17,2,FALSE),IF(AND(OR($D407={"1/3","2/3","3/1","3/2"}),L406="l"),VLOOKUP(N406,$AC$2:$AD$17,2,FALSE),IF(AND(OR($D407={"1/3","2/3","3/1","3/2"}),L405="w"),VLOOKUP(N405,$AA$2:$AB$17,2,FALSE),IF(AND(OR($D407={"1/3","2/3","3/1","3/2"}),L405="l"),VLOOKUP(N405,$AC$2:$AD$17,2,FALSE),IF(AND(OR($D407={"1/3","2/3","3/1","3/2"}),L404="w"),VLOOKUP(N404,$AA$2:$AB$17,2,FALSE),IF(AND(OR($D407={"1/3","2/3","3/1","3/2"}),L404="l"),VLOOKUP(N404,$AC$2:$AD$17,2,FALSE),IF(AND(OR($D407={"1/3","2/3","3/1","3/2"}),L403="w"),VLOOKUP(N403,$AA$2:$AB$17,2,FALSE),IF(AND(OR($D407={"1/3","2/3","3/1","3/2"}),L403="l"),VLOOKUP(N403,$AC$2:$AD$17,2,FALSE),IF(AND(OR($D407={"1/3","2/3","3/1","3/2"}),L402="w"),VLOOKUP(N402,$AA$2:$AB$17,2,FALSE),IF(AND(OR($D407={"1/3","2/3","3/1","3/2"}),L402="l"),VLOOKUP(N402,$AC$2:$AD$17,2,FALSE),IF(AND(OR($D407={"1/3","2/3","3/1","3/2"}),L401="w"),VLOOKUP(N401,$AA$2:$AB$17,2,FALSE),IF(AND(OR($D407={"1/3","2/3","3/1","3/2"}),L401="l"),VLOOKUP(N401,$AC$2:$AD$17,2,FALSE),IF(AND(OR($D407={"1/3","2/3","3/1","3/2"}),L400="w"),VLOOKUP(N400,$AA$2:$AB$17,2,FALSE),IF(AND(OR($D407={"1/3","2/3","3/1","3/2"}),L400="l"),VLOOKUP(N400,$AC$2:$AD$17,2,FALSE),IF(AND(OR($D407={"1/3","2/3","3/1","3/2"}),L399="w"),VLOOKUP(N399,$AA$2:$AB$17,2,FALSE),IF(AND(OR($D407={"1/3","2/3","3/1","3/2"}),L399="l"),VLOOKUP(N399,$AC$2:$AD$17,2,FALSE),IF(AND(OR($D407={"1/3","2/3","3/1","3/2"}),L398="w"),VLOOKUP(N398,$AA$2:$AB$17,2,FALSE),IF(AND(OR($D407={"1/3","2/3","3/1","3/2"}),L398="l"),VLOOKUP(N398,$AC$2:$AD$17,2,FALSE),IF(AND(OR($D407={"1/3","2/3","3/1","3/2"}),L397="w"),VLOOKUP(N397,$AA$2:$AB$17,2,FALSE),IF(AND(OR($D407={"1/3","2/3","3/1","3/2"}),L397="l"),VLOOKUP(N397,$AC$2:$AD$17,2,FALSE),IF(OR($D407={"1/3","2/3","3/1","3/2"}),1,"")))))))))))))))))))))))</f>
        <v/>
      </c>
      <c r="O408" s="12">
        <f t="shared" si="32"/>
        <v>0</v>
      </c>
      <c r="P408" s="13" t="str">
        <f>IF(AND(Q408="c",$A408&gt;=1,OR(R408={1,"2a","2b",3,"5a","5b","10a","10b","20a","20b","40a","40b","80a","80b","160a","160b"})),"w",IF(AND(Q408="",$A408&gt;=1,OR(R408={1,"2a","2b",3,"5a","5b","10a","10b","20a","20b","40a","40b","80a","80b","160a","160b"})),"l",""))</f>
        <v/>
      </c>
      <c r="Q408" s="7" t="str">
        <f>IF(OR($A408={1,4,7,10,13,16,19,22,25,28,31,34}),"c","")</f>
        <v/>
      </c>
      <c r="R408" s="14" t="str">
        <f>IF(AND(OR($E407={"a/b","a/c","b/a","c/a"}),P407="w"),VLOOKUP(R407,$AA$2:$AB$17,2,FALSE),IF(AND(OR($E407={"a/b","a/c","b/a","c/a"}),P407="l"),VLOOKUP(R407,$AC$2:$AD$17,2,FALSE),IF(AND(OR($E407={"a/b","a/c","b/a","c/a"}),P406="w"),VLOOKUP(R406,$AA$2:$AB$17,2,FALSE),IF(AND(OR($E407={"a/b","a/c","b/a","c/a"}),P406="l"),VLOOKUP(R406,$AC$2:$AD$17,2,FALSE),IF(AND(OR($E407={"a/b","a/c","b/a","c/a"}),P405="w"),VLOOKUP(R405,$AA$2:$AB$17,2,FALSE),IF(AND(OR($E407={"a/b","a/c","b/a","c/a"}),P405="l"),VLOOKUP(R405,$AC$2:$AD$17,2,FALSE),IF(AND(OR($E407={"a/b","a/c","b/a","c/a"}),P404="w"),VLOOKUP(R404,$AA$2:$AB$17,2,FALSE),IF(AND(OR($E407={"a/b","a/c","b/a","c/a"}),P404="l"),VLOOKUP(R404,$AC$2:$AD$17,2,FALSE),IF(AND(OR($E407={"a/b","a/c","b/a","c/a"}),P403="w"),VLOOKUP(R403,$AA$2:$AB$17,2,FALSE),IF(AND(OR($E407={"a/b","a/c","b/a","c/a"}),P403="l"),VLOOKUP(R403,$AC$2:$AD$17,2,FALSE),IF(AND(OR($E407={"a/b","a/c","b/a","c/a"}),P402="w"),VLOOKUP(R402,$AA$2:$AB$17,2,FALSE),IF(AND(OR($E407={"a/b","a/c","b/a","c/a"}),P402="l"),VLOOKUP(R402,$AC$2:$AD$17,2,FALSE),IF(AND(OR($E407={"a/b","a/c","b/a","c/a"}),P401="w"),VLOOKUP(R401,$AA$2:$AB$17,2,FALSE),IF(AND(OR($E407={"a/b","a/c","b/a","c/a"}),P401="l"),VLOOKUP(R401,$AC$2:$AD$17,2,FALSE),IF(AND(OR($E407={"a/b","a/c","b/a","c/a"}),P400="w"),VLOOKUP(R400,$AA$2:$AB$17,2,FALSE),IF(AND(OR($E407={"a/b","a/c","b/a","c/a"}),P400="l"),VLOOKUP(R400,$AC$2:$AD$17,2,FALSE),IF(AND(OR($E407={"a/b","a/c","b/a","c/a"}),P399="w"),VLOOKUP(R399,$AA$2:$AB$17,2,FALSE),IF(AND(OR($E407={"a/b","a/c","b/a","c/a"}),P399="l"),VLOOKUP(R399,$AC$2:$AD$17,2,FALSE),IF(AND(OR($E407={"a/b","a/c","b/a","c/a"}),P398="w"),VLOOKUP(R398,$AA$2:$AB$17,2,FALSE),IF(AND(OR($E407={"a/b","a/c","b/a","c/a"}),P398="l"),VLOOKUP(R398,$AC$2:$AD$17,2,FALSE),IF(AND(OR($E407={"a/b","a/c","b/a","c/a"}),P397="w"),VLOOKUP(R397,$AA$2:$AB$17,2,FALSE),IF(AND(OR($E407={"a/b","a/c","b/a","c/a"}),P397="l"),VLOOKUP(R397,$AC$2:$AD$17,2,FALSE),IF(OR($E407={"a/b","a/c","b/a","c/a"}),1,"")))))))))))))))))))))))</f>
        <v/>
      </c>
      <c r="S408" s="13" t="str">
        <f>IF(AND(T408="c",$A408&gt;=1,OR(U408={1,"2a","2b",3,"5a","5b","10a","10b","20a","20b","40a","40b","80a","80b","160a","160b"})),"w",IF(AND(T408="",$A408&gt;=1,OR(U408={1,"2a","2b",3,"5a","5b","10a","10b","20a","20b","40a","40b","80a","80b","160a","160b"})),"l",""))</f>
        <v/>
      </c>
      <c r="T408" s="7" t="str">
        <f>IF(OR($A408={2,5,8,11,14,17,20,23,26,29,32,35}),"c","")</f>
        <v/>
      </c>
      <c r="U408" s="14" t="str">
        <f>IF(AND(OR($E407={"a/b","b/c","b/a","c/b"}),S407="w"),VLOOKUP(U407,$AA$2:$AB$17,2,FALSE),IF(AND(OR($E407={"a/b","b/c","b/a","c/b"}),S407="l"),VLOOKUP(U407,$AC$2:$AD$17,2,FALSE),IF(AND(OR($E407={"a/b","b/c","b/a","c/b"}),S406="w"),VLOOKUP(U406,$AA$2:$AB$17,2,FALSE),IF(AND(OR($E407={"a/b","b/c","b/a","c/b"}),S406="l"),VLOOKUP(U406,$AC$2:$AD$17,2,FALSE),IF(AND(OR($E407={"a/b","b/c","b/a","c/b"}),S405="w"),VLOOKUP(U405,$AA$2:$AB$17,2,FALSE),IF(AND(OR($E407={"a/b","b/c","b/a","c/b"}),S405="l"),VLOOKUP(U405,$AC$2:$AD$17,2,FALSE),IF(AND(OR($E407={"a/b","b/c","b/a","c/b"}),S404="w"),VLOOKUP(U404,$AA$2:$AB$17,2,FALSE),IF(AND(OR($E407={"a/b","b/c","b/a","c/b"}),S404="l"),VLOOKUP(U404,$AC$2:$AD$17,2,FALSE),IF(AND(OR($E407={"a/b","b/c","b/a","c/b"}),S403="w"),VLOOKUP(U403,$AA$2:$AB$17,2,FALSE),IF(AND(OR($E407={"a/b","b/c","b/a","c/b"}),S403="l"),VLOOKUP(U403,$AC$2:$AD$17,2,FALSE),IF(AND(OR($E407={"a/b","b/c","b/a","c/b"}),S402="w"),VLOOKUP(U402,$AA$2:$AB$17,2,FALSE),IF(AND(OR($E407={"a/b","b/c","b/a","c/b"}),S402="l"),VLOOKUP(U402,$AC$2:$AD$17,2,FALSE),IF(AND(OR($E407={"a/b","b/c","b/a","c/b"}),S401="w"),VLOOKUP(U401,$AA$2:$AB$17,2,FALSE),IF(AND(OR($E407={"a/b","b/c","b/a","c/b"}),S401="l"),VLOOKUP(U401,$AC$2:$AD$17,2,FALSE),IF(AND(OR($E407={"a/b","b/c","b/a","c/b"}),S400="w"),VLOOKUP(U400,$AA$2:$AB$17,2,FALSE),IF(AND(OR($E407={"a/b","b/c","b/a","c/b"}),S400="l"),VLOOKUP(U400,$AC$2:$AD$17,2,FALSE),IF(AND(OR($E407={"a/b","b/c","b/a","c/b"}),S399="w"),VLOOKUP(U399,$AA$2:$AB$17,2,FALSE),IF(AND(OR($E407={"a/b","b/c","b/a","c/b"}),S399="l"),VLOOKUP(U399,$AC$2:$AD$17,2,FALSE),IF(AND(OR($E407={"a/b","b/c","b/a","c/b"}),S398="w"),VLOOKUP(U398,$AA$2:$AB$17,2,FALSE),IF(AND(OR($E407={"a/b","b/c","b/a","c/b"}),S398="l"),VLOOKUP(U398,$AC$2:$AD$17,2,FALSE),IF(AND(OR($E407={"a/b","b/c","b/a","c/b"}),S397="w"),VLOOKUP(U397,$AA$2:$AB$17,2,FALSE),IF(AND(OR($E407={"a/b","b/c","b/a","c/b"}),S397="l"),VLOOKUP(U397,$AC$2:$AD$17,2,FALSE),IF(OR($E407={"a/b","b/c","b/a","c/b"}),1,"")))))))))))))))))))))))</f>
        <v/>
      </c>
      <c r="V408" s="13" t="str">
        <f>IF(AND(W408="c",$A408&gt;=1,OR(X408={1,"2a","2b",3,"5a","5b","10a","10b","20a","20b","40a","40b","80a","80b","160a","160b"})),"w",IF(AND(W408="",$A408&gt;=1,OR(X408={1,"2a","2b",3,"5a","5b","10a","10b","20a","20b","40a","40b","80a","80b","160a","160b"})),"l",""))</f>
        <v/>
      </c>
      <c r="W408" s="7" t="str">
        <f>IF(OR($A408={3,6,9,12,15,18,21,24,27,30,33,36}),"c","")</f>
        <v/>
      </c>
      <c r="X408" s="14" t="str">
        <f>IF(AND(OR($E407={"a/c","b/c","c/a","c/b"}),V407="w"),VLOOKUP(X407,$AA$2:$AB$17,2,FALSE),IF(AND(OR($E407={"a/c","b/c","c/a","c/b"}),V407="l"),VLOOKUP(X407,$AC$2:$AD$17,2,FALSE),IF(AND(OR($E407={"a/c","b/c","c/a","c/b"}),V406="w"),VLOOKUP(X406,$AA$2:$AB$17,2,FALSE),IF(AND(OR($E407={"a/c","b/c","c/a","c/b"}),V406="l"),VLOOKUP(X406,$AC$2:$AD$17,2,FALSE),IF(AND(OR($E407={"a/c","b/c","c/a","c/b"}),V405="w"),VLOOKUP(X405,$AA$2:$AB$17,2,FALSE),IF(AND(OR($E407={"a/c","b/c","c/a","c/b"}),V405="l"),VLOOKUP(X405,$AC$2:$AD$17,2,FALSE),IF(AND(OR($E407={"a/c","b/c","c/a","c/b"}),V404="w"),VLOOKUP(X404,$AA$2:$AB$17,2,FALSE),IF(AND(OR($E407={"a/c","b/c","c/a","c/b"}),V404="l"),VLOOKUP(X404,$AC$2:$AD$17,2,FALSE),IF(AND(OR($E407={"a/c","b/c","c/a","c/b"}),V403="w"),VLOOKUP(X403,$AA$2:$AB$17,2,FALSE),IF(AND(OR($E407={"a/c","b/c","c/a","c/b"}),V403="l"),VLOOKUP(X403,$AC$2:$AD$17,2,FALSE),IF(AND(OR($E407={"a/c","b/c","c/a","c/b"}),V402="w"),VLOOKUP(X402,$AA$2:$AB$17,2,FALSE),IF(AND(OR($E407={"a/c","b/c","c/a","c/b"}),V402="l"),VLOOKUP(X402,$AC$2:$AD$17,2,FALSE),IF(AND(OR($E407={"a/c","b/c","c/a","c/b"}),V401="w"),VLOOKUP(X401,$AA$2:$AB$17,2,FALSE),IF(AND(OR($E407={"a/c","b/c","c/a","c/b"}),V401="l"),VLOOKUP(X401,$AC$2:$AD$17,2,FALSE),IF(AND(OR($E407={"a/c","b/c","c/a","c/b"}),V400="w"),VLOOKUP(X400,$AA$2:$AB$17,2,FALSE),IF(AND(OR($E407={"a/c","b/c","c/a","c/b"}),V400="l"),VLOOKUP(X400,$AC$2:$AD$17,2,FALSE),IF(AND(OR($E407={"a/c","b/c","c/a","c/b"}),V399="w"),VLOOKUP(X399,$AA$2:$AB$17,2,FALSE),IF(AND(OR($E407={"a/c","b/c","c/a","c/b"}),V399="l"),VLOOKUP(X399,$AC$2:$AD$17,2,FALSE),IF(AND(OR($E407={"a/c","b/c","c/a","c/b"}),V398="w"),VLOOKUP(X398,$AA$2:$AB$17,2,FALSE),IF(AND(OR($E407={"a/c","b/c","c/a","c/b"}),V398="l"),VLOOKUP(X398,$AC$2:$AD$17,2,FALSE),IF(AND(OR($E407={"a/c","b/c","c/a","c/b"}),V397="w"),VLOOKUP(X397,$AA$2:$AB$17,2,FALSE),IF(AND(OR($E407={"a/c","b/c","c/a","c/b"}),V397="l"),VLOOKUP(X397,$AC$2:$AD$17,2,FALSE),IF(OR($E407={"a/c","b/c","c/a","c/b"}),1,"")))))))))))))))))))))))</f>
        <v/>
      </c>
      <c r="Y408" s="12">
        <f t="shared" si="33"/>
        <v>0</v>
      </c>
      <c r="Z408" s="27">
        <f t="shared" si="34"/>
        <v>0</v>
      </c>
    </row>
    <row r="409" spans="2:26">
      <c r="B409" s="9" t="str">
        <f>IF(OR($A409={1,2,3,4,5,6,7,8,9,10,11,12}),1,IF(OR($A409={13,14,15,16,17,18,19,20,21,22,23,24}),2,IF(OR($A409={25,26,27,28,29,30,31,32,33,34,35,36}),3,"")))</f>
        <v/>
      </c>
      <c r="C409" s="9" t="str">
        <f>IF(OR($A409={1,4,7,10,13,16,19,22,25,28,31,34}),"A",IF(OR($A409={2,5,8,11,14,17,20,23,26,29,32,35}),"B",IF(OR($A409={3,6,9,12,15,18,21,24,27,30,33,36}),"C","")))</f>
        <v/>
      </c>
      <c r="D409" t="str">
        <f t="shared" si="35"/>
        <v/>
      </c>
      <c r="E409" t="str">
        <f t="shared" si="36"/>
        <v/>
      </c>
      <c r="F409" s="13" t="str">
        <f>IF(AND(G409="d",$A409&gt;=1,OR(H409={1,"2a","2b",3,"5a","5b","10a","10b","20a","20b","40a","40b","80a","80b","160a","160b"})),"w",IF(AND(G409="",$A409&gt;=1,OR(H409={1,"2a","2b",3,"5a","5b","10a","10b","20a","20b","40a","40b","80a","80b","160a","160b"})),"l",""))</f>
        <v/>
      </c>
      <c r="G409" s="7" t="str">
        <f>IF(OR($A409={1,2,3,4,5,6,7,8,9,10,11,12}),"d","")</f>
        <v/>
      </c>
      <c r="H409" s="14" t="str">
        <f>IF(AND(OR($D408={"1/2","1/3","2/1","3/1"}),F408="w"),VLOOKUP(H408,$AA$2:$AB$17,2,FALSE),IF(AND(OR($D408={"1/2","1/3","2/1","3/1"}),F408="l"),VLOOKUP(H408,$AC$2:$AD$17,2,FALSE),IF(AND(OR($D408={"1/2","1/3","2/1","3/1"}),F407="w"),VLOOKUP(H407,$AA$2:$AB$17,2,FALSE),IF(AND(OR($D408={"1/2","1/3","2/1","3/1"}),F407="l"),VLOOKUP(H407,$AC$2:$AD$17,2,FALSE),IF(AND(OR($D408={"1/2","1/3","2/1","3/1"}),F406="w"),VLOOKUP(H406,$AA$2:$AB$17,2,FALSE),IF(AND(OR($D408={"1/2","1/3","2/1","3/1"}),F406="l"),VLOOKUP(H406,$AC$2:$AD$17,2,FALSE),IF(AND(OR($D408={"1/2","1/3","2/1","3/1"}),F405="w"),VLOOKUP(H405,$AA$2:$AB$17,2,FALSE),IF(AND(OR($D408={"1/2","1/3","2/1","3/1"}),F405="l"),VLOOKUP(H405,$AC$2:$AD$17,2,FALSE),IF(AND(OR($D408={"1/2","1/3","2/1","3/1"}),F404="w"),VLOOKUP(H404,$AA$2:$AB$17,2,FALSE),IF(AND(OR($D408={"1/2","1/3","2/1","3/1"}),F404="l"),VLOOKUP(H404,$AC$2:$AD$17,2,FALSE),IF(AND(OR($D408={"1/2","1/3","2/1","3/1"}),F403="w"),VLOOKUP(H403,$AA$2:$AB$17,2,FALSE),IF(AND(OR($D408={"1/2","1/3","2/1","3/1"}),F403="l"),VLOOKUP(H403,$AC$2:$AD$17,2,FALSE),IF(AND(OR($D408={"1/2","1/3","2/1","3/1"}),F402="w"),VLOOKUP(H402,$AA$2:$AB$17,2,FALSE),IF(AND(OR($D408={"1/2","1/3","2/1","3/1"}),F402="l"),VLOOKUP(H402,$AC$2:$AD$17,2,FALSE),IF(AND(OR($D408={"1/2","1/3","2/1","3/1"}),F401="w"),VLOOKUP(H401,$AA$2:$AB$17,2,FALSE),IF(AND(OR($D408={"1/2","1/3","2/1","3/1"}),F401="l"),VLOOKUP(H401,$AC$2:$AD$17,2,FALSE),IF(AND(OR($D408={"1/2","1/3","2/1","3/1"}),F400="w"),VLOOKUP(H400,$AA$2:$AB$17,2,FALSE),IF(AND(OR($D408={"1/2","1/3","2/1","3/1"}),F400="l"),VLOOKUP(H400,$AC$2:$AD$17,2,FALSE),IF(AND(OR($D408={"1/2","1/3","2/1","3/1"}),F399="w"),VLOOKUP(H399,$AA$2:$AB$17,2,FALSE),IF(AND(OR($D408={"1/2","1/3","2/1","3/1"}),F399="l"),VLOOKUP(H399,$AC$2:$AD$17,2,FALSE),IF(AND(OR($D408={"1/2","1/3","2/1","3/1"}),F398="w"),VLOOKUP(H398,$AA$2:$AB$17,2,FALSE),IF(AND(OR($D408={"1/2","1/3","2/1","3/1"}),F398="l"),VLOOKUP(H398,$AC$2:$AD$17,2,FALSE),IF(OR($D408={"1/2","1/3","2/1","3/1"}),1,"")))))))))))))))))))))))</f>
        <v/>
      </c>
      <c r="I409" s="13" t="str">
        <f>IF(AND(J409="d",$A409&gt;=1,OR(K409={1,"2a","2b",3,"5a","5b","10a","10b","20a","20b","40a","40b","80a","80b","160a","160b"})),"w",IF(AND(J409="",$A409&gt;=1,OR(K409={1,"2a","2b",3,"5a","5b","10a","10b","20a","20b","40a","40b","80a","80b","160a","160b"})),"l",""))</f>
        <v/>
      </c>
      <c r="J409" s="7" t="str">
        <f>IF(OR($A409={13,14,15,16,17,18,19,20,21,22,23,24}),"d","")</f>
        <v/>
      </c>
      <c r="K409" s="14" t="str">
        <f>IF(AND(OR($D408={"1/2","2/3","2/1","3/2"}),I408="w"),VLOOKUP(K408,$AA$2:$AB$17,2,FALSE),IF(AND(OR($D408={"1/2","2/3","2/1","3/2"}),I408="l"),VLOOKUP(K408,$AC$2:$AD$17,2,FALSE),IF(AND(OR($D408={"1/2","2/3","2/1","3/2"}),I407="w"),VLOOKUP(K407,$AA$2:$AB$17,2,FALSE),IF(AND(OR($D408={"1/2","2/3","2/1","3/2"}),I407="l"),VLOOKUP(K407,$AC$2:$AD$17,2,FALSE),IF(AND(OR($D408={"1/2","2/3","2/1","3/2"}),I406="w"),VLOOKUP(K406,$AA$2:$AB$17,2,FALSE),IF(AND(OR($D408={"1/2","2/3","2/1","3/2"}),I406="l"),VLOOKUP(K406,$AC$2:$AD$17,2,FALSE),IF(AND(OR($D408={"1/2","2/3","2/1","3/2"}),I405="w"),VLOOKUP(K405,$AA$2:$AB$17,2,FALSE),IF(AND(OR($D408={"1/2","2/3","2/1","3/2"}),I405="l"),VLOOKUP(K405,$AC$2:$AD$17,2,FALSE),IF(AND(OR($D408={"1/2","2/3","2/1","3/2"}),I404="w"),VLOOKUP(K404,$AA$2:$AB$17,2,FALSE),IF(AND(OR($D408={"1/2","2/3","2/1","3/2"}),I404="l"),VLOOKUP(K404,$AC$2:$AD$17,2,FALSE),IF(AND(OR($D408={"1/2","2/3","2/1","3/2"}),I403="w"),VLOOKUP(K403,$AA$2:$AB$17,2,FALSE),IF(AND(OR($D408={"1/2","2/3","2/1","3/2"}),I403="l"),VLOOKUP(K403,$AC$2:$AD$17,2,FALSE),IF(AND(OR($D408={"1/2","2/3","2/1","3/2"}),I402="w"),VLOOKUP(K402,$AA$2:$AB$17,2,FALSE),IF(AND(OR($D408={"1/2","2/3","2/1","3/2"}),I402="l"),VLOOKUP(K402,$AC$2:$AD$17,2,FALSE),IF(AND(OR($D408={"1/2","2/3","2/1","3/2"}),I401="w"),VLOOKUP(K401,$AA$2:$AB$17,2,FALSE),IF(AND(OR($D408={"1/2","2/3","2/1","3/2"}),I401="l"),VLOOKUP(K401,$AC$2:$AD$17,2,FALSE),IF(AND(OR($D408={"1/2","2/3","2/1","3/2"}),I400="w"),VLOOKUP(K400,$AA$2:$AB$17,2,FALSE),IF(AND(OR($D408={"1/2","2/3","2/1","3/2"}),I400="l"),VLOOKUP(K400,$AC$2:$AD$17,2,FALSE),IF(AND(OR($D408={"1/2","2/3","2/1","3/2"}),I399="w"),VLOOKUP(K399,$AA$2:$AB$17,2,FALSE),IF(AND(OR($D408={"1/2","2/3","2/1","3/2"}),I399="l"),VLOOKUP(K399,$AC$2:$AD$17,2,FALSE),IF(AND(OR($D408={"1/2","2/3","2/1","3/2"}),I398="w"),VLOOKUP(K398,$AA$2:$AB$17,2,FALSE),IF(AND(OR($D408={"1/2","2/3","2/1","3/2"}),I398="l"),VLOOKUP(K398,$AC$2:$AD$17,2,FALSE),IF(OR($D408={"1/2","2/3","2/1","3/2"}),1,"")))))))))))))))))))))))</f>
        <v/>
      </c>
      <c r="L409" s="13" t="str">
        <f>IF(AND(M409="d",$A409&gt;=1,OR(N409={1,"2a","2b",3,"5a","5b","10a","10b","20a","20b","40a","40b","80a","80b","160a","160b"})),"w",IF(AND(M409="",$A409&gt;=1,OR(N409={1,"2a","2b",3,"5a","5b","10a","10b","20a","20b","40a","40b","80a","80b","160a","160b"})),"l",""))</f>
        <v/>
      </c>
      <c r="M409" s="7" t="str">
        <f>IF(OR($A409={25,26,27,28,29,30,31,32,33,34,35,36}),"d","")</f>
        <v/>
      </c>
      <c r="N409" s="14" t="str">
        <f>IF(AND(OR($D408={"1/3","2/3","3/1","3/2"}),L408="w"),VLOOKUP(N408,$AA$2:$AB$17,2,FALSE),IF(AND(OR($D408={"1/3","2/3","3/1","3/2"}),L408="l"),VLOOKUP(N408,$AC$2:$AD$17,2,FALSE),IF(AND(OR($D408={"1/3","2/3","3/1","3/2"}),L407="w"),VLOOKUP(N407,$AA$2:$AB$17,2,FALSE),IF(AND(OR($D408={"1/3","2/3","3/1","3/2"}),L407="l"),VLOOKUP(N407,$AC$2:$AD$17,2,FALSE),IF(AND(OR($D408={"1/3","2/3","3/1","3/2"}),L406="w"),VLOOKUP(N406,$AA$2:$AB$17,2,FALSE),IF(AND(OR($D408={"1/3","2/3","3/1","3/2"}),L406="l"),VLOOKUP(N406,$AC$2:$AD$17,2,FALSE),IF(AND(OR($D408={"1/3","2/3","3/1","3/2"}),L405="w"),VLOOKUP(N405,$AA$2:$AB$17,2,FALSE),IF(AND(OR($D408={"1/3","2/3","3/1","3/2"}),L405="l"),VLOOKUP(N405,$AC$2:$AD$17,2,FALSE),IF(AND(OR($D408={"1/3","2/3","3/1","3/2"}),L404="w"),VLOOKUP(N404,$AA$2:$AB$17,2,FALSE),IF(AND(OR($D408={"1/3","2/3","3/1","3/2"}),L404="l"),VLOOKUP(N404,$AC$2:$AD$17,2,FALSE),IF(AND(OR($D408={"1/3","2/3","3/1","3/2"}),L403="w"),VLOOKUP(N403,$AA$2:$AB$17,2,FALSE),IF(AND(OR($D408={"1/3","2/3","3/1","3/2"}),L403="l"),VLOOKUP(N403,$AC$2:$AD$17,2,FALSE),IF(AND(OR($D408={"1/3","2/3","3/1","3/2"}),L402="w"),VLOOKUP(N402,$AA$2:$AB$17,2,FALSE),IF(AND(OR($D408={"1/3","2/3","3/1","3/2"}),L402="l"),VLOOKUP(N402,$AC$2:$AD$17,2,FALSE),IF(AND(OR($D408={"1/3","2/3","3/1","3/2"}),L401="w"),VLOOKUP(N401,$AA$2:$AB$17,2,FALSE),IF(AND(OR($D408={"1/3","2/3","3/1","3/2"}),L401="l"),VLOOKUP(N401,$AC$2:$AD$17,2,FALSE),IF(AND(OR($D408={"1/3","2/3","3/1","3/2"}),L400="w"),VLOOKUP(N400,$AA$2:$AB$17,2,FALSE),IF(AND(OR($D408={"1/3","2/3","3/1","3/2"}),L400="l"),VLOOKUP(N400,$AC$2:$AD$17,2,FALSE),IF(AND(OR($D408={"1/3","2/3","3/1","3/2"}),L399="w"),VLOOKUP(N399,$AA$2:$AB$17,2,FALSE),IF(AND(OR($D408={"1/3","2/3","3/1","3/2"}),L399="l"),VLOOKUP(N399,$AC$2:$AD$17,2,FALSE),IF(AND(OR($D408={"1/3","2/3","3/1","3/2"}),L398="w"),VLOOKUP(N398,$AA$2:$AB$17,2,FALSE),IF(AND(OR($D408={"1/3","2/3","3/1","3/2"}),L398="l"),VLOOKUP(N398,$AC$2:$AD$17,2,FALSE),IF(OR($D408={"1/3","2/3","3/1","3/2"}),1,"")))))))))))))))))))))))</f>
        <v/>
      </c>
      <c r="O409" s="12">
        <f t="shared" si="32"/>
        <v>0</v>
      </c>
      <c r="P409" s="13" t="str">
        <f>IF(AND(Q409="c",$A409&gt;=1,OR(R409={1,"2a","2b",3,"5a","5b","10a","10b","20a","20b","40a","40b","80a","80b","160a","160b"})),"w",IF(AND(Q409="",$A409&gt;=1,OR(R409={1,"2a","2b",3,"5a","5b","10a","10b","20a","20b","40a","40b","80a","80b","160a","160b"})),"l",""))</f>
        <v/>
      </c>
      <c r="Q409" s="7" t="str">
        <f>IF(OR($A409={1,4,7,10,13,16,19,22,25,28,31,34}),"c","")</f>
        <v/>
      </c>
      <c r="R409" s="14" t="str">
        <f>IF(AND(OR($E408={"a/b","a/c","b/a","c/a"}),P408="w"),VLOOKUP(R408,$AA$2:$AB$17,2,FALSE),IF(AND(OR($E408={"a/b","a/c","b/a","c/a"}),P408="l"),VLOOKUP(R408,$AC$2:$AD$17,2,FALSE),IF(AND(OR($E408={"a/b","a/c","b/a","c/a"}),P407="w"),VLOOKUP(R407,$AA$2:$AB$17,2,FALSE),IF(AND(OR($E408={"a/b","a/c","b/a","c/a"}),P407="l"),VLOOKUP(R407,$AC$2:$AD$17,2,FALSE),IF(AND(OR($E408={"a/b","a/c","b/a","c/a"}),P406="w"),VLOOKUP(R406,$AA$2:$AB$17,2,FALSE),IF(AND(OR($E408={"a/b","a/c","b/a","c/a"}),P406="l"),VLOOKUP(R406,$AC$2:$AD$17,2,FALSE),IF(AND(OR($E408={"a/b","a/c","b/a","c/a"}),P405="w"),VLOOKUP(R405,$AA$2:$AB$17,2,FALSE),IF(AND(OR($E408={"a/b","a/c","b/a","c/a"}),P405="l"),VLOOKUP(R405,$AC$2:$AD$17,2,FALSE),IF(AND(OR($E408={"a/b","a/c","b/a","c/a"}),P404="w"),VLOOKUP(R404,$AA$2:$AB$17,2,FALSE),IF(AND(OR($E408={"a/b","a/c","b/a","c/a"}),P404="l"),VLOOKUP(R404,$AC$2:$AD$17,2,FALSE),IF(AND(OR($E408={"a/b","a/c","b/a","c/a"}),P403="w"),VLOOKUP(R403,$AA$2:$AB$17,2,FALSE),IF(AND(OR($E408={"a/b","a/c","b/a","c/a"}),P403="l"),VLOOKUP(R403,$AC$2:$AD$17,2,FALSE),IF(AND(OR($E408={"a/b","a/c","b/a","c/a"}),P402="w"),VLOOKUP(R402,$AA$2:$AB$17,2,FALSE),IF(AND(OR($E408={"a/b","a/c","b/a","c/a"}),P402="l"),VLOOKUP(R402,$AC$2:$AD$17,2,FALSE),IF(AND(OR($E408={"a/b","a/c","b/a","c/a"}),P401="w"),VLOOKUP(R401,$AA$2:$AB$17,2,FALSE),IF(AND(OR($E408={"a/b","a/c","b/a","c/a"}),P401="l"),VLOOKUP(R401,$AC$2:$AD$17,2,FALSE),IF(AND(OR($E408={"a/b","a/c","b/a","c/a"}),P400="w"),VLOOKUP(R400,$AA$2:$AB$17,2,FALSE),IF(AND(OR($E408={"a/b","a/c","b/a","c/a"}),P400="l"),VLOOKUP(R400,$AC$2:$AD$17,2,FALSE),IF(AND(OR($E408={"a/b","a/c","b/a","c/a"}),P399="w"),VLOOKUP(R399,$AA$2:$AB$17,2,FALSE),IF(AND(OR($E408={"a/b","a/c","b/a","c/a"}),P399="l"),VLOOKUP(R399,$AC$2:$AD$17,2,FALSE),IF(AND(OR($E408={"a/b","a/c","b/a","c/a"}),P398="w"),VLOOKUP(R398,$AA$2:$AB$17,2,FALSE),IF(AND(OR($E408={"a/b","a/c","b/a","c/a"}),P398="l"),VLOOKUP(R398,$AC$2:$AD$17,2,FALSE),IF(OR($E408={"a/b","a/c","b/a","c/a"}),1,"")))))))))))))))))))))))</f>
        <v/>
      </c>
      <c r="S409" s="13" t="str">
        <f>IF(AND(T409="c",$A409&gt;=1,OR(U409={1,"2a","2b",3,"5a","5b","10a","10b","20a","20b","40a","40b","80a","80b","160a","160b"})),"w",IF(AND(T409="",$A409&gt;=1,OR(U409={1,"2a","2b",3,"5a","5b","10a","10b","20a","20b","40a","40b","80a","80b","160a","160b"})),"l",""))</f>
        <v/>
      </c>
      <c r="T409" s="7" t="str">
        <f>IF(OR($A409={2,5,8,11,14,17,20,23,26,29,32,35}),"c","")</f>
        <v/>
      </c>
      <c r="U409" s="14" t="str">
        <f>IF(AND(OR($E408={"a/b","b/c","b/a","c/b"}),S408="w"),VLOOKUP(U408,$AA$2:$AB$17,2,FALSE),IF(AND(OR($E408={"a/b","b/c","b/a","c/b"}),S408="l"),VLOOKUP(U408,$AC$2:$AD$17,2,FALSE),IF(AND(OR($E408={"a/b","b/c","b/a","c/b"}),S407="w"),VLOOKUP(U407,$AA$2:$AB$17,2,FALSE),IF(AND(OR($E408={"a/b","b/c","b/a","c/b"}),S407="l"),VLOOKUP(U407,$AC$2:$AD$17,2,FALSE),IF(AND(OR($E408={"a/b","b/c","b/a","c/b"}),S406="w"),VLOOKUP(U406,$AA$2:$AB$17,2,FALSE),IF(AND(OR($E408={"a/b","b/c","b/a","c/b"}),S406="l"),VLOOKUP(U406,$AC$2:$AD$17,2,FALSE),IF(AND(OR($E408={"a/b","b/c","b/a","c/b"}),S405="w"),VLOOKUP(U405,$AA$2:$AB$17,2,FALSE),IF(AND(OR($E408={"a/b","b/c","b/a","c/b"}),S405="l"),VLOOKUP(U405,$AC$2:$AD$17,2,FALSE),IF(AND(OR($E408={"a/b","b/c","b/a","c/b"}),S404="w"),VLOOKUP(U404,$AA$2:$AB$17,2,FALSE),IF(AND(OR($E408={"a/b","b/c","b/a","c/b"}),S404="l"),VLOOKUP(U404,$AC$2:$AD$17,2,FALSE),IF(AND(OR($E408={"a/b","b/c","b/a","c/b"}),S403="w"),VLOOKUP(U403,$AA$2:$AB$17,2,FALSE),IF(AND(OR($E408={"a/b","b/c","b/a","c/b"}),S403="l"),VLOOKUP(U403,$AC$2:$AD$17,2,FALSE),IF(AND(OR($E408={"a/b","b/c","b/a","c/b"}),S402="w"),VLOOKUP(U402,$AA$2:$AB$17,2,FALSE),IF(AND(OR($E408={"a/b","b/c","b/a","c/b"}),S402="l"),VLOOKUP(U402,$AC$2:$AD$17,2,FALSE),IF(AND(OR($E408={"a/b","b/c","b/a","c/b"}),S401="w"),VLOOKUP(U401,$AA$2:$AB$17,2,FALSE),IF(AND(OR($E408={"a/b","b/c","b/a","c/b"}),S401="l"),VLOOKUP(U401,$AC$2:$AD$17,2,FALSE),IF(AND(OR($E408={"a/b","b/c","b/a","c/b"}),S400="w"),VLOOKUP(U400,$AA$2:$AB$17,2,FALSE),IF(AND(OR($E408={"a/b","b/c","b/a","c/b"}),S400="l"),VLOOKUP(U400,$AC$2:$AD$17,2,FALSE),IF(AND(OR($E408={"a/b","b/c","b/a","c/b"}),S399="w"),VLOOKUP(U399,$AA$2:$AB$17,2,FALSE),IF(AND(OR($E408={"a/b","b/c","b/a","c/b"}),S399="l"),VLOOKUP(U399,$AC$2:$AD$17,2,FALSE),IF(AND(OR($E408={"a/b","b/c","b/a","c/b"}),S398="w"),VLOOKUP(U398,$AA$2:$AB$17,2,FALSE),IF(AND(OR($E408={"a/b","b/c","b/a","c/b"}),S398="l"),VLOOKUP(U398,$AC$2:$AD$17,2,FALSE),IF(OR($E408={"a/b","b/c","b/a","c/b"}),1,"")))))))))))))))))))))))</f>
        <v/>
      </c>
      <c r="V409" s="13" t="str">
        <f>IF(AND(W409="c",$A409&gt;=1,OR(X409={1,"2a","2b",3,"5a","5b","10a","10b","20a","20b","40a","40b","80a","80b","160a","160b"})),"w",IF(AND(W409="",$A409&gt;=1,OR(X409={1,"2a","2b",3,"5a","5b","10a","10b","20a","20b","40a","40b","80a","80b","160a","160b"})),"l",""))</f>
        <v/>
      </c>
      <c r="W409" s="7" t="str">
        <f>IF(OR($A409={3,6,9,12,15,18,21,24,27,30,33,36}),"c","")</f>
        <v/>
      </c>
      <c r="X409" s="14" t="str">
        <f>IF(AND(OR($E408={"a/c","b/c","c/a","c/b"}),V408="w"),VLOOKUP(X408,$AA$2:$AB$17,2,FALSE),IF(AND(OR($E408={"a/c","b/c","c/a","c/b"}),V408="l"),VLOOKUP(X408,$AC$2:$AD$17,2,FALSE),IF(AND(OR($E408={"a/c","b/c","c/a","c/b"}),V407="w"),VLOOKUP(X407,$AA$2:$AB$17,2,FALSE),IF(AND(OR($E408={"a/c","b/c","c/a","c/b"}),V407="l"),VLOOKUP(X407,$AC$2:$AD$17,2,FALSE),IF(AND(OR($E408={"a/c","b/c","c/a","c/b"}),V406="w"),VLOOKUP(X406,$AA$2:$AB$17,2,FALSE),IF(AND(OR($E408={"a/c","b/c","c/a","c/b"}),V406="l"),VLOOKUP(X406,$AC$2:$AD$17,2,FALSE),IF(AND(OR($E408={"a/c","b/c","c/a","c/b"}),V405="w"),VLOOKUP(X405,$AA$2:$AB$17,2,FALSE),IF(AND(OR($E408={"a/c","b/c","c/a","c/b"}),V405="l"),VLOOKUP(X405,$AC$2:$AD$17,2,FALSE),IF(AND(OR($E408={"a/c","b/c","c/a","c/b"}),V404="w"),VLOOKUP(X404,$AA$2:$AB$17,2,FALSE),IF(AND(OR($E408={"a/c","b/c","c/a","c/b"}),V404="l"),VLOOKUP(X404,$AC$2:$AD$17,2,FALSE),IF(AND(OR($E408={"a/c","b/c","c/a","c/b"}),V403="w"),VLOOKUP(X403,$AA$2:$AB$17,2,FALSE),IF(AND(OR($E408={"a/c","b/c","c/a","c/b"}),V403="l"),VLOOKUP(X403,$AC$2:$AD$17,2,FALSE),IF(AND(OR($E408={"a/c","b/c","c/a","c/b"}),V402="w"),VLOOKUP(X402,$AA$2:$AB$17,2,FALSE),IF(AND(OR($E408={"a/c","b/c","c/a","c/b"}),V402="l"),VLOOKUP(X402,$AC$2:$AD$17,2,FALSE),IF(AND(OR($E408={"a/c","b/c","c/a","c/b"}),V401="w"),VLOOKUP(X401,$AA$2:$AB$17,2,FALSE),IF(AND(OR($E408={"a/c","b/c","c/a","c/b"}),V401="l"),VLOOKUP(X401,$AC$2:$AD$17,2,FALSE),IF(AND(OR($E408={"a/c","b/c","c/a","c/b"}),V400="w"),VLOOKUP(X400,$AA$2:$AB$17,2,FALSE),IF(AND(OR($E408={"a/c","b/c","c/a","c/b"}),V400="l"),VLOOKUP(X400,$AC$2:$AD$17,2,FALSE),IF(AND(OR($E408={"a/c","b/c","c/a","c/b"}),V399="w"),VLOOKUP(X399,$AA$2:$AB$17,2,FALSE),IF(AND(OR($E408={"a/c","b/c","c/a","c/b"}),V399="l"),VLOOKUP(X399,$AC$2:$AD$17,2,FALSE),IF(AND(OR($E408={"a/c","b/c","c/a","c/b"}),V398="w"),VLOOKUP(X398,$AA$2:$AB$17,2,FALSE),IF(AND(OR($E408={"a/c","b/c","c/a","c/b"}),V398="l"),VLOOKUP(X398,$AC$2:$AD$17,2,FALSE),IF(OR($E408={"a/c","b/c","c/a","c/b"}),1,"")))))))))))))))))))))))</f>
        <v/>
      </c>
      <c r="Y409" s="12">
        <f t="shared" si="33"/>
        <v>0</v>
      </c>
      <c r="Z409" s="27">
        <f t="shared" si="34"/>
        <v>0</v>
      </c>
    </row>
    <row r="410" spans="2:26">
      <c r="B410" s="9" t="str">
        <f>IF(OR($A410={1,2,3,4,5,6,7,8,9,10,11,12}),1,IF(OR($A410={13,14,15,16,17,18,19,20,21,22,23,24}),2,IF(OR($A410={25,26,27,28,29,30,31,32,33,34,35,36}),3,"")))</f>
        <v/>
      </c>
      <c r="C410" s="9" t="str">
        <f>IF(OR($A410={1,4,7,10,13,16,19,22,25,28,31,34}),"A",IF(OR($A410={2,5,8,11,14,17,20,23,26,29,32,35}),"B",IF(OR($A410={3,6,9,12,15,18,21,24,27,30,33,36}),"C","")))</f>
        <v/>
      </c>
      <c r="D410" t="str">
        <f t="shared" si="35"/>
        <v/>
      </c>
      <c r="E410" t="str">
        <f t="shared" si="36"/>
        <v/>
      </c>
      <c r="F410" s="13" t="str">
        <f>IF(AND(G410="d",$A410&gt;=1,OR(H410={1,"2a","2b",3,"5a","5b","10a","10b","20a","20b","40a","40b","80a","80b","160a","160b"})),"w",IF(AND(G410="",$A410&gt;=1,OR(H410={1,"2a","2b",3,"5a","5b","10a","10b","20a","20b","40a","40b","80a","80b","160a","160b"})),"l",""))</f>
        <v/>
      </c>
      <c r="G410" s="7" t="str">
        <f>IF(OR($A410={1,2,3,4,5,6,7,8,9,10,11,12}),"d","")</f>
        <v/>
      </c>
      <c r="H410" s="14" t="str">
        <f>IF(AND(OR($D409={"1/2","1/3","2/1","3/1"}),F409="w"),VLOOKUP(H409,$AA$2:$AB$17,2,FALSE),IF(AND(OR($D409={"1/2","1/3","2/1","3/1"}),F409="l"),VLOOKUP(H409,$AC$2:$AD$17,2,FALSE),IF(AND(OR($D409={"1/2","1/3","2/1","3/1"}),F408="w"),VLOOKUP(H408,$AA$2:$AB$17,2,FALSE),IF(AND(OR($D409={"1/2","1/3","2/1","3/1"}),F408="l"),VLOOKUP(H408,$AC$2:$AD$17,2,FALSE),IF(AND(OR($D409={"1/2","1/3","2/1","3/1"}),F407="w"),VLOOKUP(H407,$AA$2:$AB$17,2,FALSE),IF(AND(OR($D409={"1/2","1/3","2/1","3/1"}),F407="l"),VLOOKUP(H407,$AC$2:$AD$17,2,FALSE),IF(AND(OR($D409={"1/2","1/3","2/1","3/1"}),F406="w"),VLOOKUP(H406,$AA$2:$AB$17,2,FALSE),IF(AND(OR($D409={"1/2","1/3","2/1","3/1"}),F406="l"),VLOOKUP(H406,$AC$2:$AD$17,2,FALSE),IF(AND(OR($D409={"1/2","1/3","2/1","3/1"}),F405="w"),VLOOKUP(H405,$AA$2:$AB$17,2,FALSE),IF(AND(OR($D409={"1/2","1/3","2/1","3/1"}),F405="l"),VLOOKUP(H405,$AC$2:$AD$17,2,FALSE),IF(AND(OR($D409={"1/2","1/3","2/1","3/1"}),F404="w"),VLOOKUP(H404,$AA$2:$AB$17,2,FALSE),IF(AND(OR($D409={"1/2","1/3","2/1","3/1"}),F404="l"),VLOOKUP(H404,$AC$2:$AD$17,2,FALSE),IF(AND(OR($D409={"1/2","1/3","2/1","3/1"}),F403="w"),VLOOKUP(H403,$AA$2:$AB$17,2,FALSE),IF(AND(OR($D409={"1/2","1/3","2/1","3/1"}),F403="l"),VLOOKUP(H403,$AC$2:$AD$17,2,FALSE),IF(AND(OR($D409={"1/2","1/3","2/1","3/1"}),F402="w"),VLOOKUP(H402,$AA$2:$AB$17,2,FALSE),IF(AND(OR($D409={"1/2","1/3","2/1","3/1"}),F402="l"),VLOOKUP(H402,$AC$2:$AD$17,2,FALSE),IF(AND(OR($D409={"1/2","1/3","2/1","3/1"}),F401="w"),VLOOKUP(H401,$AA$2:$AB$17,2,FALSE),IF(AND(OR($D409={"1/2","1/3","2/1","3/1"}),F401="l"),VLOOKUP(H401,$AC$2:$AD$17,2,FALSE),IF(AND(OR($D409={"1/2","1/3","2/1","3/1"}),F400="w"),VLOOKUP(H400,$AA$2:$AB$17,2,FALSE),IF(AND(OR($D409={"1/2","1/3","2/1","3/1"}),F400="l"),VLOOKUP(H400,$AC$2:$AD$17,2,FALSE),IF(AND(OR($D409={"1/2","1/3","2/1","3/1"}),F399="w"),VLOOKUP(H399,$AA$2:$AB$17,2,FALSE),IF(AND(OR($D409={"1/2","1/3","2/1","3/1"}),F399="l"),VLOOKUP(H399,$AC$2:$AD$17,2,FALSE),IF(OR($D409={"1/2","1/3","2/1","3/1"}),1,"")))))))))))))))))))))))</f>
        <v/>
      </c>
      <c r="I410" s="13" t="str">
        <f>IF(AND(J410="d",$A410&gt;=1,OR(K410={1,"2a","2b",3,"5a","5b","10a","10b","20a","20b","40a","40b","80a","80b","160a","160b"})),"w",IF(AND(J410="",$A410&gt;=1,OR(K410={1,"2a","2b",3,"5a","5b","10a","10b","20a","20b","40a","40b","80a","80b","160a","160b"})),"l",""))</f>
        <v/>
      </c>
      <c r="J410" s="7" t="str">
        <f>IF(OR($A410={13,14,15,16,17,18,19,20,21,22,23,24}),"d","")</f>
        <v/>
      </c>
      <c r="K410" s="14" t="str">
        <f>IF(AND(OR($D409={"1/2","2/3","2/1","3/2"}),I409="w"),VLOOKUP(K409,$AA$2:$AB$17,2,FALSE),IF(AND(OR($D409={"1/2","2/3","2/1","3/2"}),I409="l"),VLOOKUP(K409,$AC$2:$AD$17,2,FALSE),IF(AND(OR($D409={"1/2","2/3","2/1","3/2"}),I408="w"),VLOOKUP(K408,$AA$2:$AB$17,2,FALSE),IF(AND(OR($D409={"1/2","2/3","2/1","3/2"}),I408="l"),VLOOKUP(K408,$AC$2:$AD$17,2,FALSE),IF(AND(OR($D409={"1/2","2/3","2/1","3/2"}),I407="w"),VLOOKUP(K407,$AA$2:$AB$17,2,FALSE),IF(AND(OR($D409={"1/2","2/3","2/1","3/2"}),I407="l"),VLOOKUP(K407,$AC$2:$AD$17,2,FALSE),IF(AND(OR($D409={"1/2","2/3","2/1","3/2"}),I406="w"),VLOOKUP(K406,$AA$2:$AB$17,2,FALSE),IF(AND(OR($D409={"1/2","2/3","2/1","3/2"}),I406="l"),VLOOKUP(K406,$AC$2:$AD$17,2,FALSE),IF(AND(OR($D409={"1/2","2/3","2/1","3/2"}),I405="w"),VLOOKUP(K405,$AA$2:$AB$17,2,FALSE),IF(AND(OR($D409={"1/2","2/3","2/1","3/2"}),I405="l"),VLOOKUP(K405,$AC$2:$AD$17,2,FALSE),IF(AND(OR($D409={"1/2","2/3","2/1","3/2"}),I404="w"),VLOOKUP(K404,$AA$2:$AB$17,2,FALSE),IF(AND(OR($D409={"1/2","2/3","2/1","3/2"}),I404="l"),VLOOKUP(K404,$AC$2:$AD$17,2,FALSE),IF(AND(OR($D409={"1/2","2/3","2/1","3/2"}),I403="w"),VLOOKUP(K403,$AA$2:$AB$17,2,FALSE),IF(AND(OR($D409={"1/2","2/3","2/1","3/2"}),I403="l"),VLOOKUP(K403,$AC$2:$AD$17,2,FALSE),IF(AND(OR($D409={"1/2","2/3","2/1","3/2"}),I402="w"),VLOOKUP(K402,$AA$2:$AB$17,2,FALSE),IF(AND(OR($D409={"1/2","2/3","2/1","3/2"}),I402="l"),VLOOKUP(K402,$AC$2:$AD$17,2,FALSE),IF(AND(OR($D409={"1/2","2/3","2/1","3/2"}),I401="w"),VLOOKUP(K401,$AA$2:$AB$17,2,FALSE),IF(AND(OR($D409={"1/2","2/3","2/1","3/2"}),I401="l"),VLOOKUP(K401,$AC$2:$AD$17,2,FALSE),IF(AND(OR($D409={"1/2","2/3","2/1","3/2"}),I400="w"),VLOOKUP(K400,$AA$2:$AB$17,2,FALSE),IF(AND(OR($D409={"1/2","2/3","2/1","3/2"}),I400="l"),VLOOKUP(K400,$AC$2:$AD$17,2,FALSE),IF(AND(OR($D409={"1/2","2/3","2/1","3/2"}),I399="w"),VLOOKUP(K399,$AA$2:$AB$17,2,FALSE),IF(AND(OR($D409={"1/2","2/3","2/1","3/2"}),I399="l"),VLOOKUP(K399,$AC$2:$AD$17,2,FALSE),IF(OR($D409={"1/2","2/3","2/1","3/2"}),1,"")))))))))))))))))))))))</f>
        <v/>
      </c>
      <c r="L410" s="13" t="str">
        <f>IF(AND(M410="d",$A410&gt;=1,OR(N410={1,"2a","2b",3,"5a","5b","10a","10b","20a","20b","40a","40b","80a","80b","160a","160b"})),"w",IF(AND(M410="",$A410&gt;=1,OR(N410={1,"2a","2b",3,"5a","5b","10a","10b","20a","20b","40a","40b","80a","80b","160a","160b"})),"l",""))</f>
        <v/>
      </c>
      <c r="M410" s="7" t="str">
        <f>IF(OR($A410={25,26,27,28,29,30,31,32,33,34,35,36}),"d","")</f>
        <v/>
      </c>
      <c r="N410" s="14" t="str">
        <f>IF(AND(OR($D409={"1/3","2/3","3/1","3/2"}),L409="w"),VLOOKUP(N409,$AA$2:$AB$17,2,FALSE),IF(AND(OR($D409={"1/3","2/3","3/1","3/2"}),L409="l"),VLOOKUP(N409,$AC$2:$AD$17,2,FALSE),IF(AND(OR($D409={"1/3","2/3","3/1","3/2"}),L408="w"),VLOOKUP(N408,$AA$2:$AB$17,2,FALSE),IF(AND(OR($D409={"1/3","2/3","3/1","3/2"}),L408="l"),VLOOKUP(N408,$AC$2:$AD$17,2,FALSE),IF(AND(OR($D409={"1/3","2/3","3/1","3/2"}),L407="w"),VLOOKUP(N407,$AA$2:$AB$17,2,FALSE),IF(AND(OR($D409={"1/3","2/3","3/1","3/2"}),L407="l"),VLOOKUP(N407,$AC$2:$AD$17,2,FALSE),IF(AND(OR($D409={"1/3","2/3","3/1","3/2"}),L406="w"),VLOOKUP(N406,$AA$2:$AB$17,2,FALSE),IF(AND(OR($D409={"1/3","2/3","3/1","3/2"}),L406="l"),VLOOKUP(N406,$AC$2:$AD$17,2,FALSE),IF(AND(OR($D409={"1/3","2/3","3/1","3/2"}),L405="w"),VLOOKUP(N405,$AA$2:$AB$17,2,FALSE),IF(AND(OR($D409={"1/3","2/3","3/1","3/2"}),L405="l"),VLOOKUP(N405,$AC$2:$AD$17,2,FALSE),IF(AND(OR($D409={"1/3","2/3","3/1","3/2"}),L404="w"),VLOOKUP(N404,$AA$2:$AB$17,2,FALSE),IF(AND(OR($D409={"1/3","2/3","3/1","3/2"}),L404="l"),VLOOKUP(N404,$AC$2:$AD$17,2,FALSE),IF(AND(OR($D409={"1/3","2/3","3/1","3/2"}),L403="w"),VLOOKUP(N403,$AA$2:$AB$17,2,FALSE),IF(AND(OR($D409={"1/3","2/3","3/1","3/2"}),L403="l"),VLOOKUP(N403,$AC$2:$AD$17,2,FALSE),IF(AND(OR($D409={"1/3","2/3","3/1","3/2"}),L402="w"),VLOOKUP(N402,$AA$2:$AB$17,2,FALSE),IF(AND(OR($D409={"1/3","2/3","3/1","3/2"}),L402="l"),VLOOKUP(N402,$AC$2:$AD$17,2,FALSE),IF(AND(OR($D409={"1/3","2/3","3/1","3/2"}),L401="w"),VLOOKUP(N401,$AA$2:$AB$17,2,FALSE),IF(AND(OR($D409={"1/3","2/3","3/1","3/2"}),L401="l"),VLOOKUP(N401,$AC$2:$AD$17,2,FALSE),IF(AND(OR($D409={"1/3","2/3","3/1","3/2"}),L400="w"),VLOOKUP(N400,$AA$2:$AB$17,2,FALSE),IF(AND(OR($D409={"1/3","2/3","3/1","3/2"}),L400="l"),VLOOKUP(N400,$AC$2:$AD$17,2,FALSE),IF(AND(OR($D409={"1/3","2/3","3/1","3/2"}),L399="w"),VLOOKUP(N399,$AA$2:$AB$17,2,FALSE),IF(AND(OR($D409={"1/3","2/3","3/1","3/2"}),L399="l"),VLOOKUP(N399,$AC$2:$AD$17,2,FALSE),IF(OR($D409={"1/3","2/3","3/1","3/2"}),1,"")))))))))))))))))))))))</f>
        <v/>
      </c>
      <c r="O410" s="12">
        <f t="shared" ref="O410:O473" si="37">SUM(IF(F410="","0",IF(F410="w",VLOOKUP(H410,$AE$2:$AF$17,2,FALSE),IF(F410="l",VLOOKUP(H410,$AG$2:$AH$17,2,FALSE)))))+IF(I410="","0",IF(I410="w",VLOOKUP(K410,$AE$2:$AF$17,2,FALSE),IF(I410="l",VLOOKUP(K410,$AG$2:$AH$17,2,FALSE))))+IF(L410="","0",IF(L410="w",VLOOKUP(N410,$AE$2:$AF$17,2,FALSE),IF(L410="l",VLOOKUP(N410,$AG$2:$AH$17,2,FALSE))))</f>
        <v>0</v>
      </c>
      <c r="P410" s="13" t="str">
        <f>IF(AND(Q410="c",$A410&gt;=1,OR(R410={1,"2a","2b",3,"5a","5b","10a","10b","20a","20b","40a","40b","80a","80b","160a","160b"})),"w",IF(AND(Q410="",$A410&gt;=1,OR(R410={1,"2a","2b",3,"5a","5b","10a","10b","20a","20b","40a","40b","80a","80b","160a","160b"})),"l",""))</f>
        <v/>
      </c>
      <c r="Q410" s="7" t="str">
        <f>IF(OR($A410={1,4,7,10,13,16,19,22,25,28,31,34}),"c","")</f>
        <v/>
      </c>
      <c r="R410" s="14" t="str">
        <f>IF(AND(OR($E409={"a/b","a/c","b/a","c/a"}),P409="w"),VLOOKUP(R409,$AA$2:$AB$17,2,FALSE),IF(AND(OR($E409={"a/b","a/c","b/a","c/a"}),P409="l"),VLOOKUP(R409,$AC$2:$AD$17,2,FALSE),IF(AND(OR($E409={"a/b","a/c","b/a","c/a"}),P408="w"),VLOOKUP(R408,$AA$2:$AB$17,2,FALSE),IF(AND(OR($E409={"a/b","a/c","b/a","c/a"}),P408="l"),VLOOKUP(R408,$AC$2:$AD$17,2,FALSE),IF(AND(OR($E409={"a/b","a/c","b/a","c/a"}),P407="w"),VLOOKUP(R407,$AA$2:$AB$17,2,FALSE),IF(AND(OR($E409={"a/b","a/c","b/a","c/a"}),P407="l"),VLOOKUP(R407,$AC$2:$AD$17,2,FALSE),IF(AND(OR($E409={"a/b","a/c","b/a","c/a"}),P406="w"),VLOOKUP(R406,$AA$2:$AB$17,2,FALSE),IF(AND(OR($E409={"a/b","a/c","b/a","c/a"}),P406="l"),VLOOKUP(R406,$AC$2:$AD$17,2,FALSE),IF(AND(OR($E409={"a/b","a/c","b/a","c/a"}),P405="w"),VLOOKUP(R405,$AA$2:$AB$17,2,FALSE),IF(AND(OR($E409={"a/b","a/c","b/a","c/a"}),P405="l"),VLOOKUP(R405,$AC$2:$AD$17,2,FALSE),IF(AND(OR($E409={"a/b","a/c","b/a","c/a"}),P404="w"),VLOOKUP(R404,$AA$2:$AB$17,2,FALSE),IF(AND(OR($E409={"a/b","a/c","b/a","c/a"}),P404="l"),VLOOKUP(R404,$AC$2:$AD$17,2,FALSE),IF(AND(OR($E409={"a/b","a/c","b/a","c/a"}),P403="w"),VLOOKUP(R403,$AA$2:$AB$17,2,FALSE),IF(AND(OR($E409={"a/b","a/c","b/a","c/a"}),P403="l"),VLOOKUP(R403,$AC$2:$AD$17,2,FALSE),IF(AND(OR($E409={"a/b","a/c","b/a","c/a"}),P402="w"),VLOOKUP(R402,$AA$2:$AB$17,2,FALSE),IF(AND(OR($E409={"a/b","a/c","b/a","c/a"}),P402="l"),VLOOKUP(R402,$AC$2:$AD$17,2,FALSE),IF(AND(OR($E409={"a/b","a/c","b/a","c/a"}),P401="w"),VLOOKUP(R401,$AA$2:$AB$17,2,FALSE),IF(AND(OR($E409={"a/b","a/c","b/a","c/a"}),P401="l"),VLOOKUP(R401,$AC$2:$AD$17,2,FALSE),IF(AND(OR($E409={"a/b","a/c","b/a","c/a"}),P400="w"),VLOOKUP(R400,$AA$2:$AB$17,2,FALSE),IF(AND(OR($E409={"a/b","a/c","b/a","c/a"}),P400="l"),VLOOKUP(R400,$AC$2:$AD$17,2,FALSE),IF(AND(OR($E409={"a/b","a/c","b/a","c/a"}),P399="w"),VLOOKUP(R399,$AA$2:$AB$17,2,FALSE),IF(AND(OR($E409={"a/b","a/c","b/a","c/a"}),P399="l"),VLOOKUP(R399,$AC$2:$AD$17,2,FALSE),IF(OR($E409={"a/b","a/c","b/a","c/a"}),1,"")))))))))))))))))))))))</f>
        <v/>
      </c>
      <c r="S410" s="13" t="str">
        <f>IF(AND(T410="c",$A410&gt;=1,OR(U410={1,"2a","2b",3,"5a","5b","10a","10b","20a","20b","40a","40b","80a","80b","160a","160b"})),"w",IF(AND(T410="",$A410&gt;=1,OR(U410={1,"2a","2b",3,"5a","5b","10a","10b","20a","20b","40a","40b","80a","80b","160a","160b"})),"l",""))</f>
        <v/>
      </c>
      <c r="T410" s="7" t="str">
        <f>IF(OR($A410={2,5,8,11,14,17,20,23,26,29,32,35}),"c","")</f>
        <v/>
      </c>
      <c r="U410" s="14" t="str">
        <f>IF(AND(OR($E409={"a/b","b/c","b/a","c/b"}),S409="w"),VLOOKUP(U409,$AA$2:$AB$17,2,FALSE),IF(AND(OR($E409={"a/b","b/c","b/a","c/b"}),S409="l"),VLOOKUP(U409,$AC$2:$AD$17,2,FALSE),IF(AND(OR($E409={"a/b","b/c","b/a","c/b"}),S408="w"),VLOOKUP(U408,$AA$2:$AB$17,2,FALSE),IF(AND(OR($E409={"a/b","b/c","b/a","c/b"}),S408="l"),VLOOKUP(U408,$AC$2:$AD$17,2,FALSE),IF(AND(OR($E409={"a/b","b/c","b/a","c/b"}),S407="w"),VLOOKUP(U407,$AA$2:$AB$17,2,FALSE),IF(AND(OR($E409={"a/b","b/c","b/a","c/b"}),S407="l"),VLOOKUP(U407,$AC$2:$AD$17,2,FALSE),IF(AND(OR($E409={"a/b","b/c","b/a","c/b"}),S406="w"),VLOOKUP(U406,$AA$2:$AB$17,2,FALSE),IF(AND(OR($E409={"a/b","b/c","b/a","c/b"}),S406="l"),VLOOKUP(U406,$AC$2:$AD$17,2,FALSE),IF(AND(OR($E409={"a/b","b/c","b/a","c/b"}),S405="w"),VLOOKUP(U405,$AA$2:$AB$17,2,FALSE),IF(AND(OR($E409={"a/b","b/c","b/a","c/b"}),S405="l"),VLOOKUP(U405,$AC$2:$AD$17,2,FALSE),IF(AND(OR($E409={"a/b","b/c","b/a","c/b"}),S404="w"),VLOOKUP(U404,$AA$2:$AB$17,2,FALSE),IF(AND(OR($E409={"a/b","b/c","b/a","c/b"}),S404="l"),VLOOKUP(U404,$AC$2:$AD$17,2,FALSE),IF(AND(OR($E409={"a/b","b/c","b/a","c/b"}),S403="w"),VLOOKUP(U403,$AA$2:$AB$17,2,FALSE),IF(AND(OR($E409={"a/b","b/c","b/a","c/b"}),S403="l"),VLOOKUP(U403,$AC$2:$AD$17,2,FALSE),IF(AND(OR($E409={"a/b","b/c","b/a","c/b"}),S402="w"),VLOOKUP(U402,$AA$2:$AB$17,2,FALSE),IF(AND(OR($E409={"a/b","b/c","b/a","c/b"}),S402="l"),VLOOKUP(U402,$AC$2:$AD$17,2,FALSE),IF(AND(OR($E409={"a/b","b/c","b/a","c/b"}),S401="w"),VLOOKUP(U401,$AA$2:$AB$17,2,FALSE),IF(AND(OR($E409={"a/b","b/c","b/a","c/b"}),S401="l"),VLOOKUP(U401,$AC$2:$AD$17,2,FALSE),IF(AND(OR($E409={"a/b","b/c","b/a","c/b"}),S400="w"),VLOOKUP(U400,$AA$2:$AB$17,2,FALSE),IF(AND(OR($E409={"a/b","b/c","b/a","c/b"}),S400="l"),VLOOKUP(U400,$AC$2:$AD$17,2,FALSE),IF(AND(OR($E409={"a/b","b/c","b/a","c/b"}),S399="w"),VLOOKUP(U399,$AA$2:$AB$17,2,FALSE),IF(AND(OR($E409={"a/b","b/c","b/a","c/b"}),S399="l"),VLOOKUP(U399,$AC$2:$AD$17,2,FALSE),IF(OR($E409={"a/b","b/c","b/a","c/b"}),1,"")))))))))))))))))))))))</f>
        <v/>
      </c>
      <c r="V410" s="13" t="str">
        <f>IF(AND(W410="c",$A410&gt;=1,OR(X410={1,"2a","2b",3,"5a","5b","10a","10b","20a","20b","40a","40b","80a","80b","160a","160b"})),"w",IF(AND(W410="",$A410&gt;=1,OR(X410={1,"2a","2b",3,"5a","5b","10a","10b","20a","20b","40a","40b","80a","80b","160a","160b"})),"l",""))</f>
        <v/>
      </c>
      <c r="W410" s="7" t="str">
        <f>IF(OR($A410={3,6,9,12,15,18,21,24,27,30,33,36}),"c","")</f>
        <v/>
      </c>
      <c r="X410" s="14" t="str">
        <f>IF(AND(OR($E409={"a/c","b/c","c/a","c/b"}),V409="w"),VLOOKUP(X409,$AA$2:$AB$17,2,FALSE),IF(AND(OR($E409={"a/c","b/c","c/a","c/b"}),V409="l"),VLOOKUP(X409,$AC$2:$AD$17,2,FALSE),IF(AND(OR($E409={"a/c","b/c","c/a","c/b"}),V408="w"),VLOOKUP(X408,$AA$2:$AB$17,2,FALSE),IF(AND(OR($E409={"a/c","b/c","c/a","c/b"}),V408="l"),VLOOKUP(X408,$AC$2:$AD$17,2,FALSE),IF(AND(OR($E409={"a/c","b/c","c/a","c/b"}),V407="w"),VLOOKUP(X407,$AA$2:$AB$17,2,FALSE),IF(AND(OR($E409={"a/c","b/c","c/a","c/b"}),V407="l"),VLOOKUP(X407,$AC$2:$AD$17,2,FALSE),IF(AND(OR($E409={"a/c","b/c","c/a","c/b"}),V406="w"),VLOOKUP(X406,$AA$2:$AB$17,2,FALSE),IF(AND(OR($E409={"a/c","b/c","c/a","c/b"}),V406="l"),VLOOKUP(X406,$AC$2:$AD$17,2,FALSE),IF(AND(OR($E409={"a/c","b/c","c/a","c/b"}),V405="w"),VLOOKUP(X405,$AA$2:$AB$17,2,FALSE),IF(AND(OR($E409={"a/c","b/c","c/a","c/b"}),V405="l"),VLOOKUP(X405,$AC$2:$AD$17,2,FALSE),IF(AND(OR($E409={"a/c","b/c","c/a","c/b"}),V404="w"),VLOOKUP(X404,$AA$2:$AB$17,2,FALSE),IF(AND(OR($E409={"a/c","b/c","c/a","c/b"}),V404="l"),VLOOKUP(X404,$AC$2:$AD$17,2,FALSE),IF(AND(OR($E409={"a/c","b/c","c/a","c/b"}),V403="w"),VLOOKUP(X403,$AA$2:$AB$17,2,FALSE),IF(AND(OR($E409={"a/c","b/c","c/a","c/b"}),V403="l"),VLOOKUP(X403,$AC$2:$AD$17,2,FALSE),IF(AND(OR($E409={"a/c","b/c","c/a","c/b"}),V402="w"),VLOOKUP(X402,$AA$2:$AB$17,2,FALSE),IF(AND(OR($E409={"a/c","b/c","c/a","c/b"}),V402="l"),VLOOKUP(X402,$AC$2:$AD$17,2,FALSE),IF(AND(OR($E409={"a/c","b/c","c/a","c/b"}),V401="w"),VLOOKUP(X401,$AA$2:$AB$17,2,FALSE),IF(AND(OR($E409={"a/c","b/c","c/a","c/b"}),V401="l"),VLOOKUP(X401,$AC$2:$AD$17,2,FALSE),IF(AND(OR($E409={"a/c","b/c","c/a","c/b"}),V400="w"),VLOOKUP(X400,$AA$2:$AB$17,2,FALSE),IF(AND(OR($E409={"a/c","b/c","c/a","c/b"}),V400="l"),VLOOKUP(X400,$AC$2:$AD$17,2,FALSE),IF(AND(OR($E409={"a/c","b/c","c/a","c/b"}),V399="w"),VLOOKUP(X399,$AA$2:$AB$17,2,FALSE),IF(AND(OR($E409={"a/c","b/c","c/a","c/b"}),V399="l"),VLOOKUP(X399,$AC$2:$AD$17,2,FALSE),IF(OR($E409={"a/c","b/c","c/a","c/b"}),1,"")))))))))))))))))))))))</f>
        <v/>
      </c>
      <c r="Y410" s="12">
        <f t="shared" ref="Y410:Y473" si="38">SUM(IF(P410="","0",IF(P410="w",VLOOKUP(R410,$AE$2:$AF$17,2,FALSE),IF(P410="l",VLOOKUP(R410,$AG$2:$AH$17,2,FALSE)))))+IF(S410="","0",IF(S410="w",VLOOKUP(U410,$AE$2:$AF$17,2,FALSE),IF(S410="l",VLOOKUP(U410,$AG$2:$AH$17,2,FALSE))))+IF(V410="","0",IF(V410="w",VLOOKUP(X410,$AE$2:$AF$17,2,FALSE),IF(V410="l",VLOOKUP(X410,$AG$2:$AH$17,2,FALSE))))</f>
        <v>0</v>
      </c>
      <c r="Z410" s="27">
        <f t="shared" ref="Z410:Z473" si="39">SUM(O410,Y410)</f>
        <v>0</v>
      </c>
    </row>
    <row r="411" spans="2:26">
      <c r="B411" s="9" t="str">
        <f>IF(OR($A411={1,2,3,4,5,6,7,8,9,10,11,12}),1,IF(OR($A411={13,14,15,16,17,18,19,20,21,22,23,24}),2,IF(OR($A411={25,26,27,28,29,30,31,32,33,34,35,36}),3,"")))</f>
        <v/>
      </c>
      <c r="C411" s="9" t="str">
        <f>IF(OR($A411={1,4,7,10,13,16,19,22,25,28,31,34}),"A",IF(OR($A411={2,5,8,11,14,17,20,23,26,29,32,35}),"B",IF(OR($A411={3,6,9,12,15,18,21,24,27,30,33,36}),"C","")))</f>
        <v/>
      </c>
      <c r="D411" t="str">
        <f t="shared" si="35"/>
        <v/>
      </c>
      <c r="E411" t="str">
        <f t="shared" si="36"/>
        <v/>
      </c>
      <c r="F411" s="13" t="str">
        <f>IF(AND(G411="d",$A411&gt;=1,OR(H411={1,"2a","2b",3,"5a","5b","10a","10b","20a","20b","40a","40b","80a","80b","160a","160b"})),"w",IF(AND(G411="",$A411&gt;=1,OR(H411={1,"2a","2b",3,"5a","5b","10a","10b","20a","20b","40a","40b","80a","80b","160a","160b"})),"l",""))</f>
        <v/>
      </c>
      <c r="G411" s="7" t="str">
        <f>IF(OR($A411={1,2,3,4,5,6,7,8,9,10,11,12}),"d","")</f>
        <v/>
      </c>
      <c r="H411" s="14" t="str">
        <f>IF(AND(OR($D410={"1/2","1/3","2/1","3/1"}),F410="w"),VLOOKUP(H410,$AA$2:$AB$17,2,FALSE),IF(AND(OR($D410={"1/2","1/3","2/1","3/1"}),F410="l"),VLOOKUP(H410,$AC$2:$AD$17,2,FALSE),IF(AND(OR($D410={"1/2","1/3","2/1","3/1"}),F409="w"),VLOOKUP(H409,$AA$2:$AB$17,2,FALSE),IF(AND(OR($D410={"1/2","1/3","2/1","3/1"}),F409="l"),VLOOKUP(H409,$AC$2:$AD$17,2,FALSE),IF(AND(OR($D410={"1/2","1/3","2/1","3/1"}),F408="w"),VLOOKUP(H408,$AA$2:$AB$17,2,FALSE),IF(AND(OR($D410={"1/2","1/3","2/1","3/1"}),F408="l"),VLOOKUP(H408,$AC$2:$AD$17,2,FALSE),IF(AND(OR($D410={"1/2","1/3","2/1","3/1"}),F407="w"),VLOOKUP(H407,$AA$2:$AB$17,2,FALSE),IF(AND(OR($D410={"1/2","1/3","2/1","3/1"}),F407="l"),VLOOKUP(H407,$AC$2:$AD$17,2,FALSE),IF(AND(OR($D410={"1/2","1/3","2/1","3/1"}),F406="w"),VLOOKUP(H406,$AA$2:$AB$17,2,FALSE),IF(AND(OR($D410={"1/2","1/3","2/1","3/1"}),F406="l"),VLOOKUP(H406,$AC$2:$AD$17,2,FALSE),IF(AND(OR($D410={"1/2","1/3","2/1","3/1"}),F405="w"),VLOOKUP(H405,$AA$2:$AB$17,2,FALSE),IF(AND(OR($D410={"1/2","1/3","2/1","3/1"}),F405="l"),VLOOKUP(H405,$AC$2:$AD$17,2,FALSE),IF(AND(OR($D410={"1/2","1/3","2/1","3/1"}),F404="w"),VLOOKUP(H404,$AA$2:$AB$17,2,FALSE),IF(AND(OR($D410={"1/2","1/3","2/1","3/1"}),F404="l"),VLOOKUP(H404,$AC$2:$AD$17,2,FALSE),IF(AND(OR($D410={"1/2","1/3","2/1","3/1"}),F403="w"),VLOOKUP(H403,$AA$2:$AB$17,2,FALSE),IF(AND(OR($D410={"1/2","1/3","2/1","3/1"}),F403="l"),VLOOKUP(H403,$AC$2:$AD$17,2,FALSE),IF(AND(OR($D410={"1/2","1/3","2/1","3/1"}),F402="w"),VLOOKUP(H402,$AA$2:$AB$17,2,FALSE),IF(AND(OR($D410={"1/2","1/3","2/1","3/1"}),F402="l"),VLOOKUP(H402,$AC$2:$AD$17,2,FALSE),IF(AND(OR($D410={"1/2","1/3","2/1","3/1"}),F401="w"),VLOOKUP(H401,$AA$2:$AB$17,2,FALSE),IF(AND(OR($D410={"1/2","1/3","2/1","3/1"}),F401="l"),VLOOKUP(H401,$AC$2:$AD$17,2,FALSE),IF(AND(OR($D410={"1/2","1/3","2/1","3/1"}),F400="w"),VLOOKUP(H400,$AA$2:$AB$17,2,FALSE),IF(AND(OR($D410={"1/2","1/3","2/1","3/1"}),F400="l"),VLOOKUP(H400,$AC$2:$AD$17,2,FALSE),IF(OR($D410={"1/2","1/3","2/1","3/1"}),1,"")))))))))))))))))))))))</f>
        <v/>
      </c>
      <c r="I411" s="13" t="str">
        <f>IF(AND(J411="d",$A411&gt;=1,OR(K411={1,"2a","2b",3,"5a","5b","10a","10b","20a","20b","40a","40b","80a","80b","160a","160b"})),"w",IF(AND(J411="",$A411&gt;=1,OR(K411={1,"2a","2b",3,"5a","5b","10a","10b","20a","20b","40a","40b","80a","80b","160a","160b"})),"l",""))</f>
        <v/>
      </c>
      <c r="J411" s="7" t="str">
        <f>IF(OR($A411={13,14,15,16,17,18,19,20,21,22,23,24}),"d","")</f>
        <v/>
      </c>
      <c r="K411" s="14" t="str">
        <f>IF(AND(OR($D410={"1/2","2/3","2/1","3/2"}),I410="w"),VLOOKUP(K410,$AA$2:$AB$17,2,FALSE),IF(AND(OR($D410={"1/2","2/3","2/1","3/2"}),I410="l"),VLOOKUP(K410,$AC$2:$AD$17,2,FALSE),IF(AND(OR($D410={"1/2","2/3","2/1","3/2"}),I409="w"),VLOOKUP(K409,$AA$2:$AB$17,2,FALSE),IF(AND(OR($D410={"1/2","2/3","2/1","3/2"}),I409="l"),VLOOKUP(K409,$AC$2:$AD$17,2,FALSE),IF(AND(OR($D410={"1/2","2/3","2/1","3/2"}),I408="w"),VLOOKUP(K408,$AA$2:$AB$17,2,FALSE),IF(AND(OR($D410={"1/2","2/3","2/1","3/2"}),I408="l"),VLOOKUP(K408,$AC$2:$AD$17,2,FALSE),IF(AND(OR($D410={"1/2","2/3","2/1","3/2"}),I407="w"),VLOOKUP(K407,$AA$2:$AB$17,2,FALSE),IF(AND(OR($D410={"1/2","2/3","2/1","3/2"}),I407="l"),VLOOKUP(K407,$AC$2:$AD$17,2,FALSE),IF(AND(OR($D410={"1/2","2/3","2/1","3/2"}),I406="w"),VLOOKUP(K406,$AA$2:$AB$17,2,FALSE),IF(AND(OR($D410={"1/2","2/3","2/1","3/2"}),I406="l"),VLOOKUP(K406,$AC$2:$AD$17,2,FALSE),IF(AND(OR($D410={"1/2","2/3","2/1","3/2"}),I405="w"),VLOOKUP(K405,$AA$2:$AB$17,2,FALSE),IF(AND(OR($D410={"1/2","2/3","2/1","3/2"}),I405="l"),VLOOKUP(K405,$AC$2:$AD$17,2,FALSE),IF(AND(OR($D410={"1/2","2/3","2/1","3/2"}),I404="w"),VLOOKUP(K404,$AA$2:$AB$17,2,FALSE),IF(AND(OR($D410={"1/2","2/3","2/1","3/2"}),I404="l"),VLOOKUP(K404,$AC$2:$AD$17,2,FALSE),IF(AND(OR($D410={"1/2","2/3","2/1","3/2"}),I403="w"),VLOOKUP(K403,$AA$2:$AB$17,2,FALSE),IF(AND(OR($D410={"1/2","2/3","2/1","3/2"}),I403="l"),VLOOKUP(K403,$AC$2:$AD$17,2,FALSE),IF(AND(OR($D410={"1/2","2/3","2/1","3/2"}),I402="w"),VLOOKUP(K402,$AA$2:$AB$17,2,FALSE),IF(AND(OR($D410={"1/2","2/3","2/1","3/2"}),I402="l"),VLOOKUP(K402,$AC$2:$AD$17,2,FALSE),IF(AND(OR($D410={"1/2","2/3","2/1","3/2"}),I401="w"),VLOOKUP(K401,$AA$2:$AB$17,2,FALSE),IF(AND(OR($D410={"1/2","2/3","2/1","3/2"}),I401="l"),VLOOKUP(K401,$AC$2:$AD$17,2,FALSE),IF(AND(OR($D410={"1/2","2/3","2/1","3/2"}),I400="w"),VLOOKUP(K400,$AA$2:$AB$17,2,FALSE),IF(AND(OR($D410={"1/2","2/3","2/1","3/2"}),I400="l"),VLOOKUP(K400,$AC$2:$AD$17,2,FALSE),IF(OR($D410={"1/2","2/3","2/1","3/2"}),1,"")))))))))))))))))))))))</f>
        <v/>
      </c>
      <c r="L411" s="13" t="str">
        <f>IF(AND(M411="d",$A411&gt;=1,OR(N411={1,"2a","2b",3,"5a","5b","10a","10b","20a","20b","40a","40b","80a","80b","160a","160b"})),"w",IF(AND(M411="",$A411&gt;=1,OR(N411={1,"2a","2b",3,"5a","5b","10a","10b","20a","20b","40a","40b","80a","80b","160a","160b"})),"l",""))</f>
        <v/>
      </c>
      <c r="M411" s="7" t="str">
        <f>IF(OR($A411={25,26,27,28,29,30,31,32,33,34,35,36}),"d","")</f>
        <v/>
      </c>
      <c r="N411" s="14" t="str">
        <f>IF(AND(OR($D410={"1/3","2/3","3/1","3/2"}),L410="w"),VLOOKUP(N410,$AA$2:$AB$17,2,FALSE),IF(AND(OR($D410={"1/3","2/3","3/1","3/2"}),L410="l"),VLOOKUP(N410,$AC$2:$AD$17,2,FALSE),IF(AND(OR($D410={"1/3","2/3","3/1","3/2"}),L409="w"),VLOOKUP(N409,$AA$2:$AB$17,2,FALSE),IF(AND(OR($D410={"1/3","2/3","3/1","3/2"}),L409="l"),VLOOKUP(N409,$AC$2:$AD$17,2,FALSE),IF(AND(OR($D410={"1/3","2/3","3/1","3/2"}),L408="w"),VLOOKUP(N408,$AA$2:$AB$17,2,FALSE),IF(AND(OR($D410={"1/3","2/3","3/1","3/2"}),L408="l"),VLOOKUP(N408,$AC$2:$AD$17,2,FALSE),IF(AND(OR($D410={"1/3","2/3","3/1","3/2"}),L407="w"),VLOOKUP(N407,$AA$2:$AB$17,2,FALSE),IF(AND(OR($D410={"1/3","2/3","3/1","3/2"}),L407="l"),VLOOKUP(N407,$AC$2:$AD$17,2,FALSE),IF(AND(OR($D410={"1/3","2/3","3/1","3/2"}),L406="w"),VLOOKUP(N406,$AA$2:$AB$17,2,FALSE),IF(AND(OR($D410={"1/3","2/3","3/1","3/2"}),L406="l"),VLOOKUP(N406,$AC$2:$AD$17,2,FALSE),IF(AND(OR($D410={"1/3","2/3","3/1","3/2"}),L405="w"),VLOOKUP(N405,$AA$2:$AB$17,2,FALSE),IF(AND(OR($D410={"1/3","2/3","3/1","3/2"}),L405="l"),VLOOKUP(N405,$AC$2:$AD$17,2,FALSE),IF(AND(OR($D410={"1/3","2/3","3/1","3/2"}),L404="w"),VLOOKUP(N404,$AA$2:$AB$17,2,FALSE),IF(AND(OR($D410={"1/3","2/3","3/1","3/2"}),L404="l"),VLOOKUP(N404,$AC$2:$AD$17,2,FALSE),IF(AND(OR($D410={"1/3","2/3","3/1","3/2"}),L403="w"),VLOOKUP(N403,$AA$2:$AB$17,2,FALSE),IF(AND(OR($D410={"1/3","2/3","3/1","3/2"}),L403="l"),VLOOKUP(N403,$AC$2:$AD$17,2,FALSE),IF(AND(OR($D410={"1/3","2/3","3/1","3/2"}),L402="w"),VLOOKUP(N402,$AA$2:$AB$17,2,FALSE),IF(AND(OR($D410={"1/3","2/3","3/1","3/2"}),L402="l"),VLOOKUP(N402,$AC$2:$AD$17,2,FALSE),IF(AND(OR($D410={"1/3","2/3","3/1","3/2"}),L401="w"),VLOOKUP(N401,$AA$2:$AB$17,2,FALSE),IF(AND(OR($D410={"1/3","2/3","3/1","3/2"}),L401="l"),VLOOKUP(N401,$AC$2:$AD$17,2,FALSE),IF(AND(OR($D410={"1/3","2/3","3/1","3/2"}),L400="w"),VLOOKUP(N400,$AA$2:$AB$17,2,FALSE),IF(AND(OR($D410={"1/3","2/3","3/1","3/2"}),L400="l"),VLOOKUP(N400,$AC$2:$AD$17,2,FALSE),IF(OR($D410={"1/3","2/3","3/1","3/2"}),1,"")))))))))))))))))))))))</f>
        <v/>
      </c>
      <c r="O411" s="12">
        <f t="shared" si="37"/>
        <v>0</v>
      </c>
      <c r="P411" s="13" t="str">
        <f>IF(AND(Q411="c",$A411&gt;=1,OR(R411={1,"2a","2b",3,"5a","5b","10a","10b","20a","20b","40a","40b","80a","80b","160a","160b"})),"w",IF(AND(Q411="",$A411&gt;=1,OR(R411={1,"2a","2b",3,"5a","5b","10a","10b","20a","20b","40a","40b","80a","80b","160a","160b"})),"l",""))</f>
        <v/>
      </c>
      <c r="Q411" s="7" t="str">
        <f>IF(OR($A411={1,4,7,10,13,16,19,22,25,28,31,34}),"c","")</f>
        <v/>
      </c>
      <c r="R411" s="14" t="str">
        <f>IF(AND(OR($E410={"a/b","a/c","b/a","c/a"}),P410="w"),VLOOKUP(R410,$AA$2:$AB$17,2,FALSE),IF(AND(OR($E410={"a/b","a/c","b/a","c/a"}),P410="l"),VLOOKUP(R410,$AC$2:$AD$17,2,FALSE),IF(AND(OR($E410={"a/b","a/c","b/a","c/a"}),P409="w"),VLOOKUP(R409,$AA$2:$AB$17,2,FALSE),IF(AND(OR($E410={"a/b","a/c","b/a","c/a"}),P409="l"),VLOOKUP(R409,$AC$2:$AD$17,2,FALSE),IF(AND(OR($E410={"a/b","a/c","b/a","c/a"}),P408="w"),VLOOKUP(R408,$AA$2:$AB$17,2,FALSE),IF(AND(OR($E410={"a/b","a/c","b/a","c/a"}),P408="l"),VLOOKUP(R408,$AC$2:$AD$17,2,FALSE),IF(AND(OR($E410={"a/b","a/c","b/a","c/a"}),P407="w"),VLOOKUP(R407,$AA$2:$AB$17,2,FALSE),IF(AND(OR($E410={"a/b","a/c","b/a","c/a"}),P407="l"),VLOOKUP(R407,$AC$2:$AD$17,2,FALSE),IF(AND(OR($E410={"a/b","a/c","b/a","c/a"}),P406="w"),VLOOKUP(R406,$AA$2:$AB$17,2,FALSE),IF(AND(OR($E410={"a/b","a/c","b/a","c/a"}),P406="l"),VLOOKUP(R406,$AC$2:$AD$17,2,FALSE),IF(AND(OR($E410={"a/b","a/c","b/a","c/a"}),P405="w"),VLOOKUP(R405,$AA$2:$AB$17,2,FALSE),IF(AND(OR($E410={"a/b","a/c","b/a","c/a"}),P405="l"),VLOOKUP(R405,$AC$2:$AD$17,2,FALSE),IF(AND(OR($E410={"a/b","a/c","b/a","c/a"}),P404="w"),VLOOKUP(R404,$AA$2:$AB$17,2,FALSE),IF(AND(OR($E410={"a/b","a/c","b/a","c/a"}),P404="l"),VLOOKUP(R404,$AC$2:$AD$17,2,FALSE),IF(AND(OR($E410={"a/b","a/c","b/a","c/a"}),P403="w"),VLOOKUP(R403,$AA$2:$AB$17,2,FALSE),IF(AND(OR($E410={"a/b","a/c","b/a","c/a"}),P403="l"),VLOOKUP(R403,$AC$2:$AD$17,2,FALSE),IF(AND(OR($E410={"a/b","a/c","b/a","c/a"}),P402="w"),VLOOKUP(R402,$AA$2:$AB$17,2,FALSE),IF(AND(OR($E410={"a/b","a/c","b/a","c/a"}),P402="l"),VLOOKUP(R402,$AC$2:$AD$17,2,FALSE),IF(AND(OR($E410={"a/b","a/c","b/a","c/a"}),P401="w"),VLOOKUP(R401,$AA$2:$AB$17,2,FALSE),IF(AND(OR($E410={"a/b","a/c","b/a","c/a"}),P401="l"),VLOOKUP(R401,$AC$2:$AD$17,2,FALSE),IF(AND(OR($E410={"a/b","a/c","b/a","c/a"}),P400="w"),VLOOKUP(R400,$AA$2:$AB$17,2,FALSE),IF(AND(OR($E410={"a/b","a/c","b/a","c/a"}),P400="l"),VLOOKUP(R400,$AC$2:$AD$17,2,FALSE),IF(OR($E410={"a/b","a/c","b/a","c/a"}),1,"")))))))))))))))))))))))</f>
        <v/>
      </c>
      <c r="S411" s="13" t="str">
        <f>IF(AND(T411="c",$A411&gt;=1,OR(U411={1,"2a","2b",3,"5a","5b","10a","10b","20a","20b","40a","40b","80a","80b","160a","160b"})),"w",IF(AND(T411="",$A411&gt;=1,OR(U411={1,"2a","2b",3,"5a","5b","10a","10b","20a","20b","40a","40b","80a","80b","160a","160b"})),"l",""))</f>
        <v/>
      </c>
      <c r="T411" s="7" t="str">
        <f>IF(OR($A411={2,5,8,11,14,17,20,23,26,29,32,35}),"c","")</f>
        <v/>
      </c>
      <c r="U411" s="14" t="str">
        <f>IF(AND(OR($E410={"a/b","b/c","b/a","c/b"}),S410="w"),VLOOKUP(U410,$AA$2:$AB$17,2,FALSE),IF(AND(OR($E410={"a/b","b/c","b/a","c/b"}),S410="l"),VLOOKUP(U410,$AC$2:$AD$17,2,FALSE),IF(AND(OR($E410={"a/b","b/c","b/a","c/b"}),S409="w"),VLOOKUP(U409,$AA$2:$AB$17,2,FALSE),IF(AND(OR($E410={"a/b","b/c","b/a","c/b"}),S409="l"),VLOOKUP(U409,$AC$2:$AD$17,2,FALSE),IF(AND(OR($E410={"a/b","b/c","b/a","c/b"}),S408="w"),VLOOKUP(U408,$AA$2:$AB$17,2,FALSE),IF(AND(OR($E410={"a/b","b/c","b/a","c/b"}),S408="l"),VLOOKUP(U408,$AC$2:$AD$17,2,FALSE),IF(AND(OR($E410={"a/b","b/c","b/a","c/b"}),S407="w"),VLOOKUP(U407,$AA$2:$AB$17,2,FALSE),IF(AND(OR($E410={"a/b","b/c","b/a","c/b"}),S407="l"),VLOOKUP(U407,$AC$2:$AD$17,2,FALSE),IF(AND(OR($E410={"a/b","b/c","b/a","c/b"}),S406="w"),VLOOKUP(U406,$AA$2:$AB$17,2,FALSE),IF(AND(OR($E410={"a/b","b/c","b/a","c/b"}),S406="l"),VLOOKUP(U406,$AC$2:$AD$17,2,FALSE),IF(AND(OR($E410={"a/b","b/c","b/a","c/b"}),S405="w"),VLOOKUP(U405,$AA$2:$AB$17,2,FALSE),IF(AND(OR($E410={"a/b","b/c","b/a","c/b"}),S405="l"),VLOOKUP(U405,$AC$2:$AD$17,2,FALSE),IF(AND(OR($E410={"a/b","b/c","b/a","c/b"}),S404="w"),VLOOKUP(U404,$AA$2:$AB$17,2,FALSE),IF(AND(OR($E410={"a/b","b/c","b/a","c/b"}),S404="l"),VLOOKUP(U404,$AC$2:$AD$17,2,FALSE),IF(AND(OR($E410={"a/b","b/c","b/a","c/b"}),S403="w"),VLOOKUP(U403,$AA$2:$AB$17,2,FALSE),IF(AND(OR($E410={"a/b","b/c","b/a","c/b"}),S403="l"),VLOOKUP(U403,$AC$2:$AD$17,2,FALSE),IF(AND(OR($E410={"a/b","b/c","b/a","c/b"}),S402="w"),VLOOKUP(U402,$AA$2:$AB$17,2,FALSE),IF(AND(OR($E410={"a/b","b/c","b/a","c/b"}),S402="l"),VLOOKUP(U402,$AC$2:$AD$17,2,FALSE),IF(AND(OR($E410={"a/b","b/c","b/a","c/b"}),S401="w"),VLOOKUP(U401,$AA$2:$AB$17,2,FALSE),IF(AND(OR($E410={"a/b","b/c","b/a","c/b"}),S401="l"),VLOOKUP(U401,$AC$2:$AD$17,2,FALSE),IF(AND(OR($E410={"a/b","b/c","b/a","c/b"}),S400="w"),VLOOKUP(U400,$AA$2:$AB$17,2,FALSE),IF(AND(OR($E410={"a/b","b/c","b/a","c/b"}),S400="l"),VLOOKUP(U400,$AC$2:$AD$17,2,FALSE),IF(OR($E410={"a/b","b/c","b/a","c/b"}),1,"")))))))))))))))))))))))</f>
        <v/>
      </c>
      <c r="V411" s="13" t="str">
        <f>IF(AND(W411="c",$A411&gt;=1,OR(X411={1,"2a","2b",3,"5a","5b","10a","10b","20a","20b","40a","40b","80a","80b","160a","160b"})),"w",IF(AND(W411="",$A411&gt;=1,OR(X411={1,"2a","2b",3,"5a","5b","10a","10b","20a","20b","40a","40b","80a","80b","160a","160b"})),"l",""))</f>
        <v/>
      </c>
      <c r="W411" s="7" t="str">
        <f>IF(OR($A411={3,6,9,12,15,18,21,24,27,30,33,36}),"c","")</f>
        <v/>
      </c>
      <c r="X411" s="14" t="str">
        <f>IF(AND(OR($E410={"a/c","b/c","c/a","c/b"}),V410="w"),VLOOKUP(X410,$AA$2:$AB$17,2,FALSE),IF(AND(OR($E410={"a/c","b/c","c/a","c/b"}),V410="l"),VLOOKUP(X410,$AC$2:$AD$17,2,FALSE),IF(AND(OR($E410={"a/c","b/c","c/a","c/b"}),V409="w"),VLOOKUP(X409,$AA$2:$AB$17,2,FALSE),IF(AND(OR($E410={"a/c","b/c","c/a","c/b"}),V409="l"),VLOOKUP(X409,$AC$2:$AD$17,2,FALSE),IF(AND(OR($E410={"a/c","b/c","c/a","c/b"}),V408="w"),VLOOKUP(X408,$AA$2:$AB$17,2,FALSE),IF(AND(OR($E410={"a/c","b/c","c/a","c/b"}),V408="l"),VLOOKUP(X408,$AC$2:$AD$17,2,FALSE),IF(AND(OR($E410={"a/c","b/c","c/a","c/b"}),V407="w"),VLOOKUP(X407,$AA$2:$AB$17,2,FALSE),IF(AND(OR($E410={"a/c","b/c","c/a","c/b"}),V407="l"),VLOOKUP(X407,$AC$2:$AD$17,2,FALSE),IF(AND(OR($E410={"a/c","b/c","c/a","c/b"}),V406="w"),VLOOKUP(X406,$AA$2:$AB$17,2,FALSE),IF(AND(OR($E410={"a/c","b/c","c/a","c/b"}),V406="l"),VLOOKUP(X406,$AC$2:$AD$17,2,FALSE),IF(AND(OR($E410={"a/c","b/c","c/a","c/b"}),V405="w"),VLOOKUP(X405,$AA$2:$AB$17,2,FALSE),IF(AND(OR($E410={"a/c","b/c","c/a","c/b"}),V405="l"),VLOOKUP(X405,$AC$2:$AD$17,2,FALSE),IF(AND(OR($E410={"a/c","b/c","c/a","c/b"}),V404="w"),VLOOKUP(X404,$AA$2:$AB$17,2,FALSE),IF(AND(OR($E410={"a/c","b/c","c/a","c/b"}),V404="l"),VLOOKUP(X404,$AC$2:$AD$17,2,FALSE),IF(AND(OR($E410={"a/c","b/c","c/a","c/b"}),V403="w"),VLOOKUP(X403,$AA$2:$AB$17,2,FALSE),IF(AND(OR($E410={"a/c","b/c","c/a","c/b"}),V403="l"),VLOOKUP(X403,$AC$2:$AD$17,2,FALSE),IF(AND(OR($E410={"a/c","b/c","c/a","c/b"}),V402="w"),VLOOKUP(X402,$AA$2:$AB$17,2,FALSE),IF(AND(OR($E410={"a/c","b/c","c/a","c/b"}),V402="l"),VLOOKUP(X402,$AC$2:$AD$17,2,FALSE),IF(AND(OR($E410={"a/c","b/c","c/a","c/b"}),V401="w"),VLOOKUP(X401,$AA$2:$AB$17,2,FALSE),IF(AND(OR($E410={"a/c","b/c","c/a","c/b"}),V401="l"),VLOOKUP(X401,$AC$2:$AD$17,2,FALSE),IF(AND(OR($E410={"a/c","b/c","c/a","c/b"}),V400="w"),VLOOKUP(X400,$AA$2:$AB$17,2,FALSE),IF(AND(OR($E410={"a/c","b/c","c/a","c/b"}),V400="l"),VLOOKUP(X400,$AC$2:$AD$17,2,FALSE),IF(OR($E410={"a/c","b/c","c/a","c/b"}),1,"")))))))))))))))))))))))</f>
        <v/>
      </c>
      <c r="Y411" s="12">
        <f t="shared" si="38"/>
        <v>0</v>
      </c>
      <c r="Z411" s="27">
        <f t="shared" si="39"/>
        <v>0</v>
      </c>
    </row>
    <row r="412" spans="2:26">
      <c r="B412" s="9" t="str">
        <f>IF(OR($A412={1,2,3,4,5,6,7,8,9,10,11,12}),1,IF(OR($A412={13,14,15,16,17,18,19,20,21,22,23,24}),2,IF(OR($A412={25,26,27,28,29,30,31,32,33,34,35,36}),3,"")))</f>
        <v/>
      </c>
      <c r="C412" s="9" t="str">
        <f>IF(OR($A412={1,4,7,10,13,16,19,22,25,28,31,34}),"A",IF(OR($A412={2,5,8,11,14,17,20,23,26,29,32,35}),"B",IF(OR($A412={3,6,9,12,15,18,21,24,27,30,33,36}),"C","")))</f>
        <v/>
      </c>
      <c r="D412" t="str">
        <f t="shared" si="35"/>
        <v/>
      </c>
      <c r="E412" t="str">
        <f t="shared" si="36"/>
        <v/>
      </c>
      <c r="F412" s="13" t="str">
        <f>IF(AND(G412="d",$A412&gt;=1,OR(H412={1,"2a","2b",3,"5a","5b","10a","10b","20a","20b","40a","40b","80a","80b","160a","160b"})),"w",IF(AND(G412="",$A412&gt;=1,OR(H412={1,"2a","2b",3,"5a","5b","10a","10b","20a","20b","40a","40b","80a","80b","160a","160b"})),"l",""))</f>
        <v/>
      </c>
      <c r="G412" s="7" t="str">
        <f>IF(OR($A412={1,2,3,4,5,6,7,8,9,10,11,12}),"d","")</f>
        <v/>
      </c>
      <c r="H412" s="14" t="str">
        <f>IF(AND(OR($D411={"1/2","1/3","2/1","3/1"}),F411="w"),VLOOKUP(H411,$AA$2:$AB$17,2,FALSE),IF(AND(OR($D411={"1/2","1/3","2/1","3/1"}),F411="l"),VLOOKUP(H411,$AC$2:$AD$17,2,FALSE),IF(AND(OR($D411={"1/2","1/3","2/1","3/1"}),F410="w"),VLOOKUP(H410,$AA$2:$AB$17,2,FALSE),IF(AND(OR($D411={"1/2","1/3","2/1","3/1"}),F410="l"),VLOOKUP(H410,$AC$2:$AD$17,2,FALSE),IF(AND(OR($D411={"1/2","1/3","2/1","3/1"}),F409="w"),VLOOKUP(H409,$AA$2:$AB$17,2,FALSE),IF(AND(OR($D411={"1/2","1/3","2/1","3/1"}),F409="l"),VLOOKUP(H409,$AC$2:$AD$17,2,FALSE),IF(AND(OR($D411={"1/2","1/3","2/1","3/1"}),F408="w"),VLOOKUP(H408,$AA$2:$AB$17,2,FALSE),IF(AND(OR($D411={"1/2","1/3","2/1","3/1"}),F408="l"),VLOOKUP(H408,$AC$2:$AD$17,2,FALSE),IF(AND(OR($D411={"1/2","1/3","2/1","3/1"}),F407="w"),VLOOKUP(H407,$AA$2:$AB$17,2,FALSE),IF(AND(OR($D411={"1/2","1/3","2/1","3/1"}),F407="l"),VLOOKUP(H407,$AC$2:$AD$17,2,FALSE),IF(AND(OR($D411={"1/2","1/3","2/1","3/1"}),F406="w"),VLOOKUP(H406,$AA$2:$AB$17,2,FALSE),IF(AND(OR($D411={"1/2","1/3","2/1","3/1"}),F406="l"),VLOOKUP(H406,$AC$2:$AD$17,2,FALSE),IF(AND(OR($D411={"1/2","1/3","2/1","3/1"}),F405="w"),VLOOKUP(H405,$AA$2:$AB$17,2,FALSE),IF(AND(OR($D411={"1/2","1/3","2/1","3/1"}),F405="l"),VLOOKUP(H405,$AC$2:$AD$17,2,FALSE),IF(AND(OR($D411={"1/2","1/3","2/1","3/1"}),F404="w"),VLOOKUP(H404,$AA$2:$AB$17,2,FALSE),IF(AND(OR($D411={"1/2","1/3","2/1","3/1"}),F404="l"),VLOOKUP(H404,$AC$2:$AD$17,2,FALSE),IF(AND(OR($D411={"1/2","1/3","2/1","3/1"}),F403="w"),VLOOKUP(H403,$AA$2:$AB$17,2,FALSE),IF(AND(OR($D411={"1/2","1/3","2/1","3/1"}),F403="l"),VLOOKUP(H403,$AC$2:$AD$17,2,FALSE),IF(AND(OR($D411={"1/2","1/3","2/1","3/1"}),F402="w"),VLOOKUP(H402,$AA$2:$AB$17,2,FALSE),IF(AND(OR($D411={"1/2","1/3","2/1","3/1"}),F402="l"),VLOOKUP(H402,$AC$2:$AD$17,2,FALSE),IF(AND(OR($D411={"1/2","1/3","2/1","3/1"}),F401="w"),VLOOKUP(H401,$AA$2:$AB$17,2,FALSE),IF(AND(OR($D411={"1/2","1/3","2/1","3/1"}),F401="l"),VLOOKUP(H401,$AC$2:$AD$17,2,FALSE),IF(OR($D411={"1/2","1/3","2/1","3/1"}),1,"")))))))))))))))))))))))</f>
        <v/>
      </c>
      <c r="I412" s="13" t="str">
        <f>IF(AND(J412="d",$A412&gt;=1,OR(K412={1,"2a","2b",3,"5a","5b","10a","10b","20a","20b","40a","40b","80a","80b","160a","160b"})),"w",IF(AND(J412="",$A412&gt;=1,OR(K412={1,"2a","2b",3,"5a","5b","10a","10b","20a","20b","40a","40b","80a","80b","160a","160b"})),"l",""))</f>
        <v/>
      </c>
      <c r="J412" s="7" t="str">
        <f>IF(OR($A412={13,14,15,16,17,18,19,20,21,22,23,24}),"d","")</f>
        <v/>
      </c>
      <c r="K412" s="14" t="str">
        <f>IF(AND(OR($D411={"1/2","2/3","2/1","3/2"}),I411="w"),VLOOKUP(K411,$AA$2:$AB$17,2,FALSE),IF(AND(OR($D411={"1/2","2/3","2/1","3/2"}),I411="l"),VLOOKUP(K411,$AC$2:$AD$17,2,FALSE),IF(AND(OR($D411={"1/2","2/3","2/1","3/2"}),I410="w"),VLOOKUP(K410,$AA$2:$AB$17,2,FALSE),IF(AND(OR($D411={"1/2","2/3","2/1","3/2"}),I410="l"),VLOOKUP(K410,$AC$2:$AD$17,2,FALSE),IF(AND(OR($D411={"1/2","2/3","2/1","3/2"}),I409="w"),VLOOKUP(K409,$AA$2:$AB$17,2,FALSE),IF(AND(OR($D411={"1/2","2/3","2/1","3/2"}),I409="l"),VLOOKUP(K409,$AC$2:$AD$17,2,FALSE),IF(AND(OR($D411={"1/2","2/3","2/1","3/2"}),I408="w"),VLOOKUP(K408,$AA$2:$AB$17,2,FALSE),IF(AND(OR($D411={"1/2","2/3","2/1","3/2"}),I408="l"),VLOOKUP(K408,$AC$2:$AD$17,2,FALSE),IF(AND(OR($D411={"1/2","2/3","2/1","3/2"}),I407="w"),VLOOKUP(K407,$AA$2:$AB$17,2,FALSE),IF(AND(OR($D411={"1/2","2/3","2/1","3/2"}),I407="l"),VLOOKUP(K407,$AC$2:$AD$17,2,FALSE),IF(AND(OR($D411={"1/2","2/3","2/1","3/2"}),I406="w"),VLOOKUP(K406,$AA$2:$AB$17,2,FALSE),IF(AND(OR($D411={"1/2","2/3","2/1","3/2"}),I406="l"),VLOOKUP(K406,$AC$2:$AD$17,2,FALSE),IF(AND(OR($D411={"1/2","2/3","2/1","3/2"}),I405="w"),VLOOKUP(K405,$AA$2:$AB$17,2,FALSE),IF(AND(OR($D411={"1/2","2/3","2/1","3/2"}),I405="l"),VLOOKUP(K405,$AC$2:$AD$17,2,FALSE),IF(AND(OR($D411={"1/2","2/3","2/1","3/2"}),I404="w"),VLOOKUP(K404,$AA$2:$AB$17,2,FALSE),IF(AND(OR($D411={"1/2","2/3","2/1","3/2"}),I404="l"),VLOOKUP(K404,$AC$2:$AD$17,2,FALSE),IF(AND(OR($D411={"1/2","2/3","2/1","3/2"}),I403="w"),VLOOKUP(K403,$AA$2:$AB$17,2,FALSE),IF(AND(OR($D411={"1/2","2/3","2/1","3/2"}),I403="l"),VLOOKUP(K403,$AC$2:$AD$17,2,FALSE),IF(AND(OR($D411={"1/2","2/3","2/1","3/2"}),I402="w"),VLOOKUP(K402,$AA$2:$AB$17,2,FALSE),IF(AND(OR($D411={"1/2","2/3","2/1","3/2"}),I402="l"),VLOOKUP(K402,$AC$2:$AD$17,2,FALSE),IF(AND(OR($D411={"1/2","2/3","2/1","3/2"}),I401="w"),VLOOKUP(K401,$AA$2:$AB$17,2,FALSE),IF(AND(OR($D411={"1/2","2/3","2/1","3/2"}),I401="l"),VLOOKUP(K401,$AC$2:$AD$17,2,FALSE),IF(OR($D411={"1/2","2/3","2/1","3/2"}),1,"")))))))))))))))))))))))</f>
        <v/>
      </c>
      <c r="L412" s="13" t="str">
        <f>IF(AND(M412="d",$A412&gt;=1,OR(N412={1,"2a","2b",3,"5a","5b","10a","10b","20a","20b","40a","40b","80a","80b","160a","160b"})),"w",IF(AND(M412="",$A412&gt;=1,OR(N412={1,"2a","2b",3,"5a","5b","10a","10b","20a","20b","40a","40b","80a","80b","160a","160b"})),"l",""))</f>
        <v/>
      </c>
      <c r="M412" s="7" t="str">
        <f>IF(OR($A412={25,26,27,28,29,30,31,32,33,34,35,36}),"d","")</f>
        <v/>
      </c>
      <c r="N412" s="14" t="str">
        <f>IF(AND(OR($D411={"1/3","2/3","3/1","3/2"}),L411="w"),VLOOKUP(N411,$AA$2:$AB$17,2,FALSE),IF(AND(OR($D411={"1/3","2/3","3/1","3/2"}),L411="l"),VLOOKUP(N411,$AC$2:$AD$17,2,FALSE),IF(AND(OR($D411={"1/3","2/3","3/1","3/2"}),L410="w"),VLOOKUP(N410,$AA$2:$AB$17,2,FALSE),IF(AND(OR($D411={"1/3","2/3","3/1","3/2"}),L410="l"),VLOOKUP(N410,$AC$2:$AD$17,2,FALSE),IF(AND(OR($D411={"1/3","2/3","3/1","3/2"}),L409="w"),VLOOKUP(N409,$AA$2:$AB$17,2,FALSE),IF(AND(OR($D411={"1/3","2/3","3/1","3/2"}),L409="l"),VLOOKUP(N409,$AC$2:$AD$17,2,FALSE),IF(AND(OR($D411={"1/3","2/3","3/1","3/2"}),L408="w"),VLOOKUP(N408,$AA$2:$AB$17,2,FALSE),IF(AND(OR($D411={"1/3","2/3","3/1","3/2"}),L408="l"),VLOOKUP(N408,$AC$2:$AD$17,2,FALSE),IF(AND(OR($D411={"1/3","2/3","3/1","3/2"}),L407="w"),VLOOKUP(N407,$AA$2:$AB$17,2,FALSE),IF(AND(OR($D411={"1/3","2/3","3/1","3/2"}),L407="l"),VLOOKUP(N407,$AC$2:$AD$17,2,FALSE),IF(AND(OR($D411={"1/3","2/3","3/1","3/2"}),L406="w"),VLOOKUP(N406,$AA$2:$AB$17,2,FALSE),IF(AND(OR($D411={"1/3","2/3","3/1","3/2"}),L406="l"),VLOOKUP(N406,$AC$2:$AD$17,2,FALSE),IF(AND(OR($D411={"1/3","2/3","3/1","3/2"}),L405="w"),VLOOKUP(N405,$AA$2:$AB$17,2,FALSE),IF(AND(OR($D411={"1/3","2/3","3/1","3/2"}),L405="l"),VLOOKUP(N405,$AC$2:$AD$17,2,FALSE),IF(AND(OR($D411={"1/3","2/3","3/1","3/2"}),L404="w"),VLOOKUP(N404,$AA$2:$AB$17,2,FALSE),IF(AND(OR($D411={"1/3","2/3","3/1","3/2"}),L404="l"),VLOOKUP(N404,$AC$2:$AD$17,2,FALSE),IF(AND(OR($D411={"1/3","2/3","3/1","3/2"}),L403="w"),VLOOKUP(N403,$AA$2:$AB$17,2,FALSE),IF(AND(OR($D411={"1/3","2/3","3/1","3/2"}),L403="l"),VLOOKUP(N403,$AC$2:$AD$17,2,FALSE),IF(AND(OR($D411={"1/3","2/3","3/1","3/2"}),L402="w"),VLOOKUP(N402,$AA$2:$AB$17,2,FALSE),IF(AND(OR($D411={"1/3","2/3","3/1","3/2"}),L402="l"),VLOOKUP(N402,$AC$2:$AD$17,2,FALSE),IF(AND(OR($D411={"1/3","2/3","3/1","3/2"}),L401="w"),VLOOKUP(N401,$AA$2:$AB$17,2,FALSE),IF(AND(OR($D411={"1/3","2/3","3/1","3/2"}),L401="l"),VLOOKUP(N401,$AC$2:$AD$17,2,FALSE),IF(OR($D411={"1/3","2/3","3/1","3/2"}),1,"")))))))))))))))))))))))</f>
        <v/>
      </c>
      <c r="O412" s="12">
        <f t="shared" si="37"/>
        <v>0</v>
      </c>
      <c r="P412" s="13" t="str">
        <f>IF(AND(Q412="c",$A412&gt;=1,OR(R412={1,"2a","2b",3,"5a","5b","10a","10b","20a","20b","40a","40b","80a","80b","160a","160b"})),"w",IF(AND(Q412="",$A412&gt;=1,OR(R412={1,"2a","2b",3,"5a","5b","10a","10b","20a","20b","40a","40b","80a","80b","160a","160b"})),"l",""))</f>
        <v/>
      </c>
      <c r="Q412" s="7" t="str">
        <f>IF(OR($A412={1,4,7,10,13,16,19,22,25,28,31,34}),"c","")</f>
        <v/>
      </c>
      <c r="R412" s="14" t="str">
        <f>IF(AND(OR($E411={"a/b","a/c","b/a","c/a"}),P411="w"),VLOOKUP(R411,$AA$2:$AB$17,2,FALSE),IF(AND(OR($E411={"a/b","a/c","b/a","c/a"}),P411="l"),VLOOKUP(R411,$AC$2:$AD$17,2,FALSE),IF(AND(OR($E411={"a/b","a/c","b/a","c/a"}),P410="w"),VLOOKUP(R410,$AA$2:$AB$17,2,FALSE),IF(AND(OR($E411={"a/b","a/c","b/a","c/a"}),P410="l"),VLOOKUP(R410,$AC$2:$AD$17,2,FALSE),IF(AND(OR($E411={"a/b","a/c","b/a","c/a"}),P409="w"),VLOOKUP(R409,$AA$2:$AB$17,2,FALSE),IF(AND(OR($E411={"a/b","a/c","b/a","c/a"}),P409="l"),VLOOKUP(R409,$AC$2:$AD$17,2,FALSE),IF(AND(OR($E411={"a/b","a/c","b/a","c/a"}),P408="w"),VLOOKUP(R408,$AA$2:$AB$17,2,FALSE),IF(AND(OR($E411={"a/b","a/c","b/a","c/a"}),P408="l"),VLOOKUP(R408,$AC$2:$AD$17,2,FALSE),IF(AND(OR($E411={"a/b","a/c","b/a","c/a"}),P407="w"),VLOOKUP(R407,$AA$2:$AB$17,2,FALSE),IF(AND(OR($E411={"a/b","a/c","b/a","c/a"}),P407="l"),VLOOKUP(R407,$AC$2:$AD$17,2,FALSE),IF(AND(OR($E411={"a/b","a/c","b/a","c/a"}),P406="w"),VLOOKUP(R406,$AA$2:$AB$17,2,FALSE),IF(AND(OR($E411={"a/b","a/c","b/a","c/a"}),P406="l"),VLOOKUP(R406,$AC$2:$AD$17,2,FALSE),IF(AND(OR($E411={"a/b","a/c","b/a","c/a"}),P405="w"),VLOOKUP(R405,$AA$2:$AB$17,2,FALSE),IF(AND(OR($E411={"a/b","a/c","b/a","c/a"}),P405="l"),VLOOKUP(R405,$AC$2:$AD$17,2,FALSE),IF(AND(OR($E411={"a/b","a/c","b/a","c/a"}),P404="w"),VLOOKUP(R404,$AA$2:$AB$17,2,FALSE),IF(AND(OR($E411={"a/b","a/c","b/a","c/a"}),P404="l"),VLOOKUP(R404,$AC$2:$AD$17,2,FALSE),IF(AND(OR($E411={"a/b","a/c","b/a","c/a"}),P403="w"),VLOOKUP(R403,$AA$2:$AB$17,2,FALSE),IF(AND(OR($E411={"a/b","a/c","b/a","c/a"}),P403="l"),VLOOKUP(R403,$AC$2:$AD$17,2,FALSE),IF(AND(OR($E411={"a/b","a/c","b/a","c/a"}),P402="w"),VLOOKUP(R402,$AA$2:$AB$17,2,FALSE),IF(AND(OR($E411={"a/b","a/c","b/a","c/a"}),P402="l"),VLOOKUP(R402,$AC$2:$AD$17,2,FALSE),IF(AND(OR($E411={"a/b","a/c","b/a","c/a"}),P401="w"),VLOOKUP(R401,$AA$2:$AB$17,2,FALSE),IF(AND(OR($E411={"a/b","a/c","b/a","c/a"}),P401="l"),VLOOKUP(R401,$AC$2:$AD$17,2,FALSE),IF(OR($E411={"a/b","a/c","b/a","c/a"}),1,"")))))))))))))))))))))))</f>
        <v/>
      </c>
      <c r="S412" s="13" t="str">
        <f>IF(AND(T412="c",$A412&gt;=1,OR(U412={1,"2a","2b",3,"5a","5b","10a","10b","20a","20b","40a","40b","80a","80b","160a","160b"})),"w",IF(AND(T412="",$A412&gt;=1,OR(U412={1,"2a","2b",3,"5a","5b","10a","10b","20a","20b","40a","40b","80a","80b","160a","160b"})),"l",""))</f>
        <v/>
      </c>
      <c r="T412" s="7" t="str">
        <f>IF(OR($A412={2,5,8,11,14,17,20,23,26,29,32,35}),"c","")</f>
        <v/>
      </c>
      <c r="U412" s="14" t="str">
        <f>IF(AND(OR($E411={"a/b","b/c","b/a","c/b"}),S411="w"),VLOOKUP(U411,$AA$2:$AB$17,2,FALSE),IF(AND(OR($E411={"a/b","b/c","b/a","c/b"}),S411="l"),VLOOKUP(U411,$AC$2:$AD$17,2,FALSE),IF(AND(OR($E411={"a/b","b/c","b/a","c/b"}),S410="w"),VLOOKUP(U410,$AA$2:$AB$17,2,FALSE),IF(AND(OR($E411={"a/b","b/c","b/a","c/b"}),S410="l"),VLOOKUP(U410,$AC$2:$AD$17,2,FALSE),IF(AND(OR($E411={"a/b","b/c","b/a","c/b"}),S409="w"),VLOOKUP(U409,$AA$2:$AB$17,2,FALSE),IF(AND(OR($E411={"a/b","b/c","b/a","c/b"}),S409="l"),VLOOKUP(U409,$AC$2:$AD$17,2,FALSE),IF(AND(OR($E411={"a/b","b/c","b/a","c/b"}),S408="w"),VLOOKUP(U408,$AA$2:$AB$17,2,FALSE),IF(AND(OR($E411={"a/b","b/c","b/a","c/b"}),S408="l"),VLOOKUP(U408,$AC$2:$AD$17,2,FALSE),IF(AND(OR($E411={"a/b","b/c","b/a","c/b"}),S407="w"),VLOOKUP(U407,$AA$2:$AB$17,2,FALSE),IF(AND(OR($E411={"a/b","b/c","b/a","c/b"}),S407="l"),VLOOKUP(U407,$AC$2:$AD$17,2,FALSE),IF(AND(OR($E411={"a/b","b/c","b/a","c/b"}),S406="w"),VLOOKUP(U406,$AA$2:$AB$17,2,FALSE),IF(AND(OR($E411={"a/b","b/c","b/a","c/b"}),S406="l"),VLOOKUP(U406,$AC$2:$AD$17,2,FALSE),IF(AND(OR($E411={"a/b","b/c","b/a","c/b"}),S405="w"),VLOOKUP(U405,$AA$2:$AB$17,2,FALSE),IF(AND(OR($E411={"a/b","b/c","b/a","c/b"}),S405="l"),VLOOKUP(U405,$AC$2:$AD$17,2,FALSE),IF(AND(OR($E411={"a/b","b/c","b/a","c/b"}),S404="w"),VLOOKUP(U404,$AA$2:$AB$17,2,FALSE),IF(AND(OR($E411={"a/b","b/c","b/a","c/b"}),S404="l"),VLOOKUP(U404,$AC$2:$AD$17,2,FALSE),IF(AND(OR($E411={"a/b","b/c","b/a","c/b"}),S403="w"),VLOOKUP(U403,$AA$2:$AB$17,2,FALSE),IF(AND(OR($E411={"a/b","b/c","b/a","c/b"}),S403="l"),VLOOKUP(U403,$AC$2:$AD$17,2,FALSE),IF(AND(OR($E411={"a/b","b/c","b/a","c/b"}),S402="w"),VLOOKUP(U402,$AA$2:$AB$17,2,FALSE),IF(AND(OR($E411={"a/b","b/c","b/a","c/b"}),S402="l"),VLOOKUP(U402,$AC$2:$AD$17,2,FALSE),IF(AND(OR($E411={"a/b","b/c","b/a","c/b"}),S401="w"),VLOOKUP(U401,$AA$2:$AB$17,2,FALSE),IF(AND(OR($E411={"a/b","b/c","b/a","c/b"}),S401="l"),VLOOKUP(U401,$AC$2:$AD$17,2,FALSE),IF(OR($E411={"a/b","b/c","b/a","c/b"}),1,"")))))))))))))))))))))))</f>
        <v/>
      </c>
      <c r="V412" s="13" t="str">
        <f>IF(AND(W412="c",$A412&gt;=1,OR(X412={1,"2a","2b",3,"5a","5b","10a","10b","20a","20b","40a","40b","80a","80b","160a","160b"})),"w",IF(AND(W412="",$A412&gt;=1,OR(X412={1,"2a","2b",3,"5a","5b","10a","10b","20a","20b","40a","40b","80a","80b","160a","160b"})),"l",""))</f>
        <v/>
      </c>
      <c r="W412" s="7" t="str">
        <f>IF(OR($A412={3,6,9,12,15,18,21,24,27,30,33,36}),"c","")</f>
        <v/>
      </c>
      <c r="X412" s="14" t="str">
        <f>IF(AND(OR($E411={"a/c","b/c","c/a","c/b"}),V411="w"),VLOOKUP(X411,$AA$2:$AB$17,2,FALSE),IF(AND(OR($E411={"a/c","b/c","c/a","c/b"}),V411="l"),VLOOKUP(X411,$AC$2:$AD$17,2,FALSE),IF(AND(OR($E411={"a/c","b/c","c/a","c/b"}),V410="w"),VLOOKUP(X410,$AA$2:$AB$17,2,FALSE),IF(AND(OR($E411={"a/c","b/c","c/a","c/b"}),V410="l"),VLOOKUP(X410,$AC$2:$AD$17,2,FALSE),IF(AND(OR($E411={"a/c","b/c","c/a","c/b"}),V409="w"),VLOOKUP(X409,$AA$2:$AB$17,2,FALSE),IF(AND(OR($E411={"a/c","b/c","c/a","c/b"}),V409="l"),VLOOKUP(X409,$AC$2:$AD$17,2,FALSE),IF(AND(OR($E411={"a/c","b/c","c/a","c/b"}),V408="w"),VLOOKUP(X408,$AA$2:$AB$17,2,FALSE),IF(AND(OR($E411={"a/c","b/c","c/a","c/b"}),V408="l"),VLOOKUP(X408,$AC$2:$AD$17,2,FALSE),IF(AND(OR($E411={"a/c","b/c","c/a","c/b"}),V407="w"),VLOOKUP(X407,$AA$2:$AB$17,2,FALSE),IF(AND(OR($E411={"a/c","b/c","c/a","c/b"}),V407="l"),VLOOKUP(X407,$AC$2:$AD$17,2,FALSE),IF(AND(OR($E411={"a/c","b/c","c/a","c/b"}),V406="w"),VLOOKUP(X406,$AA$2:$AB$17,2,FALSE),IF(AND(OR($E411={"a/c","b/c","c/a","c/b"}),V406="l"),VLOOKUP(X406,$AC$2:$AD$17,2,FALSE),IF(AND(OR($E411={"a/c","b/c","c/a","c/b"}),V405="w"),VLOOKUP(X405,$AA$2:$AB$17,2,FALSE),IF(AND(OR($E411={"a/c","b/c","c/a","c/b"}),V405="l"),VLOOKUP(X405,$AC$2:$AD$17,2,FALSE),IF(AND(OR($E411={"a/c","b/c","c/a","c/b"}),V404="w"),VLOOKUP(X404,$AA$2:$AB$17,2,FALSE),IF(AND(OR($E411={"a/c","b/c","c/a","c/b"}),V404="l"),VLOOKUP(X404,$AC$2:$AD$17,2,FALSE),IF(AND(OR($E411={"a/c","b/c","c/a","c/b"}),V403="w"),VLOOKUP(X403,$AA$2:$AB$17,2,FALSE),IF(AND(OR($E411={"a/c","b/c","c/a","c/b"}),V403="l"),VLOOKUP(X403,$AC$2:$AD$17,2,FALSE),IF(AND(OR($E411={"a/c","b/c","c/a","c/b"}),V402="w"),VLOOKUP(X402,$AA$2:$AB$17,2,FALSE),IF(AND(OR($E411={"a/c","b/c","c/a","c/b"}),V402="l"),VLOOKUP(X402,$AC$2:$AD$17,2,FALSE),IF(AND(OR($E411={"a/c","b/c","c/a","c/b"}),V401="w"),VLOOKUP(X401,$AA$2:$AB$17,2,FALSE),IF(AND(OR($E411={"a/c","b/c","c/a","c/b"}),V401="l"),VLOOKUP(X401,$AC$2:$AD$17,2,FALSE),IF(OR($E411={"a/c","b/c","c/a","c/b"}),1,"")))))))))))))))))))))))</f>
        <v/>
      </c>
      <c r="Y412" s="12">
        <f t="shared" si="38"/>
        <v>0</v>
      </c>
      <c r="Z412" s="27">
        <f t="shared" si="39"/>
        <v>0</v>
      </c>
    </row>
    <row r="413" spans="2:26">
      <c r="B413" s="9" t="str">
        <f>IF(OR($A413={1,2,3,4,5,6,7,8,9,10,11,12}),1,IF(OR($A413={13,14,15,16,17,18,19,20,21,22,23,24}),2,IF(OR($A413={25,26,27,28,29,30,31,32,33,34,35,36}),3,"")))</f>
        <v/>
      </c>
      <c r="C413" s="9" t="str">
        <f>IF(OR($A413={1,4,7,10,13,16,19,22,25,28,31,34}),"A",IF(OR($A413={2,5,8,11,14,17,20,23,26,29,32,35}),"B",IF(OR($A413={3,6,9,12,15,18,21,24,27,30,33,36}),"C","")))</f>
        <v/>
      </c>
      <c r="D413" t="str">
        <f t="shared" si="35"/>
        <v/>
      </c>
      <c r="E413" t="str">
        <f t="shared" si="36"/>
        <v/>
      </c>
      <c r="F413" s="13" t="str">
        <f>IF(AND(G413="d",$A413&gt;=1,OR(H413={1,"2a","2b",3,"5a","5b","10a","10b","20a","20b","40a","40b","80a","80b","160a","160b"})),"w",IF(AND(G413="",$A413&gt;=1,OR(H413={1,"2a","2b",3,"5a","5b","10a","10b","20a","20b","40a","40b","80a","80b","160a","160b"})),"l",""))</f>
        <v/>
      </c>
      <c r="G413" s="7" t="str">
        <f>IF(OR($A413={1,2,3,4,5,6,7,8,9,10,11,12}),"d","")</f>
        <v/>
      </c>
      <c r="H413" s="14" t="str">
        <f>IF(AND(OR($D412={"1/2","1/3","2/1","3/1"}),F412="w"),VLOOKUP(H412,$AA$2:$AB$17,2,FALSE),IF(AND(OR($D412={"1/2","1/3","2/1","3/1"}),F412="l"),VLOOKUP(H412,$AC$2:$AD$17,2,FALSE),IF(AND(OR($D412={"1/2","1/3","2/1","3/1"}),F411="w"),VLOOKUP(H411,$AA$2:$AB$17,2,FALSE),IF(AND(OR($D412={"1/2","1/3","2/1","3/1"}),F411="l"),VLOOKUP(H411,$AC$2:$AD$17,2,FALSE),IF(AND(OR($D412={"1/2","1/3","2/1","3/1"}),F410="w"),VLOOKUP(H410,$AA$2:$AB$17,2,FALSE),IF(AND(OR($D412={"1/2","1/3","2/1","3/1"}),F410="l"),VLOOKUP(H410,$AC$2:$AD$17,2,FALSE),IF(AND(OR($D412={"1/2","1/3","2/1","3/1"}),F409="w"),VLOOKUP(H409,$AA$2:$AB$17,2,FALSE),IF(AND(OR($D412={"1/2","1/3","2/1","3/1"}),F409="l"),VLOOKUP(H409,$AC$2:$AD$17,2,FALSE),IF(AND(OR($D412={"1/2","1/3","2/1","3/1"}),F408="w"),VLOOKUP(H408,$AA$2:$AB$17,2,FALSE),IF(AND(OR($D412={"1/2","1/3","2/1","3/1"}),F408="l"),VLOOKUP(H408,$AC$2:$AD$17,2,FALSE),IF(AND(OR($D412={"1/2","1/3","2/1","3/1"}),F407="w"),VLOOKUP(H407,$AA$2:$AB$17,2,FALSE),IF(AND(OR($D412={"1/2","1/3","2/1","3/1"}),F407="l"),VLOOKUP(H407,$AC$2:$AD$17,2,FALSE),IF(AND(OR($D412={"1/2","1/3","2/1","3/1"}),F406="w"),VLOOKUP(H406,$AA$2:$AB$17,2,FALSE),IF(AND(OR($D412={"1/2","1/3","2/1","3/1"}),F406="l"),VLOOKUP(H406,$AC$2:$AD$17,2,FALSE),IF(AND(OR($D412={"1/2","1/3","2/1","3/1"}),F405="w"),VLOOKUP(H405,$AA$2:$AB$17,2,FALSE),IF(AND(OR($D412={"1/2","1/3","2/1","3/1"}),F405="l"),VLOOKUP(H405,$AC$2:$AD$17,2,FALSE),IF(AND(OR($D412={"1/2","1/3","2/1","3/1"}),F404="w"),VLOOKUP(H404,$AA$2:$AB$17,2,FALSE),IF(AND(OR($D412={"1/2","1/3","2/1","3/1"}),F404="l"),VLOOKUP(H404,$AC$2:$AD$17,2,FALSE),IF(AND(OR($D412={"1/2","1/3","2/1","3/1"}),F403="w"),VLOOKUP(H403,$AA$2:$AB$17,2,FALSE),IF(AND(OR($D412={"1/2","1/3","2/1","3/1"}),F403="l"),VLOOKUP(H403,$AC$2:$AD$17,2,FALSE),IF(AND(OR($D412={"1/2","1/3","2/1","3/1"}),F402="w"),VLOOKUP(H402,$AA$2:$AB$17,2,FALSE),IF(AND(OR($D412={"1/2","1/3","2/1","3/1"}),F402="l"),VLOOKUP(H402,$AC$2:$AD$17,2,FALSE),IF(OR($D412={"1/2","1/3","2/1","3/1"}),1,"")))))))))))))))))))))))</f>
        <v/>
      </c>
      <c r="I413" s="13" t="str">
        <f>IF(AND(J413="d",$A413&gt;=1,OR(K413={1,"2a","2b",3,"5a","5b","10a","10b","20a","20b","40a","40b","80a","80b","160a","160b"})),"w",IF(AND(J413="",$A413&gt;=1,OR(K413={1,"2a","2b",3,"5a","5b","10a","10b","20a","20b","40a","40b","80a","80b","160a","160b"})),"l",""))</f>
        <v/>
      </c>
      <c r="J413" s="7" t="str">
        <f>IF(OR($A413={13,14,15,16,17,18,19,20,21,22,23,24}),"d","")</f>
        <v/>
      </c>
      <c r="K413" s="14" t="str">
        <f>IF(AND(OR($D412={"1/2","2/3","2/1","3/2"}),I412="w"),VLOOKUP(K412,$AA$2:$AB$17,2,FALSE),IF(AND(OR($D412={"1/2","2/3","2/1","3/2"}),I412="l"),VLOOKUP(K412,$AC$2:$AD$17,2,FALSE),IF(AND(OR($D412={"1/2","2/3","2/1","3/2"}),I411="w"),VLOOKUP(K411,$AA$2:$AB$17,2,FALSE),IF(AND(OR($D412={"1/2","2/3","2/1","3/2"}),I411="l"),VLOOKUP(K411,$AC$2:$AD$17,2,FALSE),IF(AND(OR($D412={"1/2","2/3","2/1","3/2"}),I410="w"),VLOOKUP(K410,$AA$2:$AB$17,2,FALSE),IF(AND(OR($D412={"1/2","2/3","2/1","3/2"}),I410="l"),VLOOKUP(K410,$AC$2:$AD$17,2,FALSE),IF(AND(OR($D412={"1/2","2/3","2/1","3/2"}),I409="w"),VLOOKUP(K409,$AA$2:$AB$17,2,FALSE),IF(AND(OR($D412={"1/2","2/3","2/1","3/2"}),I409="l"),VLOOKUP(K409,$AC$2:$AD$17,2,FALSE),IF(AND(OR($D412={"1/2","2/3","2/1","3/2"}),I408="w"),VLOOKUP(K408,$AA$2:$AB$17,2,FALSE),IF(AND(OR($D412={"1/2","2/3","2/1","3/2"}),I408="l"),VLOOKUP(K408,$AC$2:$AD$17,2,FALSE),IF(AND(OR($D412={"1/2","2/3","2/1","3/2"}),I407="w"),VLOOKUP(K407,$AA$2:$AB$17,2,FALSE),IF(AND(OR($D412={"1/2","2/3","2/1","3/2"}),I407="l"),VLOOKUP(K407,$AC$2:$AD$17,2,FALSE),IF(AND(OR($D412={"1/2","2/3","2/1","3/2"}),I406="w"),VLOOKUP(K406,$AA$2:$AB$17,2,FALSE),IF(AND(OR($D412={"1/2","2/3","2/1","3/2"}),I406="l"),VLOOKUP(K406,$AC$2:$AD$17,2,FALSE),IF(AND(OR($D412={"1/2","2/3","2/1","3/2"}),I405="w"),VLOOKUP(K405,$AA$2:$AB$17,2,FALSE),IF(AND(OR($D412={"1/2","2/3","2/1","3/2"}),I405="l"),VLOOKUP(K405,$AC$2:$AD$17,2,FALSE),IF(AND(OR($D412={"1/2","2/3","2/1","3/2"}),I404="w"),VLOOKUP(K404,$AA$2:$AB$17,2,FALSE),IF(AND(OR($D412={"1/2","2/3","2/1","3/2"}),I404="l"),VLOOKUP(K404,$AC$2:$AD$17,2,FALSE),IF(AND(OR($D412={"1/2","2/3","2/1","3/2"}),I403="w"),VLOOKUP(K403,$AA$2:$AB$17,2,FALSE),IF(AND(OR($D412={"1/2","2/3","2/1","3/2"}),I403="l"),VLOOKUP(K403,$AC$2:$AD$17,2,FALSE),IF(AND(OR($D412={"1/2","2/3","2/1","3/2"}),I402="w"),VLOOKUP(K402,$AA$2:$AB$17,2,FALSE),IF(AND(OR($D412={"1/2","2/3","2/1","3/2"}),I402="l"),VLOOKUP(K402,$AC$2:$AD$17,2,FALSE),IF(OR($D412={"1/2","2/3","2/1","3/2"}),1,"")))))))))))))))))))))))</f>
        <v/>
      </c>
      <c r="L413" s="13" t="str">
        <f>IF(AND(M413="d",$A413&gt;=1,OR(N413={1,"2a","2b",3,"5a","5b","10a","10b","20a","20b","40a","40b","80a","80b","160a","160b"})),"w",IF(AND(M413="",$A413&gt;=1,OR(N413={1,"2a","2b",3,"5a","5b","10a","10b","20a","20b","40a","40b","80a","80b","160a","160b"})),"l",""))</f>
        <v/>
      </c>
      <c r="M413" s="7" t="str">
        <f>IF(OR($A413={25,26,27,28,29,30,31,32,33,34,35,36}),"d","")</f>
        <v/>
      </c>
      <c r="N413" s="14" t="str">
        <f>IF(AND(OR($D412={"1/3","2/3","3/1","3/2"}),L412="w"),VLOOKUP(N412,$AA$2:$AB$17,2,FALSE),IF(AND(OR($D412={"1/3","2/3","3/1","3/2"}),L412="l"),VLOOKUP(N412,$AC$2:$AD$17,2,FALSE),IF(AND(OR($D412={"1/3","2/3","3/1","3/2"}),L411="w"),VLOOKUP(N411,$AA$2:$AB$17,2,FALSE),IF(AND(OR($D412={"1/3","2/3","3/1","3/2"}),L411="l"),VLOOKUP(N411,$AC$2:$AD$17,2,FALSE),IF(AND(OR($D412={"1/3","2/3","3/1","3/2"}),L410="w"),VLOOKUP(N410,$AA$2:$AB$17,2,FALSE),IF(AND(OR($D412={"1/3","2/3","3/1","3/2"}),L410="l"),VLOOKUP(N410,$AC$2:$AD$17,2,FALSE),IF(AND(OR($D412={"1/3","2/3","3/1","3/2"}),L409="w"),VLOOKUP(N409,$AA$2:$AB$17,2,FALSE),IF(AND(OR($D412={"1/3","2/3","3/1","3/2"}),L409="l"),VLOOKUP(N409,$AC$2:$AD$17,2,FALSE),IF(AND(OR($D412={"1/3","2/3","3/1","3/2"}),L408="w"),VLOOKUP(N408,$AA$2:$AB$17,2,FALSE),IF(AND(OR($D412={"1/3","2/3","3/1","3/2"}),L408="l"),VLOOKUP(N408,$AC$2:$AD$17,2,FALSE),IF(AND(OR($D412={"1/3","2/3","3/1","3/2"}),L407="w"),VLOOKUP(N407,$AA$2:$AB$17,2,FALSE),IF(AND(OR($D412={"1/3","2/3","3/1","3/2"}),L407="l"),VLOOKUP(N407,$AC$2:$AD$17,2,FALSE),IF(AND(OR($D412={"1/3","2/3","3/1","3/2"}),L406="w"),VLOOKUP(N406,$AA$2:$AB$17,2,FALSE),IF(AND(OR($D412={"1/3","2/3","3/1","3/2"}),L406="l"),VLOOKUP(N406,$AC$2:$AD$17,2,FALSE),IF(AND(OR($D412={"1/3","2/3","3/1","3/2"}),L405="w"),VLOOKUP(N405,$AA$2:$AB$17,2,FALSE),IF(AND(OR($D412={"1/3","2/3","3/1","3/2"}),L405="l"),VLOOKUP(N405,$AC$2:$AD$17,2,FALSE),IF(AND(OR($D412={"1/3","2/3","3/1","3/2"}),L404="w"),VLOOKUP(N404,$AA$2:$AB$17,2,FALSE),IF(AND(OR($D412={"1/3","2/3","3/1","3/2"}),L404="l"),VLOOKUP(N404,$AC$2:$AD$17,2,FALSE),IF(AND(OR($D412={"1/3","2/3","3/1","3/2"}),L403="w"),VLOOKUP(N403,$AA$2:$AB$17,2,FALSE),IF(AND(OR($D412={"1/3","2/3","3/1","3/2"}),L403="l"),VLOOKUP(N403,$AC$2:$AD$17,2,FALSE),IF(AND(OR($D412={"1/3","2/3","3/1","3/2"}),L402="w"),VLOOKUP(N402,$AA$2:$AB$17,2,FALSE),IF(AND(OR($D412={"1/3","2/3","3/1","3/2"}),L402="l"),VLOOKUP(N402,$AC$2:$AD$17,2,FALSE),IF(OR($D412={"1/3","2/3","3/1","3/2"}),1,"")))))))))))))))))))))))</f>
        <v/>
      </c>
      <c r="O413" s="12">
        <f t="shared" si="37"/>
        <v>0</v>
      </c>
      <c r="P413" s="13" t="str">
        <f>IF(AND(Q413="c",$A413&gt;=1,OR(R413={1,"2a","2b",3,"5a","5b","10a","10b","20a","20b","40a","40b","80a","80b","160a","160b"})),"w",IF(AND(Q413="",$A413&gt;=1,OR(R413={1,"2a","2b",3,"5a","5b","10a","10b","20a","20b","40a","40b","80a","80b","160a","160b"})),"l",""))</f>
        <v/>
      </c>
      <c r="Q413" s="7" t="str">
        <f>IF(OR($A413={1,4,7,10,13,16,19,22,25,28,31,34}),"c","")</f>
        <v/>
      </c>
      <c r="R413" s="14" t="str">
        <f>IF(AND(OR($E412={"a/b","a/c","b/a","c/a"}),P412="w"),VLOOKUP(R412,$AA$2:$AB$17,2,FALSE),IF(AND(OR($E412={"a/b","a/c","b/a","c/a"}),P412="l"),VLOOKUP(R412,$AC$2:$AD$17,2,FALSE),IF(AND(OR($E412={"a/b","a/c","b/a","c/a"}),P411="w"),VLOOKUP(R411,$AA$2:$AB$17,2,FALSE),IF(AND(OR($E412={"a/b","a/c","b/a","c/a"}),P411="l"),VLOOKUP(R411,$AC$2:$AD$17,2,FALSE),IF(AND(OR($E412={"a/b","a/c","b/a","c/a"}),P410="w"),VLOOKUP(R410,$AA$2:$AB$17,2,FALSE),IF(AND(OR($E412={"a/b","a/c","b/a","c/a"}),P410="l"),VLOOKUP(R410,$AC$2:$AD$17,2,FALSE),IF(AND(OR($E412={"a/b","a/c","b/a","c/a"}),P409="w"),VLOOKUP(R409,$AA$2:$AB$17,2,FALSE),IF(AND(OR($E412={"a/b","a/c","b/a","c/a"}),P409="l"),VLOOKUP(R409,$AC$2:$AD$17,2,FALSE),IF(AND(OR($E412={"a/b","a/c","b/a","c/a"}),P408="w"),VLOOKUP(R408,$AA$2:$AB$17,2,FALSE),IF(AND(OR($E412={"a/b","a/c","b/a","c/a"}),P408="l"),VLOOKUP(R408,$AC$2:$AD$17,2,FALSE),IF(AND(OR($E412={"a/b","a/c","b/a","c/a"}),P407="w"),VLOOKUP(R407,$AA$2:$AB$17,2,FALSE),IF(AND(OR($E412={"a/b","a/c","b/a","c/a"}),P407="l"),VLOOKUP(R407,$AC$2:$AD$17,2,FALSE),IF(AND(OR($E412={"a/b","a/c","b/a","c/a"}),P406="w"),VLOOKUP(R406,$AA$2:$AB$17,2,FALSE),IF(AND(OR($E412={"a/b","a/c","b/a","c/a"}),P406="l"),VLOOKUP(R406,$AC$2:$AD$17,2,FALSE),IF(AND(OR($E412={"a/b","a/c","b/a","c/a"}),P405="w"),VLOOKUP(R405,$AA$2:$AB$17,2,FALSE),IF(AND(OR($E412={"a/b","a/c","b/a","c/a"}),P405="l"),VLOOKUP(R405,$AC$2:$AD$17,2,FALSE),IF(AND(OR($E412={"a/b","a/c","b/a","c/a"}),P404="w"),VLOOKUP(R404,$AA$2:$AB$17,2,FALSE),IF(AND(OR($E412={"a/b","a/c","b/a","c/a"}),P404="l"),VLOOKUP(R404,$AC$2:$AD$17,2,FALSE),IF(AND(OR($E412={"a/b","a/c","b/a","c/a"}),P403="w"),VLOOKUP(R403,$AA$2:$AB$17,2,FALSE),IF(AND(OR($E412={"a/b","a/c","b/a","c/a"}),P403="l"),VLOOKUP(R403,$AC$2:$AD$17,2,FALSE),IF(AND(OR($E412={"a/b","a/c","b/a","c/a"}),P402="w"),VLOOKUP(R402,$AA$2:$AB$17,2,FALSE),IF(AND(OR($E412={"a/b","a/c","b/a","c/a"}),P402="l"),VLOOKUP(R402,$AC$2:$AD$17,2,FALSE),IF(OR($E412={"a/b","a/c","b/a","c/a"}),1,"")))))))))))))))))))))))</f>
        <v/>
      </c>
      <c r="S413" s="13" t="str">
        <f>IF(AND(T413="c",$A413&gt;=1,OR(U413={1,"2a","2b",3,"5a","5b","10a","10b","20a","20b","40a","40b","80a","80b","160a","160b"})),"w",IF(AND(T413="",$A413&gt;=1,OR(U413={1,"2a","2b",3,"5a","5b","10a","10b","20a","20b","40a","40b","80a","80b","160a","160b"})),"l",""))</f>
        <v/>
      </c>
      <c r="T413" s="7" t="str">
        <f>IF(OR($A413={2,5,8,11,14,17,20,23,26,29,32,35}),"c","")</f>
        <v/>
      </c>
      <c r="U413" s="14" t="str">
        <f>IF(AND(OR($E412={"a/b","b/c","b/a","c/b"}),S412="w"),VLOOKUP(U412,$AA$2:$AB$17,2,FALSE),IF(AND(OR($E412={"a/b","b/c","b/a","c/b"}),S412="l"),VLOOKUP(U412,$AC$2:$AD$17,2,FALSE),IF(AND(OR($E412={"a/b","b/c","b/a","c/b"}),S411="w"),VLOOKUP(U411,$AA$2:$AB$17,2,FALSE),IF(AND(OR($E412={"a/b","b/c","b/a","c/b"}),S411="l"),VLOOKUP(U411,$AC$2:$AD$17,2,FALSE),IF(AND(OR($E412={"a/b","b/c","b/a","c/b"}),S410="w"),VLOOKUP(U410,$AA$2:$AB$17,2,FALSE),IF(AND(OR($E412={"a/b","b/c","b/a","c/b"}),S410="l"),VLOOKUP(U410,$AC$2:$AD$17,2,FALSE),IF(AND(OR($E412={"a/b","b/c","b/a","c/b"}),S409="w"),VLOOKUP(U409,$AA$2:$AB$17,2,FALSE),IF(AND(OR($E412={"a/b","b/c","b/a","c/b"}),S409="l"),VLOOKUP(U409,$AC$2:$AD$17,2,FALSE),IF(AND(OR($E412={"a/b","b/c","b/a","c/b"}),S408="w"),VLOOKUP(U408,$AA$2:$AB$17,2,FALSE),IF(AND(OR($E412={"a/b","b/c","b/a","c/b"}),S408="l"),VLOOKUP(U408,$AC$2:$AD$17,2,FALSE),IF(AND(OR($E412={"a/b","b/c","b/a","c/b"}),S407="w"),VLOOKUP(U407,$AA$2:$AB$17,2,FALSE),IF(AND(OR($E412={"a/b","b/c","b/a","c/b"}),S407="l"),VLOOKUP(U407,$AC$2:$AD$17,2,FALSE),IF(AND(OR($E412={"a/b","b/c","b/a","c/b"}),S406="w"),VLOOKUP(U406,$AA$2:$AB$17,2,FALSE),IF(AND(OR($E412={"a/b","b/c","b/a","c/b"}),S406="l"),VLOOKUP(U406,$AC$2:$AD$17,2,FALSE),IF(AND(OR($E412={"a/b","b/c","b/a","c/b"}),S405="w"),VLOOKUP(U405,$AA$2:$AB$17,2,FALSE),IF(AND(OR($E412={"a/b","b/c","b/a","c/b"}),S405="l"),VLOOKUP(U405,$AC$2:$AD$17,2,FALSE),IF(AND(OR($E412={"a/b","b/c","b/a","c/b"}),S404="w"),VLOOKUP(U404,$AA$2:$AB$17,2,FALSE),IF(AND(OR($E412={"a/b","b/c","b/a","c/b"}),S404="l"),VLOOKUP(U404,$AC$2:$AD$17,2,FALSE),IF(AND(OR($E412={"a/b","b/c","b/a","c/b"}),S403="w"),VLOOKUP(U403,$AA$2:$AB$17,2,FALSE),IF(AND(OR($E412={"a/b","b/c","b/a","c/b"}),S403="l"),VLOOKUP(U403,$AC$2:$AD$17,2,FALSE),IF(AND(OR($E412={"a/b","b/c","b/a","c/b"}),S402="w"),VLOOKUP(U402,$AA$2:$AB$17,2,FALSE),IF(AND(OR($E412={"a/b","b/c","b/a","c/b"}),S402="l"),VLOOKUP(U402,$AC$2:$AD$17,2,FALSE),IF(OR($E412={"a/b","b/c","b/a","c/b"}),1,"")))))))))))))))))))))))</f>
        <v/>
      </c>
      <c r="V413" s="13" t="str">
        <f>IF(AND(W413="c",$A413&gt;=1,OR(X413={1,"2a","2b",3,"5a","5b","10a","10b","20a","20b","40a","40b","80a","80b","160a","160b"})),"w",IF(AND(W413="",$A413&gt;=1,OR(X413={1,"2a","2b",3,"5a","5b","10a","10b","20a","20b","40a","40b","80a","80b","160a","160b"})),"l",""))</f>
        <v/>
      </c>
      <c r="W413" s="7" t="str">
        <f>IF(OR($A413={3,6,9,12,15,18,21,24,27,30,33,36}),"c","")</f>
        <v/>
      </c>
      <c r="X413" s="14" t="str">
        <f>IF(AND(OR($E412={"a/c","b/c","c/a","c/b"}),V412="w"),VLOOKUP(X412,$AA$2:$AB$17,2,FALSE),IF(AND(OR($E412={"a/c","b/c","c/a","c/b"}),V412="l"),VLOOKUP(X412,$AC$2:$AD$17,2,FALSE),IF(AND(OR($E412={"a/c","b/c","c/a","c/b"}),V411="w"),VLOOKUP(X411,$AA$2:$AB$17,2,FALSE),IF(AND(OR($E412={"a/c","b/c","c/a","c/b"}),V411="l"),VLOOKUP(X411,$AC$2:$AD$17,2,FALSE),IF(AND(OR($E412={"a/c","b/c","c/a","c/b"}),V410="w"),VLOOKUP(X410,$AA$2:$AB$17,2,FALSE),IF(AND(OR($E412={"a/c","b/c","c/a","c/b"}),V410="l"),VLOOKUP(X410,$AC$2:$AD$17,2,FALSE),IF(AND(OR($E412={"a/c","b/c","c/a","c/b"}),V409="w"),VLOOKUP(X409,$AA$2:$AB$17,2,FALSE),IF(AND(OR($E412={"a/c","b/c","c/a","c/b"}),V409="l"),VLOOKUP(X409,$AC$2:$AD$17,2,FALSE),IF(AND(OR($E412={"a/c","b/c","c/a","c/b"}),V408="w"),VLOOKUP(X408,$AA$2:$AB$17,2,FALSE),IF(AND(OR($E412={"a/c","b/c","c/a","c/b"}),V408="l"),VLOOKUP(X408,$AC$2:$AD$17,2,FALSE),IF(AND(OR($E412={"a/c","b/c","c/a","c/b"}),V407="w"),VLOOKUP(X407,$AA$2:$AB$17,2,FALSE),IF(AND(OR($E412={"a/c","b/c","c/a","c/b"}),V407="l"),VLOOKUP(X407,$AC$2:$AD$17,2,FALSE),IF(AND(OR($E412={"a/c","b/c","c/a","c/b"}),V406="w"),VLOOKUP(X406,$AA$2:$AB$17,2,FALSE),IF(AND(OR($E412={"a/c","b/c","c/a","c/b"}),V406="l"),VLOOKUP(X406,$AC$2:$AD$17,2,FALSE),IF(AND(OR($E412={"a/c","b/c","c/a","c/b"}),V405="w"),VLOOKUP(X405,$AA$2:$AB$17,2,FALSE),IF(AND(OR($E412={"a/c","b/c","c/a","c/b"}),V405="l"),VLOOKUP(X405,$AC$2:$AD$17,2,FALSE),IF(AND(OR($E412={"a/c","b/c","c/a","c/b"}),V404="w"),VLOOKUP(X404,$AA$2:$AB$17,2,FALSE),IF(AND(OR($E412={"a/c","b/c","c/a","c/b"}),V404="l"),VLOOKUP(X404,$AC$2:$AD$17,2,FALSE),IF(AND(OR($E412={"a/c","b/c","c/a","c/b"}),V403="w"),VLOOKUP(X403,$AA$2:$AB$17,2,FALSE),IF(AND(OR($E412={"a/c","b/c","c/a","c/b"}),V403="l"),VLOOKUP(X403,$AC$2:$AD$17,2,FALSE),IF(AND(OR($E412={"a/c","b/c","c/a","c/b"}),V402="w"),VLOOKUP(X402,$AA$2:$AB$17,2,FALSE),IF(AND(OR($E412={"a/c","b/c","c/a","c/b"}),V402="l"),VLOOKUP(X402,$AC$2:$AD$17,2,FALSE),IF(OR($E412={"a/c","b/c","c/a","c/b"}),1,"")))))))))))))))))))))))</f>
        <v/>
      </c>
      <c r="Y413" s="12">
        <f t="shared" si="38"/>
        <v>0</v>
      </c>
      <c r="Z413" s="27">
        <f t="shared" si="39"/>
        <v>0</v>
      </c>
    </row>
    <row r="414" spans="2:26">
      <c r="B414" s="9" t="str">
        <f>IF(OR($A414={1,2,3,4,5,6,7,8,9,10,11,12}),1,IF(OR($A414={13,14,15,16,17,18,19,20,21,22,23,24}),2,IF(OR($A414={25,26,27,28,29,30,31,32,33,34,35,36}),3,"")))</f>
        <v/>
      </c>
      <c r="C414" s="9" t="str">
        <f>IF(OR($A414={1,4,7,10,13,16,19,22,25,28,31,34}),"A",IF(OR($A414={2,5,8,11,14,17,20,23,26,29,32,35}),"B",IF(OR($A414={3,6,9,12,15,18,21,24,27,30,33,36}),"C","")))</f>
        <v/>
      </c>
      <c r="D414" t="str">
        <f t="shared" ref="D414:D477" si="40">IF($A414="","",IF($B413=$B414,$D413,IF(OR($A413="z",$A414="z"),$D413,CONCATENATE($B413,"/",$B414))))</f>
        <v/>
      </c>
      <c r="E414" t="str">
        <f t="shared" ref="E414:E477" si="41">IF($A414="","",IF($C413=$C414,$E413,IF(OR($A413="z",$A414="z"),$E413,CONCATENATE($C413,"/",$C414))))</f>
        <v/>
      </c>
      <c r="F414" s="13" t="str">
        <f>IF(AND(G414="d",$A414&gt;=1,OR(H414={1,"2a","2b",3,"5a","5b","10a","10b","20a","20b","40a","40b","80a","80b","160a","160b"})),"w",IF(AND(G414="",$A414&gt;=1,OR(H414={1,"2a","2b",3,"5a","5b","10a","10b","20a","20b","40a","40b","80a","80b","160a","160b"})),"l",""))</f>
        <v/>
      </c>
      <c r="G414" s="7" t="str">
        <f>IF(OR($A414={1,2,3,4,5,6,7,8,9,10,11,12}),"d","")</f>
        <v/>
      </c>
      <c r="H414" s="14" t="str">
        <f>IF(AND(OR($D413={"1/2","1/3","2/1","3/1"}),F413="w"),VLOOKUP(H413,$AA$2:$AB$17,2,FALSE),IF(AND(OR($D413={"1/2","1/3","2/1","3/1"}),F413="l"),VLOOKUP(H413,$AC$2:$AD$17,2,FALSE),IF(AND(OR($D413={"1/2","1/3","2/1","3/1"}),F412="w"),VLOOKUP(H412,$AA$2:$AB$17,2,FALSE),IF(AND(OR($D413={"1/2","1/3","2/1","3/1"}),F412="l"),VLOOKUP(H412,$AC$2:$AD$17,2,FALSE),IF(AND(OR($D413={"1/2","1/3","2/1","3/1"}),F411="w"),VLOOKUP(H411,$AA$2:$AB$17,2,FALSE),IF(AND(OR($D413={"1/2","1/3","2/1","3/1"}),F411="l"),VLOOKUP(H411,$AC$2:$AD$17,2,FALSE),IF(AND(OR($D413={"1/2","1/3","2/1","3/1"}),F410="w"),VLOOKUP(H410,$AA$2:$AB$17,2,FALSE),IF(AND(OR($D413={"1/2","1/3","2/1","3/1"}),F410="l"),VLOOKUP(H410,$AC$2:$AD$17,2,FALSE),IF(AND(OR($D413={"1/2","1/3","2/1","3/1"}),F409="w"),VLOOKUP(H409,$AA$2:$AB$17,2,FALSE),IF(AND(OR($D413={"1/2","1/3","2/1","3/1"}),F409="l"),VLOOKUP(H409,$AC$2:$AD$17,2,FALSE),IF(AND(OR($D413={"1/2","1/3","2/1","3/1"}),F408="w"),VLOOKUP(H408,$AA$2:$AB$17,2,FALSE),IF(AND(OR($D413={"1/2","1/3","2/1","3/1"}),F408="l"),VLOOKUP(H408,$AC$2:$AD$17,2,FALSE),IF(AND(OR($D413={"1/2","1/3","2/1","3/1"}),F407="w"),VLOOKUP(H407,$AA$2:$AB$17,2,FALSE),IF(AND(OR($D413={"1/2","1/3","2/1","3/1"}),F407="l"),VLOOKUP(H407,$AC$2:$AD$17,2,FALSE),IF(AND(OR($D413={"1/2","1/3","2/1","3/1"}),F406="w"),VLOOKUP(H406,$AA$2:$AB$17,2,FALSE),IF(AND(OR($D413={"1/2","1/3","2/1","3/1"}),F406="l"),VLOOKUP(H406,$AC$2:$AD$17,2,FALSE),IF(AND(OR($D413={"1/2","1/3","2/1","3/1"}),F405="w"),VLOOKUP(H405,$AA$2:$AB$17,2,FALSE),IF(AND(OR($D413={"1/2","1/3","2/1","3/1"}),F405="l"),VLOOKUP(H405,$AC$2:$AD$17,2,FALSE),IF(AND(OR($D413={"1/2","1/3","2/1","3/1"}),F404="w"),VLOOKUP(H404,$AA$2:$AB$17,2,FALSE),IF(AND(OR($D413={"1/2","1/3","2/1","3/1"}),F404="l"),VLOOKUP(H404,$AC$2:$AD$17,2,FALSE),IF(AND(OR($D413={"1/2","1/3","2/1","3/1"}),F403="w"),VLOOKUP(H403,$AA$2:$AB$17,2,FALSE),IF(AND(OR($D413={"1/2","1/3","2/1","3/1"}),F403="l"),VLOOKUP(H403,$AC$2:$AD$17,2,FALSE),IF(OR($D413={"1/2","1/3","2/1","3/1"}),1,"")))))))))))))))))))))))</f>
        <v/>
      </c>
      <c r="I414" s="13" t="str">
        <f>IF(AND(J414="d",$A414&gt;=1,OR(K414={1,"2a","2b",3,"5a","5b","10a","10b","20a","20b","40a","40b","80a","80b","160a","160b"})),"w",IF(AND(J414="",$A414&gt;=1,OR(K414={1,"2a","2b",3,"5a","5b","10a","10b","20a","20b","40a","40b","80a","80b","160a","160b"})),"l",""))</f>
        <v/>
      </c>
      <c r="J414" s="7" t="str">
        <f>IF(OR($A414={13,14,15,16,17,18,19,20,21,22,23,24}),"d","")</f>
        <v/>
      </c>
      <c r="K414" s="14" t="str">
        <f>IF(AND(OR($D413={"1/2","2/3","2/1","3/2"}),I413="w"),VLOOKUP(K413,$AA$2:$AB$17,2,FALSE),IF(AND(OR($D413={"1/2","2/3","2/1","3/2"}),I413="l"),VLOOKUP(K413,$AC$2:$AD$17,2,FALSE),IF(AND(OR($D413={"1/2","2/3","2/1","3/2"}),I412="w"),VLOOKUP(K412,$AA$2:$AB$17,2,FALSE),IF(AND(OR($D413={"1/2","2/3","2/1","3/2"}),I412="l"),VLOOKUP(K412,$AC$2:$AD$17,2,FALSE),IF(AND(OR($D413={"1/2","2/3","2/1","3/2"}),I411="w"),VLOOKUP(K411,$AA$2:$AB$17,2,FALSE),IF(AND(OR($D413={"1/2","2/3","2/1","3/2"}),I411="l"),VLOOKUP(K411,$AC$2:$AD$17,2,FALSE),IF(AND(OR($D413={"1/2","2/3","2/1","3/2"}),I410="w"),VLOOKUP(K410,$AA$2:$AB$17,2,FALSE),IF(AND(OR($D413={"1/2","2/3","2/1","3/2"}),I410="l"),VLOOKUP(K410,$AC$2:$AD$17,2,FALSE),IF(AND(OR($D413={"1/2","2/3","2/1","3/2"}),I409="w"),VLOOKUP(K409,$AA$2:$AB$17,2,FALSE),IF(AND(OR($D413={"1/2","2/3","2/1","3/2"}),I409="l"),VLOOKUP(K409,$AC$2:$AD$17,2,FALSE),IF(AND(OR($D413={"1/2","2/3","2/1","3/2"}),I408="w"),VLOOKUP(K408,$AA$2:$AB$17,2,FALSE),IF(AND(OR($D413={"1/2","2/3","2/1","3/2"}),I408="l"),VLOOKUP(K408,$AC$2:$AD$17,2,FALSE),IF(AND(OR($D413={"1/2","2/3","2/1","3/2"}),I407="w"),VLOOKUP(K407,$AA$2:$AB$17,2,FALSE),IF(AND(OR($D413={"1/2","2/3","2/1","3/2"}),I407="l"),VLOOKUP(K407,$AC$2:$AD$17,2,FALSE),IF(AND(OR($D413={"1/2","2/3","2/1","3/2"}),I406="w"),VLOOKUP(K406,$AA$2:$AB$17,2,FALSE),IF(AND(OR($D413={"1/2","2/3","2/1","3/2"}),I406="l"),VLOOKUP(K406,$AC$2:$AD$17,2,FALSE),IF(AND(OR($D413={"1/2","2/3","2/1","3/2"}),I405="w"),VLOOKUP(K405,$AA$2:$AB$17,2,FALSE),IF(AND(OR($D413={"1/2","2/3","2/1","3/2"}),I405="l"),VLOOKUP(K405,$AC$2:$AD$17,2,FALSE),IF(AND(OR($D413={"1/2","2/3","2/1","3/2"}),I404="w"),VLOOKUP(K404,$AA$2:$AB$17,2,FALSE),IF(AND(OR($D413={"1/2","2/3","2/1","3/2"}),I404="l"),VLOOKUP(K404,$AC$2:$AD$17,2,FALSE),IF(AND(OR($D413={"1/2","2/3","2/1","3/2"}),I403="w"),VLOOKUP(K403,$AA$2:$AB$17,2,FALSE),IF(AND(OR($D413={"1/2","2/3","2/1","3/2"}),I403="l"),VLOOKUP(K403,$AC$2:$AD$17,2,FALSE),IF(OR($D413={"1/2","2/3","2/1","3/2"}),1,"")))))))))))))))))))))))</f>
        <v/>
      </c>
      <c r="L414" s="13" t="str">
        <f>IF(AND(M414="d",$A414&gt;=1,OR(N414={1,"2a","2b",3,"5a","5b","10a","10b","20a","20b","40a","40b","80a","80b","160a","160b"})),"w",IF(AND(M414="",$A414&gt;=1,OR(N414={1,"2a","2b",3,"5a","5b","10a","10b","20a","20b","40a","40b","80a","80b","160a","160b"})),"l",""))</f>
        <v/>
      </c>
      <c r="M414" s="7" t="str">
        <f>IF(OR($A414={25,26,27,28,29,30,31,32,33,34,35,36}),"d","")</f>
        <v/>
      </c>
      <c r="N414" s="14" t="str">
        <f>IF(AND(OR($D413={"1/3","2/3","3/1","3/2"}),L413="w"),VLOOKUP(N413,$AA$2:$AB$17,2,FALSE),IF(AND(OR($D413={"1/3","2/3","3/1","3/2"}),L413="l"),VLOOKUP(N413,$AC$2:$AD$17,2,FALSE),IF(AND(OR($D413={"1/3","2/3","3/1","3/2"}),L412="w"),VLOOKUP(N412,$AA$2:$AB$17,2,FALSE),IF(AND(OR($D413={"1/3","2/3","3/1","3/2"}),L412="l"),VLOOKUP(N412,$AC$2:$AD$17,2,FALSE),IF(AND(OR($D413={"1/3","2/3","3/1","3/2"}),L411="w"),VLOOKUP(N411,$AA$2:$AB$17,2,FALSE),IF(AND(OR($D413={"1/3","2/3","3/1","3/2"}),L411="l"),VLOOKUP(N411,$AC$2:$AD$17,2,FALSE),IF(AND(OR($D413={"1/3","2/3","3/1","3/2"}),L410="w"),VLOOKUP(N410,$AA$2:$AB$17,2,FALSE),IF(AND(OR($D413={"1/3","2/3","3/1","3/2"}),L410="l"),VLOOKUP(N410,$AC$2:$AD$17,2,FALSE),IF(AND(OR($D413={"1/3","2/3","3/1","3/2"}),L409="w"),VLOOKUP(N409,$AA$2:$AB$17,2,FALSE),IF(AND(OR($D413={"1/3","2/3","3/1","3/2"}),L409="l"),VLOOKUP(N409,$AC$2:$AD$17,2,FALSE),IF(AND(OR($D413={"1/3","2/3","3/1","3/2"}),L408="w"),VLOOKUP(N408,$AA$2:$AB$17,2,FALSE),IF(AND(OR($D413={"1/3","2/3","3/1","3/2"}),L408="l"),VLOOKUP(N408,$AC$2:$AD$17,2,FALSE),IF(AND(OR($D413={"1/3","2/3","3/1","3/2"}),L407="w"),VLOOKUP(N407,$AA$2:$AB$17,2,FALSE),IF(AND(OR($D413={"1/3","2/3","3/1","3/2"}),L407="l"),VLOOKUP(N407,$AC$2:$AD$17,2,FALSE),IF(AND(OR($D413={"1/3","2/3","3/1","3/2"}),L406="w"),VLOOKUP(N406,$AA$2:$AB$17,2,FALSE),IF(AND(OR($D413={"1/3","2/3","3/1","3/2"}),L406="l"),VLOOKUP(N406,$AC$2:$AD$17,2,FALSE),IF(AND(OR($D413={"1/3","2/3","3/1","3/2"}),L405="w"),VLOOKUP(N405,$AA$2:$AB$17,2,FALSE),IF(AND(OR($D413={"1/3","2/3","3/1","3/2"}),L405="l"),VLOOKUP(N405,$AC$2:$AD$17,2,FALSE),IF(AND(OR($D413={"1/3","2/3","3/1","3/2"}),L404="w"),VLOOKUP(N404,$AA$2:$AB$17,2,FALSE),IF(AND(OR($D413={"1/3","2/3","3/1","3/2"}),L404="l"),VLOOKUP(N404,$AC$2:$AD$17,2,FALSE),IF(AND(OR($D413={"1/3","2/3","3/1","3/2"}),L403="w"),VLOOKUP(N403,$AA$2:$AB$17,2,FALSE),IF(AND(OR($D413={"1/3","2/3","3/1","3/2"}),L403="l"),VLOOKUP(N403,$AC$2:$AD$17,2,FALSE),IF(OR($D413={"1/3","2/3","3/1","3/2"}),1,"")))))))))))))))))))))))</f>
        <v/>
      </c>
      <c r="O414" s="12">
        <f t="shared" si="37"/>
        <v>0</v>
      </c>
      <c r="P414" s="13" t="str">
        <f>IF(AND(Q414="c",$A414&gt;=1,OR(R414={1,"2a","2b",3,"5a","5b","10a","10b","20a","20b","40a","40b","80a","80b","160a","160b"})),"w",IF(AND(Q414="",$A414&gt;=1,OR(R414={1,"2a","2b",3,"5a","5b","10a","10b","20a","20b","40a","40b","80a","80b","160a","160b"})),"l",""))</f>
        <v/>
      </c>
      <c r="Q414" s="7" t="str">
        <f>IF(OR($A414={1,4,7,10,13,16,19,22,25,28,31,34}),"c","")</f>
        <v/>
      </c>
      <c r="R414" s="14" t="str">
        <f>IF(AND(OR($E413={"a/b","a/c","b/a","c/a"}),P413="w"),VLOOKUP(R413,$AA$2:$AB$17,2,FALSE),IF(AND(OR($E413={"a/b","a/c","b/a","c/a"}),P413="l"),VLOOKUP(R413,$AC$2:$AD$17,2,FALSE),IF(AND(OR($E413={"a/b","a/c","b/a","c/a"}),P412="w"),VLOOKUP(R412,$AA$2:$AB$17,2,FALSE),IF(AND(OR($E413={"a/b","a/c","b/a","c/a"}),P412="l"),VLOOKUP(R412,$AC$2:$AD$17,2,FALSE),IF(AND(OR($E413={"a/b","a/c","b/a","c/a"}),P411="w"),VLOOKUP(R411,$AA$2:$AB$17,2,FALSE),IF(AND(OR($E413={"a/b","a/c","b/a","c/a"}),P411="l"),VLOOKUP(R411,$AC$2:$AD$17,2,FALSE),IF(AND(OR($E413={"a/b","a/c","b/a","c/a"}),P410="w"),VLOOKUP(R410,$AA$2:$AB$17,2,FALSE),IF(AND(OR($E413={"a/b","a/c","b/a","c/a"}),P410="l"),VLOOKUP(R410,$AC$2:$AD$17,2,FALSE),IF(AND(OR($E413={"a/b","a/c","b/a","c/a"}),P409="w"),VLOOKUP(R409,$AA$2:$AB$17,2,FALSE),IF(AND(OR($E413={"a/b","a/c","b/a","c/a"}),P409="l"),VLOOKUP(R409,$AC$2:$AD$17,2,FALSE),IF(AND(OR($E413={"a/b","a/c","b/a","c/a"}),P408="w"),VLOOKUP(R408,$AA$2:$AB$17,2,FALSE),IF(AND(OR($E413={"a/b","a/c","b/a","c/a"}),P408="l"),VLOOKUP(R408,$AC$2:$AD$17,2,FALSE),IF(AND(OR($E413={"a/b","a/c","b/a","c/a"}),P407="w"),VLOOKUP(R407,$AA$2:$AB$17,2,FALSE),IF(AND(OR($E413={"a/b","a/c","b/a","c/a"}),P407="l"),VLOOKUP(R407,$AC$2:$AD$17,2,FALSE),IF(AND(OR($E413={"a/b","a/c","b/a","c/a"}),P406="w"),VLOOKUP(R406,$AA$2:$AB$17,2,FALSE),IF(AND(OR($E413={"a/b","a/c","b/a","c/a"}),P406="l"),VLOOKUP(R406,$AC$2:$AD$17,2,FALSE),IF(AND(OR($E413={"a/b","a/c","b/a","c/a"}),P405="w"),VLOOKUP(R405,$AA$2:$AB$17,2,FALSE),IF(AND(OR($E413={"a/b","a/c","b/a","c/a"}),P405="l"),VLOOKUP(R405,$AC$2:$AD$17,2,FALSE),IF(AND(OR($E413={"a/b","a/c","b/a","c/a"}),P404="w"),VLOOKUP(R404,$AA$2:$AB$17,2,FALSE),IF(AND(OR($E413={"a/b","a/c","b/a","c/a"}),P404="l"),VLOOKUP(R404,$AC$2:$AD$17,2,FALSE),IF(AND(OR($E413={"a/b","a/c","b/a","c/a"}),P403="w"),VLOOKUP(R403,$AA$2:$AB$17,2,FALSE),IF(AND(OR($E413={"a/b","a/c","b/a","c/a"}),P403="l"),VLOOKUP(R403,$AC$2:$AD$17,2,FALSE),IF(OR($E413={"a/b","a/c","b/a","c/a"}),1,"")))))))))))))))))))))))</f>
        <v/>
      </c>
      <c r="S414" s="13" t="str">
        <f>IF(AND(T414="c",$A414&gt;=1,OR(U414={1,"2a","2b",3,"5a","5b","10a","10b","20a","20b","40a","40b","80a","80b","160a","160b"})),"w",IF(AND(T414="",$A414&gt;=1,OR(U414={1,"2a","2b",3,"5a","5b","10a","10b","20a","20b","40a","40b","80a","80b","160a","160b"})),"l",""))</f>
        <v/>
      </c>
      <c r="T414" s="7" t="str">
        <f>IF(OR($A414={2,5,8,11,14,17,20,23,26,29,32,35}),"c","")</f>
        <v/>
      </c>
      <c r="U414" s="14" t="str">
        <f>IF(AND(OR($E413={"a/b","b/c","b/a","c/b"}),S413="w"),VLOOKUP(U413,$AA$2:$AB$17,2,FALSE),IF(AND(OR($E413={"a/b","b/c","b/a","c/b"}),S413="l"),VLOOKUP(U413,$AC$2:$AD$17,2,FALSE),IF(AND(OR($E413={"a/b","b/c","b/a","c/b"}),S412="w"),VLOOKUP(U412,$AA$2:$AB$17,2,FALSE),IF(AND(OR($E413={"a/b","b/c","b/a","c/b"}),S412="l"),VLOOKUP(U412,$AC$2:$AD$17,2,FALSE),IF(AND(OR($E413={"a/b","b/c","b/a","c/b"}),S411="w"),VLOOKUP(U411,$AA$2:$AB$17,2,FALSE),IF(AND(OR($E413={"a/b","b/c","b/a","c/b"}),S411="l"),VLOOKUP(U411,$AC$2:$AD$17,2,FALSE),IF(AND(OR($E413={"a/b","b/c","b/a","c/b"}),S410="w"),VLOOKUP(U410,$AA$2:$AB$17,2,FALSE),IF(AND(OR($E413={"a/b","b/c","b/a","c/b"}),S410="l"),VLOOKUP(U410,$AC$2:$AD$17,2,FALSE),IF(AND(OR($E413={"a/b","b/c","b/a","c/b"}),S409="w"),VLOOKUP(U409,$AA$2:$AB$17,2,FALSE),IF(AND(OR($E413={"a/b","b/c","b/a","c/b"}),S409="l"),VLOOKUP(U409,$AC$2:$AD$17,2,FALSE),IF(AND(OR($E413={"a/b","b/c","b/a","c/b"}),S408="w"),VLOOKUP(U408,$AA$2:$AB$17,2,FALSE),IF(AND(OR($E413={"a/b","b/c","b/a","c/b"}),S408="l"),VLOOKUP(U408,$AC$2:$AD$17,2,FALSE),IF(AND(OR($E413={"a/b","b/c","b/a","c/b"}),S407="w"),VLOOKUP(U407,$AA$2:$AB$17,2,FALSE),IF(AND(OR($E413={"a/b","b/c","b/a","c/b"}),S407="l"),VLOOKUP(U407,$AC$2:$AD$17,2,FALSE),IF(AND(OR($E413={"a/b","b/c","b/a","c/b"}),S406="w"),VLOOKUP(U406,$AA$2:$AB$17,2,FALSE),IF(AND(OR($E413={"a/b","b/c","b/a","c/b"}),S406="l"),VLOOKUP(U406,$AC$2:$AD$17,2,FALSE),IF(AND(OR($E413={"a/b","b/c","b/a","c/b"}),S405="w"),VLOOKUP(U405,$AA$2:$AB$17,2,FALSE),IF(AND(OR($E413={"a/b","b/c","b/a","c/b"}),S405="l"),VLOOKUP(U405,$AC$2:$AD$17,2,FALSE),IF(AND(OR($E413={"a/b","b/c","b/a","c/b"}),S404="w"),VLOOKUP(U404,$AA$2:$AB$17,2,FALSE),IF(AND(OR($E413={"a/b","b/c","b/a","c/b"}),S404="l"),VLOOKUP(U404,$AC$2:$AD$17,2,FALSE),IF(AND(OR($E413={"a/b","b/c","b/a","c/b"}),S403="w"),VLOOKUP(U403,$AA$2:$AB$17,2,FALSE),IF(AND(OR($E413={"a/b","b/c","b/a","c/b"}),S403="l"),VLOOKUP(U403,$AC$2:$AD$17,2,FALSE),IF(OR($E413={"a/b","b/c","b/a","c/b"}),1,"")))))))))))))))))))))))</f>
        <v/>
      </c>
      <c r="V414" s="13" t="str">
        <f>IF(AND(W414="c",$A414&gt;=1,OR(X414={1,"2a","2b",3,"5a","5b","10a","10b","20a","20b","40a","40b","80a","80b","160a","160b"})),"w",IF(AND(W414="",$A414&gt;=1,OR(X414={1,"2a","2b",3,"5a","5b","10a","10b","20a","20b","40a","40b","80a","80b","160a","160b"})),"l",""))</f>
        <v/>
      </c>
      <c r="W414" s="7" t="str">
        <f>IF(OR($A414={3,6,9,12,15,18,21,24,27,30,33,36}),"c","")</f>
        <v/>
      </c>
      <c r="X414" s="14" t="str">
        <f>IF(AND(OR($E413={"a/c","b/c","c/a","c/b"}),V413="w"),VLOOKUP(X413,$AA$2:$AB$17,2,FALSE),IF(AND(OR($E413={"a/c","b/c","c/a","c/b"}),V413="l"),VLOOKUP(X413,$AC$2:$AD$17,2,FALSE),IF(AND(OR($E413={"a/c","b/c","c/a","c/b"}),V412="w"),VLOOKUP(X412,$AA$2:$AB$17,2,FALSE),IF(AND(OR($E413={"a/c","b/c","c/a","c/b"}),V412="l"),VLOOKUP(X412,$AC$2:$AD$17,2,FALSE),IF(AND(OR($E413={"a/c","b/c","c/a","c/b"}),V411="w"),VLOOKUP(X411,$AA$2:$AB$17,2,FALSE),IF(AND(OR($E413={"a/c","b/c","c/a","c/b"}),V411="l"),VLOOKUP(X411,$AC$2:$AD$17,2,FALSE),IF(AND(OR($E413={"a/c","b/c","c/a","c/b"}),V410="w"),VLOOKUP(X410,$AA$2:$AB$17,2,FALSE),IF(AND(OR($E413={"a/c","b/c","c/a","c/b"}),V410="l"),VLOOKUP(X410,$AC$2:$AD$17,2,FALSE),IF(AND(OR($E413={"a/c","b/c","c/a","c/b"}),V409="w"),VLOOKUP(X409,$AA$2:$AB$17,2,FALSE),IF(AND(OR($E413={"a/c","b/c","c/a","c/b"}),V409="l"),VLOOKUP(X409,$AC$2:$AD$17,2,FALSE),IF(AND(OR($E413={"a/c","b/c","c/a","c/b"}),V408="w"),VLOOKUP(X408,$AA$2:$AB$17,2,FALSE),IF(AND(OR($E413={"a/c","b/c","c/a","c/b"}),V408="l"),VLOOKUP(X408,$AC$2:$AD$17,2,FALSE),IF(AND(OR($E413={"a/c","b/c","c/a","c/b"}),V407="w"),VLOOKUP(X407,$AA$2:$AB$17,2,FALSE),IF(AND(OR($E413={"a/c","b/c","c/a","c/b"}),V407="l"),VLOOKUP(X407,$AC$2:$AD$17,2,FALSE),IF(AND(OR($E413={"a/c","b/c","c/a","c/b"}),V406="w"),VLOOKUP(X406,$AA$2:$AB$17,2,FALSE),IF(AND(OR($E413={"a/c","b/c","c/a","c/b"}),V406="l"),VLOOKUP(X406,$AC$2:$AD$17,2,FALSE),IF(AND(OR($E413={"a/c","b/c","c/a","c/b"}),V405="w"),VLOOKUP(X405,$AA$2:$AB$17,2,FALSE),IF(AND(OR($E413={"a/c","b/c","c/a","c/b"}),V405="l"),VLOOKUP(X405,$AC$2:$AD$17,2,FALSE),IF(AND(OR($E413={"a/c","b/c","c/a","c/b"}),V404="w"),VLOOKUP(X404,$AA$2:$AB$17,2,FALSE),IF(AND(OR($E413={"a/c","b/c","c/a","c/b"}),V404="l"),VLOOKUP(X404,$AC$2:$AD$17,2,FALSE),IF(AND(OR($E413={"a/c","b/c","c/a","c/b"}),V403="w"),VLOOKUP(X403,$AA$2:$AB$17,2,FALSE),IF(AND(OR($E413={"a/c","b/c","c/a","c/b"}),V403="l"),VLOOKUP(X403,$AC$2:$AD$17,2,FALSE),IF(OR($E413={"a/c","b/c","c/a","c/b"}),1,"")))))))))))))))))))))))</f>
        <v/>
      </c>
      <c r="Y414" s="12">
        <f t="shared" si="38"/>
        <v>0</v>
      </c>
      <c r="Z414" s="27">
        <f t="shared" si="39"/>
        <v>0</v>
      </c>
    </row>
    <row r="415" spans="2:26">
      <c r="B415" s="9" t="str">
        <f>IF(OR($A415={1,2,3,4,5,6,7,8,9,10,11,12}),1,IF(OR($A415={13,14,15,16,17,18,19,20,21,22,23,24}),2,IF(OR($A415={25,26,27,28,29,30,31,32,33,34,35,36}),3,"")))</f>
        <v/>
      </c>
      <c r="C415" s="9" t="str">
        <f>IF(OR($A415={1,4,7,10,13,16,19,22,25,28,31,34}),"A",IF(OR($A415={2,5,8,11,14,17,20,23,26,29,32,35}),"B",IF(OR($A415={3,6,9,12,15,18,21,24,27,30,33,36}),"C","")))</f>
        <v/>
      </c>
      <c r="D415" t="str">
        <f t="shared" si="40"/>
        <v/>
      </c>
      <c r="E415" t="str">
        <f t="shared" si="41"/>
        <v/>
      </c>
      <c r="F415" s="13" t="str">
        <f>IF(AND(G415="d",$A415&gt;=1,OR(H415={1,"2a","2b",3,"5a","5b","10a","10b","20a","20b","40a","40b","80a","80b","160a","160b"})),"w",IF(AND(G415="",$A415&gt;=1,OR(H415={1,"2a","2b",3,"5a","5b","10a","10b","20a","20b","40a","40b","80a","80b","160a","160b"})),"l",""))</f>
        <v/>
      </c>
      <c r="G415" s="7" t="str">
        <f>IF(OR($A415={1,2,3,4,5,6,7,8,9,10,11,12}),"d","")</f>
        <v/>
      </c>
      <c r="H415" s="14" t="str">
        <f>IF(AND(OR($D414={"1/2","1/3","2/1","3/1"}),F414="w"),VLOOKUP(H414,$AA$2:$AB$17,2,FALSE),IF(AND(OR($D414={"1/2","1/3","2/1","3/1"}),F414="l"),VLOOKUP(H414,$AC$2:$AD$17,2,FALSE),IF(AND(OR($D414={"1/2","1/3","2/1","3/1"}),F413="w"),VLOOKUP(H413,$AA$2:$AB$17,2,FALSE),IF(AND(OR($D414={"1/2","1/3","2/1","3/1"}),F413="l"),VLOOKUP(H413,$AC$2:$AD$17,2,FALSE),IF(AND(OR($D414={"1/2","1/3","2/1","3/1"}),F412="w"),VLOOKUP(H412,$AA$2:$AB$17,2,FALSE),IF(AND(OR($D414={"1/2","1/3","2/1","3/1"}),F412="l"),VLOOKUP(H412,$AC$2:$AD$17,2,FALSE),IF(AND(OR($D414={"1/2","1/3","2/1","3/1"}),F411="w"),VLOOKUP(H411,$AA$2:$AB$17,2,FALSE),IF(AND(OR($D414={"1/2","1/3","2/1","3/1"}),F411="l"),VLOOKUP(H411,$AC$2:$AD$17,2,FALSE),IF(AND(OR($D414={"1/2","1/3","2/1","3/1"}),F410="w"),VLOOKUP(H410,$AA$2:$AB$17,2,FALSE),IF(AND(OR($D414={"1/2","1/3","2/1","3/1"}),F410="l"),VLOOKUP(H410,$AC$2:$AD$17,2,FALSE),IF(AND(OR($D414={"1/2","1/3","2/1","3/1"}),F409="w"),VLOOKUP(H409,$AA$2:$AB$17,2,FALSE),IF(AND(OR($D414={"1/2","1/3","2/1","3/1"}),F409="l"),VLOOKUP(H409,$AC$2:$AD$17,2,FALSE),IF(AND(OR($D414={"1/2","1/3","2/1","3/1"}),F408="w"),VLOOKUP(H408,$AA$2:$AB$17,2,FALSE),IF(AND(OR($D414={"1/2","1/3","2/1","3/1"}),F408="l"),VLOOKUP(H408,$AC$2:$AD$17,2,FALSE),IF(AND(OR($D414={"1/2","1/3","2/1","3/1"}),F407="w"),VLOOKUP(H407,$AA$2:$AB$17,2,FALSE),IF(AND(OR($D414={"1/2","1/3","2/1","3/1"}),F407="l"),VLOOKUP(H407,$AC$2:$AD$17,2,FALSE),IF(AND(OR($D414={"1/2","1/3","2/1","3/1"}),F406="w"),VLOOKUP(H406,$AA$2:$AB$17,2,FALSE),IF(AND(OR($D414={"1/2","1/3","2/1","3/1"}),F406="l"),VLOOKUP(H406,$AC$2:$AD$17,2,FALSE),IF(AND(OR($D414={"1/2","1/3","2/1","3/1"}),F405="w"),VLOOKUP(H405,$AA$2:$AB$17,2,FALSE),IF(AND(OR($D414={"1/2","1/3","2/1","3/1"}),F405="l"),VLOOKUP(H405,$AC$2:$AD$17,2,FALSE),IF(AND(OR($D414={"1/2","1/3","2/1","3/1"}),F404="w"),VLOOKUP(H404,$AA$2:$AB$17,2,FALSE),IF(AND(OR($D414={"1/2","1/3","2/1","3/1"}),F404="l"),VLOOKUP(H404,$AC$2:$AD$17,2,FALSE),IF(OR($D414={"1/2","1/3","2/1","3/1"}),1,"")))))))))))))))))))))))</f>
        <v/>
      </c>
      <c r="I415" s="13" t="str">
        <f>IF(AND(J415="d",$A415&gt;=1,OR(K415={1,"2a","2b",3,"5a","5b","10a","10b","20a","20b","40a","40b","80a","80b","160a","160b"})),"w",IF(AND(J415="",$A415&gt;=1,OR(K415={1,"2a","2b",3,"5a","5b","10a","10b","20a","20b","40a","40b","80a","80b","160a","160b"})),"l",""))</f>
        <v/>
      </c>
      <c r="J415" s="7" t="str">
        <f>IF(OR($A415={13,14,15,16,17,18,19,20,21,22,23,24}),"d","")</f>
        <v/>
      </c>
      <c r="K415" s="14" t="str">
        <f>IF(AND(OR($D414={"1/2","2/3","2/1","3/2"}),I414="w"),VLOOKUP(K414,$AA$2:$AB$17,2,FALSE),IF(AND(OR($D414={"1/2","2/3","2/1","3/2"}),I414="l"),VLOOKUP(K414,$AC$2:$AD$17,2,FALSE),IF(AND(OR($D414={"1/2","2/3","2/1","3/2"}),I413="w"),VLOOKUP(K413,$AA$2:$AB$17,2,FALSE),IF(AND(OR($D414={"1/2","2/3","2/1","3/2"}),I413="l"),VLOOKUP(K413,$AC$2:$AD$17,2,FALSE),IF(AND(OR($D414={"1/2","2/3","2/1","3/2"}),I412="w"),VLOOKUP(K412,$AA$2:$AB$17,2,FALSE),IF(AND(OR($D414={"1/2","2/3","2/1","3/2"}),I412="l"),VLOOKUP(K412,$AC$2:$AD$17,2,FALSE),IF(AND(OR($D414={"1/2","2/3","2/1","3/2"}),I411="w"),VLOOKUP(K411,$AA$2:$AB$17,2,FALSE),IF(AND(OR($D414={"1/2","2/3","2/1","3/2"}),I411="l"),VLOOKUP(K411,$AC$2:$AD$17,2,FALSE),IF(AND(OR($D414={"1/2","2/3","2/1","3/2"}),I410="w"),VLOOKUP(K410,$AA$2:$AB$17,2,FALSE),IF(AND(OR($D414={"1/2","2/3","2/1","3/2"}),I410="l"),VLOOKUP(K410,$AC$2:$AD$17,2,FALSE),IF(AND(OR($D414={"1/2","2/3","2/1","3/2"}),I409="w"),VLOOKUP(K409,$AA$2:$AB$17,2,FALSE),IF(AND(OR($D414={"1/2","2/3","2/1","3/2"}),I409="l"),VLOOKUP(K409,$AC$2:$AD$17,2,FALSE),IF(AND(OR($D414={"1/2","2/3","2/1","3/2"}),I408="w"),VLOOKUP(K408,$AA$2:$AB$17,2,FALSE),IF(AND(OR($D414={"1/2","2/3","2/1","3/2"}),I408="l"),VLOOKUP(K408,$AC$2:$AD$17,2,FALSE),IF(AND(OR($D414={"1/2","2/3","2/1","3/2"}),I407="w"),VLOOKUP(K407,$AA$2:$AB$17,2,FALSE),IF(AND(OR($D414={"1/2","2/3","2/1","3/2"}),I407="l"),VLOOKUP(K407,$AC$2:$AD$17,2,FALSE),IF(AND(OR($D414={"1/2","2/3","2/1","3/2"}),I406="w"),VLOOKUP(K406,$AA$2:$AB$17,2,FALSE),IF(AND(OR($D414={"1/2","2/3","2/1","3/2"}),I406="l"),VLOOKUP(K406,$AC$2:$AD$17,2,FALSE),IF(AND(OR($D414={"1/2","2/3","2/1","3/2"}),I405="w"),VLOOKUP(K405,$AA$2:$AB$17,2,FALSE),IF(AND(OR($D414={"1/2","2/3","2/1","3/2"}),I405="l"),VLOOKUP(K405,$AC$2:$AD$17,2,FALSE),IF(AND(OR($D414={"1/2","2/3","2/1","3/2"}),I404="w"),VLOOKUP(K404,$AA$2:$AB$17,2,FALSE),IF(AND(OR($D414={"1/2","2/3","2/1","3/2"}),I404="l"),VLOOKUP(K404,$AC$2:$AD$17,2,FALSE),IF(OR($D414={"1/2","2/3","2/1","3/2"}),1,"")))))))))))))))))))))))</f>
        <v/>
      </c>
      <c r="L415" s="13" t="str">
        <f>IF(AND(M415="d",$A415&gt;=1,OR(N415={1,"2a","2b",3,"5a","5b","10a","10b","20a","20b","40a","40b","80a","80b","160a","160b"})),"w",IF(AND(M415="",$A415&gt;=1,OR(N415={1,"2a","2b",3,"5a","5b","10a","10b","20a","20b","40a","40b","80a","80b","160a","160b"})),"l",""))</f>
        <v/>
      </c>
      <c r="M415" s="7" t="str">
        <f>IF(OR($A415={25,26,27,28,29,30,31,32,33,34,35,36}),"d","")</f>
        <v/>
      </c>
      <c r="N415" s="14" t="str">
        <f>IF(AND(OR($D414={"1/3","2/3","3/1","3/2"}),L414="w"),VLOOKUP(N414,$AA$2:$AB$17,2,FALSE),IF(AND(OR($D414={"1/3","2/3","3/1","3/2"}),L414="l"),VLOOKUP(N414,$AC$2:$AD$17,2,FALSE),IF(AND(OR($D414={"1/3","2/3","3/1","3/2"}),L413="w"),VLOOKUP(N413,$AA$2:$AB$17,2,FALSE),IF(AND(OR($D414={"1/3","2/3","3/1","3/2"}),L413="l"),VLOOKUP(N413,$AC$2:$AD$17,2,FALSE),IF(AND(OR($D414={"1/3","2/3","3/1","3/2"}),L412="w"),VLOOKUP(N412,$AA$2:$AB$17,2,FALSE),IF(AND(OR($D414={"1/3","2/3","3/1","3/2"}),L412="l"),VLOOKUP(N412,$AC$2:$AD$17,2,FALSE),IF(AND(OR($D414={"1/3","2/3","3/1","3/2"}),L411="w"),VLOOKUP(N411,$AA$2:$AB$17,2,FALSE),IF(AND(OR($D414={"1/3","2/3","3/1","3/2"}),L411="l"),VLOOKUP(N411,$AC$2:$AD$17,2,FALSE),IF(AND(OR($D414={"1/3","2/3","3/1","3/2"}),L410="w"),VLOOKUP(N410,$AA$2:$AB$17,2,FALSE),IF(AND(OR($D414={"1/3","2/3","3/1","3/2"}),L410="l"),VLOOKUP(N410,$AC$2:$AD$17,2,FALSE),IF(AND(OR($D414={"1/3","2/3","3/1","3/2"}),L409="w"),VLOOKUP(N409,$AA$2:$AB$17,2,FALSE),IF(AND(OR($D414={"1/3","2/3","3/1","3/2"}),L409="l"),VLOOKUP(N409,$AC$2:$AD$17,2,FALSE),IF(AND(OR($D414={"1/3","2/3","3/1","3/2"}),L408="w"),VLOOKUP(N408,$AA$2:$AB$17,2,FALSE),IF(AND(OR($D414={"1/3","2/3","3/1","3/2"}),L408="l"),VLOOKUP(N408,$AC$2:$AD$17,2,FALSE),IF(AND(OR($D414={"1/3","2/3","3/1","3/2"}),L407="w"),VLOOKUP(N407,$AA$2:$AB$17,2,FALSE),IF(AND(OR($D414={"1/3","2/3","3/1","3/2"}),L407="l"),VLOOKUP(N407,$AC$2:$AD$17,2,FALSE),IF(AND(OR($D414={"1/3","2/3","3/1","3/2"}),L406="w"),VLOOKUP(N406,$AA$2:$AB$17,2,FALSE),IF(AND(OR($D414={"1/3","2/3","3/1","3/2"}),L406="l"),VLOOKUP(N406,$AC$2:$AD$17,2,FALSE),IF(AND(OR($D414={"1/3","2/3","3/1","3/2"}),L405="w"),VLOOKUP(N405,$AA$2:$AB$17,2,FALSE),IF(AND(OR($D414={"1/3","2/3","3/1","3/2"}),L405="l"),VLOOKUP(N405,$AC$2:$AD$17,2,FALSE),IF(AND(OR($D414={"1/3","2/3","3/1","3/2"}),L404="w"),VLOOKUP(N404,$AA$2:$AB$17,2,FALSE),IF(AND(OR($D414={"1/3","2/3","3/1","3/2"}),L404="l"),VLOOKUP(N404,$AC$2:$AD$17,2,FALSE),IF(OR($D414={"1/3","2/3","3/1","3/2"}),1,"")))))))))))))))))))))))</f>
        <v/>
      </c>
      <c r="O415" s="12">
        <f t="shared" si="37"/>
        <v>0</v>
      </c>
      <c r="P415" s="13" t="str">
        <f>IF(AND(Q415="c",$A415&gt;=1,OR(R415={1,"2a","2b",3,"5a","5b","10a","10b","20a","20b","40a","40b","80a","80b","160a","160b"})),"w",IF(AND(Q415="",$A415&gt;=1,OR(R415={1,"2a","2b",3,"5a","5b","10a","10b","20a","20b","40a","40b","80a","80b","160a","160b"})),"l",""))</f>
        <v/>
      </c>
      <c r="Q415" s="7" t="str">
        <f>IF(OR($A415={1,4,7,10,13,16,19,22,25,28,31,34}),"c","")</f>
        <v/>
      </c>
      <c r="R415" s="14" t="str">
        <f>IF(AND(OR($E414={"a/b","a/c","b/a","c/a"}),P414="w"),VLOOKUP(R414,$AA$2:$AB$17,2,FALSE),IF(AND(OR($E414={"a/b","a/c","b/a","c/a"}),P414="l"),VLOOKUP(R414,$AC$2:$AD$17,2,FALSE),IF(AND(OR($E414={"a/b","a/c","b/a","c/a"}),P413="w"),VLOOKUP(R413,$AA$2:$AB$17,2,FALSE),IF(AND(OR($E414={"a/b","a/c","b/a","c/a"}),P413="l"),VLOOKUP(R413,$AC$2:$AD$17,2,FALSE),IF(AND(OR($E414={"a/b","a/c","b/a","c/a"}),P412="w"),VLOOKUP(R412,$AA$2:$AB$17,2,FALSE),IF(AND(OR($E414={"a/b","a/c","b/a","c/a"}),P412="l"),VLOOKUP(R412,$AC$2:$AD$17,2,FALSE),IF(AND(OR($E414={"a/b","a/c","b/a","c/a"}),P411="w"),VLOOKUP(R411,$AA$2:$AB$17,2,FALSE),IF(AND(OR($E414={"a/b","a/c","b/a","c/a"}),P411="l"),VLOOKUP(R411,$AC$2:$AD$17,2,FALSE),IF(AND(OR($E414={"a/b","a/c","b/a","c/a"}),P410="w"),VLOOKUP(R410,$AA$2:$AB$17,2,FALSE),IF(AND(OR($E414={"a/b","a/c","b/a","c/a"}),P410="l"),VLOOKUP(R410,$AC$2:$AD$17,2,FALSE),IF(AND(OR($E414={"a/b","a/c","b/a","c/a"}),P409="w"),VLOOKUP(R409,$AA$2:$AB$17,2,FALSE),IF(AND(OR($E414={"a/b","a/c","b/a","c/a"}),P409="l"),VLOOKUP(R409,$AC$2:$AD$17,2,FALSE),IF(AND(OR($E414={"a/b","a/c","b/a","c/a"}),P408="w"),VLOOKUP(R408,$AA$2:$AB$17,2,FALSE),IF(AND(OR($E414={"a/b","a/c","b/a","c/a"}),P408="l"),VLOOKUP(R408,$AC$2:$AD$17,2,FALSE),IF(AND(OR($E414={"a/b","a/c","b/a","c/a"}),P407="w"),VLOOKUP(R407,$AA$2:$AB$17,2,FALSE),IF(AND(OR($E414={"a/b","a/c","b/a","c/a"}),P407="l"),VLOOKUP(R407,$AC$2:$AD$17,2,FALSE),IF(AND(OR($E414={"a/b","a/c","b/a","c/a"}),P406="w"),VLOOKUP(R406,$AA$2:$AB$17,2,FALSE),IF(AND(OR($E414={"a/b","a/c","b/a","c/a"}),P406="l"),VLOOKUP(R406,$AC$2:$AD$17,2,FALSE),IF(AND(OR($E414={"a/b","a/c","b/a","c/a"}),P405="w"),VLOOKUP(R405,$AA$2:$AB$17,2,FALSE),IF(AND(OR($E414={"a/b","a/c","b/a","c/a"}),P405="l"),VLOOKUP(R405,$AC$2:$AD$17,2,FALSE),IF(AND(OR($E414={"a/b","a/c","b/a","c/a"}),P404="w"),VLOOKUP(R404,$AA$2:$AB$17,2,FALSE),IF(AND(OR($E414={"a/b","a/c","b/a","c/a"}),P404="l"),VLOOKUP(R404,$AC$2:$AD$17,2,FALSE),IF(OR($E414={"a/b","a/c","b/a","c/a"}),1,"")))))))))))))))))))))))</f>
        <v/>
      </c>
      <c r="S415" s="13" t="str">
        <f>IF(AND(T415="c",$A415&gt;=1,OR(U415={1,"2a","2b",3,"5a","5b","10a","10b","20a","20b","40a","40b","80a","80b","160a","160b"})),"w",IF(AND(T415="",$A415&gt;=1,OR(U415={1,"2a","2b",3,"5a","5b","10a","10b","20a","20b","40a","40b","80a","80b","160a","160b"})),"l",""))</f>
        <v/>
      </c>
      <c r="T415" s="7" t="str">
        <f>IF(OR($A415={2,5,8,11,14,17,20,23,26,29,32,35}),"c","")</f>
        <v/>
      </c>
      <c r="U415" s="14" t="str">
        <f>IF(AND(OR($E414={"a/b","b/c","b/a","c/b"}),S414="w"),VLOOKUP(U414,$AA$2:$AB$17,2,FALSE),IF(AND(OR($E414={"a/b","b/c","b/a","c/b"}),S414="l"),VLOOKUP(U414,$AC$2:$AD$17,2,FALSE),IF(AND(OR($E414={"a/b","b/c","b/a","c/b"}),S413="w"),VLOOKUP(U413,$AA$2:$AB$17,2,FALSE),IF(AND(OR($E414={"a/b","b/c","b/a","c/b"}),S413="l"),VLOOKUP(U413,$AC$2:$AD$17,2,FALSE),IF(AND(OR($E414={"a/b","b/c","b/a","c/b"}),S412="w"),VLOOKUP(U412,$AA$2:$AB$17,2,FALSE),IF(AND(OR($E414={"a/b","b/c","b/a","c/b"}),S412="l"),VLOOKUP(U412,$AC$2:$AD$17,2,FALSE),IF(AND(OR($E414={"a/b","b/c","b/a","c/b"}),S411="w"),VLOOKUP(U411,$AA$2:$AB$17,2,FALSE),IF(AND(OR($E414={"a/b","b/c","b/a","c/b"}),S411="l"),VLOOKUP(U411,$AC$2:$AD$17,2,FALSE),IF(AND(OR($E414={"a/b","b/c","b/a","c/b"}),S410="w"),VLOOKUP(U410,$AA$2:$AB$17,2,FALSE),IF(AND(OR($E414={"a/b","b/c","b/a","c/b"}),S410="l"),VLOOKUP(U410,$AC$2:$AD$17,2,FALSE),IF(AND(OR($E414={"a/b","b/c","b/a","c/b"}),S409="w"),VLOOKUP(U409,$AA$2:$AB$17,2,FALSE),IF(AND(OR($E414={"a/b","b/c","b/a","c/b"}),S409="l"),VLOOKUP(U409,$AC$2:$AD$17,2,FALSE),IF(AND(OR($E414={"a/b","b/c","b/a","c/b"}),S408="w"),VLOOKUP(U408,$AA$2:$AB$17,2,FALSE),IF(AND(OR($E414={"a/b","b/c","b/a","c/b"}),S408="l"),VLOOKUP(U408,$AC$2:$AD$17,2,FALSE),IF(AND(OR($E414={"a/b","b/c","b/a","c/b"}),S407="w"),VLOOKUP(U407,$AA$2:$AB$17,2,FALSE),IF(AND(OR($E414={"a/b","b/c","b/a","c/b"}),S407="l"),VLOOKUP(U407,$AC$2:$AD$17,2,FALSE),IF(AND(OR($E414={"a/b","b/c","b/a","c/b"}),S406="w"),VLOOKUP(U406,$AA$2:$AB$17,2,FALSE),IF(AND(OR($E414={"a/b","b/c","b/a","c/b"}),S406="l"),VLOOKUP(U406,$AC$2:$AD$17,2,FALSE),IF(AND(OR($E414={"a/b","b/c","b/a","c/b"}),S405="w"),VLOOKUP(U405,$AA$2:$AB$17,2,FALSE),IF(AND(OR($E414={"a/b","b/c","b/a","c/b"}),S405="l"),VLOOKUP(U405,$AC$2:$AD$17,2,FALSE),IF(AND(OR($E414={"a/b","b/c","b/a","c/b"}),S404="w"),VLOOKUP(U404,$AA$2:$AB$17,2,FALSE),IF(AND(OR($E414={"a/b","b/c","b/a","c/b"}),S404="l"),VLOOKUP(U404,$AC$2:$AD$17,2,FALSE),IF(OR($E414={"a/b","b/c","b/a","c/b"}),1,"")))))))))))))))))))))))</f>
        <v/>
      </c>
      <c r="V415" s="13" t="str">
        <f>IF(AND(W415="c",$A415&gt;=1,OR(X415={1,"2a","2b",3,"5a","5b","10a","10b","20a","20b","40a","40b","80a","80b","160a","160b"})),"w",IF(AND(W415="",$A415&gt;=1,OR(X415={1,"2a","2b",3,"5a","5b","10a","10b","20a","20b","40a","40b","80a","80b","160a","160b"})),"l",""))</f>
        <v/>
      </c>
      <c r="W415" s="7" t="str">
        <f>IF(OR($A415={3,6,9,12,15,18,21,24,27,30,33,36}),"c","")</f>
        <v/>
      </c>
      <c r="X415" s="14" t="str">
        <f>IF(AND(OR($E414={"a/c","b/c","c/a","c/b"}),V414="w"),VLOOKUP(X414,$AA$2:$AB$17,2,FALSE),IF(AND(OR($E414={"a/c","b/c","c/a","c/b"}),V414="l"),VLOOKUP(X414,$AC$2:$AD$17,2,FALSE),IF(AND(OR($E414={"a/c","b/c","c/a","c/b"}),V413="w"),VLOOKUP(X413,$AA$2:$AB$17,2,FALSE),IF(AND(OR($E414={"a/c","b/c","c/a","c/b"}),V413="l"),VLOOKUP(X413,$AC$2:$AD$17,2,FALSE),IF(AND(OR($E414={"a/c","b/c","c/a","c/b"}),V412="w"),VLOOKUP(X412,$AA$2:$AB$17,2,FALSE),IF(AND(OR($E414={"a/c","b/c","c/a","c/b"}),V412="l"),VLOOKUP(X412,$AC$2:$AD$17,2,FALSE),IF(AND(OR($E414={"a/c","b/c","c/a","c/b"}),V411="w"),VLOOKUP(X411,$AA$2:$AB$17,2,FALSE),IF(AND(OR($E414={"a/c","b/c","c/a","c/b"}),V411="l"),VLOOKUP(X411,$AC$2:$AD$17,2,FALSE),IF(AND(OR($E414={"a/c","b/c","c/a","c/b"}),V410="w"),VLOOKUP(X410,$AA$2:$AB$17,2,FALSE),IF(AND(OR($E414={"a/c","b/c","c/a","c/b"}),V410="l"),VLOOKUP(X410,$AC$2:$AD$17,2,FALSE),IF(AND(OR($E414={"a/c","b/c","c/a","c/b"}),V409="w"),VLOOKUP(X409,$AA$2:$AB$17,2,FALSE),IF(AND(OR($E414={"a/c","b/c","c/a","c/b"}),V409="l"),VLOOKUP(X409,$AC$2:$AD$17,2,FALSE),IF(AND(OR($E414={"a/c","b/c","c/a","c/b"}),V408="w"),VLOOKUP(X408,$AA$2:$AB$17,2,FALSE),IF(AND(OR($E414={"a/c","b/c","c/a","c/b"}),V408="l"),VLOOKUP(X408,$AC$2:$AD$17,2,FALSE),IF(AND(OR($E414={"a/c","b/c","c/a","c/b"}),V407="w"),VLOOKUP(X407,$AA$2:$AB$17,2,FALSE),IF(AND(OR($E414={"a/c","b/c","c/a","c/b"}),V407="l"),VLOOKUP(X407,$AC$2:$AD$17,2,FALSE),IF(AND(OR($E414={"a/c","b/c","c/a","c/b"}),V406="w"),VLOOKUP(X406,$AA$2:$AB$17,2,FALSE),IF(AND(OR($E414={"a/c","b/c","c/a","c/b"}),V406="l"),VLOOKUP(X406,$AC$2:$AD$17,2,FALSE),IF(AND(OR($E414={"a/c","b/c","c/a","c/b"}),V405="w"),VLOOKUP(X405,$AA$2:$AB$17,2,FALSE),IF(AND(OR($E414={"a/c","b/c","c/a","c/b"}),V405="l"),VLOOKUP(X405,$AC$2:$AD$17,2,FALSE),IF(AND(OR($E414={"a/c","b/c","c/a","c/b"}),V404="w"),VLOOKUP(X404,$AA$2:$AB$17,2,FALSE),IF(AND(OR($E414={"a/c","b/c","c/a","c/b"}),V404="l"),VLOOKUP(X404,$AC$2:$AD$17,2,FALSE),IF(OR($E414={"a/c","b/c","c/a","c/b"}),1,"")))))))))))))))))))))))</f>
        <v/>
      </c>
      <c r="Y415" s="12">
        <f t="shared" si="38"/>
        <v>0</v>
      </c>
      <c r="Z415" s="27">
        <f t="shared" si="39"/>
        <v>0</v>
      </c>
    </row>
    <row r="416" spans="2:26">
      <c r="B416" s="9" t="str">
        <f>IF(OR($A416={1,2,3,4,5,6,7,8,9,10,11,12}),1,IF(OR($A416={13,14,15,16,17,18,19,20,21,22,23,24}),2,IF(OR($A416={25,26,27,28,29,30,31,32,33,34,35,36}),3,"")))</f>
        <v/>
      </c>
      <c r="C416" s="9" t="str">
        <f>IF(OR($A416={1,4,7,10,13,16,19,22,25,28,31,34}),"A",IF(OR($A416={2,5,8,11,14,17,20,23,26,29,32,35}),"B",IF(OR($A416={3,6,9,12,15,18,21,24,27,30,33,36}),"C","")))</f>
        <v/>
      </c>
      <c r="D416" t="str">
        <f t="shared" si="40"/>
        <v/>
      </c>
      <c r="E416" t="str">
        <f t="shared" si="41"/>
        <v/>
      </c>
      <c r="F416" s="13" t="str">
        <f>IF(AND(G416="d",$A416&gt;=1,OR(H416={1,"2a","2b",3,"5a","5b","10a","10b","20a","20b","40a","40b","80a","80b","160a","160b"})),"w",IF(AND(G416="",$A416&gt;=1,OR(H416={1,"2a","2b",3,"5a","5b","10a","10b","20a","20b","40a","40b","80a","80b","160a","160b"})),"l",""))</f>
        <v/>
      </c>
      <c r="G416" s="7" t="str">
        <f>IF(OR($A416={1,2,3,4,5,6,7,8,9,10,11,12}),"d","")</f>
        <v/>
      </c>
      <c r="H416" s="14" t="str">
        <f>IF(AND(OR($D415={"1/2","1/3","2/1","3/1"}),F415="w"),VLOOKUP(H415,$AA$2:$AB$17,2,FALSE),IF(AND(OR($D415={"1/2","1/3","2/1","3/1"}),F415="l"),VLOOKUP(H415,$AC$2:$AD$17,2,FALSE),IF(AND(OR($D415={"1/2","1/3","2/1","3/1"}),F414="w"),VLOOKUP(H414,$AA$2:$AB$17,2,FALSE),IF(AND(OR($D415={"1/2","1/3","2/1","3/1"}),F414="l"),VLOOKUP(H414,$AC$2:$AD$17,2,FALSE),IF(AND(OR($D415={"1/2","1/3","2/1","3/1"}),F413="w"),VLOOKUP(H413,$AA$2:$AB$17,2,FALSE),IF(AND(OR($D415={"1/2","1/3","2/1","3/1"}),F413="l"),VLOOKUP(H413,$AC$2:$AD$17,2,FALSE),IF(AND(OR($D415={"1/2","1/3","2/1","3/1"}),F412="w"),VLOOKUP(H412,$AA$2:$AB$17,2,FALSE),IF(AND(OR($D415={"1/2","1/3","2/1","3/1"}),F412="l"),VLOOKUP(H412,$AC$2:$AD$17,2,FALSE),IF(AND(OR($D415={"1/2","1/3","2/1","3/1"}),F411="w"),VLOOKUP(H411,$AA$2:$AB$17,2,FALSE),IF(AND(OR($D415={"1/2","1/3","2/1","3/1"}),F411="l"),VLOOKUP(H411,$AC$2:$AD$17,2,FALSE),IF(AND(OR($D415={"1/2","1/3","2/1","3/1"}),F410="w"),VLOOKUP(H410,$AA$2:$AB$17,2,FALSE),IF(AND(OR($D415={"1/2","1/3","2/1","3/1"}),F410="l"),VLOOKUP(H410,$AC$2:$AD$17,2,FALSE),IF(AND(OR($D415={"1/2","1/3","2/1","3/1"}),F409="w"),VLOOKUP(H409,$AA$2:$AB$17,2,FALSE),IF(AND(OR($D415={"1/2","1/3","2/1","3/1"}),F409="l"),VLOOKUP(H409,$AC$2:$AD$17,2,FALSE),IF(AND(OR($D415={"1/2","1/3","2/1","3/1"}),F408="w"),VLOOKUP(H408,$AA$2:$AB$17,2,FALSE),IF(AND(OR($D415={"1/2","1/3","2/1","3/1"}),F408="l"),VLOOKUP(H408,$AC$2:$AD$17,2,FALSE),IF(AND(OR($D415={"1/2","1/3","2/1","3/1"}),F407="w"),VLOOKUP(H407,$AA$2:$AB$17,2,FALSE),IF(AND(OR($D415={"1/2","1/3","2/1","3/1"}),F407="l"),VLOOKUP(H407,$AC$2:$AD$17,2,FALSE),IF(AND(OR($D415={"1/2","1/3","2/1","3/1"}),F406="w"),VLOOKUP(H406,$AA$2:$AB$17,2,FALSE),IF(AND(OR($D415={"1/2","1/3","2/1","3/1"}),F406="l"),VLOOKUP(H406,$AC$2:$AD$17,2,FALSE),IF(AND(OR($D415={"1/2","1/3","2/1","3/1"}),F405="w"),VLOOKUP(H405,$AA$2:$AB$17,2,FALSE),IF(AND(OR($D415={"1/2","1/3","2/1","3/1"}),F405="l"),VLOOKUP(H405,$AC$2:$AD$17,2,FALSE),IF(OR($D415={"1/2","1/3","2/1","3/1"}),1,"")))))))))))))))))))))))</f>
        <v/>
      </c>
      <c r="I416" s="13" t="str">
        <f>IF(AND(J416="d",$A416&gt;=1,OR(K416={1,"2a","2b",3,"5a","5b","10a","10b","20a","20b","40a","40b","80a","80b","160a","160b"})),"w",IF(AND(J416="",$A416&gt;=1,OR(K416={1,"2a","2b",3,"5a","5b","10a","10b","20a","20b","40a","40b","80a","80b","160a","160b"})),"l",""))</f>
        <v/>
      </c>
      <c r="J416" s="7" t="str">
        <f>IF(OR($A416={13,14,15,16,17,18,19,20,21,22,23,24}),"d","")</f>
        <v/>
      </c>
      <c r="K416" s="14" t="str">
        <f>IF(AND(OR($D415={"1/2","2/3","2/1","3/2"}),I415="w"),VLOOKUP(K415,$AA$2:$AB$17,2,FALSE),IF(AND(OR($D415={"1/2","2/3","2/1","3/2"}),I415="l"),VLOOKUP(K415,$AC$2:$AD$17,2,FALSE),IF(AND(OR($D415={"1/2","2/3","2/1","3/2"}),I414="w"),VLOOKUP(K414,$AA$2:$AB$17,2,FALSE),IF(AND(OR($D415={"1/2","2/3","2/1","3/2"}),I414="l"),VLOOKUP(K414,$AC$2:$AD$17,2,FALSE),IF(AND(OR($D415={"1/2","2/3","2/1","3/2"}),I413="w"),VLOOKUP(K413,$AA$2:$AB$17,2,FALSE),IF(AND(OR($D415={"1/2","2/3","2/1","3/2"}),I413="l"),VLOOKUP(K413,$AC$2:$AD$17,2,FALSE),IF(AND(OR($D415={"1/2","2/3","2/1","3/2"}),I412="w"),VLOOKUP(K412,$AA$2:$AB$17,2,FALSE),IF(AND(OR($D415={"1/2","2/3","2/1","3/2"}),I412="l"),VLOOKUP(K412,$AC$2:$AD$17,2,FALSE),IF(AND(OR($D415={"1/2","2/3","2/1","3/2"}),I411="w"),VLOOKUP(K411,$AA$2:$AB$17,2,FALSE),IF(AND(OR($D415={"1/2","2/3","2/1","3/2"}),I411="l"),VLOOKUP(K411,$AC$2:$AD$17,2,FALSE),IF(AND(OR($D415={"1/2","2/3","2/1","3/2"}),I410="w"),VLOOKUP(K410,$AA$2:$AB$17,2,FALSE),IF(AND(OR($D415={"1/2","2/3","2/1","3/2"}),I410="l"),VLOOKUP(K410,$AC$2:$AD$17,2,FALSE),IF(AND(OR($D415={"1/2","2/3","2/1","3/2"}),I409="w"),VLOOKUP(K409,$AA$2:$AB$17,2,FALSE),IF(AND(OR($D415={"1/2","2/3","2/1","3/2"}),I409="l"),VLOOKUP(K409,$AC$2:$AD$17,2,FALSE),IF(AND(OR($D415={"1/2","2/3","2/1","3/2"}),I408="w"),VLOOKUP(K408,$AA$2:$AB$17,2,FALSE),IF(AND(OR($D415={"1/2","2/3","2/1","3/2"}),I408="l"),VLOOKUP(K408,$AC$2:$AD$17,2,FALSE),IF(AND(OR($D415={"1/2","2/3","2/1","3/2"}),I407="w"),VLOOKUP(K407,$AA$2:$AB$17,2,FALSE),IF(AND(OR($D415={"1/2","2/3","2/1","3/2"}),I407="l"),VLOOKUP(K407,$AC$2:$AD$17,2,FALSE),IF(AND(OR($D415={"1/2","2/3","2/1","3/2"}),I406="w"),VLOOKUP(K406,$AA$2:$AB$17,2,FALSE),IF(AND(OR($D415={"1/2","2/3","2/1","3/2"}),I406="l"),VLOOKUP(K406,$AC$2:$AD$17,2,FALSE),IF(AND(OR($D415={"1/2","2/3","2/1","3/2"}),I405="w"),VLOOKUP(K405,$AA$2:$AB$17,2,FALSE),IF(AND(OR($D415={"1/2","2/3","2/1","3/2"}),I405="l"),VLOOKUP(K405,$AC$2:$AD$17,2,FALSE),IF(OR($D415={"1/2","2/3","2/1","3/2"}),1,"")))))))))))))))))))))))</f>
        <v/>
      </c>
      <c r="L416" s="13" t="str">
        <f>IF(AND(M416="d",$A416&gt;=1,OR(N416={1,"2a","2b",3,"5a","5b","10a","10b","20a","20b","40a","40b","80a","80b","160a","160b"})),"w",IF(AND(M416="",$A416&gt;=1,OR(N416={1,"2a","2b",3,"5a","5b","10a","10b","20a","20b","40a","40b","80a","80b","160a","160b"})),"l",""))</f>
        <v/>
      </c>
      <c r="M416" s="7" t="str">
        <f>IF(OR($A416={25,26,27,28,29,30,31,32,33,34,35,36}),"d","")</f>
        <v/>
      </c>
      <c r="N416" s="14" t="str">
        <f>IF(AND(OR($D415={"1/3","2/3","3/1","3/2"}),L415="w"),VLOOKUP(N415,$AA$2:$AB$17,2,FALSE),IF(AND(OR($D415={"1/3","2/3","3/1","3/2"}),L415="l"),VLOOKUP(N415,$AC$2:$AD$17,2,FALSE),IF(AND(OR($D415={"1/3","2/3","3/1","3/2"}),L414="w"),VLOOKUP(N414,$AA$2:$AB$17,2,FALSE),IF(AND(OR($D415={"1/3","2/3","3/1","3/2"}),L414="l"),VLOOKUP(N414,$AC$2:$AD$17,2,FALSE),IF(AND(OR($D415={"1/3","2/3","3/1","3/2"}),L413="w"),VLOOKUP(N413,$AA$2:$AB$17,2,FALSE),IF(AND(OR($D415={"1/3","2/3","3/1","3/2"}),L413="l"),VLOOKUP(N413,$AC$2:$AD$17,2,FALSE),IF(AND(OR($D415={"1/3","2/3","3/1","3/2"}),L412="w"),VLOOKUP(N412,$AA$2:$AB$17,2,FALSE),IF(AND(OR($D415={"1/3","2/3","3/1","3/2"}),L412="l"),VLOOKUP(N412,$AC$2:$AD$17,2,FALSE),IF(AND(OR($D415={"1/3","2/3","3/1","3/2"}),L411="w"),VLOOKUP(N411,$AA$2:$AB$17,2,FALSE),IF(AND(OR($D415={"1/3","2/3","3/1","3/2"}),L411="l"),VLOOKUP(N411,$AC$2:$AD$17,2,FALSE),IF(AND(OR($D415={"1/3","2/3","3/1","3/2"}),L410="w"),VLOOKUP(N410,$AA$2:$AB$17,2,FALSE),IF(AND(OR($D415={"1/3","2/3","3/1","3/2"}),L410="l"),VLOOKUP(N410,$AC$2:$AD$17,2,FALSE),IF(AND(OR($D415={"1/3","2/3","3/1","3/2"}),L409="w"),VLOOKUP(N409,$AA$2:$AB$17,2,FALSE),IF(AND(OR($D415={"1/3","2/3","3/1","3/2"}),L409="l"),VLOOKUP(N409,$AC$2:$AD$17,2,FALSE),IF(AND(OR($D415={"1/3","2/3","3/1","3/2"}),L408="w"),VLOOKUP(N408,$AA$2:$AB$17,2,FALSE),IF(AND(OR($D415={"1/3","2/3","3/1","3/2"}),L408="l"),VLOOKUP(N408,$AC$2:$AD$17,2,FALSE),IF(AND(OR($D415={"1/3","2/3","3/1","3/2"}),L407="w"),VLOOKUP(N407,$AA$2:$AB$17,2,FALSE),IF(AND(OR($D415={"1/3","2/3","3/1","3/2"}),L407="l"),VLOOKUP(N407,$AC$2:$AD$17,2,FALSE),IF(AND(OR($D415={"1/3","2/3","3/1","3/2"}),L406="w"),VLOOKUP(N406,$AA$2:$AB$17,2,FALSE),IF(AND(OR($D415={"1/3","2/3","3/1","3/2"}),L406="l"),VLOOKUP(N406,$AC$2:$AD$17,2,FALSE),IF(AND(OR($D415={"1/3","2/3","3/1","3/2"}),L405="w"),VLOOKUP(N405,$AA$2:$AB$17,2,FALSE),IF(AND(OR($D415={"1/3","2/3","3/1","3/2"}),L405="l"),VLOOKUP(N405,$AC$2:$AD$17,2,FALSE),IF(OR($D415={"1/3","2/3","3/1","3/2"}),1,"")))))))))))))))))))))))</f>
        <v/>
      </c>
      <c r="O416" s="12">
        <f t="shared" si="37"/>
        <v>0</v>
      </c>
      <c r="P416" s="13" t="str">
        <f>IF(AND(Q416="c",$A416&gt;=1,OR(R416={1,"2a","2b",3,"5a","5b","10a","10b","20a","20b","40a","40b","80a","80b","160a","160b"})),"w",IF(AND(Q416="",$A416&gt;=1,OR(R416={1,"2a","2b",3,"5a","5b","10a","10b","20a","20b","40a","40b","80a","80b","160a","160b"})),"l",""))</f>
        <v/>
      </c>
      <c r="Q416" s="7" t="str">
        <f>IF(OR($A416={1,4,7,10,13,16,19,22,25,28,31,34}),"c","")</f>
        <v/>
      </c>
      <c r="R416" s="14" t="str">
        <f>IF(AND(OR($E415={"a/b","a/c","b/a","c/a"}),P415="w"),VLOOKUP(R415,$AA$2:$AB$17,2,FALSE),IF(AND(OR($E415={"a/b","a/c","b/a","c/a"}),P415="l"),VLOOKUP(R415,$AC$2:$AD$17,2,FALSE),IF(AND(OR($E415={"a/b","a/c","b/a","c/a"}),P414="w"),VLOOKUP(R414,$AA$2:$AB$17,2,FALSE),IF(AND(OR($E415={"a/b","a/c","b/a","c/a"}),P414="l"),VLOOKUP(R414,$AC$2:$AD$17,2,FALSE),IF(AND(OR($E415={"a/b","a/c","b/a","c/a"}),P413="w"),VLOOKUP(R413,$AA$2:$AB$17,2,FALSE),IF(AND(OR($E415={"a/b","a/c","b/a","c/a"}),P413="l"),VLOOKUP(R413,$AC$2:$AD$17,2,FALSE),IF(AND(OR($E415={"a/b","a/c","b/a","c/a"}),P412="w"),VLOOKUP(R412,$AA$2:$AB$17,2,FALSE),IF(AND(OR($E415={"a/b","a/c","b/a","c/a"}),P412="l"),VLOOKUP(R412,$AC$2:$AD$17,2,FALSE),IF(AND(OR($E415={"a/b","a/c","b/a","c/a"}),P411="w"),VLOOKUP(R411,$AA$2:$AB$17,2,FALSE),IF(AND(OR($E415={"a/b","a/c","b/a","c/a"}),P411="l"),VLOOKUP(R411,$AC$2:$AD$17,2,FALSE),IF(AND(OR($E415={"a/b","a/c","b/a","c/a"}),P410="w"),VLOOKUP(R410,$AA$2:$AB$17,2,FALSE),IF(AND(OR($E415={"a/b","a/c","b/a","c/a"}),P410="l"),VLOOKUP(R410,$AC$2:$AD$17,2,FALSE),IF(AND(OR($E415={"a/b","a/c","b/a","c/a"}),P409="w"),VLOOKUP(R409,$AA$2:$AB$17,2,FALSE),IF(AND(OR($E415={"a/b","a/c","b/a","c/a"}),P409="l"),VLOOKUP(R409,$AC$2:$AD$17,2,FALSE),IF(AND(OR($E415={"a/b","a/c","b/a","c/a"}),P408="w"),VLOOKUP(R408,$AA$2:$AB$17,2,FALSE),IF(AND(OR($E415={"a/b","a/c","b/a","c/a"}),P408="l"),VLOOKUP(R408,$AC$2:$AD$17,2,FALSE),IF(AND(OR($E415={"a/b","a/c","b/a","c/a"}),P407="w"),VLOOKUP(R407,$AA$2:$AB$17,2,FALSE),IF(AND(OR($E415={"a/b","a/c","b/a","c/a"}),P407="l"),VLOOKUP(R407,$AC$2:$AD$17,2,FALSE),IF(AND(OR($E415={"a/b","a/c","b/a","c/a"}),P406="w"),VLOOKUP(R406,$AA$2:$AB$17,2,FALSE),IF(AND(OR($E415={"a/b","a/c","b/a","c/a"}),P406="l"),VLOOKUP(R406,$AC$2:$AD$17,2,FALSE),IF(AND(OR($E415={"a/b","a/c","b/a","c/a"}),P405="w"),VLOOKUP(R405,$AA$2:$AB$17,2,FALSE),IF(AND(OR($E415={"a/b","a/c","b/a","c/a"}),P405="l"),VLOOKUP(R405,$AC$2:$AD$17,2,FALSE),IF(OR($E415={"a/b","a/c","b/a","c/a"}),1,"")))))))))))))))))))))))</f>
        <v/>
      </c>
      <c r="S416" s="13" t="str">
        <f>IF(AND(T416="c",$A416&gt;=1,OR(U416={1,"2a","2b",3,"5a","5b","10a","10b","20a","20b","40a","40b","80a","80b","160a","160b"})),"w",IF(AND(T416="",$A416&gt;=1,OR(U416={1,"2a","2b",3,"5a","5b","10a","10b","20a","20b","40a","40b","80a","80b","160a","160b"})),"l",""))</f>
        <v/>
      </c>
      <c r="T416" s="7" t="str">
        <f>IF(OR($A416={2,5,8,11,14,17,20,23,26,29,32,35}),"c","")</f>
        <v/>
      </c>
      <c r="U416" s="14" t="str">
        <f>IF(AND(OR($E415={"a/b","b/c","b/a","c/b"}),S415="w"),VLOOKUP(U415,$AA$2:$AB$17,2,FALSE),IF(AND(OR($E415={"a/b","b/c","b/a","c/b"}),S415="l"),VLOOKUP(U415,$AC$2:$AD$17,2,FALSE),IF(AND(OR($E415={"a/b","b/c","b/a","c/b"}),S414="w"),VLOOKUP(U414,$AA$2:$AB$17,2,FALSE),IF(AND(OR($E415={"a/b","b/c","b/a","c/b"}),S414="l"),VLOOKUP(U414,$AC$2:$AD$17,2,FALSE),IF(AND(OR($E415={"a/b","b/c","b/a","c/b"}),S413="w"),VLOOKUP(U413,$AA$2:$AB$17,2,FALSE),IF(AND(OR($E415={"a/b","b/c","b/a","c/b"}),S413="l"),VLOOKUP(U413,$AC$2:$AD$17,2,FALSE),IF(AND(OR($E415={"a/b","b/c","b/a","c/b"}),S412="w"),VLOOKUP(U412,$AA$2:$AB$17,2,FALSE),IF(AND(OR($E415={"a/b","b/c","b/a","c/b"}),S412="l"),VLOOKUP(U412,$AC$2:$AD$17,2,FALSE),IF(AND(OR($E415={"a/b","b/c","b/a","c/b"}),S411="w"),VLOOKUP(U411,$AA$2:$AB$17,2,FALSE),IF(AND(OR($E415={"a/b","b/c","b/a","c/b"}),S411="l"),VLOOKUP(U411,$AC$2:$AD$17,2,FALSE),IF(AND(OR($E415={"a/b","b/c","b/a","c/b"}),S410="w"),VLOOKUP(U410,$AA$2:$AB$17,2,FALSE),IF(AND(OR($E415={"a/b","b/c","b/a","c/b"}),S410="l"),VLOOKUP(U410,$AC$2:$AD$17,2,FALSE),IF(AND(OR($E415={"a/b","b/c","b/a","c/b"}),S409="w"),VLOOKUP(U409,$AA$2:$AB$17,2,FALSE),IF(AND(OR($E415={"a/b","b/c","b/a","c/b"}),S409="l"),VLOOKUP(U409,$AC$2:$AD$17,2,FALSE),IF(AND(OR($E415={"a/b","b/c","b/a","c/b"}),S408="w"),VLOOKUP(U408,$AA$2:$AB$17,2,FALSE),IF(AND(OR($E415={"a/b","b/c","b/a","c/b"}),S408="l"),VLOOKUP(U408,$AC$2:$AD$17,2,FALSE),IF(AND(OR($E415={"a/b","b/c","b/a","c/b"}),S407="w"),VLOOKUP(U407,$AA$2:$AB$17,2,FALSE),IF(AND(OR($E415={"a/b","b/c","b/a","c/b"}),S407="l"),VLOOKUP(U407,$AC$2:$AD$17,2,FALSE),IF(AND(OR($E415={"a/b","b/c","b/a","c/b"}),S406="w"),VLOOKUP(U406,$AA$2:$AB$17,2,FALSE),IF(AND(OR($E415={"a/b","b/c","b/a","c/b"}),S406="l"),VLOOKUP(U406,$AC$2:$AD$17,2,FALSE),IF(AND(OR($E415={"a/b","b/c","b/a","c/b"}),S405="w"),VLOOKUP(U405,$AA$2:$AB$17,2,FALSE),IF(AND(OR($E415={"a/b","b/c","b/a","c/b"}),S405="l"),VLOOKUP(U405,$AC$2:$AD$17,2,FALSE),IF(OR($E415={"a/b","b/c","b/a","c/b"}),1,"")))))))))))))))))))))))</f>
        <v/>
      </c>
      <c r="V416" s="13" t="str">
        <f>IF(AND(W416="c",$A416&gt;=1,OR(X416={1,"2a","2b",3,"5a","5b","10a","10b","20a","20b","40a","40b","80a","80b","160a","160b"})),"w",IF(AND(W416="",$A416&gt;=1,OR(X416={1,"2a","2b",3,"5a","5b","10a","10b","20a","20b","40a","40b","80a","80b","160a","160b"})),"l",""))</f>
        <v/>
      </c>
      <c r="W416" s="7" t="str">
        <f>IF(OR($A416={3,6,9,12,15,18,21,24,27,30,33,36}),"c","")</f>
        <v/>
      </c>
      <c r="X416" s="14" t="str">
        <f>IF(AND(OR($E415={"a/c","b/c","c/a","c/b"}),V415="w"),VLOOKUP(X415,$AA$2:$AB$17,2,FALSE),IF(AND(OR($E415={"a/c","b/c","c/a","c/b"}),V415="l"),VLOOKUP(X415,$AC$2:$AD$17,2,FALSE),IF(AND(OR($E415={"a/c","b/c","c/a","c/b"}),V414="w"),VLOOKUP(X414,$AA$2:$AB$17,2,FALSE),IF(AND(OR($E415={"a/c","b/c","c/a","c/b"}),V414="l"),VLOOKUP(X414,$AC$2:$AD$17,2,FALSE),IF(AND(OR($E415={"a/c","b/c","c/a","c/b"}),V413="w"),VLOOKUP(X413,$AA$2:$AB$17,2,FALSE),IF(AND(OR($E415={"a/c","b/c","c/a","c/b"}),V413="l"),VLOOKUP(X413,$AC$2:$AD$17,2,FALSE),IF(AND(OR($E415={"a/c","b/c","c/a","c/b"}),V412="w"),VLOOKUP(X412,$AA$2:$AB$17,2,FALSE),IF(AND(OR($E415={"a/c","b/c","c/a","c/b"}),V412="l"),VLOOKUP(X412,$AC$2:$AD$17,2,FALSE),IF(AND(OR($E415={"a/c","b/c","c/a","c/b"}),V411="w"),VLOOKUP(X411,$AA$2:$AB$17,2,FALSE),IF(AND(OR($E415={"a/c","b/c","c/a","c/b"}),V411="l"),VLOOKUP(X411,$AC$2:$AD$17,2,FALSE),IF(AND(OR($E415={"a/c","b/c","c/a","c/b"}),V410="w"),VLOOKUP(X410,$AA$2:$AB$17,2,FALSE),IF(AND(OR($E415={"a/c","b/c","c/a","c/b"}),V410="l"),VLOOKUP(X410,$AC$2:$AD$17,2,FALSE),IF(AND(OR($E415={"a/c","b/c","c/a","c/b"}),V409="w"),VLOOKUP(X409,$AA$2:$AB$17,2,FALSE),IF(AND(OR($E415={"a/c","b/c","c/a","c/b"}),V409="l"),VLOOKUP(X409,$AC$2:$AD$17,2,FALSE),IF(AND(OR($E415={"a/c","b/c","c/a","c/b"}),V408="w"),VLOOKUP(X408,$AA$2:$AB$17,2,FALSE),IF(AND(OR($E415={"a/c","b/c","c/a","c/b"}),V408="l"),VLOOKUP(X408,$AC$2:$AD$17,2,FALSE),IF(AND(OR($E415={"a/c","b/c","c/a","c/b"}),V407="w"),VLOOKUP(X407,$AA$2:$AB$17,2,FALSE),IF(AND(OR($E415={"a/c","b/c","c/a","c/b"}),V407="l"),VLOOKUP(X407,$AC$2:$AD$17,2,FALSE),IF(AND(OR($E415={"a/c","b/c","c/a","c/b"}),V406="w"),VLOOKUP(X406,$AA$2:$AB$17,2,FALSE),IF(AND(OR($E415={"a/c","b/c","c/a","c/b"}),V406="l"),VLOOKUP(X406,$AC$2:$AD$17,2,FALSE),IF(AND(OR($E415={"a/c","b/c","c/a","c/b"}),V405="w"),VLOOKUP(X405,$AA$2:$AB$17,2,FALSE),IF(AND(OR($E415={"a/c","b/c","c/a","c/b"}),V405="l"),VLOOKUP(X405,$AC$2:$AD$17,2,FALSE),IF(OR($E415={"a/c","b/c","c/a","c/b"}),1,"")))))))))))))))))))))))</f>
        <v/>
      </c>
      <c r="Y416" s="12">
        <f t="shared" si="38"/>
        <v>0</v>
      </c>
      <c r="Z416" s="27">
        <f t="shared" si="39"/>
        <v>0</v>
      </c>
    </row>
    <row r="417" spans="2:26">
      <c r="B417" s="9" t="str">
        <f>IF(OR($A417={1,2,3,4,5,6,7,8,9,10,11,12}),1,IF(OR($A417={13,14,15,16,17,18,19,20,21,22,23,24}),2,IF(OR($A417={25,26,27,28,29,30,31,32,33,34,35,36}),3,"")))</f>
        <v/>
      </c>
      <c r="C417" s="9" t="str">
        <f>IF(OR($A417={1,4,7,10,13,16,19,22,25,28,31,34}),"A",IF(OR($A417={2,5,8,11,14,17,20,23,26,29,32,35}),"B",IF(OR($A417={3,6,9,12,15,18,21,24,27,30,33,36}),"C","")))</f>
        <v/>
      </c>
      <c r="D417" t="str">
        <f t="shared" si="40"/>
        <v/>
      </c>
      <c r="E417" t="str">
        <f t="shared" si="41"/>
        <v/>
      </c>
      <c r="F417" s="13" t="str">
        <f>IF(AND(G417="d",$A417&gt;=1,OR(H417={1,"2a","2b",3,"5a","5b","10a","10b","20a","20b","40a","40b","80a","80b","160a","160b"})),"w",IF(AND(G417="",$A417&gt;=1,OR(H417={1,"2a","2b",3,"5a","5b","10a","10b","20a","20b","40a","40b","80a","80b","160a","160b"})),"l",""))</f>
        <v/>
      </c>
      <c r="G417" s="7" t="str">
        <f>IF(OR($A417={1,2,3,4,5,6,7,8,9,10,11,12}),"d","")</f>
        <v/>
      </c>
      <c r="H417" s="14" t="str">
        <f>IF(AND(OR($D416={"1/2","1/3","2/1","3/1"}),F416="w"),VLOOKUP(H416,$AA$2:$AB$17,2,FALSE),IF(AND(OR($D416={"1/2","1/3","2/1","3/1"}),F416="l"),VLOOKUP(H416,$AC$2:$AD$17,2,FALSE),IF(AND(OR($D416={"1/2","1/3","2/1","3/1"}),F415="w"),VLOOKUP(H415,$AA$2:$AB$17,2,FALSE),IF(AND(OR($D416={"1/2","1/3","2/1","3/1"}),F415="l"),VLOOKUP(H415,$AC$2:$AD$17,2,FALSE),IF(AND(OR($D416={"1/2","1/3","2/1","3/1"}),F414="w"),VLOOKUP(H414,$AA$2:$AB$17,2,FALSE),IF(AND(OR($D416={"1/2","1/3","2/1","3/1"}),F414="l"),VLOOKUP(H414,$AC$2:$AD$17,2,FALSE),IF(AND(OR($D416={"1/2","1/3","2/1","3/1"}),F413="w"),VLOOKUP(H413,$AA$2:$AB$17,2,FALSE),IF(AND(OR($D416={"1/2","1/3","2/1","3/1"}),F413="l"),VLOOKUP(H413,$AC$2:$AD$17,2,FALSE),IF(AND(OR($D416={"1/2","1/3","2/1","3/1"}),F412="w"),VLOOKUP(H412,$AA$2:$AB$17,2,FALSE),IF(AND(OR($D416={"1/2","1/3","2/1","3/1"}),F412="l"),VLOOKUP(H412,$AC$2:$AD$17,2,FALSE),IF(AND(OR($D416={"1/2","1/3","2/1","3/1"}),F411="w"),VLOOKUP(H411,$AA$2:$AB$17,2,FALSE),IF(AND(OR($D416={"1/2","1/3","2/1","3/1"}),F411="l"),VLOOKUP(H411,$AC$2:$AD$17,2,FALSE),IF(AND(OR($D416={"1/2","1/3","2/1","3/1"}),F410="w"),VLOOKUP(H410,$AA$2:$AB$17,2,FALSE),IF(AND(OR($D416={"1/2","1/3","2/1","3/1"}),F410="l"),VLOOKUP(H410,$AC$2:$AD$17,2,FALSE),IF(AND(OR($D416={"1/2","1/3","2/1","3/1"}),F409="w"),VLOOKUP(H409,$AA$2:$AB$17,2,FALSE),IF(AND(OR($D416={"1/2","1/3","2/1","3/1"}),F409="l"),VLOOKUP(H409,$AC$2:$AD$17,2,FALSE),IF(AND(OR($D416={"1/2","1/3","2/1","3/1"}),F408="w"),VLOOKUP(H408,$AA$2:$AB$17,2,FALSE),IF(AND(OR($D416={"1/2","1/3","2/1","3/1"}),F408="l"),VLOOKUP(H408,$AC$2:$AD$17,2,FALSE),IF(AND(OR($D416={"1/2","1/3","2/1","3/1"}),F407="w"),VLOOKUP(H407,$AA$2:$AB$17,2,FALSE),IF(AND(OR($D416={"1/2","1/3","2/1","3/1"}),F407="l"),VLOOKUP(H407,$AC$2:$AD$17,2,FALSE),IF(AND(OR($D416={"1/2","1/3","2/1","3/1"}),F406="w"),VLOOKUP(H406,$AA$2:$AB$17,2,FALSE),IF(AND(OR($D416={"1/2","1/3","2/1","3/1"}),F406="l"),VLOOKUP(H406,$AC$2:$AD$17,2,FALSE),IF(OR($D416={"1/2","1/3","2/1","3/1"}),1,"")))))))))))))))))))))))</f>
        <v/>
      </c>
      <c r="I417" s="13" t="str">
        <f>IF(AND(J417="d",$A417&gt;=1,OR(K417={1,"2a","2b",3,"5a","5b","10a","10b","20a","20b","40a","40b","80a","80b","160a","160b"})),"w",IF(AND(J417="",$A417&gt;=1,OR(K417={1,"2a","2b",3,"5a","5b","10a","10b","20a","20b","40a","40b","80a","80b","160a","160b"})),"l",""))</f>
        <v/>
      </c>
      <c r="J417" s="7" t="str">
        <f>IF(OR($A417={13,14,15,16,17,18,19,20,21,22,23,24}),"d","")</f>
        <v/>
      </c>
      <c r="K417" s="14" t="str">
        <f>IF(AND(OR($D416={"1/2","2/3","2/1","3/2"}),I416="w"),VLOOKUP(K416,$AA$2:$AB$17,2,FALSE),IF(AND(OR($D416={"1/2","2/3","2/1","3/2"}),I416="l"),VLOOKUP(K416,$AC$2:$AD$17,2,FALSE),IF(AND(OR($D416={"1/2","2/3","2/1","3/2"}),I415="w"),VLOOKUP(K415,$AA$2:$AB$17,2,FALSE),IF(AND(OR($D416={"1/2","2/3","2/1","3/2"}),I415="l"),VLOOKUP(K415,$AC$2:$AD$17,2,FALSE),IF(AND(OR($D416={"1/2","2/3","2/1","3/2"}),I414="w"),VLOOKUP(K414,$AA$2:$AB$17,2,FALSE),IF(AND(OR($D416={"1/2","2/3","2/1","3/2"}),I414="l"),VLOOKUP(K414,$AC$2:$AD$17,2,FALSE),IF(AND(OR($D416={"1/2","2/3","2/1","3/2"}),I413="w"),VLOOKUP(K413,$AA$2:$AB$17,2,FALSE),IF(AND(OR($D416={"1/2","2/3","2/1","3/2"}),I413="l"),VLOOKUP(K413,$AC$2:$AD$17,2,FALSE),IF(AND(OR($D416={"1/2","2/3","2/1","3/2"}),I412="w"),VLOOKUP(K412,$AA$2:$AB$17,2,FALSE),IF(AND(OR($D416={"1/2","2/3","2/1","3/2"}),I412="l"),VLOOKUP(K412,$AC$2:$AD$17,2,FALSE),IF(AND(OR($D416={"1/2","2/3","2/1","3/2"}),I411="w"),VLOOKUP(K411,$AA$2:$AB$17,2,FALSE),IF(AND(OR($D416={"1/2","2/3","2/1","3/2"}),I411="l"),VLOOKUP(K411,$AC$2:$AD$17,2,FALSE),IF(AND(OR($D416={"1/2","2/3","2/1","3/2"}),I410="w"),VLOOKUP(K410,$AA$2:$AB$17,2,FALSE),IF(AND(OR($D416={"1/2","2/3","2/1","3/2"}),I410="l"),VLOOKUP(K410,$AC$2:$AD$17,2,FALSE),IF(AND(OR($D416={"1/2","2/3","2/1","3/2"}),I409="w"),VLOOKUP(K409,$AA$2:$AB$17,2,FALSE),IF(AND(OR($D416={"1/2","2/3","2/1","3/2"}),I409="l"),VLOOKUP(K409,$AC$2:$AD$17,2,FALSE),IF(AND(OR($D416={"1/2","2/3","2/1","3/2"}),I408="w"),VLOOKUP(K408,$AA$2:$AB$17,2,FALSE),IF(AND(OR($D416={"1/2","2/3","2/1","3/2"}),I408="l"),VLOOKUP(K408,$AC$2:$AD$17,2,FALSE),IF(AND(OR($D416={"1/2","2/3","2/1","3/2"}),I407="w"),VLOOKUP(K407,$AA$2:$AB$17,2,FALSE),IF(AND(OR($D416={"1/2","2/3","2/1","3/2"}),I407="l"),VLOOKUP(K407,$AC$2:$AD$17,2,FALSE),IF(AND(OR($D416={"1/2","2/3","2/1","3/2"}),I406="w"),VLOOKUP(K406,$AA$2:$AB$17,2,FALSE),IF(AND(OR($D416={"1/2","2/3","2/1","3/2"}),I406="l"),VLOOKUP(K406,$AC$2:$AD$17,2,FALSE),IF(OR($D416={"1/2","2/3","2/1","3/2"}),1,"")))))))))))))))))))))))</f>
        <v/>
      </c>
      <c r="L417" s="13" t="str">
        <f>IF(AND(M417="d",$A417&gt;=1,OR(N417={1,"2a","2b",3,"5a","5b","10a","10b","20a","20b","40a","40b","80a","80b","160a","160b"})),"w",IF(AND(M417="",$A417&gt;=1,OR(N417={1,"2a","2b",3,"5a","5b","10a","10b","20a","20b","40a","40b","80a","80b","160a","160b"})),"l",""))</f>
        <v/>
      </c>
      <c r="M417" s="7" t="str">
        <f>IF(OR($A417={25,26,27,28,29,30,31,32,33,34,35,36}),"d","")</f>
        <v/>
      </c>
      <c r="N417" s="14" t="str">
        <f>IF(AND(OR($D416={"1/3","2/3","3/1","3/2"}),L416="w"),VLOOKUP(N416,$AA$2:$AB$17,2,FALSE),IF(AND(OR($D416={"1/3","2/3","3/1","3/2"}),L416="l"),VLOOKUP(N416,$AC$2:$AD$17,2,FALSE),IF(AND(OR($D416={"1/3","2/3","3/1","3/2"}),L415="w"),VLOOKUP(N415,$AA$2:$AB$17,2,FALSE),IF(AND(OR($D416={"1/3","2/3","3/1","3/2"}),L415="l"),VLOOKUP(N415,$AC$2:$AD$17,2,FALSE),IF(AND(OR($D416={"1/3","2/3","3/1","3/2"}),L414="w"),VLOOKUP(N414,$AA$2:$AB$17,2,FALSE),IF(AND(OR($D416={"1/3","2/3","3/1","3/2"}),L414="l"),VLOOKUP(N414,$AC$2:$AD$17,2,FALSE),IF(AND(OR($D416={"1/3","2/3","3/1","3/2"}),L413="w"),VLOOKUP(N413,$AA$2:$AB$17,2,FALSE),IF(AND(OR($D416={"1/3","2/3","3/1","3/2"}),L413="l"),VLOOKUP(N413,$AC$2:$AD$17,2,FALSE),IF(AND(OR($D416={"1/3","2/3","3/1","3/2"}),L412="w"),VLOOKUP(N412,$AA$2:$AB$17,2,FALSE),IF(AND(OR($D416={"1/3","2/3","3/1","3/2"}),L412="l"),VLOOKUP(N412,$AC$2:$AD$17,2,FALSE),IF(AND(OR($D416={"1/3","2/3","3/1","3/2"}),L411="w"),VLOOKUP(N411,$AA$2:$AB$17,2,FALSE),IF(AND(OR($D416={"1/3","2/3","3/1","3/2"}),L411="l"),VLOOKUP(N411,$AC$2:$AD$17,2,FALSE),IF(AND(OR($D416={"1/3","2/3","3/1","3/2"}),L410="w"),VLOOKUP(N410,$AA$2:$AB$17,2,FALSE),IF(AND(OR($D416={"1/3","2/3","3/1","3/2"}),L410="l"),VLOOKUP(N410,$AC$2:$AD$17,2,FALSE),IF(AND(OR($D416={"1/3","2/3","3/1","3/2"}),L409="w"),VLOOKUP(N409,$AA$2:$AB$17,2,FALSE),IF(AND(OR($D416={"1/3","2/3","3/1","3/2"}),L409="l"),VLOOKUP(N409,$AC$2:$AD$17,2,FALSE),IF(AND(OR($D416={"1/3","2/3","3/1","3/2"}),L408="w"),VLOOKUP(N408,$AA$2:$AB$17,2,FALSE),IF(AND(OR($D416={"1/3","2/3","3/1","3/2"}),L408="l"),VLOOKUP(N408,$AC$2:$AD$17,2,FALSE),IF(AND(OR($D416={"1/3","2/3","3/1","3/2"}),L407="w"),VLOOKUP(N407,$AA$2:$AB$17,2,FALSE),IF(AND(OR($D416={"1/3","2/3","3/1","3/2"}),L407="l"),VLOOKUP(N407,$AC$2:$AD$17,2,FALSE),IF(AND(OR($D416={"1/3","2/3","3/1","3/2"}),L406="w"),VLOOKUP(N406,$AA$2:$AB$17,2,FALSE),IF(AND(OR($D416={"1/3","2/3","3/1","3/2"}),L406="l"),VLOOKUP(N406,$AC$2:$AD$17,2,FALSE),IF(OR($D416={"1/3","2/3","3/1","3/2"}),1,"")))))))))))))))))))))))</f>
        <v/>
      </c>
      <c r="O417" s="12">
        <f t="shared" si="37"/>
        <v>0</v>
      </c>
      <c r="P417" s="13" t="str">
        <f>IF(AND(Q417="c",$A417&gt;=1,OR(R417={1,"2a","2b",3,"5a","5b","10a","10b","20a","20b","40a","40b","80a","80b","160a","160b"})),"w",IF(AND(Q417="",$A417&gt;=1,OR(R417={1,"2a","2b",3,"5a","5b","10a","10b","20a","20b","40a","40b","80a","80b","160a","160b"})),"l",""))</f>
        <v/>
      </c>
      <c r="Q417" s="7" t="str">
        <f>IF(OR($A417={1,4,7,10,13,16,19,22,25,28,31,34}),"c","")</f>
        <v/>
      </c>
      <c r="R417" s="14" t="str">
        <f>IF(AND(OR($E416={"a/b","a/c","b/a","c/a"}),P416="w"),VLOOKUP(R416,$AA$2:$AB$17,2,FALSE),IF(AND(OR($E416={"a/b","a/c","b/a","c/a"}),P416="l"),VLOOKUP(R416,$AC$2:$AD$17,2,FALSE),IF(AND(OR($E416={"a/b","a/c","b/a","c/a"}),P415="w"),VLOOKUP(R415,$AA$2:$AB$17,2,FALSE),IF(AND(OR($E416={"a/b","a/c","b/a","c/a"}),P415="l"),VLOOKUP(R415,$AC$2:$AD$17,2,FALSE),IF(AND(OR($E416={"a/b","a/c","b/a","c/a"}),P414="w"),VLOOKUP(R414,$AA$2:$AB$17,2,FALSE),IF(AND(OR($E416={"a/b","a/c","b/a","c/a"}),P414="l"),VLOOKUP(R414,$AC$2:$AD$17,2,FALSE),IF(AND(OR($E416={"a/b","a/c","b/a","c/a"}),P413="w"),VLOOKUP(R413,$AA$2:$AB$17,2,FALSE),IF(AND(OR($E416={"a/b","a/c","b/a","c/a"}),P413="l"),VLOOKUP(R413,$AC$2:$AD$17,2,FALSE),IF(AND(OR($E416={"a/b","a/c","b/a","c/a"}),P412="w"),VLOOKUP(R412,$AA$2:$AB$17,2,FALSE),IF(AND(OR($E416={"a/b","a/c","b/a","c/a"}),P412="l"),VLOOKUP(R412,$AC$2:$AD$17,2,FALSE),IF(AND(OR($E416={"a/b","a/c","b/a","c/a"}),P411="w"),VLOOKUP(R411,$AA$2:$AB$17,2,FALSE),IF(AND(OR($E416={"a/b","a/c","b/a","c/a"}),P411="l"),VLOOKUP(R411,$AC$2:$AD$17,2,FALSE),IF(AND(OR($E416={"a/b","a/c","b/a","c/a"}),P410="w"),VLOOKUP(R410,$AA$2:$AB$17,2,FALSE),IF(AND(OR($E416={"a/b","a/c","b/a","c/a"}),P410="l"),VLOOKUP(R410,$AC$2:$AD$17,2,FALSE),IF(AND(OR($E416={"a/b","a/c","b/a","c/a"}),P409="w"),VLOOKUP(R409,$AA$2:$AB$17,2,FALSE),IF(AND(OR($E416={"a/b","a/c","b/a","c/a"}),P409="l"),VLOOKUP(R409,$AC$2:$AD$17,2,FALSE),IF(AND(OR($E416={"a/b","a/c","b/a","c/a"}),P408="w"),VLOOKUP(R408,$AA$2:$AB$17,2,FALSE),IF(AND(OR($E416={"a/b","a/c","b/a","c/a"}),P408="l"),VLOOKUP(R408,$AC$2:$AD$17,2,FALSE),IF(AND(OR($E416={"a/b","a/c","b/a","c/a"}),P407="w"),VLOOKUP(R407,$AA$2:$AB$17,2,FALSE),IF(AND(OR($E416={"a/b","a/c","b/a","c/a"}),P407="l"),VLOOKUP(R407,$AC$2:$AD$17,2,FALSE),IF(AND(OR($E416={"a/b","a/c","b/a","c/a"}),P406="w"),VLOOKUP(R406,$AA$2:$AB$17,2,FALSE),IF(AND(OR($E416={"a/b","a/c","b/a","c/a"}),P406="l"),VLOOKUP(R406,$AC$2:$AD$17,2,FALSE),IF(OR($E416={"a/b","a/c","b/a","c/a"}),1,"")))))))))))))))))))))))</f>
        <v/>
      </c>
      <c r="S417" s="13" t="str">
        <f>IF(AND(T417="c",$A417&gt;=1,OR(U417={1,"2a","2b",3,"5a","5b","10a","10b","20a","20b","40a","40b","80a","80b","160a","160b"})),"w",IF(AND(T417="",$A417&gt;=1,OR(U417={1,"2a","2b",3,"5a","5b","10a","10b","20a","20b","40a","40b","80a","80b","160a","160b"})),"l",""))</f>
        <v/>
      </c>
      <c r="T417" s="7" t="str">
        <f>IF(OR($A417={2,5,8,11,14,17,20,23,26,29,32,35}),"c","")</f>
        <v/>
      </c>
      <c r="U417" s="14" t="str">
        <f>IF(AND(OR($E416={"a/b","b/c","b/a","c/b"}),S416="w"),VLOOKUP(U416,$AA$2:$AB$17,2,FALSE),IF(AND(OR($E416={"a/b","b/c","b/a","c/b"}),S416="l"),VLOOKUP(U416,$AC$2:$AD$17,2,FALSE),IF(AND(OR($E416={"a/b","b/c","b/a","c/b"}),S415="w"),VLOOKUP(U415,$AA$2:$AB$17,2,FALSE),IF(AND(OR($E416={"a/b","b/c","b/a","c/b"}),S415="l"),VLOOKUP(U415,$AC$2:$AD$17,2,FALSE),IF(AND(OR($E416={"a/b","b/c","b/a","c/b"}),S414="w"),VLOOKUP(U414,$AA$2:$AB$17,2,FALSE),IF(AND(OR($E416={"a/b","b/c","b/a","c/b"}),S414="l"),VLOOKUP(U414,$AC$2:$AD$17,2,FALSE),IF(AND(OR($E416={"a/b","b/c","b/a","c/b"}),S413="w"),VLOOKUP(U413,$AA$2:$AB$17,2,FALSE),IF(AND(OR($E416={"a/b","b/c","b/a","c/b"}),S413="l"),VLOOKUP(U413,$AC$2:$AD$17,2,FALSE),IF(AND(OR($E416={"a/b","b/c","b/a","c/b"}),S412="w"),VLOOKUP(U412,$AA$2:$AB$17,2,FALSE),IF(AND(OR($E416={"a/b","b/c","b/a","c/b"}),S412="l"),VLOOKUP(U412,$AC$2:$AD$17,2,FALSE),IF(AND(OR($E416={"a/b","b/c","b/a","c/b"}),S411="w"),VLOOKUP(U411,$AA$2:$AB$17,2,FALSE),IF(AND(OR($E416={"a/b","b/c","b/a","c/b"}),S411="l"),VLOOKUP(U411,$AC$2:$AD$17,2,FALSE),IF(AND(OR($E416={"a/b","b/c","b/a","c/b"}),S410="w"),VLOOKUP(U410,$AA$2:$AB$17,2,FALSE),IF(AND(OR($E416={"a/b","b/c","b/a","c/b"}),S410="l"),VLOOKUP(U410,$AC$2:$AD$17,2,FALSE),IF(AND(OR($E416={"a/b","b/c","b/a","c/b"}),S409="w"),VLOOKUP(U409,$AA$2:$AB$17,2,FALSE),IF(AND(OR($E416={"a/b","b/c","b/a","c/b"}),S409="l"),VLOOKUP(U409,$AC$2:$AD$17,2,FALSE),IF(AND(OR($E416={"a/b","b/c","b/a","c/b"}),S408="w"),VLOOKUP(U408,$AA$2:$AB$17,2,FALSE),IF(AND(OR($E416={"a/b","b/c","b/a","c/b"}),S408="l"),VLOOKUP(U408,$AC$2:$AD$17,2,FALSE),IF(AND(OR($E416={"a/b","b/c","b/a","c/b"}),S407="w"),VLOOKUP(U407,$AA$2:$AB$17,2,FALSE),IF(AND(OR($E416={"a/b","b/c","b/a","c/b"}),S407="l"),VLOOKUP(U407,$AC$2:$AD$17,2,FALSE),IF(AND(OR($E416={"a/b","b/c","b/a","c/b"}),S406="w"),VLOOKUP(U406,$AA$2:$AB$17,2,FALSE),IF(AND(OR($E416={"a/b","b/c","b/a","c/b"}),S406="l"),VLOOKUP(U406,$AC$2:$AD$17,2,FALSE),IF(OR($E416={"a/b","b/c","b/a","c/b"}),1,"")))))))))))))))))))))))</f>
        <v/>
      </c>
      <c r="V417" s="13" t="str">
        <f>IF(AND(W417="c",$A417&gt;=1,OR(X417={1,"2a","2b",3,"5a","5b","10a","10b","20a","20b","40a","40b","80a","80b","160a","160b"})),"w",IF(AND(W417="",$A417&gt;=1,OR(X417={1,"2a","2b",3,"5a","5b","10a","10b","20a","20b","40a","40b","80a","80b","160a","160b"})),"l",""))</f>
        <v/>
      </c>
      <c r="W417" s="7" t="str">
        <f>IF(OR($A417={3,6,9,12,15,18,21,24,27,30,33,36}),"c","")</f>
        <v/>
      </c>
      <c r="X417" s="14" t="str">
        <f>IF(AND(OR($E416={"a/c","b/c","c/a","c/b"}),V416="w"),VLOOKUP(X416,$AA$2:$AB$17,2,FALSE),IF(AND(OR($E416={"a/c","b/c","c/a","c/b"}),V416="l"),VLOOKUP(X416,$AC$2:$AD$17,2,FALSE),IF(AND(OR($E416={"a/c","b/c","c/a","c/b"}),V415="w"),VLOOKUP(X415,$AA$2:$AB$17,2,FALSE),IF(AND(OR($E416={"a/c","b/c","c/a","c/b"}),V415="l"),VLOOKUP(X415,$AC$2:$AD$17,2,FALSE),IF(AND(OR($E416={"a/c","b/c","c/a","c/b"}),V414="w"),VLOOKUP(X414,$AA$2:$AB$17,2,FALSE),IF(AND(OR($E416={"a/c","b/c","c/a","c/b"}),V414="l"),VLOOKUP(X414,$AC$2:$AD$17,2,FALSE),IF(AND(OR($E416={"a/c","b/c","c/a","c/b"}),V413="w"),VLOOKUP(X413,$AA$2:$AB$17,2,FALSE),IF(AND(OR($E416={"a/c","b/c","c/a","c/b"}),V413="l"),VLOOKUP(X413,$AC$2:$AD$17,2,FALSE),IF(AND(OR($E416={"a/c","b/c","c/a","c/b"}),V412="w"),VLOOKUP(X412,$AA$2:$AB$17,2,FALSE),IF(AND(OR($E416={"a/c","b/c","c/a","c/b"}),V412="l"),VLOOKUP(X412,$AC$2:$AD$17,2,FALSE),IF(AND(OR($E416={"a/c","b/c","c/a","c/b"}),V411="w"),VLOOKUP(X411,$AA$2:$AB$17,2,FALSE),IF(AND(OR($E416={"a/c","b/c","c/a","c/b"}),V411="l"),VLOOKUP(X411,$AC$2:$AD$17,2,FALSE),IF(AND(OR($E416={"a/c","b/c","c/a","c/b"}),V410="w"),VLOOKUP(X410,$AA$2:$AB$17,2,FALSE),IF(AND(OR($E416={"a/c","b/c","c/a","c/b"}),V410="l"),VLOOKUP(X410,$AC$2:$AD$17,2,FALSE),IF(AND(OR($E416={"a/c","b/c","c/a","c/b"}),V409="w"),VLOOKUP(X409,$AA$2:$AB$17,2,FALSE),IF(AND(OR($E416={"a/c","b/c","c/a","c/b"}),V409="l"),VLOOKUP(X409,$AC$2:$AD$17,2,FALSE),IF(AND(OR($E416={"a/c","b/c","c/a","c/b"}),V408="w"),VLOOKUP(X408,$AA$2:$AB$17,2,FALSE),IF(AND(OR($E416={"a/c","b/c","c/a","c/b"}),V408="l"),VLOOKUP(X408,$AC$2:$AD$17,2,FALSE),IF(AND(OR($E416={"a/c","b/c","c/a","c/b"}),V407="w"),VLOOKUP(X407,$AA$2:$AB$17,2,FALSE),IF(AND(OR($E416={"a/c","b/c","c/a","c/b"}),V407="l"),VLOOKUP(X407,$AC$2:$AD$17,2,FALSE),IF(AND(OR($E416={"a/c","b/c","c/a","c/b"}),V406="w"),VLOOKUP(X406,$AA$2:$AB$17,2,FALSE),IF(AND(OR($E416={"a/c","b/c","c/a","c/b"}),V406="l"),VLOOKUP(X406,$AC$2:$AD$17,2,FALSE),IF(OR($E416={"a/c","b/c","c/a","c/b"}),1,"")))))))))))))))))))))))</f>
        <v/>
      </c>
      <c r="Y417" s="12">
        <f t="shared" si="38"/>
        <v>0</v>
      </c>
      <c r="Z417" s="27">
        <f t="shared" si="39"/>
        <v>0</v>
      </c>
    </row>
    <row r="418" spans="2:26">
      <c r="B418" s="9" t="str">
        <f>IF(OR($A418={1,2,3,4,5,6,7,8,9,10,11,12}),1,IF(OR($A418={13,14,15,16,17,18,19,20,21,22,23,24}),2,IF(OR($A418={25,26,27,28,29,30,31,32,33,34,35,36}),3,"")))</f>
        <v/>
      </c>
      <c r="C418" s="9" t="str">
        <f>IF(OR($A418={1,4,7,10,13,16,19,22,25,28,31,34}),"A",IF(OR($A418={2,5,8,11,14,17,20,23,26,29,32,35}),"B",IF(OR($A418={3,6,9,12,15,18,21,24,27,30,33,36}),"C","")))</f>
        <v/>
      </c>
      <c r="D418" t="str">
        <f t="shared" si="40"/>
        <v/>
      </c>
      <c r="E418" t="str">
        <f t="shared" si="41"/>
        <v/>
      </c>
      <c r="F418" s="13" t="str">
        <f>IF(AND(G418="d",$A418&gt;=1,OR(H418={1,"2a","2b",3,"5a","5b","10a","10b","20a","20b","40a","40b","80a","80b","160a","160b"})),"w",IF(AND(G418="",$A418&gt;=1,OR(H418={1,"2a","2b",3,"5a","5b","10a","10b","20a","20b","40a","40b","80a","80b","160a","160b"})),"l",""))</f>
        <v/>
      </c>
      <c r="G418" s="7" t="str">
        <f>IF(OR($A418={1,2,3,4,5,6,7,8,9,10,11,12}),"d","")</f>
        <v/>
      </c>
      <c r="H418" s="14" t="str">
        <f>IF(AND(OR($D417={"1/2","1/3","2/1","3/1"}),F417="w"),VLOOKUP(H417,$AA$2:$AB$17,2,FALSE),IF(AND(OR($D417={"1/2","1/3","2/1","3/1"}),F417="l"),VLOOKUP(H417,$AC$2:$AD$17,2,FALSE),IF(AND(OR($D417={"1/2","1/3","2/1","3/1"}),F416="w"),VLOOKUP(H416,$AA$2:$AB$17,2,FALSE),IF(AND(OR($D417={"1/2","1/3","2/1","3/1"}),F416="l"),VLOOKUP(H416,$AC$2:$AD$17,2,FALSE),IF(AND(OR($D417={"1/2","1/3","2/1","3/1"}),F415="w"),VLOOKUP(H415,$AA$2:$AB$17,2,FALSE),IF(AND(OR($D417={"1/2","1/3","2/1","3/1"}),F415="l"),VLOOKUP(H415,$AC$2:$AD$17,2,FALSE),IF(AND(OR($D417={"1/2","1/3","2/1","3/1"}),F414="w"),VLOOKUP(H414,$AA$2:$AB$17,2,FALSE),IF(AND(OR($D417={"1/2","1/3","2/1","3/1"}),F414="l"),VLOOKUP(H414,$AC$2:$AD$17,2,FALSE),IF(AND(OR($D417={"1/2","1/3","2/1","3/1"}),F413="w"),VLOOKUP(H413,$AA$2:$AB$17,2,FALSE),IF(AND(OR($D417={"1/2","1/3","2/1","3/1"}),F413="l"),VLOOKUP(H413,$AC$2:$AD$17,2,FALSE),IF(AND(OR($D417={"1/2","1/3","2/1","3/1"}),F412="w"),VLOOKUP(H412,$AA$2:$AB$17,2,FALSE),IF(AND(OR($D417={"1/2","1/3","2/1","3/1"}),F412="l"),VLOOKUP(H412,$AC$2:$AD$17,2,FALSE),IF(AND(OR($D417={"1/2","1/3","2/1","3/1"}),F411="w"),VLOOKUP(H411,$AA$2:$AB$17,2,FALSE),IF(AND(OR($D417={"1/2","1/3","2/1","3/1"}),F411="l"),VLOOKUP(H411,$AC$2:$AD$17,2,FALSE),IF(AND(OR($D417={"1/2","1/3","2/1","3/1"}),F410="w"),VLOOKUP(H410,$AA$2:$AB$17,2,FALSE),IF(AND(OR($D417={"1/2","1/3","2/1","3/1"}),F410="l"),VLOOKUP(H410,$AC$2:$AD$17,2,FALSE),IF(AND(OR($D417={"1/2","1/3","2/1","3/1"}),F409="w"),VLOOKUP(H409,$AA$2:$AB$17,2,FALSE),IF(AND(OR($D417={"1/2","1/3","2/1","3/1"}),F409="l"),VLOOKUP(H409,$AC$2:$AD$17,2,FALSE),IF(AND(OR($D417={"1/2","1/3","2/1","3/1"}),F408="w"),VLOOKUP(H408,$AA$2:$AB$17,2,FALSE),IF(AND(OR($D417={"1/2","1/3","2/1","3/1"}),F408="l"),VLOOKUP(H408,$AC$2:$AD$17,2,FALSE),IF(AND(OR($D417={"1/2","1/3","2/1","3/1"}),F407="w"),VLOOKUP(H407,$AA$2:$AB$17,2,FALSE),IF(AND(OR($D417={"1/2","1/3","2/1","3/1"}),F407="l"),VLOOKUP(H407,$AC$2:$AD$17,2,FALSE),IF(OR($D417={"1/2","1/3","2/1","3/1"}),1,"")))))))))))))))))))))))</f>
        <v/>
      </c>
      <c r="I418" s="13" t="str">
        <f>IF(AND(J418="d",$A418&gt;=1,OR(K418={1,"2a","2b",3,"5a","5b","10a","10b","20a","20b","40a","40b","80a","80b","160a","160b"})),"w",IF(AND(J418="",$A418&gt;=1,OR(K418={1,"2a","2b",3,"5a","5b","10a","10b","20a","20b","40a","40b","80a","80b","160a","160b"})),"l",""))</f>
        <v/>
      </c>
      <c r="J418" s="7" t="str">
        <f>IF(OR($A418={13,14,15,16,17,18,19,20,21,22,23,24}),"d","")</f>
        <v/>
      </c>
      <c r="K418" s="14" t="str">
        <f>IF(AND(OR($D417={"1/2","2/3","2/1","3/2"}),I417="w"),VLOOKUP(K417,$AA$2:$AB$17,2,FALSE),IF(AND(OR($D417={"1/2","2/3","2/1","3/2"}),I417="l"),VLOOKUP(K417,$AC$2:$AD$17,2,FALSE),IF(AND(OR($D417={"1/2","2/3","2/1","3/2"}),I416="w"),VLOOKUP(K416,$AA$2:$AB$17,2,FALSE),IF(AND(OR($D417={"1/2","2/3","2/1","3/2"}),I416="l"),VLOOKUP(K416,$AC$2:$AD$17,2,FALSE),IF(AND(OR($D417={"1/2","2/3","2/1","3/2"}),I415="w"),VLOOKUP(K415,$AA$2:$AB$17,2,FALSE),IF(AND(OR($D417={"1/2","2/3","2/1","3/2"}),I415="l"),VLOOKUP(K415,$AC$2:$AD$17,2,FALSE),IF(AND(OR($D417={"1/2","2/3","2/1","3/2"}),I414="w"),VLOOKUP(K414,$AA$2:$AB$17,2,FALSE),IF(AND(OR($D417={"1/2","2/3","2/1","3/2"}),I414="l"),VLOOKUP(K414,$AC$2:$AD$17,2,FALSE),IF(AND(OR($D417={"1/2","2/3","2/1","3/2"}),I413="w"),VLOOKUP(K413,$AA$2:$AB$17,2,FALSE),IF(AND(OR($D417={"1/2","2/3","2/1","3/2"}),I413="l"),VLOOKUP(K413,$AC$2:$AD$17,2,FALSE),IF(AND(OR($D417={"1/2","2/3","2/1","3/2"}),I412="w"),VLOOKUP(K412,$AA$2:$AB$17,2,FALSE),IF(AND(OR($D417={"1/2","2/3","2/1","3/2"}),I412="l"),VLOOKUP(K412,$AC$2:$AD$17,2,FALSE),IF(AND(OR($D417={"1/2","2/3","2/1","3/2"}),I411="w"),VLOOKUP(K411,$AA$2:$AB$17,2,FALSE),IF(AND(OR($D417={"1/2","2/3","2/1","3/2"}),I411="l"),VLOOKUP(K411,$AC$2:$AD$17,2,FALSE),IF(AND(OR($D417={"1/2","2/3","2/1","3/2"}),I410="w"),VLOOKUP(K410,$AA$2:$AB$17,2,FALSE),IF(AND(OR($D417={"1/2","2/3","2/1","3/2"}),I410="l"),VLOOKUP(K410,$AC$2:$AD$17,2,FALSE),IF(AND(OR($D417={"1/2","2/3","2/1","3/2"}),I409="w"),VLOOKUP(K409,$AA$2:$AB$17,2,FALSE),IF(AND(OR($D417={"1/2","2/3","2/1","3/2"}),I409="l"),VLOOKUP(K409,$AC$2:$AD$17,2,FALSE),IF(AND(OR($D417={"1/2","2/3","2/1","3/2"}),I408="w"),VLOOKUP(K408,$AA$2:$AB$17,2,FALSE),IF(AND(OR($D417={"1/2","2/3","2/1","3/2"}),I408="l"),VLOOKUP(K408,$AC$2:$AD$17,2,FALSE),IF(AND(OR($D417={"1/2","2/3","2/1","3/2"}),I407="w"),VLOOKUP(K407,$AA$2:$AB$17,2,FALSE),IF(AND(OR($D417={"1/2","2/3","2/1","3/2"}),I407="l"),VLOOKUP(K407,$AC$2:$AD$17,2,FALSE),IF(OR($D417={"1/2","2/3","2/1","3/2"}),1,"")))))))))))))))))))))))</f>
        <v/>
      </c>
      <c r="L418" s="13" t="str">
        <f>IF(AND(M418="d",$A418&gt;=1,OR(N418={1,"2a","2b",3,"5a","5b","10a","10b","20a","20b","40a","40b","80a","80b","160a","160b"})),"w",IF(AND(M418="",$A418&gt;=1,OR(N418={1,"2a","2b",3,"5a","5b","10a","10b","20a","20b","40a","40b","80a","80b","160a","160b"})),"l",""))</f>
        <v/>
      </c>
      <c r="M418" s="7" t="str">
        <f>IF(OR($A418={25,26,27,28,29,30,31,32,33,34,35,36}),"d","")</f>
        <v/>
      </c>
      <c r="N418" s="14" t="str">
        <f>IF(AND(OR($D417={"1/3","2/3","3/1","3/2"}),L417="w"),VLOOKUP(N417,$AA$2:$AB$17,2,FALSE),IF(AND(OR($D417={"1/3","2/3","3/1","3/2"}),L417="l"),VLOOKUP(N417,$AC$2:$AD$17,2,FALSE),IF(AND(OR($D417={"1/3","2/3","3/1","3/2"}),L416="w"),VLOOKUP(N416,$AA$2:$AB$17,2,FALSE),IF(AND(OR($D417={"1/3","2/3","3/1","3/2"}),L416="l"),VLOOKUP(N416,$AC$2:$AD$17,2,FALSE),IF(AND(OR($D417={"1/3","2/3","3/1","3/2"}),L415="w"),VLOOKUP(N415,$AA$2:$AB$17,2,FALSE),IF(AND(OR($D417={"1/3","2/3","3/1","3/2"}),L415="l"),VLOOKUP(N415,$AC$2:$AD$17,2,FALSE),IF(AND(OR($D417={"1/3","2/3","3/1","3/2"}),L414="w"),VLOOKUP(N414,$AA$2:$AB$17,2,FALSE),IF(AND(OR($D417={"1/3","2/3","3/1","3/2"}),L414="l"),VLOOKUP(N414,$AC$2:$AD$17,2,FALSE),IF(AND(OR($D417={"1/3","2/3","3/1","3/2"}),L413="w"),VLOOKUP(N413,$AA$2:$AB$17,2,FALSE),IF(AND(OR($D417={"1/3","2/3","3/1","3/2"}),L413="l"),VLOOKUP(N413,$AC$2:$AD$17,2,FALSE),IF(AND(OR($D417={"1/3","2/3","3/1","3/2"}),L412="w"),VLOOKUP(N412,$AA$2:$AB$17,2,FALSE),IF(AND(OR($D417={"1/3","2/3","3/1","3/2"}),L412="l"),VLOOKUP(N412,$AC$2:$AD$17,2,FALSE),IF(AND(OR($D417={"1/3","2/3","3/1","3/2"}),L411="w"),VLOOKUP(N411,$AA$2:$AB$17,2,FALSE),IF(AND(OR($D417={"1/3","2/3","3/1","3/2"}),L411="l"),VLOOKUP(N411,$AC$2:$AD$17,2,FALSE),IF(AND(OR($D417={"1/3","2/3","3/1","3/2"}),L410="w"),VLOOKUP(N410,$AA$2:$AB$17,2,FALSE),IF(AND(OR($D417={"1/3","2/3","3/1","3/2"}),L410="l"),VLOOKUP(N410,$AC$2:$AD$17,2,FALSE),IF(AND(OR($D417={"1/3","2/3","3/1","3/2"}),L409="w"),VLOOKUP(N409,$AA$2:$AB$17,2,FALSE),IF(AND(OR($D417={"1/3","2/3","3/1","3/2"}),L409="l"),VLOOKUP(N409,$AC$2:$AD$17,2,FALSE),IF(AND(OR($D417={"1/3","2/3","3/1","3/2"}),L408="w"),VLOOKUP(N408,$AA$2:$AB$17,2,FALSE),IF(AND(OR($D417={"1/3","2/3","3/1","3/2"}),L408="l"),VLOOKUP(N408,$AC$2:$AD$17,2,FALSE),IF(AND(OR($D417={"1/3","2/3","3/1","3/2"}),L407="w"),VLOOKUP(N407,$AA$2:$AB$17,2,FALSE),IF(AND(OR($D417={"1/3","2/3","3/1","3/2"}),L407="l"),VLOOKUP(N407,$AC$2:$AD$17,2,FALSE),IF(OR($D417={"1/3","2/3","3/1","3/2"}),1,"")))))))))))))))))))))))</f>
        <v/>
      </c>
      <c r="O418" s="12">
        <f t="shared" si="37"/>
        <v>0</v>
      </c>
      <c r="P418" s="13" t="str">
        <f>IF(AND(Q418="c",$A418&gt;=1,OR(R418={1,"2a","2b",3,"5a","5b","10a","10b","20a","20b","40a","40b","80a","80b","160a","160b"})),"w",IF(AND(Q418="",$A418&gt;=1,OR(R418={1,"2a","2b",3,"5a","5b","10a","10b","20a","20b","40a","40b","80a","80b","160a","160b"})),"l",""))</f>
        <v/>
      </c>
      <c r="Q418" s="7" t="str">
        <f>IF(OR($A418={1,4,7,10,13,16,19,22,25,28,31,34}),"c","")</f>
        <v/>
      </c>
      <c r="R418" s="14" t="str">
        <f>IF(AND(OR($E417={"a/b","a/c","b/a","c/a"}),P417="w"),VLOOKUP(R417,$AA$2:$AB$17,2,FALSE),IF(AND(OR($E417={"a/b","a/c","b/a","c/a"}),P417="l"),VLOOKUP(R417,$AC$2:$AD$17,2,FALSE),IF(AND(OR($E417={"a/b","a/c","b/a","c/a"}),P416="w"),VLOOKUP(R416,$AA$2:$AB$17,2,FALSE),IF(AND(OR($E417={"a/b","a/c","b/a","c/a"}),P416="l"),VLOOKUP(R416,$AC$2:$AD$17,2,FALSE),IF(AND(OR($E417={"a/b","a/c","b/a","c/a"}),P415="w"),VLOOKUP(R415,$AA$2:$AB$17,2,FALSE),IF(AND(OR($E417={"a/b","a/c","b/a","c/a"}),P415="l"),VLOOKUP(R415,$AC$2:$AD$17,2,FALSE),IF(AND(OR($E417={"a/b","a/c","b/a","c/a"}),P414="w"),VLOOKUP(R414,$AA$2:$AB$17,2,FALSE),IF(AND(OR($E417={"a/b","a/c","b/a","c/a"}),P414="l"),VLOOKUP(R414,$AC$2:$AD$17,2,FALSE),IF(AND(OR($E417={"a/b","a/c","b/a","c/a"}),P413="w"),VLOOKUP(R413,$AA$2:$AB$17,2,FALSE),IF(AND(OR($E417={"a/b","a/c","b/a","c/a"}),P413="l"),VLOOKUP(R413,$AC$2:$AD$17,2,FALSE),IF(AND(OR($E417={"a/b","a/c","b/a","c/a"}),P412="w"),VLOOKUP(R412,$AA$2:$AB$17,2,FALSE),IF(AND(OR($E417={"a/b","a/c","b/a","c/a"}),P412="l"),VLOOKUP(R412,$AC$2:$AD$17,2,FALSE),IF(AND(OR($E417={"a/b","a/c","b/a","c/a"}),P411="w"),VLOOKUP(R411,$AA$2:$AB$17,2,FALSE),IF(AND(OR($E417={"a/b","a/c","b/a","c/a"}),P411="l"),VLOOKUP(R411,$AC$2:$AD$17,2,FALSE),IF(AND(OR($E417={"a/b","a/c","b/a","c/a"}),P410="w"),VLOOKUP(R410,$AA$2:$AB$17,2,FALSE),IF(AND(OR($E417={"a/b","a/c","b/a","c/a"}),P410="l"),VLOOKUP(R410,$AC$2:$AD$17,2,FALSE),IF(AND(OR($E417={"a/b","a/c","b/a","c/a"}),P409="w"),VLOOKUP(R409,$AA$2:$AB$17,2,FALSE),IF(AND(OR($E417={"a/b","a/c","b/a","c/a"}),P409="l"),VLOOKUP(R409,$AC$2:$AD$17,2,FALSE),IF(AND(OR($E417={"a/b","a/c","b/a","c/a"}),P408="w"),VLOOKUP(R408,$AA$2:$AB$17,2,FALSE),IF(AND(OR($E417={"a/b","a/c","b/a","c/a"}),P408="l"),VLOOKUP(R408,$AC$2:$AD$17,2,FALSE),IF(AND(OR($E417={"a/b","a/c","b/a","c/a"}),P407="w"),VLOOKUP(R407,$AA$2:$AB$17,2,FALSE),IF(AND(OR($E417={"a/b","a/c","b/a","c/a"}),P407="l"),VLOOKUP(R407,$AC$2:$AD$17,2,FALSE),IF(OR($E417={"a/b","a/c","b/a","c/a"}),1,"")))))))))))))))))))))))</f>
        <v/>
      </c>
      <c r="S418" s="13" t="str">
        <f>IF(AND(T418="c",$A418&gt;=1,OR(U418={1,"2a","2b",3,"5a","5b","10a","10b","20a","20b","40a","40b","80a","80b","160a","160b"})),"w",IF(AND(T418="",$A418&gt;=1,OR(U418={1,"2a","2b",3,"5a","5b","10a","10b","20a","20b","40a","40b","80a","80b","160a","160b"})),"l",""))</f>
        <v/>
      </c>
      <c r="T418" s="7" t="str">
        <f>IF(OR($A418={2,5,8,11,14,17,20,23,26,29,32,35}),"c","")</f>
        <v/>
      </c>
      <c r="U418" s="14" t="str">
        <f>IF(AND(OR($E417={"a/b","b/c","b/a","c/b"}),S417="w"),VLOOKUP(U417,$AA$2:$AB$17,2,FALSE),IF(AND(OR($E417={"a/b","b/c","b/a","c/b"}),S417="l"),VLOOKUP(U417,$AC$2:$AD$17,2,FALSE),IF(AND(OR($E417={"a/b","b/c","b/a","c/b"}),S416="w"),VLOOKUP(U416,$AA$2:$AB$17,2,FALSE),IF(AND(OR($E417={"a/b","b/c","b/a","c/b"}),S416="l"),VLOOKUP(U416,$AC$2:$AD$17,2,FALSE),IF(AND(OR($E417={"a/b","b/c","b/a","c/b"}),S415="w"),VLOOKUP(U415,$AA$2:$AB$17,2,FALSE),IF(AND(OR($E417={"a/b","b/c","b/a","c/b"}),S415="l"),VLOOKUP(U415,$AC$2:$AD$17,2,FALSE),IF(AND(OR($E417={"a/b","b/c","b/a","c/b"}),S414="w"),VLOOKUP(U414,$AA$2:$AB$17,2,FALSE),IF(AND(OR($E417={"a/b","b/c","b/a","c/b"}),S414="l"),VLOOKUP(U414,$AC$2:$AD$17,2,FALSE),IF(AND(OR($E417={"a/b","b/c","b/a","c/b"}),S413="w"),VLOOKUP(U413,$AA$2:$AB$17,2,FALSE),IF(AND(OR($E417={"a/b","b/c","b/a","c/b"}),S413="l"),VLOOKUP(U413,$AC$2:$AD$17,2,FALSE),IF(AND(OR($E417={"a/b","b/c","b/a","c/b"}),S412="w"),VLOOKUP(U412,$AA$2:$AB$17,2,FALSE),IF(AND(OR($E417={"a/b","b/c","b/a","c/b"}),S412="l"),VLOOKUP(U412,$AC$2:$AD$17,2,FALSE),IF(AND(OR($E417={"a/b","b/c","b/a","c/b"}),S411="w"),VLOOKUP(U411,$AA$2:$AB$17,2,FALSE),IF(AND(OR($E417={"a/b","b/c","b/a","c/b"}),S411="l"),VLOOKUP(U411,$AC$2:$AD$17,2,FALSE),IF(AND(OR($E417={"a/b","b/c","b/a","c/b"}),S410="w"),VLOOKUP(U410,$AA$2:$AB$17,2,FALSE),IF(AND(OR($E417={"a/b","b/c","b/a","c/b"}),S410="l"),VLOOKUP(U410,$AC$2:$AD$17,2,FALSE),IF(AND(OR($E417={"a/b","b/c","b/a","c/b"}),S409="w"),VLOOKUP(U409,$AA$2:$AB$17,2,FALSE),IF(AND(OR($E417={"a/b","b/c","b/a","c/b"}),S409="l"),VLOOKUP(U409,$AC$2:$AD$17,2,FALSE),IF(AND(OR($E417={"a/b","b/c","b/a","c/b"}),S408="w"),VLOOKUP(U408,$AA$2:$AB$17,2,FALSE),IF(AND(OR($E417={"a/b","b/c","b/a","c/b"}),S408="l"),VLOOKUP(U408,$AC$2:$AD$17,2,FALSE),IF(AND(OR($E417={"a/b","b/c","b/a","c/b"}),S407="w"),VLOOKUP(U407,$AA$2:$AB$17,2,FALSE),IF(AND(OR($E417={"a/b","b/c","b/a","c/b"}),S407="l"),VLOOKUP(U407,$AC$2:$AD$17,2,FALSE),IF(OR($E417={"a/b","b/c","b/a","c/b"}),1,"")))))))))))))))))))))))</f>
        <v/>
      </c>
      <c r="V418" s="13" t="str">
        <f>IF(AND(W418="c",$A418&gt;=1,OR(X418={1,"2a","2b",3,"5a","5b","10a","10b","20a","20b","40a","40b","80a","80b","160a","160b"})),"w",IF(AND(W418="",$A418&gt;=1,OR(X418={1,"2a","2b",3,"5a","5b","10a","10b","20a","20b","40a","40b","80a","80b","160a","160b"})),"l",""))</f>
        <v/>
      </c>
      <c r="W418" s="7" t="str">
        <f>IF(OR($A418={3,6,9,12,15,18,21,24,27,30,33,36}),"c","")</f>
        <v/>
      </c>
      <c r="X418" s="14" t="str">
        <f>IF(AND(OR($E417={"a/c","b/c","c/a","c/b"}),V417="w"),VLOOKUP(X417,$AA$2:$AB$17,2,FALSE),IF(AND(OR($E417={"a/c","b/c","c/a","c/b"}),V417="l"),VLOOKUP(X417,$AC$2:$AD$17,2,FALSE),IF(AND(OR($E417={"a/c","b/c","c/a","c/b"}),V416="w"),VLOOKUP(X416,$AA$2:$AB$17,2,FALSE),IF(AND(OR($E417={"a/c","b/c","c/a","c/b"}),V416="l"),VLOOKUP(X416,$AC$2:$AD$17,2,FALSE),IF(AND(OR($E417={"a/c","b/c","c/a","c/b"}),V415="w"),VLOOKUP(X415,$AA$2:$AB$17,2,FALSE),IF(AND(OR($E417={"a/c","b/c","c/a","c/b"}),V415="l"),VLOOKUP(X415,$AC$2:$AD$17,2,FALSE),IF(AND(OR($E417={"a/c","b/c","c/a","c/b"}),V414="w"),VLOOKUP(X414,$AA$2:$AB$17,2,FALSE),IF(AND(OR($E417={"a/c","b/c","c/a","c/b"}),V414="l"),VLOOKUP(X414,$AC$2:$AD$17,2,FALSE),IF(AND(OR($E417={"a/c","b/c","c/a","c/b"}),V413="w"),VLOOKUP(X413,$AA$2:$AB$17,2,FALSE),IF(AND(OR($E417={"a/c","b/c","c/a","c/b"}),V413="l"),VLOOKUP(X413,$AC$2:$AD$17,2,FALSE),IF(AND(OR($E417={"a/c","b/c","c/a","c/b"}),V412="w"),VLOOKUP(X412,$AA$2:$AB$17,2,FALSE),IF(AND(OR($E417={"a/c","b/c","c/a","c/b"}),V412="l"),VLOOKUP(X412,$AC$2:$AD$17,2,FALSE),IF(AND(OR($E417={"a/c","b/c","c/a","c/b"}),V411="w"),VLOOKUP(X411,$AA$2:$AB$17,2,FALSE),IF(AND(OR($E417={"a/c","b/c","c/a","c/b"}),V411="l"),VLOOKUP(X411,$AC$2:$AD$17,2,FALSE),IF(AND(OR($E417={"a/c","b/c","c/a","c/b"}),V410="w"),VLOOKUP(X410,$AA$2:$AB$17,2,FALSE),IF(AND(OR($E417={"a/c","b/c","c/a","c/b"}),V410="l"),VLOOKUP(X410,$AC$2:$AD$17,2,FALSE),IF(AND(OR($E417={"a/c","b/c","c/a","c/b"}),V409="w"),VLOOKUP(X409,$AA$2:$AB$17,2,FALSE),IF(AND(OR($E417={"a/c","b/c","c/a","c/b"}),V409="l"),VLOOKUP(X409,$AC$2:$AD$17,2,FALSE),IF(AND(OR($E417={"a/c","b/c","c/a","c/b"}),V408="w"),VLOOKUP(X408,$AA$2:$AB$17,2,FALSE),IF(AND(OR($E417={"a/c","b/c","c/a","c/b"}),V408="l"),VLOOKUP(X408,$AC$2:$AD$17,2,FALSE),IF(AND(OR($E417={"a/c","b/c","c/a","c/b"}),V407="w"),VLOOKUP(X407,$AA$2:$AB$17,2,FALSE),IF(AND(OR($E417={"a/c","b/c","c/a","c/b"}),V407="l"),VLOOKUP(X407,$AC$2:$AD$17,2,FALSE),IF(OR($E417={"a/c","b/c","c/a","c/b"}),1,"")))))))))))))))))))))))</f>
        <v/>
      </c>
      <c r="Y418" s="12">
        <f t="shared" si="38"/>
        <v>0</v>
      </c>
      <c r="Z418" s="27">
        <f t="shared" si="39"/>
        <v>0</v>
      </c>
    </row>
    <row r="419" spans="2:26">
      <c r="B419" s="9" t="str">
        <f>IF(OR($A419={1,2,3,4,5,6,7,8,9,10,11,12}),1,IF(OR($A419={13,14,15,16,17,18,19,20,21,22,23,24}),2,IF(OR($A419={25,26,27,28,29,30,31,32,33,34,35,36}),3,"")))</f>
        <v/>
      </c>
      <c r="C419" s="9" t="str">
        <f>IF(OR($A419={1,4,7,10,13,16,19,22,25,28,31,34}),"A",IF(OR($A419={2,5,8,11,14,17,20,23,26,29,32,35}),"B",IF(OR($A419={3,6,9,12,15,18,21,24,27,30,33,36}),"C","")))</f>
        <v/>
      </c>
      <c r="D419" t="str">
        <f t="shared" si="40"/>
        <v/>
      </c>
      <c r="E419" t="str">
        <f t="shared" si="41"/>
        <v/>
      </c>
      <c r="F419" s="13" t="str">
        <f>IF(AND(G419="d",$A419&gt;=1,OR(H419={1,"2a","2b",3,"5a","5b","10a","10b","20a","20b","40a","40b","80a","80b","160a","160b"})),"w",IF(AND(G419="",$A419&gt;=1,OR(H419={1,"2a","2b",3,"5a","5b","10a","10b","20a","20b","40a","40b","80a","80b","160a","160b"})),"l",""))</f>
        <v/>
      </c>
      <c r="G419" s="7" t="str">
        <f>IF(OR($A419={1,2,3,4,5,6,7,8,9,10,11,12}),"d","")</f>
        <v/>
      </c>
      <c r="H419" s="14" t="str">
        <f>IF(AND(OR($D418={"1/2","1/3","2/1","3/1"}),F418="w"),VLOOKUP(H418,$AA$2:$AB$17,2,FALSE),IF(AND(OR($D418={"1/2","1/3","2/1","3/1"}),F418="l"),VLOOKUP(H418,$AC$2:$AD$17,2,FALSE),IF(AND(OR($D418={"1/2","1/3","2/1","3/1"}),F417="w"),VLOOKUP(H417,$AA$2:$AB$17,2,FALSE),IF(AND(OR($D418={"1/2","1/3","2/1","3/1"}),F417="l"),VLOOKUP(H417,$AC$2:$AD$17,2,FALSE),IF(AND(OR($D418={"1/2","1/3","2/1","3/1"}),F416="w"),VLOOKUP(H416,$AA$2:$AB$17,2,FALSE),IF(AND(OR($D418={"1/2","1/3","2/1","3/1"}),F416="l"),VLOOKUP(H416,$AC$2:$AD$17,2,FALSE),IF(AND(OR($D418={"1/2","1/3","2/1","3/1"}),F415="w"),VLOOKUP(H415,$AA$2:$AB$17,2,FALSE),IF(AND(OR($D418={"1/2","1/3","2/1","3/1"}),F415="l"),VLOOKUP(H415,$AC$2:$AD$17,2,FALSE),IF(AND(OR($D418={"1/2","1/3","2/1","3/1"}),F414="w"),VLOOKUP(H414,$AA$2:$AB$17,2,FALSE),IF(AND(OR($D418={"1/2","1/3","2/1","3/1"}),F414="l"),VLOOKUP(H414,$AC$2:$AD$17,2,FALSE),IF(AND(OR($D418={"1/2","1/3","2/1","3/1"}),F413="w"),VLOOKUP(H413,$AA$2:$AB$17,2,FALSE),IF(AND(OR($D418={"1/2","1/3","2/1","3/1"}),F413="l"),VLOOKUP(H413,$AC$2:$AD$17,2,FALSE),IF(AND(OR($D418={"1/2","1/3","2/1","3/1"}),F412="w"),VLOOKUP(H412,$AA$2:$AB$17,2,FALSE),IF(AND(OR($D418={"1/2","1/3","2/1","3/1"}),F412="l"),VLOOKUP(H412,$AC$2:$AD$17,2,FALSE),IF(AND(OR($D418={"1/2","1/3","2/1","3/1"}),F411="w"),VLOOKUP(H411,$AA$2:$AB$17,2,FALSE),IF(AND(OR($D418={"1/2","1/3","2/1","3/1"}),F411="l"),VLOOKUP(H411,$AC$2:$AD$17,2,FALSE),IF(AND(OR($D418={"1/2","1/3","2/1","3/1"}),F410="w"),VLOOKUP(H410,$AA$2:$AB$17,2,FALSE),IF(AND(OR($D418={"1/2","1/3","2/1","3/1"}),F410="l"),VLOOKUP(H410,$AC$2:$AD$17,2,FALSE),IF(AND(OR($D418={"1/2","1/3","2/1","3/1"}),F409="w"),VLOOKUP(H409,$AA$2:$AB$17,2,FALSE),IF(AND(OR($D418={"1/2","1/3","2/1","3/1"}),F409="l"),VLOOKUP(H409,$AC$2:$AD$17,2,FALSE),IF(AND(OR($D418={"1/2","1/3","2/1","3/1"}),F408="w"),VLOOKUP(H408,$AA$2:$AB$17,2,FALSE),IF(AND(OR($D418={"1/2","1/3","2/1","3/1"}),F408="l"),VLOOKUP(H408,$AC$2:$AD$17,2,FALSE),IF(OR($D418={"1/2","1/3","2/1","3/1"}),1,"")))))))))))))))))))))))</f>
        <v/>
      </c>
      <c r="I419" s="13" t="str">
        <f>IF(AND(J419="d",$A419&gt;=1,OR(K419={1,"2a","2b",3,"5a","5b","10a","10b","20a","20b","40a","40b","80a","80b","160a","160b"})),"w",IF(AND(J419="",$A419&gt;=1,OR(K419={1,"2a","2b",3,"5a","5b","10a","10b","20a","20b","40a","40b","80a","80b","160a","160b"})),"l",""))</f>
        <v/>
      </c>
      <c r="J419" s="7" t="str">
        <f>IF(OR($A419={13,14,15,16,17,18,19,20,21,22,23,24}),"d","")</f>
        <v/>
      </c>
      <c r="K419" s="14" t="str">
        <f>IF(AND(OR($D418={"1/2","2/3","2/1","3/2"}),I418="w"),VLOOKUP(K418,$AA$2:$AB$17,2,FALSE),IF(AND(OR($D418={"1/2","2/3","2/1","3/2"}),I418="l"),VLOOKUP(K418,$AC$2:$AD$17,2,FALSE),IF(AND(OR($D418={"1/2","2/3","2/1","3/2"}),I417="w"),VLOOKUP(K417,$AA$2:$AB$17,2,FALSE),IF(AND(OR($D418={"1/2","2/3","2/1","3/2"}),I417="l"),VLOOKUP(K417,$AC$2:$AD$17,2,FALSE),IF(AND(OR($D418={"1/2","2/3","2/1","3/2"}),I416="w"),VLOOKUP(K416,$AA$2:$AB$17,2,FALSE),IF(AND(OR($D418={"1/2","2/3","2/1","3/2"}),I416="l"),VLOOKUP(K416,$AC$2:$AD$17,2,FALSE),IF(AND(OR($D418={"1/2","2/3","2/1","3/2"}),I415="w"),VLOOKUP(K415,$AA$2:$AB$17,2,FALSE),IF(AND(OR($D418={"1/2","2/3","2/1","3/2"}),I415="l"),VLOOKUP(K415,$AC$2:$AD$17,2,FALSE),IF(AND(OR($D418={"1/2","2/3","2/1","3/2"}),I414="w"),VLOOKUP(K414,$AA$2:$AB$17,2,FALSE),IF(AND(OR($D418={"1/2","2/3","2/1","3/2"}),I414="l"),VLOOKUP(K414,$AC$2:$AD$17,2,FALSE),IF(AND(OR($D418={"1/2","2/3","2/1","3/2"}),I413="w"),VLOOKUP(K413,$AA$2:$AB$17,2,FALSE),IF(AND(OR($D418={"1/2","2/3","2/1","3/2"}),I413="l"),VLOOKUP(K413,$AC$2:$AD$17,2,FALSE),IF(AND(OR($D418={"1/2","2/3","2/1","3/2"}),I412="w"),VLOOKUP(K412,$AA$2:$AB$17,2,FALSE),IF(AND(OR($D418={"1/2","2/3","2/1","3/2"}),I412="l"),VLOOKUP(K412,$AC$2:$AD$17,2,FALSE),IF(AND(OR($D418={"1/2","2/3","2/1","3/2"}),I411="w"),VLOOKUP(K411,$AA$2:$AB$17,2,FALSE),IF(AND(OR($D418={"1/2","2/3","2/1","3/2"}),I411="l"),VLOOKUP(K411,$AC$2:$AD$17,2,FALSE),IF(AND(OR($D418={"1/2","2/3","2/1","3/2"}),I410="w"),VLOOKUP(K410,$AA$2:$AB$17,2,FALSE),IF(AND(OR($D418={"1/2","2/3","2/1","3/2"}),I410="l"),VLOOKUP(K410,$AC$2:$AD$17,2,FALSE),IF(AND(OR($D418={"1/2","2/3","2/1","3/2"}),I409="w"),VLOOKUP(K409,$AA$2:$AB$17,2,FALSE),IF(AND(OR($D418={"1/2","2/3","2/1","3/2"}),I409="l"),VLOOKUP(K409,$AC$2:$AD$17,2,FALSE),IF(AND(OR($D418={"1/2","2/3","2/1","3/2"}),I408="w"),VLOOKUP(K408,$AA$2:$AB$17,2,FALSE),IF(AND(OR($D418={"1/2","2/3","2/1","3/2"}),I408="l"),VLOOKUP(K408,$AC$2:$AD$17,2,FALSE),IF(OR($D418={"1/2","2/3","2/1","3/2"}),1,"")))))))))))))))))))))))</f>
        <v/>
      </c>
      <c r="L419" s="13" t="str">
        <f>IF(AND(M419="d",$A419&gt;=1,OR(N419={1,"2a","2b",3,"5a","5b","10a","10b","20a","20b","40a","40b","80a","80b","160a","160b"})),"w",IF(AND(M419="",$A419&gt;=1,OR(N419={1,"2a","2b",3,"5a","5b","10a","10b","20a","20b","40a","40b","80a","80b","160a","160b"})),"l",""))</f>
        <v/>
      </c>
      <c r="M419" s="7" t="str">
        <f>IF(OR($A419={25,26,27,28,29,30,31,32,33,34,35,36}),"d","")</f>
        <v/>
      </c>
      <c r="N419" s="14" t="str">
        <f>IF(AND(OR($D418={"1/3","2/3","3/1","3/2"}),L418="w"),VLOOKUP(N418,$AA$2:$AB$17,2,FALSE),IF(AND(OR($D418={"1/3","2/3","3/1","3/2"}),L418="l"),VLOOKUP(N418,$AC$2:$AD$17,2,FALSE),IF(AND(OR($D418={"1/3","2/3","3/1","3/2"}),L417="w"),VLOOKUP(N417,$AA$2:$AB$17,2,FALSE),IF(AND(OR($D418={"1/3","2/3","3/1","3/2"}),L417="l"),VLOOKUP(N417,$AC$2:$AD$17,2,FALSE),IF(AND(OR($D418={"1/3","2/3","3/1","3/2"}),L416="w"),VLOOKUP(N416,$AA$2:$AB$17,2,FALSE),IF(AND(OR($D418={"1/3","2/3","3/1","3/2"}),L416="l"),VLOOKUP(N416,$AC$2:$AD$17,2,FALSE),IF(AND(OR($D418={"1/3","2/3","3/1","3/2"}),L415="w"),VLOOKUP(N415,$AA$2:$AB$17,2,FALSE),IF(AND(OR($D418={"1/3","2/3","3/1","3/2"}),L415="l"),VLOOKUP(N415,$AC$2:$AD$17,2,FALSE),IF(AND(OR($D418={"1/3","2/3","3/1","3/2"}),L414="w"),VLOOKUP(N414,$AA$2:$AB$17,2,FALSE),IF(AND(OR($D418={"1/3","2/3","3/1","3/2"}),L414="l"),VLOOKUP(N414,$AC$2:$AD$17,2,FALSE),IF(AND(OR($D418={"1/3","2/3","3/1","3/2"}),L413="w"),VLOOKUP(N413,$AA$2:$AB$17,2,FALSE),IF(AND(OR($D418={"1/3","2/3","3/1","3/2"}),L413="l"),VLOOKUP(N413,$AC$2:$AD$17,2,FALSE),IF(AND(OR($D418={"1/3","2/3","3/1","3/2"}),L412="w"),VLOOKUP(N412,$AA$2:$AB$17,2,FALSE),IF(AND(OR($D418={"1/3","2/3","3/1","3/2"}),L412="l"),VLOOKUP(N412,$AC$2:$AD$17,2,FALSE),IF(AND(OR($D418={"1/3","2/3","3/1","3/2"}),L411="w"),VLOOKUP(N411,$AA$2:$AB$17,2,FALSE),IF(AND(OR($D418={"1/3","2/3","3/1","3/2"}),L411="l"),VLOOKUP(N411,$AC$2:$AD$17,2,FALSE),IF(AND(OR($D418={"1/3","2/3","3/1","3/2"}),L410="w"),VLOOKUP(N410,$AA$2:$AB$17,2,FALSE),IF(AND(OR($D418={"1/3","2/3","3/1","3/2"}),L410="l"),VLOOKUP(N410,$AC$2:$AD$17,2,FALSE),IF(AND(OR($D418={"1/3","2/3","3/1","3/2"}),L409="w"),VLOOKUP(N409,$AA$2:$AB$17,2,FALSE),IF(AND(OR($D418={"1/3","2/3","3/1","3/2"}),L409="l"),VLOOKUP(N409,$AC$2:$AD$17,2,FALSE),IF(AND(OR($D418={"1/3","2/3","3/1","3/2"}),L408="w"),VLOOKUP(N408,$AA$2:$AB$17,2,FALSE),IF(AND(OR($D418={"1/3","2/3","3/1","3/2"}),L408="l"),VLOOKUP(N408,$AC$2:$AD$17,2,FALSE),IF(OR($D418={"1/3","2/3","3/1","3/2"}),1,"")))))))))))))))))))))))</f>
        <v/>
      </c>
      <c r="O419" s="12">
        <f t="shared" si="37"/>
        <v>0</v>
      </c>
      <c r="P419" s="13" t="str">
        <f>IF(AND(Q419="c",$A419&gt;=1,OR(R419={1,"2a","2b",3,"5a","5b","10a","10b","20a","20b","40a","40b","80a","80b","160a","160b"})),"w",IF(AND(Q419="",$A419&gt;=1,OR(R419={1,"2a","2b",3,"5a","5b","10a","10b","20a","20b","40a","40b","80a","80b","160a","160b"})),"l",""))</f>
        <v/>
      </c>
      <c r="Q419" s="7" t="str">
        <f>IF(OR($A419={1,4,7,10,13,16,19,22,25,28,31,34}),"c","")</f>
        <v/>
      </c>
      <c r="R419" s="14" t="str">
        <f>IF(AND(OR($E418={"a/b","a/c","b/a","c/a"}),P418="w"),VLOOKUP(R418,$AA$2:$AB$17,2,FALSE),IF(AND(OR($E418={"a/b","a/c","b/a","c/a"}),P418="l"),VLOOKUP(R418,$AC$2:$AD$17,2,FALSE),IF(AND(OR($E418={"a/b","a/c","b/a","c/a"}),P417="w"),VLOOKUP(R417,$AA$2:$AB$17,2,FALSE),IF(AND(OR($E418={"a/b","a/c","b/a","c/a"}),P417="l"),VLOOKUP(R417,$AC$2:$AD$17,2,FALSE),IF(AND(OR($E418={"a/b","a/c","b/a","c/a"}),P416="w"),VLOOKUP(R416,$AA$2:$AB$17,2,FALSE),IF(AND(OR($E418={"a/b","a/c","b/a","c/a"}),P416="l"),VLOOKUP(R416,$AC$2:$AD$17,2,FALSE),IF(AND(OR($E418={"a/b","a/c","b/a","c/a"}),P415="w"),VLOOKUP(R415,$AA$2:$AB$17,2,FALSE),IF(AND(OR($E418={"a/b","a/c","b/a","c/a"}),P415="l"),VLOOKUP(R415,$AC$2:$AD$17,2,FALSE),IF(AND(OR($E418={"a/b","a/c","b/a","c/a"}),P414="w"),VLOOKUP(R414,$AA$2:$AB$17,2,FALSE),IF(AND(OR($E418={"a/b","a/c","b/a","c/a"}),P414="l"),VLOOKUP(R414,$AC$2:$AD$17,2,FALSE),IF(AND(OR($E418={"a/b","a/c","b/a","c/a"}),P413="w"),VLOOKUP(R413,$AA$2:$AB$17,2,FALSE),IF(AND(OR($E418={"a/b","a/c","b/a","c/a"}),P413="l"),VLOOKUP(R413,$AC$2:$AD$17,2,FALSE),IF(AND(OR($E418={"a/b","a/c","b/a","c/a"}),P412="w"),VLOOKUP(R412,$AA$2:$AB$17,2,FALSE),IF(AND(OR($E418={"a/b","a/c","b/a","c/a"}),P412="l"),VLOOKUP(R412,$AC$2:$AD$17,2,FALSE),IF(AND(OR($E418={"a/b","a/c","b/a","c/a"}),P411="w"),VLOOKUP(R411,$AA$2:$AB$17,2,FALSE),IF(AND(OR($E418={"a/b","a/c","b/a","c/a"}),P411="l"),VLOOKUP(R411,$AC$2:$AD$17,2,FALSE),IF(AND(OR($E418={"a/b","a/c","b/a","c/a"}),P410="w"),VLOOKUP(R410,$AA$2:$AB$17,2,FALSE),IF(AND(OR($E418={"a/b","a/c","b/a","c/a"}),P410="l"),VLOOKUP(R410,$AC$2:$AD$17,2,FALSE),IF(AND(OR($E418={"a/b","a/c","b/a","c/a"}),P409="w"),VLOOKUP(R409,$AA$2:$AB$17,2,FALSE),IF(AND(OR($E418={"a/b","a/c","b/a","c/a"}),P409="l"),VLOOKUP(R409,$AC$2:$AD$17,2,FALSE),IF(AND(OR($E418={"a/b","a/c","b/a","c/a"}),P408="w"),VLOOKUP(R408,$AA$2:$AB$17,2,FALSE),IF(AND(OR($E418={"a/b","a/c","b/a","c/a"}),P408="l"),VLOOKUP(R408,$AC$2:$AD$17,2,FALSE),IF(OR($E418={"a/b","a/c","b/a","c/a"}),1,"")))))))))))))))))))))))</f>
        <v/>
      </c>
      <c r="S419" s="13" t="str">
        <f>IF(AND(T419="c",$A419&gt;=1,OR(U419={1,"2a","2b",3,"5a","5b","10a","10b","20a","20b","40a","40b","80a","80b","160a","160b"})),"w",IF(AND(T419="",$A419&gt;=1,OR(U419={1,"2a","2b",3,"5a","5b","10a","10b","20a","20b","40a","40b","80a","80b","160a","160b"})),"l",""))</f>
        <v/>
      </c>
      <c r="T419" s="7" t="str">
        <f>IF(OR($A419={2,5,8,11,14,17,20,23,26,29,32,35}),"c","")</f>
        <v/>
      </c>
      <c r="U419" s="14" t="str">
        <f>IF(AND(OR($E418={"a/b","b/c","b/a","c/b"}),S418="w"),VLOOKUP(U418,$AA$2:$AB$17,2,FALSE),IF(AND(OR($E418={"a/b","b/c","b/a","c/b"}),S418="l"),VLOOKUP(U418,$AC$2:$AD$17,2,FALSE),IF(AND(OR($E418={"a/b","b/c","b/a","c/b"}),S417="w"),VLOOKUP(U417,$AA$2:$AB$17,2,FALSE),IF(AND(OR($E418={"a/b","b/c","b/a","c/b"}),S417="l"),VLOOKUP(U417,$AC$2:$AD$17,2,FALSE),IF(AND(OR($E418={"a/b","b/c","b/a","c/b"}),S416="w"),VLOOKUP(U416,$AA$2:$AB$17,2,FALSE),IF(AND(OR($E418={"a/b","b/c","b/a","c/b"}),S416="l"),VLOOKUP(U416,$AC$2:$AD$17,2,FALSE),IF(AND(OR($E418={"a/b","b/c","b/a","c/b"}),S415="w"),VLOOKUP(U415,$AA$2:$AB$17,2,FALSE),IF(AND(OR($E418={"a/b","b/c","b/a","c/b"}),S415="l"),VLOOKUP(U415,$AC$2:$AD$17,2,FALSE),IF(AND(OR($E418={"a/b","b/c","b/a","c/b"}),S414="w"),VLOOKUP(U414,$AA$2:$AB$17,2,FALSE),IF(AND(OR($E418={"a/b","b/c","b/a","c/b"}),S414="l"),VLOOKUP(U414,$AC$2:$AD$17,2,FALSE),IF(AND(OR($E418={"a/b","b/c","b/a","c/b"}),S413="w"),VLOOKUP(U413,$AA$2:$AB$17,2,FALSE),IF(AND(OR($E418={"a/b","b/c","b/a","c/b"}),S413="l"),VLOOKUP(U413,$AC$2:$AD$17,2,FALSE),IF(AND(OR($E418={"a/b","b/c","b/a","c/b"}),S412="w"),VLOOKUP(U412,$AA$2:$AB$17,2,FALSE),IF(AND(OR($E418={"a/b","b/c","b/a","c/b"}),S412="l"),VLOOKUP(U412,$AC$2:$AD$17,2,FALSE),IF(AND(OR($E418={"a/b","b/c","b/a","c/b"}),S411="w"),VLOOKUP(U411,$AA$2:$AB$17,2,FALSE),IF(AND(OR($E418={"a/b","b/c","b/a","c/b"}),S411="l"),VLOOKUP(U411,$AC$2:$AD$17,2,FALSE),IF(AND(OR($E418={"a/b","b/c","b/a","c/b"}),S410="w"),VLOOKUP(U410,$AA$2:$AB$17,2,FALSE),IF(AND(OR($E418={"a/b","b/c","b/a","c/b"}),S410="l"),VLOOKUP(U410,$AC$2:$AD$17,2,FALSE),IF(AND(OR($E418={"a/b","b/c","b/a","c/b"}),S409="w"),VLOOKUP(U409,$AA$2:$AB$17,2,FALSE),IF(AND(OR($E418={"a/b","b/c","b/a","c/b"}),S409="l"),VLOOKUP(U409,$AC$2:$AD$17,2,FALSE),IF(AND(OR($E418={"a/b","b/c","b/a","c/b"}),S408="w"),VLOOKUP(U408,$AA$2:$AB$17,2,FALSE),IF(AND(OR($E418={"a/b","b/c","b/a","c/b"}),S408="l"),VLOOKUP(U408,$AC$2:$AD$17,2,FALSE),IF(OR($E418={"a/b","b/c","b/a","c/b"}),1,"")))))))))))))))))))))))</f>
        <v/>
      </c>
      <c r="V419" s="13" t="str">
        <f>IF(AND(W419="c",$A419&gt;=1,OR(X419={1,"2a","2b",3,"5a","5b","10a","10b","20a","20b","40a","40b","80a","80b","160a","160b"})),"w",IF(AND(W419="",$A419&gt;=1,OR(X419={1,"2a","2b",3,"5a","5b","10a","10b","20a","20b","40a","40b","80a","80b","160a","160b"})),"l",""))</f>
        <v/>
      </c>
      <c r="W419" s="7" t="str">
        <f>IF(OR($A419={3,6,9,12,15,18,21,24,27,30,33,36}),"c","")</f>
        <v/>
      </c>
      <c r="X419" s="14" t="str">
        <f>IF(AND(OR($E418={"a/c","b/c","c/a","c/b"}),V418="w"),VLOOKUP(X418,$AA$2:$AB$17,2,FALSE),IF(AND(OR($E418={"a/c","b/c","c/a","c/b"}),V418="l"),VLOOKUP(X418,$AC$2:$AD$17,2,FALSE),IF(AND(OR($E418={"a/c","b/c","c/a","c/b"}),V417="w"),VLOOKUP(X417,$AA$2:$AB$17,2,FALSE),IF(AND(OR($E418={"a/c","b/c","c/a","c/b"}),V417="l"),VLOOKUP(X417,$AC$2:$AD$17,2,FALSE),IF(AND(OR($E418={"a/c","b/c","c/a","c/b"}),V416="w"),VLOOKUP(X416,$AA$2:$AB$17,2,FALSE),IF(AND(OR($E418={"a/c","b/c","c/a","c/b"}),V416="l"),VLOOKUP(X416,$AC$2:$AD$17,2,FALSE),IF(AND(OR($E418={"a/c","b/c","c/a","c/b"}),V415="w"),VLOOKUP(X415,$AA$2:$AB$17,2,FALSE),IF(AND(OR($E418={"a/c","b/c","c/a","c/b"}),V415="l"),VLOOKUP(X415,$AC$2:$AD$17,2,FALSE),IF(AND(OR($E418={"a/c","b/c","c/a","c/b"}),V414="w"),VLOOKUP(X414,$AA$2:$AB$17,2,FALSE),IF(AND(OR($E418={"a/c","b/c","c/a","c/b"}),V414="l"),VLOOKUP(X414,$AC$2:$AD$17,2,FALSE),IF(AND(OR($E418={"a/c","b/c","c/a","c/b"}),V413="w"),VLOOKUP(X413,$AA$2:$AB$17,2,FALSE),IF(AND(OR($E418={"a/c","b/c","c/a","c/b"}),V413="l"),VLOOKUP(X413,$AC$2:$AD$17,2,FALSE),IF(AND(OR($E418={"a/c","b/c","c/a","c/b"}),V412="w"),VLOOKUP(X412,$AA$2:$AB$17,2,FALSE),IF(AND(OR($E418={"a/c","b/c","c/a","c/b"}),V412="l"),VLOOKUP(X412,$AC$2:$AD$17,2,FALSE),IF(AND(OR($E418={"a/c","b/c","c/a","c/b"}),V411="w"),VLOOKUP(X411,$AA$2:$AB$17,2,FALSE),IF(AND(OR($E418={"a/c","b/c","c/a","c/b"}),V411="l"),VLOOKUP(X411,$AC$2:$AD$17,2,FALSE),IF(AND(OR($E418={"a/c","b/c","c/a","c/b"}),V410="w"),VLOOKUP(X410,$AA$2:$AB$17,2,FALSE),IF(AND(OR($E418={"a/c","b/c","c/a","c/b"}),V410="l"),VLOOKUP(X410,$AC$2:$AD$17,2,FALSE),IF(AND(OR($E418={"a/c","b/c","c/a","c/b"}),V409="w"),VLOOKUP(X409,$AA$2:$AB$17,2,FALSE),IF(AND(OR($E418={"a/c","b/c","c/a","c/b"}),V409="l"),VLOOKUP(X409,$AC$2:$AD$17,2,FALSE),IF(AND(OR($E418={"a/c","b/c","c/a","c/b"}),V408="w"),VLOOKUP(X408,$AA$2:$AB$17,2,FALSE),IF(AND(OR($E418={"a/c","b/c","c/a","c/b"}),V408="l"),VLOOKUP(X408,$AC$2:$AD$17,2,FALSE),IF(OR($E418={"a/c","b/c","c/a","c/b"}),1,"")))))))))))))))))))))))</f>
        <v/>
      </c>
      <c r="Y419" s="12">
        <f t="shared" si="38"/>
        <v>0</v>
      </c>
      <c r="Z419" s="27">
        <f t="shared" si="39"/>
        <v>0</v>
      </c>
    </row>
    <row r="420" spans="2:26">
      <c r="B420" s="9" t="str">
        <f>IF(OR($A420={1,2,3,4,5,6,7,8,9,10,11,12}),1,IF(OR($A420={13,14,15,16,17,18,19,20,21,22,23,24}),2,IF(OR($A420={25,26,27,28,29,30,31,32,33,34,35,36}),3,"")))</f>
        <v/>
      </c>
      <c r="C420" s="9" t="str">
        <f>IF(OR($A420={1,4,7,10,13,16,19,22,25,28,31,34}),"A",IF(OR($A420={2,5,8,11,14,17,20,23,26,29,32,35}),"B",IF(OR($A420={3,6,9,12,15,18,21,24,27,30,33,36}),"C","")))</f>
        <v/>
      </c>
      <c r="D420" t="str">
        <f t="shared" si="40"/>
        <v/>
      </c>
      <c r="E420" t="str">
        <f t="shared" si="41"/>
        <v/>
      </c>
      <c r="F420" s="13" t="str">
        <f>IF(AND(G420="d",$A420&gt;=1,OR(H420={1,"2a","2b",3,"5a","5b","10a","10b","20a","20b","40a","40b","80a","80b","160a","160b"})),"w",IF(AND(G420="",$A420&gt;=1,OR(H420={1,"2a","2b",3,"5a","5b","10a","10b","20a","20b","40a","40b","80a","80b","160a","160b"})),"l",""))</f>
        <v/>
      </c>
      <c r="G420" s="7" t="str">
        <f>IF(OR($A420={1,2,3,4,5,6,7,8,9,10,11,12}),"d","")</f>
        <v/>
      </c>
      <c r="H420" s="14" t="str">
        <f>IF(AND(OR($D419={"1/2","1/3","2/1","3/1"}),F419="w"),VLOOKUP(H419,$AA$2:$AB$17,2,FALSE),IF(AND(OR($D419={"1/2","1/3","2/1","3/1"}),F419="l"),VLOOKUP(H419,$AC$2:$AD$17,2,FALSE),IF(AND(OR($D419={"1/2","1/3","2/1","3/1"}),F418="w"),VLOOKUP(H418,$AA$2:$AB$17,2,FALSE),IF(AND(OR($D419={"1/2","1/3","2/1","3/1"}),F418="l"),VLOOKUP(H418,$AC$2:$AD$17,2,FALSE),IF(AND(OR($D419={"1/2","1/3","2/1","3/1"}),F417="w"),VLOOKUP(H417,$AA$2:$AB$17,2,FALSE),IF(AND(OR($D419={"1/2","1/3","2/1","3/1"}),F417="l"),VLOOKUP(H417,$AC$2:$AD$17,2,FALSE),IF(AND(OR($D419={"1/2","1/3","2/1","3/1"}),F416="w"),VLOOKUP(H416,$AA$2:$AB$17,2,FALSE),IF(AND(OR($D419={"1/2","1/3","2/1","3/1"}),F416="l"),VLOOKUP(H416,$AC$2:$AD$17,2,FALSE),IF(AND(OR($D419={"1/2","1/3","2/1","3/1"}),F415="w"),VLOOKUP(H415,$AA$2:$AB$17,2,FALSE),IF(AND(OR($D419={"1/2","1/3","2/1","3/1"}),F415="l"),VLOOKUP(H415,$AC$2:$AD$17,2,FALSE),IF(AND(OR($D419={"1/2","1/3","2/1","3/1"}),F414="w"),VLOOKUP(H414,$AA$2:$AB$17,2,FALSE),IF(AND(OR($D419={"1/2","1/3","2/1","3/1"}),F414="l"),VLOOKUP(H414,$AC$2:$AD$17,2,FALSE),IF(AND(OR($D419={"1/2","1/3","2/1","3/1"}),F413="w"),VLOOKUP(H413,$AA$2:$AB$17,2,FALSE),IF(AND(OR($D419={"1/2","1/3","2/1","3/1"}),F413="l"),VLOOKUP(H413,$AC$2:$AD$17,2,FALSE),IF(AND(OR($D419={"1/2","1/3","2/1","3/1"}),F412="w"),VLOOKUP(H412,$AA$2:$AB$17,2,FALSE),IF(AND(OR($D419={"1/2","1/3","2/1","3/1"}),F412="l"),VLOOKUP(H412,$AC$2:$AD$17,2,FALSE),IF(AND(OR($D419={"1/2","1/3","2/1","3/1"}),F411="w"),VLOOKUP(H411,$AA$2:$AB$17,2,FALSE),IF(AND(OR($D419={"1/2","1/3","2/1","3/1"}),F411="l"),VLOOKUP(H411,$AC$2:$AD$17,2,FALSE),IF(AND(OR($D419={"1/2","1/3","2/1","3/1"}),F410="w"),VLOOKUP(H410,$AA$2:$AB$17,2,FALSE),IF(AND(OR($D419={"1/2","1/3","2/1","3/1"}),F410="l"),VLOOKUP(H410,$AC$2:$AD$17,2,FALSE),IF(AND(OR($D419={"1/2","1/3","2/1","3/1"}),F409="w"),VLOOKUP(H409,$AA$2:$AB$17,2,FALSE),IF(AND(OR($D419={"1/2","1/3","2/1","3/1"}),F409="l"),VLOOKUP(H409,$AC$2:$AD$17,2,FALSE),IF(OR($D419={"1/2","1/3","2/1","3/1"}),1,"")))))))))))))))))))))))</f>
        <v/>
      </c>
      <c r="I420" s="13" t="str">
        <f>IF(AND(J420="d",$A420&gt;=1,OR(K420={1,"2a","2b",3,"5a","5b","10a","10b","20a","20b","40a","40b","80a","80b","160a","160b"})),"w",IF(AND(J420="",$A420&gt;=1,OR(K420={1,"2a","2b",3,"5a","5b","10a","10b","20a","20b","40a","40b","80a","80b","160a","160b"})),"l",""))</f>
        <v/>
      </c>
      <c r="J420" s="7" t="str">
        <f>IF(OR($A420={13,14,15,16,17,18,19,20,21,22,23,24}),"d","")</f>
        <v/>
      </c>
      <c r="K420" s="14" t="str">
        <f>IF(AND(OR($D419={"1/2","2/3","2/1","3/2"}),I419="w"),VLOOKUP(K419,$AA$2:$AB$17,2,FALSE),IF(AND(OR($D419={"1/2","2/3","2/1","3/2"}),I419="l"),VLOOKUP(K419,$AC$2:$AD$17,2,FALSE),IF(AND(OR($D419={"1/2","2/3","2/1","3/2"}),I418="w"),VLOOKUP(K418,$AA$2:$AB$17,2,FALSE),IF(AND(OR($D419={"1/2","2/3","2/1","3/2"}),I418="l"),VLOOKUP(K418,$AC$2:$AD$17,2,FALSE),IF(AND(OR($D419={"1/2","2/3","2/1","3/2"}),I417="w"),VLOOKUP(K417,$AA$2:$AB$17,2,FALSE),IF(AND(OR($D419={"1/2","2/3","2/1","3/2"}),I417="l"),VLOOKUP(K417,$AC$2:$AD$17,2,FALSE),IF(AND(OR($D419={"1/2","2/3","2/1","3/2"}),I416="w"),VLOOKUP(K416,$AA$2:$AB$17,2,FALSE),IF(AND(OR($D419={"1/2","2/3","2/1","3/2"}),I416="l"),VLOOKUP(K416,$AC$2:$AD$17,2,FALSE),IF(AND(OR($D419={"1/2","2/3","2/1","3/2"}),I415="w"),VLOOKUP(K415,$AA$2:$AB$17,2,FALSE),IF(AND(OR($D419={"1/2","2/3","2/1","3/2"}),I415="l"),VLOOKUP(K415,$AC$2:$AD$17,2,FALSE),IF(AND(OR($D419={"1/2","2/3","2/1","3/2"}),I414="w"),VLOOKUP(K414,$AA$2:$AB$17,2,FALSE),IF(AND(OR($D419={"1/2","2/3","2/1","3/2"}),I414="l"),VLOOKUP(K414,$AC$2:$AD$17,2,FALSE),IF(AND(OR($D419={"1/2","2/3","2/1","3/2"}),I413="w"),VLOOKUP(K413,$AA$2:$AB$17,2,FALSE),IF(AND(OR($D419={"1/2","2/3","2/1","3/2"}),I413="l"),VLOOKUP(K413,$AC$2:$AD$17,2,FALSE),IF(AND(OR($D419={"1/2","2/3","2/1","3/2"}),I412="w"),VLOOKUP(K412,$AA$2:$AB$17,2,FALSE),IF(AND(OR($D419={"1/2","2/3","2/1","3/2"}),I412="l"),VLOOKUP(K412,$AC$2:$AD$17,2,FALSE),IF(AND(OR($D419={"1/2","2/3","2/1","3/2"}),I411="w"),VLOOKUP(K411,$AA$2:$AB$17,2,FALSE),IF(AND(OR($D419={"1/2","2/3","2/1","3/2"}),I411="l"),VLOOKUP(K411,$AC$2:$AD$17,2,FALSE),IF(AND(OR($D419={"1/2","2/3","2/1","3/2"}),I410="w"),VLOOKUP(K410,$AA$2:$AB$17,2,FALSE),IF(AND(OR($D419={"1/2","2/3","2/1","3/2"}),I410="l"),VLOOKUP(K410,$AC$2:$AD$17,2,FALSE),IF(AND(OR($D419={"1/2","2/3","2/1","3/2"}),I409="w"),VLOOKUP(K409,$AA$2:$AB$17,2,FALSE),IF(AND(OR($D419={"1/2","2/3","2/1","3/2"}),I409="l"),VLOOKUP(K409,$AC$2:$AD$17,2,FALSE),IF(OR($D419={"1/2","2/3","2/1","3/2"}),1,"")))))))))))))))))))))))</f>
        <v/>
      </c>
      <c r="L420" s="13" t="str">
        <f>IF(AND(M420="d",$A420&gt;=1,OR(N420={1,"2a","2b",3,"5a","5b","10a","10b","20a","20b","40a","40b","80a","80b","160a","160b"})),"w",IF(AND(M420="",$A420&gt;=1,OR(N420={1,"2a","2b",3,"5a","5b","10a","10b","20a","20b","40a","40b","80a","80b","160a","160b"})),"l",""))</f>
        <v/>
      </c>
      <c r="M420" s="7" t="str">
        <f>IF(OR($A420={25,26,27,28,29,30,31,32,33,34,35,36}),"d","")</f>
        <v/>
      </c>
      <c r="N420" s="14" t="str">
        <f>IF(AND(OR($D419={"1/3","2/3","3/1","3/2"}),L419="w"),VLOOKUP(N419,$AA$2:$AB$17,2,FALSE),IF(AND(OR($D419={"1/3","2/3","3/1","3/2"}),L419="l"),VLOOKUP(N419,$AC$2:$AD$17,2,FALSE),IF(AND(OR($D419={"1/3","2/3","3/1","3/2"}),L418="w"),VLOOKUP(N418,$AA$2:$AB$17,2,FALSE),IF(AND(OR($D419={"1/3","2/3","3/1","3/2"}),L418="l"),VLOOKUP(N418,$AC$2:$AD$17,2,FALSE),IF(AND(OR($D419={"1/3","2/3","3/1","3/2"}),L417="w"),VLOOKUP(N417,$AA$2:$AB$17,2,FALSE),IF(AND(OR($D419={"1/3","2/3","3/1","3/2"}),L417="l"),VLOOKUP(N417,$AC$2:$AD$17,2,FALSE),IF(AND(OR($D419={"1/3","2/3","3/1","3/2"}),L416="w"),VLOOKUP(N416,$AA$2:$AB$17,2,FALSE),IF(AND(OR($D419={"1/3","2/3","3/1","3/2"}),L416="l"),VLOOKUP(N416,$AC$2:$AD$17,2,FALSE),IF(AND(OR($D419={"1/3","2/3","3/1","3/2"}),L415="w"),VLOOKUP(N415,$AA$2:$AB$17,2,FALSE),IF(AND(OR($D419={"1/3","2/3","3/1","3/2"}),L415="l"),VLOOKUP(N415,$AC$2:$AD$17,2,FALSE),IF(AND(OR($D419={"1/3","2/3","3/1","3/2"}),L414="w"),VLOOKUP(N414,$AA$2:$AB$17,2,FALSE),IF(AND(OR($D419={"1/3","2/3","3/1","3/2"}),L414="l"),VLOOKUP(N414,$AC$2:$AD$17,2,FALSE),IF(AND(OR($D419={"1/3","2/3","3/1","3/2"}),L413="w"),VLOOKUP(N413,$AA$2:$AB$17,2,FALSE),IF(AND(OR($D419={"1/3","2/3","3/1","3/2"}),L413="l"),VLOOKUP(N413,$AC$2:$AD$17,2,FALSE),IF(AND(OR($D419={"1/3","2/3","3/1","3/2"}),L412="w"),VLOOKUP(N412,$AA$2:$AB$17,2,FALSE),IF(AND(OR($D419={"1/3","2/3","3/1","3/2"}),L412="l"),VLOOKUP(N412,$AC$2:$AD$17,2,FALSE),IF(AND(OR($D419={"1/3","2/3","3/1","3/2"}),L411="w"),VLOOKUP(N411,$AA$2:$AB$17,2,FALSE),IF(AND(OR($D419={"1/3","2/3","3/1","3/2"}),L411="l"),VLOOKUP(N411,$AC$2:$AD$17,2,FALSE),IF(AND(OR($D419={"1/3","2/3","3/1","3/2"}),L410="w"),VLOOKUP(N410,$AA$2:$AB$17,2,FALSE),IF(AND(OR($D419={"1/3","2/3","3/1","3/2"}),L410="l"),VLOOKUP(N410,$AC$2:$AD$17,2,FALSE),IF(AND(OR($D419={"1/3","2/3","3/1","3/2"}),L409="w"),VLOOKUP(N409,$AA$2:$AB$17,2,FALSE),IF(AND(OR($D419={"1/3","2/3","3/1","3/2"}),L409="l"),VLOOKUP(N409,$AC$2:$AD$17,2,FALSE),IF(OR($D419={"1/3","2/3","3/1","3/2"}),1,"")))))))))))))))))))))))</f>
        <v/>
      </c>
      <c r="O420" s="12">
        <f t="shared" si="37"/>
        <v>0</v>
      </c>
      <c r="P420" s="13" t="str">
        <f>IF(AND(Q420="c",$A420&gt;=1,OR(R420={1,"2a","2b",3,"5a","5b","10a","10b","20a","20b","40a","40b","80a","80b","160a","160b"})),"w",IF(AND(Q420="",$A420&gt;=1,OR(R420={1,"2a","2b",3,"5a","5b","10a","10b","20a","20b","40a","40b","80a","80b","160a","160b"})),"l",""))</f>
        <v/>
      </c>
      <c r="Q420" s="7" t="str">
        <f>IF(OR($A420={1,4,7,10,13,16,19,22,25,28,31,34}),"c","")</f>
        <v/>
      </c>
      <c r="R420" s="14" t="str">
        <f>IF(AND(OR($E419={"a/b","a/c","b/a","c/a"}),P419="w"),VLOOKUP(R419,$AA$2:$AB$17,2,FALSE),IF(AND(OR($E419={"a/b","a/c","b/a","c/a"}),P419="l"),VLOOKUP(R419,$AC$2:$AD$17,2,FALSE),IF(AND(OR($E419={"a/b","a/c","b/a","c/a"}),P418="w"),VLOOKUP(R418,$AA$2:$AB$17,2,FALSE),IF(AND(OR($E419={"a/b","a/c","b/a","c/a"}),P418="l"),VLOOKUP(R418,$AC$2:$AD$17,2,FALSE),IF(AND(OR($E419={"a/b","a/c","b/a","c/a"}),P417="w"),VLOOKUP(R417,$AA$2:$AB$17,2,FALSE),IF(AND(OR($E419={"a/b","a/c","b/a","c/a"}),P417="l"),VLOOKUP(R417,$AC$2:$AD$17,2,FALSE),IF(AND(OR($E419={"a/b","a/c","b/a","c/a"}),P416="w"),VLOOKUP(R416,$AA$2:$AB$17,2,FALSE),IF(AND(OR($E419={"a/b","a/c","b/a","c/a"}),P416="l"),VLOOKUP(R416,$AC$2:$AD$17,2,FALSE),IF(AND(OR($E419={"a/b","a/c","b/a","c/a"}),P415="w"),VLOOKUP(R415,$AA$2:$AB$17,2,FALSE),IF(AND(OR($E419={"a/b","a/c","b/a","c/a"}),P415="l"),VLOOKUP(R415,$AC$2:$AD$17,2,FALSE),IF(AND(OR($E419={"a/b","a/c","b/a","c/a"}),P414="w"),VLOOKUP(R414,$AA$2:$AB$17,2,FALSE),IF(AND(OR($E419={"a/b","a/c","b/a","c/a"}),P414="l"),VLOOKUP(R414,$AC$2:$AD$17,2,FALSE),IF(AND(OR($E419={"a/b","a/c","b/a","c/a"}),P413="w"),VLOOKUP(R413,$AA$2:$AB$17,2,FALSE),IF(AND(OR($E419={"a/b","a/c","b/a","c/a"}),P413="l"),VLOOKUP(R413,$AC$2:$AD$17,2,FALSE),IF(AND(OR($E419={"a/b","a/c","b/a","c/a"}),P412="w"),VLOOKUP(R412,$AA$2:$AB$17,2,FALSE),IF(AND(OR($E419={"a/b","a/c","b/a","c/a"}),P412="l"),VLOOKUP(R412,$AC$2:$AD$17,2,FALSE),IF(AND(OR($E419={"a/b","a/c","b/a","c/a"}),P411="w"),VLOOKUP(R411,$AA$2:$AB$17,2,FALSE),IF(AND(OR($E419={"a/b","a/c","b/a","c/a"}),P411="l"),VLOOKUP(R411,$AC$2:$AD$17,2,FALSE),IF(AND(OR($E419={"a/b","a/c","b/a","c/a"}),P410="w"),VLOOKUP(R410,$AA$2:$AB$17,2,FALSE),IF(AND(OR($E419={"a/b","a/c","b/a","c/a"}),P410="l"),VLOOKUP(R410,$AC$2:$AD$17,2,FALSE),IF(AND(OR($E419={"a/b","a/c","b/a","c/a"}),P409="w"),VLOOKUP(R409,$AA$2:$AB$17,2,FALSE),IF(AND(OR($E419={"a/b","a/c","b/a","c/a"}),P409="l"),VLOOKUP(R409,$AC$2:$AD$17,2,FALSE),IF(OR($E419={"a/b","a/c","b/a","c/a"}),1,"")))))))))))))))))))))))</f>
        <v/>
      </c>
      <c r="S420" s="13" t="str">
        <f>IF(AND(T420="c",$A420&gt;=1,OR(U420={1,"2a","2b",3,"5a","5b","10a","10b","20a","20b","40a","40b","80a","80b","160a","160b"})),"w",IF(AND(T420="",$A420&gt;=1,OR(U420={1,"2a","2b",3,"5a","5b","10a","10b","20a","20b","40a","40b","80a","80b","160a","160b"})),"l",""))</f>
        <v/>
      </c>
      <c r="T420" s="7" t="str">
        <f>IF(OR($A420={2,5,8,11,14,17,20,23,26,29,32,35}),"c","")</f>
        <v/>
      </c>
      <c r="U420" s="14" t="str">
        <f>IF(AND(OR($E419={"a/b","b/c","b/a","c/b"}),S419="w"),VLOOKUP(U419,$AA$2:$AB$17,2,FALSE),IF(AND(OR($E419={"a/b","b/c","b/a","c/b"}),S419="l"),VLOOKUP(U419,$AC$2:$AD$17,2,FALSE),IF(AND(OR($E419={"a/b","b/c","b/a","c/b"}),S418="w"),VLOOKUP(U418,$AA$2:$AB$17,2,FALSE),IF(AND(OR($E419={"a/b","b/c","b/a","c/b"}),S418="l"),VLOOKUP(U418,$AC$2:$AD$17,2,FALSE),IF(AND(OR($E419={"a/b","b/c","b/a","c/b"}),S417="w"),VLOOKUP(U417,$AA$2:$AB$17,2,FALSE),IF(AND(OR($E419={"a/b","b/c","b/a","c/b"}),S417="l"),VLOOKUP(U417,$AC$2:$AD$17,2,FALSE),IF(AND(OR($E419={"a/b","b/c","b/a","c/b"}),S416="w"),VLOOKUP(U416,$AA$2:$AB$17,2,FALSE),IF(AND(OR($E419={"a/b","b/c","b/a","c/b"}),S416="l"),VLOOKUP(U416,$AC$2:$AD$17,2,FALSE),IF(AND(OR($E419={"a/b","b/c","b/a","c/b"}),S415="w"),VLOOKUP(U415,$AA$2:$AB$17,2,FALSE),IF(AND(OR($E419={"a/b","b/c","b/a","c/b"}),S415="l"),VLOOKUP(U415,$AC$2:$AD$17,2,FALSE),IF(AND(OR($E419={"a/b","b/c","b/a","c/b"}),S414="w"),VLOOKUP(U414,$AA$2:$AB$17,2,FALSE),IF(AND(OR($E419={"a/b","b/c","b/a","c/b"}),S414="l"),VLOOKUP(U414,$AC$2:$AD$17,2,FALSE),IF(AND(OR($E419={"a/b","b/c","b/a","c/b"}),S413="w"),VLOOKUP(U413,$AA$2:$AB$17,2,FALSE),IF(AND(OR($E419={"a/b","b/c","b/a","c/b"}),S413="l"),VLOOKUP(U413,$AC$2:$AD$17,2,FALSE),IF(AND(OR($E419={"a/b","b/c","b/a","c/b"}),S412="w"),VLOOKUP(U412,$AA$2:$AB$17,2,FALSE),IF(AND(OR($E419={"a/b","b/c","b/a","c/b"}),S412="l"),VLOOKUP(U412,$AC$2:$AD$17,2,FALSE),IF(AND(OR($E419={"a/b","b/c","b/a","c/b"}),S411="w"),VLOOKUP(U411,$AA$2:$AB$17,2,FALSE),IF(AND(OR($E419={"a/b","b/c","b/a","c/b"}),S411="l"),VLOOKUP(U411,$AC$2:$AD$17,2,FALSE),IF(AND(OR($E419={"a/b","b/c","b/a","c/b"}),S410="w"),VLOOKUP(U410,$AA$2:$AB$17,2,FALSE),IF(AND(OR($E419={"a/b","b/c","b/a","c/b"}),S410="l"),VLOOKUP(U410,$AC$2:$AD$17,2,FALSE),IF(AND(OR($E419={"a/b","b/c","b/a","c/b"}),S409="w"),VLOOKUP(U409,$AA$2:$AB$17,2,FALSE),IF(AND(OR($E419={"a/b","b/c","b/a","c/b"}),S409="l"),VLOOKUP(U409,$AC$2:$AD$17,2,FALSE),IF(OR($E419={"a/b","b/c","b/a","c/b"}),1,"")))))))))))))))))))))))</f>
        <v/>
      </c>
      <c r="V420" s="13" t="str">
        <f>IF(AND(W420="c",$A420&gt;=1,OR(X420={1,"2a","2b",3,"5a","5b","10a","10b","20a","20b","40a","40b","80a","80b","160a","160b"})),"w",IF(AND(W420="",$A420&gt;=1,OR(X420={1,"2a","2b",3,"5a","5b","10a","10b","20a","20b","40a","40b","80a","80b","160a","160b"})),"l",""))</f>
        <v/>
      </c>
      <c r="W420" s="7" t="str">
        <f>IF(OR($A420={3,6,9,12,15,18,21,24,27,30,33,36}),"c","")</f>
        <v/>
      </c>
      <c r="X420" s="14" t="str">
        <f>IF(AND(OR($E419={"a/c","b/c","c/a","c/b"}),V419="w"),VLOOKUP(X419,$AA$2:$AB$17,2,FALSE),IF(AND(OR($E419={"a/c","b/c","c/a","c/b"}),V419="l"),VLOOKUP(X419,$AC$2:$AD$17,2,FALSE),IF(AND(OR($E419={"a/c","b/c","c/a","c/b"}),V418="w"),VLOOKUP(X418,$AA$2:$AB$17,2,FALSE),IF(AND(OR($E419={"a/c","b/c","c/a","c/b"}),V418="l"),VLOOKUP(X418,$AC$2:$AD$17,2,FALSE),IF(AND(OR($E419={"a/c","b/c","c/a","c/b"}),V417="w"),VLOOKUP(X417,$AA$2:$AB$17,2,FALSE),IF(AND(OR($E419={"a/c","b/c","c/a","c/b"}),V417="l"),VLOOKUP(X417,$AC$2:$AD$17,2,FALSE),IF(AND(OR($E419={"a/c","b/c","c/a","c/b"}),V416="w"),VLOOKUP(X416,$AA$2:$AB$17,2,FALSE),IF(AND(OR($E419={"a/c","b/c","c/a","c/b"}),V416="l"),VLOOKUP(X416,$AC$2:$AD$17,2,FALSE),IF(AND(OR($E419={"a/c","b/c","c/a","c/b"}),V415="w"),VLOOKUP(X415,$AA$2:$AB$17,2,FALSE),IF(AND(OR($E419={"a/c","b/c","c/a","c/b"}),V415="l"),VLOOKUP(X415,$AC$2:$AD$17,2,FALSE),IF(AND(OR($E419={"a/c","b/c","c/a","c/b"}),V414="w"),VLOOKUP(X414,$AA$2:$AB$17,2,FALSE),IF(AND(OR($E419={"a/c","b/c","c/a","c/b"}),V414="l"),VLOOKUP(X414,$AC$2:$AD$17,2,FALSE),IF(AND(OR($E419={"a/c","b/c","c/a","c/b"}),V413="w"),VLOOKUP(X413,$AA$2:$AB$17,2,FALSE),IF(AND(OR($E419={"a/c","b/c","c/a","c/b"}),V413="l"),VLOOKUP(X413,$AC$2:$AD$17,2,FALSE),IF(AND(OR($E419={"a/c","b/c","c/a","c/b"}),V412="w"),VLOOKUP(X412,$AA$2:$AB$17,2,FALSE),IF(AND(OR($E419={"a/c","b/c","c/a","c/b"}),V412="l"),VLOOKUP(X412,$AC$2:$AD$17,2,FALSE),IF(AND(OR($E419={"a/c","b/c","c/a","c/b"}),V411="w"),VLOOKUP(X411,$AA$2:$AB$17,2,FALSE),IF(AND(OR($E419={"a/c","b/c","c/a","c/b"}),V411="l"),VLOOKUP(X411,$AC$2:$AD$17,2,FALSE),IF(AND(OR($E419={"a/c","b/c","c/a","c/b"}),V410="w"),VLOOKUP(X410,$AA$2:$AB$17,2,FALSE),IF(AND(OR($E419={"a/c","b/c","c/a","c/b"}),V410="l"),VLOOKUP(X410,$AC$2:$AD$17,2,FALSE),IF(AND(OR($E419={"a/c","b/c","c/a","c/b"}),V409="w"),VLOOKUP(X409,$AA$2:$AB$17,2,FALSE),IF(AND(OR($E419={"a/c","b/c","c/a","c/b"}),V409="l"),VLOOKUP(X409,$AC$2:$AD$17,2,FALSE),IF(OR($E419={"a/c","b/c","c/a","c/b"}),1,"")))))))))))))))))))))))</f>
        <v/>
      </c>
      <c r="Y420" s="12">
        <f t="shared" si="38"/>
        <v>0</v>
      </c>
      <c r="Z420" s="27">
        <f t="shared" si="39"/>
        <v>0</v>
      </c>
    </row>
    <row r="421" spans="2:26">
      <c r="B421" s="9" t="str">
        <f>IF(OR($A421={1,2,3,4,5,6,7,8,9,10,11,12}),1,IF(OR($A421={13,14,15,16,17,18,19,20,21,22,23,24}),2,IF(OR($A421={25,26,27,28,29,30,31,32,33,34,35,36}),3,"")))</f>
        <v/>
      </c>
      <c r="C421" s="9" t="str">
        <f>IF(OR($A421={1,4,7,10,13,16,19,22,25,28,31,34}),"A",IF(OR($A421={2,5,8,11,14,17,20,23,26,29,32,35}),"B",IF(OR($A421={3,6,9,12,15,18,21,24,27,30,33,36}),"C","")))</f>
        <v/>
      </c>
      <c r="D421" t="str">
        <f t="shared" si="40"/>
        <v/>
      </c>
      <c r="E421" t="str">
        <f t="shared" si="41"/>
        <v/>
      </c>
      <c r="F421" s="13" t="str">
        <f>IF(AND(G421="d",$A421&gt;=1,OR(H421={1,"2a","2b",3,"5a","5b","10a","10b","20a","20b","40a","40b","80a","80b","160a","160b"})),"w",IF(AND(G421="",$A421&gt;=1,OR(H421={1,"2a","2b",3,"5a","5b","10a","10b","20a","20b","40a","40b","80a","80b","160a","160b"})),"l",""))</f>
        <v/>
      </c>
      <c r="G421" s="7" t="str">
        <f>IF(OR($A421={1,2,3,4,5,6,7,8,9,10,11,12}),"d","")</f>
        <v/>
      </c>
      <c r="H421" s="14" t="str">
        <f>IF(AND(OR($D420={"1/2","1/3","2/1","3/1"}),F420="w"),VLOOKUP(H420,$AA$2:$AB$17,2,FALSE),IF(AND(OR($D420={"1/2","1/3","2/1","3/1"}),F420="l"),VLOOKUP(H420,$AC$2:$AD$17,2,FALSE),IF(AND(OR($D420={"1/2","1/3","2/1","3/1"}),F419="w"),VLOOKUP(H419,$AA$2:$AB$17,2,FALSE),IF(AND(OR($D420={"1/2","1/3","2/1","3/1"}),F419="l"),VLOOKUP(H419,$AC$2:$AD$17,2,FALSE),IF(AND(OR($D420={"1/2","1/3","2/1","3/1"}),F418="w"),VLOOKUP(H418,$AA$2:$AB$17,2,FALSE),IF(AND(OR($D420={"1/2","1/3","2/1","3/1"}),F418="l"),VLOOKUP(H418,$AC$2:$AD$17,2,FALSE),IF(AND(OR($D420={"1/2","1/3","2/1","3/1"}),F417="w"),VLOOKUP(H417,$AA$2:$AB$17,2,FALSE),IF(AND(OR($D420={"1/2","1/3","2/1","3/1"}),F417="l"),VLOOKUP(H417,$AC$2:$AD$17,2,FALSE),IF(AND(OR($D420={"1/2","1/3","2/1","3/1"}),F416="w"),VLOOKUP(H416,$AA$2:$AB$17,2,FALSE),IF(AND(OR($D420={"1/2","1/3","2/1","3/1"}),F416="l"),VLOOKUP(H416,$AC$2:$AD$17,2,FALSE),IF(AND(OR($D420={"1/2","1/3","2/1","3/1"}),F415="w"),VLOOKUP(H415,$AA$2:$AB$17,2,FALSE),IF(AND(OR($D420={"1/2","1/3","2/1","3/1"}),F415="l"),VLOOKUP(H415,$AC$2:$AD$17,2,FALSE),IF(AND(OR($D420={"1/2","1/3","2/1","3/1"}),F414="w"),VLOOKUP(H414,$AA$2:$AB$17,2,FALSE),IF(AND(OR($D420={"1/2","1/3","2/1","3/1"}),F414="l"),VLOOKUP(H414,$AC$2:$AD$17,2,FALSE),IF(AND(OR($D420={"1/2","1/3","2/1","3/1"}),F413="w"),VLOOKUP(H413,$AA$2:$AB$17,2,FALSE),IF(AND(OR($D420={"1/2","1/3","2/1","3/1"}),F413="l"),VLOOKUP(H413,$AC$2:$AD$17,2,FALSE),IF(AND(OR($D420={"1/2","1/3","2/1","3/1"}),F412="w"),VLOOKUP(H412,$AA$2:$AB$17,2,FALSE),IF(AND(OR($D420={"1/2","1/3","2/1","3/1"}),F412="l"),VLOOKUP(H412,$AC$2:$AD$17,2,FALSE),IF(AND(OR($D420={"1/2","1/3","2/1","3/1"}),F411="w"),VLOOKUP(H411,$AA$2:$AB$17,2,FALSE),IF(AND(OR($D420={"1/2","1/3","2/1","3/1"}),F411="l"),VLOOKUP(H411,$AC$2:$AD$17,2,FALSE),IF(AND(OR($D420={"1/2","1/3","2/1","3/1"}),F410="w"),VLOOKUP(H410,$AA$2:$AB$17,2,FALSE),IF(AND(OR($D420={"1/2","1/3","2/1","3/1"}),F410="l"),VLOOKUP(H410,$AC$2:$AD$17,2,FALSE),IF(OR($D420={"1/2","1/3","2/1","3/1"}),1,"")))))))))))))))))))))))</f>
        <v/>
      </c>
      <c r="I421" s="13" t="str">
        <f>IF(AND(J421="d",$A421&gt;=1,OR(K421={1,"2a","2b",3,"5a","5b","10a","10b","20a","20b","40a","40b","80a","80b","160a","160b"})),"w",IF(AND(J421="",$A421&gt;=1,OR(K421={1,"2a","2b",3,"5a","5b","10a","10b","20a","20b","40a","40b","80a","80b","160a","160b"})),"l",""))</f>
        <v/>
      </c>
      <c r="J421" s="7" t="str">
        <f>IF(OR($A421={13,14,15,16,17,18,19,20,21,22,23,24}),"d","")</f>
        <v/>
      </c>
      <c r="K421" s="14" t="str">
        <f>IF(AND(OR($D420={"1/2","2/3","2/1","3/2"}),I420="w"),VLOOKUP(K420,$AA$2:$AB$17,2,FALSE),IF(AND(OR($D420={"1/2","2/3","2/1","3/2"}),I420="l"),VLOOKUP(K420,$AC$2:$AD$17,2,FALSE),IF(AND(OR($D420={"1/2","2/3","2/1","3/2"}),I419="w"),VLOOKUP(K419,$AA$2:$AB$17,2,FALSE),IF(AND(OR($D420={"1/2","2/3","2/1","3/2"}),I419="l"),VLOOKUP(K419,$AC$2:$AD$17,2,FALSE),IF(AND(OR($D420={"1/2","2/3","2/1","3/2"}),I418="w"),VLOOKUP(K418,$AA$2:$AB$17,2,FALSE),IF(AND(OR($D420={"1/2","2/3","2/1","3/2"}),I418="l"),VLOOKUP(K418,$AC$2:$AD$17,2,FALSE),IF(AND(OR($D420={"1/2","2/3","2/1","3/2"}),I417="w"),VLOOKUP(K417,$AA$2:$AB$17,2,FALSE),IF(AND(OR($D420={"1/2","2/3","2/1","3/2"}),I417="l"),VLOOKUP(K417,$AC$2:$AD$17,2,FALSE),IF(AND(OR($D420={"1/2","2/3","2/1","3/2"}),I416="w"),VLOOKUP(K416,$AA$2:$AB$17,2,FALSE),IF(AND(OR($D420={"1/2","2/3","2/1","3/2"}),I416="l"),VLOOKUP(K416,$AC$2:$AD$17,2,FALSE),IF(AND(OR($D420={"1/2","2/3","2/1","3/2"}),I415="w"),VLOOKUP(K415,$AA$2:$AB$17,2,FALSE),IF(AND(OR($D420={"1/2","2/3","2/1","3/2"}),I415="l"),VLOOKUP(K415,$AC$2:$AD$17,2,FALSE),IF(AND(OR($D420={"1/2","2/3","2/1","3/2"}),I414="w"),VLOOKUP(K414,$AA$2:$AB$17,2,FALSE),IF(AND(OR($D420={"1/2","2/3","2/1","3/2"}),I414="l"),VLOOKUP(K414,$AC$2:$AD$17,2,FALSE),IF(AND(OR($D420={"1/2","2/3","2/1","3/2"}),I413="w"),VLOOKUP(K413,$AA$2:$AB$17,2,FALSE),IF(AND(OR($D420={"1/2","2/3","2/1","3/2"}),I413="l"),VLOOKUP(K413,$AC$2:$AD$17,2,FALSE),IF(AND(OR($D420={"1/2","2/3","2/1","3/2"}),I412="w"),VLOOKUP(K412,$AA$2:$AB$17,2,FALSE),IF(AND(OR($D420={"1/2","2/3","2/1","3/2"}),I412="l"),VLOOKUP(K412,$AC$2:$AD$17,2,FALSE),IF(AND(OR($D420={"1/2","2/3","2/1","3/2"}),I411="w"),VLOOKUP(K411,$AA$2:$AB$17,2,FALSE),IF(AND(OR($D420={"1/2","2/3","2/1","3/2"}),I411="l"),VLOOKUP(K411,$AC$2:$AD$17,2,FALSE),IF(AND(OR($D420={"1/2","2/3","2/1","3/2"}),I410="w"),VLOOKUP(K410,$AA$2:$AB$17,2,FALSE),IF(AND(OR($D420={"1/2","2/3","2/1","3/2"}),I410="l"),VLOOKUP(K410,$AC$2:$AD$17,2,FALSE),IF(OR($D420={"1/2","2/3","2/1","3/2"}),1,"")))))))))))))))))))))))</f>
        <v/>
      </c>
      <c r="L421" s="13" t="str">
        <f>IF(AND(M421="d",$A421&gt;=1,OR(N421={1,"2a","2b",3,"5a","5b","10a","10b","20a","20b","40a","40b","80a","80b","160a","160b"})),"w",IF(AND(M421="",$A421&gt;=1,OR(N421={1,"2a","2b",3,"5a","5b","10a","10b","20a","20b","40a","40b","80a","80b","160a","160b"})),"l",""))</f>
        <v/>
      </c>
      <c r="M421" s="7" t="str">
        <f>IF(OR($A421={25,26,27,28,29,30,31,32,33,34,35,36}),"d","")</f>
        <v/>
      </c>
      <c r="N421" s="14" t="str">
        <f>IF(AND(OR($D420={"1/3","2/3","3/1","3/2"}),L420="w"),VLOOKUP(N420,$AA$2:$AB$17,2,FALSE),IF(AND(OR($D420={"1/3","2/3","3/1","3/2"}),L420="l"),VLOOKUP(N420,$AC$2:$AD$17,2,FALSE),IF(AND(OR($D420={"1/3","2/3","3/1","3/2"}),L419="w"),VLOOKUP(N419,$AA$2:$AB$17,2,FALSE),IF(AND(OR($D420={"1/3","2/3","3/1","3/2"}),L419="l"),VLOOKUP(N419,$AC$2:$AD$17,2,FALSE),IF(AND(OR($D420={"1/3","2/3","3/1","3/2"}),L418="w"),VLOOKUP(N418,$AA$2:$AB$17,2,FALSE),IF(AND(OR($D420={"1/3","2/3","3/1","3/2"}),L418="l"),VLOOKUP(N418,$AC$2:$AD$17,2,FALSE),IF(AND(OR($D420={"1/3","2/3","3/1","3/2"}),L417="w"),VLOOKUP(N417,$AA$2:$AB$17,2,FALSE),IF(AND(OR($D420={"1/3","2/3","3/1","3/2"}),L417="l"),VLOOKUP(N417,$AC$2:$AD$17,2,FALSE),IF(AND(OR($D420={"1/3","2/3","3/1","3/2"}),L416="w"),VLOOKUP(N416,$AA$2:$AB$17,2,FALSE),IF(AND(OR($D420={"1/3","2/3","3/1","3/2"}),L416="l"),VLOOKUP(N416,$AC$2:$AD$17,2,FALSE),IF(AND(OR($D420={"1/3","2/3","3/1","3/2"}),L415="w"),VLOOKUP(N415,$AA$2:$AB$17,2,FALSE),IF(AND(OR($D420={"1/3","2/3","3/1","3/2"}),L415="l"),VLOOKUP(N415,$AC$2:$AD$17,2,FALSE),IF(AND(OR($D420={"1/3","2/3","3/1","3/2"}),L414="w"),VLOOKUP(N414,$AA$2:$AB$17,2,FALSE),IF(AND(OR($D420={"1/3","2/3","3/1","3/2"}),L414="l"),VLOOKUP(N414,$AC$2:$AD$17,2,FALSE),IF(AND(OR($D420={"1/3","2/3","3/1","3/2"}),L413="w"),VLOOKUP(N413,$AA$2:$AB$17,2,FALSE),IF(AND(OR($D420={"1/3","2/3","3/1","3/2"}),L413="l"),VLOOKUP(N413,$AC$2:$AD$17,2,FALSE),IF(AND(OR($D420={"1/3","2/3","3/1","3/2"}),L412="w"),VLOOKUP(N412,$AA$2:$AB$17,2,FALSE),IF(AND(OR($D420={"1/3","2/3","3/1","3/2"}),L412="l"),VLOOKUP(N412,$AC$2:$AD$17,2,FALSE),IF(AND(OR($D420={"1/3","2/3","3/1","3/2"}),L411="w"),VLOOKUP(N411,$AA$2:$AB$17,2,FALSE),IF(AND(OR($D420={"1/3","2/3","3/1","3/2"}),L411="l"),VLOOKUP(N411,$AC$2:$AD$17,2,FALSE),IF(AND(OR($D420={"1/3","2/3","3/1","3/2"}),L410="w"),VLOOKUP(N410,$AA$2:$AB$17,2,FALSE),IF(AND(OR($D420={"1/3","2/3","3/1","3/2"}),L410="l"),VLOOKUP(N410,$AC$2:$AD$17,2,FALSE),IF(OR($D420={"1/3","2/3","3/1","3/2"}),1,"")))))))))))))))))))))))</f>
        <v/>
      </c>
      <c r="O421" s="12">
        <f t="shared" si="37"/>
        <v>0</v>
      </c>
      <c r="P421" s="13" t="str">
        <f>IF(AND(Q421="c",$A421&gt;=1,OR(R421={1,"2a","2b",3,"5a","5b","10a","10b","20a","20b","40a","40b","80a","80b","160a","160b"})),"w",IF(AND(Q421="",$A421&gt;=1,OR(R421={1,"2a","2b",3,"5a","5b","10a","10b","20a","20b","40a","40b","80a","80b","160a","160b"})),"l",""))</f>
        <v/>
      </c>
      <c r="Q421" s="7" t="str">
        <f>IF(OR($A421={1,4,7,10,13,16,19,22,25,28,31,34}),"c","")</f>
        <v/>
      </c>
      <c r="R421" s="14" t="str">
        <f>IF(AND(OR($E420={"a/b","a/c","b/a","c/a"}),P420="w"),VLOOKUP(R420,$AA$2:$AB$17,2,FALSE),IF(AND(OR($E420={"a/b","a/c","b/a","c/a"}),P420="l"),VLOOKUP(R420,$AC$2:$AD$17,2,FALSE),IF(AND(OR($E420={"a/b","a/c","b/a","c/a"}),P419="w"),VLOOKUP(R419,$AA$2:$AB$17,2,FALSE),IF(AND(OR($E420={"a/b","a/c","b/a","c/a"}),P419="l"),VLOOKUP(R419,$AC$2:$AD$17,2,FALSE),IF(AND(OR($E420={"a/b","a/c","b/a","c/a"}),P418="w"),VLOOKUP(R418,$AA$2:$AB$17,2,FALSE),IF(AND(OR($E420={"a/b","a/c","b/a","c/a"}),P418="l"),VLOOKUP(R418,$AC$2:$AD$17,2,FALSE),IF(AND(OR($E420={"a/b","a/c","b/a","c/a"}),P417="w"),VLOOKUP(R417,$AA$2:$AB$17,2,FALSE),IF(AND(OR($E420={"a/b","a/c","b/a","c/a"}),P417="l"),VLOOKUP(R417,$AC$2:$AD$17,2,FALSE),IF(AND(OR($E420={"a/b","a/c","b/a","c/a"}),P416="w"),VLOOKUP(R416,$AA$2:$AB$17,2,FALSE),IF(AND(OR($E420={"a/b","a/c","b/a","c/a"}),P416="l"),VLOOKUP(R416,$AC$2:$AD$17,2,FALSE),IF(AND(OR($E420={"a/b","a/c","b/a","c/a"}),P415="w"),VLOOKUP(R415,$AA$2:$AB$17,2,FALSE),IF(AND(OR($E420={"a/b","a/c","b/a","c/a"}),P415="l"),VLOOKUP(R415,$AC$2:$AD$17,2,FALSE),IF(AND(OR($E420={"a/b","a/c","b/a","c/a"}),P414="w"),VLOOKUP(R414,$AA$2:$AB$17,2,FALSE),IF(AND(OR($E420={"a/b","a/c","b/a","c/a"}),P414="l"),VLOOKUP(R414,$AC$2:$AD$17,2,FALSE),IF(AND(OR($E420={"a/b","a/c","b/a","c/a"}),P413="w"),VLOOKUP(R413,$AA$2:$AB$17,2,FALSE),IF(AND(OR($E420={"a/b","a/c","b/a","c/a"}),P413="l"),VLOOKUP(R413,$AC$2:$AD$17,2,FALSE),IF(AND(OR($E420={"a/b","a/c","b/a","c/a"}),P412="w"),VLOOKUP(R412,$AA$2:$AB$17,2,FALSE),IF(AND(OR($E420={"a/b","a/c","b/a","c/a"}),P412="l"),VLOOKUP(R412,$AC$2:$AD$17,2,FALSE),IF(AND(OR($E420={"a/b","a/c","b/a","c/a"}),P411="w"),VLOOKUP(R411,$AA$2:$AB$17,2,FALSE),IF(AND(OR($E420={"a/b","a/c","b/a","c/a"}),P411="l"),VLOOKUP(R411,$AC$2:$AD$17,2,FALSE),IF(AND(OR($E420={"a/b","a/c","b/a","c/a"}),P410="w"),VLOOKUP(R410,$AA$2:$AB$17,2,FALSE),IF(AND(OR($E420={"a/b","a/c","b/a","c/a"}),P410="l"),VLOOKUP(R410,$AC$2:$AD$17,2,FALSE),IF(OR($E420={"a/b","a/c","b/a","c/a"}),1,"")))))))))))))))))))))))</f>
        <v/>
      </c>
      <c r="S421" s="13" t="str">
        <f>IF(AND(T421="c",$A421&gt;=1,OR(U421={1,"2a","2b",3,"5a","5b","10a","10b","20a","20b","40a","40b","80a","80b","160a","160b"})),"w",IF(AND(T421="",$A421&gt;=1,OR(U421={1,"2a","2b",3,"5a","5b","10a","10b","20a","20b","40a","40b","80a","80b","160a","160b"})),"l",""))</f>
        <v/>
      </c>
      <c r="T421" s="7" t="str">
        <f>IF(OR($A421={2,5,8,11,14,17,20,23,26,29,32,35}),"c","")</f>
        <v/>
      </c>
      <c r="U421" s="14" t="str">
        <f>IF(AND(OR($E420={"a/b","b/c","b/a","c/b"}),S420="w"),VLOOKUP(U420,$AA$2:$AB$17,2,FALSE),IF(AND(OR($E420={"a/b","b/c","b/a","c/b"}),S420="l"),VLOOKUP(U420,$AC$2:$AD$17,2,FALSE),IF(AND(OR($E420={"a/b","b/c","b/a","c/b"}),S419="w"),VLOOKUP(U419,$AA$2:$AB$17,2,FALSE),IF(AND(OR($E420={"a/b","b/c","b/a","c/b"}),S419="l"),VLOOKUP(U419,$AC$2:$AD$17,2,FALSE),IF(AND(OR($E420={"a/b","b/c","b/a","c/b"}),S418="w"),VLOOKUP(U418,$AA$2:$AB$17,2,FALSE),IF(AND(OR($E420={"a/b","b/c","b/a","c/b"}),S418="l"),VLOOKUP(U418,$AC$2:$AD$17,2,FALSE),IF(AND(OR($E420={"a/b","b/c","b/a","c/b"}),S417="w"),VLOOKUP(U417,$AA$2:$AB$17,2,FALSE),IF(AND(OR($E420={"a/b","b/c","b/a","c/b"}),S417="l"),VLOOKUP(U417,$AC$2:$AD$17,2,FALSE),IF(AND(OR($E420={"a/b","b/c","b/a","c/b"}),S416="w"),VLOOKUP(U416,$AA$2:$AB$17,2,FALSE),IF(AND(OR($E420={"a/b","b/c","b/a","c/b"}),S416="l"),VLOOKUP(U416,$AC$2:$AD$17,2,FALSE),IF(AND(OR($E420={"a/b","b/c","b/a","c/b"}),S415="w"),VLOOKUP(U415,$AA$2:$AB$17,2,FALSE),IF(AND(OR($E420={"a/b","b/c","b/a","c/b"}),S415="l"),VLOOKUP(U415,$AC$2:$AD$17,2,FALSE),IF(AND(OR($E420={"a/b","b/c","b/a","c/b"}),S414="w"),VLOOKUP(U414,$AA$2:$AB$17,2,FALSE),IF(AND(OR($E420={"a/b","b/c","b/a","c/b"}),S414="l"),VLOOKUP(U414,$AC$2:$AD$17,2,FALSE),IF(AND(OR($E420={"a/b","b/c","b/a","c/b"}),S413="w"),VLOOKUP(U413,$AA$2:$AB$17,2,FALSE),IF(AND(OR($E420={"a/b","b/c","b/a","c/b"}),S413="l"),VLOOKUP(U413,$AC$2:$AD$17,2,FALSE),IF(AND(OR($E420={"a/b","b/c","b/a","c/b"}),S412="w"),VLOOKUP(U412,$AA$2:$AB$17,2,FALSE),IF(AND(OR($E420={"a/b","b/c","b/a","c/b"}),S412="l"),VLOOKUP(U412,$AC$2:$AD$17,2,FALSE),IF(AND(OR($E420={"a/b","b/c","b/a","c/b"}),S411="w"),VLOOKUP(U411,$AA$2:$AB$17,2,FALSE),IF(AND(OR($E420={"a/b","b/c","b/a","c/b"}),S411="l"),VLOOKUP(U411,$AC$2:$AD$17,2,FALSE),IF(AND(OR($E420={"a/b","b/c","b/a","c/b"}),S410="w"),VLOOKUP(U410,$AA$2:$AB$17,2,FALSE),IF(AND(OR($E420={"a/b","b/c","b/a","c/b"}),S410="l"),VLOOKUP(U410,$AC$2:$AD$17,2,FALSE),IF(OR($E420={"a/b","b/c","b/a","c/b"}),1,"")))))))))))))))))))))))</f>
        <v/>
      </c>
      <c r="V421" s="13" t="str">
        <f>IF(AND(W421="c",$A421&gt;=1,OR(X421={1,"2a","2b",3,"5a","5b","10a","10b","20a","20b","40a","40b","80a","80b","160a","160b"})),"w",IF(AND(W421="",$A421&gt;=1,OR(X421={1,"2a","2b",3,"5a","5b","10a","10b","20a","20b","40a","40b","80a","80b","160a","160b"})),"l",""))</f>
        <v/>
      </c>
      <c r="W421" s="7" t="str">
        <f>IF(OR($A421={3,6,9,12,15,18,21,24,27,30,33,36}),"c","")</f>
        <v/>
      </c>
      <c r="X421" s="14" t="str">
        <f>IF(AND(OR($E420={"a/c","b/c","c/a","c/b"}),V420="w"),VLOOKUP(X420,$AA$2:$AB$17,2,FALSE),IF(AND(OR($E420={"a/c","b/c","c/a","c/b"}),V420="l"),VLOOKUP(X420,$AC$2:$AD$17,2,FALSE),IF(AND(OR($E420={"a/c","b/c","c/a","c/b"}),V419="w"),VLOOKUP(X419,$AA$2:$AB$17,2,FALSE),IF(AND(OR($E420={"a/c","b/c","c/a","c/b"}),V419="l"),VLOOKUP(X419,$AC$2:$AD$17,2,FALSE),IF(AND(OR($E420={"a/c","b/c","c/a","c/b"}),V418="w"),VLOOKUP(X418,$AA$2:$AB$17,2,FALSE),IF(AND(OR($E420={"a/c","b/c","c/a","c/b"}),V418="l"),VLOOKUP(X418,$AC$2:$AD$17,2,FALSE),IF(AND(OR($E420={"a/c","b/c","c/a","c/b"}),V417="w"),VLOOKUP(X417,$AA$2:$AB$17,2,FALSE),IF(AND(OR($E420={"a/c","b/c","c/a","c/b"}),V417="l"),VLOOKUP(X417,$AC$2:$AD$17,2,FALSE),IF(AND(OR($E420={"a/c","b/c","c/a","c/b"}),V416="w"),VLOOKUP(X416,$AA$2:$AB$17,2,FALSE),IF(AND(OR($E420={"a/c","b/c","c/a","c/b"}),V416="l"),VLOOKUP(X416,$AC$2:$AD$17,2,FALSE),IF(AND(OR($E420={"a/c","b/c","c/a","c/b"}),V415="w"),VLOOKUP(X415,$AA$2:$AB$17,2,FALSE),IF(AND(OR($E420={"a/c","b/c","c/a","c/b"}),V415="l"),VLOOKUP(X415,$AC$2:$AD$17,2,FALSE),IF(AND(OR($E420={"a/c","b/c","c/a","c/b"}),V414="w"),VLOOKUP(X414,$AA$2:$AB$17,2,FALSE),IF(AND(OR($E420={"a/c","b/c","c/a","c/b"}),V414="l"),VLOOKUP(X414,$AC$2:$AD$17,2,FALSE),IF(AND(OR($E420={"a/c","b/c","c/a","c/b"}),V413="w"),VLOOKUP(X413,$AA$2:$AB$17,2,FALSE),IF(AND(OR($E420={"a/c","b/c","c/a","c/b"}),V413="l"),VLOOKUP(X413,$AC$2:$AD$17,2,FALSE),IF(AND(OR($E420={"a/c","b/c","c/a","c/b"}),V412="w"),VLOOKUP(X412,$AA$2:$AB$17,2,FALSE),IF(AND(OR($E420={"a/c","b/c","c/a","c/b"}),V412="l"),VLOOKUP(X412,$AC$2:$AD$17,2,FALSE),IF(AND(OR($E420={"a/c","b/c","c/a","c/b"}),V411="w"),VLOOKUP(X411,$AA$2:$AB$17,2,FALSE),IF(AND(OR($E420={"a/c","b/c","c/a","c/b"}),V411="l"),VLOOKUP(X411,$AC$2:$AD$17,2,FALSE),IF(AND(OR($E420={"a/c","b/c","c/a","c/b"}),V410="w"),VLOOKUP(X410,$AA$2:$AB$17,2,FALSE),IF(AND(OR($E420={"a/c","b/c","c/a","c/b"}),V410="l"),VLOOKUP(X410,$AC$2:$AD$17,2,FALSE),IF(OR($E420={"a/c","b/c","c/a","c/b"}),1,"")))))))))))))))))))))))</f>
        <v/>
      </c>
      <c r="Y421" s="12">
        <f t="shared" si="38"/>
        <v>0</v>
      </c>
      <c r="Z421" s="27">
        <f t="shared" si="39"/>
        <v>0</v>
      </c>
    </row>
    <row r="422" spans="2:26">
      <c r="B422" s="9" t="str">
        <f>IF(OR($A422={1,2,3,4,5,6,7,8,9,10,11,12}),1,IF(OR($A422={13,14,15,16,17,18,19,20,21,22,23,24}),2,IF(OR($A422={25,26,27,28,29,30,31,32,33,34,35,36}),3,"")))</f>
        <v/>
      </c>
      <c r="C422" s="9" t="str">
        <f>IF(OR($A422={1,4,7,10,13,16,19,22,25,28,31,34}),"A",IF(OR($A422={2,5,8,11,14,17,20,23,26,29,32,35}),"B",IF(OR($A422={3,6,9,12,15,18,21,24,27,30,33,36}),"C","")))</f>
        <v/>
      </c>
      <c r="D422" t="str">
        <f t="shared" si="40"/>
        <v/>
      </c>
      <c r="E422" t="str">
        <f t="shared" si="41"/>
        <v/>
      </c>
      <c r="F422" s="13" t="str">
        <f>IF(AND(G422="d",$A422&gt;=1,OR(H422={1,"2a","2b",3,"5a","5b","10a","10b","20a","20b","40a","40b","80a","80b","160a","160b"})),"w",IF(AND(G422="",$A422&gt;=1,OR(H422={1,"2a","2b",3,"5a","5b","10a","10b","20a","20b","40a","40b","80a","80b","160a","160b"})),"l",""))</f>
        <v/>
      </c>
      <c r="G422" s="7" t="str">
        <f>IF(OR($A422={1,2,3,4,5,6,7,8,9,10,11,12}),"d","")</f>
        <v/>
      </c>
      <c r="H422" s="14" t="str">
        <f>IF(AND(OR($D421={"1/2","1/3","2/1","3/1"}),F421="w"),VLOOKUP(H421,$AA$2:$AB$17,2,FALSE),IF(AND(OR($D421={"1/2","1/3","2/1","3/1"}),F421="l"),VLOOKUP(H421,$AC$2:$AD$17,2,FALSE),IF(AND(OR($D421={"1/2","1/3","2/1","3/1"}),F420="w"),VLOOKUP(H420,$AA$2:$AB$17,2,FALSE),IF(AND(OR($D421={"1/2","1/3","2/1","3/1"}),F420="l"),VLOOKUP(H420,$AC$2:$AD$17,2,FALSE),IF(AND(OR($D421={"1/2","1/3","2/1","3/1"}),F419="w"),VLOOKUP(H419,$AA$2:$AB$17,2,FALSE),IF(AND(OR($D421={"1/2","1/3","2/1","3/1"}),F419="l"),VLOOKUP(H419,$AC$2:$AD$17,2,FALSE),IF(AND(OR($D421={"1/2","1/3","2/1","3/1"}),F418="w"),VLOOKUP(H418,$AA$2:$AB$17,2,FALSE),IF(AND(OR($D421={"1/2","1/3","2/1","3/1"}),F418="l"),VLOOKUP(H418,$AC$2:$AD$17,2,FALSE),IF(AND(OR($D421={"1/2","1/3","2/1","3/1"}),F417="w"),VLOOKUP(H417,$AA$2:$AB$17,2,FALSE),IF(AND(OR($D421={"1/2","1/3","2/1","3/1"}),F417="l"),VLOOKUP(H417,$AC$2:$AD$17,2,FALSE),IF(AND(OR($D421={"1/2","1/3","2/1","3/1"}),F416="w"),VLOOKUP(H416,$AA$2:$AB$17,2,FALSE),IF(AND(OR($D421={"1/2","1/3","2/1","3/1"}),F416="l"),VLOOKUP(H416,$AC$2:$AD$17,2,FALSE),IF(AND(OR($D421={"1/2","1/3","2/1","3/1"}),F415="w"),VLOOKUP(H415,$AA$2:$AB$17,2,FALSE),IF(AND(OR($D421={"1/2","1/3","2/1","3/1"}),F415="l"),VLOOKUP(H415,$AC$2:$AD$17,2,FALSE),IF(AND(OR($D421={"1/2","1/3","2/1","3/1"}),F414="w"),VLOOKUP(H414,$AA$2:$AB$17,2,FALSE),IF(AND(OR($D421={"1/2","1/3","2/1","3/1"}),F414="l"),VLOOKUP(H414,$AC$2:$AD$17,2,FALSE),IF(AND(OR($D421={"1/2","1/3","2/1","3/1"}),F413="w"),VLOOKUP(H413,$AA$2:$AB$17,2,FALSE),IF(AND(OR($D421={"1/2","1/3","2/1","3/1"}),F413="l"),VLOOKUP(H413,$AC$2:$AD$17,2,FALSE),IF(AND(OR($D421={"1/2","1/3","2/1","3/1"}),F412="w"),VLOOKUP(H412,$AA$2:$AB$17,2,FALSE),IF(AND(OR($D421={"1/2","1/3","2/1","3/1"}),F412="l"),VLOOKUP(H412,$AC$2:$AD$17,2,FALSE),IF(AND(OR($D421={"1/2","1/3","2/1","3/1"}),F411="w"),VLOOKUP(H411,$AA$2:$AB$17,2,FALSE),IF(AND(OR($D421={"1/2","1/3","2/1","3/1"}),F411="l"),VLOOKUP(H411,$AC$2:$AD$17,2,FALSE),IF(OR($D421={"1/2","1/3","2/1","3/1"}),1,"")))))))))))))))))))))))</f>
        <v/>
      </c>
      <c r="I422" s="13" t="str">
        <f>IF(AND(J422="d",$A422&gt;=1,OR(K422={1,"2a","2b",3,"5a","5b","10a","10b","20a","20b","40a","40b","80a","80b","160a","160b"})),"w",IF(AND(J422="",$A422&gt;=1,OR(K422={1,"2a","2b",3,"5a","5b","10a","10b","20a","20b","40a","40b","80a","80b","160a","160b"})),"l",""))</f>
        <v/>
      </c>
      <c r="J422" s="7" t="str">
        <f>IF(OR($A422={13,14,15,16,17,18,19,20,21,22,23,24}),"d","")</f>
        <v/>
      </c>
      <c r="K422" s="14" t="str">
        <f>IF(AND(OR($D421={"1/2","2/3","2/1","3/2"}),I421="w"),VLOOKUP(K421,$AA$2:$AB$17,2,FALSE),IF(AND(OR($D421={"1/2","2/3","2/1","3/2"}),I421="l"),VLOOKUP(K421,$AC$2:$AD$17,2,FALSE),IF(AND(OR($D421={"1/2","2/3","2/1","3/2"}),I420="w"),VLOOKUP(K420,$AA$2:$AB$17,2,FALSE),IF(AND(OR($D421={"1/2","2/3","2/1","3/2"}),I420="l"),VLOOKUP(K420,$AC$2:$AD$17,2,FALSE),IF(AND(OR($D421={"1/2","2/3","2/1","3/2"}),I419="w"),VLOOKUP(K419,$AA$2:$AB$17,2,FALSE),IF(AND(OR($D421={"1/2","2/3","2/1","3/2"}),I419="l"),VLOOKUP(K419,$AC$2:$AD$17,2,FALSE),IF(AND(OR($D421={"1/2","2/3","2/1","3/2"}),I418="w"),VLOOKUP(K418,$AA$2:$AB$17,2,FALSE),IF(AND(OR($D421={"1/2","2/3","2/1","3/2"}),I418="l"),VLOOKUP(K418,$AC$2:$AD$17,2,FALSE),IF(AND(OR($D421={"1/2","2/3","2/1","3/2"}),I417="w"),VLOOKUP(K417,$AA$2:$AB$17,2,FALSE),IF(AND(OR($D421={"1/2","2/3","2/1","3/2"}),I417="l"),VLOOKUP(K417,$AC$2:$AD$17,2,FALSE),IF(AND(OR($D421={"1/2","2/3","2/1","3/2"}),I416="w"),VLOOKUP(K416,$AA$2:$AB$17,2,FALSE),IF(AND(OR($D421={"1/2","2/3","2/1","3/2"}),I416="l"),VLOOKUP(K416,$AC$2:$AD$17,2,FALSE),IF(AND(OR($D421={"1/2","2/3","2/1","3/2"}),I415="w"),VLOOKUP(K415,$AA$2:$AB$17,2,FALSE),IF(AND(OR($D421={"1/2","2/3","2/1","3/2"}),I415="l"),VLOOKUP(K415,$AC$2:$AD$17,2,FALSE),IF(AND(OR($D421={"1/2","2/3","2/1","3/2"}),I414="w"),VLOOKUP(K414,$AA$2:$AB$17,2,FALSE),IF(AND(OR($D421={"1/2","2/3","2/1","3/2"}),I414="l"),VLOOKUP(K414,$AC$2:$AD$17,2,FALSE),IF(AND(OR($D421={"1/2","2/3","2/1","3/2"}),I413="w"),VLOOKUP(K413,$AA$2:$AB$17,2,FALSE),IF(AND(OR($D421={"1/2","2/3","2/1","3/2"}),I413="l"),VLOOKUP(K413,$AC$2:$AD$17,2,FALSE),IF(AND(OR($D421={"1/2","2/3","2/1","3/2"}),I412="w"),VLOOKUP(K412,$AA$2:$AB$17,2,FALSE),IF(AND(OR($D421={"1/2","2/3","2/1","3/2"}),I412="l"),VLOOKUP(K412,$AC$2:$AD$17,2,FALSE),IF(AND(OR($D421={"1/2","2/3","2/1","3/2"}),I411="w"),VLOOKUP(K411,$AA$2:$AB$17,2,FALSE),IF(AND(OR($D421={"1/2","2/3","2/1","3/2"}),I411="l"),VLOOKUP(K411,$AC$2:$AD$17,2,FALSE),IF(OR($D421={"1/2","2/3","2/1","3/2"}),1,"")))))))))))))))))))))))</f>
        <v/>
      </c>
      <c r="L422" s="13" t="str">
        <f>IF(AND(M422="d",$A422&gt;=1,OR(N422={1,"2a","2b",3,"5a","5b","10a","10b","20a","20b","40a","40b","80a","80b","160a","160b"})),"w",IF(AND(M422="",$A422&gt;=1,OR(N422={1,"2a","2b",3,"5a","5b","10a","10b","20a","20b","40a","40b","80a","80b","160a","160b"})),"l",""))</f>
        <v/>
      </c>
      <c r="M422" s="7" t="str">
        <f>IF(OR($A422={25,26,27,28,29,30,31,32,33,34,35,36}),"d","")</f>
        <v/>
      </c>
      <c r="N422" s="14" t="str">
        <f>IF(AND(OR($D421={"1/3","2/3","3/1","3/2"}),L421="w"),VLOOKUP(N421,$AA$2:$AB$17,2,FALSE),IF(AND(OR($D421={"1/3","2/3","3/1","3/2"}),L421="l"),VLOOKUP(N421,$AC$2:$AD$17,2,FALSE),IF(AND(OR($D421={"1/3","2/3","3/1","3/2"}),L420="w"),VLOOKUP(N420,$AA$2:$AB$17,2,FALSE),IF(AND(OR($D421={"1/3","2/3","3/1","3/2"}),L420="l"),VLOOKUP(N420,$AC$2:$AD$17,2,FALSE),IF(AND(OR($D421={"1/3","2/3","3/1","3/2"}),L419="w"),VLOOKUP(N419,$AA$2:$AB$17,2,FALSE),IF(AND(OR($D421={"1/3","2/3","3/1","3/2"}),L419="l"),VLOOKUP(N419,$AC$2:$AD$17,2,FALSE),IF(AND(OR($D421={"1/3","2/3","3/1","3/2"}),L418="w"),VLOOKUP(N418,$AA$2:$AB$17,2,FALSE),IF(AND(OR($D421={"1/3","2/3","3/1","3/2"}),L418="l"),VLOOKUP(N418,$AC$2:$AD$17,2,FALSE),IF(AND(OR($D421={"1/3","2/3","3/1","3/2"}),L417="w"),VLOOKUP(N417,$AA$2:$AB$17,2,FALSE),IF(AND(OR($D421={"1/3","2/3","3/1","3/2"}),L417="l"),VLOOKUP(N417,$AC$2:$AD$17,2,FALSE),IF(AND(OR($D421={"1/3","2/3","3/1","3/2"}),L416="w"),VLOOKUP(N416,$AA$2:$AB$17,2,FALSE),IF(AND(OR($D421={"1/3","2/3","3/1","3/2"}),L416="l"),VLOOKUP(N416,$AC$2:$AD$17,2,FALSE),IF(AND(OR($D421={"1/3","2/3","3/1","3/2"}),L415="w"),VLOOKUP(N415,$AA$2:$AB$17,2,FALSE),IF(AND(OR($D421={"1/3","2/3","3/1","3/2"}),L415="l"),VLOOKUP(N415,$AC$2:$AD$17,2,FALSE),IF(AND(OR($D421={"1/3","2/3","3/1","3/2"}),L414="w"),VLOOKUP(N414,$AA$2:$AB$17,2,FALSE),IF(AND(OR($D421={"1/3","2/3","3/1","3/2"}),L414="l"),VLOOKUP(N414,$AC$2:$AD$17,2,FALSE),IF(AND(OR($D421={"1/3","2/3","3/1","3/2"}),L413="w"),VLOOKUP(N413,$AA$2:$AB$17,2,FALSE),IF(AND(OR($D421={"1/3","2/3","3/1","3/2"}),L413="l"),VLOOKUP(N413,$AC$2:$AD$17,2,FALSE),IF(AND(OR($D421={"1/3","2/3","3/1","3/2"}),L412="w"),VLOOKUP(N412,$AA$2:$AB$17,2,FALSE),IF(AND(OR($D421={"1/3","2/3","3/1","3/2"}),L412="l"),VLOOKUP(N412,$AC$2:$AD$17,2,FALSE),IF(AND(OR($D421={"1/3","2/3","3/1","3/2"}),L411="w"),VLOOKUP(N411,$AA$2:$AB$17,2,FALSE),IF(AND(OR($D421={"1/3","2/3","3/1","3/2"}),L411="l"),VLOOKUP(N411,$AC$2:$AD$17,2,FALSE),IF(OR($D421={"1/3","2/3","3/1","3/2"}),1,"")))))))))))))))))))))))</f>
        <v/>
      </c>
      <c r="O422" s="12">
        <f t="shared" si="37"/>
        <v>0</v>
      </c>
      <c r="P422" s="13" t="str">
        <f>IF(AND(Q422="c",$A422&gt;=1,OR(R422={1,"2a","2b",3,"5a","5b","10a","10b","20a","20b","40a","40b","80a","80b","160a","160b"})),"w",IF(AND(Q422="",$A422&gt;=1,OR(R422={1,"2a","2b",3,"5a","5b","10a","10b","20a","20b","40a","40b","80a","80b","160a","160b"})),"l",""))</f>
        <v/>
      </c>
      <c r="Q422" s="7" t="str">
        <f>IF(OR($A422={1,4,7,10,13,16,19,22,25,28,31,34}),"c","")</f>
        <v/>
      </c>
      <c r="R422" s="14" t="str">
        <f>IF(AND(OR($E421={"a/b","a/c","b/a","c/a"}),P421="w"),VLOOKUP(R421,$AA$2:$AB$17,2,FALSE),IF(AND(OR($E421={"a/b","a/c","b/a","c/a"}),P421="l"),VLOOKUP(R421,$AC$2:$AD$17,2,FALSE),IF(AND(OR($E421={"a/b","a/c","b/a","c/a"}),P420="w"),VLOOKUP(R420,$AA$2:$AB$17,2,FALSE),IF(AND(OR($E421={"a/b","a/c","b/a","c/a"}),P420="l"),VLOOKUP(R420,$AC$2:$AD$17,2,FALSE),IF(AND(OR($E421={"a/b","a/c","b/a","c/a"}),P419="w"),VLOOKUP(R419,$AA$2:$AB$17,2,FALSE),IF(AND(OR($E421={"a/b","a/c","b/a","c/a"}),P419="l"),VLOOKUP(R419,$AC$2:$AD$17,2,FALSE),IF(AND(OR($E421={"a/b","a/c","b/a","c/a"}),P418="w"),VLOOKUP(R418,$AA$2:$AB$17,2,FALSE),IF(AND(OR($E421={"a/b","a/c","b/a","c/a"}),P418="l"),VLOOKUP(R418,$AC$2:$AD$17,2,FALSE),IF(AND(OR($E421={"a/b","a/c","b/a","c/a"}),P417="w"),VLOOKUP(R417,$AA$2:$AB$17,2,FALSE),IF(AND(OR($E421={"a/b","a/c","b/a","c/a"}),P417="l"),VLOOKUP(R417,$AC$2:$AD$17,2,FALSE),IF(AND(OR($E421={"a/b","a/c","b/a","c/a"}),P416="w"),VLOOKUP(R416,$AA$2:$AB$17,2,FALSE),IF(AND(OR($E421={"a/b","a/c","b/a","c/a"}),P416="l"),VLOOKUP(R416,$AC$2:$AD$17,2,FALSE),IF(AND(OR($E421={"a/b","a/c","b/a","c/a"}),P415="w"),VLOOKUP(R415,$AA$2:$AB$17,2,FALSE),IF(AND(OR($E421={"a/b","a/c","b/a","c/a"}),P415="l"),VLOOKUP(R415,$AC$2:$AD$17,2,FALSE),IF(AND(OR($E421={"a/b","a/c","b/a","c/a"}),P414="w"),VLOOKUP(R414,$AA$2:$AB$17,2,FALSE),IF(AND(OR($E421={"a/b","a/c","b/a","c/a"}),P414="l"),VLOOKUP(R414,$AC$2:$AD$17,2,FALSE),IF(AND(OR($E421={"a/b","a/c","b/a","c/a"}),P413="w"),VLOOKUP(R413,$AA$2:$AB$17,2,FALSE),IF(AND(OR($E421={"a/b","a/c","b/a","c/a"}),P413="l"),VLOOKUP(R413,$AC$2:$AD$17,2,FALSE),IF(AND(OR($E421={"a/b","a/c","b/a","c/a"}),P412="w"),VLOOKUP(R412,$AA$2:$AB$17,2,FALSE),IF(AND(OR($E421={"a/b","a/c","b/a","c/a"}),P412="l"),VLOOKUP(R412,$AC$2:$AD$17,2,FALSE),IF(AND(OR($E421={"a/b","a/c","b/a","c/a"}),P411="w"),VLOOKUP(R411,$AA$2:$AB$17,2,FALSE),IF(AND(OR($E421={"a/b","a/c","b/a","c/a"}),P411="l"),VLOOKUP(R411,$AC$2:$AD$17,2,FALSE),IF(OR($E421={"a/b","a/c","b/a","c/a"}),1,"")))))))))))))))))))))))</f>
        <v/>
      </c>
      <c r="S422" s="13" t="str">
        <f>IF(AND(T422="c",$A422&gt;=1,OR(U422={1,"2a","2b",3,"5a","5b","10a","10b","20a","20b","40a","40b","80a","80b","160a","160b"})),"w",IF(AND(T422="",$A422&gt;=1,OR(U422={1,"2a","2b",3,"5a","5b","10a","10b","20a","20b","40a","40b","80a","80b","160a","160b"})),"l",""))</f>
        <v/>
      </c>
      <c r="T422" s="7" t="str">
        <f>IF(OR($A422={2,5,8,11,14,17,20,23,26,29,32,35}),"c","")</f>
        <v/>
      </c>
      <c r="U422" s="14" t="str">
        <f>IF(AND(OR($E421={"a/b","b/c","b/a","c/b"}),S421="w"),VLOOKUP(U421,$AA$2:$AB$17,2,FALSE),IF(AND(OR($E421={"a/b","b/c","b/a","c/b"}),S421="l"),VLOOKUP(U421,$AC$2:$AD$17,2,FALSE),IF(AND(OR($E421={"a/b","b/c","b/a","c/b"}),S420="w"),VLOOKUP(U420,$AA$2:$AB$17,2,FALSE),IF(AND(OR($E421={"a/b","b/c","b/a","c/b"}),S420="l"),VLOOKUP(U420,$AC$2:$AD$17,2,FALSE),IF(AND(OR($E421={"a/b","b/c","b/a","c/b"}),S419="w"),VLOOKUP(U419,$AA$2:$AB$17,2,FALSE),IF(AND(OR($E421={"a/b","b/c","b/a","c/b"}),S419="l"),VLOOKUP(U419,$AC$2:$AD$17,2,FALSE),IF(AND(OR($E421={"a/b","b/c","b/a","c/b"}),S418="w"),VLOOKUP(U418,$AA$2:$AB$17,2,FALSE),IF(AND(OR($E421={"a/b","b/c","b/a","c/b"}),S418="l"),VLOOKUP(U418,$AC$2:$AD$17,2,FALSE),IF(AND(OR($E421={"a/b","b/c","b/a","c/b"}),S417="w"),VLOOKUP(U417,$AA$2:$AB$17,2,FALSE),IF(AND(OR($E421={"a/b","b/c","b/a","c/b"}),S417="l"),VLOOKUP(U417,$AC$2:$AD$17,2,FALSE),IF(AND(OR($E421={"a/b","b/c","b/a","c/b"}),S416="w"),VLOOKUP(U416,$AA$2:$AB$17,2,FALSE),IF(AND(OR($E421={"a/b","b/c","b/a","c/b"}),S416="l"),VLOOKUP(U416,$AC$2:$AD$17,2,FALSE),IF(AND(OR($E421={"a/b","b/c","b/a","c/b"}),S415="w"),VLOOKUP(U415,$AA$2:$AB$17,2,FALSE),IF(AND(OR($E421={"a/b","b/c","b/a","c/b"}),S415="l"),VLOOKUP(U415,$AC$2:$AD$17,2,FALSE),IF(AND(OR($E421={"a/b","b/c","b/a","c/b"}),S414="w"),VLOOKUP(U414,$AA$2:$AB$17,2,FALSE),IF(AND(OR($E421={"a/b","b/c","b/a","c/b"}),S414="l"),VLOOKUP(U414,$AC$2:$AD$17,2,FALSE),IF(AND(OR($E421={"a/b","b/c","b/a","c/b"}),S413="w"),VLOOKUP(U413,$AA$2:$AB$17,2,FALSE),IF(AND(OR($E421={"a/b","b/c","b/a","c/b"}),S413="l"),VLOOKUP(U413,$AC$2:$AD$17,2,FALSE),IF(AND(OR($E421={"a/b","b/c","b/a","c/b"}),S412="w"),VLOOKUP(U412,$AA$2:$AB$17,2,FALSE),IF(AND(OR($E421={"a/b","b/c","b/a","c/b"}),S412="l"),VLOOKUP(U412,$AC$2:$AD$17,2,FALSE),IF(AND(OR($E421={"a/b","b/c","b/a","c/b"}),S411="w"),VLOOKUP(U411,$AA$2:$AB$17,2,FALSE),IF(AND(OR($E421={"a/b","b/c","b/a","c/b"}),S411="l"),VLOOKUP(U411,$AC$2:$AD$17,2,FALSE),IF(OR($E421={"a/b","b/c","b/a","c/b"}),1,"")))))))))))))))))))))))</f>
        <v/>
      </c>
      <c r="V422" s="13" t="str">
        <f>IF(AND(W422="c",$A422&gt;=1,OR(X422={1,"2a","2b",3,"5a","5b","10a","10b","20a","20b","40a","40b","80a","80b","160a","160b"})),"w",IF(AND(W422="",$A422&gt;=1,OR(X422={1,"2a","2b",3,"5a","5b","10a","10b","20a","20b","40a","40b","80a","80b","160a","160b"})),"l",""))</f>
        <v/>
      </c>
      <c r="W422" s="7" t="str">
        <f>IF(OR($A422={3,6,9,12,15,18,21,24,27,30,33,36}),"c","")</f>
        <v/>
      </c>
      <c r="X422" s="14" t="str">
        <f>IF(AND(OR($E421={"a/c","b/c","c/a","c/b"}),V421="w"),VLOOKUP(X421,$AA$2:$AB$17,2,FALSE),IF(AND(OR($E421={"a/c","b/c","c/a","c/b"}),V421="l"),VLOOKUP(X421,$AC$2:$AD$17,2,FALSE),IF(AND(OR($E421={"a/c","b/c","c/a","c/b"}),V420="w"),VLOOKUP(X420,$AA$2:$AB$17,2,FALSE),IF(AND(OR($E421={"a/c","b/c","c/a","c/b"}),V420="l"),VLOOKUP(X420,$AC$2:$AD$17,2,FALSE),IF(AND(OR($E421={"a/c","b/c","c/a","c/b"}),V419="w"),VLOOKUP(X419,$AA$2:$AB$17,2,FALSE),IF(AND(OR($E421={"a/c","b/c","c/a","c/b"}),V419="l"),VLOOKUP(X419,$AC$2:$AD$17,2,FALSE),IF(AND(OR($E421={"a/c","b/c","c/a","c/b"}),V418="w"),VLOOKUP(X418,$AA$2:$AB$17,2,FALSE),IF(AND(OR($E421={"a/c","b/c","c/a","c/b"}),V418="l"),VLOOKUP(X418,$AC$2:$AD$17,2,FALSE),IF(AND(OR($E421={"a/c","b/c","c/a","c/b"}),V417="w"),VLOOKUP(X417,$AA$2:$AB$17,2,FALSE),IF(AND(OR($E421={"a/c","b/c","c/a","c/b"}),V417="l"),VLOOKUP(X417,$AC$2:$AD$17,2,FALSE),IF(AND(OR($E421={"a/c","b/c","c/a","c/b"}),V416="w"),VLOOKUP(X416,$AA$2:$AB$17,2,FALSE),IF(AND(OR($E421={"a/c","b/c","c/a","c/b"}),V416="l"),VLOOKUP(X416,$AC$2:$AD$17,2,FALSE),IF(AND(OR($E421={"a/c","b/c","c/a","c/b"}),V415="w"),VLOOKUP(X415,$AA$2:$AB$17,2,FALSE),IF(AND(OR($E421={"a/c","b/c","c/a","c/b"}),V415="l"),VLOOKUP(X415,$AC$2:$AD$17,2,FALSE),IF(AND(OR($E421={"a/c","b/c","c/a","c/b"}),V414="w"),VLOOKUP(X414,$AA$2:$AB$17,2,FALSE),IF(AND(OR($E421={"a/c","b/c","c/a","c/b"}),V414="l"),VLOOKUP(X414,$AC$2:$AD$17,2,FALSE),IF(AND(OR($E421={"a/c","b/c","c/a","c/b"}),V413="w"),VLOOKUP(X413,$AA$2:$AB$17,2,FALSE),IF(AND(OR($E421={"a/c","b/c","c/a","c/b"}),V413="l"),VLOOKUP(X413,$AC$2:$AD$17,2,FALSE),IF(AND(OR($E421={"a/c","b/c","c/a","c/b"}),V412="w"),VLOOKUP(X412,$AA$2:$AB$17,2,FALSE),IF(AND(OR($E421={"a/c","b/c","c/a","c/b"}),V412="l"),VLOOKUP(X412,$AC$2:$AD$17,2,FALSE),IF(AND(OR($E421={"a/c","b/c","c/a","c/b"}),V411="w"),VLOOKUP(X411,$AA$2:$AB$17,2,FALSE),IF(AND(OR($E421={"a/c","b/c","c/a","c/b"}),V411="l"),VLOOKUP(X411,$AC$2:$AD$17,2,FALSE),IF(OR($E421={"a/c","b/c","c/a","c/b"}),1,"")))))))))))))))))))))))</f>
        <v/>
      </c>
      <c r="Y422" s="12">
        <f t="shared" si="38"/>
        <v>0</v>
      </c>
      <c r="Z422" s="27">
        <f t="shared" si="39"/>
        <v>0</v>
      </c>
    </row>
    <row r="423" spans="2:26">
      <c r="B423" s="9" t="str">
        <f>IF(OR($A423={1,2,3,4,5,6,7,8,9,10,11,12}),1,IF(OR($A423={13,14,15,16,17,18,19,20,21,22,23,24}),2,IF(OR($A423={25,26,27,28,29,30,31,32,33,34,35,36}),3,"")))</f>
        <v/>
      </c>
      <c r="C423" s="9" t="str">
        <f>IF(OR($A423={1,4,7,10,13,16,19,22,25,28,31,34}),"A",IF(OR($A423={2,5,8,11,14,17,20,23,26,29,32,35}),"B",IF(OR($A423={3,6,9,12,15,18,21,24,27,30,33,36}),"C","")))</f>
        <v/>
      </c>
      <c r="D423" t="str">
        <f t="shared" si="40"/>
        <v/>
      </c>
      <c r="E423" t="str">
        <f t="shared" si="41"/>
        <v/>
      </c>
      <c r="F423" s="13" t="str">
        <f>IF(AND(G423="d",$A423&gt;=1,OR(H423={1,"2a","2b",3,"5a","5b","10a","10b","20a","20b","40a","40b","80a","80b","160a","160b"})),"w",IF(AND(G423="",$A423&gt;=1,OR(H423={1,"2a","2b",3,"5a","5b","10a","10b","20a","20b","40a","40b","80a","80b","160a","160b"})),"l",""))</f>
        <v/>
      </c>
      <c r="G423" s="7" t="str">
        <f>IF(OR($A423={1,2,3,4,5,6,7,8,9,10,11,12}),"d","")</f>
        <v/>
      </c>
      <c r="H423" s="14" t="str">
        <f>IF(AND(OR($D422={"1/2","1/3","2/1","3/1"}),F422="w"),VLOOKUP(H422,$AA$2:$AB$17,2,FALSE),IF(AND(OR($D422={"1/2","1/3","2/1","3/1"}),F422="l"),VLOOKUP(H422,$AC$2:$AD$17,2,FALSE),IF(AND(OR($D422={"1/2","1/3","2/1","3/1"}),F421="w"),VLOOKUP(H421,$AA$2:$AB$17,2,FALSE),IF(AND(OR($D422={"1/2","1/3","2/1","3/1"}),F421="l"),VLOOKUP(H421,$AC$2:$AD$17,2,FALSE),IF(AND(OR($D422={"1/2","1/3","2/1","3/1"}),F420="w"),VLOOKUP(H420,$AA$2:$AB$17,2,FALSE),IF(AND(OR($D422={"1/2","1/3","2/1","3/1"}),F420="l"),VLOOKUP(H420,$AC$2:$AD$17,2,FALSE),IF(AND(OR($D422={"1/2","1/3","2/1","3/1"}),F419="w"),VLOOKUP(H419,$AA$2:$AB$17,2,FALSE),IF(AND(OR($D422={"1/2","1/3","2/1","3/1"}),F419="l"),VLOOKUP(H419,$AC$2:$AD$17,2,FALSE),IF(AND(OR($D422={"1/2","1/3","2/1","3/1"}),F418="w"),VLOOKUP(H418,$AA$2:$AB$17,2,FALSE),IF(AND(OR($D422={"1/2","1/3","2/1","3/1"}),F418="l"),VLOOKUP(H418,$AC$2:$AD$17,2,FALSE),IF(AND(OR($D422={"1/2","1/3","2/1","3/1"}),F417="w"),VLOOKUP(H417,$AA$2:$AB$17,2,FALSE),IF(AND(OR($D422={"1/2","1/3","2/1","3/1"}),F417="l"),VLOOKUP(H417,$AC$2:$AD$17,2,FALSE),IF(AND(OR($D422={"1/2","1/3","2/1","3/1"}),F416="w"),VLOOKUP(H416,$AA$2:$AB$17,2,FALSE),IF(AND(OR($D422={"1/2","1/3","2/1","3/1"}),F416="l"),VLOOKUP(H416,$AC$2:$AD$17,2,FALSE),IF(AND(OR($D422={"1/2","1/3","2/1","3/1"}),F415="w"),VLOOKUP(H415,$AA$2:$AB$17,2,FALSE),IF(AND(OR($D422={"1/2","1/3","2/1","3/1"}),F415="l"),VLOOKUP(H415,$AC$2:$AD$17,2,FALSE),IF(AND(OR($D422={"1/2","1/3","2/1","3/1"}),F414="w"),VLOOKUP(H414,$AA$2:$AB$17,2,FALSE),IF(AND(OR($D422={"1/2","1/3","2/1","3/1"}),F414="l"),VLOOKUP(H414,$AC$2:$AD$17,2,FALSE),IF(AND(OR($D422={"1/2","1/3","2/1","3/1"}),F413="w"),VLOOKUP(H413,$AA$2:$AB$17,2,FALSE),IF(AND(OR($D422={"1/2","1/3","2/1","3/1"}),F413="l"),VLOOKUP(H413,$AC$2:$AD$17,2,FALSE),IF(AND(OR($D422={"1/2","1/3","2/1","3/1"}),F412="w"),VLOOKUP(H412,$AA$2:$AB$17,2,FALSE),IF(AND(OR($D422={"1/2","1/3","2/1","3/1"}),F412="l"),VLOOKUP(H412,$AC$2:$AD$17,2,FALSE),IF(OR($D422={"1/2","1/3","2/1","3/1"}),1,"")))))))))))))))))))))))</f>
        <v/>
      </c>
      <c r="I423" s="13" t="str">
        <f>IF(AND(J423="d",$A423&gt;=1,OR(K423={1,"2a","2b",3,"5a","5b","10a","10b","20a","20b","40a","40b","80a","80b","160a","160b"})),"w",IF(AND(J423="",$A423&gt;=1,OR(K423={1,"2a","2b",3,"5a","5b","10a","10b","20a","20b","40a","40b","80a","80b","160a","160b"})),"l",""))</f>
        <v/>
      </c>
      <c r="J423" s="7" t="str">
        <f>IF(OR($A423={13,14,15,16,17,18,19,20,21,22,23,24}),"d","")</f>
        <v/>
      </c>
      <c r="K423" s="14" t="str">
        <f>IF(AND(OR($D422={"1/2","2/3","2/1","3/2"}),I422="w"),VLOOKUP(K422,$AA$2:$AB$17,2,FALSE),IF(AND(OR($D422={"1/2","2/3","2/1","3/2"}),I422="l"),VLOOKUP(K422,$AC$2:$AD$17,2,FALSE),IF(AND(OR($D422={"1/2","2/3","2/1","3/2"}),I421="w"),VLOOKUP(K421,$AA$2:$AB$17,2,FALSE),IF(AND(OR($D422={"1/2","2/3","2/1","3/2"}),I421="l"),VLOOKUP(K421,$AC$2:$AD$17,2,FALSE),IF(AND(OR($D422={"1/2","2/3","2/1","3/2"}),I420="w"),VLOOKUP(K420,$AA$2:$AB$17,2,FALSE),IF(AND(OR($D422={"1/2","2/3","2/1","3/2"}),I420="l"),VLOOKUP(K420,$AC$2:$AD$17,2,FALSE),IF(AND(OR($D422={"1/2","2/3","2/1","3/2"}),I419="w"),VLOOKUP(K419,$AA$2:$AB$17,2,FALSE),IF(AND(OR($D422={"1/2","2/3","2/1","3/2"}),I419="l"),VLOOKUP(K419,$AC$2:$AD$17,2,FALSE),IF(AND(OR($D422={"1/2","2/3","2/1","3/2"}),I418="w"),VLOOKUP(K418,$AA$2:$AB$17,2,FALSE),IF(AND(OR($D422={"1/2","2/3","2/1","3/2"}),I418="l"),VLOOKUP(K418,$AC$2:$AD$17,2,FALSE),IF(AND(OR($D422={"1/2","2/3","2/1","3/2"}),I417="w"),VLOOKUP(K417,$AA$2:$AB$17,2,FALSE),IF(AND(OR($D422={"1/2","2/3","2/1","3/2"}),I417="l"),VLOOKUP(K417,$AC$2:$AD$17,2,FALSE),IF(AND(OR($D422={"1/2","2/3","2/1","3/2"}),I416="w"),VLOOKUP(K416,$AA$2:$AB$17,2,FALSE),IF(AND(OR($D422={"1/2","2/3","2/1","3/2"}),I416="l"),VLOOKUP(K416,$AC$2:$AD$17,2,FALSE),IF(AND(OR($D422={"1/2","2/3","2/1","3/2"}),I415="w"),VLOOKUP(K415,$AA$2:$AB$17,2,FALSE),IF(AND(OR($D422={"1/2","2/3","2/1","3/2"}),I415="l"),VLOOKUP(K415,$AC$2:$AD$17,2,FALSE),IF(AND(OR($D422={"1/2","2/3","2/1","3/2"}),I414="w"),VLOOKUP(K414,$AA$2:$AB$17,2,FALSE),IF(AND(OR($D422={"1/2","2/3","2/1","3/2"}),I414="l"),VLOOKUP(K414,$AC$2:$AD$17,2,FALSE),IF(AND(OR($D422={"1/2","2/3","2/1","3/2"}),I413="w"),VLOOKUP(K413,$AA$2:$AB$17,2,FALSE),IF(AND(OR($D422={"1/2","2/3","2/1","3/2"}),I413="l"),VLOOKUP(K413,$AC$2:$AD$17,2,FALSE),IF(AND(OR($D422={"1/2","2/3","2/1","3/2"}),I412="w"),VLOOKUP(K412,$AA$2:$AB$17,2,FALSE),IF(AND(OR($D422={"1/2","2/3","2/1","3/2"}),I412="l"),VLOOKUP(K412,$AC$2:$AD$17,2,FALSE),IF(OR($D422={"1/2","2/3","2/1","3/2"}),1,"")))))))))))))))))))))))</f>
        <v/>
      </c>
      <c r="L423" s="13" t="str">
        <f>IF(AND(M423="d",$A423&gt;=1,OR(N423={1,"2a","2b",3,"5a","5b","10a","10b","20a","20b","40a","40b","80a","80b","160a","160b"})),"w",IF(AND(M423="",$A423&gt;=1,OR(N423={1,"2a","2b",3,"5a","5b","10a","10b","20a","20b","40a","40b","80a","80b","160a","160b"})),"l",""))</f>
        <v/>
      </c>
      <c r="M423" s="7" t="str">
        <f>IF(OR($A423={25,26,27,28,29,30,31,32,33,34,35,36}),"d","")</f>
        <v/>
      </c>
      <c r="N423" s="14" t="str">
        <f>IF(AND(OR($D422={"1/3","2/3","3/1","3/2"}),L422="w"),VLOOKUP(N422,$AA$2:$AB$17,2,FALSE),IF(AND(OR($D422={"1/3","2/3","3/1","3/2"}),L422="l"),VLOOKUP(N422,$AC$2:$AD$17,2,FALSE),IF(AND(OR($D422={"1/3","2/3","3/1","3/2"}),L421="w"),VLOOKUP(N421,$AA$2:$AB$17,2,FALSE),IF(AND(OR($D422={"1/3","2/3","3/1","3/2"}),L421="l"),VLOOKUP(N421,$AC$2:$AD$17,2,FALSE),IF(AND(OR($D422={"1/3","2/3","3/1","3/2"}),L420="w"),VLOOKUP(N420,$AA$2:$AB$17,2,FALSE),IF(AND(OR($D422={"1/3","2/3","3/1","3/2"}),L420="l"),VLOOKUP(N420,$AC$2:$AD$17,2,FALSE),IF(AND(OR($D422={"1/3","2/3","3/1","3/2"}),L419="w"),VLOOKUP(N419,$AA$2:$AB$17,2,FALSE),IF(AND(OR($D422={"1/3","2/3","3/1","3/2"}),L419="l"),VLOOKUP(N419,$AC$2:$AD$17,2,FALSE),IF(AND(OR($D422={"1/3","2/3","3/1","3/2"}),L418="w"),VLOOKUP(N418,$AA$2:$AB$17,2,FALSE),IF(AND(OR($D422={"1/3","2/3","3/1","3/2"}),L418="l"),VLOOKUP(N418,$AC$2:$AD$17,2,FALSE),IF(AND(OR($D422={"1/3","2/3","3/1","3/2"}),L417="w"),VLOOKUP(N417,$AA$2:$AB$17,2,FALSE),IF(AND(OR($D422={"1/3","2/3","3/1","3/2"}),L417="l"),VLOOKUP(N417,$AC$2:$AD$17,2,FALSE),IF(AND(OR($D422={"1/3","2/3","3/1","3/2"}),L416="w"),VLOOKUP(N416,$AA$2:$AB$17,2,FALSE),IF(AND(OR($D422={"1/3","2/3","3/1","3/2"}),L416="l"),VLOOKUP(N416,$AC$2:$AD$17,2,FALSE),IF(AND(OR($D422={"1/3","2/3","3/1","3/2"}),L415="w"),VLOOKUP(N415,$AA$2:$AB$17,2,FALSE),IF(AND(OR($D422={"1/3","2/3","3/1","3/2"}),L415="l"),VLOOKUP(N415,$AC$2:$AD$17,2,FALSE),IF(AND(OR($D422={"1/3","2/3","3/1","3/2"}),L414="w"),VLOOKUP(N414,$AA$2:$AB$17,2,FALSE),IF(AND(OR($D422={"1/3","2/3","3/1","3/2"}),L414="l"),VLOOKUP(N414,$AC$2:$AD$17,2,FALSE),IF(AND(OR($D422={"1/3","2/3","3/1","3/2"}),L413="w"),VLOOKUP(N413,$AA$2:$AB$17,2,FALSE),IF(AND(OR($D422={"1/3","2/3","3/1","3/2"}),L413="l"),VLOOKUP(N413,$AC$2:$AD$17,2,FALSE),IF(AND(OR($D422={"1/3","2/3","3/1","3/2"}),L412="w"),VLOOKUP(N412,$AA$2:$AB$17,2,FALSE),IF(AND(OR($D422={"1/3","2/3","3/1","3/2"}),L412="l"),VLOOKUP(N412,$AC$2:$AD$17,2,FALSE),IF(OR($D422={"1/3","2/3","3/1","3/2"}),1,"")))))))))))))))))))))))</f>
        <v/>
      </c>
      <c r="O423" s="12">
        <f t="shared" si="37"/>
        <v>0</v>
      </c>
      <c r="P423" s="13" t="str">
        <f>IF(AND(Q423="c",$A423&gt;=1,OR(R423={1,"2a","2b",3,"5a","5b","10a","10b","20a","20b","40a","40b","80a","80b","160a","160b"})),"w",IF(AND(Q423="",$A423&gt;=1,OR(R423={1,"2a","2b",3,"5a","5b","10a","10b","20a","20b","40a","40b","80a","80b","160a","160b"})),"l",""))</f>
        <v/>
      </c>
      <c r="Q423" s="7" t="str">
        <f>IF(OR($A423={1,4,7,10,13,16,19,22,25,28,31,34}),"c","")</f>
        <v/>
      </c>
      <c r="R423" s="14" t="str">
        <f>IF(AND(OR($E422={"a/b","a/c","b/a","c/a"}),P422="w"),VLOOKUP(R422,$AA$2:$AB$17,2,FALSE),IF(AND(OR($E422={"a/b","a/c","b/a","c/a"}),P422="l"),VLOOKUP(R422,$AC$2:$AD$17,2,FALSE),IF(AND(OR($E422={"a/b","a/c","b/a","c/a"}),P421="w"),VLOOKUP(R421,$AA$2:$AB$17,2,FALSE),IF(AND(OR($E422={"a/b","a/c","b/a","c/a"}),P421="l"),VLOOKUP(R421,$AC$2:$AD$17,2,FALSE),IF(AND(OR($E422={"a/b","a/c","b/a","c/a"}),P420="w"),VLOOKUP(R420,$AA$2:$AB$17,2,FALSE),IF(AND(OR($E422={"a/b","a/c","b/a","c/a"}),P420="l"),VLOOKUP(R420,$AC$2:$AD$17,2,FALSE),IF(AND(OR($E422={"a/b","a/c","b/a","c/a"}),P419="w"),VLOOKUP(R419,$AA$2:$AB$17,2,FALSE),IF(AND(OR($E422={"a/b","a/c","b/a","c/a"}),P419="l"),VLOOKUP(R419,$AC$2:$AD$17,2,FALSE),IF(AND(OR($E422={"a/b","a/c","b/a","c/a"}),P418="w"),VLOOKUP(R418,$AA$2:$AB$17,2,FALSE),IF(AND(OR($E422={"a/b","a/c","b/a","c/a"}),P418="l"),VLOOKUP(R418,$AC$2:$AD$17,2,FALSE),IF(AND(OR($E422={"a/b","a/c","b/a","c/a"}),P417="w"),VLOOKUP(R417,$AA$2:$AB$17,2,FALSE),IF(AND(OR($E422={"a/b","a/c","b/a","c/a"}),P417="l"),VLOOKUP(R417,$AC$2:$AD$17,2,FALSE),IF(AND(OR($E422={"a/b","a/c","b/a","c/a"}),P416="w"),VLOOKUP(R416,$AA$2:$AB$17,2,FALSE),IF(AND(OR($E422={"a/b","a/c","b/a","c/a"}),P416="l"),VLOOKUP(R416,$AC$2:$AD$17,2,FALSE),IF(AND(OR($E422={"a/b","a/c","b/a","c/a"}),P415="w"),VLOOKUP(R415,$AA$2:$AB$17,2,FALSE),IF(AND(OR($E422={"a/b","a/c","b/a","c/a"}),P415="l"),VLOOKUP(R415,$AC$2:$AD$17,2,FALSE),IF(AND(OR($E422={"a/b","a/c","b/a","c/a"}),P414="w"),VLOOKUP(R414,$AA$2:$AB$17,2,FALSE),IF(AND(OR($E422={"a/b","a/c","b/a","c/a"}),P414="l"),VLOOKUP(R414,$AC$2:$AD$17,2,FALSE),IF(AND(OR($E422={"a/b","a/c","b/a","c/a"}),P413="w"),VLOOKUP(R413,$AA$2:$AB$17,2,FALSE),IF(AND(OR($E422={"a/b","a/c","b/a","c/a"}),P413="l"),VLOOKUP(R413,$AC$2:$AD$17,2,FALSE),IF(AND(OR($E422={"a/b","a/c","b/a","c/a"}),P412="w"),VLOOKUP(R412,$AA$2:$AB$17,2,FALSE),IF(AND(OR($E422={"a/b","a/c","b/a","c/a"}),P412="l"),VLOOKUP(R412,$AC$2:$AD$17,2,FALSE),IF(OR($E422={"a/b","a/c","b/a","c/a"}),1,"")))))))))))))))))))))))</f>
        <v/>
      </c>
      <c r="S423" s="13" t="str">
        <f>IF(AND(T423="c",$A423&gt;=1,OR(U423={1,"2a","2b",3,"5a","5b","10a","10b","20a","20b","40a","40b","80a","80b","160a","160b"})),"w",IF(AND(T423="",$A423&gt;=1,OR(U423={1,"2a","2b",3,"5a","5b","10a","10b","20a","20b","40a","40b","80a","80b","160a","160b"})),"l",""))</f>
        <v/>
      </c>
      <c r="T423" s="7" t="str">
        <f>IF(OR($A423={2,5,8,11,14,17,20,23,26,29,32,35}),"c","")</f>
        <v/>
      </c>
      <c r="U423" s="14" t="str">
        <f>IF(AND(OR($E422={"a/b","b/c","b/a","c/b"}),S422="w"),VLOOKUP(U422,$AA$2:$AB$17,2,FALSE),IF(AND(OR($E422={"a/b","b/c","b/a","c/b"}),S422="l"),VLOOKUP(U422,$AC$2:$AD$17,2,FALSE),IF(AND(OR($E422={"a/b","b/c","b/a","c/b"}),S421="w"),VLOOKUP(U421,$AA$2:$AB$17,2,FALSE),IF(AND(OR($E422={"a/b","b/c","b/a","c/b"}),S421="l"),VLOOKUP(U421,$AC$2:$AD$17,2,FALSE),IF(AND(OR($E422={"a/b","b/c","b/a","c/b"}),S420="w"),VLOOKUP(U420,$AA$2:$AB$17,2,FALSE),IF(AND(OR($E422={"a/b","b/c","b/a","c/b"}),S420="l"),VLOOKUP(U420,$AC$2:$AD$17,2,FALSE),IF(AND(OR($E422={"a/b","b/c","b/a","c/b"}),S419="w"),VLOOKUP(U419,$AA$2:$AB$17,2,FALSE),IF(AND(OR($E422={"a/b","b/c","b/a","c/b"}),S419="l"),VLOOKUP(U419,$AC$2:$AD$17,2,FALSE),IF(AND(OR($E422={"a/b","b/c","b/a","c/b"}),S418="w"),VLOOKUP(U418,$AA$2:$AB$17,2,FALSE),IF(AND(OR($E422={"a/b","b/c","b/a","c/b"}),S418="l"),VLOOKUP(U418,$AC$2:$AD$17,2,FALSE),IF(AND(OR($E422={"a/b","b/c","b/a","c/b"}),S417="w"),VLOOKUP(U417,$AA$2:$AB$17,2,FALSE),IF(AND(OR($E422={"a/b","b/c","b/a","c/b"}),S417="l"),VLOOKUP(U417,$AC$2:$AD$17,2,FALSE),IF(AND(OR($E422={"a/b","b/c","b/a","c/b"}),S416="w"),VLOOKUP(U416,$AA$2:$AB$17,2,FALSE),IF(AND(OR($E422={"a/b","b/c","b/a","c/b"}),S416="l"),VLOOKUP(U416,$AC$2:$AD$17,2,FALSE),IF(AND(OR($E422={"a/b","b/c","b/a","c/b"}),S415="w"),VLOOKUP(U415,$AA$2:$AB$17,2,FALSE),IF(AND(OR($E422={"a/b","b/c","b/a","c/b"}),S415="l"),VLOOKUP(U415,$AC$2:$AD$17,2,FALSE),IF(AND(OR($E422={"a/b","b/c","b/a","c/b"}),S414="w"),VLOOKUP(U414,$AA$2:$AB$17,2,FALSE),IF(AND(OR($E422={"a/b","b/c","b/a","c/b"}),S414="l"),VLOOKUP(U414,$AC$2:$AD$17,2,FALSE),IF(AND(OR($E422={"a/b","b/c","b/a","c/b"}),S413="w"),VLOOKUP(U413,$AA$2:$AB$17,2,FALSE),IF(AND(OR($E422={"a/b","b/c","b/a","c/b"}),S413="l"),VLOOKUP(U413,$AC$2:$AD$17,2,FALSE),IF(AND(OR($E422={"a/b","b/c","b/a","c/b"}),S412="w"),VLOOKUP(U412,$AA$2:$AB$17,2,FALSE),IF(AND(OR($E422={"a/b","b/c","b/a","c/b"}),S412="l"),VLOOKUP(U412,$AC$2:$AD$17,2,FALSE),IF(OR($E422={"a/b","b/c","b/a","c/b"}),1,"")))))))))))))))))))))))</f>
        <v/>
      </c>
      <c r="V423" s="13" t="str">
        <f>IF(AND(W423="c",$A423&gt;=1,OR(X423={1,"2a","2b",3,"5a","5b","10a","10b","20a","20b","40a","40b","80a","80b","160a","160b"})),"w",IF(AND(W423="",$A423&gt;=1,OR(X423={1,"2a","2b",3,"5a","5b","10a","10b","20a","20b","40a","40b","80a","80b","160a","160b"})),"l",""))</f>
        <v/>
      </c>
      <c r="W423" s="7" t="str">
        <f>IF(OR($A423={3,6,9,12,15,18,21,24,27,30,33,36}),"c","")</f>
        <v/>
      </c>
      <c r="X423" s="14" t="str">
        <f>IF(AND(OR($E422={"a/c","b/c","c/a","c/b"}),V422="w"),VLOOKUP(X422,$AA$2:$AB$17,2,FALSE),IF(AND(OR($E422={"a/c","b/c","c/a","c/b"}),V422="l"),VLOOKUP(X422,$AC$2:$AD$17,2,FALSE),IF(AND(OR($E422={"a/c","b/c","c/a","c/b"}),V421="w"),VLOOKUP(X421,$AA$2:$AB$17,2,FALSE),IF(AND(OR($E422={"a/c","b/c","c/a","c/b"}),V421="l"),VLOOKUP(X421,$AC$2:$AD$17,2,FALSE),IF(AND(OR($E422={"a/c","b/c","c/a","c/b"}),V420="w"),VLOOKUP(X420,$AA$2:$AB$17,2,FALSE),IF(AND(OR($E422={"a/c","b/c","c/a","c/b"}),V420="l"),VLOOKUP(X420,$AC$2:$AD$17,2,FALSE),IF(AND(OR($E422={"a/c","b/c","c/a","c/b"}),V419="w"),VLOOKUP(X419,$AA$2:$AB$17,2,FALSE),IF(AND(OR($E422={"a/c","b/c","c/a","c/b"}),V419="l"),VLOOKUP(X419,$AC$2:$AD$17,2,FALSE),IF(AND(OR($E422={"a/c","b/c","c/a","c/b"}),V418="w"),VLOOKUP(X418,$AA$2:$AB$17,2,FALSE),IF(AND(OR($E422={"a/c","b/c","c/a","c/b"}),V418="l"),VLOOKUP(X418,$AC$2:$AD$17,2,FALSE),IF(AND(OR($E422={"a/c","b/c","c/a","c/b"}),V417="w"),VLOOKUP(X417,$AA$2:$AB$17,2,FALSE),IF(AND(OR($E422={"a/c","b/c","c/a","c/b"}),V417="l"),VLOOKUP(X417,$AC$2:$AD$17,2,FALSE),IF(AND(OR($E422={"a/c","b/c","c/a","c/b"}),V416="w"),VLOOKUP(X416,$AA$2:$AB$17,2,FALSE),IF(AND(OR($E422={"a/c","b/c","c/a","c/b"}),V416="l"),VLOOKUP(X416,$AC$2:$AD$17,2,FALSE),IF(AND(OR($E422={"a/c","b/c","c/a","c/b"}),V415="w"),VLOOKUP(X415,$AA$2:$AB$17,2,FALSE),IF(AND(OR($E422={"a/c","b/c","c/a","c/b"}),V415="l"),VLOOKUP(X415,$AC$2:$AD$17,2,FALSE),IF(AND(OR($E422={"a/c","b/c","c/a","c/b"}),V414="w"),VLOOKUP(X414,$AA$2:$AB$17,2,FALSE),IF(AND(OR($E422={"a/c","b/c","c/a","c/b"}),V414="l"),VLOOKUP(X414,$AC$2:$AD$17,2,FALSE),IF(AND(OR($E422={"a/c","b/c","c/a","c/b"}),V413="w"),VLOOKUP(X413,$AA$2:$AB$17,2,FALSE),IF(AND(OR($E422={"a/c","b/c","c/a","c/b"}),V413="l"),VLOOKUP(X413,$AC$2:$AD$17,2,FALSE),IF(AND(OR($E422={"a/c","b/c","c/a","c/b"}),V412="w"),VLOOKUP(X412,$AA$2:$AB$17,2,FALSE),IF(AND(OR($E422={"a/c","b/c","c/a","c/b"}),V412="l"),VLOOKUP(X412,$AC$2:$AD$17,2,FALSE),IF(OR($E422={"a/c","b/c","c/a","c/b"}),1,"")))))))))))))))))))))))</f>
        <v/>
      </c>
      <c r="Y423" s="12">
        <f t="shared" si="38"/>
        <v>0</v>
      </c>
      <c r="Z423" s="27">
        <f t="shared" si="39"/>
        <v>0</v>
      </c>
    </row>
    <row r="424" spans="2:26">
      <c r="B424" s="9" t="str">
        <f>IF(OR($A424={1,2,3,4,5,6,7,8,9,10,11,12}),1,IF(OR($A424={13,14,15,16,17,18,19,20,21,22,23,24}),2,IF(OR($A424={25,26,27,28,29,30,31,32,33,34,35,36}),3,"")))</f>
        <v/>
      </c>
      <c r="C424" s="9" t="str">
        <f>IF(OR($A424={1,4,7,10,13,16,19,22,25,28,31,34}),"A",IF(OR($A424={2,5,8,11,14,17,20,23,26,29,32,35}),"B",IF(OR($A424={3,6,9,12,15,18,21,24,27,30,33,36}),"C","")))</f>
        <v/>
      </c>
      <c r="D424" t="str">
        <f t="shared" si="40"/>
        <v/>
      </c>
      <c r="E424" t="str">
        <f t="shared" si="41"/>
        <v/>
      </c>
      <c r="F424" s="13" t="str">
        <f>IF(AND(G424="d",$A424&gt;=1,OR(H424={1,"2a","2b",3,"5a","5b","10a","10b","20a","20b","40a","40b","80a","80b","160a","160b"})),"w",IF(AND(G424="",$A424&gt;=1,OR(H424={1,"2a","2b",3,"5a","5b","10a","10b","20a","20b","40a","40b","80a","80b","160a","160b"})),"l",""))</f>
        <v/>
      </c>
      <c r="G424" s="7" t="str">
        <f>IF(OR($A424={1,2,3,4,5,6,7,8,9,10,11,12}),"d","")</f>
        <v/>
      </c>
      <c r="H424" s="14" t="str">
        <f>IF(AND(OR($D423={"1/2","1/3","2/1","3/1"}),F423="w"),VLOOKUP(H423,$AA$2:$AB$17,2,FALSE),IF(AND(OR($D423={"1/2","1/3","2/1","3/1"}),F423="l"),VLOOKUP(H423,$AC$2:$AD$17,2,FALSE),IF(AND(OR($D423={"1/2","1/3","2/1","3/1"}),F422="w"),VLOOKUP(H422,$AA$2:$AB$17,2,FALSE),IF(AND(OR($D423={"1/2","1/3","2/1","3/1"}),F422="l"),VLOOKUP(H422,$AC$2:$AD$17,2,FALSE),IF(AND(OR($D423={"1/2","1/3","2/1","3/1"}),F421="w"),VLOOKUP(H421,$AA$2:$AB$17,2,FALSE),IF(AND(OR($D423={"1/2","1/3","2/1","3/1"}),F421="l"),VLOOKUP(H421,$AC$2:$AD$17,2,FALSE),IF(AND(OR($D423={"1/2","1/3","2/1","3/1"}),F420="w"),VLOOKUP(H420,$AA$2:$AB$17,2,FALSE),IF(AND(OR($D423={"1/2","1/3","2/1","3/1"}),F420="l"),VLOOKUP(H420,$AC$2:$AD$17,2,FALSE),IF(AND(OR($D423={"1/2","1/3","2/1","3/1"}),F419="w"),VLOOKUP(H419,$AA$2:$AB$17,2,FALSE),IF(AND(OR($D423={"1/2","1/3","2/1","3/1"}),F419="l"),VLOOKUP(H419,$AC$2:$AD$17,2,FALSE),IF(AND(OR($D423={"1/2","1/3","2/1","3/1"}),F418="w"),VLOOKUP(H418,$AA$2:$AB$17,2,FALSE),IF(AND(OR($D423={"1/2","1/3","2/1","3/1"}),F418="l"),VLOOKUP(H418,$AC$2:$AD$17,2,FALSE),IF(AND(OR($D423={"1/2","1/3","2/1","3/1"}),F417="w"),VLOOKUP(H417,$AA$2:$AB$17,2,FALSE),IF(AND(OR($D423={"1/2","1/3","2/1","3/1"}),F417="l"),VLOOKUP(H417,$AC$2:$AD$17,2,FALSE),IF(AND(OR($D423={"1/2","1/3","2/1","3/1"}),F416="w"),VLOOKUP(H416,$AA$2:$AB$17,2,FALSE),IF(AND(OR($D423={"1/2","1/3","2/1","3/1"}),F416="l"),VLOOKUP(H416,$AC$2:$AD$17,2,FALSE),IF(AND(OR($D423={"1/2","1/3","2/1","3/1"}),F415="w"),VLOOKUP(H415,$AA$2:$AB$17,2,FALSE),IF(AND(OR($D423={"1/2","1/3","2/1","3/1"}),F415="l"),VLOOKUP(H415,$AC$2:$AD$17,2,FALSE),IF(AND(OR($D423={"1/2","1/3","2/1","3/1"}),F414="w"),VLOOKUP(H414,$AA$2:$AB$17,2,FALSE),IF(AND(OR($D423={"1/2","1/3","2/1","3/1"}),F414="l"),VLOOKUP(H414,$AC$2:$AD$17,2,FALSE),IF(AND(OR($D423={"1/2","1/3","2/1","3/1"}),F413="w"),VLOOKUP(H413,$AA$2:$AB$17,2,FALSE),IF(AND(OR($D423={"1/2","1/3","2/1","3/1"}),F413="l"),VLOOKUP(H413,$AC$2:$AD$17,2,FALSE),IF(OR($D423={"1/2","1/3","2/1","3/1"}),1,"")))))))))))))))))))))))</f>
        <v/>
      </c>
      <c r="I424" s="13" t="str">
        <f>IF(AND(J424="d",$A424&gt;=1,OR(K424={1,"2a","2b",3,"5a","5b","10a","10b","20a","20b","40a","40b","80a","80b","160a","160b"})),"w",IF(AND(J424="",$A424&gt;=1,OR(K424={1,"2a","2b",3,"5a","5b","10a","10b","20a","20b","40a","40b","80a","80b","160a","160b"})),"l",""))</f>
        <v/>
      </c>
      <c r="J424" s="7" t="str">
        <f>IF(OR($A424={13,14,15,16,17,18,19,20,21,22,23,24}),"d","")</f>
        <v/>
      </c>
      <c r="K424" s="14" t="str">
        <f>IF(AND(OR($D423={"1/2","2/3","2/1","3/2"}),I423="w"),VLOOKUP(K423,$AA$2:$AB$17,2,FALSE),IF(AND(OR($D423={"1/2","2/3","2/1","3/2"}),I423="l"),VLOOKUP(K423,$AC$2:$AD$17,2,FALSE),IF(AND(OR($D423={"1/2","2/3","2/1","3/2"}),I422="w"),VLOOKUP(K422,$AA$2:$AB$17,2,FALSE),IF(AND(OR($D423={"1/2","2/3","2/1","3/2"}),I422="l"),VLOOKUP(K422,$AC$2:$AD$17,2,FALSE),IF(AND(OR($D423={"1/2","2/3","2/1","3/2"}),I421="w"),VLOOKUP(K421,$AA$2:$AB$17,2,FALSE),IF(AND(OR($D423={"1/2","2/3","2/1","3/2"}),I421="l"),VLOOKUP(K421,$AC$2:$AD$17,2,FALSE),IF(AND(OR($D423={"1/2","2/3","2/1","3/2"}),I420="w"),VLOOKUP(K420,$AA$2:$AB$17,2,FALSE),IF(AND(OR($D423={"1/2","2/3","2/1","3/2"}),I420="l"),VLOOKUP(K420,$AC$2:$AD$17,2,FALSE),IF(AND(OR($D423={"1/2","2/3","2/1","3/2"}),I419="w"),VLOOKUP(K419,$AA$2:$AB$17,2,FALSE),IF(AND(OR($D423={"1/2","2/3","2/1","3/2"}),I419="l"),VLOOKUP(K419,$AC$2:$AD$17,2,FALSE),IF(AND(OR($D423={"1/2","2/3","2/1","3/2"}),I418="w"),VLOOKUP(K418,$AA$2:$AB$17,2,FALSE),IF(AND(OR($D423={"1/2","2/3","2/1","3/2"}),I418="l"),VLOOKUP(K418,$AC$2:$AD$17,2,FALSE),IF(AND(OR($D423={"1/2","2/3","2/1","3/2"}),I417="w"),VLOOKUP(K417,$AA$2:$AB$17,2,FALSE),IF(AND(OR($D423={"1/2","2/3","2/1","3/2"}),I417="l"),VLOOKUP(K417,$AC$2:$AD$17,2,FALSE),IF(AND(OR($D423={"1/2","2/3","2/1","3/2"}),I416="w"),VLOOKUP(K416,$AA$2:$AB$17,2,FALSE),IF(AND(OR($D423={"1/2","2/3","2/1","3/2"}),I416="l"),VLOOKUP(K416,$AC$2:$AD$17,2,FALSE),IF(AND(OR($D423={"1/2","2/3","2/1","3/2"}),I415="w"),VLOOKUP(K415,$AA$2:$AB$17,2,FALSE),IF(AND(OR($D423={"1/2","2/3","2/1","3/2"}),I415="l"),VLOOKUP(K415,$AC$2:$AD$17,2,FALSE),IF(AND(OR($D423={"1/2","2/3","2/1","3/2"}),I414="w"),VLOOKUP(K414,$AA$2:$AB$17,2,FALSE),IF(AND(OR($D423={"1/2","2/3","2/1","3/2"}),I414="l"),VLOOKUP(K414,$AC$2:$AD$17,2,FALSE),IF(AND(OR($D423={"1/2","2/3","2/1","3/2"}),I413="w"),VLOOKUP(K413,$AA$2:$AB$17,2,FALSE),IF(AND(OR($D423={"1/2","2/3","2/1","3/2"}),I413="l"),VLOOKUP(K413,$AC$2:$AD$17,2,FALSE),IF(OR($D423={"1/2","2/3","2/1","3/2"}),1,"")))))))))))))))))))))))</f>
        <v/>
      </c>
      <c r="L424" s="13" t="str">
        <f>IF(AND(M424="d",$A424&gt;=1,OR(N424={1,"2a","2b",3,"5a","5b","10a","10b","20a","20b","40a","40b","80a","80b","160a","160b"})),"w",IF(AND(M424="",$A424&gt;=1,OR(N424={1,"2a","2b",3,"5a","5b","10a","10b","20a","20b","40a","40b","80a","80b","160a","160b"})),"l",""))</f>
        <v/>
      </c>
      <c r="M424" s="7" t="str">
        <f>IF(OR($A424={25,26,27,28,29,30,31,32,33,34,35,36}),"d","")</f>
        <v/>
      </c>
      <c r="N424" s="14" t="str">
        <f>IF(AND(OR($D423={"1/3","2/3","3/1","3/2"}),L423="w"),VLOOKUP(N423,$AA$2:$AB$17,2,FALSE),IF(AND(OR($D423={"1/3","2/3","3/1","3/2"}),L423="l"),VLOOKUP(N423,$AC$2:$AD$17,2,FALSE),IF(AND(OR($D423={"1/3","2/3","3/1","3/2"}),L422="w"),VLOOKUP(N422,$AA$2:$AB$17,2,FALSE),IF(AND(OR($D423={"1/3","2/3","3/1","3/2"}),L422="l"),VLOOKUP(N422,$AC$2:$AD$17,2,FALSE),IF(AND(OR($D423={"1/3","2/3","3/1","3/2"}),L421="w"),VLOOKUP(N421,$AA$2:$AB$17,2,FALSE),IF(AND(OR($D423={"1/3","2/3","3/1","3/2"}),L421="l"),VLOOKUP(N421,$AC$2:$AD$17,2,FALSE),IF(AND(OR($D423={"1/3","2/3","3/1","3/2"}),L420="w"),VLOOKUP(N420,$AA$2:$AB$17,2,FALSE),IF(AND(OR($D423={"1/3","2/3","3/1","3/2"}),L420="l"),VLOOKUP(N420,$AC$2:$AD$17,2,FALSE),IF(AND(OR($D423={"1/3","2/3","3/1","3/2"}),L419="w"),VLOOKUP(N419,$AA$2:$AB$17,2,FALSE),IF(AND(OR($D423={"1/3","2/3","3/1","3/2"}),L419="l"),VLOOKUP(N419,$AC$2:$AD$17,2,FALSE),IF(AND(OR($D423={"1/3","2/3","3/1","3/2"}),L418="w"),VLOOKUP(N418,$AA$2:$AB$17,2,FALSE),IF(AND(OR($D423={"1/3","2/3","3/1","3/2"}),L418="l"),VLOOKUP(N418,$AC$2:$AD$17,2,FALSE),IF(AND(OR($D423={"1/3","2/3","3/1","3/2"}),L417="w"),VLOOKUP(N417,$AA$2:$AB$17,2,FALSE),IF(AND(OR($D423={"1/3","2/3","3/1","3/2"}),L417="l"),VLOOKUP(N417,$AC$2:$AD$17,2,FALSE),IF(AND(OR($D423={"1/3","2/3","3/1","3/2"}),L416="w"),VLOOKUP(N416,$AA$2:$AB$17,2,FALSE),IF(AND(OR($D423={"1/3","2/3","3/1","3/2"}),L416="l"),VLOOKUP(N416,$AC$2:$AD$17,2,FALSE),IF(AND(OR($D423={"1/3","2/3","3/1","3/2"}),L415="w"),VLOOKUP(N415,$AA$2:$AB$17,2,FALSE),IF(AND(OR($D423={"1/3","2/3","3/1","3/2"}),L415="l"),VLOOKUP(N415,$AC$2:$AD$17,2,FALSE),IF(AND(OR($D423={"1/3","2/3","3/1","3/2"}),L414="w"),VLOOKUP(N414,$AA$2:$AB$17,2,FALSE),IF(AND(OR($D423={"1/3","2/3","3/1","3/2"}),L414="l"),VLOOKUP(N414,$AC$2:$AD$17,2,FALSE),IF(AND(OR($D423={"1/3","2/3","3/1","3/2"}),L413="w"),VLOOKUP(N413,$AA$2:$AB$17,2,FALSE),IF(AND(OR($D423={"1/3","2/3","3/1","3/2"}),L413="l"),VLOOKUP(N413,$AC$2:$AD$17,2,FALSE),IF(OR($D423={"1/3","2/3","3/1","3/2"}),1,"")))))))))))))))))))))))</f>
        <v/>
      </c>
      <c r="O424" s="12">
        <f t="shared" si="37"/>
        <v>0</v>
      </c>
      <c r="P424" s="13" t="str">
        <f>IF(AND(Q424="c",$A424&gt;=1,OR(R424={1,"2a","2b",3,"5a","5b","10a","10b","20a","20b","40a","40b","80a","80b","160a","160b"})),"w",IF(AND(Q424="",$A424&gt;=1,OR(R424={1,"2a","2b",3,"5a","5b","10a","10b","20a","20b","40a","40b","80a","80b","160a","160b"})),"l",""))</f>
        <v/>
      </c>
      <c r="Q424" s="7" t="str">
        <f>IF(OR($A424={1,4,7,10,13,16,19,22,25,28,31,34}),"c","")</f>
        <v/>
      </c>
      <c r="R424" s="14" t="str">
        <f>IF(AND(OR($E423={"a/b","a/c","b/a","c/a"}),P423="w"),VLOOKUP(R423,$AA$2:$AB$17,2,FALSE),IF(AND(OR($E423={"a/b","a/c","b/a","c/a"}),P423="l"),VLOOKUP(R423,$AC$2:$AD$17,2,FALSE),IF(AND(OR($E423={"a/b","a/c","b/a","c/a"}),P422="w"),VLOOKUP(R422,$AA$2:$AB$17,2,FALSE),IF(AND(OR($E423={"a/b","a/c","b/a","c/a"}),P422="l"),VLOOKUP(R422,$AC$2:$AD$17,2,FALSE),IF(AND(OR($E423={"a/b","a/c","b/a","c/a"}),P421="w"),VLOOKUP(R421,$AA$2:$AB$17,2,FALSE),IF(AND(OR($E423={"a/b","a/c","b/a","c/a"}),P421="l"),VLOOKUP(R421,$AC$2:$AD$17,2,FALSE),IF(AND(OR($E423={"a/b","a/c","b/a","c/a"}),P420="w"),VLOOKUP(R420,$AA$2:$AB$17,2,FALSE),IF(AND(OR($E423={"a/b","a/c","b/a","c/a"}),P420="l"),VLOOKUP(R420,$AC$2:$AD$17,2,FALSE),IF(AND(OR($E423={"a/b","a/c","b/a","c/a"}),P419="w"),VLOOKUP(R419,$AA$2:$AB$17,2,FALSE),IF(AND(OR($E423={"a/b","a/c","b/a","c/a"}),P419="l"),VLOOKUP(R419,$AC$2:$AD$17,2,FALSE),IF(AND(OR($E423={"a/b","a/c","b/a","c/a"}),P418="w"),VLOOKUP(R418,$AA$2:$AB$17,2,FALSE),IF(AND(OR($E423={"a/b","a/c","b/a","c/a"}),P418="l"),VLOOKUP(R418,$AC$2:$AD$17,2,FALSE),IF(AND(OR($E423={"a/b","a/c","b/a","c/a"}),P417="w"),VLOOKUP(R417,$AA$2:$AB$17,2,FALSE),IF(AND(OR($E423={"a/b","a/c","b/a","c/a"}),P417="l"),VLOOKUP(R417,$AC$2:$AD$17,2,FALSE),IF(AND(OR($E423={"a/b","a/c","b/a","c/a"}),P416="w"),VLOOKUP(R416,$AA$2:$AB$17,2,FALSE),IF(AND(OR($E423={"a/b","a/c","b/a","c/a"}),P416="l"),VLOOKUP(R416,$AC$2:$AD$17,2,FALSE),IF(AND(OR($E423={"a/b","a/c","b/a","c/a"}),P415="w"),VLOOKUP(R415,$AA$2:$AB$17,2,FALSE),IF(AND(OR($E423={"a/b","a/c","b/a","c/a"}),P415="l"),VLOOKUP(R415,$AC$2:$AD$17,2,FALSE),IF(AND(OR($E423={"a/b","a/c","b/a","c/a"}),P414="w"),VLOOKUP(R414,$AA$2:$AB$17,2,FALSE),IF(AND(OR($E423={"a/b","a/c","b/a","c/a"}),P414="l"),VLOOKUP(R414,$AC$2:$AD$17,2,FALSE),IF(AND(OR($E423={"a/b","a/c","b/a","c/a"}),P413="w"),VLOOKUP(R413,$AA$2:$AB$17,2,FALSE),IF(AND(OR($E423={"a/b","a/c","b/a","c/a"}),P413="l"),VLOOKUP(R413,$AC$2:$AD$17,2,FALSE),IF(OR($E423={"a/b","a/c","b/a","c/a"}),1,"")))))))))))))))))))))))</f>
        <v/>
      </c>
      <c r="S424" s="13" t="str">
        <f>IF(AND(T424="c",$A424&gt;=1,OR(U424={1,"2a","2b",3,"5a","5b","10a","10b","20a","20b","40a","40b","80a","80b","160a","160b"})),"w",IF(AND(T424="",$A424&gt;=1,OR(U424={1,"2a","2b",3,"5a","5b","10a","10b","20a","20b","40a","40b","80a","80b","160a","160b"})),"l",""))</f>
        <v/>
      </c>
      <c r="T424" s="7" t="str">
        <f>IF(OR($A424={2,5,8,11,14,17,20,23,26,29,32,35}),"c","")</f>
        <v/>
      </c>
      <c r="U424" s="14" t="str">
        <f>IF(AND(OR($E423={"a/b","b/c","b/a","c/b"}),S423="w"),VLOOKUP(U423,$AA$2:$AB$17,2,FALSE),IF(AND(OR($E423={"a/b","b/c","b/a","c/b"}),S423="l"),VLOOKUP(U423,$AC$2:$AD$17,2,FALSE),IF(AND(OR($E423={"a/b","b/c","b/a","c/b"}),S422="w"),VLOOKUP(U422,$AA$2:$AB$17,2,FALSE),IF(AND(OR($E423={"a/b","b/c","b/a","c/b"}),S422="l"),VLOOKUP(U422,$AC$2:$AD$17,2,FALSE),IF(AND(OR($E423={"a/b","b/c","b/a","c/b"}),S421="w"),VLOOKUP(U421,$AA$2:$AB$17,2,FALSE),IF(AND(OR($E423={"a/b","b/c","b/a","c/b"}),S421="l"),VLOOKUP(U421,$AC$2:$AD$17,2,FALSE),IF(AND(OR($E423={"a/b","b/c","b/a","c/b"}),S420="w"),VLOOKUP(U420,$AA$2:$AB$17,2,FALSE),IF(AND(OR($E423={"a/b","b/c","b/a","c/b"}),S420="l"),VLOOKUP(U420,$AC$2:$AD$17,2,FALSE),IF(AND(OR($E423={"a/b","b/c","b/a","c/b"}),S419="w"),VLOOKUP(U419,$AA$2:$AB$17,2,FALSE),IF(AND(OR($E423={"a/b","b/c","b/a","c/b"}),S419="l"),VLOOKUP(U419,$AC$2:$AD$17,2,FALSE),IF(AND(OR($E423={"a/b","b/c","b/a","c/b"}),S418="w"),VLOOKUP(U418,$AA$2:$AB$17,2,FALSE),IF(AND(OR($E423={"a/b","b/c","b/a","c/b"}),S418="l"),VLOOKUP(U418,$AC$2:$AD$17,2,FALSE),IF(AND(OR($E423={"a/b","b/c","b/a","c/b"}),S417="w"),VLOOKUP(U417,$AA$2:$AB$17,2,FALSE),IF(AND(OR($E423={"a/b","b/c","b/a","c/b"}),S417="l"),VLOOKUP(U417,$AC$2:$AD$17,2,FALSE),IF(AND(OR($E423={"a/b","b/c","b/a","c/b"}),S416="w"),VLOOKUP(U416,$AA$2:$AB$17,2,FALSE),IF(AND(OR($E423={"a/b","b/c","b/a","c/b"}),S416="l"),VLOOKUP(U416,$AC$2:$AD$17,2,FALSE),IF(AND(OR($E423={"a/b","b/c","b/a","c/b"}),S415="w"),VLOOKUP(U415,$AA$2:$AB$17,2,FALSE),IF(AND(OR($E423={"a/b","b/c","b/a","c/b"}),S415="l"),VLOOKUP(U415,$AC$2:$AD$17,2,FALSE),IF(AND(OR($E423={"a/b","b/c","b/a","c/b"}),S414="w"),VLOOKUP(U414,$AA$2:$AB$17,2,FALSE),IF(AND(OR($E423={"a/b","b/c","b/a","c/b"}),S414="l"),VLOOKUP(U414,$AC$2:$AD$17,2,FALSE),IF(AND(OR($E423={"a/b","b/c","b/a","c/b"}),S413="w"),VLOOKUP(U413,$AA$2:$AB$17,2,FALSE),IF(AND(OR($E423={"a/b","b/c","b/a","c/b"}),S413="l"),VLOOKUP(U413,$AC$2:$AD$17,2,FALSE),IF(OR($E423={"a/b","b/c","b/a","c/b"}),1,"")))))))))))))))))))))))</f>
        <v/>
      </c>
      <c r="V424" s="13" t="str">
        <f>IF(AND(W424="c",$A424&gt;=1,OR(X424={1,"2a","2b",3,"5a","5b","10a","10b","20a","20b","40a","40b","80a","80b","160a","160b"})),"w",IF(AND(W424="",$A424&gt;=1,OR(X424={1,"2a","2b",3,"5a","5b","10a","10b","20a","20b","40a","40b","80a","80b","160a","160b"})),"l",""))</f>
        <v/>
      </c>
      <c r="W424" s="7" t="str">
        <f>IF(OR($A424={3,6,9,12,15,18,21,24,27,30,33,36}),"c","")</f>
        <v/>
      </c>
      <c r="X424" s="14" t="str">
        <f>IF(AND(OR($E423={"a/c","b/c","c/a","c/b"}),V423="w"),VLOOKUP(X423,$AA$2:$AB$17,2,FALSE),IF(AND(OR($E423={"a/c","b/c","c/a","c/b"}),V423="l"),VLOOKUP(X423,$AC$2:$AD$17,2,FALSE),IF(AND(OR($E423={"a/c","b/c","c/a","c/b"}),V422="w"),VLOOKUP(X422,$AA$2:$AB$17,2,FALSE),IF(AND(OR($E423={"a/c","b/c","c/a","c/b"}),V422="l"),VLOOKUP(X422,$AC$2:$AD$17,2,FALSE),IF(AND(OR($E423={"a/c","b/c","c/a","c/b"}),V421="w"),VLOOKUP(X421,$AA$2:$AB$17,2,FALSE),IF(AND(OR($E423={"a/c","b/c","c/a","c/b"}),V421="l"),VLOOKUP(X421,$AC$2:$AD$17,2,FALSE),IF(AND(OR($E423={"a/c","b/c","c/a","c/b"}),V420="w"),VLOOKUP(X420,$AA$2:$AB$17,2,FALSE),IF(AND(OR($E423={"a/c","b/c","c/a","c/b"}),V420="l"),VLOOKUP(X420,$AC$2:$AD$17,2,FALSE),IF(AND(OR($E423={"a/c","b/c","c/a","c/b"}),V419="w"),VLOOKUP(X419,$AA$2:$AB$17,2,FALSE),IF(AND(OR($E423={"a/c","b/c","c/a","c/b"}),V419="l"),VLOOKUP(X419,$AC$2:$AD$17,2,FALSE),IF(AND(OR($E423={"a/c","b/c","c/a","c/b"}),V418="w"),VLOOKUP(X418,$AA$2:$AB$17,2,FALSE),IF(AND(OR($E423={"a/c","b/c","c/a","c/b"}),V418="l"),VLOOKUP(X418,$AC$2:$AD$17,2,FALSE),IF(AND(OR($E423={"a/c","b/c","c/a","c/b"}),V417="w"),VLOOKUP(X417,$AA$2:$AB$17,2,FALSE),IF(AND(OR($E423={"a/c","b/c","c/a","c/b"}),V417="l"),VLOOKUP(X417,$AC$2:$AD$17,2,FALSE),IF(AND(OR($E423={"a/c","b/c","c/a","c/b"}),V416="w"),VLOOKUP(X416,$AA$2:$AB$17,2,FALSE),IF(AND(OR($E423={"a/c","b/c","c/a","c/b"}),V416="l"),VLOOKUP(X416,$AC$2:$AD$17,2,FALSE),IF(AND(OR($E423={"a/c","b/c","c/a","c/b"}),V415="w"),VLOOKUP(X415,$AA$2:$AB$17,2,FALSE),IF(AND(OR($E423={"a/c","b/c","c/a","c/b"}),V415="l"),VLOOKUP(X415,$AC$2:$AD$17,2,FALSE),IF(AND(OR($E423={"a/c","b/c","c/a","c/b"}),V414="w"),VLOOKUP(X414,$AA$2:$AB$17,2,FALSE),IF(AND(OR($E423={"a/c","b/c","c/a","c/b"}),V414="l"),VLOOKUP(X414,$AC$2:$AD$17,2,FALSE),IF(AND(OR($E423={"a/c","b/c","c/a","c/b"}),V413="w"),VLOOKUP(X413,$AA$2:$AB$17,2,FALSE),IF(AND(OR($E423={"a/c","b/c","c/a","c/b"}),V413="l"),VLOOKUP(X413,$AC$2:$AD$17,2,FALSE),IF(OR($E423={"a/c","b/c","c/a","c/b"}),1,"")))))))))))))))))))))))</f>
        <v/>
      </c>
      <c r="Y424" s="12">
        <f t="shared" si="38"/>
        <v>0</v>
      </c>
      <c r="Z424" s="27">
        <f t="shared" si="39"/>
        <v>0</v>
      </c>
    </row>
    <row r="425" spans="2:26">
      <c r="B425" s="9" t="str">
        <f>IF(OR($A425={1,2,3,4,5,6,7,8,9,10,11,12}),1,IF(OR($A425={13,14,15,16,17,18,19,20,21,22,23,24}),2,IF(OR($A425={25,26,27,28,29,30,31,32,33,34,35,36}),3,"")))</f>
        <v/>
      </c>
      <c r="C425" s="9" t="str">
        <f>IF(OR($A425={1,4,7,10,13,16,19,22,25,28,31,34}),"A",IF(OR($A425={2,5,8,11,14,17,20,23,26,29,32,35}),"B",IF(OR($A425={3,6,9,12,15,18,21,24,27,30,33,36}),"C","")))</f>
        <v/>
      </c>
      <c r="D425" t="str">
        <f t="shared" si="40"/>
        <v/>
      </c>
      <c r="E425" t="str">
        <f t="shared" si="41"/>
        <v/>
      </c>
      <c r="F425" s="13" t="str">
        <f>IF(AND(G425="d",$A425&gt;=1,OR(H425={1,"2a","2b",3,"5a","5b","10a","10b","20a","20b","40a","40b","80a","80b","160a","160b"})),"w",IF(AND(G425="",$A425&gt;=1,OR(H425={1,"2a","2b",3,"5a","5b","10a","10b","20a","20b","40a","40b","80a","80b","160a","160b"})),"l",""))</f>
        <v/>
      </c>
      <c r="G425" s="7" t="str">
        <f>IF(OR($A425={1,2,3,4,5,6,7,8,9,10,11,12}),"d","")</f>
        <v/>
      </c>
      <c r="H425" s="14" t="str">
        <f>IF(AND(OR($D424={"1/2","1/3","2/1","3/1"}),F424="w"),VLOOKUP(H424,$AA$2:$AB$17,2,FALSE),IF(AND(OR($D424={"1/2","1/3","2/1","3/1"}),F424="l"),VLOOKUP(H424,$AC$2:$AD$17,2,FALSE),IF(AND(OR($D424={"1/2","1/3","2/1","3/1"}),F423="w"),VLOOKUP(H423,$AA$2:$AB$17,2,FALSE),IF(AND(OR($D424={"1/2","1/3","2/1","3/1"}),F423="l"),VLOOKUP(H423,$AC$2:$AD$17,2,FALSE),IF(AND(OR($D424={"1/2","1/3","2/1","3/1"}),F422="w"),VLOOKUP(H422,$AA$2:$AB$17,2,FALSE),IF(AND(OR($D424={"1/2","1/3","2/1","3/1"}),F422="l"),VLOOKUP(H422,$AC$2:$AD$17,2,FALSE),IF(AND(OR($D424={"1/2","1/3","2/1","3/1"}),F421="w"),VLOOKUP(H421,$AA$2:$AB$17,2,FALSE),IF(AND(OR($D424={"1/2","1/3","2/1","3/1"}),F421="l"),VLOOKUP(H421,$AC$2:$AD$17,2,FALSE),IF(AND(OR($D424={"1/2","1/3","2/1","3/1"}),F420="w"),VLOOKUP(H420,$AA$2:$AB$17,2,FALSE),IF(AND(OR($D424={"1/2","1/3","2/1","3/1"}),F420="l"),VLOOKUP(H420,$AC$2:$AD$17,2,FALSE),IF(AND(OR($D424={"1/2","1/3","2/1","3/1"}),F419="w"),VLOOKUP(H419,$AA$2:$AB$17,2,FALSE),IF(AND(OR($D424={"1/2","1/3","2/1","3/1"}),F419="l"),VLOOKUP(H419,$AC$2:$AD$17,2,FALSE),IF(AND(OR($D424={"1/2","1/3","2/1","3/1"}),F418="w"),VLOOKUP(H418,$AA$2:$AB$17,2,FALSE),IF(AND(OR($D424={"1/2","1/3","2/1","3/1"}),F418="l"),VLOOKUP(H418,$AC$2:$AD$17,2,FALSE),IF(AND(OR($D424={"1/2","1/3","2/1","3/1"}),F417="w"),VLOOKUP(H417,$AA$2:$AB$17,2,FALSE),IF(AND(OR($D424={"1/2","1/3","2/1","3/1"}),F417="l"),VLOOKUP(H417,$AC$2:$AD$17,2,FALSE),IF(AND(OR($D424={"1/2","1/3","2/1","3/1"}),F416="w"),VLOOKUP(H416,$AA$2:$AB$17,2,FALSE),IF(AND(OR($D424={"1/2","1/3","2/1","3/1"}),F416="l"),VLOOKUP(H416,$AC$2:$AD$17,2,FALSE),IF(AND(OR($D424={"1/2","1/3","2/1","3/1"}),F415="w"),VLOOKUP(H415,$AA$2:$AB$17,2,FALSE),IF(AND(OR($D424={"1/2","1/3","2/1","3/1"}),F415="l"),VLOOKUP(H415,$AC$2:$AD$17,2,FALSE),IF(AND(OR($D424={"1/2","1/3","2/1","3/1"}),F414="w"),VLOOKUP(H414,$AA$2:$AB$17,2,FALSE),IF(AND(OR($D424={"1/2","1/3","2/1","3/1"}),F414="l"),VLOOKUP(H414,$AC$2:$AD$17,2,FALSE),IF(OR($D424={"1/2","1/3","2/1","3/1"}),1,"")))))))))))))))))))))))</f>
        <v/>
      </c>
      <c r="I425" s="13" t="str">
        <f>IF(AND(J425="d",$A425&gt;=1,OR(K425={1,"2a","2b",3,"5a","5b","10a","10b","20a","20b","40a","40b","80a","80b","160a","160b"})),"w",IF(AND(J425="",$A425&gt;=1,OR(K425={1,"2a","2b",3,"5a","5b","10a","10b","20a","20b","40a","40b","80a","80b","160a","160b"})),"l",""))</f>
        <v/>
      </c>
      <c r="J425" s="7" t="str">
        <f>IF(OR($A425={13,14,15,16,17,18,19,20,21,22,23,24}),"d","")</f>
        <v/>
      </c>
      <c r="K425" s="14" t="str">
        <f>IF(AND(OR($D424={"1/2","2/3","2/1","3/2"}),I424="w"),VLOOKUP(K424,$AA$2:$AB$17,2,FALSE),IF(AND(OR($D424={"1/2","2/3","2/1","3/2"}),I424="l"),VLOOKUP(K424,$AC$2:$AD$17,2,FALSE),IF(AND(OR($D424={"1/2","2/3","2/1","3/2"}),I423="w"),VLOOKUP(K423,$AA$2:$AB$17,2,FALSE),IF(AND(OR($D424={"1/2","2/3","2/1","3/2"}),I423="l"),VLOOKUP(K423,$AC$2:$AD$17,2,FALSE),IF(AND(OR($D424={"1/2","2/3","2/1","3/2"}),I422="w"),VLOOKUP(K422,$AA$2:$AB$17,2,FALSE),IF(AND(OR($D424={"1/2","2/3","2/1","3/2"}),I422="l"),VLOOKUP(K422,$AC$2:$AD$17,2,FALSE),IF(AND(OR($D424={"1/2","2/3","2/1","3/2"}),I421="w"),VLOOKUP(K421,$AA$2:$AB$17,2,FALSE),IF(AND(OR($D424={"1/2","2/3","2/1","3/2"}),I421="l"),VLOOKUP(K421,$AC$2:$AD$17,2,FALSE),IF(AND(OR($D424={"1/2","2/3","2/1","3/2"}),I420="w"),VLOOKUP(K420,$AA$2:$AB$17,2,FALSE),IF(AND(OR($D424={"1/2","2/3","2/1","3/2"}),I420="l"),VLOOKUP(K420,$AC$2:$AD$17,2,FALSE),IF(AND(OR($D424={"1/2","2/3","2/1","3/2"}),I419="w"),VLOOKUP(K419,$AA$2:$AB$17,2,FALSE),IF(AND(OR($D424={"1/2","2/3","2/1","3/2"}),I419="l"),VLOOKUP(K419,$AC$2:$AD$17,2,FALSE),IF(AND(OR($D424={"1/2","2/3","2/1","3/2"}),I418="w"),VLOOKUP(K418,$AA$2:$AB$17,2,FALSE),IF(AND(OR($D424={"1/2","2/3","2/1","3/2"}),I418="l"),VLOOKUP(K418,$AC$2:$AD$17,2,FALSE),IF(AND(OR($D424={"1/2","2/3","2/1","3/2"}),I417="w"),VLOOKUP(K417,$AA$2:$AB$17,2,FALSE),IF(AND(OR($D424={"1/2","2/3","2/1","3/2"}),I417="l"),VLOOKUP(K417,$AC$2:$AD$17,2,FALSE),IF(AND(OR($D424={"1/2","2/3","2/1","3/2"}),I416="w"),VLOOKUP(K416,$AA$2:$AB$17,2,FALSE),IF(AND(OR($D424={"1/2","2/3","2/1","3/2"}),I416="l"),VLOOKUP(K416,$AC$2:$AD$17,2,FALSE),IF(AND(OR($D424={"1/2","2/3","2/1","3/2"}),I415="w"),VLOOKUP(K415,$AA$2:$AB$17,2,FALSE),IF(AND(OR($D424={"1/2","2/3","2/1","3/2"}),I415="l"),VLOOKUP(K415,$AC$2:$AD$17,2,FALSE),IF(AND(OR($D424={"1/2","2/3","2/1","3/2"}),I414="w"),VLOOKUP(K414,$AA$2:$AB$17,2,FALSE),IF(AND(OR($D424={"1/2","2/3","2/1","3/2"}),I414="l"),VLOOKUP(K414,$AC$2:$AD$17,2,FALSE),IF(OR($D424={"1/2","2/3","2/1","3/2"}),1,"")))))))))))))))))))))))</f>
        <v/>
      </c>
      <c r="L425" s="13" t="str">
        <f>IF(AND(M425="d",$A425&gt;=1,OR(N425={1,"2a","2b",3,"5a","5b","10a","10b","20a","20b","40a","40b","80a","80b","160a","160b"})),"w",IF(AND(M425="",$A425&gt;=1,OR(N425={1,"2a","2b",3,"5a","5b","10a","10b","20a","20b","40a","40b","80a","80b","160a","160b"})),"l",""))</f>
        <v/>
      </c>
      <c r="M425" s="7" t="str">
        <f>IF(OR($A425={25,26,27,28,29,30,31,32,33,34,35,36}),"d","")</f>
        <v/>
      </c>
      <c r="N425" s="14" t="str">
        <f>IF(AND(OR($D424={"1/3","2/3","3/1","3/2"}),L424="w"),VLOOKUP(N424,$AA$2:$AB$17,2,FALSE),IF(AND(OR($D424={"1/3","2/3","3/1","3/2"}),L424="l"),VLOOKUP(N424,$AC$2:$AD$17,2,FALSE),IF(AND(OR($D424={"1/3","2/3","3/1","3/2"}),L423="w"),VLOOKUP(N423,$AA$2:$AB$17,2,FALSE),IF(AND(OR($D424={"1/3","2/3","3/1","3/2"}),L423="l"),VLOOKUP(N423,$AC$2:$AD$17,2,FALSE),IF(AND(OR($D424={"1/3","2/3","3/1","3/2"}),L422="w"),VLOOKUP(N422,$AA$2:$AB$17,2,FALSE),IF(AND(OR($D424={"1/3","2/3","3/1","3/2"}),L422="l"),VLOOKUP(N422,$AC$2:$AD$17,2,FALSE),IF(AND(OR($D424={"1/3","2/3","3/1","3/2"}),L421="w"),VLOOKUP(N421,$AA$2:$AB$17,2,FALSE),IF(AND(OR($D424={"1/3","2/3","3/1","3/2"}),L421="l"),VLOOKUP(N421,$AC$2:$AD$17,2,FALSE),IF(AND(OR($D424={"1/3","2/3","3/1","3/2"}),L420="w"),VLOOKUP(N420,$AA$2:$AB$17,2,FALSE),IF(AND(OR($D424={"1/3","2/3","3/1","3/2"}),L420="l"),VLOOKUP(N420,$AC$2:$AD$17,2,FALSE),IF(AND(OR($D424={"1/3","2/3","3/1","3/2"}),L419="w"),VLOOKUP(N419,$AA$2:$AB$17,2,FALSE),IF(AND(OR($D424={"1/3","2/3","3/1","3/2"}),L419="l"),VLOOKUP(N419,$AC$2:$AD$17,2,FALSE),IF(AND(OR($D424={"1/3","2/3","3/1","3/2"}),L418="w"),VLOOKUP(N418,$AA$2:$AB$17,2,FALSE),IF(AND(OR($D424={"1/3","2/3","3/1","3/2"}),L418="l"),VLOOKUP(N418,$AC$2:$AD$17,2,FALSE),IF(AND(OR($D424={"1/3","2/3","3/1","3/2"}),L417="w"),VLOOKUP(N417,$AA$2:$AB$17,2,FALSE),IF(AND(OR($D424={"1/3","2/3","3/1","3/2"}),L417="l"),VLOOKUP(N417,$AC$2:$AD$17,2,FALSE),IF(AND(OR($D424={"1/3","2/3","3/1","3/2"}),L416="w"),VLOOKUP(N416,$AA$2:$AB$17,2,FALSE),IF(AND(OR($D424={"1/3","2/3","3/1","3/2"}),L416="l"),VLOOKUP(N416,$AC$2:$AD$17,2,FALSE),IF(AND(OR($D424={"1/3","2/3","3/1","3/2"}),L415="w"),VLOOKUP(N415,$AA$2:$AB$17,2,FALSE),IF(AND(OR($D424={"1/3","2/3","3/1","3/2"}),L415="l"),VLOOKUP(N415,$AC$2:$AD$17,2,FALSE),IF(AND(OR($D424={"1/3","2/3","3/1","3/2"}),L414="w"),VLOOKUP(N414,$AA$2:$AB$17,2,FALSE),IF(AND(OR($D424={"1/3","2/3","3/1","3/2"}),L414="l"),VLOOKUP(N414,$AC$2:$AD$17,2,FALSE),IF(OR($D424={"1/3","2/3","3/1","3/2"}),1,"")))))))))))))))))))))))</f>
        <v/>
      </c>
      <c r="O425" s="12">
        <f t="shared" si="37"/>
        <v>0</v>
      </c>
      <c r="P425" s="13" t="str">
        <f>IF(AND(Q425="c",$A425&gt;=1,OR(R425={1,"2a","2b",3,"5a","5b","10a","10b","20a","20b","40a","40b","80a","80b","160a","160b"})),"w",IF(AND(Q425="",$A425&gt;=1,OR(R425={1,"2a","2b",3,"5a","5b","10a","10b","20a","20b","40a","40b","80a","80b","160a","160b"})),"l",""))</f>
        <v/>
      </c>
      <c r="Q425" s="7" t="str">
        <f>IF(OR($A425={1,4,7,10,13,16,19,22,25,28,31,34}),"c","")</f>
        <v/>
      </c>
      <c r="R425" s="14" t="str">
        <f>IF(AND(OR($E424={"a/b","a/c","b/a","c/a"}),P424="w"),VLOOKUP(R424,$AA$2:$AB$17,2,FALSE),IF(AND(OR($E424={"a/b","a/c","b/a","c/a"}),P424="l"),VLOOKUP(R424,$AC$2:$AD$17,2,FALSE),IF(AND(OR($E424={"a/b","a/c","b/a","c/a"}),P423="w"),VLOOKUP(R423,$AA$2:$AB$17,2,FALSE),IF(AND(OR($E424={"a/b","a/c","b/a","c/a"}),P423="l"),VLOOKUP(R423,$AC$2:$AD$17,2,FALSE),IF(AND(OR($E424={"a/b","a/c","b/a","c/a"}),P422="w"),VLOOKUP(R422,$AA$2:$AB$17,2,FALSE),IF(AND(OR($E424={"a/b","a/c","b/a","c/a"}),P422="l"),VLOOKUP(R422,$AC$2:$AD$17,2,FALSE),IF(AND(OR($E424={"a/b","a/c","b/a","c/a"}),P421="w"),VLOOKUP(R421,$AA$2:$AB$17,2,FALSE),IF(AND(OR($E424={"a/b","a/c","b/a","c/a"}),P421="l"),VLOOKUP(R421,$AC$2:$AD$17,2,FALSE),IF(AND(OR($E424={"a/b","a/c","b/a","c/a"}),P420="w"),VLOOKUP(R420,$AA$2:$AB$17,2,FALSE),IF(AND(OR($E424={"a/b","a/c","b/a","c/a"}),P420="l"),VLOOKUP(R420,$AC$2:$AD$17,2,FALSE),IF(AND(OR($E424={"a/b","a/c","b/a","c/a"}),P419="w"),VLOOKUP(R419,$AA$2:$AB$17,2,FALSE),IF(AND(OR($E424={"a/b","a/c","b/a","c/a"}),P419="l"),VLOOKUP(R419,$AC$2:$AD$17,2,FALSE),IF(AND(OR($E424={"a/b","a/c","b/a","c/a"}),P418="w"),VLOOKUP(R418,$AA$2:$AB$17,2,FALSE),IF(AND(OR($E424={"a/b","a/c","b/a","c/a"}),P418="l"),VLOOKUP(R418,$AC$2:$AD$17,2,FALSE),IF(AND(OR($E424={"a/b","a/c","b/a","c/a"}),P417="w"),VLOOKUP(R417,$AA$2:$AB$17,2,FALSE),IF(AND(OR($E424={"a/b","a/c","b/a","c/a"}),P417="l"),VLOOKUP(R417,$AC$2:$AD$17,2,FALSE),IF(AND(OR($E424={"a/b","a/c","b/a","c/a"}),P416="w"),VLOOKUP(R416,$AA$2:$AB$17,2,FALSE),IF(AND(OR($E424={"a/b","a/c","b/a","c/a"}),P416="l"),VLOOKUP(R416,$AC$2:$AD$17,2,FALSE),IF(AND(OR($E424={"a/b","a/c","b/a","c/a"}),P415="w"),VLOOKUP(R415,$AA$2:$AB$17,2,FALSE),IF(AND(OR($E424={"a/b","a/c","b/a","c/a"}),P415="l"),VLOOKUP(R415,$AC$2:$AD$17,2,FALSE),IF(AND(OR($E424={"a/b","a/c","b/a","c/a"}),P414="w"),VLOOKUP(R414,$AA$2:$AB$17,2,FALSE),IF(AND(OR($E424={"a/b","a/c","b/a","c/a"}),P414="l"),VLOOKUP(R414,$AC$2:$AD$17,2,FALSE),IF(OR($E424={"a/b","a/c","b/a","c/a"}),1,"")))))))))))))))))))))))</f>
        <v/>
      </c>
      <c r="S425" s="13" t="str">
        <f>IF(AND(T425="c",$A425&gt;=1,OR(U425={1,"2a","2b",3,"5a","5b","10a","10b","20a","20b","40a","40b","80a","80b","160a","160b"})),"w",IF(AND(T425="",$A425&gt;=1,OR(U425={1,"2a","2b",3,"5a","5b","10a","10b","20a","20b","40a","40b","80a","80b","160a","160b"})),"l",""))</f>
        <v/>
      </c>
      <c r="T425" s="7" t="str">
        <f>IF(OR($A425={2,5,8,11,14,17,20,23,26,29,32,35}),"c","")</f>
        <v/>
      </c>
      <c r="U425" s="14" t="str">
        <f>IF(AND(OR($E424={"a/b","b/c","b/a","c/b"}),S424="w"),VLOOKUP(U424,$AA$2:$AB$17,2,FALSE),IF(AND(OR($E424={"a/b","b/c","b/a","c/b"}),S424="l"),VLOOKUP(U424,$AC$2:$AD$17,2,FALSE),IF(AND(OR($E424={"a/b","b/c","b/a","c/b"}),S423="w"),VLOOKUP(U423,$AA$2:$AB$17,2,FALSE),IF(AND(OR($E424={"a/b","b/c","b/a","c/b"}),S423="l"),VLOOKUP(U423,$AC$2:$AD$17,2,FALSE),IF(AND(OR($E424={"a/b","b/c","b/a","c/b"}),S422="w"),VLOOKUP(U422,$AA$2:$AB$17,2,FALSE),IF(AND(OR($E424={"a/b","b/c","b/a","c/b"}),S422="l"),VLOOKUP(U422,$AC$2:$AD$17,2,FALSE),IF(AND(OR($E424={"a/b","b/c","b/a","c/b"}),S421="w"),VLOOKUP(U421,$AA$2:$AB$17,2,FALSE),IF(AND(OR($E424={"a/b","b/c","b/a","c/b"}),S421="l"),VLOOKUP(U421,$AC$2:$AD$17,2,FALSE),IF(AND(OR($E424={"a/b","b/c","b/a","c/b"}),S420="w"),VLOOKUP(U420,$AA$2:$AB$17,2,FALSE),IF(AND(OR($E424={"a/b","b/c","b/a","c/b"}),S420="l"),VLOOKUP(U420,$AC$2:$AD$17,2,FALSE),IF(AND(OR($E424={"a/b","b/c","b/a","c/b"}),S419="w"),VLOOKUP(U419,$AA$2:$AB$17,2,FALSE),IF(AND(OR($E424={"a/b","b/c","b/a","c/b"}),S419="l"),VLOOKUP(U419,$AC$2:$AD$17,2,FALSE),IF(AND(OR($E424={"a/b","b/c","b/a","c/b"}),S418="w"),VLOOKUP(U418,$AA$2:$AB$17,2,FALSE),IF(AND(OR($E424={"a/b","b/c","b/a","c/b"}),S418="l"),VLOOKUP(U418,$AC$2:$AD$17,2,FALSE),IF(AND(OR($E424={"a/b","b/c","b/a","c/b"}),S417="w"),VLOOKUP(U417,$AA$2:$AB$17,2,FALSE),IF(AND(OR($E424={"a/b","b/c","b/a","c/b"}),S417="l"),VLOOKUP(U417,$AC$2:$AD$17,2,FALSE),IF(AND(OR($E424={"a/b","b/c","b/a","c/b"}),S416="w"),VLOOKUP(U416,$AA$2:$AB$17,2,FALSE),IF(AND(OR($E424={"a/b","b/c","b/a","c/b"}),S416="l"),VLOOKUP(U416,$AC$2:$AD$17,2,FALSE),IF(AND(OR($E424={"a/b","b/c","b/a","c/b"}),S415="w"),VLOOKUP(U415,$AA$2:$AB$17,2,FALSE),IF(AND(OR($E424={"a/b","b/c","b/a","c/b"}),S415="l"),VLOOKUP(U415,$AC$2:$AD$17,2,FALSE),IF(AND(OR($E424={"a/b","b/c","b/a","c/b"}),S414="w"),VLOOKUP(U414,$AA$2:$AB$17,2,FALSE),IF(AND(OR($E424={"a/b","b/c","b/a","c/b"}),S414="l"),VLOOKUP(U414,$AC$2:$AD$17,2,FALSE),IF(OR($E424={"a/b","b/c","b/a","c/b"}),1,"")))))))))))))))))))))))</f>
        <v/>
      </c>
      <c r="V425" s="13" t="str">
        <f>IF(AND(W425="c",$A425&gt;=1,OR(X425={1,"2a","2b",3,"5a","5b","10a","10b","20a","20b","40a","40b","80a","80b","160a","160b"})),"w",IF(AND(W425="",$A425&gt;=1,OR(X425={1,"2a","2b",3,"5a","5b","10a","10b","20a","20b","40a","40b","80a","80b","160a","160b"})),"l",""))</f>
        <v/>
      </c>
      <c r="W425" s="7" t="str">
        <f>IF(OR($A425={3,6,9,12,15,18,21,24,27,30,33,36}),"c","")</f>
        <v/>
      </c>
      <c r="X425" s="14" t="str">
        <f>IF(AND(OR($E424={"a/c","b/c","c/a","c/b"}),V424="w"),VLOOKUP(X424,$AA$2:$AB$17,2,FALSE),IF(AND(OR($E424={"a/c","b/c","c/a","c/b"}),V424="l"),VLOOKUP(X424,$AC$2:$AD$17,2,FALSE),IF(AND(OR($E424={"a/c","b/c","c/a","c/b"}),V423="w"),VLOOKUP(X423,$AA$2:$AB$17,2,FALSE),IF(AND(OR($E424={"a/c","b/c","c/a","c/b"}),V423="l"),VLOOKUP(X423,$AC$2:$AD$17,2,FALSE),IF(AND(OR($E424={"a/c","b/c","c/a","c/b"}),V422="w"),VLOOKUP(X422,$AA$2:$AB$17,2,FALSE),IF(AND(OR($E424={"a/c","b/c","c/a","c/b"}),V422="l"),VLOOKUP(X422,$AC$2:$AD$17,2,FALSE),IF(AND(OR($E424={"a/c","b/c","c/a","c/b"}),V421="w"),VLOOKUP(X421,$AA$2:$AB$17,2,FALSE),IF(AND(OR($E424={"a/c","b/c","c/a","c/b"}),V421="l"),VLOOKUP(X421,$AC$2:$AD$17,2,FALSE),IF(AND(OR($E424={"a/c","b/c","c/a","c/b"}),V420="w"),VLOOKUP(X420,$AA$2:$AB$17,2,FALSE),IF(AND(OR($E424={"a/c","b/c","c/a","c/b"}),V420="l"),VLOOKUP(X420,$AC$2:$AD$17,2,FALSE),IF(AND(OR($E424={"a/c","b/c","c/a","c/b"}),V419="w"),VLOOKUP(X419,$AA$2:$AB$17,2,FALSE),IF(AND(OR($E424={"a/c","b/c","c/a","c/b"}),V419="l"),VLOOKUP(X419,$AC$2:$AD$17,2,FALSE),IF(AND(OR($E424={"a/c","b/c","c/a","c/b"}),V418="w"),VLOOKUP(X418,$AA$2:$AB$17,2,FALSE),IF(AND(OR($E424={"a/c","b/c","c/a","c/b"}),V418="l"),VLOOKUP(X418,$AC$2:$AD$17,2,FALSE),IF(AND(OR($E424={"a/c","b/c","c/a","c/b"}),V417="w"),VLOOKUP(X417,$AA$2:$AB$17,2,FALSE),IF(AND(OR($E424={"a/c","b/c","c/a","c/b"}),V417="l"),VLOOKUP(X417,$AC$2:$AD$17,2,FALSE),IF(AND(OR($E424={"a/c","b/c","c/a","c/b"}),V416="w"),VLOOKUP(X416,$AA$2:$AB$17,2,FALSE),IF(AND(OR($E424={"a/c","b/c","c/a","c/b"}),V416="l"),VLOOKUP(X416,$AC$2:$AD$17,2,FALSE),IF(AND(OR($E424={"a/c","b/c","c/a","c/b"}),V415="w"),VLOOKUP(X415,$AA$2:$AB$17,2,FALSE),IF(AND(OR($E424={"a/c","b/c","c/a","c/b"}),V415="l"),VLOOKUP(X415,$AC$2:$AD$17,2,FALSE),IF(AND(OR($E424={"a/c","b/c","c/a","c/b"}),V414="w"),VLOOKUP(X414,$AA$2:$AB$17,2,FALSE),IF(AND(OR($E424={"a/c","b/c","c/a","c/b"}),V414="l"),VLOOKUP(X414,$AC$2:$AD$17,2,FALSE),IF(OR($E424={"a/c","b/c","c/a","c/b"}),1,"")))))))))))))))))))))))</f>
        <v/>
      </c>
      <c r="Y425" s="12">
        <f t="shared" si="38"/>
        <v>0</v>
      </c>
      <c r="Z425" s="27">
        <f t="shared" si="39"/>
        <v>0</v>
      </c>
    </row>
    <row r="426" spans="2:26">
      <c r="B426" s="9" t="str">
        <f>IF(OR($A426={1,2,3,4,5,6,7,8,9,10,11,12}),1,IF(OR($A426={13,14,15,16,17,18,19,20,21,22,23,24}),2,IF(OR($A426={25,26,27,28,29,30,31,32,33,34,35,36}),3,"")))</f>
        <v/>
      </c>
      <c r="C426" s="9" t="str">
        <f>IF(OR($A426={1,4,7,10,13,16,19,22,25,28,31,34}),"A",IF(OR($A426={2,5,8,11,14,17,20,23,26,29,32,35}),"B",IF(OR($A426={3,6,9,12,15,18,21,24,27,30,33,36}),"C","")))</f>
        <v/>
      </c>
      <c r="D426" t="str">
        <f t="shared" si="40"/>
        <v/>
      </c>
      <c r="E426" t="str">
        <f t="shared" si="41"/>
        <v/>
      </c>
      <c r="F426" s="13" t="str">
        <f>IF(AND(G426="d",$A426&gt;=1,OR(H426={1,"2a","2b",3,"5a","5b","10a","10b","20a","20b","40a","40b","80a","80b","160a","160b"})),"w",IF(AND(G426="",$A426&gt;=1,OR(H426={1,"2a","2b",3,"5a","5b","10a","10b","20a","20b","40a","40b","80a","80b","160a","160b"})),"l",""))</f>
        <v/>
      </c>
      <c r="G426" s="7" t="str">
        <f>IF(OR($A426={1,2,3,4,5,6,7,8,9,10,11,12}),"d","")</f>
        <v/>
      </c>
      <c r="H426" s="14" t="str">
        <f>IF(AND(OR($D425={"1/2","1/3","2/1","3/1"}),F425="w"),VLOOKUP(H425,$AA$2:$AB$17,2,FALSE),IF(AND(OR($D425={"1/2","1/3","2/1","3/1"}),F425="l"),VLOOKUP(H425,$AC$2:$AD$17,2,FALSE),IF(AND(OR($D425={"1/2","1/3","2/1","3/1"}),F424="w"),VLOOKUP(H424,$AA$2:$AB$17,2,FALSE),IF(AND(OR($D425={"1/2","1/3","2/1","3/1"}),F424="l"),VLOOKUP(H424,$AC$2:$AD$17,2,FALSE),IF(AND(OR($D425={"1/2","1/3","2/1","3/1"}),F423="w"),VLOOKUP(H423,$AA$2:$AB$17,2,FALSE),IF(AND(OR($D425={"1/2","1/3","2/1","3/1"}),F423="l"),VLOOKUP(H423,$AC$2:$AD$17,2,FALSE),IF(AND(OR($D425={"1/2","1/3","2/1","3/1"}),F422="w"),VLOOKUP(H422,$AA$2:$AB$17,2,FALSE),IF(AND(OR($D425={"1/2","1/3","2/1","3/1"}),F422="l"),VLOOKUP(H422,$AC$2:$AD$17,2,FALSE),IF(AND(OR($D425={"1/2","1/3","2/1","3/1"}),F421="w"),VLOOKUP(H421,$AA$2:$AB$17,2,FALSE),IF(AND(OR($D425={"1/2","1/3","2/1","3/1"}),F421="l"),VLOOKUP(H421,$AC$2:$AD$17,2,FALSE),IF(AND(OR($D425={"1/2","1/3","2/1","3/1"}),F420="w"),VLOOKUP(H420,$AA$2:$AB$17,2,FALSE),IF(AND(OR($D425={"1/2","1/3","2/1","3/1"}),F420="l"),VLOOKUP(H420,$AC$2:$AD$17,2,FALSE),IF(AND(OR($D425={"1/2","1/3","2/1","3/1"}),F419="w"),VLOOKUP(H419,$AA$2:$AB$17,2,FALSE),IF(AND(OR($D425={"1/2","1/3","2/1","3/1"}),F419="l"),VLOOKUP(H419,$AC$2:$AD$17,2,FALSE),IF(AND(OR($D425={"1/2","1/3","2/1","3/1"}),F418="w"),VLOOKUP(H418,$AA$2:$AB$17,2,FALSE),IF(AND(OR($D425={"1/2","1/3","2/1","3/1"}),F418="l"),VLOOKUP(H418,$AC$2:$AD$17,2,FALSE),IF(AND(OR($D425={"1/2","1/3","2/1","3/1"}),F417="w"),VLOOKUP(H417,$AA$2:$AB$17,2,FALSE),IF(AND(OR($D425={"1/2","1/3","2/1","3/1"}),F417="l"),VLOOKUP(H417,$AC$2:$AD$17,2,FALSE),IF(AND(OR($D425={"1/2","1/3","2/1","3/1"}),F416="w"),VLOOKUP(H416,$AA$2:$AB$17,2,FALSE),IF(AND(OR($D425={"1/2","1/3","2/1","3/1"}),F416="l"),VLOOKUP(H416,$AC$2:$AD$17,2,FALSE),IF(AND(OR($D425={"1/2","1/3","2/1","3/1"}),F415="w"),VLOOKUP(H415,$AA$2:$AB$17,2,FALSE),IF(AND(OR($D425={"1/2","1/3","2/1","3/1"}),F415="l"),VLOOKUP(H415,$AC$2:$AD$17,2,FALSE),IF(OR($D425={"1/2","1/3","2/1","3/1"}),1,"")))))))))))))))))))))))</f>
        <v/>
      </c>
      <c r="I426" s="13" t="str">
        <f>IF(AND(J426="d",$A426&gt;=1,OR(K426={1,"2a","2b",3,"5a","5b","10a","10b","20a","20b","40a","40b","80a","80b","160a","160b"})),"w",IF(AND(J426="",$A426&gt;=1,OR(K426={1,"2a","2b",3,"5a","5b","10a","10b","20a","20b","40a","40b","80a","80b","160a","160b"})),"l",""))</f>
        <v/>
      </c>
      <c r="J426" s="7" t="str">
        <f>IF(OR($A426={13,14,15,16,17,18,19,20,21,22,23,24}),"d","")</f>
        <v/>
      </c>
      <c r="K426" s="14" t="str">
        <f>IF(AND(OR($D425={"1/2","2/3","2/1","3/2"}),I425="w"),VLOOKUP(K425,$AA$2:$AB$17,2,FALSE),IF(AND(OR($D425={"1/2","2/3","2/1","3/2"}),I425="l"),VLOOKUP(K425,$AC$2:$AD$17,2,FALSE),IF(AND(OR($D425={"1/2","2/3","2/1","3/2"}),I424="w"),VLOOKUP(K424,$AA$2:$AB$17,2,FALSE),IF(AND(OR($D425={"1/2","2/3","2/1","3/2"}),I424="l"),VLOOKUP(K424,$AC$2:$AD$17,2,FALSE),IF(AND(OR($D425={"1/2","2/3","2/1","3/2"}),I423="w"),VLOOKUP(K423,$AA$2:$AB$17,2,FALSE),IF(AND(OR($D425={"1/2","2/3","2/1","3/2"}),I423="l"),VLOOKUP(K423,$AC$2:$AD$17,2,FALSE),IF(AND(OR($D425={"1/2","2/3","2/1","3/2"}),I422="w"),VLOOKUP(K422,$AA$2:$AB$17,2,FALSE),IF(AND(OR($D425={"1/2","2/3","2/1","3/2"}),I422="l"),VLOOKUP(K422,$AC$2:$AD$17,2,FALSE),IF(AND(OR($D425={"1/2","2/3","2/1","3/2"}),I421="w"),VLOOKUP(K421,$AA$2:$AB$17,2,FALSE),IF(AND(OR($D425={"1/2","2/3","2/1","3/2"}),I421="l"),VLOOKUP(K421,$AC$2:$AD$17,2,FALSE),IF(AND(OR($D425={"1/2","2/3","2/1","3/2"}),I420="w"),VLOOKUP(K420,$AA$2:$AB$17,2,FALSE),IF(AND(OR($D425={"1/2","2/3","2/1","3/2"}),I420="l"),VLOOKUP(K420,$AC$2:$AD$17,2,FALSE),IF(AND(OR($D425={"1/2","2/3","2/1","3/2"}),I419="w"),VLOOKUP(K419,$AA$2:$AB$17,2,FALSE),IF(AND(OR($D425={"1/2","2/3","2/1","3/2"}),I419="l"),VLOOKUP(K419,$AC$2:$AD$17,2,FALSE),IF(AND(OR($D425={"1/2","2/3","2/1","3/2"}),I418="w"),VLOOKUP(K418,$AA$2:$AB$17,2,FALSE),IF(AND(OR($D425={"1/2","2/3","2/1","3/2"}),I418="l"),VLOOKUP(K418,$AC$2:$AD$17,2,FALSE),IF(AND(OR($D425={"1/2","2/3","2/1","3/2"}),I417="w"),VLOOKUP(K417,$AA$2:$AB$17,2,FALSE),IF(AND(OR($D425={"1/2","2/3","2/1","3/2"}),I417="l"),VLOOKUP(K417,$AC$2:$AD$17,2,FALSE),IF(AND(OR($D425={"1/2","2/3","2/1","3/2"}),I416="w"),VLOOKUP(K416,$AA$2:$AB$17,2,FALSE),IF(AND(OR($D425={"1/2","2/3","2/1","3/2"}),I416="l"),VLOOKUP(K416,$AC$2:$AD$17,2,FALSE),IF(AND(OR($D425={"1/2","2/3","2/1","3/2"}),I415="w"),VLOOKUP(K415,$AA$2:$AB$17,2,FALSE),IF(AND(OR($D425={"1/2","2/3","2/1","3/2"}),I415="l"),VLOOKUP(K415,$AC$2:$AD$17,2,FALSE),IF(OR($D425={"1/2","2/3","2/1","3/2"}),1,"")))))))))))))))))))))))</f>
        <v/>
      </c>
      <c r="L426" s="13" t="str">
        <f>IF(AND(M426="d",$A426&gt;=1,OR(N426={1,"2a","2b",3,"5a","5b","10a","10b","20a","20b","40a","40b","80a","80b","160a","160b"})),"w",IF(AND(M426="",$A426&gt;=1,OR(N426={1,"2a","2b",3,"5a","5b","10a","10b","20a","20b","40a","40b","80a","80b","160a","160b"})),"l",""))</f>
        <v/>
      </c>
      <c r="M426" s="7" t="str">
        <f>IF(OR($A426={25,26,27,28,29,30,31,32,33,34,35,36}),"d","")</f>
        <v/>
      </c>
      <c r="N426" s="14" t="str">
        <f>IF(AND(OR($D425={"1/3","2/3","3/1","3/2"}),L425="w"),VLOOKUP(N425,$AA$2:$AB$17,2,FALSE),IF(AND(OR($D425={"1/3","2/3","3/1","3/2"}),L425="l"),VLOOKUP(N425,$AC$2:$AD$17,2,FALSE),IF(AND(OR($D425={"1/3","2/3","3/1","3/2"}),L424="w"),VLOOKUP(N424,$AA$2:$AB$17,2,FALSE),IF(AND(OR($D425={"1/3","2/3","3/1","3/2"}),L424="l"),VLOOKUP(N424,$AC$2:$AD$17,2,FALSE),IF(AND(OR($D425={"1/3","2/3","3/1","3/2"}),L423="w"),VLOOKUP(N423,$AA$2:$AB$17,2,FALSE),IF(AND(OR($D425={"1/3","2/3","3/1","3/2"}),L423="l"),VLOOKUP(N423,$AC$2:$AD$17,2,FALSE),IF(AND(OR($D425={"1/3","2/3","3/1","3/2"}),L422="w"),VLOOKUP(N422,$AA$2:$AB$17,2,FALSE),IF(AND(OR($D425={"1/3","2/3","3/1","3/2"}),L422="l"),VLOOKUP(N422,$AC$2:$AD$17,2,FALSE),IF(AND(OR($D425={"1/3","2/3","3/1","3/2"}),L421="w"),VLOOKUP(N421,$AA$2:$AB$17,2,FALSE),IF(AND(OR($D425={"1/3","2/3","3/1","3/2"}),L421="l"),VLOOKUP(N421,$AC$2:$AD$17,2,FALSE),IF(AND(OR($D425={"1/3","2/3","3/1","3/2"}),L420="w"),VLOOKUP(N420,$AA$2:$AB$17,2,FALSE),IF(AND(OR($D425={"1/3","2/3","3/1","3/2"}),L420="l"),VLOOKUP(N420,$AC$2:$AD$17,2,FALSE),IF(AND(OR($D425={"1/3","2/3","3/1","3/2"}),L419="w"),VLOOKUP(N419,$AA$2:$AB$17,2,FALSE),IF(AND(OR($D425={"1/3","2/3","3/1","3/2"}),L419="l"),VLOOKUP(N419,$AC$2:$AD$17,2,FALSE),IF(AND(OR($D425={"1/3","2/3","3/1","3/2"}),L418="w"),VLOOKUP(N418,$AA$2:$AB$17,2,FALSE),IF(AND(OR($D425={"1/3","2/3","3/1","3/2"}),L418="l"),VLOOKUP(N418,$AC$2:$AD$17,2,FALSE),IF(AND(OR($D425={"1/3","2/3","3/1","3/2"}),L417="w"),VLOOKUP(N417,$AA$2:$AB$17,2,FALSE),IF(AND(OR($D425={"1/3","2/3","3/1","3/2"}),L417="l"),VLOOKUP(N417,$AC$2:$AD$17,2,FALSE),IF(AND(OR($D425={"1/3","2/3","3/1","3/2"}),L416="w"),VLOOKUP(N416,$AA$2:$AB$17,2,FALSE),IF(AND(OR($D425={"1/3","2/3","3/1","3/2"}),L416="l"),VLOOKUP(N416,$AC$2:$AD$17,2,FALSE),IF(AND(OR($D425={"1/3","2/3","3/1","3/2"}),L415="w"),VLOOKUP(N415,$AA$2:$AB$17,2,FALSE),IF(AND(OR($D425={"1/3","2/3","3/1","3/2"}),L415="l"),VLOOKUP(N415,$AC$2:$AD$17,2,FALSE),IF(OR($D425={"1/3","2/3","3/1","3/2"}),1,"")))))))))))))))))))))))</f>
        <v/>
      </c>
      <c r="O426" s="12">
        <f t="shared" si="37"/>
        <v>0</v>
      </c>
      <c r="P426" s="13" t="str">
        <f>IF(AND(Q426="c",$A426&gt;=1,OR(R426={1,"2a","2b",3,"5a","5b","10a","10b","20a","20b","40a","40b","80a","80b","160a","160b"})),"w",IF(AND(Q426="",$A426&gt;=1,OR(R426={1,"2a","2b",3,"5a","5b","10a","10b","20a","20b","40a","40b","80a","80b","160a","160b"})),"l",""))</f>
        <v/>
      </c>
      <c r="Q426" s="7" t="str">
        <f>IF(OR($A426={1,4,7,10,13,16,19,22,25,28,31,34}),"c","")</f>
        <v/>
      </c>
      <c r="R426" s="14" t="str">
        <f>IF(AND(OR($E425={"a/b","a/c","b/a","c/a"}),P425="w"),VLOOKUP(R425,$AA$2:$AB$17,2,FALSE),IF(AND(OR($E425={"a/b","a/c","b/a","c/a"}),P425="l"),VLOOKUP(R425,$AC$2:$AD$17,2,FALSE),IF(AND(OR($E425={"a/b","a/c","b/a","c/a"}),P424="w"),VLOOKUP(R424,$AA$2:$AB$17,2,FALSE),IF(AND(OR($E425={"a/b","a/c","b/a","c/a"}),P424="l"),VLOOKUP(R424,$AC$2:$AD$17,2,FALSE),IF(AND(OR($E425={"a/b","a/c","b/a","c/a"}),P423="w"),VLOOKUP(R423,$AA$2:$AB$17,2,FALSE),IF(AND(OR($E425={"a/b","a/c","b/a","c/a"}),P423="l"),VLOOKUP(R423,$AC$2:$AD$17,2,FALSE),IF(AND(OR($E425={"a/b","a/c","b/a","c/a"}),P422="w"),VLOOKUP(R422,$AA$2:$AB$17,2,FALSE),IF(AND(OR($E425={"a/b","a/c","b/a","c/a"}),P422="l"),VLOOKUP(R422,$AC$2:$AD$17,2,FALSE),IF(AND(OR($E425={"a/b","a/c","b/a","c/a"}),P421="w"),VLOOKUP(R421,$AA$2:$AB$17,2,FALSE),IF(AND(OR($E425={"a/b","a/c","b/a","c/a"}),P421="l"),VLOOKUP(R421,$AC$2:$AD$17,2,FALSE),IF(AND(OR($E425={"a/b","a/c","b/a","c/a"}),P420="w"),VLOOKUP(R420,$AA$2:$AB$17,2,FALSE),IF(AND(OR($E425={"a/b","a/c","b/a","c/a"}),P420="l"),VLOOKUP(R420,$AC$2:$AD$17,2,FALSE),IF(AND(OR($E425={"a/b","a/c","b/a","c/a"}),P419="w"),VLOOKUP(R419,$AA$2:$AB$17,2,FALSE),IF(AND(OR($E425={"a/b","a/c","b/a","c/a"}),P419="l"),VLOOKUP(R419,$AC$2:$AD$17,2,FALSE),IF(AND(OR($E425={"a/b","a/c","b/a","c/a"}),P418="w"),VLOOKUP(R418,$AA$2:$AB$17,2,FALSE),IF(AND(OR($E425={"a/b","a/c","b/a","c/a"}),P418="l"),VLOOKUP(R418,$AC$2:$AD$17,2,FALSE),IF(AND(OR($E425={"a/b","a/c","b/a","c/a"}),P417="w"),VLOOKUP(R417,$AA$2:$AB$17,2,FALSE),IF(AND(OR($E425={"a/b","a/c","b/a","c/a"}),P417="l"),VLOOKUP(R417,$AC$2:$AD$17,2,FALSE),IF(AND(OR($E425={"a/b","a/c","b/a","c/a"}),P416="w"),VLOOKUP(R416,$AA$2:$AB$17,2,FALSE),IF(AND(OR($E425={"a/b","a/c","b/a","c/a"}),P416="l"),VLOOKUP(R416,$AC$2:$AD$17,2,FALSE),IF(AND(OR($E425={"a/b","a/c","b/a","c/a"}),P415="w"),VLOOKUP(R415,$AA$2:$AB$17,2,FALSE),IF(AND(OR($E425={"a/b","a/c","b/a","c/a"}),P415="l"),VLOOKUP(R415,$AC$2:$AD$17,2,FALSE),IF(OR($E425={"a/b","a/c","b/a","c/a"}),1,"")))))))))))))))))))))))</f>
        <v/>
      </c>
      <c r="S426" s="13" t="str">
        <f>IF(AND(T426="c",$A426&gt;=1,OR(U426={1,"2a","2b",3,"5a","5b","10a","10b","20a","20b","40a","40b","80a","80b","160a","160b"})),"w",IF(AND(T426="",$A426&gt;=1,OR(U426={1,"2a","2b",3,"5a","5b","10a","10b","20a","20b","40a","40b","80a","80b","160a","160b"})),"l",""))</f>
        <v/>
      </c>
      <c r="T426" s="7" t="str">
        <f>IF(OR($A426={2,5,8,11,14,17,20,23,26,29,32,35}),"c","")</f>
        <v/>
      </c>
      <c r="U426" s="14" t="str">
        <f>IF(AND(OR($E425={"a/b","b/c","b/a","c/b"}),S425="w"),VLOOKUP(U425,$AA$2:$AB$17,2,FALSE),IF(AND(OR($E425={"a/b","b/c","b/a","c/b"}),S425="l"),VLOOKUP(U425,$AC$2:$AD$17,2,FALSE),IF(AND(OR($E425={"a/b","b/c","b/a","c/b"}),S424="w"),VLOOKUP(U424,$AA$2:$AB$17,2,FALSE),IF(AND(OR($E425={"a/b","b/c","b/a","c/b"}),S424="l"),VLOOKUP(U424,$AC$2:$AD$17,2,FALSE),IF(AND(OR($E425={"a/b","b/c","b/a","c/b"}),S423="w"),VLOOKUP(U423,$AA$2:$AB$17,2,FALSE),IF(AND(OR($E425={"a/b","b/c","b/a","c/b"}),S423="l"),VLOOKUP(U423,$AC$2:$AD$17,2,FALSE),IF(AND(OR($E425={"a/b","b/c","b/a","c/b"}),S422="w"),VLOOKUP(U422,$AA$2:$AB$17,2,FALSE),IF(AND(OR($E425={"a/b","b/c","b/a","c/b"}),S422="l"),VLOOKUP(U422,$AC$2:$AD$17,2,FALSE),IF(AND(OR($E425={"a/b","b/c","b/a","c/b"}),S421="w"),VLOOKUP(U421,$AA$2:$AB$17,2,FALSE),IF(AND(OR($E425={"a/b","b/c","b/a","c/b"}),S421="l"),VLOOKUP(U421,$AC$2:$AD$17,2,FALSE),IF(AND(OR($E425={"a/b","b/c","b/a","c/b"}),S420="w"),VLOOKUP(U420,$AA$2:$AB$17,2,FALSE),IF(AND(OR($E425={"a/b","b/c","b/a","c/b"}),S420="l"),VLOOKUP(U420,$AC$2:$AD$17,2,FALSE),IF(AND(OR($E425={"a/b","b/c","b/a","c/b"}),S419="w"),VLOOKUP(U419,$AA$2:$AB$17,2,FALSE),IF(AND(OR($E425={"a/b","b/c","b/a","c/b"}),S419="l"),VLOOKUP(U419,$AC$2:$AD$17,2,FALSE),IF(AND(OR($E425={"a/b","b/c","b/a","c/b"}),S418="w"),VLOOKUP(U418,$AA$2:$AB$17,2,FALSE),IF(AND(OR($E425={"a/b","b/c","b/a","c/b"}),S418="l"),VLOOKUP(U418,$AC$2:$AD$17,2,FALSE),IF(AND(OR($E425={"a/b","b/c","b/a","c/b"}),S417="w"),VLOOKUP(U417,$AA$2:$AB$17,2,FALSE),IF(AND(OR($E425={"a/b","b/c","b/a","c/b"}),S417="l"),VLOOKUP(U417,$AC$2:$AD$17,2,FALSE),IF(AND(OR($E425={"a/b","b/c","b/a","c/b"}),S416="w"),VLOOKUP(U416,$AA$2:$AB$17,2,FALSE),IF(AND(OR($E425={"a/b","b/c","b/a","c/b"}),S416="l"),VLOOKUP(U416,$AC$2:$AD$17,2,FALSE),IF(AND(OR($E425={"a/b","b/c","b/a","c/b"}),S415="w"),VLOOKUP(U415,$AA$2:$AB$17,2,FALSE),IF(AND(OR($E425={"a/b","b/c","b/a","c/b"}),S415="l"),VLOOKUP(U415,$AC$2:$AD$17,2,FALSE),IF(OR($E425={"a/b","b/c","b/a","c/b"}),1,"")))))))))))))))))))))))</f>
        <v/>
      </c>
      <c r="V426" s="13" t="str">
        <f>IF(AND(W426="c",$A426&gt;=1,OR(X426={1,"2a","2b",3,"5a","5b","10a","10b","20a","20b","40a","40b","80a","80b","160a","160b"})),"w",IF(AND(W426="",$A426&gt;=1,OR(X426={1,"2a","2b",3,"5a","5b","10a","10b","20a","20b","40a","40b","80a","80b","160a","160b"})),"l",""))</f>
        <v/>
      </c>
      <c r="W426" s="7" t="str">
        <f>IF(OR($A426={3,6,9,12,15,18,21,24,27,30,33,36}),"c","")</f>
        <v/>
      </c>
      <c r="X426" s="14" t="str">
        <f>IF(AND(OR($E425={"a/c","b/c","c/a","c/b"}),V425="w"),VLOOKUP(X425,$AA$2:$AB$17,2,FALSE),IF(AND(OR($E425={"a/c","b/c","c/a","c/b"}),V425="l"),VLOOKUP(X425,$AC$2:$AD$17,2,FALSE),IF(AND(OR($E425={"a/c","b/c","c/a","c/b"}),V424="w"),VLOOKUP(X424,$AA$2:$AB$17,2,FALSE),IF(AND(OR($E425={"a/c","b/c","c/a","c/b"}),V424="l"),VLOOKUP(X424,$AC$2:$AD$17,2,FALSE),IF(AND(OR($E425={"a/c","b/c","c/a","c/b"}),V423="w"),VLOOKUP(X423,$AA$2:$AB$17,2,FALSE),IF(AND(OR($E425={"a/c","b/c","c/a","c/b"}),V423="l"),VLOOKUP(X423,$AC$2:$AD$17,2,FALSE),IF(AND(OR($E425={"a/c","b/c","c/a","c/b"}),V422="w"),VLOOKUP(X422,$AA$2:$AB$17,2,FALSE),IF(AND(OR($E425={"a/c","b/c","c/a","c/b"}),V422="l"),VLOOKUP(X422,$AC$2:$AD$17,2,FALSE),IF(AND(OR($E425={"a/c","b/c","c/a","c/b"}),V421="w"),VLOOKUP(X421,$AA$2:$AB$17,2,FALSE),IF(AND(OR($E425={"a/c","b/c","c/a","c/b"}),V421="l"),VLOOKUP(X421,$AC$2:$AD$17,2,FALSE),IF(AND(OR($E425={"a/c","b/c","c/a","c/b"}),V420="w"),VLOOKUP(X420,$AA$2:$AB$17,2,FALSE),IF(AND(OR($E425={"a/c","b/c","c/a","c/b"}),V420="l"),VLOOKUP(X420,$AC$2:$AD$17,2,FALSE),IF(AND(OR($E425={"a/c","b/c","c/a","c/b"}),V419="w"),VLOOKUP(X419,$AA$2:$AB$17,2,FALSE),IF(AND(OR($E425={"a/c","b/c","c/a","c/b"}),V419="l"),VLOOKUP(X419,$AC$2:$AD$17,2,FALSE),IF(AND(OR($E425={"a/c","b/c","c/a","c/b"}),V418="w"),VLOOKUP(X418,$AA$2:$AB$17,2,FALSE),IF(AND(OR($E425={"a/c","b/c","c/a","c/b"}),V418="l"),VLOOKUP(X418,$AC$2:$AD$17,2,FALSE),IF(AND(OR($E425={"a/c","b/c","c/a","c/b"}),V417="w"),VLOOKUP(X417,$AA$2:$AB$17,2,FALSE),IF(AND(OR($E425={"a/c","b/c","c/a","c/b"}),V417="l"),VLOOKUP(X417,$AC$2:$AD$17,2,FALSE),IF(AND(OR($E425={"a/c","b/c","c/a","c/b"}),V416="w"),VLOOKUP(X416,$AA$2:$AB$17,2,FALSE),IF(AND(OR($E425={"a/c","b/c","c/a","c/b"}),V416="l"),VLOOKUP(X416,$AC$2:$AD$17,2,FALSE),IF(AND(OR($E425={"a/c","b/c","c/a","c/b"}),V415="w"),VLOOKUP(X415,$AA$2:$AB$17,2,FALSE),IF(AND(OR($E425={"a/c","b/c","c/a","c/b"}),V415="l"),VLOOKUP(X415,$AC$2:$AD$17,2,FALSE),IF(OR($E425={"a/c","b/c","c/a","c/b"}),1,"")))))))))))))))))))))))</f>
        <v/>
      </c>
      <c r="Y426" s="12">
        <f t="shared" si="38"/>
        <v>0</v>
      </c>
      <c r="Z426" s="27">
        <f t="shared" si="39"/>
        <v>0</v>
      </c>
    </row>
    <row r="427" spans="2:26">
      <c r="B427" s="9" t="str">
        <f>IF(OR($A427={1,2,3,4,5,6,7,8,9,10,11,12}),1,IF(OR($A427={13,14,15,16,17,18,19,20,21,22,23,24}),2,IF(OR($A427={25,26,27,28,29,30,31,32,33,34,35,36}),3,"")))</f>
        <v/>
      </c>
      <c r="C427" s="9" t="str">
        <f>IF(OR($A427={1,4,7,10,13,16,19,22,25,28,31,34}),"A",IF(OR($A427={2,5,8,11,14,17,20,23,26,29,32,35}),"B",IF(OR($A427={3,6,9,12,15,18,21,24,27,30,33,36}),"C","")))</f>
        <v/>
      </c>
      <c r="D427" t="str">
        <f t="shared" si="40"/>
        <v/>
      </c>
      <c r="E427" t="str">
        <f t="shared" si="41"/>
        <v/>
      </c>
      <c r="F427" s="13" t="str">
        <f>IF(AND(G427="d",$A427&gt;=1,OR(H427={1,"2a","2b",3,"5a","5b","10a","10b","20a","20b","40a","40b","80a","80b","160a","160b"})),"w",IF(AND(G427="",$A427&gt;=1,OR(H427={1,"2a","2b",3,"5a","5b","10a","10b","20a","20b","40a","40b","80a","80b","160a","160b"})),"l",""))</f>
        <v/>
      </c>
      <c r="G427" s="7" t="str">
        <f>IF(OR($A427={1,2,3,4,5,6,7,8,9,10,11,12}),"d","")</f>
        <v/>
      </c>
      <c r="H427" s="14" t="str">
        <f>IF(AND(OR($D426={"1/2","1/3","2/1","3/1"}),F426="w"),VLOOKUP(H426,$AA$2:$AB$17,2,FALSE),IF(AND(OR($D426={"1/2","1/3","2/1","3/1"}),F426="l"),VLOOKUP(H426,$AC$2:$AD$17,2,FALSE),IF(AND(OR($D426={"1/2","1/3","2/1","3/1"}),F425="w"),VLOOKUP(H425,$AA$2:$AB$17,2,FALSE),IF(AND(OR($D426={"1/2","1/3","2/1","3/1"}),F425="l"),VLOOKUP(H425,$AC$2:$AD$17,2,FALSE),IF(AND(OR($D426={"1/2","1/3","2/1","3/1"}),F424="w"),VLOOKUP(H424,$AA$2:$AB$17,2,FALSE),IF(AND(OR($D426={"1/2","1/3","2/1","3/1"}),F424="l"),VLOOKUP(H424,$AC$2:$AD$17,2,FALSE),IF(AND(OR($D426={"1/2","1/3","2/1","3/1"}),F423="w"),VLOOKUP(H423,$AA$2:$AB$17,2,FALSE),IF(AND(OR($D426={"1/2","1/3","2/1","3/1"}),F423="l"),VLOOKUP(H423,$AC$2:$AD$17,2,FALSE),IF(AND(OR($D426={"1/2","1/3","2/1","3/1"}),F422="w"),VLOOKUP(H422,$AA$2:$AB$17,2,FALSE),IF(AND(OR($D426={"1/2","1/3","2/1","3/1"}),F422="l"),VLOOKUP(H422,$AC$2:$AD$17,2,FALSE),IF(AND(OR($D426={"1/2","1/3","2/1","3/1"}),F421="w"),VLOOKUP(H421,$AA$2:$AB$17,2,FALSE),IF(AND(OR($D426={"1/2","1/3","2/1","3/1"}),F421="l"),VLOOKUP(H421,$AC$2:$AD$17,2,FALSE),IF(AND(OR($D426={"1/2","1/3","2/1","3/1"}),F420="w"),VLOOKUP(H420,$AA$2:$AB$17,2,FALSE),IF(AND(OR($D426={"1/2","1/3","2/1","3/1"}),F420="l"),VLOOKUP(H420,$AC$2:$AD$17,2,FALSE),IF(AND(OR($D426={"1/2","1/3","2/1","3/1"}),F419="w"),VLOOKUP(H419,$AA$2:$AB$17,2,FALSE),IF(AND(OR($D426={"1/2","1/3","2/1","3/1"}),F419="l"),VLOOKUP(H419,$AC$2:$AD$17,2,FALSE),IF(AND(OR($D426={"1/2","1/3","2/1","3/1"}),F418="w"),VLOOKUP(H418,$AA$2:$AB$17,2,FALSE),IF(AND(OR($D426={"1/2","1/3","2/1","3/1"}),F418="l"),VLOOKUP(H418,$AC$2:$AD$17,2,FALSE),IF(AND(OR($D426={"1/2","1/3","2/1","3/1"}),F417="w"),VLOOKUP(H417,$AA$2:$AB$17,2,FALSE),IF(AND(OR($D426={"1/2","1/3","2/1","3/1"}),F417="l"),VLOOKUP(H417,$AC$2:$AD$17,2,FALSE),IF(AND(OR($D426={"1/2","1/3","2/1","3/1"}),F416="w"),VLOOKUP(H416,$AA$2:$AB$17,2,FALSE),IF(AND(OR($D426={"1/2","1/3","2/1","3/1"}),F416="l"),VLOOKUP(H416,$AC$2:$AD$17,2,FALSE),IF(OR($D426={"1/2","1/3","2/1","3/1"}),1,"")))))))))))))))))))))))</f>
        <v/>
      </c>
      <c r="I427" s="13" t="str">
        <f>IF(AND(J427="d",$A427&gt;=1,OR(K427={1,"2a","2b",3,"5a","5b","10a","10b","20a","20b","40a","40b","80a","80b","160a","160b"})),"w",IF(AND(J427="",$A427&gt;=1,OR(K427={1,"2a","2b",3,"5a","5b","10a","10b","20a","20b","40a","40b","80a","80b","160a","160b"})),"l",""))</f>
        <v/>
      </c>
      <c r="J427" s="7" t="str">
        <f>IF(OR($A427={13,14,15,16,17,18,19,20,21,22,23,24}),"d","")</f>
        <v/>
      </c>
      <c r="K427" s="14" t="str">
        <f>IF(AND(OR($D426={"1/2","2/3","2/1","3/2"}),I426="w"),VLOOKUP(K426,$AA$2:$AB$17,2,FALSE),IF(AND(OR($D426={"1/2","2/3","2/1","3/2"}),I426="l"),VLOOKUP(K426,$AC$2:$AD$17,2,FALSE),IF(AND(OR($D426={"1/2","2/3","2/1","3/2"}),I425="w"),VLOOKUP(K425,$AA$2:$AB$17,2,FALSE),IF(AND(OR($D426={"1/2","2/3","2/1","3/2"}),I425="l"),VLOOKUP(K425,$AC$2:$AD$17,2,FALSE),IF(AND(OR($D426={"1/2","2/3","2/1","3/2"}),I424="w"),VLOOKUP(K424,$AA$2:$AB$17,2,FALSE),IF(AND(OR($D426={"1/2","2/3","2/1","3/2"}),I424="l"),VLOOKUP(K424,$AC$2:$AD$17,2,FALSE),IF(AND(OR($D426={"1/2","2/3","2/1","3/2"}),I423="w"),VLOOKUP(K423,$AA$2:$AB$17,2,FALSE),IF(AND(OR($D426={"1/2","2/3","2/1","3/2"}),I423="l"),VLOOKUP(K423,$AC$2:$AD$17,2,FALSE),IF(AND(OR($D426={"1/2","2/3","2/1","3/2"}),I422="w"),VLOOKUP(K422,$AA$2:$AB$17,2,FALSE),IF(AND(OR($D426={"1/2","2/3","2/1","3/2"}),I422="l"),VLOOKUP(K422,$AC$2:$AD$17,2,FALSE),IF(AND(OR($D426={"1/2","2/3","2/1","3/2"}),I421="w"),VLOOKUP(K421,$AA$2:$AB$17,2,FALSE),IF(AND(OR($D426={"1/2","2/3","2/1","3/2"}),I421="l"),VLOOKUP(K421,$AC$2:$AD$17,2,FALSE),IF(AND(OR($D426={"1/2","2/3","2/1","3/2"}),I420="w"),VLOOKUP(K420,$AA$2:$AB$17,2,FALSE),IF(AND(OR($D426={"1/2","2/3","2/1","3/2"}),I420="l"),VLOOKUP(K420,$AC$2:$AD$17,2,FALSE),IF(AND(OR($D426={"1/2","2/3","2/1","3/2"}),I419="w"),VLOOKUP(K419,$AA$2:$AB$17,2,FALSE),IF(AND(OR($D426={"1/2","2/3","2/1","3/2"}),I419="l"),VLOOKUP(K419,$AC$2:$AD$17,2,FALSE),IF(AND(OR($D426={"1/2","2/3","2/1","3/2"}),I418="w"),VLOOKUP(K418,$AA$2:$AB$17,2,FALSE),IF(AND(OR($D426={"1/2","2/3","2/1","3/2"}),I418="l"),VLOOKUP(K418,$AC$2:$AD$17,2,FALSE),IF(AND(OR($D426={"1/2","2/3","2/1","3/2"}),I417="w"),VLOOKUP(K417,$AA$2:$AB$17,2,FALSE),IF(AND(OR($D426={"1/2","2/3","2/1","3/2"}),I417="l"),VLOOKUP(K417,$AC$2:$AD$17,2,FALSE),IF(AND(OR($D426={"1/2","2/3","2/1","3/2"}),I416="w"),VLOOKUP(K416,$AA$2:$AB$17,2,FALSE),IF(AND(OR($D426={"1/2","2/3","2/1","3/2"}),I416="l"),VLOOKUP(K416,$AC$2:$AD$17,2,FALSE),IF(OR($D426={"1/2","2/3","2/1","3/2"}),1,"")))))))))))))))))))))))</f>
        <v/>
      </c>
      <c r="L427" s="13" t="str">
        <f>IF(AND(M427="d",$A427&gt;=1,OR(N427={1,"2a","2b",3,"5a","5b","10a","10b","20a","20b","40a","40b","80a","80b","160a","160b"})),"w",IF(AND(M427="",$A427&gt;=1,OR(N427={1,"2a","2b",3,"5a","5b","10a","10b","20a","20b","40a","40b","80a","80b","160a","160b"})),"l",""))</f>
        <v/>
      </c>
      <c r="M427" s="7" t="str">
        <f>IF(OR($A427={25,26,27,28,29,30,31,32,33,34,35,36}),"d","")</f>
        <v/>
      </c>
      <c r="N427" s="14" t="str">
        <f>IF(AND(OR($D426={"1/3","2/3","3/1","3/2"}),L426="w"),VLOOKUP(N426,$AA$2:$AB$17,2,FALSE),IF(AND(OR($D426={"1/3","2/3","3/1","3/2"}),L426="l"),VLOOKUP(N426,$AC$2:$AD$17,2,FALSE),IF(AND(OR($D426={"1/3","2/3","3/1","3/2"}),L425="w"),VLOOKUP(N425,$AA$2:$AB$17,2,FALSE),IF(AND(OR($D426={"1/3","2/3","3/1","3/2"}),L425="l"),VLOOKUP(N425,$AC$2:$AD$17,2,FALSE),IF(AND(OR($D426={"1/3","2/3","3/1","3/2"}),L424="w"),VLOOKUP(N424,$AA$2:$AB$17,2,FALSE),IF(AND(OR($D426={"1/3","2/3","3/1","3/2"}),L424="l"),VLOOKUP(N424,$AC$2:$AD$17,2,FALSE),IF(AND(OR($D426={"1/3","2/3","3/1","3/2"}),L423="w"),VLOOKUP(N423,$AA$2:$AB$17,2,FALSE),IF(AND(OR($D426={"1/3","2/3","3/1","3/2"}),L423="l"),VLOOKUP(N423,$AC$2:$AD$17,2,FALSE),IF(AND(OR($D426={"1/3","2/3","3/1","3/2"}),L422="w"),VLOOKUP(N422,$AA$2:$AB$17,2,FALSE),IF(AND(OR($D426={"1/3","2/3","3/1","3/2"}),L422="l"),VLOOKUP(N422,$AC$2:$AD$17,2,FALSE),IF(AND(OR($D426={"1/3","2/3","3/1","3/2"}),L421="w"),VLOOKUP(N421,$AA$2:$AB$17,2,FALSE),IF(AND(OR($D426={"1/3","2/3","3/1","3/2"}),L421="l"),VLOOKUP(N421,$AC$2:$AD$17,2,FALSE),IF(AND(OR($D426={"1/3","2/3","3/1","3/2"}),L420="w"),VLOOKUP(N420,$AA$2:$AB$17,2,FALSE),IF(AND(OR($D426={"1/3","2/3","3/1","3/2"}),L420="l"),VLOOKUP(N420,$AC$2:$AD$17,2,FALSE),IF(AND(OR($D426={"1/3","2/3","3/1","3/2"}),L419="w"),VLOOKUP(N419,$AA$2:$AB$17,2,FALSE),IF(AND(OR($D426={"1/3","2/3","3/1","3/2"}),L419="l"),VLOOKUP(N419,$AC$2:$AD$17,2,FALSE),IF(AND(OR($D426={"1/3","2/3","3/1","3/2"}),L418="w"),VLOOKUP(N418,$AA$2:$AB$17,2,FALSE),IF(AND(OR($D426={"1/3","2/3","3/1","3/2"}),L418="l"),VLOOKUP(N418,$AC$2:$AD$17,2,FALSE),IF(AND(OR($D426={"1/3","2/3","3/1","3/2"}),L417="w"),VLOOKUP(N417,$AA$2:$AB$17,2,FALSE),IF(AND(OR($D426={"1/3","2/3","3/1","3/2"}),L417="l"),VLOOKUP(N417,$AC$2:$AD$17,2,FALSE),IF(AND(OR($D426={"1/3","2/3","3/1","3/2"}),L416="w"),VLOOKUP(N416,$AA$2:$AB$17,2,FALSE),IF(AND(OR($D426={"1/3","2/3","3/1","3/2"}),L416="l"),VLOOKUP(N416,$AC$2:$AD$17,2,FALSE),IF(OR($D426={"1/3","2/3","3/1","3/2"}),1,"")))))))))))))))))))))))</f>
        <v/>
      </c>
      <c r="O427" s="12">
        <f t="shared" si="37"/>
        <v>0</v>
      </c>
      <c r="P427" s="13" t="str">
        <f>IF(AND(Q427="c",$A427&gt;=1,OR(R427={1,"2a","2b",3,"5a","5b","10a","10b","20a","20b","40a","40b","80a","80b","160a","160b"})),"w",IF(AND(Q427="",$A427&gt;=1,OR(R427={1,"2a","2b",3,"5a","5b","10a","10b","20a","20b","40a","40b","80a","80b","160a","160b"})),"l",""))</f>
        <v/>
      </c>
      <c r="Q427" s="7" t="str">
        <f>IF(OR($A427={1,4,7,10,13,16,19,22,25,28,31,34}),"c","")</f>
        <v/>
      </c>
      <c r="R427" s="14" t="str">
        <f>IF(AND(OR($E426={"a/b","a/c","b/a","c/a"}),P426="w"),VLOOKUP(R426,$AA$2:$AB$17,2,FALSE),IF(AND(OR($E426={"a/b","a/c","b/a","c/a"}),P426="l"),VLOOKUP(R426,$AC$2:$AD$17,2,FALSE),IF(AND(OR($E426={"a/b","a/c","b/a","c/a"}),P425="w"),VLOOKUP(R425,$AA$2:$AB$17,2,FALSE),IF(AND(OR($E426={"a/b","a/c","b/a","c/a"}),P425="l"),VLOOKUP(R425,$AC$2:$AD$17,2,FALSE),IF(AND(OR($E426={"a/b","a/c","b/a","c/a"}),P424="w"),VLOOKUP(R424,$AA$2:$AB$17,2,FALSE),IF(AND(OR($E426={"a/b","a/c","b/a","c/a"}),P424="l"),VLOOKUP(R424,$AC$2:$AD$17,2,FALSE),IF(AND(OR($E426={"a/b","a/c","b/a","c/a"}),P423="w"),VLOOKUP(R423,$AA$2:$AB$17,2,FALSE),IF(AND(OR($E426={"a/b","a/c","b/a","c/a"}),P423="l"),VLOOKUP(R423,$AC$2:$AD$17,2,FALSE),IF(AND(OR($E426={"a/b","a/c","b/a","c/a"}),P422="w"),VLOOKUP(R422,$AA$2:$AB$17,2,FALSE),IF(AND(OR($E426={"a/b","a/c","b/a","c/a"}),P422="l"),VLOOKUP(R422,$AC$2:$AD$17,2,FALSE),IF(AND(OR($E426={"a/b","a/c","b/a","c/a"}),P421="w"),VLOOKUP(R421,$AA$2:$AB$17,2,FALSE),IF(AND(OR($E426={"a/b","a/c","b/a","c/a"}),P421="l"),VLOOKUP(R421,$AC$2:$AD$17,2,FALSE),IF(AND(OR($E426={"a/b","a/c","b/a","c/a"}),P420="w"),VLOOKUP(R420,$AA$2:$AB$17,2,FALSE),IF(AND(OR($E426={"a/b","a/c","b/a","c/a"}),P420="l"),VLOOKUP(R420,$AC$2:$AD$17,2,FALSE),IF(AND(OR($E426={"a/b","a/c","b/a","c/a"}),P419="w"),VLOOKUP(R419,$AA$2:$AB$17,2,FALSE),IF(AND(OR($E426={"a/b","a/c","b/a","c/a"}),P419="l"),VLOOKUP(R419,$AC$2:$AD$17,2,FALSE),IF(AND(OR($E426={"a/b","a/c","b/a","c/a"}),P418="w"),VLOOKUP(R418,$AA$2:$AB$17,2,FALSE),IF(AND(OR($E426={"a/b","a/c","b/a","c/a"}),P418="l"),VLOOKUP(R418,$AC$2:$AD$17,2,FALSE),IF(AND(OR($E426={"a/b","a/c","b/a","c/a"}),P417="w"),VLOOKUP(R417,$AA$2:$AB$17,2,FALSE),IF(AND(OR($E426={"a/b","a/c","b/a","c/a"}),P417="l"),VLOOKUP(R417,$AC$2:$AD$17,2,FALSE),IF(AND(OR($E426={"a/b","a/c","b/a","c/a"}),P416="w"),VLOOKUP(R416,$AA$2:$AB$17,2,FALSE),IF(AND(OR($E426={"a/b","a/c","b/a","c/a"}),P416="l"),VLOOKUP(R416,$AC$2:$AD$17,2,FALSE),IF(OR($E426={"a/b","a/c","b/a","c/a"}),1,"")))))))))))))))))))))))</f>
        <v/>
      </c>
      <c r="S427" s="13" t="str">
        <f>IF(AND(T427="c",$A427&gt;=1,OR(U427={1,"2a","2b",3,"5a","5b","10a","10b","20a","20b","40a","40b","80a","80b","160a","160b"})),"w",IF(AND(T427="",$A427&gt;=1,OR(U427={1,"2a","2b",3,"5a","5b","10a","10b","20a","20b","40a","40b","80a","80b","160a","160b"})),"l",""))</f>
        <v/>
      </c>
      <c r="T427" s="7" t="str">
        <f>IF(OR($A427={2,5,8,11,14,17,20,23,26,29,32,35}),"c","")</f>
        <v/>
      </c>
      <c r="U427" s="14" t="str">
        <f>IF(AND(OR($E426={"a/b","b/c","b/a","c/b"}),S426="w"),VLOOKUP(U426,$AA$2:$AB$17,2,FALSE),IF(AND(OR($E426={"a/b","b/c","b/a","c/b"}),S426="l"),VLOOKUP(U426,$AC$2:$AD$17,2,FALSE),IF(AND(OR($E426={"a/b","b/c","b/a","c/b"}),S425="w"),VLOOKUP(U425,$AA$2:$AB$17,2,FALSE),IF(AND(OR($E426={"a/b","b/c","b/a","c/b"}),S425="l"),VLOOKUP(U425,$AC$2:$AD$17,2,FALSE),IF(AND(OR($E426={"a/b","b/c","b/a","c/b"}),S424="w"),VLOOKUP(U424,$AA$2:$AB$17,2,FALSE),IF(AND(OR($E426={"a/b","b/c","b/a","c/b"}),S424="l"),VLOOKUP(U424,$AC$2:$AD$17,2,FALSE),IF(AND(OR($E426={"a/b","b/c","b/a","c/b"}),S423="w"),VLOOKUP(U423,$AA$2:$AB$17,2,FALSE),IF(AND(OR($E426={"a/b","b/c","b/a","c/b"}),S423="l"),VLOOKUP(U423,$AC$2:$AD$17,2,FALSE),IF(AND(OR($E426={"a/b","b/c","b/a","c/b"}),S422="w"),VLOOKUP(U422,$AA$2:$AB$17,2,FALSE),IF(AND(OR($E426={"a/b","b/c","b/a","c/b"}),S422="l"),VLOOKUP(U422,$AC$2:$AD$17,2,FALSE),IF(AND(OR($E426={"a/b","b/c","b/a","c/b"}),S421="w"),VLOOKUP(U421,$AA$2:$AB$17,2,FALSE),IF(AND(OR($E426={"a/b","b/c","b/a","c/b"}),S421="l"),VLOOKUP(U421,$AC$2:$AD$17,2,FALSE),IF(AND(OR($E426={"a/b","b/c","b/a","c/b"}),S420="w"),VLOOKUP(U420,$AA$2:$AB$17,2,FALSE),IF(AND(OR($E426={"a/b","b/c","b/a","c/b"}),S420="l"),VLOOKUP(U420,$AC$2:$AD$17,2,FALSE),IF(AND(OR($E426={"a/b","b/c","b/a","c/b"}),S419="w"),VLOOKUP(U419,$AA$2:$AB$17,2,FALSE),IF(AND(OR($E426={"a/b","b/c","b/a","c/b"}),S419="l"),VLOOKUP(U419,$AC$2:$AD$17,2,FALSE),IF(AND(OR($E426={"a/b","b/c","b/a","c/b"}),S418="w"),VLOOKUP(U418,$AA$2:$AB$17,2,FALSE),IF(AND(OR($E426={"a/b","b/c","b/a","c/b"}),S418="l"),VLOOKUP(U418,$AC$2:$AD$17,2,FALSE),IF(AND(OR($E426={"a/b","b/c","b/a","c/b"}),S417="w"),VLOOKUP(U417,$AA$2:$AB$17,2,FALSE),IF(AND(OR($E426={"a/b","b/c","b/a","c/b"}),S417="l"),VLOOKUP(U417,$AC$2:$AD$17,2,FALSE),IF(AND(OR($E426={"a/b","b/c","b/a","c/b"}),S416="w"),VLOOKUP(U416,$AA$2:$AB$17,2,FALSE),IF(AND(OR($E426={"a/b","b/c","b/a","c/b"}),S416="l"),VLOOKUP(U416,$AC$2:$AD$17,2,FALSE),IF(OR($E426={"a/b","b/c","b/a","c/b"}),1,"")))))))))))))))))))))))</f>
        <v/>
      </c>
      <c r="V427" s="13" t="str">
        <f>IF(AND(W427="c",$A427&gt;=1,OR(X427={1,"2a","2b",3,"5a","5b","10a","10b","20a","20b","40a","40b","80a","80b","160a","160b"})),"w",IF(AND(W427="",$A427&gt;=1,OR(X427={1,"2a","2b",3,"5a","5b","10a","10b","20a","20b","40a","40b","80a","80b","160a","160b"})),"l",""))</f>
        <v/>
      </c>
      <c r="W427" s="7" t="str">
        <f>IF(OR($A427={3,6,9,12,15,18,21,24,27,30,33,36}),"c","")</f>
        <v/>
      </c>
      <c r="X427" s="14" t="str">
        <f>IF(AND(OR($E426={"a/c","b/c","c/a","c/b"}),V426="w"),VLOOKUP(X426,$AA$2:$AB$17,2,FALSE),IF(AND(OR($E426={"a/c","b/c","c/a","c/b"}),V426="l"),VLOOKUP(X426,$AC$2:$AD$17,2,FALSE),IF(AND(OR($E426={"a/c","b/c","c/a","c/b"}),V425="w"),VLOOKUP(X425,$AA$2:$AB$17,2,FALSE),IF(AND(OR($E426={"a/c","b/c","c/a","c/b"}),V425="l"),VLOOKUP(X425,$AC$2:$AD$17,2,FALSE),IF(AND(OR($E426={"a/c","b/c","c/a","c/b"}),V424="w"),VLOOKUP(X424,$AA$2:$AB$17,2,FALSE),IF(AND(OR($E426={"a/c","b/c","c/a","c/b"}),V424="l"),VLOOKUP(X424,$AC$2:$AD$17,2,FALSE),IF(AND(OR($E426={"a/c","b/c","c/a","c/b"}),V423="w"),VLOOKUP(X423,$AA$2:$AB$17,2,FALSE),IF(AND(OR($E426={"a/c","b/c","c/a","c/b"}),V423="l"),VLOOKUP(X423,$AC$2:$AD$17,2,FALSE),IF(AND(OR($E426={"a/c","b/c","c/a","c/b"}),V422="w"),VLOOKUP(X422,$AA$2:$AB$17,2,FALSE),IF(AND(OR($E426={"a/c","b/c","c/a","c/b"}),V422="l"),VLOOKUP(X422,$AC$2:$AD$17,2,FALSE),IF(AND(OR($E426={"a/c","b/c","c/a","c/b"}),V421="w"),VLOOKUP(X421,$AA$2:$AB$17,2,FALSE),IF(AND(OR($E426={"a/c","b/c","c/a","c/b"}),V421="l"),VLOOKUP(X421,$AC$2:$AD$17,2,FALSE),IF(AND(OR($E426={"a/c","b/c","c/a","c/b"}),V420="w"),VLOOKUP(X420,$AA$2:$AB$17,2,FALSE),IF(AND(OR($E426={"a/c","b/c","c/a","c/b"}),V420="l"),VLOOKUP(X420,$AC$2:$AD$17,2,FALSE),IF(AND(OR($E426={"a/c","b/c","c/a","c/b"}),V419="w"),VLOOKUP(X419,$AA$2:$AB$17,2,FALSE),IF(AND(OR($E426={"a/c","b/c","c/a","c/b"}),V419="l"),VLOOKUP(X419,$AC$2:$AD$17,2,FALSE),IF(AND(OR($E426={"a/c","b/c","c/a","c/b"}),V418="w"),VLOOKUP(X418,$AA$2:$AB$17,2,FALSE),IF(AND(OR($E426={"a/c","b/c","c/a","c/b"}),V418="l"),VLOOKUP(X418,$AC$2:$AD$17,2,FALSE),IF(AND(OR($E426={"a/c","b/c","c/a","c/b"}),V417="w"),VLOOKUP(X417,$AA$2:$AB$17,2,FALSE),IF(AND(OR($E426={"a/c","b/c","c/a","c/b"}),V417="l"),VLOOKUP(X417,$AC$2:$AD$17,2,FALSE),IF(AND(OR($E426={"a/c","b/c","c/a","c/b"}),V416="w"),VLOOKUP(X416,$AA$2:$AB$17,2,FALSE),IF(AND(OR($E426={"a/c","b/c","c/a","c/b"}),V416="l"),VLOOKUP(X416,$AC$2:$AD$17,2,FALSE),IF(OR($E426={"a/c","b/c","c/a","c/b"}),1,"")))))))))))))))))))))))</f>
        <v/>
      </c>
      <c r="Y427" s="12">
        <f t="shared" si="38"/>
        <v>0</v>
      </c>
      <c r="Z427" s="27">
        <f t="shared" si="39"/>
        <v>0</v>
      </c>
    </row>
    <row r="428" spans="2:26">
      <c r="B428" s="9" t="str">
        <f>IF(OR($A428={1,2,3,4,5,6,7,8,9,10,11,12}),1,IF(OR($A428={13,14,15,16,17,18,19,20,21,22,23,24}),2,IF(OR($A428={25,26,27,28,29,30,31,32,33,34,35,36}),3,"")))</f>
        <v/>
      </c>
      <c r="C428" s="9" t="str">
        <f>IF(OR($A428={1,4,7,10,13,16,19,22,25,28,31,34}),"A",IF(OR($A428={2,5,8,11,14,17,20,23,26,29,32,35}),"B",IF(OR($A428={3,6,9,12,15,18,21,24,27,30,33,36}),"C","")))</f>
        <v/>
      </c>
      <c r="D428" t="str">
        <f t="shared" si="40"/>
        <v/>
      </c>
      <c r="E428" t="str">
        <f t="shared" si="41"/>
        <v/>
      </c>
      <c r="F428" s="13" t="str">
        <f>IF(AND(G428="d",$A428&gt;=1,OR(H428={1,"2a","2b",3,"5a","5b","10a","10b","20a","20b","40a","40b","80a","80b","160a","160b"})),"w",IF(AND(G428="",$A428&gt;=1,OR(H428={1,"2a","2b",3,"5a","5b","10a","10b","20a","20b","40a","40b","80a","80b","160a","160b"})),"l",""))</f>
        <v/>
      </c>
      <c r="G428" s="7" t="str">
        <f>IF(OR($A428={1,2,3,4,5,6,7,8,9,10,11,12}),"d","")</f>
        <v/>
      </c>
      <c r="H428" s="14" t="str">
        <f>IF(AND(OR($D427={"1/2","1/3","2/1","3/1"}),F427="w"),VLOOKUP(H427,$AA$2:$AB$17,2,FALSE),IF(AND(OR($D427={"1/2","1/3","2/1","3/1"}),F427="l"),VLOOKUP(H427,$AC$2:$AD$17,2,FALSE),IF(AND(OR($D427={"1/2","1/3","2/1","3/1"}),F426="w"),VLOOKUP(H426,$AA$2:$AB$17,2,FALSE),IF(AND(OR($D427={"1/2","1/3","2/1","3/1"}),F426="l"),VLOOKUP(H426,$AC$2:$AD$17,2,FALSE),IF(AND(OR($D427={"1/2","1/3","2/1","3/1"}),F425="w"),VLOOKUP(H425,$AA$2:$AB$17,2,FALSE),IF(AND(OR($D427={"1/2","1/3","2/1","3/1"}),F425="l"),VLOOKUP(H425,$AC$2:$AD$17,2,FALSE),IF(AND(OR($D427={"1/2","1/3","2/1","3/1"}),F424="w"),VLOOKUP(H424,$AA$2:$AB$17,2,FALSE),IF(AND(OR($D427={"1/2","1/3","2/1","3/1"}),F424="l"),VLOOKUP(H424,$AC$2:$AD$17,2,FALSE),IF(AND(OR($D427={"1/2","1/3","2/1","3/1"}),F423="w"),VLOOKUP(H423,$AA$2:$AB$17,2,FALSE),IF(AND(OR($D427={"1/2","1/3","2/1","3/1"}),F423="l"),VLOOKUP(H423,$AC$2:$AD$17,2,FALSE),IF(AND(OR($D427={"1/2","1/3","2/1","3/1"}),F422="w"),VLOOKUP(H422,$AA$2:$AB$17,2,FALSE),IF(AND(OR($D427={"1/2","1/3","2/1","3/1"}),F422="l"),VLOOKUP(H422,$AC$2:$AD$17,2,FALSE),IF(AND(OR($D427={"1/2","1/3","2/1","3/1"}),F421="w"),VLOOKUP(H421,$AA$2:$AB$17,2,FALSE),IF(AND(OR($D427={"1/2","1/3","2/1","3/1"}),F421="l"),VLOOKUP(H421,$AC$2:$AD$17,2,FALSE),IF(AND(OR($D427={"1/2","1/3","2/1","3/1"}),F420="w"),VLOOKUP(H420,$AA$2:$AB$17,2,FALSE),IF(AND(OR($D427={"1/2","1/3","2/1","3/1"}),F420="l"),VLOOKUP(H420,$AC$2:$AD$17,2,FALSE),IF(AND(OR($D427={"1/2","1/3","2/1","3/1"}),F419="w"),VLOOKUP(H419,$AA$2:$AB$17,2,FALSE),IF(AND(OR($D427={"1/2","1/3","2/1","3/1"}),F419="l"),VLOOKUP(H419,$AC$2:$AD$17,2,FALSE),IF(AND(OR($D427={"1/2","1/3","2/1","3/1"}),F418="w"),VLOOKUP(H418,$AA$2:$AB$17,2,FALSE),IF(AND(OR($D427={"1/2","1/3","2/1","3/1"}),F418="l"),VLOOKUP(H418,$AC$2:$AD$17,2,FALSE),IF(AND(OR($D427={"1/2","1/3","2/1","3/1"}),F417="w"),VLOOKUP(H417,$AA$2:$AB$17,2,FALSE),IF(AND(OR($D427={"1/2","1/3","2/1","3/1"}),F417="l"),VLOOKUP(H417,$AC$2:$AD$17,2,FALSE),IF(OR($D427={"1/2","1/3","2/1","3/1"}),1,"")))))))))))))))))))))))</f>
        <v/>
      </c>
      <c r="I428" s="13" t="str">
        <f>IF(AND(J428="d",$A428&gt;=1,OR(K428={1,"2a","2b",3,"5a","5b","10a","10b","20a","20b","40a","40b","80a","80b","160a","160b"})),"w",IF(AND(J428="",$A428&gt;=1,OR(K428={1,"2a","2b",3,"5a","5b","10a","10b","20a","20b","40a","40b","80a","80b","160a","160b"})),"l",""))</f>
        <v/>
      </c>
      <c r="J428" s="7" t="str">
        <f>IF(OR($A428={13,14,15,16,17,18,19,20,21,22,23,24}),"d","")</f>
        <v/>
      </c>
      <c r="K428" s="14" t="str">
        <f>IF(AND(OR($D427={"1/2","2/3","2/1","3/2"}),I427="w"),VLOOKUP(K427,$AA$2:$AB$17,2,FALSE),IF(AND(OR($D427={"1/2","2/3","2/1","3/2"}),I427="l"),VLOOKUP(K427,$AC$2:$AD$17,2,FALSE),IF(AND(OR($D427={"1/2","2/3","2/1","3/2"}),I426="w"),VLOOKUP(K426,$AA$2:$AB$17,2,FALSE),IF(AND(OR($D427={"1/2","2/3","2/1","3/2"}),I426="l"),VLOOKUP(K426,$AC$2:$AD$17,2,FALSE),IF(AND(OR($D427={"1/2","2/3","2/1","3/2"}),I425="w"),VLOOKUP(K425,$AA$2:$AB$17,2,FALSE),IF(AND(OR($D427={"1/2","2/3","2/1","3/2"}),I425="l"),VLOOKUP(K425,$AC$2:$AD$17,2,FALSE),IF(AND(OR($D427={"1/2","2/3","2/1","3/2"}),I424="w"),VLOOKUP(K424,$AA$2:$AB$17,2,FALSE),IF(AND(OR($D427={"1/2","2/3","2/1","3/2"}),I424="l"),VLOOKUP(K424,$AC$2:$AD$17,2,FALSE),IF(AND(OR($D427={"1/2","2/3","2/1","3/2"}),I423="w"),VLOOKUP(K423,$AA$2:$AB$17,2,FALSE),IF(AND(OR($D427={"1/2","2/3","2/1","3/2"}),I423="l"),VLOOKUP(K423,$AC$2:$AD$17,2,FALSE),IF(AND(OR($D427={"1/2","2/3","2/1","3/2"}),I422="w"),VLOOKUP(K422,$AA$2:$AB$17,2,FALSE),IF(AND(OR($D427={"1/2","2/3","2/1","3/2"}),I422="l"),VLOOKUP(K422,$AC$2:$AD$17,2,FALSE),IF(AND(OR($D427={"1/2","2/3","2/1","3/2"}),I421="w"),VLOOKUP(K421,$AA$2:$AB$17,2,FALSE),IF(AND(OR($D427={"1/2","2/3","2/1","3/2"}),I421="l"),VLOOKUP(K421,$AC$2:$AD$17,2,FALSE),IF(AND(OR($D427={"1/2","2/3","2/1","3/2"}),I420="w"),VLOOKUP(K420,$AA$2:$AB$17,2,FALSE),IF(AND(OR($D427={"1/2","2/3","2/1","3/2"}),I420="l"),VLOOKUP(K420,$AC$2:$AD$17,2,FALSE),IF(AND(OR($D427={"1/2","2/3","2/1","3/2"}),I419="w"),VLOOKUP(K419,$AA$2:$AB$17,2,FALSE),IF(AND(OR($D427={"1/2","2/3","2/1","3/2"}),I419="l"),VLOOKUP(K419,$AC$2:$AD$17,2,FALSE),IF(AND(OR($D427={"1/2","2/3","2/1","3/2"}),I418="w"),VLOOKUP(K418,$AA$2:$AB$17,2,FALSE),IF(AND(OR($D427={"1/2","2/3","2/1","3/2"}),I418="l"),VLOOKUP(K418,$AC$2:$AD$17,2,FALSE),IF(AND(OR($D427={"1/2","2/3","2/1","3/2"}),I417="w"),VLOOKUP(K417,$AA$2:$AB$17,2,FALSE),IF(AND(OR($D427={"1/2","2/3","2/1","3/2"}),I417="l"),VLOOKUP(K417,$AC$2:$AD$17,2,FALSE),IF(OR($D427={"1/2","2/3","2/1","3/2"}),1,"")))))))))))))))))))))))</f>
        <v/>
      </c>
      <c r="L428" s="13" t="str">
        <f>IF(AND(M428="d",$A428&gt;=1,OR(N428={1,"2a","2b",3,"5a","5b","10a","10b","20a","20b","40a","40b","80a","80b","160a","160b"})),"w",IF(AND(M428="",$A428&gt;=1,OR(N428={1,"2a","2b",3,"5a","5b","10a","10b","20a","20b","40a","40b","80a","80b","160a","160b"})),"l",""))</f>
        <v/>
      </c>
      <c r="M428" s="7" t="str">
        <f>IF(OR($A428={25,26,27,28,29,30,31,32,33,34,35,36}),"d","")</f>
        <v/>
      </c>
      <c r="N428" s="14" t="str">
        <f>IF(AND(OR($D427={"1/3","2/3","3/1","3/2"}),L427="w"),VLOOKUP(N427,$AA$2:$AB$17,2,FALSE),IF(AND(OR($D427={"1/3","2/3","3/1","3/2"}),L427="l"),VLOOKUP(N427,$AC$2:$AD$17,2,FALSE),IF(AND(OR($D427={"1/3","2/3","3/1","3/2"}),L426="w"),VLOOKUP(N426,$AA$2:$AB$17,2,FALSE),IF(AND(OR($D427={"1/3","2/3","3/1","3/2"}),L426="l"),VLOOKUP(N426,$AC$2:$AD$17,2,FALSE),IF(AND(OR($D427={"1/3","2/3","3/1","3/2"}),L425="w"),VLOOKUP(N425,$AA$2:$AB$17,2,FALSE),IF(AND(OR($D427={"1/3","2/3","3/1","3/2"}),L425="l"),VLOOKUP(N425,$AC$2:$AD$17,2,FALSE),IF(AND(OR($D427={"1/3","2/3","3/1","3/2"}),L424="w"),VLOOKUP(N424,$AA$2:$AB$17,2,FALSE),IF(AND(OR($D427={"1/3","2/3","3/1","3/2"}),L424="l"),VLOOKUP(N424,$AC$2:$AD$17,2,FALSE),IF(AND(OR($D427={"1/3","2/3","3/1","3/2"}),L423="w"),VLOOKUP(N423,$AA$2:$AB$17,2,FALSE),IF(AND(OR($D427={"1/3","2/3","3/1","3/2"}),L423="l"),VLOOKUP(N423,$AC$2:$AD$17,2,FALSE),IF(AND(OR($D427={"1/3","2/3","3/1","3/2"}),L422="w"),VLOOKUP(N422,$AA$2:$AB$17,2,FALSE),IF(AND(OR($D427={"1/3","2/3","3/1","3/2"}),L422="l"),VLOOKUP(N422,$AC$2:$AD$17,2,FALSE),IF(AND(OR($D427={"1/3","2/3","3/1","3/2"}),L421="w"),VLOOKUP(N421,$AA$2:$AB$17,2,FALSE),IF(AND(OR($D427={"1/3","2/3","3/1","3/2"}),L421="l"),VLOOKUP(N421,$AC$2:$AD$17,2,FALSE),IF(AND(OR($D427={"1/3","2/3","3/1","3/2"}),L420="w"),VLOOKUP(N420,$AA$2:$AB$17,2,FALSE),IF(AND(OR($D427={"1/3","2/3","3/1","3/2"}),L420="l"),VLOOKUP(N420,$AC$2:$AD$17,2,FALSE),IF(AND(OR($D427={"1/3","2/3","3/1","3/2"}),L419="w"),VLOOKUP(N419,$AA$2:$AB$17,2,FALSE),IF(AND(OR($D427={"1/3","2/3","3/1","3/2"}),L419="l"),VLOOKUP(N419,$AC$2:$AD$17,2,FALSE),IF(AND(OR($D427={"1/3","2/3","3/1","3/2"}),L418="w"),VLOOKUP(N418,$AA$2:$AB$17,2,FALSE),IF(AND(OR($D427={"1/3","2/3","3/1","3/2"}),L418="l"),VLOOKUP(N418,$AC$2:$AD$17,2,FALSE),IF(AND(OR($D427={"1/3","2/3","3/1","3/2"}),L417="w"),VLOOKUP(N417,$AA$2:$AB$17,2,FALSE),IF(AND(OR($D427={"1/3","2/3","3/1","3/2"}),L417="l"),VLOOKUP(N417,$AC$2:$AD$17,2,FALSE),IF(OR($D427={"1/3","2/3","3/1","3/2"}),1,"")))))))))))))))))))))))</f>
        <v/>
      </c>
      <c r="O428" s="12">
        <f t="shared" si="37"/>
        <v>0</v>
      </c>
      <c r="P428" s="13" t="str">
        <f>IF(AND(Q428="c",$A428&gt;=1,OR(R428={1,"2a","2b",3,"5a","5b","10a","10b","20a","20b","40a","40b","80a","80b","160a","160b"})),"w",IF(AND(Q428="",$A428&gt;=1,OR(R428={1,"2a","2b",3,"5a","5b","10a","10b","20a","20b","40a","40b","80a","80b","160a","160b"})),"l",""))</f>
        <v/>
      </c>
      <c r="Q428" s="7" t="str">
        <f>IF(OR($A428={1,4,7,10,13,16,19,22,25,28,31,34}),"c","")</f>
        <v/>
      </c>
      <c r="R428" s="14" t="str">
        <f>IF(AND(OR($E427={"a/b","a/c","b/a","c/a"}),P427="w"),VLOOKUP(R427,$AA$2:$AB$17,2,FALSE),IF(AND(OR($E427={"a/b","a/c","b/a","c/a"}),P427="l"),VLOOKUP(R427,$AC$2:$AD$17,2,FALSE),IF(AND(OR($E427={"a/b","a/c","b/a","c/a"}),P426="w"),VLOOKUP(R426,$AA$2:$AB$17,2,FALSE),IF(AND(OR($E427={"a/b","a/c","b/a","c/a"}),P426="l"),VLOOKUP(R426,$AC$2:$AD$17,2,FALSE),IF(AND(OR($E427={"a/b","a/c","b/a","c/a"}),P425="w"),VLOOKUP(R425,$AA$2:$AB$17,2,FALSE),IF(AND(OR($E427={"a/b","a/c","b/a","c/a"}),P425="l"),VLOOKUP(R425,$AC$2:$AD$17,2,FALSE),IF(AND(OR($E427={"a/b","a/c","b/a","c/a"}),P424="w"),VLOOKUP(R424,$AA$2:$AB$17,2,FALSE),IF(AND(OR($E427={"a/b","a/c","b/a","c/a"}),P424="l"),VLOOKUP(R424,$AC$2:$AD$17,2,FALSE),IF(AND(OR($E427={"a/b","a/c","b/a","c/a"}),P423="w"),VLOOKUP(R423,$AA$2:$AB$17,2,FALSE),IF(AND(OR($E427={"a/b","a/c","b/a","c/a"}),P423="l"),VLOOKUP(R423,$AC$2:$AD$17,2,FALSE),IF(AND(OR($E427={"a/b","a/c","b/a","c/a"}),P422="w"),VLOOKUP(R422,$AA$2:$AB$17,2,FALSE),IF(AND(OR($E427={"a/b","a/c","b/a","c/a"}),P422="l"),VLOOKUP(R422,$AC$2:$AD$17,2,FALSE),IF(AND(OR($E427={"a/b","a/c","b/a","c/a"}),P421="w"),VLOOKUP(R421,$AA$2:$AB$17,2,FALSE),IF(AND(OR($E427={"a/b","a/c","b/a","c/a"}),P421="l"),VLOOKUP(R421,$AC$2:$AD$17,2,FALSE),IF(AND(OR($E427={"a/b","a/c","b/a","c/a"}),P420="w"),VLOOKUP(R420,$AA$2:$AB$17,2,FALSE),IF(AND(OR($E427={"a/b","a/c","b/a","c/a"}),P420="l"),VLOOKUP(R420,$AC$2:$AD$17,2,FALSE),IF(AND(OR($E427={"a/b","a/c","b/a","c/a"}),P419="w"),VLOOKUP(R419,$AA$2:$AB$17,2,FALSE),IF(AND(OR($E427={"a/b","a/c","b/a","c/a"}),P419="l"),VLOOKUP(R419,$AC$2:$AD$17,2,FALSE),IF(AND(OR($E427={"a/b","a/c","b/a","c/a"}),P418="w"),VLOOKUP(R418,$AA$2:$AB$17,2,FALSE),IF(AND(OR($E427={"a/b","a/c","b/a","c/a"}),P418="l"),VLOOKUP(R418,$AC$2:$AD$17,2,FALSE),IF(AND(OR($E427={"a/b","a/c","b/a","c/a"}),P417="w"),VLOOKUP(R417,$AA$2:$AB$17,2,FALSE),IF(AND(OR($E427={"a/b","a/c","b/a","c/a"}),P417="l"),VLOOKUP(R417,$AC$2:$AD$17,2,FALSE),IF(OR($E427={"a/b","a/c","b/a","c/a"}),1,"")))))))))))))))))))))))</f>
        <v/>
      </c>
      <c r="S428" s="13" t="str">
        <f>IF(AND(T428="c",$A428&gt;=1,OR(U428={1,"2a","2b",3,"5a","5b","10a","10b","20a","20b","40a","40b","80a","80b","160a","160b"})),"w",IF(AND(T428="",$A428&gt;=1,OR(U428={1,"2a","2b",3,"5a","5b","10a","10b","20a","20b","40a","40b","80a","80b","160a","160b"})),"l",""))</f>
        <v/>
      </c>
      <c r="T428" s="7" t="str">
        <f>IF(OR($A428={2,5,8,11,14,17,20,23,26,29,32,35}),"c","")</f>
        <v/>
      </c>
      <c r="U428" s="14" t="str">
        <f>IF(AND(OR($E427={"a/b","b/c","b/a","c/b"}),S427="w"),VLOOKUP(U427,$AA$2:$AB$17,2,FALSE),IF(AND(OR($E427={"a/b","b/c","b/a","c/b"}),S427="l"),VLOOKUP(U427,$AC$2:$AD$17,2,FALSE),IF(AND(OR($E427={"a/b","b/c","b/a","c/b"}),S426="w"),VLOOKUP(U426,$AA$2:$AB$17,2,FALSE),IF(AND(OR($E427={"a/b","b/c","b/a","c/b"}),S426="l"),VLOOKUP(U426,$AC$2:$AD$17,2,FALSE),IF(AND(OR($E427={"a/b","b/c","b/a","c/b"}),S425="w"),VLOOKUP(U425,$AA$2:$AB$17,2,FALSE),IF(AND(OR($E427={"a/b","b/c","b/a","c/b"}),S425="l"),VLOOKUP(U425,$AC$2:$AD$17,2,FALSE),IF(AND(OR($E427={"a/b","b/c","b/a","c/b"}),S424="w"),VLOOKUP(U424,$AA$2:$AB$17,2,FALSE),IF(AND(OR($E427={"a/b","b/c","b/a","c/b"}),S424="l"),VLOOKUP(U424,$AC$2:$AD$17,2,FALSE),IF(AND(OR($E427={"a/b","b/c","b/a","c/b"}),S423="w"),VLOOKUP(U423,$AA$2:$AB$17,2,FALSE),IF(AND(OR($E427={"a/b","b/c","b/a","c/b"}),S423="l"),VLOOKUP(U423,$AC$2:$AD$17,2,FALSE),IF(AND(OR($E427={"a/b","b/c","b/a","c/b"}),S422="w"),VLOOKUP(U422,$AA$2:$AB$17,2,FALSE),IF(AND(OR($E427={"a/b","b/c","b/a","c/b"}),S422="l"),VLOOKUP(U422,$AC$2:$AD$17,2,FALSE),IF(AND(OR($E427={"a/b","b/c","b/a","c/b"}),S421="w"),VLOOKUP(U421,$AA$2:$AB$17,2,FALSE),IF(AND(OR($E427={"a/b","b/c","b/a","c/b"}),S421="l"),VLOOKUP(U421,$AC$2:$AD$17,2,FALSE),IF(AND(OR($E427={"a/b","b/c","b/a","c/b"}),S420="w"),VLOOKUP(U420,$AA$2:$AB$17,2,FALSE),IF(AND(OR($E427={"a/b","b/c","b/a","c/b"}),S420="l"),VLOOKUP(U420,$AC$2:$AD$17,2,FALSE),IF(AND(OR($E427={"a/b","b/c","b/a","c/b"}),S419="w"),VLOOKUP(U419,$AA$2:$AB$17,2,FALSE),IF(AND(OR($E427={"a/b","b/c","b/a","c/b"}),S419="l"),VLOOKUP(U419,$AC$2:$AD$17,2,FALSE),IF(AND(OR($E427={"a/b","b/c","b/a","c/b"}),S418="w"),VLOOKUP(U418,$AA$2:$AB$17,2,FALSE),IF(AND(OR($E427={"a/b","b/c","b/a","c/b"}),S418="l"),VLOOKUP(U418,$AC$2:$AD$17,2,FALSE),IF(AND(OR($E427={"a/b","b/c","b/a","c/b"}),S417="w"),VLOOKUP(U417,$AA$2:$AB$17,2,FALSE),IF(AND(OR($E427={"a/b","b/c","b/a","c/b"}),S417="l"),VLOOKUP(U417,$AC$2:$AD$17,2,FALSE),IF(OR($E427={"a/b","b/c","b/a","c/b"}),1,"")))))))))))))))))))))))</f>
        <v/>
      </c>
      <c r="V428" s="13" t="str">
        <f>IF(AND(W428="c",$A428&gt;=1,OR(X428={1,"2a","2b",3,"5a","5b","10a","10b","20a","20b","40a","40b","80a","80b","160a","160b"})),"w",IF(AND(W428="",$A428&gt;=1,OR(X428={1,"2a","2b",3,"5a","5b","10a","10b","20a","20b","40a","40b","80a","80b","160a","160b"})),"l",""))</f>
        <v/>
      </c>
      <c r="W428" s="7" t="str">
        <f>IF(OR($A428={3,6,9,12,15,18,21,24,27,30,33,36}),"c","")</f>
        <v/>
      </c>
      <c r="X428" s="14" t="str">
        <f>IF(AND(OR($E427={"a/c","b/c","c/a","c/b"}),V427="w"),VLOOKUP(X427,$AA$2:$AB$17,2,FALSE),IF(AND(OR($E427={"a/c","b/c","c/a","c/b"}),V427="l"),VLOOKUP(X427,$AC$2:$AD$17,2,FALSE),IF(AND(OR($E427={"a/c","b/c","c/a","c/b"}),V426="w"),VLOOKUP(X426,$AA$2:$AB$17,2,FALSE),IF(AND(OR($E427={"a/c","b/c","c/a","c/b"}),V426="l"),VLOOKUP(X426,$AC$2:$AD$17,2,FALSE),IF(AND(OR($E427={"a/c","b/c","c/a","c/b"}),V425="w"),VLOOKUP(X425,$AA$2:$AB$17,2,FALSE),IF(AND(OR($E427={"a/c","b/c","c/a","c/b"}),V425="l"),VLOOKUP(X425,$AC$2:$AD$17,2,FALSE),IF(AND(OR($E427={"a/c","b/c","c/a","c/b"}),V424="w"),VLOOKUP(X424,$AA$2:$AB$17,2,FALSE),IF(AND(OR($E427={"a/c","b/c","c/a","c/b"}),V424="l"),VLOOKUP(X424,$AC$2:$AD$17,2,FALSE),IF(AND(OR($E427={"a/c","b/c","c/a","c/b"}),V423="w"),VLOOKUP(X423,$AA$2:$AB$17,2,FALSE),IF(AND(OR($E427={"a/c","b/c","c/a","c/b"}),V423="l"),VLOOKUP(X423,$AC$2:$AD$17,2,FALSE),IF(AND(OR($E427={"a/c","b/c","c/a","c/b"}),V422="w"),VLOOKUP(X422,$AA$2:$AB$17,2,FALSE),IF(AND(OR($E427={"a/c","b/c","c/a","c/b"}),V422="l"),VLOOKUP(X422,$AC$2:$AD$17,2,FALSE),IF(AND(OR($E427={"a/c","b/c","c/a","c/b"}),V421="w"),VLOOKUP(X421,$AA$2:$AB$17,2,FALSE),IF(AND(OR($E427={"a/c","b/c","c/a","c/b"}),V421="l"),VLOOKUP(X421,$AC$2:$AD$17,2,FALSE),IF(AND(OR($E427={"a/c","b/c","c/a","c/b"}),V420="w"),VLOOKUP(X420,$AA$2:$AB$17,2,FALSE),IF(AND(OR($E427={"a/c","b/c","c/a","c/b"}),V420="l"),VLOOKUP(X420,$AC$2:$AD$17,2,FALSE),IF(AND(OR($E427={"a/c","b/c","c/a","c/b"}),V419="w"),VLOOKUP(X419,$AA$2:$AB$17,2,FALSE),IF(AND(OR($E427={"a/c","b/c","c/a","c/b"}),V419="l"),VLOOKUP(X419,$AC$2:$AD$17,2,FALSE),IF(AND(OR($E427={"a/c","b/c","c/a","c/b"}),V418="w"),VLOOKUP(X418,$AA$2:$AB$17,2,FALSE),IF(AND(OR($E427={"a/c","b/c","c/a","c/b"}),V418="l"),VLOOKUP(X418,$AC$2:$AD$17,2,FALSE),IF(AND(OR($E427={"a/c","b/c","c/a","c/b"}),V417="w"),VLOOKUP(X417,$AA$2:$AB$17,2,FALSE),IF(AND(OR($E427={"a/c","b/c","c/a","c/b"}),V417="l"),VLOOKUP(X417,$AC$2:$AD$17,2,FALSE),IF(OR($E427={"a/c","b/c","c/a","c/b"}),1,"")))))))))))))))))))))))</f>
        <v/>
      </c>
      <c r="Y428" s="12">
        <f t="shared" si="38"/>
        <v>0</v>
      </c>
      <c r="Z428" s="27">
        <f t="shared" si="39"/>
        <v>0</v>
      </c>
    </row>
    <row r="429" spans="2:26">
      <c r="B429" s="9" t="str">
        <f>IF(OR($A429={1,2,3,4,5,6,7,8,9,10,11,12}),1,IF(OR($A429={13,14,15,16,17,18,19,20,21,22,23,24}),2,IF(OR($A429={25,26,27,28,29,30,31,32,33,34,35,36}),3,"")))</f>
        <v/>
      </c>
      <c r="C429" s="9" t="str">
        <f>IF(OR($A429={1,4,7,10,13,16,19,22,25,28,31,34}),"A",IF(OR($A429={2,5,8,11,14,17,20,23,26,29,32,35}),"B",IF(OR($A429={3,6,9,12,15,18,21,24,27,30,33,36}),"C","")))</f>
        <v/>
      </c>
      <c r="D429" t="str">
        <f t="shared" si="40"/>
        <v/>
      </c>
      <c r="E429" t="str">
        <f t="shared" si="41"/>
        <v/>
      </c>
      <c r="F429" s="13" t="str">
        <f>IF(AND(G429="d",$A429&gt;=1,OR(H429={1,"2a","2b",3,"5a","5b","10a","10b","20a","20b","40a","40b","80a","80b","160a","160b"})),"w",IF(AND(G429="",$A429&gt;=1,OR(H429={1,"2a","2b",3,"5a","5b","10a","10b","20a","20b","40a","40b","80a","80b","160a","160b"})),"l",""))</f>
        <v/>
      </c>
      <c r="G429" s="7" t="str">
        <f>IF(OR($A429={1,2,3,4,5,6,7,8,9,10,11,12}),"d","")</f>
        <v/>
      </c>
      <c r="H429" s="14" t="str">
        <f>IF(AND(OR($D428={"1/2","1/3","2/1","3/1"}),F428="w"),VLOOKUP(H428,$AA$2:$AB$17,2,FALSE),IF(AND(OR($D428={"1/2","1/3","2/1","3/1"}),F428="l"),VLOOKUP(H428,$AC$2:$AD$17,2,FALSE),IF(AND(OR($D428={"1/2","1/3","2/1","3/1"}),F427="w"),VLOOKUP(H427,$AA$2:$AB$17,2,FALSE),IF(AND(OR($D428={"1/2","1/3","2/1","3/1"}),F427="l"),VLOOKUP(H427,$AC$2:$AD$17,2,FALSE),IF(AND(OR($D428={"1/2","1/3","2/1","3/1"}),F426="w"),VLOOKUP(H426,$AA$2:$AB$17,2,FALSE),IF(AND(OR($D428={"1/2","1/3","2/1","3/1"}),F426="l"),VLOOKUP(H426,$AC$2:$AD$17,2,FALSE),IF(AND(OR($D428={"1/2","1/3","2/1","3/1"}),F425="w"),VLOOKUP(H425,$AA$2:$AB$17,2,FALSE),IF(AND(OR($D428={"1/2","1/3","2/1","3/1"}),F425="l"),VLOOKUP(H425,$AC$2:$AD$17,2,FALSE),IF(AND(OR($D428={"1/2","1/3","2/1","3/1"}),F424="w"),VLOOKUP(H424,$AA$2:$AB$17,2,FALSE),IF(AND(OR($D428={"1/2","1/3","2/1","3/1"}),F424="l"),VLOOKUP(H424,$AC$2:$AD$17,2,FALSE),IF(AND(OR($D428={"1/2","1/3","2/1","3/1"}),F423="w"),VLOOKUP(H423,$AA$2:$AB$17,2,FALSE),IF(AND(OR($D428={"1/2","1/3","2/1","3/1"}),F423="l"),VLOOKUP(H423,$AC$2:$AD$17,2,FALSE),IF(AND(OR($D428={"1/2","1/3","2/1","3/1"}),F422="w"),VLOOKUP(H422,$AA$2:$AB$17,2,FALSE),IF(AND(OR($D428={"1/2","1/3","2/1","3/1"}),F422="l"),VLOOKUP(H422,$AC$2:$AD$17,2,FALSE),IF(AND(OR($D428={"1/2","1/3","2/1","3/1"}),F421="w"),VLOOKUP(H421,$AA$2:$AB$17,2,FALSE),IF(AND(OR($D428={"1/2","1/3","2/1","3/1"}),F421="l"),VLOOKUP(H421,$AC$2:$AD$17,2,FALSE),IF(AND(OR($D428={"1/2","1/3","2/1","3/1"}),F420="w"),VLOOKUP(H420,$AA$2:$AB$17,2,FALSE),IF(AND(OR($D428={"1/2","1/3","2/1","3/1"}),F420="l"),VLOOKUP(H420,$AC$2:$AD$17,2,FALSE),IF(AND(OR($D428={"1/2","1/3","2/1","3/1"}),F419="w"),VLOOKUP(H419,$AA$2:$AB$17,2,FALSE),IF(AND(OR($D428={"1/2","1/3","2/1","3/1"}),F419="l"),VLOOKUP(H419,$AC$2:$AD$17,2,FALSE),IF(AND(OR($D428={"1/2","1/3","2/1","3/1"}),F418="w"),VLOOKUP(H418,$AA$2:$AB$17,2,FALSE),IF(AND(OR($D428={"1/2","1/3","2/1","3/1"}),F418="l"),VLOOKUP(H418,$AC$2:$AD$17,2,FALSE),IF(OR($D428={"1/2","1/3","2/1","3/1"}),1,"")))))))))))))))))))))))</f>
        <v/>
      </c>
      <c r="I429" s="13" t="str">
        <f>IF(AND(J429="d",$A429&gt;=1,OR(K429={1,"2a","2b",3,"5a","5b","10a","10b","20a","20b","40a","40b","80a","80b","160a","160b"})),"w",IF(AND(J429="",$A429&gt;=1,OR(K429={1,"2a","2b",3,"5a","5b","10a","10b","20a","20b","40a","40b","80a","80b","160a","160b"})),"l",""))</f>
        <v/>
      </c>
      <c r="J429" s="7" t="str">
        <f>IF(OR($A429={13,14,15,16,17,18,19,20,21,22,23,24}),"d","")</f>
        <v/>
      </c>
      <c r="K429" s="14" t="str">
        <f>IF(AND(OR($D428={"1/2","2/3","2/1","3/2"}),I428="w"),VLOOKUP(K428,$AA$2:$AB$17,2,FALSE),IF(AND(OR($D428={"1/2","2/3","2/1","3/2"}),I428="l"),VLOOKUP(K428,$AC$2:$AD$17,2,FALSE),IF(AND(OR($D428={"1/2","2/3","2/1","3/2"}),I427="w"),VLOOKUP(K427,$AA$2:$AB$17,2,FALSE),IF(AND(OR($D428={"1/2","2/3","2/1","3/2"}),I427="l"),VLOOKUP(K427,$AC$2:$AD$17,2,FALSE),IF(AND(OR($D428={"1/2","2/3","2/1","3/2"}),I426="w"),VLOOKUP(K426,$AA$2:$AB$17,2,FALSE),IF(AND(OR($D428={"1/2","2/3","2/1","3/2"}),I426="l"),VLOOKUP(K426,$AC$2:$AD$17,2,FALSE),IF(AND(OR($D428={"1/2","2/3","2/1","3/2"}),I425="w"),VLOOKUP(K425,$AA$2:$AB$17,2,FALSE),IF(AND(OR($D428={"1/2","2/3","2/1","3/2"}),I425="l"),VLOOKUP(K425,$AC$2:$AD$17,2,FALSE),IF(AND(OR($D428={"1/2","2/3","2/1","3/2"}),I424="w"),VLOOKUP(K424,$AA$2:$AB$17,2,FALSE),IF(AND(OR($D428={"1/2","2/3","2/1","3/2"}),I424="l"),VLOOKUP(K424,$AC$2:$AD$17,2,FALSE),IF(AND(OR($D428={"1/2","2/3","2/1","3/2"}),I423="w"),VLOOKUP(K423,$AA$2:$AB$17,2,FALSE),IF(AND(OR($D428={"1/2","2/3","2/1","3/2"}),I423="l"),VLOOKUP(K423,$AC$2:$AD$17,2,FALSE),IF(AND(OR($D428={"1/2","2/3","2/1","3/2"}),I422="w"),VLOOKUP(K422,$AA$2:$AB$17,2,FALSE),IF(AND(OR($D428={"1/2","2/3","2/1","3/2"}),I422="l"),VLOOKUP(K422,$AC$2:$AD$17,2,FALSE),IF(AND(OR($D428={"1/2","2/3","2/1","3/2"}),I421="w"),VLOOKUP(K421,$AA$2:$AB$17,2,FALSE),IF(AND(OR($D428={"1/2","2/3","2/1","3/2"}),I421="l"),VLOOKUP(K421,$AC$2:$AD$17,2,FALSE),IF(AND(OR($D428={"1/2","2/3","2/1","3/2"}),I420="w"),VLOOKUP(K420,$AA$2:$AB$17,2,FALSE),IF(AND(OR($D428={"1/2","2/3","2/1","3/2"}),I420="l"),VLOOKUP(K420,$AC$2:$AD$17,2,FALSE),IF(AND(OR($D428={"1/2","2/3","2/1","3/2"}),I419="w"),VLOOKUP(K419,$AA$2:$AB$17,2,FALSE),IF(AND(OR($D428={"1/2","2/3","2/1","3/2"}),I419="l"),VLOOKUP(K419,$AC$2:$AD$17,2,FALSE),IF(AND(OR($D428={"1/2","2/3","2/1","3/2"}),I418="w"),VLOOKUP(K418,$AA$2:$AB$17,2,FALSE),IF(AND(OR($D428={"1/2","2/3","2/1","3/2"}),I418="l"),VLOOKUP(K418,$AC$2:$AD$17,2,FALSE),IF(OR($D428={"1/2","2/3","2/1","3/2"}),1,"")))))))))))))))))))))))</f>
        <v/>
      </c>
      <c r="L429" s="13" t="str">
        <f>IF(AND(M429="d",$A429&gt;=1,OR(N429={1,"2a","2b",3,"5a","5b","10a","10b","20a","20b","40a","40b","80a","80b","160a","160b"})),"w",IF(AND(M429="",$A429&gt;=1,OR(N429={1,"2a","2b",3,"5a","5b","10a","10b","20a","20b","40a","40b","80a","80b","160a","160b"})),"l",""))</f>
        <v/>
      </c>
      <c r="M429" s="7" t="str">
        <f>IF(OR($A429={25,26,27,28,29,30,31,32,33,34,35,36}),"d","")</f>
        <v/>
      </c>
      <c r="N429" s="14" t="str">
        <f>IF(AND(OR($D428={"1/3","2/3","3/1","3/2"}),L428="w"),VLOOKUP(N428,$AA$2:$AB$17,2,FALSE),IF(AND(OR($D428={"1/3","2/3","3/1","3/2"}),L428="l"),VLOOKUP(N428,$AC$2:$AD$17,2,FALSE),IF(AND(OR($D428={"1/3","2/3","3/1","3/2"}),L427="w"),VLOOKUP(N427,$AA$2:$AB$17,2,FALSE),IF(AND(OR($D428={"1/3","2/3","3/1","3/2"}),L427="l"),VLOOKUP(N427,$AC$2:$AD$17,2,FALSE),IF(AND(OR($D428={"1/3","2/3","3/1","3/2"}),L426="w"),VLOOKUP(N426,$AA$2:$AB$17,2,FALSE),IF(AND(OR($D428={"1/3","2/3","3/1","3/2"}),L426="l"),VLOOKUP(N426,$AC$2:$AD$17,2,FALSE),IF(AND(OR($D428={"1/3","2/3","3/1","3/2"}),L425="w"),VLOOKUP(N425,$AA$2:$AB$17,2,FALSE),IF(AND(OR($D428={"1/3","2/3","3/1","3/2"}),L425="l"),VLOOKUP(N425,$AC$2:$AD$17,2,FALSE),IF(AND(OR($D428={"1/3","2/3","3/1","3/2"}),L424="w"),VLOOKUP(N424,$AA$2:$AB$17,2,FALSE),IF(AND(OR($D428={"1/3","2/3","3/1","3/2"}),L424="l"),VLOOKUP(N424,$AC$2:$AD$17,2,FALSE),IF(AND(OR($D428={"1/3","2/3","3/1","3/2"}),L423="w"),VLOOKUP(N423,$AA$2:$AB$17,2,FALSE),IF(AND(OR($D428={"1/3","2/3","3/1","3/2"}),L423="l"),VLOOKUP(N423,$AC$2:$AD$17,2,FALSE),IF(AND(OR($D428={"1/3","2/3","3/1","3/2"}),L422="w"),VLOOKUP(N422,$AA$2:$AB$17,2,FALSE),IF(AND(OR($D428={"1/3","2/3","3/1","3/2"}),L422="l"),VLOOKUP(N422,$AC$2:$AD$17,2,FALSE),IF(AND(OR($D428={"1/3","2/3","3/1","3/2"}),L421="w"),VLOOKUP(N421,$AA$2:$AB$17,2,FALSE),IF(AND(OR($D428={"1/3","2/3","3/1","3/2"}),L421="l"),VLOOKUP(N421,$AC$2:$AD$17,2,FALSE),IF(AND(OR($D428={"1/3","2/3","3/1","3/2"}),L420="w"),VLOOKUP(N420,$AA$2:$AB$17,2,FALSE),IF(AND(OR($D428={"1/3","2/3","3/1","3/2"}),L420="l"),VLOOKUP(N420,$AC$2:$AD$17,2,FALSE),IF(AND(OR($D428={"1/3","2/3","3/1","3/2"}),L419="w"),VLOOKUP(N419,$AA$2:$AB$17,2,FALSE),IF(AND(OR($D428={"1/3","2/3","3/1","3/2"}),L419="l"),VLOOKUP(N419,$AC$2:$AD$17,2,FALSE),IF(AND(OR($D428={"1/3","2/3","3/1","3/2"}),L418="w"),VLOOKUP(N418,$AA$2:$AB$17,2,FALSE),IF(AND(OR($D428={"1/3","2/3","3/1","3/2"}),L418="l"),VLOOKUP(N418,$AC$2:$AD$17,2,FALSE),IF(OR($D428={"1/3","2/3","3/1","3/2"}),1,"")))))))))))))))))))))))</f>
        <v/>
      </c>
      <c r="O429" s="12">
        <f t="shared" si="37"/>
        <v>0</v>
      </c>
      <c r="P429" s="13" t="str">
        <f>IF(AND(Q429="c",$A429&gt;=1,OR(R429={1,"2a","2b",3,"5a","5b","10a","10b","20a","20b","40a","40b","80a","80b","160a","160b"})),"w",IF(AND(Q429="",$A429&gt;=1,OR(R429={1,"2a","2b",3,"5a","5b","10a","10b","20a","20b","40a","40b","80a","80b","160a","160b"})),"l",""))</f>
        <v/>
      </c>
      <c r="Q429" s="7" t="str">
        <f>IF(OR($A429={1,4,7,10,13,16,19,22,25,28,31,34}),"c","")</f>
        <v/>
      </c>
      <c r="R429" s="14" t="str">
        <f>IF(AND(OR($E428={"a/b","a/c","b/a","c/a"}),P428="w"),VLOOKUP(R428,$AA$2:$AB$17,2,FALSE),IF(AND(OR($E428={"a/b","a/c","b/a","c/a"}),P428="l"),VLOOKUP(R428,$AC$2:$AD$17,2,FALSE),IF(AND(OR($E428={"a/b","a/c","b/a","c/a"}),P427="w"),VLOOKUP(R427,$AA$2:$AB$17,2,FALSE),IF(AND(OR($E428={"a/b","a/c","b/a","c/a"}),P427="l"),VLOOKUP(R427,$AC$2:$AD$17,2,FALSE),IF(AND(OR($E428={"a/b","a/c","b/a","c/a"}),P426="w"),VLOOKUP(R426,$AA$2:$AB$17,2,FALSE),IF(AND(OR($E428={"a/b","a/c","b/a","c/a"}),P426="l"),VLOOKUP(R426,$AC$2:$AD$17,2,FALSE),IF(AND(OR($E428={"a/b","a/c","b/a","c/a"}),P425="w"),VLOOKUP(R425,$AA$2:$AB$17,2,FALSE),IF(AND(OR($E428={"a/b","a/c","b/a","c/a"}),P425="l"),VLOOKUP(R425,$AC$2:$AD$17,2,FALSE),IF(AND(OR($E428={"a/b","a/c","b/a","c/a"}),P424="w"),VLOOKUP(R424,$AA$2:$AB$17,2,FALSE),IF(AND(OR($E428={"a/b","a/c","b/a","c/a"}),P424="l"),VLOOKUP(R424,$AC$2:$AD$17,2,FALSE),IF(AND(OR($E428={"a/b","a/c","b/a","c/a"}),P423="w"),VLOOKUP(R423,$AA$2:$AB$17,2,FALSE),IF(AND(OR($E428={"a/b","a/c","b/a","c/a"}),P423="l"),VLOOKUP(R423,$AC$2:$AD$17,2,FALSE),IF(AND(OR($E428={"a/b","a/c","b/a","c/a"}),P422="w"),VLOOKUP(R422,$AA$2:$AB$17,2,FALSE),IF(AND(OR($E428={"a/b","a/c","b/a","c/a"}),P422="l"),VLOOKUP(R422,$AC$2:$AD$17,2,FALSE),IF(AND(OR($E428={"a/b","a/c","b/a","c/a"}),P421="w"),VLOOKUP(R421,$AA$2:$AB$17,2,FALSE),IF(AND(OR($E428={"a/b","a/c","b/a","c/a"}),P421="l"),VLOOKUP(R421,$AC$2:$AD$17,2,FALSE),IF(AND(OR($E428={"a/b","a/c","b/a","c/a"}),P420="w"),VLOOKUP(R420,$AA$2:$AB$17,2,FALSE),IF(AND(OR($E428={"a/b","a/c","b/a","c/a"}),P420="l"),VLOOKUP(R420,$AC$2:$AD$17,2,FALSE),IF(AND(OR($E428={"a/b","a/c","b/a","c/a"}),P419="w"),VLOOKUP(R419,$AA$2:$AB$17,2,FALSE),IF(AND(OR($E428={"a/b","a/c","b/a","c/a"}),P419="l"),VLOOKUP(R419,$AC$2:$AD$17,2,FALSE),IF(AND(OR($E428={"a/b","a/c","b/a","c/a"}),P418="w"),VLOOKUP(R418,$AA$2:$AB$17,2,FALSE),IF(AND(OR($E428={"a/b","a/c","b/a","c/a"}),P418="l"),VLOOKUP(R418,$AC$2:$AD$17,2,FALSE),IF(OR($E428={"a/b","a/c","b/a","c/a"}),1,"")))))))))))))))))))))))</f>
        <v/>
      </c>
      <c r="S429" s="13" t="str">
        <f>IF(AND(T429="c",$A429&gt;=1,OR(U429={1,"2a","2b",3,"5a","5b","10a","10b","20a","20b","40a","40b","80a","80b","160a","160b"})),"w",IF(AND(T429="",$A429&gt;=1,OR(U429={1,"2a","2b",3,"5a","5b","10a","10b","20a","20b","40a","40b","80a","80b","160a","160b"})),"l",""))</f>
        <v/>
      </c>
      <c r="T429" s="7" t="str">
        <f>IF(OR($A429={2,5,8,11,14,17,20,23,26,29,32,35}),"c","")</f>
        <v/>
      </c>
      <c r="U429" s="14" t="str">
        <f>IF(AND(OR($E428={"a/b","b/c","b/a","c/b"}),S428="w"),VLOOKUP(U428,$AA$2:$AB$17,2,FALSE),IF(AND(OR($E428={"a/b","b/c","b/a","c/b"}),S428="l"),VLOOKUP(U428,$AC$2:$AD$17,2,FALSE),IF(AND(OR($E428={"a/b","b/c","b/a","c/b"}),S427="w"),VLOOKUP(U427,$AA$2:$AB$17,2,FALSE),IF(AND(OR($E428={"a/b","b/c","b/a","c/b"}),S427="l"),VLOOKUP(U427,$AC$2:$AD$17,2,FALSE),IF(AND(OR($E428={"a/b","b/c","b/a","c/b"}),S426="w"),VLOOKUP(U426,$AA$2:$AB$17,2,FALSE),IF(AND(OR($E428={"a/b","b/c","b/a","c/b"}),S426="l"),VLOOKUP(U426,$AC$2:$AD$17,2,FALSE),IF(AND(OR($E428={"a/b","b/c","b/a","c/b"}),S425="w"),VLOOKUP(U425,$AA$2:$AB$17,2,FALSE),IF(AND(OR($E428={"a/b","b/c","b/a","c/b"}),S425="l"),VLOOKUP(U425,$AC$2:$AD$17,2,FALSE),IF(AND(OR($E428={"a/b","b/c","b/a","c/b"}),S424="w"),VLOOKUP(U424,$AA$2:$AB$17,2,FALSE),IF(AND(OR($E428={"a/b","b/c","b/a","c/b"}),S424="l"),VLOOKUP(U424,$AC$2:$AD$17,2,FALSE),IF(AND(OR($E428={"a/b","b/c","b/a","c/b"}),S423="w"),VLOOKUP(U423,$AA$2:$AB$17,2,FALSE),IF(AND(OR($E428={"a/b","b/c","b/a","c/b"}),S423="l"),VLOOKUP(U423,$AC$2:$AD$17,2,FALSE),IF(AND(OR($E428={"a/b","b/c","b/a","c/b"}),S422="w"),VLOOKUP(U422,$AA$2:$AB$17,2,FALSE),IF(AND(OR($E428={"a/b","b/c","b/a","c/b"}),S422="l"),VLOOKUP(U422,$AC$2:$AD$17,2,FALSE),IF(AND(OR($E428={"a/b","b/c","b/a","c/b"}),S421="w"),VLOOKUP(U421,$AA$2:$AB$17,2,FALSE),IF(AND(OR($E428={"a/b","b/c","b/a","c/b"}),S421="l"),VLOOKUP(U421,$AC$2:$AD$17,2,FALSE),IF(AND(OR($E428={"a/b","b/c","b/a","c/b"}),S420="w"),VLOOKUP(U420,$AA$2:$AB$17,2,FALSE),IF(AND(OR($E428={"a/b","b/c","b/a","c/b"}),S420="l"),VLOOKUP(U420,$AC$2:$AD$17,2,FALSE),IF(AND(OR($E428={"a/b","b/c","b/a","c/b"}),S419="w"),VLOOKUP(U419,$AA$2:$AB$17,2,FALSE),IF(AND(OR($E428={"a/b","b/c","b/a","c/b"}),S419="l"),VLOOKUP(U419,$AC$2:$AD$17,2,FALSE),IF(AND(OR($E428={"a/b","b/c","b/a","c/b"}),S418="w"),VLOOKUP(U418,$AA$2:$AB$17,2,FALSE),IF(AND(OR($E428={"a/b","b/c","b/a","c/b"}),S418="l"),VLOOKUP(U418,$AC$2:$AD$17,2,FALSE),IF(OR($E428={"a/b","b/c","b/a","c/b"}),1,"")))))))))))))))))))))))</f>
        <v/>
      </c>
      <c r="V429" s="13" t="str">
        <f>IF(AND(W429="c",$A429&gt;=1,OR(X429={1,"2a","2b",3,"5a","5b","10a","10b","20a","20b","40a","40b","80a","80b","160a","160b"})),"w",IF(AND(W429="",$A429&gt;=1,OR(X429={1,"2a","2b",3,"5a","5b","10a","10b","20a","20b","40a","40b","80a","80b","160a","160b"})),"l",""))</f>
        <v/>
      </c>
      <c r="W429" s="7" t="str">
        <f>IF(OR($A429={3,6,9,12,15,18,21,24,27,30,33,36}),"c","")</f>
        <v/>
      </c>
      <c r="X429" s="14" t="str">
        <f>IF(AND(OR($E428={"a/c","b/c","c/a","c/b"}),V428="w"),VLOOKUP(X428,$AA$2:$AB$17,2,FALSE),IF(AND(OR($E428={"a/c","b/c","c/a","c/b"}),V428="l"),VLOOKUP(X428,$AC$2:$AD$17,2,FALSE),IF(AND(OR($E428={"a/c","b/c","c/a","c/b"}),V427="w"),VLOOKUP(X427,$AA$2:$AB$17,2,FALSE),IF(AND(OR($E428={"a/c","b/c","c/a","c/b"}),V427="l"),VLOOKUP(X427,$AC$2:$AD$17,2,FALSE),IF(AND(OR($E428={"a/c","b/c","c/a","c/b"}),V426="w"),VLOOKUP(X426,$AA$2:$AB$17,2,FALSE),IF(AND(OR($E428={"a/c","b/c","c/a","c/b"}),V426="l"),VLOOKUP(X426,$AC$2:$AD$17,2,FALSE),IF(AND(OR($E428={"a/c","b/c","c/a","c/b"}),V425="w"),VLOOKUP(X425,$AA$2:$AB$17,2,FALSE),IF(AND(OR($E428={"a/c","b/c","c/a","c/b"}),V425="l"),VLOOKUP(X425,$AC$2:$AD$17,2,FALSE),IF(AND(OR($E428={"a/c","b/c","c/a","c/b"}),V424="w"),VLOOKUP(X424,$AA$2:$AB$17,2,FALSE),IF(AND(OR($E428={"a/c","b/c","c/a","c/b"}),V424="l"),VLOOKUP(X424,$AC$2:$AD$17,2,FALSE),IF(AND(OR($E428={"a/c","b/c","c/a","c/b"}),V423="w"),VLOOKUP(X423,$AA$2:$AB$17,2,FALSE),IF(AND(OR($E428={"a/c","b/c","c/a","c/b"}),V423="l"),VLOOKUP(X423,$AC$2:$AD$17,2,FALSE),IF(AND(OR($E428={"a/c","b/c","c/a","c/b"}),V422="w"),VLOOKUP(X422,$AA$2:$AB$17,2,FALSE),IF(AND(OR($E428={"a/c","b/c","c/a","c/b"}),V422="l"),VLOOKUP(X422,$AC$2:$AD$17,2,FALSE),IF(AND(OR($E428={"a/c","b/c","c/a","c/b"}),V421="w"),VLOOKUP(X421,$AA$2:$AB$17,2,FALSE),IF(AND(OR($E428={"a/c","b/c","c/a","c/b"}),V421="l"),VLOOKUP(X421,$AC$2:$AD$17,2,FALSE),IF(AND(OR($E428={"a/c","b/c","c/a","c/b"}),V420="w"),VLOOKUP(X420,$AA$2:$AB$17,2,FALSE),IF(AND(OR($E428={"a/c","b/c","c/a","c/b"}),V420="l"),VLOOKUP(X420,$AC$2:$AD$17,2,FALSE),IF(AND(OR($E428={"a/c","b/c","c/a","c/b"}),V419="w"),VLOOKUP(X419,$AA$2:$AB$17,2,FALSE),IF(AND(OR($E428={"a/c","b/c","c/a","c/b"}),V419="l"),VLOOKUP(X419,$AC$2:$AD$17,2,FALSE),IF(AND(OR($E428={"a/c","b/c","c/a","c/b"}),V418="w"),VLOOKUP(X418,$AA$2:$AB$17,2,FALSE),IF(AND(OR($E428={"a/c","b/c","c/a","c/b"}),V418="l"),VLOOKUP(X418,$AC$2:$AD$17,2,FALSE),IF(OR($E428={"a/c","b/c","c/a","c/b"}),1,"")))))))))))))))))))))))</f>
        <v/>
      </c>
      <c r="Y429" s="12">
        <f t="shared" si="38"/>
        <v>0</v>
      </c>
      <c r="Z429" s="27">
        <f t="shared" si="39"/>
        <v>0</v>
      </c>
    </row>
    <row r="430" spans="2:26">
      <c r="B430" s="9" t="str">
        <f>IF(OR($A430={1,2,3,4,5,6,7,8,9,10,11,12}),1,IF(OR($A430={13,14,15,16,17,18,19,20,21,22,23,24}),2,IF(OR($A430={25,26,27,28,29,30,31,32,33,34,35,36}),3,"")))</f>
        <v/>
      </c>
      <c r="C430" s="9" t="str">
        <f>IF(OR($A430={1,4,7,10,13,16,19,22,25,28,31,34}),"A",IF(OR($A430={2,5,8,11,14,17,20,23,26,29,32,35}),"B",IF(OR($A430={3,6,9,12,15,18,21,24,27,30,33,36}),"C","")))</f>
        <v/>
      </c>
      <c r="D430" t="str">
        <f t="shared" si="40"/>
        <v/>
      </c>
      <c r="E430" t="str">
        <f t="shared" si="41"/>
        <v/>
      </c>
      <c r="F430" s="13" t="str">
        <f>IF(AND(G430="d",$A430&gt;=1,OR(H430={1,"2a","2b",3,"5a","5b","10a","10b","20a","20b","40a","40b","80a","80b","160a","160b"})),"w",IF(AND(G430="",$A430&gt;=1,OR(H430={1,"2a","2b",3,"5a","5b","10a","10b","20a","20b","40a","40b","80a","80b","160a","160b"})),"l",""))</f>
        <v/>
      </c>
      <c r="G430" s="7" t="str">
        <f>IF(OR($A430={1,2,3,4,5,6,7,8,9,10,11,12}),"d","")</f>
        <v/>
      </c>
      <c r="H430" s="14" t="str">
        <f>IF(AND(OR($D429={"1/2","1/3","2/1","3/1"}),F429="w"),VLOOKUP(H429,$AA$2:$AB$17,2,FALSE),IF(AND(OR($D429={"1/2","1/3","2/1","3/1"}),F429="l"),VLOOKUP(H429,$AC$2:$AD$17,2,FALSE),IF(AND(OR($D429={"1/2","1/3","2/1","3/1"}),F428="w"),VLOOKUP(H428,$AA$2:$AB$17,2,FALSE),IF(AND(OR($D429={"1/2","1/3","2/1","3/1"}),F428="l"),VLOOKUP(H428,$AC$2:$AD$17,2,FALSE),IF(AND(OR($D429={"1/2","1/3","2/1","3/1"}),F427="w"),VLOOKUP(H427,$AA$2:$AB$17,2,FALSE),IF(AND(OR($D429={"1/2","1/3","2/1","3/1"}),F427="l"),VLOOKUP(H427,$AC$2:$AD$17,2,FALSE),IF(AND(OR($D429={"1/2","1/3","2/1","3/1"}),F426="w"),VLOOKUP(H426,$AA$2:$AB$17,2,FALSE),IF(AND(OR($D429={"1/2","1/3","2/1","3/1"}),F426="l"),VLOOKUP(H426,$AC$2:$AD$17,2,FALSE),IF(AND(OR($D429={"1/2","1/3","2/1","3/1"}),F425="w"),VLOOKUP(H425,$AA$2:$AB$17,2,FALSE),IF(AND(OR($D429={"1/2","1/3","2/1","3/1"}),F425="l"),VLOOKUP(H425,$AC$2:$AD$17,2,FALSE),IF(AND(OR($D429={"1/2","1/3","2/1","3/1"}),F424="w"),VLOOKUP(H424,$AA$2:$AB$17,2,FALSE),IF(AND(OR($D429={"1/2","1/3","2/1","3/1"}),F424="l"),VLOOKUP(H424,$AC$2:$AD$17,2,FALSE),IF(AND(OR($D429={"1/2","1/3","2/1","3/1"}),F423="w"),VLOOKUP(H423,$AA$2:$AB$17,2,FALSE),IF(AND(OR($D429={"1/2","1/3","2/1","3/1"}),F423="l"),VLOOKUP(H423,$AC$2:$AD$17,2,FALSE),IF(AND(OR($D429={"1/2","1/3","2/1","3/1"}),F422="w"),VLOOKUP(H422,$AA$2:$AB$17,2,FALSE),IF(AND(OR($D429={"1/2","1/3","2/1","3/1"}),F422="l"),VLOOKUP(H422,$AC$2:$AD$17,2,FALSE),IF(AND(OR($D429={"1/2","1/3","2/1","3/1"}),F421="w"),VLOOKUP(H421,$AA$2:$AB$17,2,FALSE),IF(AND(OR($D429={"1/2","1/3","2/1","3/1"}),F421="l"),VLOOKUP(H421,$AC$2:$AD$17,2,FALSE),IF(AND(OR($D429={"1/2","1/3","2/1","3/1"}),F420="w"),VLOOKUP(H420,$AA$2:$AB$17,2,FALSE),IF(AND(OR($D429={"1/2","1/3","2/1","3/1"}),F420="l"),VLOOKUP(H420,$AC$2:$AD$17,2,FALSE),IF(AND(OR($D429={"1/2","1/3","2/1","3/1"}),F419="w"),VLOOKUP(H419,$AA$2:$AB$17,2,FALSE),IF(AND(OR($D429={"1/2","1/3","2/1","3/1"}),F419="l"),VLOOKUP(H419,$AC$2:$AD$17,2,FALSE),IF(OR($D429={"1/2","1/3","2/1","3/1"}),1,"")))))))))))))))))))))))</f>
        <v/>
      </c>
      <c r="I430" s="13" t="str">
        <f>IF(AND(J430="d",$A430&gt;=1,OR(K430={1,"2a","2b",3,"5a","5b","10a","10b","20a","20b","40a","40b","80a","80b","160a","160b"})),"w",IF(AND(J430="",$A430&gt;=1,OR(K430={1,"2a","2b",3,"5a","5b","10a","10b","20a","20b","40a","40b","80a","80b","160a","160b"})),"l",""))</f>
        <v/>
      </c>
      <c r="J430" s="7" t="str">
        <f>IF(OR($A430={13,14,15,16,17,18,19,20,21,22,23,24}),"d","")</f>
        <v/>
      </c>
      <c r="K430" s="14" t="str">
        <f>IF(AND(OR($D429={"1/2","2/3","2/1","3/2"}),I429="w"),VLOOKUP(K429,$AA$2:$AB$17,2,FALSE),IF(AND(OR($D429={"1/2","2/3","2/1","3/2"}),I429="l"),VLOOKUP(K429,$AC$2:$AD$17,2,FALSE),IF(AND(OR($D429={"1/2","2/3","2/1","3/2"}),I428="w"),VLOOKUP(K428,$AA$2:$AB$17,2,FALSE),IF(AND(OR($D429={"1/2","2/3","2/1","3/2"}),I428="l"),VLOOKUP(K428,$AC$2:$AD$17,2,FALSE),IF(AND(OR($D429={"1/2","2/3","2/1","3/2"}),I427="w"),VLOOKUP(K427,$AA$2:$AB$17,2,FALSE),IF(AND(OR($D429={"1/2","2/3","2/1","3/2"}),I427="l"),VLOOKUP(K427,$AC$2:$AD$17,2,FALSE),IF(AND(OR($D429={"1/2","2/3","2/1","3/2"}),I426="w"),VLOOKUP(K426,$AA$2:$AB$17,2,FALSE),IF(AND(OR($D429={"1/2","2/3","2/1","3/2"}),I426="l"),VLOOKUP(K426,$AC$2:$AD$17,2,FALSE),IF(AND(OR($D429={"1/2","2/3","2/1","3/2"}),I425="w"),VLOOKUP(K425,$AA$2:$AB$17,2,FALSE),IF(AND(OR($D429={"1/2","2/3","2/1","3/2"}),I425="l"),VLOOKUP(K425,$AC$2:$AD$17,2,FALSE),IF(AND(OR($D429={"1/2","2/3","2/1","3/2"}),I424="w"),VLOOKUP(K424,$AA$2:$AB$17,2,FALSE),IF(AND(OR($D429={"1/2","2/3","2/1","3/2"}),I424="l"),VLOOKUP(K424,$AC$2:$AD$17,2,FALSE),IF(AND(OR($D429={"1/2","2/3","2/1","3/2"}),I423="w"),VLOOKUP(K423,$AA$2:$AB$17,2,FALSE),IF(AND(OR($D429={"1/2","2/3","2/1","3/2"}),I423="l"),VLOOKUP(K423,$AC$2:$AD$17,2,FALSE),IF(AND(OR($D429={"1/2","2/3","2/1","3/2"}),I422="w"),VLOOKUP(K422,$AA$2:$AB$17,2,FALSE),IF(AND(OR($D429={"1/2","2/3","2/1","3/2"}),I422="l"),VLOOKUP(K422,$AC$2:$AD$17,2,FALSE),IF(AND(OR($D429={"1/2","2/3","2/1","3/2"}),I421="w"),VLOOKUP(K421,$AA$2:$AB$17,2,FALSE),IF(AND(OR($D429={"1/2","2/3","2/1","3/2"}),I421="l"),VLOOKUP(K421,$AC$2:$AD$17,2,FALSE),IF(AND(OR($D429={"1/2","2/3","2/1","3/2"}),I420="w"),VLOOKUP(K420,$AA$2:$AB$17,2,FALSE),IF(AND(OR($D429={"1/2","2/3","2/1","3/2"}),I420="l"),VLOOKUP(K420,$AC$2:$AD$17,2,FALSE),IF(AND(OR($D429={"1/2","2/3","2/1","3/2"}),I419="w"),VLOOKUP(K419,$AA$2:$AB$17,2,FALSE),IF(AND(OR($D429={"1/2","2/3","2/1","3/2"}),I419="l"),VLOOKUP(K419,$AC$2:$AD$17,2,FALSE),IF(OR($D429={"1/2","2/3","2/1","3/2"}),1,"")))))))))))))))))))))))</f>
        <v/>
      </c>
      <c r="L430" s="13" t="str">
        <f>IF(AND(M430="d",$A430&gt;=1,OR(N430={1,"2a","2b",3,"5a","5b","10a","10b","20a","20b","40a","40b","80a","80b","160a","160b"})),"w",IF(AND(M430="",$A430&gt;=1,OR(N430={1,"2a","2b",3,"5a","5b","10a","10b","20a","20b","40a","40b","80a","80b","160a","160b"})),"l",""))</f>
        <v/>
      </c>
      <c r="M430" s="7" t="str">
        <f>IF(OR($A430={25,26,27,28,29,30,31,32,33,34,35,36}),"d","")</f>
        <v/>
      </c>
      <c r="N430" s="14" t="str">
        <f>IF(AND(OR($D429={"1/3","2/3","3/1","3/2"}),L429="w"),VLOOKUP(N429,$AA$2:$AB$17,2,FALSE),IF(AND(OR($D429={"1/3","2/3","3/1","3/2"}),L429="l"),VLOOKUP(N429,$AC$2:$AD$17,2,FALSE),IF(AND(OR($D429={"1/3","2/3","3/1","3/2"}),L428="w"),VLOOKUP(N428,$AA$2:$AB$17,2,FALSE),IF(AND(OR($D429={"1/3","2/3","3/1","3/2"}),L428="l"),VLOOKUP(N428,$AC$2:$AD$17,2,FALSE),IF(AND(OR($D429={"1/3","2/3","3/1","3/2"}),L427="w"),VLOOKUP(N427,$AA$2:$AB$17,2,FALSE),IF(AND(OR($D429={"1/3","2/3","3/1","3/2"}),L427="l"),VLOOKUP(N427,$AC$2:$AD$17,2,FALSE),IF(AND(OR($D429={"1/3","2/3","3/1","3/2"}),L426="w"),VLOOKUP(N426,$AA$2:$AB$17,2,FALSE),IF(AND(OR($D429={"1/3","2/3","3/1","3/2"}),L426="l"),VLOOKUP(N426,$AC$2:$AD$17,2,FALSE),IF(AND(OR($D429={"1/3","2/3","3/1","3/2"}),L425="w"),VLOOKUP(N425,$AA$2:$AB$17,2,FALSE),IF(AND(OR($D429={"1/3","2/3","3/1","3/2"}),L425="l"),VLOOKUP(N425,$AC$2:$AD$17,2,FALSE),IF(AND(OR($D429={"1/3","2/3","3/1","3/2"}),L424="w"),VLOOKUP(N424,$AA$2:$AB$17,2,FALSE),IF(AND(OR($D429={"1/3","2/3","3/1","3/2"}),L424="l"),VLOOKUP(N424,$AC$2:$AD$17,2,FALSE),IF(AND(OR($D429={"1/3","2/3","3/1","3/2"}),L423="w"),VLOOKUP(N423,$AA$2:$AB$17,2,FALSE),IF(AND(OR($D429={"1/3","2/3","3/1","3/2"}),L423="l"),VLOOKUP(N423,$AC$2:$AD$17,2,FALSE),IF(AND(OR($D429={"1/3","2/3","3/1","3/2"}),L422="w"),VLOOKUP(N422,$AA$2:$AB$17,2,FALSE),IF(AND(OR($D429={"1/3","2/3","3/1","3/2"}),L422="l"),VLOOKUP(N422,$AC$2:$AD$17,2,FALSE),IF(AND(OR($D429={"1/3","2/3","3/1","3/2"}),L421="w"),VLOOKUP(N421,$AA$2:$AB$17,2,FALSE),IF(AND(OR($D429={"1/3","2/3","3/1","3/2"}),L421="l"),VLOOKUP(N421,$AC$2:$AD$17,2,FALSE),IF(AND(OR($D429={"1/3","2/3","3/1","3/2"}),L420="w"),VLOOKUP(N420,$AA$2:$AB$17,2,FALSE),IF(AND(OR($D429={"1/3","2/3","3/1","3/2"}),L420="l"),VLOOKUP(N420,$AC$2:$AD$17,2,FALSE),IF(AND(OR($D429={"1/3","2/3","3/1","3/2"}),L419="w"),VLOOKUP(N419,$AA$2:$AB$17,2,FALSE),IF(AND(OR($D429={"1/3","2/3","3/1","3/2"}),L419="l"),VLOOKUP(N419,$AC$2:$AD$17,2,FALSE),IF(OR($D429={"1/3","2/3","3/1","3/2"}),1,"")))))))))))))))))))))))</f>
        <v/>
      </c>
      <c r="O430" s="12">
        <f t="shared" si="37"/>
        <v>0</v>
      </c>
      <c r="P430" s="13" t="str">
        <f>IF(AND(Q430="c",$A430&gt;=1,OR(R430={1,"2a","2b",3,"5a","5b","10a","10b","20a","20b","40a","40b","80a","80b","160a","160b"})),"w",IF(AND(Q430="",$A430&gt;=1,OR(R430={1,"2a","2b",3,"5a","5b","10a","10b","20a","20b","40a","40b","80a","80b","160a","160b"})),"l",""))</f>
        <v/>
      </c>
      <c r="Q430" s="7" t="str">
        <f>IF(OR($A430={1,4,7,10,13,16,19,22,25,28,31,34}),"c","")</f>
        <v/>
      </c>
      <c r="R430" s="14" t="str">
        <f>IF(AND(OR($E429={"a/b","a/c","b/a","c/a"}),P429="w"),VLOOKUP(R429,$AA$2:$AB$17,2,FALSE),IF(AND(OR($E429={"a/b","a/c","b/a","c/a"}),P429="l"),VLOOKUP(R429,$AC$2:$AD$17,2,FALSE),IF(AND(OR($E429={"a/b","a/c","b/a","c/a"}),P428="w"),VLOOKUP(R428,$AA$2:$AB$17,2,FALSE),IF(AND(OR($E429={"a/b","a/c","b/a","c/a"}),P428="l"),VLOOKUP(R428,$AC$2:$AD$17,2,FALSE),IF(AND(OR($E429={"a/b","a/c","b/a","c/a"}),P427="w"),VLOOKUP(R427,$AA$2:$AB$17,2,FALSE),IF(AND(OR($E429={"a/b","a/c","b/a","c/a"}),P427="l"),VLOOKUP(R427,$AC$2:$AD$17,2,FALSE),IF(AND(OR($E429={"a/b","a/c","b/a","c/a"}),P426="w"),VLOOKUP(R426,$AA$2:$AB$17,2,FALSE),IF(AND(OR($E429={"a/b","a/c","b/a","c/a"}),P426="l"),VLOOKUP(R426,$AC$2:$AD$17,2,FALSE),IF(AND(OR($E429={"a/b","a/c","b/a","c/a"}),P425="w"),VLOOKUP(R425,$AA$2:$AB$17,2,FALSE),IF(AND(OR($E429={"a/b","a/c","b/a","c/a"}),P425="l"),VLOOKUP(R425,$AC$2:$AD$17,2,FALSE),IF(AND(OR($E429={"a/b","a/c","b/a","c/a"}),P424="w"),VLOOKUP(R424,$AA$2:$AB$17,2,FALSE),IF(AND(OR($E429={"a/b","a/c","b/a","c/a"}),P424="l"),VLOOKUP(R424,$AC$2:$AD$17,2,FALSE),IF(AND(OR($E429={"a/b","a/c","b/a","c/a"}),P423="w"),VLOOKUP(R423,$AA$2:$AB$17,2,FALSE),IF(AND(OR($E429={"a/b","a/c","b/a","c/a"}),P423="l"),VLOOKUP(R423,$AC$2:$AD$17,2,FALSE),IF(AND(OR($E429={"a/b","a/c","b/a","c/a"}),P422="w"),VLOOKUP(R422,$AA$2:$AB$17,2,FALSE),IF(AND(OR($E429={"a/b","a/c","b/a","c/a"}),P422="l"),VLOOKUP(R422,$AC$2:$AD$17,2,FALSE),IF(AND(OR($E429={"a/b","a/c","b/a","c/a"}),P421="w"),VLOOKUP(R421,$AA$2:$AB$17,2,FALSE),IF(AND(OR($E429={"a/b","a/c","b/a","c/a"}),P421="l"),VLOOKUP(R421,$AC$2:$AD$17,2,FALSE),IF(AND(OR($E429={"a/b","a/c","b/a","c/a"}),P420="w"),VLOOKUP(R420,$AA$2:$AB$17,2,FALSE),IF(AND(OR($E429={"a/b","a/c","b/a","c/a"}),P420="l"),VLOOKUP(R420,$AC$2:$AD$17,2,FALSE),IF(AND(OR($E429={"a/b","a/c","b/a","c/a"}),P419="w"),VLOOKUP(R419,$AA$2:$AB$17,2,FALSE),IF(AND(OR($E429={"a/b","a/c","b/a","c/a"}),P419="l"),VLOOKUP(R419,$AC$2:$AD$17,2,FALSE),IF(OR($E429={"a/b","a/c","b/a","c/a"}),1,"")))))))))))))))))))))))</f>
        <v/>
      </c>
      <c r="S430" s="13" t="str">
        <f>IF(AND(T430="c",$A430&gt;=1,OR(U430={1,"2a","2b",3,"5a","5b","10a","10b","20a","20b","40a","40b","80a","80b","160a","160b"})),"w",IF(AND(T430="",$A430&gt;=1,OR(U430={1,"2a","2b",3,"5a","5b","10a","10b","20a","20b","40a","40b","80a","80b","160a","160b"})),"l",""))</f>
        <v/>
      </c>
      <c r="T430" s="7" t="str">
        <f>IF(OR($A430={2,5,8,11,14,17,20,23,26,29,32,35}),"c","")</f>
        <v/>
      </c>
      <c r="U430" s="14" t="str">
        <f>IF(AND(OR($E429={"a/b","b/c","b/a","c/b"}),S429="w"),VLOOKUP(U429,$AA$2:$AB$17,2,FALSE),IF(AND(OR($E429={"a/b","b/c","b/a","c/b"}),S429="l"),VLOOKUP(U429,$AC$2:$AD$17,2,FALSE),IF(AND(OR($E429={"a/b","b/c","b/a","c/b"}),S428="w"),VLOOKUP(U428,$AA$2:$AB$17,2,FALSE),IF(AND(OR($E429={"a/b","b/c","b/a","c/b"}),S428="l"),VLOOKUP(U428,$AC$2:$AD$17,2,FALSE),IF(AND(OR($E429={"a/b","b/c","b/a","c/b"}),S427="w"),VLOOKUP(U427,$AA$2:$AB$17,2,FALSE),IF(AND(OR($E429={"a/b","b/c","b/a","c/b"}),S427="l"),VLOOKUP(U427,$AC$2:$AD$17,2,FALSE),IF(AND(OR($E429={"a/b","b/c","b/a","c/b"}),S426="w"),VLOOKUP(U426,$AA$2:$AB$17,2,FALSE),IF(AND(OR($E429={"a/b","b/c","b/a","c/b"}),S426="l"),VLOOKUP(U426,$AC$2:$AD$17,2,FALSE),IF(AND(OR($E429={"a/b","b/c","b/a","c/b"}),S425="w"),VLOOKUP(U425,$AA$2:$AB$17,2,FALSE),IF(AND(OR($E429={"a/b","b/c","b/a","c/b"}),S425="l"),VLOOKUP(U425,$AC$2:$AD$17,2,FALSE),IF(AND(OR($E429={"a/b","b/c","b/a","c/b"}),S424="w"),VLOOKUP(U424,$AA$2:$AB$17,2,FALSE),IF(AND(OR($E429={"a/b","b/c","b/a","c/b"}),S424="l"),VLOOKUP(U424,$AC$2:$AD$17,2,FALSE),IF(AND(OR($E429={"a/b","b/c","b/a","c/b"}),S423="w"),VLOOKUP(U423,$AA$2:$AB$17,2,FALSE),IF(AND(OR($E429={"a/b","b/c","b/a","c/b"}),S423="l"),VLOOKUP(U423,$AC$2:$AD$17,2,FALSE),IF(AND(OR($E429={"a/b","b/c","b/a","c/b"}),S422="w"),VLOOKUP(U422,$AA$2:$AB$17,2,FALSE),IF(AND(OR($E429={"a/b","b/c","b/a","c/b"}),S422="l"),VLOOKUP(U422,$AC$2:$AD$17,2,FALSE),IF(AND(OR($E429={"a/b","b/c","b/a","c/b"}),S421="w"),VLOOKUP(U421,$AA$2:$AB$17,2,FALSE),IF(AND(OR($E429={"a/b","b/c","b/a","c/b"}),S421="l"),VLOOKUP(U421,$AC$2:$AD$17,2,FALSE),IF(AND(OR($E429={"a/b","b/c","b/a","c/b"}),S420="w"),VLOOKUP(U420,$AA$2:$AB$17,2,FALSE),IF(AND(OR($E429={"a/b","b/c","b/a","c/b"}),S420="l"),VLOOKUP(U420,$AC$2:$AD$17,2,FALSE),IF(AND(OR($E429={"a/b","b/c","b/a","c/b"}),S419="w"),VLOOKUP(U419,$AA$2:$AB$17,2,FALSE),IF(AND(OR($E429={"a/b","b/c","b/a","c/b"}),S419="l"),VLOOKUP(U419,$AC$2:$AD$17,2,FALSE),IF(OR($E429={"a/b","b/c","b/a","c/b"}),1,"")))))))))))))))))))))))</f>
        <v/>
      </c>
      <c r="V430" s="13" t="str">
        <f>IF(AND(W430="c",$A430&gt;=1,OR(X430={1,"2a","2b",3,"5a","5b","10a","10b","20a","20b","40a","40b","80a","80b","160a","160b"})),"w",IF(AND(W430="",$A430&gt;=1,OR(X430={1,"2a","2b",3,"5a","5b","10a","10b","20a","20b","40a","40b","80a","80b","160a","160b"})),"l",""))</f>
        <v/>
      </c>
      <c r="W430" s="7" t="str">
        <f>IF(OR($A430={3,6,9,12,15,18,21,24,27,30,33,36}),"c","")</f>
        <v/>
      </c>
      <c r="X430" s="14" t="str">
        <f>IF(AND(OR($E429={"a/c","b/c","c/a","c/b"}),V429="w"),VLOOKUP(X429,$AA$2:$AB$17,2,FALSE),IF(AND(OR($E429={"a/c","b/c","c/a","c/b"}),V429="l"),VLOOKUP(X429,$AC$2:$AD$17,2,FALSE),IF(AND(OR($E429={"a/c","b/c","c/a","c/b"}),V428="w"),VLOOKUP(X428,$AA$2:$AB$17,2,FALSE),IF(AND(OR($E429={"a/c","b/c","c/a","c/b"}),V428="l"),VLOOKUP(X428,$AC$2:$AD$17,2,FALSE),IF(AND(OR($E429={"a/c","b/c","c/a","c/b"}),V427="w"),VLOOKUP(X427,$AA$2:$AB$17,2,FALSE),IF(AND(OR($E429={"a/c","b/c","c/a","c/b"}),V427="l"),VLOOKUP(X427,$AC$2:$AD$17,2,FALSE),IF(AND(OR($E429={"a/c","b/c","c/a","c/b"}),V426="w"),VLOOKUP(X426,$AA$2:$AB$17,2,FALSE),IF(AND(OR($E429={"a/c","b/c","c/a","c/b"}),V426="l"),VLOOKUP(X426,$AC$2:$AD$17,2,FALSE),IF(AND(OR($E429={"a/c","b/c","c/a","c/b"}),V425="w"),VLOOKUP(X425,$AA$2:$AB$17,2,FALSE),IF(AND(OR($E429={"a/c","b/c","c/a","c/b"}),V425="l"),VLOOKUP(X425,$AC$2:$AD$17,2,FALSE),IF(AND(OR($E429={"a/c","b/c","c/a","c/b"}),V424="w"),VLOOKUP(X424,$AA$2:$AB$17,2,FALSE),IF(AND(OR($E429={"a/c","b/c","c/a","c/b"}),V424="l"),VLOOKUP(X424,$AC$2:$AD$17,2,FALSE),IF(AND(OR($E429={"a/c","b/c","c/a","c/b"}),V423="w"),VLOOKUP(X423,$AA$2:$AB$17,2,FALSE),IF(AND(OR($E429={"a/c","b/c","c/a","c/b"}),V423="l"),VLOOKUP(X423,$AC$2:$AD$17,2,FALSE),IF(AND(OR($E429={"a/c","b/c","c/a","c/b"}),V422="w"),VLOOKUP(X422,$AA$2:$AB$17,2,FALSE),IF(AND(OR($E429={"a/c","b/c","c/a","c/b"}),V422="l"),VLOOKUP(X422,$AC$2:$AD$17,2,FALSE),IF(AND(OR($E429={"a/c","b/c","c/a","c/b"}),V421="w"),VLOOKUP(X421,$AA$2:$AB$17,2,FALSE),IF(AND(OR($E429={"a/c","b/c","c/a","c/b"}),V421="l"),VLOOKUP(X421,$AC$2:$AD$17,2,FALSE),IF(AND(OR($E429={"a/c","b/c","c/a","c/b"}),V420="w"),VLOOKUP(X420,$AA$2:$AB$17,2,FALSE),IF(AND(OR($E429={"a/c","b/c","c/a","c/b"}),V420="l"),VLOOKUP(X420,$AC$2:$AD$17,2,FALSE),IF(AND(OR($E429={"a/c","b/c","c/a","c/b"}),V419="w"),VLOOKUP(X419,$AA$2:$AB$17,2,FALSE),IF(AND(OR($E429={"a/c","b/c","c/a","c/b"}),V419="l"),VLOOKUP(X419,$AC$2:$AD$17,2,FALSE),IF(OR($E429={"a/c","b/c","c/a","c/b"}),1,"")))))))))))))))))))))))</f>
        <v/>
      </c>
      <c r="Y430" s="12">
        <f t="shared" si="38"/>
        <v>0</v>
      </c>
      <c r="Z430" s="27">
        <f t="shared" si="39"/>
        <v>0</v>
      </c>
    </row>
    <row r="431" spans="2:26">
      <c r="B431" s="9" t="str">
        <f>IF(OR($A431={1,2,3,4,5,6,7,8,9,10,11,12}),1,IF(OR($A431={13,14,15,16,17,18,19,20,21,22,23,24}),2,IF(OR($A431={25,26,27,28,29,30,31,32,33,34,35,36}),3,"")))</f>
        <v/>
      </c>
      <c r="C431" s="9" t="str">
        <f>IF(OR($A431={1,4,7,10,13,16,19,22,25,28,31,34}),"A",IF(OR($A431={2,5,8,11,14,17,20,23,26,29,32,35}),"B",IF(OR($A431={3,6,9,12,15,18,21,24,27,30,33,36}),"C","")))</f>
        <v/>
      </c>
      <c r="D431" t="str">
        <f t="shared" si="40"/>
        <v/>
      </c>
      <c r="E431" t="str">
        <f t="shared" si="41"/>
        <v/>
      </c>
      <c r="F431" s="13" t="str">
        <f>IF(AND(G431="d",$A431&gt;=1,OR(H431={1,"2a","2b",3,"5a","5b","10a","10b","20a","20b","40a","40b","80a","80b","160a","160b"})),"w",IF(AND(G431="",$A431&gt;=1,OR(H431={1,"2a","2b",3,"5a","5b","10a","10b","20a","20b","40a","40b","80a","80b","160a","160b"})),"l",""))</f>
        <v/>
      </c>
      <c r="G431" s="7" t="str">
        <f>IF(OR($A431={1,2,3,4,5,6,7,8,9,10,11,12}),"d","")</f>
        <v/>
      </c>
      <c r="H431" s="14" t="str">
        <f>IF(AND(OR($D430={"1/2","1/3","2/1","3/1"}),F430="w"),VLOOKUP(H430,$AA$2:$AB$17,2,FALSE),IF(AND(OR($D430={"1/2","1/3","2/1","3/1"}),F430="l"),VLOOKUP(H430,$AC$2:$AD$17,2,FALSE),IF(AND(OR($D430={"1/2","1/3","2/1","3/1"}),F429="w"),VLOOKUP(H429,$AA$2:$AB$17,2,FALSE),IF(AND(OR($D430={"1/2","1/3","2/1","3/1"}),F429="l"),VLOOKUP(H429,$AC$2:$AD$17,2,FALSE),IF(AND(OR($D430={"1/2","1/3","2/1","3/1"}),F428="w"),VLOOKUP(H428,$AA$2:$AB$17,2,FALSE),IF(AND(OR($D430={"1/2","1/3","2/1","3/1"}),F428="l"),VLOOKUP(H428,$AC$2:$AD$17,2,FALSE),IF(AND(OR($D430={"1/2","1/3","2/1","3/1"}),F427="w"),VLOOKUP(H427,$AA$2:$AB$17,2,FALSE),IF(AND(OR($D430={"1/2","1/3","2/1","3/1"}),F427="l"),VLOOKUP(H427,$AC$2:$AD$17,2,FALSE),IF(AND(OR($D430={"1/2","1/3","2/1","3/1"}),F426="w"),VLOOKUP(H426,$AA$2:$AB$17,2,FALSE),IF(AND(OR($D430={"1/2","1/3","2/1","3/1"}),F426="l"),VLOOKUP(H426,$AC$2:$AD$17,2,FALSE),IF(AND(OR($D430={"1/2","1/3","2/1","3/1"}),F425="w"),VLOOKUP(H425,$AA$2:$AB$17,2,FALSE),IF(AND(OR($D430={"1/2","1/3","2/1","3/1"}),F425="l"),VLOOKUP(H425,$AC$2:$AD$17,2,FALSE),IF(AND(OR($D430={"1/2","1/3","2/1","3/1"}),F424="w"),VLOOKUP(H424,$AA$2:$AB$17,2,FALSE),IF(AND(OR($D430={"1/2","1/3","2/1","3/1"}),F424="l"),VLOOKUP(H424,$AC$2:$AD$17,2,FALSE),IF(AND(OR($D430={"1/2","1/3","2/1","3/1"}),F423="w"),VLOOKUP(H423,$AA$2:$AB$17,2,FALSE),IF(AND(OR($D430={"1/2","1/3","2/1","3/1"}),F423="l"),VLOOKUP(H423,$AC$2:$AD$17,2,FALSE),IF(AND(OR($D430={"1/2","1/3","2/1","3/1"}),F422="w"),VLOOKUP(H422,$AA$2:$AB$17,2,FALSE),IF(AND(OR($D430={"1/2","1/3","2/1","3/1"}),F422="l"),VLOOKUP(H422,$AC$2:$AD$17,2,FALSE),IF(AND(OR($D430={"1/2","1/3","2/1","3/1"}),F421="w"),VLOOKUP(H421,$AA$2:$AB$17,2,FALSE),IF(AND(OR($D430={"1/2","1/3","2/1","3/1"}),F421="l"),VLOOKUP(H421,$AC$2:$AD$17,2,FALSE),IF(AND(OR($D430={"1/2","1/3","2/1","3/1"}),F420="w"),VLOOKUP(H420,$AA$2:$AB$17,2,FALSE),IF(AND(OR($D430={"1/2","1/3","2/1","3/1"}),F420="l"),VLOOKUP(H420,$AC$2:$AD$17,2,FALSE),IF(OR($D430={"1/2","1/3","2/1","3/1"}),1,"")))))))))))))))))))))))</f>
        <v/>
      </c>
      <c r="I431" s="13" t="str">
        <f>IF(AND(J431="d",$A431&gt;=1,OR(K431={1,"2a","2b",3,"5a","5b","10a","10b","20a","20b","40a","40b","80a","80b","160a","160b"})),"w",IF(AND(J431="",$A431&gt;=1,OR(K431={1,"2a","2b",3,"5a","5b","10a","10b","20a","20b","40a","40b","80a","80b","160a","160b"})),"l",""))</f>
        <v/>
      </c>
      <c r="J431" s="7" t="str">
        <f>IF(OR($A431={13,14,15,16,17,18,19,20,21,22,23,24}),"d","")</f>
        <v/>
      </c>
      <c r="K431" s="14" t="str">
        <f>IF(AND(OR($D430={"1/2","2/3","2/1","3/2"}),I430="w"),VLOOKUP(K430,$AA$2:$AB$17,2,FALSE),IF(AND(OR($D430={"1/2","2/3","2/1","3/2"}),I430="l"),VLOOKUP(K430,$AC$2:$AD$17,2,FALSE),IF(AND(OR($D430={"1/2","2/3","2/1","3/2"}),I429="w"),VLOOKUP(K429,$AA$2:$AB$17,2,FALSE),IF(AND(OR($D430={"1/2","2/3","2/1","3/2"}),I429="l"),VLOOKUP(K429,$AC$2:$AD$17,2,FALSE),IF(AND(OR($D430={"1/2","2/3","2/1","3/2"}),I428="w"),VLOOKUP(K428,$AA$2:$AB$17,2,FALSE),IF(AND(OR($D430={"1/2","2/3","2/1","3/2"}),I428="l"),VLOOKUP(K428,$AC$2:$AD$17,2,FALSE),IF(AND(OR($D430={"1/2","2/3","2/1","3/2"}),I427="w"),VLOOKUP(K427,$AA$2:$AB$17,2,FALSE),IF(AND(OR($D430={"1/2","2/3","2/1","3/2"}),I427="l"),VLOOKUP(K427,$AC$2:$AD$17,2,FALSE),IF(AND(OR($D430={"1/2","2/3","2/1","3/2"}),I426="w"),VLOOKUP(K426,$AA$2:$AB$17,2,FALSE),IF(AND(OR($D430={"1/2","2/3","2/1","3/2"}),I426="l"),VLOOKUP(K426,$AC$2:$AD$17,2,FALSE),IF(AND(OR($D430={"1/2","2/3","2/1","3/2"}),I425="w"),VLOOKUP(K425,$AA$2:$AB$17,2,FALSE),IF(AND(OR($D430={"1/2","2/3","2/1","3/2"}),I425="l"),VLOOKUP(K425,$AC$2:$AD$17,2,FALSE),IF(AND(OR($D430={"1/2","2/3","2/1","3/2"}),I424="w"),VLOOKUP(K424,$AA$2:$AB$17,2,FALSE),IF(AND(OR($D430={"1/2","2/3","2/1","3/2"}),I424="l"),VLOOKUP(K424,$AC$2:$AD$17,2,FALSE),IF(AND(OR($D430={"1/2","2/3","2/1","3/2"}),I423="w"),VLOOKUP(K423,$AA$2:$AB$17,2,FALSE),IF(AND(OR($D430={"1/2","2/3","2/1","3/2"}),I423="l"),VLOOKUP(K423,$AC$2:$AD$17,2,FALSE),IF(AND(OR($D430={"1/2","2/3","2/1","3/2"}),I422="w"),VLOOKUP(K422,$AA$2:$AB$17,2,FALSE),IF(AND(OR($D430={"1/2","2/3","2/1","3/2"}),I422="l"),VLOOKUP(K422,$AC$2:$AD$17,2,FALSE),IF(AND(OR($D430={"1/2","2/3","2/1","3/2"}),I421="w"),VLOOKUP(K421,$AA$2:$AB$17,2,FALSE),IF(AND(OR($D430={"1/2","2/3","2/1","3/2"}),I421="l"),VLOOKUP(K421,$AC$2:$AD$17,2,FALSE),IF(AND(OR($D430={"1/2","2/3","2/1","3/2"}),I420="w"),VLOOKUP(K420,$AA$2:$AB$17,2,FALSE),IF(AND(OR($D430={"1/2","2/3","2/1","3/2"}),I420="l"),VLOOKUP(K420,$AC$2:$AD$17,2,FALSE),IF(OR($D430={"1/2","2/3","2/1","3/2"}),1,"")))))))))))))))))))))))</f>
        <v/>
      </c>
      <c r="L431" s="13" t="str">
        <f>IF(AND(M431="d",$A431&gt;=1,OR(N431={1,"2a","2b",3,"5a","5b","10a","10b","20a","20b","40a","40b","80a","80b","160a","160b"})),"w",IF(AND(M431="",$A431&gt;=1,OR(N431={1,"2a","2b",3,"5a","5b","10a","10b","20a","20b","40a","40b","80a","80b","160a","160b"})),"l",""))</f>
        <v/>
      </c>
      <c r="M431" s="7" t="str">
        <f>IF(OR($A431={25,26,27,28,29,30,31,32,33,34,35,36}),"d","")</f>
        <v/>
      </c>
      <c r="N431" s="14" t="str">
        <f>IF(AND(OR($D430={"1/3","2/3","3/1","3/2"}),L430="w"),VLOOKUP(N430,$AA$2:$AB$17,2,FALSE),IF(AND(OR($D430={"1/3","2/3","3/1","3/2"}),L430="l"),VLOOKUP(N430,$AC$2:$AD$17,2,FALSE),IF(AND(OR($D430={"1/3","2/3","3/1","3/2"}),L429="w"),VLOOKUP(N429,$AA$2:$AB$17,2,FALSE),IF(AND(OR($D430={"1/3","2/3","3/1","3/2"}),L429="l"),VLOOKUP(N429,$AC$2:$AD$17,2,FALSE),IF(AND(OR($D430={"1/3","2/3","3/1","3/2"}),L428="w"),VLOOKUP(N428,$AA$2:$AB$17,2,FALSE),IF(AND(OR($D430={"1/3","2/3","3/1","3/2"}),L428="l"),VLOOKUP(N428,$AC$2:$AD$17,2,FALSE),IF(AND(OR($D430={"1/3","2/3","3/1","3/2"}),L427="w"),VLOOKUP(N427,$AA$2:$AB$17,2,FALSE),IF(AND(OR($D430={"1/3","2/3","3/1","3/2"}),L427="l"),VLOOKUP(N427,$AC$2:$AD$17,2,FALSE),IF(AND(OR($D430={"1/3","2/3","3/1","3/2"}),L426="w"),VLOOKUP(N426,$AA$2:$AB$17,2,FALSE),IF(AND(OR($D430={"1/3","2/3","3/1","3/2"}),L426="l"),VLOOKUP(N426,$AC$2:$AD$17,2,FALSE),IF(AND(OR($D430={"1/3","2/3","3/1","3/2"}),L425="w"),VLOOKUP(N425,$AA$2:$AB$17,2,FALSE),IF(AND(OR($D430={"1/3","2/3","3/1","3/2"}),L425="l"),VLOOKUP(N425,$AC$2:$AD$17,2,FALSE),IF(AND(OR($D430={"1/3","2/3","3/1","3/2"}),L424="w"),VLOOKUP(N424,$AA$2:$AB$17,2,FALSE),IF(AND(OR($D430={"1/3","2/3","3/1","3/2"}),L424="l"),VLOOKUP(N424,$AC$2:$AD$17,2,FALSE),IF(AND(OR($D430={"1/3","2/3","3/1","3/2"}),L423="w"),VLOOKUP(N423,$AA$2:$AB$17,2,FALSE),IF(AND(OR($D430={"1/3","2/3","3/1","3/2"}),L423="l"),VLOOKUP(N423,$AC$2:$AD$17,2,FALSE),IF(AND(OR($D430={"1/3","2/3","3/1","3/2"}),L422="w"),VLOOKUP(N422,$AA$2:$AB$17,2,FALSE),IF(AND(OR($D430={"1/3","2/3","3/1","3/2"}),L422="l"),VLOOKUP(N422,$AC$2:$AD$17,2,FALSE),IF(AND(OR($D430={"1/3","2/3","3/1","3/2"}),L421="w"),VLOOKUP(N421,$AA$2:$AB$17,2,FALSE),IF(AND(OR($D430={"1/3","2/3","3/1","3/2"}),L421="l"),VLOOKUP(N421,$AC$2:$AD$17,2,FALSE),IF(AND(OR($D430={"1/3","2/3","3/1","3/2"}),L420="w"),VLOOKUP(N420,$AA$2:$AB$17,2,FALSE),IF(AND(OR($D430={"1/3","2/3","3/1","3/2"}),L420="l"),VLOOKUP(N420,$AC$2:$AD$17,2,FALSE),IF(OR($D430={"1/3","2/3","3/1","3/2"}),1,"")))))))))))))))))))))))</f>
        <v/>
      </c>
      <c r="O431" s="12">
        <f t="shared" si="37"/>
        <v>0</v>
      </c>
      <c r="P431" s="13" t="str">
        <f>IF(AND(Q431="c",$A431&gt;=1,OR(R431={1,"2a","2b",3,"5a","5b","10a","10b","20a","20b","40a","40b","80a","80b","160a","160b"})),"w",IF(AND(Q431="",$A431&gt;=1,OR(R431={1,"2a","2b",3,"5a","5b","10a","10b","20a","20b","40a","40b","80a","80b","160a","160b"})),"l",""))</f>
        <v/>
      </c>
      <c r="Q431" s="7" t="str">
        <f>IF(OR($A431={1,4,7,10,13,16,19,22,25,28,31,34}),"c","")</f>
        <v/>
      </c>
      <c r="R431" s="14" t="str">
        <f>IF(AND(OR($E430={"a/b","a/c","b/a","c/a"}),P430="w"),VLOOKUP(R430,$AA$2:$AB$17,2,FALSE),IF(AND(OR($E430={"a/b","a/c","b/a","c/a"}),P430="l"),VLOOKUP(R430,$AC$2:$AD$17,2,FALSE),IF(AND(OR($E430={"a/b","a/c","b/a","c/a"}),P429="w"),VLOOKUP(R429,$AA$2:$AB$17,2,FALSE),IF(AND(OR($E430={"a/b","a/c","b/a","c/a"}),P429="l"),VLOOKUP(R429,$AC$2:$AD$17,2,FALSE),IF(AND(OR($E430={"a/b","a/c","b/a","c/a"}),P428="w"),VLOOKUP(R428,$AA$2:$AB$17,2,FALSE),IF(AND(OR($E430={"a/b","a/c","b/a","c/a"}),P428="l"),VLOOKUP(R428,$AC$2:$AD$17,2,FALSE),IF(AND(OR($E430={"a/b","a/c","b/a","c/a"}),P427="w"),VLOOKUP(R427,$AA$2:$AB$17,2,FALSE),IF(AND(OR($E430={"a/b","a/c","b/a","c/a"}),P427="l"),VLOOKUP(R427,$AC$2:$AD$17,2,FALSE),IF(AND(OR($E430={"a/b","a/c","b/a","c/a"}),P426="w"),VLOOKUP(R426,$AA$2:$AB$17,2,FALSE),IF(AND(OR($E430={"a/b","a/c","b/a","c/a"}),P426="l"),VLOOKUP(R426,$AC$2:$AD$17,2,FALSE),IF(AND(OR($E430={"a/b","a/c","b/a","c/a"}),P425="w"),VLOOKUP(R425,$AA$2:$AB$17,2,FALSE),IF(AND(OR($E430={"a/b","a/c","b/a","c/a"}),P425="l"),VLOOKUP(R425,$AC$2:$AD$17,2,FALSE),IF(AND(OR($E430={"a/b","a/c","b/a","c/a"}),P424="w"),VLOOKUP(R424,$AA$2:$AB$17,2,FALSE),IF(AND(OR($E430={"a/b","a/c","b/a","c/a"}),P424="l"),VLOOKUP(R424,$AC$2:$AD$17,2,FALSE),IF(AND(OR($E430={"a/b","a/c","b/a","c/a"}),P423="w"),VLOOKUP(R423,$AA$2:$AB$17,2,FALSE),IF(AND(OR($E430={"a/b","a/c","b/a","c/a"}),P423="l"),VLOOKUP(R423,$AC$2:$AD$17,2,FALSE),IF(AND(OR($E430={"a/b","a/c","b/a","c/a"}),P422="w"),VLOOKUP(R422,$AA$2:$AB$17,2,FALSE),IF(AND(OR($E430={"a/b","a/c","b/a","c/a"}),P422="l"),VLOOKUP(R422,$AC$2:$AD$17,2,FALSE),IF(AND(OR($E430={"a/b","a/c","b/a","c/a"}),P421="w"),VLOOKUP(R421,$AA$2:$AB$17,2,FALSE),IF(AND(OR($E430={"a/b","a/c","b/a","c/a"}),P421="l"),VLOOKUP(R421,$AC$2:$AD$17,2,FALSE),IF(AND(OR($E430={"a/b","a/c","b/a","c/a"}),P420="w"),VLOOKUP(R420,$AA$2:$AB$17,2,FALSE),IF(AND(OR($E430={"a/b","a/c","b/a","c/a"}),P420="l"),VLOOKUP(R420,$AC$2:$AD$17,2,FALSE),IF(OR($E430={"a/b","a/c","b/a","c/a"}),1,"")))))))))))))))))))))))</f>
        <v/>
      </c>
      <c r="S431" s="13" t="str">
        <f>IF(AND(T431="c",$A431&gt;=1,OR(U431={1,"2a","2b",3,"5a","5b","10a","10b","20a","20b","40a","40b","80a","80b","160a","160b"})),"w",IF(AND(T431="",$A431&gt;=1,OR(U431={1,"2a","2b",3,"5a","5b","10a","10b","20a","20b","40a","40b","80a","80b","160a","160b"})),"l",""))</f>
        <v/>
      </c>
      <c r="T431" s="7" t="str">
        <f>IF(OR($A431={2,5,8,11,14,17,20,23,26,29,32,35}),"c","")</f>
        <v/>
      </c>
      <c r="U431" s="14" t="str">
        <f>IF(AND(OR($E430={"a/b","b/c","b/a","c/b"}),S430="w"),VLOOKUP(U430,$AA$2:$AB$17,2,FALSE),IF(AND(OR($E430={"a/b","b/c","b/a","c/b"}),S430="l"),VLOOKUP(U430,$AC$2:$AD$17,2,FALSE),IF(AND(OR($E430={"a/b","b/c","b/a","c/b"}),S429="w"),VLOOKUP(U429,$AA$2:$AB$17,2,FALSE),IF(AND(OR($E430={"a/b","b/c","b/a","c/b"}),S429="l"),VLOOKUP(U429,$AC$2:$AD$17,2,FALSE),IF(AND(OR($E430={"a/b","b/c","b/a","c/b"}),S428="w"),VLOOKUP(U428,$AA$2:$AB$17,2,FALSE),IF(AND(OR($E430={"a/b","b/c","b/a","c/b"}),S428="l"),VLOOKUP(U428,$AC$2:$AD$17,2,FALSE),IF(AND(OR($E430={"a/b","b/c","b/a","c/b"}),S427="w"),VLOOKUP(U427,$AA$2:$AB$17,2,FALSE),IF(AND(OR($E430={"a/b","b/c","b/a","c/b"}),S427="l"),VLOOKUP(U427,$AC$2:$AD$17,2,FALSE),IF(AND(OR($E430={"a/b","b/c","b/a","c/b"}),S426="w"),VLOOKUP(U426,$AA$2:$AB$17,2,FALSE),IF(AND(OR($E430={"a/b","b/c","b/a","c/b"}),S426="l"),VLOOKUP(U426,$AC$2:$AD$17,2,FALSE),IF(AND(OR($E430={"a/b","b/c","b/a","c/b"}),S425="w"),VLOOKUP(U425,$AA$2:$AB$17,2,FALSE),IF(AND(OR($E430={"a/b","b/c","b/a","c/b"}),S425="l"),VLOOKUP(U425,$AC$2:$AD$17,2,FALSE),IF(AND(OR($E430={"a/b","b/c","b/a","c/b"}),S424="w"),VLOOKUP(U424,$AA$2:$AB$17,2,FALSE),IF(AND(OR($E430={"a/b","b/c","b/a","c/b"}),S424="l"),VLOOKUP(U424,$AC$2:$AD$17,2,FALSE),IF(AND(OR($E430={"a/b","b/c","b/a","c/b"}),S423="w"),VLOOKUP(U423,$AA$2:$AB$17,2,FALSE),IF(AND(OR($E430={"a/b","b/c","b/a","c/b"}),S423="l"),VLOOKUP(U423,$AC$2:$AD$17,2,FALSE),IF(AND(OR($E430={"a/b","b/c","b/a","c/b"}),S422="w"),VLOOKUP(U422,$AA$2:$AB$17,2,FALSE),IF(AND(OR($E430={"a/b","b/c","b/a","c/b"}),S422="l"),VLOOKUP(U422,$AC$2:$AD$17,2,FALSE),IF(AND(OR($E430={"a/b","b/c","b/a","c/b"}),S421="w"),VLOOKUP(U421,$AA$2:$AB$17,2,FALSE),IF(AND(OR($E430={"a/b","b/c","b/a","c/b"}),S421="l"),VLOOKUP(U421,$AC$2:$AD$17,2,FALSE),IF(AND(OR($E430={"a/b","b/c","b/a","c/b"}),S420="w"),VLOOKUP(U420,$AA$2:$AB$17,2,FALSE),IF(AND(OR($E430={"a/b","b/c","b/a","c/b"}),S420="l"),VLOOKUP(U420,$AC$2:$AD$17,2,FALSE),IF(OR($E430={"a/b","b/c","b/a","c/b"}),1,"")))))))))))))))))))))))</f>
        <v/>
      </c>
      <c r="V431" s="13" t="str">
        <f>IF(AND(W431="c",$A431&gt;=1,OR(X431={1,"2a","2b",3,"5a","5b","10a","10b","20a","20b","40a","40b","80a","80b","160a","160b"})),"w",IF(AND(W431="",$A431&gt;=1,OR(X431={1,"2a","2b",3,"5a","5b","10a","10b","20a","20b","40a","40b","80a","80b","160a","160b"})),"l",""))</f>
        <v/>
      </c>
      <c r="W431" s="7" t="str">
        <f>IF(OR($A431={3,6,9,12,15,18,21,24,27,30,33,36}),"c","")</f>
        <v/>
      </c>
      <c r="X431" s="14" t="str">
        <f>IF(AND(OR($E430={"a/c","b/c","c/a","c/b"}),V430="w"),VLOOKUP(X430,$AA$2:$AB$17,2,FALSE),IF(AND(OR($E430={"a/c","b/c","c/a","c/b"}),V430="l"),VLOOKUP(X430,$AC$2:$AD$17,2,FALSE),IF(AND(OR($E430={"a/c","b/c","c/a","c/b"}),V429="w"),VLOOKUP(X429,$AA$2:$AB$17,2,FALSE),IF(AND(OR($E430={"a/c","b/c","c/a","c/b"}),V429="l"),VLOOKUP(X429,$AC$2:$AD$17,2,FALSE),IF(AND(OR($E430={"a/c","b/c","c/a","c/b"}),V428="w"),VLOOKUP(X428,$AA$2:$AB$17,2,FALSE),IF(AND(OR($E430={"a/c","b/c","c/a","c/b"}),V428="l"),VLOOKUP(X428,$AC$2:$AD$17,2,FALSE),IF(AND(OR($E430={"a/c","b/c","c/a","c/b"}),V427="w"),VLOOKUP(X427,$AA$2:$AB$17,2,FALSE),IF(AND(OR($E430={"a/c","b/c","c/a","c/b"}),V427="l"),VLOOKUP(X427,$AC$2:$AD$17,2,FALSE),IF(AND(OR($E430={"a/c","b/c","c/a","c/b"}),V426="w"),VLOOKUP(X426,$AA$2:$AB$17,2,FALSE),IF(AND(OR($E430={"a/c","b/c","c/a","c/b"}),V426="l"),VLOOKUP(X426,$AC$2:$AD$17,2,FALSE),IF(AND(OR($E430={"a/c","b/c","c/a","c/b"}),V425="w"),VLOOKUP(X425,$AA$2:$AB$17,2,FALSE),IF(AND(OR($E430={"a/c","b/c","c/a","c/b"}),V425="l"),VLOOKUP(X425,$AC$2:$AD$17,2,FALSE),IF(AND(OR($E430={"a/c","b/c","c/a","c/b"}),V424="w"),VLOOKUP(X424,$AA$2:$AB$17,2,FALSE),IF(AND(OR($E430={"a/c","b/c","c/a","c/b"}),V424="l"),VLOOKUP(X424,$AC$2:$AD$17,2,FALSE),IF(AND(OR($E430={"a/c","b/c","c/a","c/b"}),V423="w"),VLOOKUP(X423,$AA$2:$AB$17,2,FALSE),IF(AND(OR($E430={"a/c","b/c","c/a","c/b"}),V423="l"),VLOOKUP(X423,$AC$2:$AD$17,2,FALSE),IF(AND(OR($E430={"a/c","b/c","c/a","c/b"}),V422="w"),VLOOKUP(X422,$AA$2:$AB$17,2,FALSE),IF(AND(OR($E430={"a/c","b/c","c/a","c/b"}),V422="l"),VLOOKUP(X422,$AC$2:$AD$17,2,FALSE),IF(AND(OR($E430={"a/c","b/c","c/a","c/b"}),V421="w"),VLOOKUP(X421,$AA$2:$AB$17,2,FALSE),IF(AND(OR($E430={"a/c","b/c","c/a","c/b"}),V421="l"),VLOOKUP(X421,$AC$2:$AD$17,2,FALSE),IF(AND(OR($E430={"a/c","b/c","c/a","c/b"}),V420="w"),VLOOKUP(X420,$AA$2:$AB$17,2,FALSE),IF(AND(OR($E430={"a/c","b/c","c/a","c/b"}),V420="l"),VLOOKUP(X420,$AC$2:$AD$17,2,FALSE),IF(OR($E430={"a/c","b/c","c/a","c/b"}),1,"")))))))))))))))))))))))</f>
        <v/>
      </c>
      <c r="Y431" s="12">
        <f t="shared" si="38"/>
        <v>0</v>
      </c>
      <c r="Z431" s="27">
        <f t="shared" si="39"/>
        <v>0</v>
      </c>
    </row>
    <row r="432" spans="2:26">
      <c r="B432" s="9" t="str">
        <f>IF(OR($A432={1,2,3,4,5,6,7,8,9,10,11,12}),1,IF(OR($A432={13,14,15,16,17,18,19,20,21,22,23,24}),2,IF(OR($A432={25,26,27,28,29,30,31,32,33,34,35,36}),3,"")))</f>
        <v/>
      </c>
      <c r="C432" s="9" t="str">
        <f>IF(OR($A432={1,4,7,10,13,16,19,22,25,28,31,34}),"A",IF(OR($A432={2,5,8,11,14,17,20,23,26,29,32,35}),"B",IF(OR($A432={3,6,9,12,15,18,21,24,27,30,33,36}),"C","")))</f>
        <v/>
      </c>
      <c r="D432" t="str">
        <f t="shared" si="40"/>
        <v/>
      </c>
      <c r="E432" t="str">
        <f t="shared" si="41"/>
        <v/>
      </c>
      <c r="F432" s="13" t="str">
        <f>IF(AND(G432="d",$A432&gt;=1,OR(H432={1,"2a","2b",3,"5a","5b","10a","10b","20a","20b","40a","40b","80a","80b","160a","160b"})),"w",IF(AND(G432="",$A432&gt;=1,OR(H432={1,"2a","2b",3,"5a","5b","10a","10b","20a","20b","40a","40b","80a","80b","160a","160b"})),"l",""))</f>
        <v/>
      </c>
      <c r="G432" s="7" t="str">
        <f>IF(OR($A432={1,2,3,4,5,6,7,8,9,10,11,12}),"d","")</f>
        <v/>
      </c>
      <c r="H432" s="14" t="str">
        <f>IF(AND(OR($D431={"1/2","1/3","2/1","3/1"}),F431="w"),VLOOKUP(H431,$AA$2:$AB$17,2,FALSE),IF(AND(OR($D431={"1/2","1/3","2/1","3/1"}),F431="l"),VLOOKUP(H431,$AC$2:$AD$17,2,FALSE),IF(AND(OR($D431={"1/2","1/3","2/1","3/1"}),F430="w"),VLOOKUP(H430,$AA$2:$AB$17,2,FALSE),IF(AND(OR($D431={"1/2","1/3","2/1","3/1"}),F430="l"),VLOOKUP(H430,$AC$2:$AD$17,2,FALSE),IF(AND(OR($D431={"1/2","1/3","2/1","3/1"}),F429="w"),VLOOKUP(H429,$AA$2:$AB$17,2,FALSE),IF(AND(OR($D431={"1/2","1/3","2/1","3/1"}),F429="l"),VLOOKUP(H429,$AC$2:$AD$17,2,FALSE),IF(AND(OR($D431={"1/2","1/3","2/1","3/1"}),F428="w"),VLOOKUP(H428,$AA$2:$AB$17,2,FALSE),IF(AND(OR($D431={"1/2","1/3","2/1","3/1"}),F428="l"),VLOOKUP(H428,$AC$2:$AD$17,2,FALSE),IF(AND(OR($D431={"1/2","1/3","2/1","3/1"}),F427="w"),VLOOKUP(H427,$AA$2:$AB$17,2,FALSE),IF(AND(OR($D431={"1/2","1/3","2/1","3/1"}),F427="l"),VLOOKUP(H427,$AC$2:$AD$17,2,FALSE),IF(AND(OR($D431={"1/2","1/3","2/1","3/1"}),F426="w"),VLOOKUP(H426,$AA$2:$AB$17,2,FALSE),IF(AND(OR($D431={"1/2","1/3","2/1","3/1"}),F426="l"),VLOOKUP(H426,$AC$2:$AD$17,2,FALSE),IF(AND(OR($D431={"1/2","1/3","2/1","3/1"}),F425="w"),VLOOKUP(H425,$AA$2:$AB$17,2,FALSE),IF(AND(OR($D431={"1/2","1/3","2/1","3/1"}),F425="l"),VLOOKUP(H425,$AC$2:$AD$17,2,FALSE),IF(AND(OR($D431={"1/2","1/3","2/1","3/1"}),F424="w"),VLOOKUP(H424,$AA$2:$AB$17,2,FALSE),IF(AND(OR($D431={"1/2","1/3","2/1","3/1"}),F424="l"),VLOOKUP(H424,$AC$2:$AD$17,2,FALSE),IF(AND(OR($D431={"1/2","1/3","2/1","3/1"}),F423="w"),VLOOKUP(H423,$AA$2:$AB$17,2,FALSE),IF(AND(OR($D431={"1/2","1/3","2/1","3/1"}),F423="l"),VLOOKUP(H423,$AC$2:$AD$17,2,FALSE),IF(AND(OR($D431={"1/2","1/3","2/1","3/1"}),F422="w"),VLOOKUP(H422,$AA$2:$AB$17,2,FALSE),IF(AND(OR($D431={"1/2","1/3","2/1","3/1"}),F422="l"),VLOOKUP(H422,$AC$2:$AD$17,2,FALSE),IF(AND(OR($D431={"1/2","1/3","2/1","3/1"}),F421="w"),VLOOKUP(H421,$AA$2:$AB$17,2,FALSE),IF(AND(OR($D431={"1/2","1/3","2/1","3/1"}),F421="l"),VLOOKUP(H421,$AC$2:$AD$17,2,FALSE),IF(OR($D431={"1/2","1/3","2/1","3/1"}),1,"")))))))))))))))))))))))</f>
        <v/>
      </c>
      <c r="I432" s="13" t="str">
        <f>IF(AND(J432="d",$A432&gt;=1,OR(K432={1,"2a","2b",3,"5a","5b","10a","10b","20a","20b","40a","40b","80a","80b","160a","160b"})),"w",IF(AND(J432="",$A432&gt;=1,OR(K432={1,"2a","2b",3,"5a","5b","10a","10b","20a","20b","40a","40b","80a","80b","160a","160b"})),"l",""))</f>
        <v/>
      </c>
      <c r="J432" s="7" t="str">
        <f>IF(OR($A432={13,14,15,16,17,18,19,20,21,22,23,24}),"d","")</f>
        <v/>
      </c>
      <c r="K432" s="14" t="str">
        <f>IF(AND(OR($D431={"1/2","2/3","2/1","3/2"}),I431="w"),VLOOKUP(K431,$AA$2:$AB$17,2,FALSE),IF(AND(OR($D431={"1/2","2/3","2/1","3/2"}),I431="l"),VLOOKUP(K431,$AC$2:$AD$17,2,FALSE),IF(AND(OR($D431={"1/2","2/3","2/1","3/2"}),I430="w"),VLOOKUP(K430,$AA$2:$AB$17,2,FALSE),IF(AND(OR($D431={"1/2","2/3","2/1","3/2"}),I430="l"),VLOOKUP(K430,$AC$2:$AD$17,2,FALSE),IF(AND(OR($D431={"1/2","2/3","2/1","3/2"}),I429="w"),VLOOKUP(K429,$AA$2:$AB$17,2,FALSE),IF(AND(OR($D431={"1/2","2/3","2/1","3/2"}),I429="l"),VLOOKUP(K429,$AC$2:$AD$17,2,FALSE),IF(AND(OR($D431={"1/2","2/3","2/1","3/2"}),I428="w"),VLOOKUP(K428,$AA$2:$AB$17,2,FALSE),IF(AND(OR($D431={"1/2","2/3","2/1","3/2"}),I428="l"),VLOOKUP(K428,$AC$2:$AD$17,2,FALSE),IF(AND(OR($D431={"1/2","2/3","2/1","3/2"}),I427="w"),VLOOKUP(K427,$AA$2:$AB$17,2,FALSE),IF(AND(OR($D431={"1/2","2/3","2/1","3/2"}),I427="l"),VLOOKUP(K427,$AC$2:$AD$17,2,FALSE),IF(AND(OR($D431={"1/2","2/3","2/1","3/2"}),I426="w"),VLOOKUP(K426,$AA$2:$AB$17,2,FALSE),IF(AND(OR($D431={"1/2","2/3","2/1","3/2"}),I426="l"),VLOOKUP(K426,$AC$2:$AD$17,2,FALSE),IF(AND(OR($D431={"1/2","2/3","2/1","3/2"}),I425="w"),VLOOKUP(K425,$AA$2:$AB$17,2,FALSE),IF(AND(OR($D431={"1/2","2/3","2/1","3/2"}),I425="l"),VLOOKUP(K425,$AC$2:$AD$17,2,FALSE),IF(AND(OR($D431={"1/2","2/3","2/1","3/2"}),I424="w"),VLOOKUP(K424,$AA$2:$AB$17,2,FALSE),IF(AND(OR($D431={"1/2","2/3","2/1","3/2"}),I424="l"),VLOOKUP(K424,$AC$2:$AD$17,2,FALSE),IF(AND(OR($D431={"1/2","2/3","2/1","3/2"}),I423="w"),VLOOKUP(K423,$AA$2:$AB$17,2,FALSE),IF(AND(OR($D431={"1/2","2/3","2/1","3/2"}),I423="l"),VLOOKUP(K423,$AC$2:$AD$17,2,FALSE),IF(AND(OR($D431={"1/2","2/3","2/1","3/2"}),I422="w"),VLOOKUP(K422,$AA$2:$AB$17,2,FALSE),IF(AND(OR($D431={"1/2","2/3","2/1","3/2"}),I422="l"),VLOOKUP(K422,$AC$2:$AD$17,2,FALSE),IF(AND(OR($D431={"1/2","2/3","2/1","3/2"}),I421="w"),VLOOKUP(K421,$AA$2:$AB$17,2,FALSE),IF(AND(OR($D431={"1/2","2/3","2/1","3/2"}),I421="l"),VLOOKUP(K421,$AC$2:$AD$17,2,FALSE),IF(OR($D431={"1/2","2/3","2/1","3/2"}),1,"")))))))))))))))))))))))</f>
        <v/>
      </c>
      <c r="L432" s="13" t="str">
        <f>IF(AND(M432="d",$A432&gt;=1,OR(N432={1,"2a","2b",3,"5a","5b","10a","10b","20a","20b","40a","40b","80a","80b","160a","160b"})),"w",IF(AND(M432="",$A432&gt;=1,OR(N432={1,"2a","2b",3,"5a","5b","10a","10b","20a","20b","40a","40b","80a","80b","160a","160b"})),"l",""))</f>
        <v/>
      </c>
      <c r="M432" s="7" t="str">
        <f>IF(OR($A432={25,26,27,28,29,30,31,32,33,34,35,36}),"d","")</f>
        <v/>
      </c>
      <c r="N432" s="14" t="str">
        <f>IF(AND(OR($D431={"1/3","2/3","3/1","3/2"}),L431="w"),VLOOKUP(N431,$AA$2:$AB$17,2,FALSE),IF(AND(OR($D431={"1/3","2/3","3/1","3/2"}),L431="l"),VLOOKUP(N431,$AC$2:$AD$17,2,FALSE),IF(AND(OR($D431={"1/3","2/3","3/1","3/2"}),L430="w"),VLOOKUP(N430,$AA$2:$AB$17,2,FALSE),IF(AND(OR($D431={"1/3","2/3","3/1","3/2"}),L430="l"),VLOOKUP(N430,$AC$2:$AD$17,2,FALSE),IF(AND(OR($D431={"1/3","2/3","3/1","3/2"}),L429="w"),VLOOKUP(N429,$AA$2:$AB$17,2,FALSE),IF(AND(OR($D431={"1/3","2/3","3/1","3/2"}),L429="l"),VLOOKUP(N429,$AC$2:$AD$17,2,FALSE),IF(AND(OR($D431={"1/3","2/3","3/1","3/2"}),L428="w"),VLOOKUP(N428,$AA$2:$AB$17,2,FALSE),IF(AND(OR($D431={"1/3","2/3","3/1","3/2"}),L428="l"),VLOOKUP(N428,$AC$2:$AD$17,2,FALSE),IF(AND(OR($D431={"1/3","2/3","3/1","3/2"}),L427="w"),VLOOKUP(N427,$AA$2:$AB$17,2,FALSE),IF(AND(OR($D431={"1/3","2/3","3/1","3/2"}),L427="l"),VLOOKUP(N427,$AC$2:$AD$17,2,FALSE),IF(AND(OR($D431={"1/3","2/3","3/1","3/2"}),L426="w"),VLOOKUP(N426,$AA$2:$AB$17,2,FALSE),IF(AND(OR($D431={"1/3","2/3","3/1","3/2"}),L426="l"),VLOOKUP(N426,$AC$2:$AD$17,2,FALSE),IF(AND(OR($D431={"1/3","2/3","3/1","3/2"}),L425="w"),VLOOKUP(N425,$AA$2:$AB$17,2,FALSE),IF(AND(OR($D431={"1/3","2/3","3/1","3/2"}),L425="l"),VLOOKUP(N425,$AC$2:$AD$17,2,FALSE),IF(AND(OR($D431={"1/3","2/3","3/1","3/2"}),L424="w"),VLOOKUP(N424,$AA$2:$AB$17,2,FALSE),IF(AND(OR($D431={"1/3","2/3","3/1","3/2"}),L424="l"),VLOOKUP(N424,$AC$2:$AD$17,2,FALSE),IF(AND(OR($D431={"1/3","2/3","3/1","3/2"}),L423="w"),VLOOKUP(N423,$AA$2:$AB$17,2,FALSE),IF(AND(OR($D431={"1/3","2/3","3/1","3/2"}),L423="l"),VLOOKUP(N423,$AC$2:$AD$17,2,FALSE),IF(AND(OR($D431={"1/3","2/3","3/1","3/2"}),L422="w"),VLOOKUP(N422,$AA$2:$AB$17,2,FALSE),IF(AND(OR($D431={"1/3","2/3","3/1","3/2"}),L422="l"),VLOOKUP(N422,$AC$2:$AD$17,2,FALSE),IF(AND(OR($D431={"1/3","2/3","3/1","3/2"}),L421="w"),VLOOKUP(N421,$AA$2:$AB$17,2,FALSE),IF(AND(OR($D431={"1/3","2/3","3/1","3/2"}),L421="l"),VLOOKUP(N421,$AC$2:$AD$17,2,FALSE),IF(OR($D431={"1/3","2/3","3/1","3/2"}),1,"")))))))))))))))))))))))</f>
        <v/>
      </c>
      <c r="O432" s="12">
        <f t="shared" si="37"/>
        <v>0</v>
      </c>
      <c r="P432" s="13" t="str">
        <f>IF(AND(Q432="c",$A432&gt;=1,OR(R432={1,"2a","2b",3,"5a","5b","10a","10b","20a","20b","40a","40b","80a","80b","160a","160b"})),"w",IF(AND(Q432="",$A432&gt;=1,OR(R432={1,"2a","2b",3,"5a","5b","10a","10b","20a","20b","40a","40b","80a","80b","160a","160b"})),"l",""))</f>
        <v/>
      </c>
      <c r="Q432" s="7" t="str">
        <f>IF(OR($A432={1,4,7,10,13,16,19,22,25,28,31,34}),"c","")</f>
        <v/>
      </c>
      <c r="R432" s="14" t="str">
        <f>IF(AND(OR($E431={"a/b","a/c","b/a","c/a"}),P431="w"),VLOOKUP(R431,$AA$2:$AB$17,2,FALSE),IF(AND(OR($E431={"a/b","a/c","b/a","c/a"}),P431="l"),VLOOKUP(R431,$AC$2:$AD$17,2,FALSE),IF(AND(OR($E431={"a/b","a/c","b/a","c/a"}),P430="w"),VLOOKUP(R430,$AA$2:$AB$17,2,FALSE),IF(AND(OR($E431={"a/b","a/c","b/a","c/a"}),P430="l"),VLOOKUP(R430,$AC$2:$AD$17,2,FALSE),IF(AND(OR($E431={"a/b","a/c","b/a","c/a"}),P429="w"),VLOOKUP(R429,$AA$2:$AB$17,2,FALSE),IF(AND(OR($E431={"a/b","a/c","b/a","c/a"}),P429="l"),VLOOKUP(R429,$AC$2:$AD$17,2,FALSE),IF(AND(OR($E431={"a/b","a/c","b/a","c/a"}),P428="w"),VLOOKUP(R428,$AA$2:$AB$17,2,FALSE),IF(AND(OR($E431={"a/b","a/c","b/a","c/a"}),P428="l"),VLOOKUP(R428,$AC$2:$AD$17,2,FALSE),IF(AND(OR($E431={"a/b","a/c","b/a","c/a"}),P427="w"),VLOOKUP(R427,$AA$2:$AB$17,2,FALSE),IF(AND(OR($E431={"a/b","a/c","b/a","c/a"}),P427="l"),VLOOKUP(R427,$AC$2:$AD$17,2,FALSE),IF(AND(OR($E431={"a/b","a/c","b/a","c/a"}),P426="w"),VLOOKUP(R426,$AA$2:$AB$17,2,FALSE),IF(AND(OR($E431={"a/b","a/c","b/a","c/a"}),P426="l"),VLOOKUP(R426,$AC$2:$AD$17,2,FALSE),IF(AND(OR($E431={"a/b","a/c","b/a","c/a"}),P425="w"),VLOOKUP(R425,$AA$2:$AB$17,2,FALSE),IF(AND(OR($E431={"a/b","a/c","b/a","c/a"}),P425="l"),VLOOKUP(R425,$AC$2:$AD$17,2,FALSE),IF(AND(OR($E431={"a/b","a/c","b/a","c/a"}),P424="w"),VLOOKUP(R424,$AA$2:$AB$17,2,FALSE),IF(AND(OR($E431={"a/b","a/c","b/a","c/a"}),P424="l"),VLOOKUP(R424,$AC$2:$AD$17,2,FALSE),IF(AND(OR($E431={"a/b","a/c","b/a","c/a"}),P423="w"),VLOOKUP(R423,$AA$2:$AB$17,2,FALSE),IF(AND(OR($E431={"a/b","a/c","b/a","c/a"}),P423="l"),VLOOKUP(R423,$AC$2:$AD$17,2,FALSE),IF(AND(OR($E431={"a/b","a/c","b/a","c/a"}),P422="w"),VLOOKUP(R422,$AA$2:$AB$17,2,FALSE),IF(AND(OR($E431={"a/b","a/c","b/a","c/a"}),P422="l"),VLOOKUP(R422,$AC$2:$AD$17,2,FALSE),IF(AND(OR($E431={"a/b","a/c","b/a","c/a"}),P421="w"),VLOOKUP(R421,$AA$2:$AB$17,2,FALSE),IF(AND(OR($E431={"a/b","a/c","b/a","c/a"}),P421="l"),VLOOKUP(R421,$AC$2:$AD$17,2,FALSE),IF(OR($E431={"a/b","a/c","b/a","c/a"}),1,"")))))))))))))))))))))))</f>
        <v/>
      </c>
      <c r="S432" s="13" t="str">
        <f>IF(AND(T432="c",$A432&gt;=1,OR(U432={1,"2a","2b",3,"5a","5b","10a","10b","20a","20b","40a","40b","80a","80b","160a","160b"})),"w",IF(AND(T432="",$A432&gt;=1,OR(U432={1,"2a","2b",3,"5a","5b","10a","10b","20a","20b","40a","40b","80a","80b","160a","160b"})),"l",""))</f>
        <v/>
      </c>
      <c r="T432" s="7" t="str">
        <f>IF(OR($A432={2,5,8,11,14,17,20,23,26,29,32,35}),"c","")</f>
        <v/>
      </c>
      <c r="U432" s="14" t="str">
        <f>IF(AND(OR($E431={"a/b","b/c","b/a","c/b"}),S431="w"),VLOOKUP(U431,$AA$2:$AB$17,2,FALSE),IF(AND(OR($E431={"a/b","b/c","b/a","c/b"}),S431="l"),VLOOKUP(U431,$AC$2:$AD$17,2,FALSE),IF(AND(OR($E431={"a/b","b/c","b/a","c/b"}),S430="w"),VLOOKUP(U430,$AA$2:$AB$17,2,FALSE),IF(AND(OR($E431={"a/b","b/c","b/a","c/b"}),S430="l"),VLOOKUP(U430,$AC$2:$AD$17,2,FALSE),IF(AND(OR($E431={"a/b","b/c","b/a","c/b"}),S429="w"),VLOOKUP(U429,$AA$2:$AB$17,2,FALSE),IF(AND(OR($E431={"a/b","b/c","b/a","c/b"}),S429="l"),VLOOKUP(U429,$AC$2:$AD$17,2,FALSE),IF(AND(OR($E431={"a/b","b/c","b/a","c/b"}),S428="w"),VLOOKUP(U428,$AA$2:$AB$17,2,FALSE),IF(AND(OR($E431={"a/b","b/c","b/a","c/b"}),S428="l"),VLOOKUP(U428,$AC$2:$AD$17,2,FALSE),IF(AND(OR($E431={"a/b","b/c","b/a","c/b"}),S427="w"),VLOOKUP(U427,$AA$2:$AB$17,2,FALSE),IF(AND(OR($E431={"a/b","b/c","b/a","c/b"}),S427="l"),VLOOKUP(U427,$AC$2:$AD$17,2,FALSE),IF(AND(OR($E431={"a/b","b/c","b/a","c/b"}),S426="w"),VLOOKUP(U426,$AA$2:$AB$17,2,FALSE),IF(AND(OR($E431={"a/b","b/c","b/a","c/b"}),S426="l"),VLOOKUP(U426,$AC$2:$AD$17,2,FALSE),IF(AND(OR($E431={"a/b","b/c","b/a","c/b"}),S425="w"),VLOOKUP(U425,$AA$2:$AB$17,2,FALSE),IF(AND(OR($E431={"a/b","b/c","b/a","c/b"}),S425="l"),VLOOKUP(U425,$AC$2:$AD$17,2,FALSE),IF(AND(OR($E431={"a/b","b/c","b/a","c/b"}),S424="w"),VLOOKUP(U424,$AA$2:$AB$17,2,FALSE),IF(AND(OR($E431={"a/b","b/c","b/a","c/b"}),S424="l"),VLOOKUP(U424,$AC$2:$AD$17,2,FALSE),IF(AND(OR($E431={"a/b","b/c","b/a","c/b"}),S423="w"),VLOOKUP(U423,$AA$2:$AB$17,2,FALSE),IF(AND(OR($E431={"a/b","b/c","b/a","c/b"}),S423="l"),VLOOKUP(U423,$AC$2:$AD$17,2,FALSE),IF(AND(OR($E431={"a/b","b/c","b/a","c/b"}),S422="w"),VLOOKUP(U422,$AA$2:$AB$17,2,FALSE),IF(AND(OR($E431={"a/b","b/c","b/a","c/b"}),S422="l"),VLOOKUP(U422,$AC$2:$AD$17,2,FALSE),IF(AND(OR($E431={"a/b","b/c","b/a","c/b"}),S421="w"),VLOOKUP(U421,$AA$2:$AB$17,2,FALSE),IF(AND(OR($E431={"a/b","b/c","b/a","c/b"}),S421="l"),VLOOKUP(U421,$AC$2:$AD$17,2,FALSE),IF(OR($E431={"a/b","b/c","b/a","c/b"}),1,"")))))))))))))))))))))))</f>
        <v/>
      </c>
      <c r="V432" s="13" t="str">
        <f>IF(AND(W432="c",$A432&gt;=1,OR(X432={1,"2a","2b",3,"5a","5b","10a","10b","20a","20b","40a","40b","80a","80b","160a","160b"})),"w",IF(AND(W432="",$A432&gt;=1,OR(X432={1,"2a","2b",3,"5a","5b","10a","10b","20a","20b","40a","40b","80a","80b","160a","160b"})),"l",""))</f>
        <v/>
      </c>
      <c r="W432" s="7" t="str">
        <f>IF(OR($A432={3,6,9,12,15,18,21,24,27,30,33,36}),"c","")</f>
        <v/>
      </c>
      <c r="X432" s="14" t="str">
        <f>IF(AND(OR($E431={"a/c","b/c","c/a","c/b"}),V431="w"),VLOOKUP(X431,$AA$2:$AB$17,2,FALSE),IF(AND(OR($E431={"a/c","b/c","c/a","c/b"}),V431="l"),VLOOKUP(X431,$AC$2:$AD$17,2,FALSE),IF(AND(OR($E431={"a/c","b/c","c/a","c/b"}),V430="w"),VLOOKUP(X430,$AA$2:$AB$17,2,FALSE),IF(AND(OR($E431={"a/c","b/c","c/a","c/b"}),V430="l"),VLOOKUP(X430,$AC$2:$AD$17,2,FALSE),IF(AND(OR($E431={"a/c","b/c","c/a","c/b"}),V429="w"),VLOOKUP(X429,$AA$2:$AB$17,2,FALSE),IF(AND(OR($E431={"a/c","b/c","c/a","c/b"}),V429="l"),VLOOKUP(X429,$AC$2:$AD$17,2,FALSE),IF(AND(OR($E431={"a/c","b/c","c/a","c/b"}),V428="w"),VLOOKUP(X428,$AA$2:$AB$17,2,FALSE),IF(AND(OR($E431={"a/c","b/c","c/a","c/b"}),V428="l"),VLOOKUP(X428,$AC$2:$AD$17,2,FALSE),IF(AND(OR($E431={"a/c","b/c","c/a","c/b"}),V427="w"),VLOOKUP(X427,$AA$2:$AB$17,2,FALSE),IF(AND(OR($E431={"a/c","b/c","c/a","c/b"}),V427="l"),VLOOKUP(X427,$AC$2:$AD$17,2,FALSE),IF(AND(OR($E431={"a/c","b/c","c/a","c/b"}),V426="w"),VLOOKUP(X426,$AA$2:$AB$17,2,FALSE),IF(AND(OR($E431={"a/c","b/c","c/a","c/b"}),V426="l"),VLOOKUP(X426,$AC$2:$AD$17,2,FALSE),IF(AND(OR($E431={"a/c","b/c","c/a","c/b"}),V425="w"),VLOOKUP(X425,$AA$2:$AB$17,2,FALSE),IF(AND(OR($E431={"a/c","b/c","c/a","c/b"}),V425="l"),VLOOKUP(X425,$AC$2:$AD$17,2,FALSE),IF(AND(OR($E431={"a/c","b/c","c/a","c/b"}),V424="w"),VLOOKUP(X424,$AA$2:$AB$17,2,FALSE),IF(AND(OR($E431={"a/c","b/c","c/a","c/b"}),V424="l"),VLOOKUP(X424,$AC$2:$AD$17,2,FALSE),IF(AND(OR($E431={"a/c","b/c","c/a","c/b"}),V423="w"),VLOOKUP(X423,$AA$2:$AB$17,2,FALSE),IF(AND(OR($E431={"a/c","b/c","c/a","c/b"}),V423="l"),VLOOKUP(X423,$AC$2:$AD$17,2,FALSE),IF(AND(OR($E431={"a/c","b/c","c/a","c/b"}),V422="w"),VLOOKUP(X422,$AA$2:$AB$17,2,FALSE),IF(AND(OR($E431={"a/c","b/c","c/a","c/b"}),V422="l"),VLOOKUP(X422,$AC$2:$AD$17,2,FALSE),IF(AND(OR($E431={"a/c","b/c","c/a","c/b"}),V421="w"),VLOOKUP(X421,$AA$2:$AB$17,2,FALSE),IF(AND(OR($E431={"a/c","b/c","c/a","c/b"}),V421="l"),VLOOKUP(X421,$AC$2:$AD$17,2,FALSE),IF(OR($E431={"a/c","b/c","c/a","c/b"}),1,"")))))))))))))))))))))))</f>
        <v/>
      </c>
      <c r="Y432" s="12">
        <f t="shared" si="38"/>
        <v>0</v>
      </c>
      <c r="Z432" s="27">
        <f t="shared" si="39"/>
        <v>0</v>
      </c>
    </row>
    <row r="433" spans="2:26">
      <c r="B433" s="9" t="str">
        <f>IF(OR($A433={1,2,3,4,5,6,7,8,9,10,11,12}),1,IF(OR($A433={13,14,15,16,17,18,19,20,21,22,23,24}),2,IF(OR($A433={25,26,27,28,29,30,31,32,33,34,35,36}),3,"")))</f>
        <v/>
      </c>
      <c r="C433" s="9" t="str">
        <f>IF(OR($A433={1,4,7,10,13,16,19,22,25,28,31,34}),"A",IF(OR($A433={2,5,8,11,14,17,20,23,26,29,32,35}),"B",IF(OR($A433={3,6,9,12,15,18,21,24,27,30,33,36}),"C","")))</f>
        <v/>
      </c>
      <c r="D433" t="str">
        <f t="shared" si="40"/>
        <v/>
      </c>
      <c r="E433" t="str">
        <f t="shared" si="41"/>
        <v/>
      </c>
      <c r="F433" s="13" t="str">
        <f>IF(AND(G433="d",$A433&gt;=1,OR(H433={1,"2a","2b",3,"5a","5b","10a","10b","20a","20b","40a","40b","80a","80b","160a","160b"})),"w",IF(AND(G433="",$A433&gt;=1,OR(H433={1,"2a","2b",3,"5a","5b","10a","10b","20a","20b","40a","40b","80a","80b","160a","160b"})),"l",""))</f>
        <v/>
      </c>
      <c r="G433" s="7" t="str">
        <f>IF(OR($A433={1,2,3,4,5,6,7,8,9,10,11,12}),"d","")</f>
        <v/>
      </c>
      <c r="H433" s="14" t="str">
        <f>IF(AND(OR($D432={"1/2","1/3","2/1","3/1"}),F432="w"),VLOOKUP(H432,$AA$2:$AB$17,2,FALSE),IF(AND(OR($D432={"1/2","1/3","2/1","3/1"}),F432="l"),VLOOKUP(H432,$AC$2:$AD$17,2,FALSE),IF(AND(OR($D432={"1/2","1/3","2/1","3/1"}),F431="w"),VLOOKUP(H431,$AA$2:$AB$17,2,FALSE),IF(AND(OR($D432={"1/2","1/3","2/1","3/1"}),F431="l"),VLOOKUP(H431,$AC$2:$AD$17,2,FALSE),IF(AND(OR($D432={"1/2","1/3","2/1","3/1"}),F430="w"),VLOOKUP(H430,$AA$2:$AB$17,2,FALSE),IF(AND(OR($D432={"1/2","1/3","2/1","3/1"}),F430="l"),VLOOKUP(H430,$AC$2:$AD$17,2,FALSE),IF(AND(OR($D432={"1/2","1/3","2/1","3/1"}),F429="w"),VLOOKUP(H429,$AA$2:$AB$17,2,FALSE),IF(AND(OR($D432={"1/2","1/3","2/1","3/1"}),F429="l"),VLOOKUP(H429,$AC$2:$AD$17,2,FALSE),IF(AND(OR($D432={"1/2","1/3","2/1","3/1"}),F428="w"),VLOOKUP(H428,$AA$2:$AB$17,2,FALSE),IF(AND(OR($D432={"1/2","1/3","2/1","3/1"}),F428="l"),VLOOKUP(H428,$AC$2:$AD$17,2,FALSE),IF(AND(OR($D432={"1/2","1/3","2/1","3/1"}),F427="w"),VLOOKUP(H427,$AA$2:$AB$17,2,FALSE),IF(AND(OR($D432={"1/2","1/3","2/1","3/1"}),F427="l"),VLOOKUP(H427,$AC$2:$AD$17,2,FALSE),IF(AND(OR($D432={"1/2","1/3","2/1","3/1"}),F426="w"),VLOOKUP(H426,$AA$2:$AB$17,2,FALSE),IF(AND(OR($D432={"1/2","1/3","2/1","3/1"}),F426="l"),VLOOKUP(H426,$AC$2:$AD$17,2,FALSE),IF(AND(OR($D432={"1/2","1/3","2/1","3/1"}),F425="w"),VLOOKUP(H425,$AA$2:$AB$17,2,FALSE),IF(AND(OR($D432={"1/2","1/3","2/1","3/1"}),F425="l"),VLOOKUP(H425,$AC$2:$AD$17,2,FALSE),IF(AND(OR($D432={"1/2","1/3","2/1","3/1"}),F424="w"),VLOOKUP(H424,$AA$2:$AB$17,2,FALSE),IF(AND(OR($D432={"1/2","1/3","2/1","3/1"}),F424="l"),VLOOKUP(H424,$AC$2:$AD$17,2,FALSE),IF(AND(OR($D432={"1/2","1/3","2/1","3/1"}),F423="w"),VLOOKUP(H423,$AA$2:$AB$17,2,FALSE),IF(AND(OR($D432={"1/2","1/3","2/1","3/1"}),F423="l"),VLOOKUP(H423,$AC$2:$AD$17,2,FALSE),IF(AND(OR($D432={"1/2","1/3","2/1","3/1"}),F422="w"),VLOOKUP(H422,$AA$2:$AB$17,2,FALSE),IF(AND(OR($D432={"1/2","1/3","2/1","3/1"}),F422="l"),VLOOKUP(H422,$AC$2:$AD$17,2,FALSE),IF(OR($D432={"1/2","1/3","2/1","3/1"}),1,"")))))))))))))))))))))))</f>
        <v/>
      </c>
      <c r="I433" s="13" t="str">
        <f>IF(AND(J433="d",$A433&gt;=1,OR(K433={1,"2a","2b",3,"5a","5b","10a","10b","20a","20b","40a","40b","80a","80b","160a","160b"})),"w",IF(AND(J433="",$A433&gt;=1,OR(K433={1,"2a","2b",3,"5a","5b","10a","10b","20a","20b","40a","40b","80a","80b","160a","160b"})),"l",""))</f>
        <v/>
      </c>
      <c r="J433" s="7" t="str">
        <f>IF(OR($A433={13,14,15,16,17,18,19,20,21,22,23,24}),"d","")</f>
        <v/>
      </c>
      <c r="K433" s="14" t="str">
        <f>IF(AND(OR($D432={"1/2","2/3","2/1","3/2"}),I432="w"),VLOOKUP(K432,$AA$2:$AB$17,2,FALSE),IF(AND(OR($D432={"1/2","2/3","2/1","3/2"}),I432="l"),VLOOKUP(K432,$AC$2:$AD$17,2,FALSE),IF(AND(OR($D432={"1/2","2/3","2/1","3/2"}),I431="w"),VLOOKUP(K431,$AA$2:$AB$17,2,FALSE),IF(AND(OR($D432={"1/2","2/3","2/1","3/2"}),I431="l"),VLOOKUP(K431,$AC$2:$AD$17,2,FALSE),IF(AND(OR($D432={"1/2","2/3","2/1","3/2"}),I430="w"),VLOOKUP(K430,$AA$2:$AB$17,2,FALSE),IF(AND(OR($D432={"1/2","2/3","2/1","3/2"}),I430="l"),VLOOKUP(K430,$AC$2:$AD$17,2,FALSE),IF(AND(OR($D432={"1/2","2/3","2/1","3/2"}),I429="w"),VLOOKUP(K429,$AA$2:$AB$17,2,FALSE),IF(AND(OR($D432={"1/2","2/3","2/1","3/2"}),I429="l"),VLOOKUP(K429,$AC$2:$AD$17,2,FALSE),IF(AND(OR($D432={"1/2","2/3","2/1","3/2"}),I428="w"),VLOOKUP(K428,$AA$2:$AB$17,2,FALSE),IF(AND(OR($D432={"1/2","2/3","2/1","3/2"}),I428="l"),VLOOKUP(K428,$AC$2:$AD$17,2,FALSE),IF(AND(OR($D432={"1/2","2/3","2/1","3/2"}),I427="w"),VLOOKUP(K427,$AA$2:$AB$17,2,FALSE),IF(AND(OR($D432={"1/2","2/3","2/1","3/2"}),I427="l"),VLOOKUP(K427,$AC$2:$AD$17,2,FALSE),IF(AND(OR($D432={"1/2","2/3","2/1","3/2"}),I426="w"),VLOOKUP(K426,$AA$2:$AB$17,2,FALSE),IF(AND(OR($D432={"1/2","2/3","2/1","3/2"}),I426="l"),VLOOKUP(K426,$AC$2:$AD$17,2,FALSE),IF(AND(OR($D432={"1/2","2/3","2/1","3/2"}),I425="w"),VLOOKUP(K425,$AA$2:$AB$17,2,FALSE),IF(AND(OR($D432={"1/2","2/3","2/1","3/2"}),I425="l"),VLOOKUP(K425,$AC$2:$AD$17,2,FALSE),IF(AND(OR($D432={"1/2","2/3","2/1","3/2"}),I424="w"),VLOOKUP(K424,$AA$2:$AB$17,2,FALSE),IF(AND(OR($D432={"1/2","2/3","2/1","3/2"}),I424="l"),VLOOKUP(K424,$AC$2:$AD$17,2,FALSE),IF(AND(OR($D432={"1/2","2/3","2/1","3/2"}),I423="w"),VLOOKUP(K423,$AA$2:$AB$17,2,FALSE),IF(AND(OR($D432={"1/2","2/3","2/1","3/2"}),I423="l"),VLOOKUP(K423,$AC$2:$AD$17,2,FALSE),IF(AND(OR($D432={"1/2","2/3","2/1","3/2"}),I422="w"),VLOOKUP(K422,$AA$2:$AB$17,2,FALSE),IF(AND(OR($D432={"1/2","2/3","2/1","3/2"}),I422="l"),VLOOKUP(K422,$AC$2:$AD$17,2,FALSE),IF(OR($D432={"1/2","2/3","2/1","3/2"}),1,"")))))))))))))))))))))))</f>
        <v/>
      </c>
      <c r="L433" s="13" t="str">
        <f>IF(AND(M433="d",$A433&gt;=1,OR(N433={1,"2a","2b",3,"5a","5b","10a","10b","20a","20b","40a","40b","80a","80b","160a","160b"})),"w",IF(AND(M433="",$A433&gt;=1,OR(N433={1,"2a","2b",3,"5a","5b","10a","10b","20a","20b","40a","40b","80a","80b","160a","160b"})),"l",""))</f>
        <v/>
      </c>
      <c r="M433" s="7" t="str">
        <f>IF(OR($A433={25,26,27,28,29,30,31,32,33,34,35,36}),"d","")</f>
        <v/>
      </c>
      <c r="N433" s="14" t="str">
        <f>IF(AND(OR($D432={"1/3","2/3","3/1","3/2"}),L432="w"),VLOOKUP(N432,$AA$2:$AB$17,2,FALSE),IF(AND(OR($D432={"1/3","2/3","3/1","3/2"}),L432="l"),VLOOKUP(N432,$AC$2:$AD$17,2,FALSE),IF(AND(OR($D432={"1/3","2/3","3/1","3/2"}),L431="w"),VLOOKUP(N431,$AA$2:$AB$17,2,FALSE),IF(AND(OR($D432={"1/3","2/3","3/1","3/2"}),L431="l"),VLOOKUP(N431,$AC$2:$AD$17,2,FALSE),IF(AND(OR($D432={"1/3","2/3","3/1","3/2"}),L430="w"),VLOOKUP(N430,$AA$2:$AB$17,2,FALSE),IF(AND(OR($D432={"1/3","2/3","3/1","3/2"}),L430="l"),VLOOKUP(N430,$AC$2:$AD$17,2,FALSE),IF(AND(OR($D432={"1/3","2/3","3/1","3/2"}),L429="w"),VLOOKUP(N429,$AA$2:$AB$17,2,FALSE),IF(AND(OR($D432={"1/3","2/3","3/1","3/2"}),L429="l"),VLOOKUP(N429,$AC$2:$AD$17,2,FALSE),IF(AND(OR($D432={"1/3","2/3","3/1","3/2"}),L428="w"),VLOOKUP(N428,$AA$2:$AB$17,2,FALSE),IF(AND(OR($D432={"1/3","2/3","3/1","3/2"}),L428="l"),VLOOKUP(N428,$AC$2:$AD$17,2,FALSE),IF(AND(OR($D432={"1/3","2/3","3/1","3/2"}),L427="w"),VLOOKUP(N427,$AA$2:$AB$17,2,FALSE),IF(AND(OR($D432={"1/3","2/3","3/1","3/2"}),L427="l"),VLOOKUP(N427,$AC$2:$AD$17,2,FALSE),IF(AND(OR($D432={"1/3","2/3","3/1","3/2"}),L426="w"),VLOOKUP(N426,$AA$2:$AB$17,2,FALSE),IF(AND(OR($D432={"1/3","2/3","3/1","3/2"}),L426="l"),VLOOKUP(N426,$AC$2:$AD$17,2,FALSE),IF(AND(OR($D432={"1/3","2/3","3/1","3/2"}),L425="w"),VLOOKUP(N425,$AA$2:$AB$17,2,FALSE),IF(AND(OR($D432={"1/3","2/3","3/1","3/2"}),L425="l"),VLOOKUP(N425,$AC$2:$AD$17,2,FALSE),IF(AND(OR($D432={"1/3","2/3","3/1","3/2"}),L424="w"),VLOOKUP(N424,$AA$2:$AB$17,2,FALSE),IF(AND(OR($D432={"1/3","2/3","3/1","3/2"}),L424="l"),VLOOKUP(N424,$AC$2:$AD$17,2,FALSE),IF(AND(OR($D432={"1/3","2/3","3/1","3/2"}),L423="w"),VLOOKUP(N423,$AA$2:$AB$17,2,FALSE),IF(AND(OR($D432={"1/3","2/3","3/1","3/2"}),L423="l"),VLOOKUP(N423,$AC$2:$AD$17,2,FALSE),IF(AND(OR($D432={"1/3","2/3","3/1","3/2"}),L422="w"),VLOOKUP(N422,$AA$2:$AB$17,2,FALSE),IF(AND(OR($D432={"1/3","2/3","3/1","3/2"}),L422="l"),VLOOKUP(N422,$AC$2:$AD$17,2,FALSE),IF(OR($D432={"1/3","2/3","3/1","3/2"}),1,"")))))))))))))))))))))))</f>
        <v/>
      </c>
      <c r="O433" s="12">
        <f t="shared" si="37"/>
        <v>0</v>
      </c>
      <c r="P433" s="13" t="str">
        <f>IF(AND(Q433="c",$A433&gt;=1,OR(R433={1,"2a","2b",3,"5a","5b","10a","10b","20a","20b","40a","40b","80a","80b","160a","160b"})),"w",IF(AND(Q433="",$A433&gt;=1,OR(R433={1,"2a","2b",3,"5a","5b","10a","10b","20a","20b","40a","40b","80a","80b","160a","160b"})),"l",""))</f>
        <v/>
      </c>
      <c r="Q433" s="7" t="str">
        <f>IF(OR($A433={1,4,7,10,13,16,19,22,25,28,31,34}),"c","")</f>
        <v/>
      </c>
      <c r="R433" s="14" t="str">
        <f>IF(AND(OR($E432={"a/b","a/c","b/a","c/a"}),P432="w"),VLOOKUP(R432,$AA$2:$AB$17,2,FALSE),IF(AND(OR($E432={"a/b","a/c","b/a","c/a"}),P432="l"),VLOOKUP(R432,$AC$2:$AD$17,2,FALSE),IF(AND(OR($E432={"a/b","a/c","b/a","c/a"}),P431="w"),VLOOKUP(R431,$AA$2:$AB$17,2,FALSE),IF(AND(OR($E432={"a/b","a/c","b/a","c/a"}),P431="l"),VLOOKUP(R431,$AC$2:$AD$17,2,FALSE),IF(AND(OR($E432={"a/b","a/c","b/a","c/a"}),P430="w"),VLOOKUP(R430,$AA$2:$AB$17,2,FALSE),IF(AND(OR($E432={"a/b","a/c","b/a","c/a"}),P430="l"),VLOOKUP(R430,$AC$2:$AD$17,2,FALSE),IF(AND(OR($E432={"a/b","a/c","b/a","c/a"}),P429="w"),VLOOKUP(R429,$AA$2:$AB$17,2,FALSE),IF(AND(OR($E432={"a/b","a/c","b/a","c/a"}),P429="l"),VLOOKUP(R429,$AC$2:$AD$17,2,FALSE),IF(AND(OR($E432={"a/b","a/c","b/a","c/a"}),P428="w"),VLOOKUP(R428,$AA$2:$AB$17,2,FALSE),IF(AND(OR($E432={"a/b","a/c","b/a","c/a"}),P428="l"),VLOOKUP(R428,$AC$2:$AD$17,2,FALSE),IF(AND(OR($E432={"a/b","a/c","b/a","c/a"}),P427="w"),VLOOKUP(R427,$AA$2:$AB$17,2,FALSE),IF(AND(OR($E432={"a/b","a/c","b/a","c/a"}),P427="l"),VLOOKUP(R427,$AC$2:$AD$17,2,FALSE),IF(AND(OR($E432={"a/b","a/c","b/a","c/a"}),P426="w"),VLOOKUP(R426,$AA$2:$AB$17,2,FALSE),IF(AND(OR($E432={"a/b","a/c","b/a","c/a"}),P426="l"),VLOOKUP(R426,$AC$2:$AD$17,2,FALSE),IF(AND(OR($E432={"a/b","a/c","b/a","c/a"}),P425="w"),VLOOKUP(R425,$AA$2:$AB$17,2,FALSE),IF(AND(OR($E432={"a/b","a/c","b/a","c/a"}),P425="l"),VLOOKUP(R425,$AC$2:$AD$17,2,FALSE),IF(AND(OR($E432={"a/b","a/c","b/a","c/a"}),P424="w"),VLOOKUP(R424,$AA$2:$AB$17,2,FALSE),IF(AND(OR($E432={"a/b","a/c","b/a","c/a"}),P424="l"),VLOOKUP(R424,$AC$2:$AD$17,2,FALSE),IF(AND(OR($E432={"a/b","a/c","b/a","c/a"}),P423="w"),VLOOKUP(R423,$AA$2:$AB$17,2,FALSE),IF(AND(OR($E432={"a/b","a/c","b/a","c/a"}),P423="l"),VLOOKUP(R423,$AC$2:$AD$17,2,FALSE),IF(AND(OR($E432={"a/b","a/c","b/a","c/a"}),P422="w"),VLOOKUP(R422,$AA$2:$AB$17,2,FALSE),IF(AND(OR($E432={"a/b","a/c","b/a","c/a"}),P422="l"),VLOOKUP(R422,$AC$2:$AD$17,2,FALSE),IF(OR($E432={"a/b","a/c","b/a","c/a"}),1,"")))))))))))))))))))))))</f>
        <v/>
      </c>
      <c r="S433" s="13" t="str">
        <f>IF(AND(T433="c",$A433&gt;=1,OR(U433={1,"2a","2b",3,"5a","5b","10a","10b","20a","20b","40a","40b","80a","80b","160a","160b"})),"w",IF(AND(T433="",$A433&gt;=1,OR(U433={1,"2a","2b",3,"5a","5b","10a","10b","20a","20b","40a","40b","80a","80b","160a","160b"})),"l",""))</f>
        <v/>
      </c>
      <c r="T433" s="7" t="str">
        <f>IF(OR($A433={2,5,8,11,14,17,20,23,26,29,32,35}),"c","")</f>
        <v/>
      </c>
      <c r="U433" s="14" t="str">
        <f>IF(AND(OR($E432={"a/b","b/c","b/a","c/b"}),S432="w"),VLOOKUP(U432,$AA$2:$AB$17,2,FALSE),IF(AND(OR($E432={"a/b","b/c","b/a","c/b"}),S432="l"),VLOOKUP(U432,$AC$2:$AD$17,2,FALSE),IF(AND(OR($E432={"a/b","b/c","b/a","c/b"}),S431="w"),VLOOKUP(U431,$AA$2:$AB$17,2,FALSE),IF(AND(OR($E432={"a/b","b/c","b/a","c/b"}),S431="l"),VLOOKUP(U431,$AC$2:$AD$17,2,FALSE),IF(AND(OR($E432={"a/b","b/c","b/a","c/b"}),S430="w"),VLOOKUP(U430,$AA$2:$AB$17,2,FALSE),IF(AND(OR($E432={"a/b","b/c","b/a","c/b"}),S430="l"),VLOOKUP(U430,$AC$2:$AD$17,2,FALSE),IF(AND(OR($E432={"a/b","b/c","b/a","c/b"}),S429="w"),VLOOKUP(U429,$AA$2:$AB$17,2,FALSE),IF(AND(OR($E432={"a/b","b/c","b/a","c/b"}),S429="l"),VLOOKUP(U429,$AC$2:$AD$17,2,FALSE),IF(AND(OR($E432={"a/b","b/c","b/a","c/b"}),S428="w"),VLOOKUP(U428,$AA$2:$AB$17,2,FALSE),IF(AND(OR($E432={"a/b","b/c","b/a","c/b"}),S428="l"),VLOOKUP(U428,$AC$2:$AD$17,2,FALSE),IF(AND(OR($E432={"a/b","b/c","b/a","c/b"}),S427="w"),VLOOKUP(U427,$AA$2:$AB$17,2,FALSE),IF(AND(OR($E432={"a/b","b/c","b/a","c/b"}),S427="l"),VLOOKUP(U427,$AC$2:$AD$17,2,FALSE),IF(AND(OR($E432={"a/b","b/c","b/a","c/b"}),S426="w"),VLOOKUP(U426,$AA$2:$AB$17,2,FALSE),IF(AND(OR($E432={"a/b","b/c","b/a","c/b"}),S426="l"),VLOOKUP(U426,$AC$2:$AD$17,2,FALSE),IF(AND(OR($E432={"a/b","b/c","b/a","c/b"}),S425="w"),VLOOKUP(U425,$AA$2:$AB$17,2,FALSE),IF(AND(OR($E432={"a/b","b/c","b/a","c/b"}),S425="l"),VLOOKUP(U425,$AC$2:$AD$17,2,FALSE),IF(AND(OR($E432={"a/b","b/c","b/a","c/b"}),S424="w"),VLOOKUP(U424,$AA$2:$AB$17,2,FALSE),IF(AND(OR($E432={"a/b","b/c","b/a","c/b"}),S424="l"),VLOOKUP(U424,$AC$2:$AD$17,2,FALSE),IF(AND(OR($E432={"a/b","b/c","b/a","c/b"}),S423="w"),VLOOKUP(U423,$AA$2:$AB$17,2,FALSE),IF(AND(OR($E432={"a/b","b/c","b/a","c/b"}),S423="l"),VLOOKUP(U423,$AC$2:$AD$17,2,FALSE),IF(AND(OR($E432={"a/b","b/c","b/a","c/b"}),S422="w"),VLOOKUP(U422,$AA$2:$AB$17,2,FALSE),IF(AND(OR($E432={"a/b","b/c","b/a","c/b"}),S422="l"),VLOOKUP(U422,$AC$2:$AD$17,2,FALSE),IF(OR($E432={"a/b","b/c","b/a","c/b"}),1,"")))))))))))))))))))))))</f>
        <v/>
      </c>
      <c r="V433" s="13" t="str">
        <f>IF(AND(W433="c",$A433&gt;=1,OR(X433={1,"2a","2b",3,"5a","5b","10a","10b","20a","20b","40a","40b","80a","80b","160a","160b"})),"w",IF(AND(W433="",$A433&gt;=1,OR(X433={1,"2a","2b",3,"5a","5b","10a","10b","20a","20b","40a","40b","80a","80b","160a","160b"})),"l",""))</f>
        <v/>
      </c>
      <c r="W433" s="7" t="str">
        <f>IF(OR($A433={3,6,9,12,15,18,21,24,27,30,33,36}),"c","")</f>
        <v/>
      </c>
      <c r="X433" s="14" t="str">
        <f>IF(AND(OR($E432={"a/c","b/c","c/a","c/b"}),V432="w"),VLOOKUP(X432,$AA$2:$AB$17,2,FALSE),IF(AND(OR($E432={"a/c","b/c","c/a","c/b"}),V432="l"),VLOOKUP(X432,$AC$2:$AD$17,2,FALSE),IF(AND(OR($E432={"a/c","b/c","c/a","c/b"}),V431="w"),VLOOKUP(X431,$AA$2:$AB$17,2,FALSE),IF(AND(OR($E432={"a/c","b/c","c/a","c/b"}),V431="l"),VLOOKUP(X431,$AC$2:$AD$17,2,FALSE),IF(AND(OR($E432={"a/c","b/c","c/a","c/b"}),V430="w"),VLOOKUP(X430,$AA$2:$AB$17,2,FALSE),IF(AND(OR($E432={"a/c","b/c","c/a","c/b"}),V430="l"),VLOOKUP(X430,$AC$2:$AD$17,2,FALSE),IF(AND(OR($E432={"a/c","b/c","c/a","c/b"}),V429="w"),VLOOKUP(X429,$AA$2:$AB$17,2,FALSE),IF(AND(OR($E432={"a/c","b/c","c/a","c/b"}),V429="l"),VLOOKUP(X429,$AC$2:$AD$17,2,FALSE),IF(AND(OR($E432={"a/c","b/c","c/a","c/b"}),V428="w"),VLOOKUP(X428,$AA$2:$AB$17,2,FALSE),IF(AND(OR($E432={"a/c","b/c","c/a","c/b"}),V428="l"),VLOOKUP(X428,$AC$2:$AD$17,2,FALSE),IF(AND(OR($E432={"a/c","b/c","c/a","c/b"}),V427="w"),VLOOKUP(X427,$AA$2:$AB$17,2,FALSE),IF(AND(OR($E432={"a/c","b/c","c/a","c/b"}),V427="l"),VLOOKUP(X427,$AC$2:$AD$17,2,FALSE),IF(AND(OR($E432={"a/c","b/c","c/a","c/b"}),V426="w"),VLOOKUP(X426,$AA$2:$AB$17,2,FALSE),IF(AND(OR($E432={"a/c","b/c","c/a","c/b"}),V426="l"),VLOOKUP(X426,$AC$2:$AD$17,2,FALSE),IF(AND(OR($E432={"a/c","b/c","c/a","c/b"}),V425="w"),VLOOKUP(X425,$AA$2:$AB$17,2,FALSE),IF(AND(OR($E432={"a/c","b/c","c/a","c/b"}),V425="l"),VLOOKUP(X425,$AC$2:$AD$17,2,FALSE),IF(AND(OR($E432={"a/c","b/c","c/a","c/b"}),V424="w"),VLOOKUP(X424,$AA$2:$AB$17,2,FALSE),IF(AND(OR($E432={"a/c","b/c","c/a","c/b"}),V424="l"),VLOOKUP(X424,$AC$2:$AD$17,2,FALSE),IF(AND(OR($E432={"a/c","b/c","c/a","c/b"}),V423="w"),VLOOKUP(X423,$AA$2:$AB$17,2,FALSE),IF(AND(OR($E432={"a/c","b/c","c/a","c/b"}),V423="l"),VLOOKUP(X423,$AC$2:$AD$17,2,FALSE),IF(AND(OR($E432={"a/c","b/c","c/a","c/b"}),V422="w"),VLOOKUP(X422,$AA$2:$AB$17,2,FALSE),IF(AND(OR($E432={"a/c","b/c","c/a","c/b"}),V422="l"),VLOOKUP(X422,$AC$2:$AD$17,2,FALSE),IF(OR($E432={"a/c","b/c","c/a","c/b"}),1,"")))))))))))))))))))))))</f>
        <v/>
      </c>
      <c r="Y433" s="12">
        <f t="shared" si="38"/>
        <v>0</v>
      </c>
      <c r="Z433" s="27">
        <f t="shared" si="39"/>
        <v>0</v>
      </c>
    </row>
    <row r="434" spans="2:26">
      <c r="B434" s="9" t="str">
        <f>IF(OR($A434={1,2,3,4,5,6,7,8,9,10,11,12}),1,IF(OR($A434={13,14,15,16,17,18,19,20,21,22,23,24}),2,IF(OR($A434={25,26,27,28,29,30,31,32,33,34,35,36}),3,"")))</f>
        <v/>
      </c>
      <c r="C434" s="9" t="str">
        <f>IF(OR($A434={1,4,7,10,13,16,19,22,25,28,31,34}),"A",IF(OR($A434={2,5,8,11,14,17,20,23,26,29,32,35}),"B",IF(OR($A434={3,6,9,12,15,18,21,24,27,30,33,36}),"C","")))</f>
        <v/>
      </c>
      <c r="D434" t="str">
        <f t="shared" si="40"/>
        <v/>
      </c>
      <c r="E434" t="str">
        <f t="shared" si="41"/>
        <v/>
      </c>
      <c r="F434" s="13" t="str">
        <f>IF(AND(G434="d",$A434&gt;=1,OR(H434={1,"2a","2b",3,"5a","5b","10a","10b","20a","20b","40a","40b","80a","80b","160a","160b"})),"w",IF(AND(G434="",$A434&gt;=1,OR(H434={1,"2a","2b",3,"5a","5b","10a","10b","20a","20b","40a","40b","80a","80b","160a","160b"})),"l",""))</f>
        <v/>
      </c>
      <c r="G434" s="7" t="str">
        <f>IF(OR($A434={1,2,3,4,5,6,7,8,9,10,11,12}),"d","")</f>
        <v/>
      </c>
      <c r="H434" s="14" t="str">
        <f>IF(AND(OR($D433={"1/2","1/3","2/1","3/1"}),F433="w"),VLOOKUP(H433,$AA$2:$AB$17,2,FALSE),IF(AND(OR($D433={"1/2","1/3","2/1","3/1"}),F433="l"),VLOOKUP(H433,$AC$2:$AD$17,2,FALSE),IF(AND(OR($D433={"1/2","1/3","2/1","3/1"}),F432="w"),VLOOKUP(H432,$AA$2:$AB$17,2,FALSE),IF(AND(OR($D433={"1/2","1/3","2/1","3/1"}),F432="l"),VLOOKUP(H432,$AC$2:$AD$17,2,FALSE),IF(AND(OR($D433={"1/2","1/3","2/1","3/1"}),F431="w"),VLOOKUP(H431,$AA$2:$AB$17,2,FALSE),IF(AND(OR($D433={"1/2","1/3","2/1","3/1"}),F431="l"),VLOOKUP(H431,$AC$2:$AD$17,2,FALSE),IF(AND(OR($D433={"1/2","1/3","2/1","3/1"}),F430="w"),VLOOKUP(H430,$AA$2:$AB$17,2,FALSE),IF(AND(OR($D433={"1/2","1/3","2/1","3/1"}),F430="l"),VLOOKUP(H430,$AC$2:$AD$17,2,FALSE),IF(AND(OR($D433={"1/2","1/3","2/1","3/1"}),F429="w"),VLOOKUP(H429,$AA$2:$AB$17,2,FALSE),IF(AND(OR($D433={"1/2","1/3","2/1","3/1"}),F429="l"),VLOOKUP(H429,$AC$2:$AD$17,2,FALSE),IF(AND(OR($D433={"1/2","1/3","2/1","3/1"}),F428="w"),VLOOKUP(H428,$AA$2:$AB$17,2,FALSE),IF(AND(OR($D433={"1/2","1/3","2/1","3/1"}),F428="l"),VLOOKUP(H428,$AC$2:$AD$17,2,FALSE),IF(AND(OR($D433={"1/2","1/3","2/1","3/1"}),F427="w"),VLOOKUP(H427,$AA$2:$AB$17,2,FALSE),IF(AND(OR($D433={"1/2","1/3","2/1","3/1"}),F427="l"),VLOOKUP(H427,$AC$2:$AD$17,2,FALSE),IF(AND(OR($D433={"1/2","1/3","2/1","3/1"}),F426="w"),VLOOKUP(H426,$AA$2:$AB$17,2,FALSE),IF(AND(OR($D433={"1/2","1/3","2/1","3/1"}),F426="l"),VLOOKUP(H426,$AC$2:$AD$17,2,FALSE),IF(AND(OR($D433={"1/2","1/3","2/1","3/1"}),F425="w"),VLOOKUP(H425,$AA$2:$AB$17,2,FALSE),IF(AND(OR($D433={"1/2","1/3","2/1","3/1"}),F425="l"),VLOOKUP(H425,$AC$2:$AD$17,2,FALSE),IF(AND(OR($D433={"1/2","1/3","2/1","3/1"}),F424="w"),VLOOKUP(H424,$AA$2:$AB$17,2,FALSE),IF(AND(OR($D433={"1/2","1/3","2/1","3/1"}),F424="l"),VLOOKUP(H424,$AC$2:$AD$17,2,FALSE),IF(AND(OR($D433={"1/2","1/3","2/1","3/1"}),F423="w"),VLOOKUP(H423,$AA$2:$AB$17,2,FALSE),IF(AND(OR($D433={"1/2","1/3","2/1","3/1"}),F423="l"),VLOOKUP(H423,$AC$2:$AD$17,2,FALSE),IF(OR($D433={"1/2","1/3","2/1","3/1"}),1,"")))))))))))))))))))))))</f>
        <v/>
      </c>
      <c r="I434" s="13" t="str">
        <f>IF(AND(J434="d",$A434&gt;=1,OR(K434={1,"2a","2b",3,"5a","5b","10a","10b","20a","20b","40a","40b","80a","80b","160a","160b"})),"w",IF(AND(J434="",$A434&gt;=1,OR(K434={1,"2a","2b",3,"5a","5b","10a","10b","20a","20b","40a","40b","80a","80b","160a","160b"})),"l",""))</f>
        <v/>
      </c>
      <c r="J434" s="7" t="str">
        <f>IF(OR($A434={13,14,15,16,17,18,19,20,21,22,23,24}),"d","")</f>
        <v/>
      </c>
      <c r="K434" s="14" t="str">
        <f>IF(AND(OR($D433={"1/2","2/3","2/1","3/2"}),I433="w"),VLOOKUP(K433,$AA$2:$AB$17,2,FALSE),IF(AND(OR($D433={"1/2","2/3","2/1","3/2"}),I433="l"),VLOOKUP(K433,$AC$2:$AD$17,2,FALSE),IF(AND(OR($D433={"1/2","2/3","2/1","3/2"}),I432="w"),VLOOKUP(K432,$AA$2:$AB$17,2,FALSE),IF(AND(OR($D433={"1/2","2/3","2/1","3/2"}),I432="l"),VLOOKUP(K432,$AC$2:$AD$17,2,FALSE),IF(AND(OR($D433={"1/2","2/3","2/1","3/2"}),I431="w"),VLOOKUP(K431,$AA$2:$AB$17,2,FALSE),IF(AND(OR($D433={"1/2","2/3","2/1","3/2"}),I431="l"),VLOOKUP(K431,$AC$2:$AD$17,2,FALSE),IF(AND(OR($D433={"1/2","2/3","2/1","3/2"}),I430="w"),VLOOKUP(K430,$AA$2:$AB$17,2,FALSE),IF(AND(OR($D433={"1/2","2/3","2/1","3/2"}),I430="l"),VLOOKUP(K430,$AC$2:$AD$17,2,FALSE),IF(AND(OR($D433={"1/2","2/3","2/1","3/2"}),I429="w"),VLOOKUP(K429,$AA$2:$AB$17,2,FALSE),IF(AND(OR($D433={"1/2","2/3","2/1","3/2"}),I429="l"),VLOOKUP(K429,$AC$2:$AD$17,2,FALSE),IF(AND(OR($D433={"1/2","2/3","2/1","3/2"}),I428="w"),VLOOKUP(K428,$AA$2:$AB$17,2,FALSE),IF(AND(OR($D433={"1/2","2/3","2/1","3/2"}),I428="l"),VLOOKUP(K428,$AC$2:$AD$17,2,FALSE),IF(AND(OR($D433={"1/2","2/3","2/1","3/2"}),I427="w"),VLOOKUP(K427,$AA$2:$AB$17,2,FALSE),IF(AND(OR($D433={"1/2","2/3","2/1","3/2"}),I427="l"),VLOOKUP(K427,$AC$2:$AD$17,2,FALSE),IF(AND(OR($D433={"1/2","2/3","2/1","3/2"}),I426="w"),VLOOKUP(K426,$AA$2:$AB$17,2,FALSE),IF(AND(OR($D433={"1/2","2/3","2/1","3/2"}),I426="l"),VLOOKUP(K426,$AC$2:$AD$17,2,FALSE),IF(AND(OR($D433={"1/2","2/3","2/1","3/2"}),I425="w"),VLOOKUP(K425,$AA$2:$AB$17,2,FALSE),IF(AND(OR($D433={"1/2","2/3","2/1","3/2"}),I425="l"),VLOOKUP(K425,$AC$2:$AD$17,2,FALSE),IF(AND(OR($D433={"1/2","2/3","2/1","3/2"}),I424="w"),VLOOKUP(K424,$AA$2:$AB$17,2,FALSE),IF(AND(OR($D433={"1/2","2/3","2/1","3/2"}),I424="l"),VLOOKUP(K424,$AC$2:$AD$17,2,FALSE),IF(AND(OR($D433={"1/2","2/3","2/1","3/2"}),I423="w"),VLOOKUP(K423,$AA$2:$AB$17,2,FALSE),IF(AND(OR($D433={"1/2","2/3","2/1","3/2"}),I423="l"),VLOOKUP(K423,$AC$2:$AD$17,2,FALSE),IF(OR($D433={"1/2","2/3","2/1","3/2"}),1,"")))))))))))))))))))))))</f>
        <v/>
      </c>
      <c r="L434" s="13" t="str">
        <f>IF(AND(M434="d",$A434&gt;=1,OR(N434={1,"2a","2b",3,"5a","5b","10a","10b","20a","20b","40a","40b","80a","80b","160a","160b"})),"w",IF(AND(M434="",$A434&gt;=1,OR(N434={1,"2a","2b",3,"5a","5b","10a","10b","20a","20b","40a","40b","80a","80b","160a","160b"})),"l",""))</f>
        <v/>
      </c>
      <c r="M434" s="7" t="str">
        <f>IF(OR($A434={25,26,27,28,29,30,31,32,33,34,35,36}),"d","")</f>
        <v/>
      </c>
      <c r="N434" s="14" t="str">
        <f>IF(AND(OR($D433={"1/3","2/3","3/1","3/2"}),L433="w"),VLOOKUP(N433,$AA$2:$AB$17,2,FALSE),IF(AND(OR($D433={"1/3","2/3","3/1","3/2"}),L433="l"),VLOOKUP(N433,$AC$2:$AD$17,2,FALSE),IF(AND(OR($D433={"1/3","2/3","3/1","3/2"}),L432="w"),VLOOKUP(N432,$AA$2:$AB$17,2,FALSE),IF(AND(OR($D433={"1/3","2/3","3/1","3/2"}),L432="l"),VLOOKUP(N432,$AC$2:$AD$17,2,FALSE),IF(AND(OR($D433={"1/3","2/3","3/1","3/2"}),L431="w"),VLOOKUP(N431,$AA$2:$AB$17,2,FALSE),IF(AND(OR($D433={"1/3","2/3","3/1","3/2"}),L431="l"),VLOOKUP(N431,$AC$2:$AD$17,2,FALSE),IF(AND(OR($D433={"1/3","2/3","3/1","3/2"}),L430="w"),VLOOKUP(N430,$AA$2:$AB$17,2,FALSE),IF(AND(OR($D433={"1/3","2/3","3/1","3/2"}),L430="l"),VLOOKUP(N430,$AC$2:$AD$17,2,FALSE),IF(AND(OR($D433={"1/3","2/3","3/1","3/2"}),L429="w"),VLOOKUP(N429,$AA$2:$AB$17,2,FALSE),IF(AND(OR($D433={"1/3","2/3","3/1","3/2"}),L429="l"),VLOOKUP(N429,$AC$2:$AD$17,2,FALSE),IF(AND(OR($D433={"1/3","2/3","3/1","3/2"}),L428="w"),VLOOKUP(N428,$AA$2:$AB$17,2,FALSE),IF(AND(OR($D433={"1/3","2/3","3/1","3/2"}),L428="l"),VLOOKUP(N428,$AC$2:$AD$17,2,FALSE),IF(AND(OR($D433={"1/3","2/3","3/1","3/2"}),L427="w"),VLOOKUP(N427,$AA$2:$AB$17,2,FALSE),IF(AND(OR($D433={"1/3","2/3","3/1","3/2"}),L427="l"),VLOOKUP(N427,$AC$2:$AD$17,2,FALSE),IF(AND(OR($D433={"1/3","2/3","3/1","3/2"}),L426="w"),VLOOKUP(N426,$AA$2:$AB$17,2,FALSE),IF(AND(OR($D433={"1/3","2/3","3/1","3/2"}),L426="l"),VLOOKUP(N426,$AC$2:$AD$17,2,FALSE),IF(AND(OR($D433={"1/3","2/3","3/1","3/2"}),L425="w"),VLOOKUP(N425,$AA$2:$AB$17,2,FALSE),IF(AND(OR($D433={"1/3","2/3","3/1","3/2"}),L425="l"),VLOOKUP(N425,$AC$2:$AD$17,2,FALSE),IF(AND(OR($D433={"1/3","2/3","3/1","3/2"}),L424="w"),VLOOKUP(N424,$AA$2:$AB$17,2,FALSE),IF(AND(OR($D433={"1/3","2/3","3/1","3/2"}),L424="l"),VLOOKUP(N424,$AC$2:$AD$17,2,FALSE),IF(AND(OR($D433={"1/3","2/3","3/1","3/2"}),L423="w"),VLOOKUP(N423,$AA$2:$AB$17,2,FALSE),IF(AND(OR($D433={"1/3","2/3","3/1","3/2"}),L423="l"),VLOOKUP(N423,$AC$2:$AD$17,2,FALSE),IF(OR($D433={"1/3","2/3","3/1","3/2"}),1,"")))))))))))))))))))))))</f>
        <v/>
      </c>
      <c r="O434" s="12">
        <f t="shared" si="37"/>
        <v>0</v>
      </c>
      <c r="P434" s="13" t="str">
        <f>IF(AND(Q434="c",$A434&gt;=1,OR(R434={1,"2a","2b",3,"5a","5b","10a","10b","20a","20b","40a","40b","80a","80b","160a","160b"})),"w",IF(AND(Q434="",$A434&gt;=1,OR(R434={1,"2a","2b",3,"5a","5b","10a","10b","20a","20b","40a","40b","80a","80b","160a","160b"})),"l",""))</f>
        <v/>
      </c>
      <c r="Q434" s="7" t="str">
        <f>IF(OR($A434={1,4,7,10,13,16,19,22,25,28,31,34}),"c","")</f>
        <v/>
      </c>
      <c r="R434" s="14" t="str">
        <f>IF(AND(OR($E433={"a/b","a/c","b/a","c/a"}),P433="w"),VLOOKUP(R433,$AA$2:$AB$17,2,FALSE),IF(AND(OR($E433={"a/b","a/c","b/a","c/a"}),P433="l"),VLOOKUP(R433,$AC$2:$AD$17,2,FALSE),IF(AND(OR($E433={"a/b","a/c","b/a","c/a"}),P432="w"),VLOOKUP(R432,$AA$2:$AB$17,2,FALSE),IF(AND(OR($E433={"a/b","a/c","b/a","c/a"}),P432="l"),VLOOKUP(R432,$AC$2:$AD$17,2,FALSE),IF(AND(OR($E433={"a/b","a/c","b/a","c/a"}),P431="w"),VLOOKUP(R431,$AA$2:$AB$17,2,FALSE),IF(AND(OR($E433={"a/b","a/c","b/a","c/a"}),P431="l"),VLOOKUP(R431,$AC$2:$AD$17,2,FALSE),IF(AND(OR($E433={"a/b","a/c","b/a","c/a"}),P430="w"),VLOOKUP(R430,$AA$2:$AB$17,2,FALSE),IF(AND(OR($E433={"a/b","a/c","b/a","c/a"}),P430="l"),VLOOKUP(R430,$AC$2:$AD$17,2,FALSE),IF(AND(OR($E433={"a/b","a/c","b/a","c/a"}),P429="w"),VLOOKUP(R429,$AA$2:$AB$17,2,FALSE),IF(AND(OR($E433={"a/b","a/c","b/a","c/a"}),P429="l"),VLOOKUP(R429,$AC$2:$AD$17,2,FALSE),IF(AND(OR($E433={"a/b","a/c","b/a","c/a"}),P428="w"),VLOOKUP(R428,$AA$2:$AB$17,2,FALSE),IF(AND(OR($E433={"a/b","a/c","b/a","c/a"}),P428="l"),VLOOKUP(R428,$AC$2:$AD$17,2,FALSE),IF(AND(OR($E433={"a/b","a/c","b/a","c/a"}),P427="w"),VLOOKUP(R427,$AA$2:$AB$17,2,FALSE),IF(AND(OR($E433={"a/b","a/c","b/a","c/a"}),P427="l"),VLOOKUP(R427,$AC$2:$AD$17,2,FALSE),IF(AND(OR($E433={"a/b","a/c","b/a","c/a"}),P426="w"),VLOOKUP(R426,$AA$2:$AB$17,2,FALSE),IF(AND(OR($E433={"a/b","a/c","b/a","c/a"}),P426="l"),VLOOKUP(R426,$AC$2:$AD$17,2,FALSE),IF(AND(OR($E433={"a/b","a/c","b/a","c/a"}),P425="w"),VLOOKUP(R425,$AA$2:$AB$17,2,FALSE),IF(AND(OR($E433={"a/b","a/c","b/a","c/a"}),P425="l"),VLOOKUP(R425,$AC$2:$AD$17,2,FALSE),IF(AND(OR($E433={"a/b","a/c","b/a","c/a"}),P424="w"),VLOOKUP(R424,$AA$2:$AB$17,2,FALSE),IF(AND(OR($E433={"a/b","a/c","b/a","c/a"}),P424="l"),VLOOKUP(R424,$AC$2:$AD$17,2,FALSE),IF(AND(OR($E433={"a/b","a/c","b/a","c/a"}),P423="w"),VLOOKUP(R423,$AA$2:$AB$17,2,FALSE),IF(AND(OR($E433={"a/b","a/c","b/a","c/a"}),P423="l"),VLOOKUP(R423,$AC$2:$AD$17,2,FALSE),IF(OR($E433={"a/b","a/c","b/a","c/a"}),1,"")))))))))))))))))))))))</f>
        <v/>
      </c>
      <c r="S434" s="13" t="str">
        <f>IF(AND(T434="c",$A434&gt;=1,OR(U434={1,"2a","2b",3,"5a","5b","10a","10b","20a","20b","40a","40b","80a","80b","160a","160b"})),"w",IF(AND(T434="",$A434&gt;=1,OR(U434={1,"2a","2b",3,"5a","5b","10a","10b","20a","20b","40a","40b","80a","80b","160a","160b"})),"l",""))</f>
        <v/>
      </c>
      <c r="T434" s="7" t="str">
        <f>IF(OR($A434={2,5,8,11,14,17,20,23,26,29,32,35}),"c","")</f>
        <v/>
      </c>
      <c r="U434" s="14" t="str">
        <f>IF(AND(OR($E433={"a/b","b/c","b/a","c/b"}),S433="w"),VLOOKUP(U433,$AA$2:$AB$17,2,FALSE),IF(AND(OR($E433={"a/b","b/c","b/a","c/b"}),S433="l"),VLOOKUP(U433,$AC$2:$AD$17,2,FALSE),IF(AND(OR($E433={"a/b","b/c","b/a","c/b"}),S432="w"),VLOOKUP(U432,$AA$2:$AB$17,2,FALSE),IF(AND(OR($E433={"a/b","b/c","b/a","c/b"}),S432="l"),VLOOKUP(U432,$AC$2:$AD$17,2,FALSE),IF(AND(OR($E433={"a/b","b/c","b/a","c/b"}),S431="w"),VLOOKUP(U431,$AA$2:$AB$17,2,FALSE),IF(AND(OR($E433={"a/b","b/c","b/a","c/b"}),S431="l"),VLOOKUP(U431,$AC$2:$AD$17,2,FALSE),IF(AND(OR($E433={"a/b","b/c","b/a","c/b"}),S430="w"),VLOOKUP(U430,$AA$2:$AB$17,2,FALSE),IF(AND(OR($E433={"a/b","b/c","b/a","c/b"}),S430="l"),VLOOKUP(U430,$AC$2:$AD$17,2,FALSE),IF(AND(OR($E433={"a/b","b/c","b/a","c/b"}),S429="w"),VLOOKUP(U429,$AA$2:$AB$17,2,FALSE),IF(AND(OR($E433={"a/b","b/c","b/a","c/b"}),S429="l"),VLOOKUP(U429,$AC$2:$AD$17,2,FALSE),IF(AND(OR($E433={"a/b","b/c","b/a","c/b"}),S428="w"),VLOOKUP(U428,$AA$2:$AB$17,2,FALSE),IF(AND(OR($E433={"a/b","b/c","b/a","c/b"}),S428="l"),VLOOKUP(U428,$AC$2:$AD$17,2,FALSE),IF(AND(OR($E433={"a/b","b/c","b/a","c/b"}),S427="w"),VLOOKUP(U427,$AA$2:$AB$17,2,FALSE),IF(AND(OR($E433={"a/b","b/c","b/a","c/b"}),S427="l"),VLOOKUP(U427,$AC$2:$AD$17,2,FALSE),IF(AND(OR($E433={"a/b","b/c","b/a","c/b"}),S426="w"),VLOOKUP(U426,$AA$2:$AB$17,2,FALSE),IF(AND(OR($E433={"a/b","b/c","b/a","c/b"}),S426="l"),VLOOKUP(U426,$AC$2:$AD$17,2,FALSE),IF(AND(OR($E433={"a/b","b/c","b/a","c/b"}),S425="w"),VLOOKUP(U425,$AA$2:$AB$17,2,FALSE),IF(AND(OR($E433={"a/b","b/c","b/a","c/b"}),S425="l"),VLOOKUP(U425,$AC$2:$AD$17,2,FALSE),IF(AND(OR($E433={"a/b","b/c","b/a","c/b"}),S424="w"),VLOOKUP(U424,$AA$2:$AB$17,2,FALSE),IF(AND(OR($E433={"a/b","b/c","b/a","c/b"}),S424="l"),VLOOKUP(U424,$AC$2:$AD$17,2,FALSE),IF(AND(OR($E433={"a/b","b/c","b/a","c/b"}),S423="w"),VLOOKUP(U423,$AA$2:$AB$17,2,FALSE),IF(AND(OR($E433={"a/b","b/c","b/a","c/b"}),S423="l"),VLOOKUP(U423,$AC$2:$AD$17,2,FALSE),IF(OR($E433={"a/b","b/c","b/a","c/b"}),1,"")))))))))))))))))))))))</f>
        <v/>
      </c>
      <c r="V434" s="13" t="str">
        <f>IF(AND(W434="c",$A434&gt;=1,OR(X434={1,"2a","2b",3,"5a","5b","10a","10b","20a","20b","40a","40b","80a","80b","160a","160b"})),"w",IF(AND(W434="",$A434&gt;=1,OR(X434={1,"2a","2b",3,"5a","5b","10a","10b","20a","20b","40a","40b","80a","80b","160a","160b"})),"l",""))</f>
        <v/>
      </c>
      <c r="W434" s="7" t="str">
        <f>IF(OR($A434={3,6,9,12,15,18,21,24,27,30,33,36}),"c","")</f>
        <v/>
      </c>
      <c r="X434" s="14" t="str">
        <f>IF(AND(OR($E433={"a/c","b/c","c/a","c/b"}),V433="w"),VLOOKUP(X433,$AA$2:$AB$17,2,FALSE),IF(AND(OR($E433={"a/c","b/c","c/a","c/b"}),V433="l"),VLOOKUP(X433,$AC$2:$AD$17,2,FALSE),IF(AND(OR($E433={"a/c","b/c","c/a","c/b"}),V432="w"),VLOOKUP(X432,$AA$2:$AB$17,2,FALSE),IF(AND(OR($E433={"a/c","b/c","c/a","c/b"}),V432="l"),VLOOKUP(X432,$AC$2:$AD$17,2,FALSE),IF(AND(OR($E433={"a/c","b/c","c/a","c/b"}),V431="w"),VLOOKUP(X431,$AA$2:$AB$17,2,FALSE),IF(AND(OR($E433={"a/c","b/c","c/a","c/b"}),V431="l"),VLOOKUP(X431,$AC$2:$AD$17,2,FALSE),IF(AND(OR($E433={"a/c","b/c","c/a","c/b"}),V430="w"),VLOOKUP(X430,$AA$2:$AB$17,2,FALSE),IF(AND(OR($E433={"a/c","b/c","c/a","c/b"}),V430="l"),VLOOKUP(X430,$AC$2:$AD$17,2,FALSE),IF(AND(OR($E433={"a/c","b/c","c/a","c/b"}),V429="w"),VLOOKUP(X429,$AA$2:$AB$17,2,FALSE),IF(AND(OR($E433={"a/c","b/c","c/a","c/b"}),V429="l"),VLOOKUP(X429,$AC$2:$AD$17,2,FALSE),IF(AND(OR($E433={"a/c","b/c","c/a","c/b"}),V428="w"),VLOOKUP(X428,$AA$2:$AB$17,2,FALSE),IF(AND(OR($E433={"a/c","b/c","c/a","c/b"}),V428="l"),VLOOKUP(X428,$AC$2:$AD$17,2,FALSE),IF(AND(OR($E433={"a/c","b/c","c/a","c/b"}),V427="w"),VLOOKUP(X427,$AA$2:$AB$17,2,FALSE),IF(AND(OR($E433={"a/c","b/c","c/a","c/b"}),V427="l"),VLOOKUP(X427,$AC$2:$AD$17,2,FALSE),IF(AND(OR($E433={"a/c","b/c","c/a","c/b"}),V426="w"),VLOOKUP(X426,$AA$2:$AB$17,2,FALSE),IF(AND(OR($E433={"a/c","b/c","c/a","c/b"}),V426="l"),VLOOKUP(X426,$AC$2:$AD$17,2,FALSE),IF(AND(OR($E433={"a/c","b/c","c/a","c/b"}),V425="w"),VLOOKUP(X425,$AA$2:$AB$17,2,FALSE),IF(AND(OR($E433={"a/c","b/c","c/a","c/b"}),V425="l"),VLOOKUP(X425,$AC$2:$AD$17,2,FALSE),IF(AND(OR($E433={"a/c","b/c","c/a","c/b"}),V424="w"),VLOOKUP(X424,$AA$2:$AB$17,2,FALSE),IF(AND(OR($E433={"a/c","b/c","c/a","c/b"}),V424="l"),VLOOKUP(X424,$AC$2:$AD$17,2,FALSE),IF(AND(OR($E433={"a/c","b/c","c/a","c/b"}),V423="w"),VLOOKUP(X423,$AA$2:$AB$17,2,FALSE),IF(AND(OR($E433={"a/c","b/c","c/a","c/b"}),V423="l"),VLOOKUP(X423,$AC$2:$AD$17,2,FALSE),IF(OR($E433={"a/c","b/c","c/a","c/b"}),1,"")))))))))))))))))))))))</f>
        <v/>
      </c>
      <c r="Y434" s="12">
        <f t="shared" si="38"/>
        <v>0</v>
      </c>
      <c r="Z434" s="27">
        <f t="shared" si="39"/>
        <v>0</v>
      </c>
    </row>
    <row r="435" spans="2:26">
      <c r="B435" s="9" t="str">
        <f>IF(OR($A435={1,2,3,4,5,6,7,8,9,10,11,12}),1,IF(OR($A435={13,14,15,16,17,18,19,20,21,22,23,24}),2,IF(OR($A435={25,26,27,28,29,30,31,32,33,34,35,36}),3,"")))</f>
        <v/>
      </c>
      <c r="C435" s="9" t="str">
        <f>IF(OR($A435={1,4,7,10,13,16,19,22,25,28,31,34}),"A",IF(OR($A435={2,5,8,11,14,17,20,23,26,29,32,35}),"B",IF(OR($A435={3,6,9,12,15,18,21,24,27,30,33,36}),"C","")))</f>
        <v/>
      </c>
      <c r="D435" t="str">
        <f t="shared" si="40"/>
        <v/>
      </c>
      <c r="E435" t="str">
        <f t="shared" si="41"/>
        <v/>
      </c>
      <c r="F435" s="13" t="str">
        <f>IF(AND(G435="d",$A435&gt;=1,OR(H435={1,"2a","2b",3,"5a","5b","10a","10b","20a","20b","40a","40b","80a","80b","160a","160b"})),"w",IF(AND(G435="",$A435&gt;=1,OR(H435={1,"2a","2b",3,"5a","5b","10a","10b","20a","20b","40a","40b","80a","80b","160a","160b"})),"l",""))</f>
        <v/>
      </c>
      <c r="G435" s="7" t="str">
        <f>IF(OR($A435={1,2,3,4,5,6,7,8,9,10,11,12}),"d","")</f>
        <v/>
      </c>
      <c r="H435" s="14" t="str">
        <f>IF(AND(OR($D434={"1/2","1/3","2/1","3/1"}),F434="w"),VLOOKUP(H434,$AA$2:$AB$17,2,FALSE),IF(AND(OR($D434={"1/2","1/3","2/1","3/1"}),F434="l"),VLOOKUP(H434,$AC$2:$AD$17,2,FALSE),IF(AND(OR($D434={"1/2","1/3","2/1","3/1"}),F433="w"),VLOOKUP(H433,$AA$2:$AB$17,2,FALSE),IF(AND(OR($D434={"1/2","1/3","2/1","3/1"}),F433="l"),VLOOKUP(H433,$AC$2:$AD$17,2,FALSE),IF(AND(OR($D434={"1/2","1/3","2/1","3/1"}),F432="w"),VLOOKUP(H432,$AA$2:$AB$17,2,FALSE),IF(AND(OR($D434={"1/2","1/3","2/1","3/1"}),F432="l"),VLOOKUP(H432,$AC$2:$AD$17,2,FALSE),IF(AND(OR($D434={"1/2","1/3","2/1","3/1"}),F431="w"),VLOOKUP(H431,$AA$2:$AB$17,2,FALSE),IF(AND(OR($D434={"1/2","1/3","2/1","3/1"}),F431="l"),VLOOKUP(H431,$AC$2:$AD$17,2,FALSE),IF(AND(OR($D434={"1/2","1/3","2/1","3/1"}),F430="w"),VLOOKUP(H430,$AA$2:$AB$17,2,FALSE),IF(AND(OR($D434={"1/2","1/3","2/1","3/1"}),F430="l"),VLOOKUP(H430,$AC$2:$AD$17,2,FALSE),IF(AND(OR($D434={"1/2","1/3","2/1","3/1"}),F429="w"),VLOOKUP(H429,$AA$2:$AB$17,2,FALSE),IF(AND(OR($D434={"1/2","1/3","2/1","3/1"}),F429="l"),VLOOKUP(H429,$AC$2:$AD$17,2,FALSE),IF(AND(OR($D434={"1/2","1/3","2/1","3/1"}),F428="w"),VLOOKUP(H428,$AA$2:$AB$17,2,FALSE),IF(AND(OR($D434={"1/2","1/3","2/1","3/1"}),F428="l"),VLOOKUP(H428,$AC$2:$AD$17,2,FALSE),IF(AND(OR($D434={"1/2","1/3","2/1","3/1"}),F427="w"),VLOOKUP(H427,$AA$2:$AB$17,2,FALSE),IF(AND(OR($D434={"1/2","1/3","2/1","3/1"}),F427="l"),VLOOKUP(H427,$AC$2:$AD$17,2,FALSE),IF(AND(OR($D434={"1/2","1/3","2/1","3/1"}),F426="w"),VLOOKUP(H426,$AA$2:$AB$17,2,FALSE),IF(AND(OR($D434={"1/2","1/3","2/1","3/1"}),F426="l"),VLOOKUP(H426,$AC$2:$AD$17,2,FALSE),IF(AND(OR($D434={"1/2","1/3","2/1","3/1"}),F425="w"),VLOOKUP(H425,$AA$2:$AB$17,2,FALSE),IF(AND(OR($D434={"1/2","1/3","2/1","3/1"}),F425="l"),VLOOKUP(H425,$AC$2:$AD$17,2,FALSE),IF(AND(OR($D434={"1/2","1/3","2/1","3/1"}),F424="w"),VLOOKUP(H424,$AA$2:$AB$17,2,FALSE),IF(AND(OR($D434={"1/2","1/3","2/1","3/1"}),F424="l"),VLOOKUP(H424,$AC$2:$AD$17,2,FALSE),IF(OR($D434={"1/2","1/3","2/1","3/1"}),1,"")))))))))))))))))))))))</f>
        <v/>
      </c>
      <c r="I435" s="13" t="str">
        <f>IF(AND(J435="d",$A435&gt;=1,OR(K435={1,"2a","2b",3,"5a","5b","10a","10b","20a","20b","40a","40b","80a","80b","160a","160b"})),"w",IF(AND(J435="",$A435&gt;=1,OR(K435={1,"2a","2b",3,"5a","5b","10a","10b","20a","20b","40a","40b","80a","80b","160a","160b"})),"l",""))</f>
        <v/>
      </c>
      <c r="J435" s="7" t="str">
        <f>IF(OR($A435={13,14,15,16,17,18,19,20,21,22,23,24}),"d","")</f>
        <v/>
      </c>
      <c r="K435" s="14" t="str">
        <f>IF(AND(OR($D434={"1/2","2/3","2/1","3/2"}),I434="w"),VLOOKUP(K434,$AA$2:$AB$17,2,FALSE),IF(AND(OR($D434={"1/2","2/3","2/1","3/2"}),I434="l"),VLOOKUP(K434,$AC$2:$AD$17,2,FALSE),IF(AND(OR($D434={"1/2","2/3","2/1","3/2"}),I433="w"),VLOOKUP(K433,$AA$2:$AB$17,2,FALSE),IF(AND(OR($D434={"1/2","2/3","2/1","3/2"}),I433="l"),VLOOKUP(K433,$AC$2:$AD$17,2,FALSE),IF(AND(OR($D434={"1/2","2/3","2/1","3/2"}),I432="w"),VLOOKUP(K432,$AA$2:$AB$17,2,FALSE),IF(AND(OR($D434={"1/2","2/3","2/1","3/2"}),I432="l"),VLOOKUP(K432,$AC$2:$AD$17,2,FALSE),IF(AND(OR($D434={"1/2","2/3","2/1","3/2"}),I431="w"),VLOOKUP(K431,$AA$2:$AB$17,2,FALSE),IF(AND(OR($D434={"1/2","2/3","2/1","3/2"}),I431="l"),VLOOKUP(K431,$AC$2:$AD$17,2,FALSE),IF(AND(OR($D434={"1/2","2/3","2/1","3/2"}),I430="w"),VLOOKUP(K430,$AA$2:$AB$17,2,FALSE),IF(AND(OR($D434={"1/2","2/3","2/1","3/2"}),I430="l"),VLOOKUP(K430,$AC$2:$AD$17,2,FALSE),IF(AND(OR($D434={"1/2","2/3","2/1","3/2"}),I429="w"),VLOOKUP(K429,$AA$2:$AB$17,2,FALSE),IF(AND(OR($D434={"1/2","2/3","2/1","3/2"}),I429="l"),VLOOKUP(K429,$AC$2:$AD$17,2,FALSE),IF(AND(OR($D434={"1/2","2/3","2/1","3/2"}),I428="w"),VLOOKUP(K428,$AA$2:$AB$17,2,FALSE),IF(AND(OR($D434={"1/2","2/3","2/1","3/2"}),I428="l"),VLOOKUP(K428,$AC$2:$AD$17,2,FALSE),IF(AND(OR($D434={"1/2","2/3","2/1","3/2"}),I427="w"),VLOOKUP(K427,$AA$2:$AB$17,2,FALSE),IF(AND(OR($D434={"1/2","2/3","2/1","3/2"}),I427="l"),VLOOKUP(K427,$AC$2:$AD$17,2,FALSE),IF(AND(OR($D434={"1/2","2/3","2/1","3/2"}),I426="w"),VLOOKUP(K426,$AA$2:$AB$17,2,FALSE),IF(AND(OR($D434={"1/2","2/3","2/1","3/2"}),I426="l"),VLOOKUP(K426,$AC$2:$AD$17,2,FALSE),IF(AND(OR($D434={"1/2","2/3","2/1","3/2"}),I425="w"),VLOOKUP(K425,$AA$2:$AB$17,2,FALSE),IF(AND(OR($D434={"1/2","2/3","2/1","3/2"}),I425="l"),VLOOKUP(K425,$AC$2:$AD$17,2,FALSE),IF(AND(OR($D434={"1/2","2/3","2/1","3/2"}),I424="w"),VLOOKUP(K424,$AA$2:$AB$17,2,FALSE),IF(AND(OR($D434={"1/2","2/3","2/1","3/2"}),I424="l"),VLOOKUP(K424,$AC$2:$AD$17,2,FALSE),IF(OR($D434={"1/2","2/3","2/1","3/2"}),1,"")))))))))))))))))))))))</f>
        <v/>
      </c>
      <c r="L435" s="13" t="str">
        <f>IF(AND(M435="d",$A435&gt;=1,OR(N435={1,"2a","2b",3,"5a","5b","10a","10b","20a","20b","40a","40b","80a","80b","160a","160b"})),"w",IF(AND(M435="",$A435&gt;=1,OR(N435={1,"2a","2b",3,"5a","5b","10a","10b","20a","20b","40a","40b","80a","80b","160a","160b"})),"l",""))</f>
        <v/>
      </c>
      <c r="M435" s="7" t="str">
        <f>IF(OR($A435={25,26,27,28,29,30,31,32,33,34,35,36}),"d","")</f>
        <v/>
      </c>
      <c r="N435" s="14" t="str">
        <f>IF(AND(OR($D434={"1/3","2/3","3/1","3/2"}),L434="w"),VLOOKUP(N434,$AA$2:$AB$17,2,FALSE),IF(AND(OR($D434={"1/3","2/3","3/1","3/2"}),L434="l"),VLOOKUP(N434,$AC$2:$AD$17,2,FALSE),IF(AND(OR($D434={"1/3","2/3","3/1","3/2"}),L433="w"),VLOOKUP(N433,$AA$2:$AB$17,2,FALSE),IF(AND(OR($D434={"1/3","2/3","3/1","3/2"}),L433="l"),VLOOKUP(N433,$AC$2:$AD$17,2,FALSE),IF(AND(OR($D434={"1/3","2/3","3/1","3/2"}),L432="w"),VLOOKUP(N432,$AA$2:$AB$17,2,FALSE),IF(AND(OR($D434={"1/3","2/3","3/1","3/2"}),L432="l"),VLOOKUP(N432,$AC$2:$AD$17,2,FALSE),IF(AND(OR($D434={"1/3","2/3","3/1","3/2"}),L431="w"),VLOOKUP(N431,$AA$2:$AB$17,2,FALSE),IF(AND(OR($D434={"1/3","2/3","3/1","3/2"}),L431="l"),VLOOKUP(N431,$AC$2:$AD$17,2,FALSE),IF(AND(OR($D434={"1/3","2/3","3/1","3/2"}),L430="w"),VLOOKUP(N430,$AA$2:$AB$17,2,FALSE),IF(AND(OR($D434={"1/3","2/3","3/1","3/2"}),L430="l"),VLOOKUP(N430,$AC$2:$AD$17,2,FALSE),IF(AND(OR($D434={"1/3","2/3","3/1","3/2"}),L429="w"),VLOOKUP(N429,$AA$2:$AB$17,2,FALSE),IF(AND(OR($D434={"1/3","2/3","3/1","3/2"}),L429="l"),VLOOKUP(N429,$AC$2:$AD$17,2,FALSE),IF(AND(OR($D434={"1/3","2/3","3/1","3/2"}),L428="w"),VLOOKUP(N428,$AA$2:$AB$17,2,FALSE),IF(AND(OR($D434={"1/3","2/3","3/1","3/2"}),L428="l"),VLOOKUP(N428,$AC$2:$AD$17,2,FALSE),IF(AND(OR($D434={"1/3","2/3","3/1","3/2"}),L427="w"),VLOOKUP(N427,$AA$2:$AB$17,2,FALSE),IF(AND(OR($D434={"1/3","2/3","3/1","3/2"}),L427="l"),VLOOKUP(N427,$AC$2:$AD$17,2,FALSE),IF(AND(OR($D434={"1/3","2/3","3/1","3/2"}),L426="w"),VLOOKUP(N426,$AA$2:$AB$17,2,FALSE),IF(AND(OR($D434={"1/3","2/3","3/1","3/2"}),L426="l"),VLOOKUP(N426,$AC$2:$AD$17,2,FALSE),IF(AND(OR($D434={"1/3","2/3","3/1","3/2"}),L425="w"),VLOOKUP(N425,$AA$2:$AB$17,2,FALSE),IF(AND(OR($D434={"1/3","2/3","3/1","3/2"}),L425="l"),VLOOKUP(N425,$AC$2:$AD$17,2,FALSE),IF(AND(OR($D434={"1/3","2/3","3/1","3/2"}),L424="w"),VLOOKUP(N424,$AA$2:$AB$17,2,FALSE),IF(AND(OR($D434={"1/3","2/3","3/1","3/2"}),L424="l"),VLOOKUP(N424,$AC$2:$AD$17,2,FALSE),IF(OR($D434={"1/3","2/3","3/1","3/2"}),1,"")))))))))))))))))))))))</f>
        <v/>
      </c>
      <c r="O435" s="12">
        <f t="shared" si="37"/>
        <v>0</v>
      </c>
      <c r="P435" s="13" t="str">
        <f>IF(AND(Q435="c",$A435&gt;=1,OR(R435={1,"2a","2b",3,"5a","5b","10a","10b","20a","20b","40a","40b","80a","80b","160a","160b"})),"w",IF(AND(Q435="",$A435&gt;=1,OR(R435={1,"2a","2b",3,"5a","5b","10a","10b","20a","20b","40a","40b","80a","80b","160a","160b"})),"l",""))</f>
        <v/>
      </c>
      <c r="Q435" s="7" t="str">
        <f>IF(OR($A435={1,4,7,10,13,16,19,22,25,28,31,34}),"c","")</f>
        <v/>
      </c>
      <c r="R435" s="14" t="str">
        <f>IF(AND(OR($E434={"a/b","a/c","b/a","c/a"}),P434="w"),VLOOKUP(R434,$AA$2:$AB$17,2,FALSE),IF(AND(OR($E434={"a/b","a/c","b/a","c/a"}),P434="l"),VLOOKUP(R434,$AC$2:$AD$17,2,FALSE),IF(AND(OR($E434={"a/b","a/c","b/a","c/a"}),P433="w"),VLOOKUP(R433,$AA$2:$AB$17,2,FALSE),IF(AND(OR($E434={"a/b","a/c","b/a","c/a"}),P433="l"),VLOOKUP(R433,$AC$2:$AD$17,2,FALSE),IF(AND(OR($E434={"a/b","a/c","b/a","c/a"}),P432="w"),VLOOKUP(R432,$AA$2:$AB$17,2,FALSE),IF(AND(OR($E434={"a/b","a/c","b/a","c/a"}),P432="l"),VLOOKUP(R432,$AC$2:$AD$17,2,FALSE),IF(AND(OR($E434={"a/b","a/c","b/a","c/a"}),P431="w"),VLOOKUP(R431,$AA$2:$AB$17,2,FALSE),IF(AND(OR($E434={"a/b","a/c","b/a","c/a"}),P431="l"),VLOOKUP(R431,$AC$2:$AD$17,2,FALSE),IF(AND(OR($E434={"a/b","a/c","b/a","c/a"}),P430="w"),VLOOKUP(R430,$AA$2:$AB$17,2,FALSE),IF(AND(OR($E434={"a/b","a/c","b/a","c/a"}),P430="l"),VLOOKUP(R430,$AC$2:$AD$17,2,FALSE),IF(AND(OR($E434={"a/b","a/c","b/a","c/a"}),P429="w"),VLOOKUP(R429,$AA$2:$AB$17,2,FALSE),IF(AND(OR($E434={"a/b","a/c","b/a","c/a"}),P429="l"),VLOOKUP(R429,$AC$2:$AD$17,2,FALSE),IF(AND(OR($E434={"a/b","a/c","b/a","c/a"}),P428="w"),VLOOKUP(R428,$AA$2:$AB$17,2,FALSE),IF(AND(OR($E434={"a/b","a/c","b/a","c/a"}),P428="l"),VLOOKUP(R428,$AC$2:$AD$17,2,FALSE),IF(AND(OR($E434={"a/b","a/c","b/a","c/a"}),P427="w"),VLOOKUP(R427,$AA$2:$AB$17,2,FALSE),IF(AND(OR($E434={"a/b","a/c","b/a","c/a"}),P427="l"),VLOOKUP(R427,$AC$2:$AD$17,2,FALSE),IF(AND(OR($E434={"a/b","a/c","b/a","c/a"}),P426="w"),VLOOKUP(R426,$AA$2:$AB$17,2,FALSE),IF(AND(OR($E434={"a/b","a/c","b/a","c/a"}),P426="l"),VLOOKUP(R426,$AC$2:$AD$17,2,FALSE),IF(AND(OR($E434={"a/b","a/c","b/a","c/a"}),P425="w"),VLOOKUP(R425,$AA$2:$AB$17,2,FALSE),IF(AND(OR($E434={"a/b","a/c","b/a","c/a"}),P425="l"),VLOOKUP(R425,$AC$2:$AD$17,2,FALSE),IF(AND(OR($E434={"a/b","a/c","b/a","c/a"}),P424="w"),VLOOKUP(R424,$AA$2:$AB$17,2,FALSE),IF(AND(OR($E434={"a/b","a/c","b/a","c/a"}),P424="l"),VLOOKUP(R424,$AC$2:$AD$17,2,FALSE),IF(OR($E434={"a/b","a/c","b/a","c/a"}),1,"")))))))))))))))))))))))</f>
        <v/>
      </c>
      <c r="S435" s="13" t="str">
        <f>IF(AND(T435="c",$A435&gt;=1,OR(U435={1,"2a","2b",3,"5a","5b","10a","10b","20a","20b","40a","40b","80a","80b","160a","160b"})),"w",IF(AND(T435="",$A435&gt;=1,OR(U435={1,"2a","2b",3,"5a","5b","10a","10b","20a","20b","40a","40b","80a","80b","160a","160b"})),"l",""))</f>
        <v/>
      </c>
      <c r="T435" s="7" t="str">
        <f>IF(OR($A435={2,5,8,11,14,17,20,23,26,29,32,35}),"c","")</f>
        <v/>
      </c>
      <c r="U435" s="14" t="str">
        <f>IF(AND(OR($E434={"a/b","b/c","b/a","c/b"}),S434="w"),VLOOKUP(U434,$AA$2:$AB$17,2,FALSE),IF(AND(OR($E434={"a/b","b/c","b/a","c/b"}),S434="l"),VLOOKUP(U434,$AC$2:$AD$17,2,FALSE),IF(AND(OR($E434={"a/b","b/c","b/a","c/b"}),S433="w"),VLOOKUP(U433,$AA$2:$AB$17,2,FALSE),IF(AND(OR($E434={"a/b","b/c","b/a","c/b"}),S433="l"),VLOOKUP(U433,$AC$2:$AD$17,2,FALSE),IF(AND(OR($E434={"a/b","b/c","b/a","c/b"}),S432="w"),VLOOKUP(U432,$AA$2:$AB$17,2,FALSE),IF(AND(OR($E434={"a/b","b/c","b/a","c/b"}),S432="l"),VLOOKUP(U432,$AC$2:$AD$17,2,FALSE),IF(AND(OR($E434={"a/b","b/c","b/a","c/b"}),S431="w"),VLOOKUP(U431,$AA$2:$AB$17,2,FALSE),IF(AND(OR($E434={"a/b","b/c","b/a","c/b"}),S431="l"),VLOOKUP(U431,$AC$2:$AD$17,2,FALSE),IF(AND(OR($E434={"a/b","b/c","b/a","c/b"}),S430="w"),VLOOKUP(U430,$AA$2:$AB$17,2,FALSE),IF(AND(OR($E434={"a/b","b/c","b/a","c/b"}),S430="l"),VLOOKUP(U430,$AC$2:$AD$17,2,FALSE),IF(AND(OR($E434={"a/b","b/c","b/a","c/b"}),S429="w"),VLOOKUP(U429,$AA$2:$AB$17,2,FALSE),IF(AND(OR($E434={"a/b","b/c","b/a","c/b"}),S429="l"),VLOOKUP(U429,$AC$2:$AD$17,2,FALSE),IF(AND(OR($E434={"a/b","b/c","b/a","c/b"}),S428="w"),VLOOKUP(U428,$AA$2:$AB$17,2,FALSE),IF(AND(OR($E434={"a/b","b/c","b/a","c/b"}),S428="l"),VLOOKUP(U428,$AC$2:$AD$17,2,FALSE),IF(AND(OR($E434={"a/b","b/c","b/a","c/b"}),S427="w"),VLOOKUP(U427,$AA$2:$AB$17,2,FALSE),IF(AND(OR($E434={"a/b","b/c","b/a","c/b"}),S427="l"),VLOOKUP(U427,$AC$2:$AD$17,2,FALSE),IF(AND(OR($E434={"a/b","b/c","b/a","c/b"}),S426="w"),VLOOKUP(U426,$AA$2:$AB$17,2,FALSE),IF(AND(OR($E434={"a/b","b/c","b/a","c/b"}),S426="l"),VLOOKUP(U426,$AC$2:$AD$17,2,FALSE),IF(AND(OR($E434={"a/b","b/c","b/a","c/b"}),S425="w"),VLOOKUP(U425,$AA$2:$AB$17,2,FALSE),IF(AND(OR($E434={"a/b","b/c","b/a","c/b"}),S425="l"),VLOOKUP(U425,$AC$2:$AD$17,2,FALSE),IF(AND(OR($E434={"a/b","b/c","b/a","c/b"}),S424="w"),VLOOKUP(U424,$AA$2:$AB$17,2,FALSE),IF(AND(OR($E434={"a/b","b/c","b/a","c/b"}),S424="l"),VLOOKUP(U424,$AC$2:$AD$17,2,FALSE),IF(OR($E434={"a/b","b/c","b/a","c/b"}),1,"")))))))))))))))))))))))</f>
        <v/>
      </c>
      <c r="V435" s="13" t="str">
        <f>IF(AND(W435="c",$A435&gt;=1,OR(X435={1,"2a","2b",3,"5a","5b","10a","10b","20a","20b","40a","40b","80a","80b","160a","160b"})),"w",IF(AND(W435="",$A435&gt;=1,OR(X435={1,"2a","2b",3,"5a","5b","10a","10b","20a","20b","40a","40b","80a","80b","160a","160b"})),"l",""))</f>
        <v/>
      </c>
      <c r="W435" s="7" t="str">
        <f>IF(OR($A435={3,6,9,12,15,18,21,24,27,30,33,36}),"c","")</f>
        <v/>
      </c>
      <c r="X435" s="14" t="str">
        <f>IF(AND(OR($E434={"a/c","b/c","c/a","c/b"}),V434="w"),VLOOKUP(X434,$AA$2:$AB$17,2,FALSE),IF(AND(OR($E434={"a/c","b/c","c/a","c/b"}),V434="l"),VLOOKUP(X434,$AC$2:$AD$17,2,FALSE),IF(AND(OR($E434={"a/c","b/c","c/a","c/b"}),V433="w"),VLOOKUP(X433,$AA$2:$AB$17,2,FALSE),IF(AND(OR($E434={"a/c","b/c","c/a","c/b"}),V433="l"),VLOOKUP(X433,$AC$2:$AD$17,2,FALSE),IF(AND(OR($E434={"a/c","b/c","c/a","c/b"}),V432="w"),VLOOKUP(X432,$AA$2:$AB$17,2,FALSE),IF(AND(OR($E434={"a/c","b/c","c/a","c/b"}),V432="l"),VLOOKUP(X432,$AC$2:$AD$17,2,FALSE),IF(AND(OR($E434={"a/c","b/c","c/a","c/b"}),V431="w"),VLOOKUP(X431,$AA$2:$AB$17,2,FALSE),IF(AND(OR($E434={"a/c","b/c","c/a","c/b"}),V431="l"),VLOOKUP(X431,$AC$2:$AD$17,2,FALSE),IF(AND(OR($E434={"a/c","b/c","c/a","c/b"}),V430="w"),VLOOKUP(X430,$AA$2:$AB$17,2,FALSE),IF(AND(OR($E434={"a/c","b/c","c/a","c/b"}),V430="l"),VLOOKUP(X430,$AC$2:$AD$17,2,FALSE),IF(AND(OR($E434={"a/c","b/c","c/a","c/b"}),V429="w"),VLOOKUP(X429,$AA$2:$AB$17,2,FALSE),IF(AND(OR($E434={"a/c","b/c","c/a","c/b"}),V429="l"),VLOOKUP(X429,$AC$2:$AD$17,2,FALSE),IF(AND(OR($E434={"a/c","b/c","c/a","c/b"}),V428="w"),VLOOKUP(X428,$AA$2:$AB$17,2,FALSE),IF(AND(OR($E434={"a/c","b/c","c/a","c/b"}),V428="l"),VLOOKUP(X428,$AC$2:$AD$17,2,FALSE),IF(AND(OR($E434={"a/c","b/c","c/a","c/b"}),V427="w"),VLOOKUP(X427,$AA$2:$AB$17,2,FALSE),IF(AND(OR($E434={"a/c","b/c","c/a","c/b"}),V427="l"),VLOOKUP(X427,$AC$2:$AD$17,2,FALSE),IF(AND(OR($E434={"a/c","b/c","c/a","c/b"}),V426="w"),VLOOKUP(X426,$AA$2:$AB$17,2,FALSE),IF(AND(OR($E434={"a/c","b/c","c/a","c/b"}),V426="l"),VLOOKUP(X426,$AC$2:$AD$17,2,FALSE),IF(AND(OR($E434={"a/c","b/c","c/a","c/b"}),V425="w"),VLOOKUP(X425,$AA$2:$AB$17,2,FALSE),IF(AND(OR($E434={"a/c","b/c","c/a","c/b"}),V425="l"),VLOOKUP(X425,$AC$2:$AD$17,2,FALSE),IF(AND(OR($E434={"a/c","b/c","c/a","c/b"}),V424="w"),VLOOKUP(X424,$AA$2:$AB$17,2,FALSE),IF(AND(OR($E434={"a/c","b/c","c/a","c/b"}),V424="l"),VLOOKUP(X424,$AC$2:$AD$17,2,FALSE),IF(OR($E434={"a/c","b/c","c/a","c/b"}),1,"")))))))))))))))))))))))</f>
        <v/>
      </c>
      <c r="Y435" s="12">
        <f t="shared" si="38"/>
        <v>0</v>
      </c>
      <c r="Z435" s="27">
        <f t="shared" si="39"/>
        <v>0</v>
      </c>
    </row>
    <row r="436" spans="2:26">
      <c r="B436" s="9" t="str">
        <f>IF(OR($A436={1,2,3,4,5,6,7,8,9,10,11,12}),1,IF(OR($A436={13,14,15,16,17,18,19,20,21,22,23,24}),2,IF(OR($A436={25,26,27,28,29,30,31,32,33,34,35,36}),3,"")))</f>
        <v/>
      </c>
      <c r="C436" s="9" t="str">
        <f>IF(OR($A436={1,4,7,10,13,16,19,22,25,28,31,34}),"A",IF(OR($A436={2,5,8,11,14,17,20,23,26,29,32,35}),"B",IF(OR($A436={3,6,9,12,15,18,21,24,27,30,33,36}),"C","")))</f>
        <v/>
      </c>
      <c r="D436" t="str">
        <f t="shared" si="40"/>
        <v/>
      </c>
      <c r="E436" t="str">
        <f t="shared" si="41"/>
        <v/>
      </c>
      <c r="F436" s="13" t="str">
        <f>IF(AND(G436="d",$A436&gt;=1,OR(H436={1,"2a","2b",3,"5a","5b","10a","10b","20a","20b","40a","40b","80a","80b","160a","160b"})),"w",IF(AND(G436="",$A436&gt;=1,OR(H436={1,"2a","2b",3,"5a","5b","10a","10b","20a","20b","40a","40b","80a","80b","160a","160b"})),"l",""))</f>
        <v/>
      </c>
      <c r="G436" s="7" t="str">
        <f>IF(OR($A436={1,2,3,4,5,6,7,8,9,10,11,12}),"d","")</f>
        <v/>
      </c>
      <c r="H436" s="14" t="str">
        <f>IF(AND(OR($D435={"1/2","1/3","2/1","3/1"}),F435="w"),VLOOKUP(H435,$AA$2:$AB$17,2,FALSE),IF(AND(OR($D435={"1/2","1/3","2/1","3/1"}),F435="l"),VLOOKUP(H435,$AC$2:$AD$17,2,FALSE),IF(AND(OR($D435={"1/2","1/3","2/1","3/1"}),F434="w"),VLOOKUP(H434,$AA$2:$AB$17,2,FALSE),IF(AND(OR($D435={"1/2","1/3","2/1","3/1"}),F434="l"),VLOOKUP(H434,$AC$2:$AD$17,2,FALSE),IF(AND(OR($D435={"1/2","1/3","2/1","3/1"}),F433="w"),VLOOKUP(H433,$AA$2:$AB$17,2,FALSE),IF(AND(OR($D435={"1/2","1/3","2/1","3/1"}),F433="l"),VLOOKUP(H433,$AC$2:$AD$17,2,FALSE),IF(AND(OR($D435={"1/2","1/3","2/1","3/1"}),F432="w"),VLOOKUP(H432,$AA$2:$AB$17,2,FALSE),IF(AND(OR($D435={"1/2","1/3","2/1","3/1"}),F432="l"),VLOOKUP(H432,$AC$2:$AD$17,2,FALSE),IF(AND(OR($D435={"1/2","1/3","2/1","3/1"}),F431="w"),VLOOKUP(H431,$AA$2:$AB$17,2,FALSE),IF(AND(OR($D435={"1/2","1/3","2/1","3/1"}),F431="l"),VLOOKUP(H431,$AC$2:$AD$17,2,FALSE),IF(AND(OR($D435={"1/2","1/3","2/1","3/1"}),F430="w"),VLOOKUP(H430,$AA$2:$AB$17,2,FALSE),IF(AND(OR($D435={"1/2","1/3","2/1","3/1"}),F430="l"),VLOOKUP(H430,$AC$2:$AD$17,2,FALSE),IF(AND(OR($D435={"1/2","1/3","2/1","3/1"}),F429="w"),VLOOKUP(H429,$AA$2:$AB$17,2,FALSE),IF(AND(OR($D435={"1/2","1/3","2/1","3/1"}),F429="l"),VLOOKUP(H429,$AC$2:$AD$17,2,FALSE),IF(AND(OR($D435={"1/2","1/3","2/1","3/1"}),F428="w"),VLOOKUP(H428,$AA$2:$AB$17,2,FALSE),IF(AND(OR($D435={"1/2","1/3","2/1","3/1"}),F428="l"),VLOOKUP(H428,$AC$2:$AD$17,2,FALSE),IF(AND(OR($D435={"1/2","1/3","2/1","3/1"}),F427="w"),VLOOKUP(H427,$AA$2:$AB$17,2,FALSE),IF(AND(OR($D435={"1/2","1/3","2/1","3/1"}),F427="l"),VLOOKUP(H427,$AC$2:$AD$17,2,FALSE),IF(AND(OR($D435={"1/2","1/3","2/1","3/1"}),F426="w"),VLOOKUP(H426,$AA$2:$AB$17,2,FALSE),IF(AND(OR($D435={"1/2","1/3","2/1","3/1"}),F426="l"),VLOOKUP(H426,$AC$2:$AD$17,2,FALSE),IF(AND(OR($D435={"1/2","1/3","2/1","3/1"}),F425="w"),VLOOKUP(H425,$AA$2:$AB$17,2,FALSE),IF(AND(OR($D435={"1/2","1/3","2/1","3/1"}),F425="l"),VLOOKUP(H425,$AC$2:$AD$17,2,FALSE),IF(OR($D435={"1/2","1/3","2/1","3/1"}),1,"")))))))))))))))))))))))</f>
        <v/>
      </c>
      <c r="I436" s="13" t="str">
        <f>IF(AND(J436="d",$A436&gt;=1,OR(K436={1,"2a","2b",3,"5a","5b","10a","10b","20a","20b","40a","40b","80a","80b","160a","160b"})),"w",IF(AND(J436="",$A436&gt;=1,OR(K436={1,"2a","2b",3,"5a","5b","10a","10b","20a","20b","40a","40b","80a","80b","160a","160b"})),"l",""))</f>
        <v/>
      </c>
      <c r="J436" s="7" t="str">
        <f>IF(OR($A436={13,14,15,16,17,18,19,20,21,22,23,24}),"d","")</f>
        <v/>
      </c>
      <c r="K436" s="14" t="str">
        <f>IF(AND(OR($D435={"1/2","2/3","2/1","3/2"}),I435="w"),VLOOKUP(K435,$AA$2:$AB$17,2,FALSE),IF(AND(OR($D435={"1/2","2/3","2/1","3/2"}),I435="l"),VLOOKUP(K435,$AC$2:$AD$17,2,FALSE),IF(AND(OR($D435={"1/2","2/3","2/1","3/2"}),I434="w"),VLOOKUP(K434,$AA$2:$AB$17,2,FALSE),IF(AND(OR($D435={"1/2","2/3","2/1","3/2"}),I434="l"),VLOOKUP(K434,$AC$2:$AD$17,2,FALSE),IF(AND(OR($D435={"1/2","2/3","2/1","3/2"}),I433="w"),VLOOKUP(K433,$AA$2:$AB$17,2,FALSE),IF(AND(OR($D435={"1/2","2/3","2/1","3/2"}),I433="l"),VLOOKUP(K433,$AC$2:$AD$17,2,FALSE),IF(AND(OR($D435={"1/2","2/3","2/1","3/2"}),I432="w"),VLOOKUP(K432,$AA$2:$AB$17,2,FALSE),IF(AND(OR($D435={"1/2","2/3","2/1","3/2"}),I432="l"),VLOOKUP(K432,$AC$2:$AD$17,2,FALSE),IF(AND(OR($D435={"1/2","2/3","2/1","3/2"}),I431="w"),VLOOKUP(K431,$AA$2:$AB$17,2,FALSE),IF(AND(OR($D435={"1/2","2/3","2/1","3/2"}),I431="l"),VLOOKUP(K431,$AC$2:$AD$17,2,FALSE),IF(AND(OR($D435={"1/2","2/3","2/1","3/2"}),I430="w"),VLOOKUP(K430,$AA$2:$AB$17,2,FALSE),IF(AND(OR($D435={"1/2","2/3","2/1","3/2"}),I430="l"),VLOOKUP(K430,$AC$2:$AD$17,2,FALSE),IF(AND(OR($D435={"1/2","2/3","2/1","3/2"}),I429="w"),VLOOKUP(K429,$AA$2:$AB$17,2,FALSE),IF(AND(OR($D435={"1/2","2/3","2/1","3/2"}),I429="l"),VLOOKUP(K429,$AC$2:$AD$17,2,FALSE),IF(AND(OR($D435={"1/2","2/3","2/1","3/2"}),I428="w"),VLOOKUP(K428,$AA$2:$AB$17,2,FALSE),IF(AND(OR($D435={"1/2","2/3","2/1","3/2"}),I428="l"),VLOOKUP(K428,$AC$2:$AD$17,2,FALSE),IF(AND(OR($D435={"1/2","2/3","2/1","3/2"}),I427="w"),VLOOKUP(K427,$AA$2:$AB$17,2,FALSE),IF(AND(OR($D435={"1/2","2/3","2/1","3/2"}),I427="l"),VLOOKUP(K427,$AC$2:$AD$17,2,FALSE),IF(AND(OR($D435={"1/2","2/3","2/1","3/2"}),I426="w"),VLOOKUP(K426,$AA$2:$AB$17,2,FALSE),IF(AND(OR($D435={"1/2","2/3","2/1","3/2"}),I426="l"),VLOOKUP(K426,$AC$2:$AD$17,2,FALSE),IF(AND(OR($D435={"1/2","2/3","2/1","3/2"}),I425="w"),VLOOKUP(K425,$AA$2:$AB$17,2,FALSE),IF(AND(OR($D435={"1/2","2/3","2/1","3/2"}),I425="l"),VLOOKUP(K425,$AC$2:$AD$17,2,FALSE),IF(OR($D435={"1/2","2/3","2/1","3/2"}),1,"")))))))))))))))))))))))</f>
        <v/>
      </c>
      <c r="L436" s="13" t="str">
        <f>IF(AND(M436="d",$A436&gt;=1,OR(N436={1,"2a","2b",3,"5a","5b","10a","10b","20a","20b","40a","40b","80a","80b","160a","160b"})),"w",IF(AND(M436="",$A436&gt;=1,OR(N436={1,"2a","2b",3,"5a","5b","10a","10b","20a","20b","40a","40b","80a","80b","160a","160b"})),"l",""))</f>
        <v/>
      </c>
      <c r="M436" s="7" t="str">
        <f>IF(OR($A436={25,26,27,28,29,30,31,32,33,34,35,36}),"d","")</f>
        <v/>
      </c>
      <c r="N436" s="14" t="str">
        <f>IF(AND(OR($D435={"1/3","2/3","3/1","3/2"}),L435="w"),VLOOKUP(N435,$AA$2:$AB$17,2,FALSE),IF(AND(OR($D435={"1/3","2/3","3/1","3/2"}),L435="l"),VLOOKUP(N435,$AC$2:$AD$17,2,FALSE),IF(AND(OR($D435={"1/3","2/3","3/1","3/2"}),L434="w"),VLOOKUP(N434,$AA$2:$AB$17,2,FALSE),IF(AND(OR($D435={"1/3","2/3","3/1","3/2"}),L434="l"),VLOOKUP(N434,$AC$2:$AD$17,2,FALSE),IF(AND(OR($D435={"1/3","2/3","3/1","3/2"}),L433="w"),VLOOKUP(N433,$AA$2:$AB$17,2,FALSE),IF(AND(OR($D435={"1/3","2/3","3/1","3/2"}),L433="l"),VLOOKUP(N433,$AC$2:$AD$17,2,FALSE),IF(AND(OR($D435={"1/3","2/3","3/1","3/2"}),L432="w"),VLOOKUP(N432,$AA$2:$AB$17,2,FALSE),IF(AND(OR($D435={"1/3","2/3","3/1","3/2"}),L432="l"),VLOOKUP(N432,$AC$2:$AD$17,2,FALSE),IF(AND(OR($D435={"1/3","2/3","3/1","3/2"}),L431="w"),VLOOKUP(N431,$AA$2:$AB$17,2,FALSE),IF(AND(OR($D435={"1/3","2/3","3/1","3/2"}),L431="l"),VLOOKUP(N431,$AC$2:$AD$17,2,FALSE),IF(AND(OR($D435={"1/3","2/3","3/1","3/2"}),L430="w"),VLOOKUP(N430,$AA$2:$AB$17,2,FALSE),IF(AND(OR($D435={"1/3","2/3","3/1","3/2"}),L430="l"),VLOOKUP(N430,$AC$2:$AD$17,2,FALSE),IF(AND(OR($D435={"1/3","2/3","3/1","3/2"}),L429="w"),VLOOKUP(N429,$AA$2:$AB$17,2,FALSE),IF(AND(OR($D435={"1/3","2/3","3/1","3/2"}),L429="l"),VLOOKUP(N429,$AC$2:$AD$17,2,FALSE),IF(AND(OR($D435={"1/3","2/3","3/1","3/2"}),L428="w"),VLOOKUP(N428,$AA$2:$AB$17,2,FALSE),IF(AND(OR($D435={"1/3","2/3","3/1","3/2"}),L428="l"),VLOOKUP(N428,$AC$2:$AD$17,2,FALSE),IF(AND(OR($D435={"1/3","2/3","3/1","3/2"}),L427="w"),VLOOKUP(N427,$AA$2:$AB$17,2,FALSE),IF(AND(OR($D435={"1/3","2/3","3/1","3/2"}),L427="l"),VLOOKUP(N427,$AC$2:$AD$17,2,FALSE),IF(AND(OR($D435={"1/3","2/3","3/1","3/2"}),L426="w"),VLOOKUP(N426,$AA$2:$AB$17,2,FALSE),IF(AND(OR($D435={"1/3","2/3","3/1","3/2"}),L426="l"),VLOOKUP(N426,$AC$2:$AD$17,2,FALSE),IF(AND(OR($D435={"1/3","2/3","3/1","3/2"}),L425="w"),VLOOKUP(N425,$AA$2:$AB$17,2,FALSE),IF(AND(OR($D435={"1/3","2/3","3/1","3/2"}),L425="l"),VLOOKUP(N425,$AC$2:$AD$17,2,FALSE),IF(OR($D435={"1/3","2/3","3/1","3/2"}),1,"")))))))))))))))))))))))</f>
        <v/>
      </c>
      <c r="O436" s="12">
        <f t="shared" si="37"/>
        <v>0</v>
      </c>
      <c r="P436" s="13" t="str">
        <f>IF(AND(Q436="c",$A436&gt;=1,OR(R436={1,"2a","2b",3,"5a","5b","10a","10b","20a","20b","40a","40b","80a","80b","160a","160b"})),"w",IF(AND(Q436="",$A436&gt;=1,OR(R436={1,"2a","2b",3,"5a","5b","10a","10b","20a","20b","40a","40b","80a","80b","160a","160b"})),"l",""))</f>
        <v/>
      </c>
      <c r="Q436" s="7" t="str">
        <f>IF(OR($A436={1,4,7,10,13,16,19,22,25,28,31,34}),"c","")</f>
        <v/>
      </c>
      <c r="R436" s="14" t="str">
        <f>IF(AND(OR($E435={"a/b","a/c","b/a","c/a"}),P435="w"),VLOOKUP(R435,$AA$2:$AB$17,2,FALSE),IF(AND(OR($E435={"a/b","a/c","b/a","c/a"}),P435="l"),VLOOKUP(R435,$AC$2:$AD$17,2,FALSE),IF(AND(OR($E435={"a/b","a/c","b/a","c/a"}),P434="w"),VLOOKUP(R434,$AA$2:$AB$17,2,FALSE),IF(AND(OR($E435={"a/b","a/c","b/a","c/a"}),P434="l"),VLOOKUP(R434,$AC$2:$AD$17,2,FALSE),IF(AND(OR($E435={"a/b","a/c","b/a","c/a"}),P433="w"),VLOOKUP(R433,$AA$2:$AB$17,2,FALSE),IF(AND(OR($E435={"a/b","a/c","b/a","c/a"}),P433="l"),VLOOKUP(R433,$AC$2:$AD$17,2,FALSE),IF(AND(OR($E435={"a/b","a/c","b/a","c/a"}),P432="w"),VLOOKUP(R432,$AA$2:$AB$17,2,FALSE),IF(AND(OR($E435={"a/b","a/c","b/a","c/a"}),P432="l"),VLOOKUP(R432,$AC$2:$AD$17,2,FALSE),IF(AND(OR($E435={"a/b","a/c","b/a","c/a"}),P431="w"),VLOOKUP(R431,$AA$2:$AB$17,2,FALSE),IF(AND(OR($E435={"a/b","a/c","b/a","c/a"}),P431="l"),VLOOKUP(R431,$AC$2:$AD$17,2,FALSE),IF(AND(OR($E435={"a/b","a/c","b/a","c/a"}),P430="w"),VLOOKUP(R430,$AA$2:$AB$17,2,FALSE),IF(AND(OR($E435={"a/b","a/c","b/a","c/a"}),P430="l"),VLOOKUP(R430,$AC$2:$AD$17,2,FALSE),IF(AND(OR($E435={"a/b","a/c","b/a","c/a"}),P429="w"),VLOOKUP(R429,$AA$2:$AB$17,2,FALSE),IF(AND(OR($E435={"a/b","a/c","b/a","c/a"}),P429="l"),VLOOKUP(R429,$AC$2:$AD$17,2,FALSE),IF(AND(OR($E435={"a/b","a/c","b/a","c/a"}),P428="w"),VLOOKUP(R428,$AA$2:$AB$17,2,FALSE),IF(AND(OR($E435={"a/b","a/c","b/a","c/a"}),P428="l"),VLOOKUP(R428,$AC$2:$AD$17,2,FALSE),IF(AND(OR($E435={"a/b","a/c","b/a","c/a"}),P427="w"),VLOOKUP(R427,$AA$2:$AB$17,2,FALSE),IF(AND(OR($E435={"a/b","a/c","b/a","c/a"}),P427="l"),VLOOKUP(R427,$AC$2:$AD$17,2,FALSE),IF(AND(OR($E435={"a/b","a/c","b/a","c/a"}),P426="w"),VLOOKUP(R426,$AA$2:$AB$17,2,FALSE),IF(AND(OR($E435={"a/b","a/c","b/a","c/a"}),P426="l"),VLOOKUP(R426,$AC$2:$AD$17,2,FALSE),IF(AND(OR($E435={"a/b","a/c","b/a","c/a"}),P425="w"),VLOOKUP(R425,$AA$2:$AB$17,2,FALSE),IF(AND(OR($E435={"a/b","a/c","b/a","c/a"}),P425="l"),VLOOKUP(R425,$AC$2:$AD$17,2,FALSE),IF(OR($E435={"a/b","a/c","b/a","c/a"}),1,"")))))))))))))))))))))))</f>
        <v/>
      </c>
      <c r="S436" s="13" t="str">
        <f>IF(AND(T436="c",$A436&gt;=1,OR(U436={1,"2a","2b",3,"5a","5b","10a","10b","20a","20b","40a","40b","80a","80b","160a","160b"})),"w",IF(AND(T436="",$A436&gt;=1,OR(U436={1,"2a","2b",3,"5a","5b","10a","10b","20a","20b","40a","40b","80a","80b","160a","160b"})),"l",""))</f>
        <v/>
      </c>
      <c r="T436" s="7" t="str">
        <f>IF(OR($A436={2,5,8,11,14,17,20,23,26,29,32,35}),"c","")</f>
        <v/>
      </c>
      <c r="U436" s="14" t="str">
        <f>IF(AND(OR($E435={"a/b","b/c","b/a","c/b"}),S435="w"),VLOOKUP(U435,$AA$2:$AB$17,2,FALSE),IF(AND(OR($E435={"a/b","b/c","b/a","c/b"}),S435="l"),VLOOKUP(U435,$AC$2:$AD$17,2,FALSE),IF(AND(OR($E435={"a/b","b/c","b/a","c/b"}),S434="w"),VLOOKUP(U434,$AA$2:$AB$17,2,FALSE),IF(AND(OR($E435={"a/b","b/c","b/a","c/b"}),S434="l"),VLOOKUP(U434,$AC$2:$AD$17,2,FALSE),IF(AND(OR($E435={"a/b","b/c","b/a","c/b"}),S433="w"),VLOOKUP(U433,$AA$2:$AB$17,2,FALSE),IF(AND(OR($E435={"a/b","b/c","b/a","c/b"}),S433="l"),VLOOKUP(U433,$AC$2:$AD$17,2,FALSE),IF(AND(OR($E435={"a/b","b/c","b/a","c/b"}),S432="w"),VLOOKUP(U432,$AA$2:$AB$17,2,FALSE),IF(AND(OR($E435={"a/b","b/c","b/a","c/b"}),S432="l"),VLOOKUP(U432,$AC$2:$AD$17,2,FALSE),IF(AND(OR($E435={"a/b","b/c","b/a","c/b"}),S431="w"),VLOOKUP(U431,$AA$2:$AB$17,2,FALSE),IF(AND(OR($E435={"a/b","b/c","b/a","c/b"}),S431="l"),VLOOKUP(U431,$AC$2:$AD$17,2,FALSE),IF(AND(OR($E435={"a/b","b/c","b/a","c/b"}),S430="w"),VLOOKUP(U430,$AA$2:$AB$17,2,FALSE),IF(AND(OR($E435={"a/b","b/c","b/a","c/b"}),S430="l"),VLOOKUP(U430,$AC$2:$AD$17,2,FALSE),IF(AND(OR($E435={"a/b","b/c","b/a","c/b"}),S429="w"),VLOOKUP(U429,$AA$2:$AB$17,2,FALSE),IF(AND(OR($E435={"a/b","b/c","b/a","c/b"}),S429="l"),VLOOKUP(U429,$AC$2:$AD$17,2,FALSE),IF(AND(OR($E435={"a/b","b/c","b/a","c/b"}),S428="w"),VLOOKUP(U428,$AA$2:$AB$17,2,FALSE),IF(AND(OR($E435={"a/b","b/c","b/a","c/b"}),S428="l"),VLOOKUP(U428,$AC$2:$AD$17,2,FALSE),IF(AND(OR($E435={"a/b","b/c","b/a","c/b"}),S427="w"),VLOOKUP(U427,$AA$2:$AB$17,2,FALSE),IF(AND(OR($E435={"a/b","b/c","b/a","c/b"}),S427="l"),VLOOKUP(U427,$AC$2:$AD$17,2,FALSE),IF(AND(OR($E435={"a/b","b/c","b/a","c/b"}),S426="w"),VLOOKUP(U426,$AA$2:$AB$17,2,FALSE),IF(AND(OR($E435={"a/b","b/c","b/a","c/b"}),S426="l"),VLOOKUP(U426,$AC$2:$AD$17,2,FALSE),IF(AND(OR($E435={"a/b","b/c","b/a","c/b"}),S425="w"),VLOOKUP(U425,$AA$2:$AB$17,2,FALSE),IF(AND(OR($E435={"a/b","b/c","b/a","c/b"}),S425="l"),VLOOKUP(U425,$AC$2:$AD$17,2,FALSE),IF(OR($E435={"a/b","b/c","b/a","c/b"}),1,"")))))))))))))))))))))))</f>
        <v/>
      </c>
      <c r="V436" s="13" t="str">
        <f>IF(AND(W436="c",$A436&gt;=1,OR(X436={1,"2a","2b",3,"5a","5b","10a","10b","20a","20b","40a","40b","80a","80b","160a","160b"})),"w",IF(AND(W436="",$A436&gt;=1,OR(X436={1,"2a","2b",3,"5a","5b","10a","10b","20a","20b","40a","40b","80a","80b","160a","160b"})),"l",""))</f>
        <v/>
      </c>
      <c r="W436" s="7" t="str">
        <f>IF(OR($A436={3,6,9,12,15,18,21,24,27,30,33,36}),"c","")</f>
        <v/>
      </c>
      <c r="X436" s="14" t="str">
        <f>IF(AND(OR($E435={"a/c","b/c","c/a","c/b"}),V435="w"),VLOOKUP(X435,$AA$2:$AB$17,2,FALSE),IF(AND(OR($E435={"a/c","b/c","c/a","c/b"}),V435="l"),VLOOKUP(X435,$AC$2:$AD$17,2,FALSE),IF(AND(OR($E435={"a/c","b/c","c/a","c/b"}),V434="w"),VLOOKUP(X434,$AA$2:$AB$17,2,FALSE),IF(AND(OR($E435={"a/c","b/c","c/a","c/b"}),V434="l"),VLOOKUP(X434,$AC$2:$AD$17,2,FALSE),IF(AND(OR($E435={"a/c","b/c","c/a","c/b"}),V433="w"),VLOOKUP(X433,$AA$2:$AB$17,2,FALSE),IF(AND(OR($E435={"a/c","b/c","c/a","c/b"}),V433="l"),VLOOKUP(X433,$AC$2:$AD$17,2,FALSE),IF(AND(OR($E435={"a/c","b/c","c/a","c/b"}),V432="w"),VLOOKUP(X432,$AA$2:$AB$17,2,FALSE),IF(AND(OR($E435={"a/c","b/c","c/a","c/b"}),V432="l"),VLOOKUP(X432,$AC$2:$AD$17,2,FALSE),IF(AND(OR($E435={"a/c","b/c","c/a","c/b"}),V431="w"),VLOOKUP(X431,$AA$2:$AB$17,2,FALSE),IF(AND(OR($E435={"a/c","b/c","c/a","c/b"}),V431="l"),VLOOKUP(X431,$AC$2:$AD$17,2,FALSE),IF(AND(OR($E435={"a/c","b/c","c/a","c/b"}),V430="w"),VLOOKUP(X430,$AA$2:$AB$17,2,FALSE),IF(AND(OR($E435={"a/c","b/c","c/a","c/b"}),V430="l"),VLOOKUP(X430,$AC$2:$AD$17,2,FALSE),IF(AND(OR($E435={"a/c","b/c","c/a","c/b"}),V429="w"),VLOOKUP(X429,$AA$2:$AB$17,2,FALSE),IF(AND(OR($E435={"a/c","b/c","c/a","c/b"}),V429="l"),VLOOKUP(X429,$AC$2:$AD$17,2,FALSE),IF(AND(OR($E435={"a/c","b/c","c/a","c/b"}),V428="w"),VLOOKUP(X428,$AA$2:$AB$17,2,FALSE),IF(AND(OR($E435={"a/c","b/c","c/a","c/b"}),V428="l"),VLOOKUP(X428,$AC$2:$AD$17,2,FALSE),IF(AND(OR($E435={"a/c","b/c","c/a","c/b"}),V427="w"),VLOOKUP(X427,$AA$2:$AB$17,2,FALSE),IF(AND(OR($E435={"a/c","b/c","c/a","c/b"}),V427="l"),VLOOKUP(X427,$AC$2:$AD$17,2,FALSE),IF(AND(OR($E435={"a/c","b/c","c/a","c/b"}),V426="w"),VLOOKUP(X426,$AA$2:$AB$17,2,FALSE),IF(AND(OR($E435={"a/c","b/c","c/a","c/b"}),V426="l"),VLOOKUP(X426,$AC$2:$AD$17,2,FALSE),IF(AND(OR($E435={"a/c","b/c","c/a","c/b"}),V425="w"),VLOOKUP(X425,$AA$2:$AB$17,2,FALSE),IF(AND(OR($E435={"a/c","b/c","c/a","c/b"}),V425="l"),VLOOKUP(X425,$AC$2:$AD$17,2,FALSE),IF(OR($E435={"a/c","b/c","c/a","c/b"}),1,"")))))))))))))))))))))))</f>
        <v/>
      </c>
      <c r="Y436" s="12">
        <f t="shared" si="38"/>
        <v>0</v>
      </c>
      <c r="Z436" s="27">
        <f t="shared" si="39"/>
        <v>0</v>
      </c>
    </row>
    <row r="437" spans="2:26">
      <c r="B437" s="9" t="str">
        <f>IF(OR($A437={1,2,3,4,5,6,7,8,9,10,11,12}),1,IF(OR($A437={13,14,15,16,17,18,19,20,21,22,23,24}),2,IF(OR($A437={25,26,27,28,29,30,31,32,33,34,35,36}),3,"")))</f>
        <v/>
      </c>
      <c r="C437" s="9" t="str">
        <f>IF(OR($A437={1,4,7,10,13,16,19,22,25,28,31,34}),"A",IF(OR($A437={2,5,8,11,14,17,20,23,26,29,32,35}),"B",IF(OR($A437={3,6,9,12,15,18,21,24,27,30,33,36}),"C","")))</f>
        <v/>
      </c>
      <c r="D437" t="str">
        <f t="shared" si="40"/>
        <v/>
      </c>
      <c r="E437" t="str">
        <f t="shared" si="41"/>
        <v/>
      </c>
      <c r="F437" s="13" t="str">
        <f>IF(AND(G437="d",$A437&gt;=1,OR(H437={1,"2a","2b",3,"5a","5b","10a","10b","20a","20b","40a","40b","80a","80b","160a","160b"})),"w",IF(AND(G437="",$A437&gt;=1,OR(H437={1,"2a","2b",3,"5a","5b","10a","10b","20a","20b","40a","40b","80a","80b","160a","160b"})),"l",""))</f>
        <v/>
      </c>
      <c r="G437" s="7" t="str">
        <f>IF(OR($A437={1,2,3,4,5,6,7,8,9,10,11,12}),"d","")</f>
        <v/>
      </c>
      <c r="H437" s="14" t="str">
        <f>IF(AND(OR($D436={"1/2","1/3","2/1","3/1"}),F436="w"),VLOOKUP(H436,$AA$2:$AB$17,2,FALSE),IF(AND(OR($D436={"1/2","1/3","2/1","3/1"}),F436="l"),VLOOKUP(H436,$AC$2:$AD$17,2,FALSE),IF(AND(OR($D436={"1/2","1/3","2/1","3/1"}),F435="w"),VLOOKUP(H435,$AA$2:$AB$17,2,FALSE),IF(AND(OR($D436={"1/2","1/3","2/1","3/1"}),F435="l"),VLOOKUP(H435,$AC$2:$AD$17,2,FALSE),IF(AND(OR($D436={"1/2","1/3","2/1","3/1"}),F434="w"),VLOOKUP(H434,$AA$2:$AB$17,2,FALSE),IF(AND(OR($D436={"1/2","1/3","2/1","3/1"}),F434="l"),VLOOKUP(H434,$AC$2:$AD$17,2,FALSE),IF(AND(OR($D436={"1/2","1/3","2/1","3/1"}),F433="w"),VLOOKUP(H433,$AA$2:$AB$17,2,FALSE),IF(AND(OR($D436={"1/2","1/3","2/1","3/1"}),F433="l"),VLOOKUP(H433,$AC$2:$AD$17,2,FALSE),IF(AND(OR($D436={"1/2","1/3","2/1","3/1"}),F432="w"),VLOOKUP(H432,$AA$2:$AB$17,2,FALSE),IF(AND(OR($D436={"1/2","1/3","2/1","3/1"}),F432="l"),VLOOKUP(H432,$AC$2:$AD$17,2,FALSE),IF(AND(OR($D436={"1/2","1/3","2/1","3/1"}),F431="w"),VLOOKUP(H431,$AA$2:$AB$17,2,FALSE),IF(AND(OR($D436={"1/2","1/3","2/1","3/1"}),F431="l"),VLOOKUP(H431,$AC$2:$AD$17,2,FALSE),IF(AND(OR($D436={"1/2","1/3","2/1","3/1"}),F430="w"),VLOOKUP(H430,$AA$2:$AB$17,2,FALSE),IF(AND(OR($D436={"1/2","1/3","2/1","3/1"}),F430="l"),VLOOKUP(H430,$AC$2:$AD$17,2,FALSE),IF(AND(OR($D436={"1/2","1/3","2/1","3/1"}),F429="w"),VLOOKUP(H429,$AA$2:$AB$17,2,FALSE),IF(AND(OR($D436={"1/2","1/3","2/1","3/1"}),F429="l"),VLOOKUP(H429,$AC$2:$AD$17,2,FALSE),IF(AND(OR($D436={"1/2","1/3","2/1","3/1"}),F428="w"),VLOOKUP(H428,$AA$2:$AB$17,2,FALSE),IF(AND(OR($D436={"1/2","1/3","2/1","3/1"}),F428="l"),VLOOKUP(H428,$AC$2:$AD$17,2,FALSE),IF(AND(OR($D436={"1/2","1/3","2/1","3/1"}),F427="w"),VLOOKUP(H427,$AA$2:$AB$17,2,FALSE),IF(AND(OR($D436={"1/2","1/3","2/1","3/1"}),F427="l"),VLOOKUP(H427,$AC$2:$AD$17,2,FALSE),IF(AND(OR($D436={"1/2","1/3","2/1","3/1"}),F426="w"),VLOOKUP(H426,$AA$2:$AB$17,2,FALSE),IF(AND(OR($D436={"1/2","1/3","2/1","3/1"}),F426="l"),VLOOKUP(H426,$AC$2:$AD$17,2,FALSE),IF(OR($D436={"1/2","1/3","2/1","3/1"}),1,"")))))))))))))))))))))))</f>
        <v/>
      </c>
      <c r="I437" s="13" t="str">
        <f>IF(AND(J437="d",$A437&gt;=1,OR(K437={1,"2a","2b",3,"5a","5b","10a","10b","20a","20b","40a","40b","80a","80b","160a","160b"})),"w",IF(AND(J437="",$A437&gt;=1,OR(K437={1,"2a","2b",3,"5a","5b","10a","10b","20a","20b","40a","40b","80a","80b","160a","160b"})),"l",""))</f>
        <v/>
      </c>
      <c r="J437" s="7" t="str">
        <f>IF(OR($A437={13,14,15,16,17,18,19,20,21,22,23,24}),"d","")</f>
        <v/>
      </c>
      <c r="K437" s="14" t="str">
        <f>IF(AND(OR($D436={"1/2","2/3","2/1","3/2"}),I436="w"),VLOOKUP(K436,$AA$2:$AB$17,2,FALSE),IF(AND(OR($D436={"1/2","2/3","2/1","3/2"}),I436="l"),VLOOKUP(K436,$AC$2:$AD$17,2,FALSE),IF(AND(OR($D436={"1/2","2/3","2/1","3/2"}),I435="w"),VLOOKUP(K435,$AA$2:$AB$17,2,FALSE),IF(AND(OR($D436={"1/2","2/3","2/1","3/2"}),I435="l"),VLOOKUP(K435,$AC$2:$AD$17,2,FALSE),IF(AND(OR($D436={"1/2","2/3","2/1","3/2"}),I434="w"),VLOOKUP(K434,$AA$2:$AB$17,2,FALSE),IF(AND(OR($D436={"1/2","2/3","2/1","3/2"}),I434="l"),VLOOKUP(K434,$AC$2:$AD$17,2,FALSE),IF(AND(OR($D436={"1/2","2/3","2/1","3/2"}),I433="w"),VLOOKUP(K433,$AA$2:$AB$17,2,FALSE),IF(AND(OR($D436={"1/2","2/3","2/1","3/2"}),I433="l"),VLOOKUP(K433,$AC$2:$AD$17,2,FALSE),IF(AND(OR($D436={"1/2","2/3","2/1","3/2"}),I432="w"),VLOOKUP(K432,$AA$2:$AB$17,2,FALSE),IF(AND(OR($D436={"1/2","2/3","2/1","3/2"}),I432="l"),VLOOKUP(K432,$AC$2:$AD$17,2,FALSE),IF(AND(OR($D436={"1/2","2/3","2/1","3/2"}),I431="w"),VLOOKUP(K431,$AA$2:$AB$17,2,FALSE),IF(AND(OR($D436={"1/2","2/3","2/1","3/2"}),I431="l"),VLOOKUP(K431,$AC$2:$AD$17,2,FALSE),IF(AND(OR($D436={"1/2","2/3","2/1","3/2"}),I430="w"),VLOOKUP(K430,$AA$2:$AB$17,2,FALSE),IF(AND(OR($D436={"1/2","2/3","2/1","3/2"}),I430="l"),VLOOKUP(K430,$AC$2:$AD$17,2,FALSE),IF(AND(OR($D436={"1/2","2/3","2/1","3/2"}),I429="w"),VLOOKUP(K429,$AA$2:$AB$17,2,FALSE),IF(AND(OR($D436={"1/2","2/3","2/1","3/2"}),I429="l"),VLOOKUP(K429,$AC$2:$AD$17,2,FALSE),IF(AND(OR($D436={"1/2","2/3","2/1","3/2"}),I428="w"),VLOOKUP(K428,$AA$2:$AB$17,2,FALSE),IF(AND(OR($D436={"1/2","2/3","2/1","3/2"}),I428="l"),VLOOKUP(K428,$AC$2:$AD$17,2,FALSE),IF(AND(OR($D436={"1/2","2/3","2/1","3/2"}),I427="w"),VLOOKUP(K427,$AA$2:$AB$17,2,FALSE),IF(AND(OR($D436={"1/2","2/3","2/1","3/2"}),I427="l"),VLOOKUP(K427,$AC$2:$AD$17,2,FALSE),IF(AND(OR($D436={"1/2","2/3","2/1","3/2"}),I426="w"),VLOOKUP(K426,$AA$2:$AB$17,2,FALSE),IF(AND(OR($D436={"1/2","2/3","2/1","3/2"}),I426="l"),VLOOKUP(K426,$AC$2:$AD$17,2,FALSE),IF(OR($D436={"1/2","2/3","2/1","3/2"}),1,"")))))))))))))))))))))))</f>
        <v/>
      </c>
      <c r="L437" s="13" t="str">
        <f>IF(AND(M437="d",$A437&gt;=1,OR(N437={1,"2a","2b",3,"5a","5b","10a","10b","20a","20b","40a","40b","80a","80b","160a","160b"})),"w",IF(AND(M437="",$A437&gt;=1,OR(N437={1,"2a","2b",3,"5a","5b","10a","10b","20a","20b","40a","40b","80a","80b","160a","160b"})),"l",""))</f>
        <v/>
      </c>
      <c r="M437" s="7" t="str">
        <f>IF(OR($A437={25,26,27,28,29,30,31,32,33,34,35,36}),"d","")</f>
        <v/>
      </c>
      <c r="N437" s="14" t="str">
        <f>IF(AND(OR($D436={"1/3","2/3","3/1","3/2"}),L436="w"),VLOOKUP(N436,$AA$2:$AB$17,2,FALSE),IF(AND(OR($D436={"1/3","2/3","3/1","3/2"}),L436="l"),VLOOKUP(N436,$AC$2:$AD$17,2,FALSE),IF(AND(OR($D436={"1/3","2/3","3/1","3/2"}),L435="w"),VLOOKUP(N435,$AA$2:$AB$17,2,FALSE),IF(AND(OR($D436={"1/3","2/3","3/1","3/2"}),L435="l"),VLOOKUP(N435,$AC$2:$AD$17,2,FALSE),IF(AND(OR($D436={"1/3","2/3","3/1","3/2"}),L434="w"),VLOOKUP(N434,$AA$2:$AB$17,2,FALSE),IF(AND(OR($D436={"1/3","2/3","3/1","3/2"}),L434="l"),VLOOKUP(N434,$AC$2:$AD$17,2,FALSE),IF(AND(OR($D436={"1/3","2/3","3/1","3/2"}),L433="w"),VLOOKUP(N433,$AA$2:$AB$17,2,FALSE),IF(AND(OR($D436={"1/3","2/3","3/1","3/2"}),L433="l"),VLOOKUP(N433,$AC$2:$AD$17,2,FALSE),IF(AND(OR($D436={"1/3","2/3","3/1","3/2"}),L432="w"),VLOOKUP(N432,$AA$2:$AB$17,2,FALSE),IF(AND(OR($D436={"1/3","2/3","3/1","3/2"}),L432="l"),VLOOKUP(N432,$AC$2:$AD$17,2,FALSE),IF(AND(OR($D436={"1/3","2/3","3/1","3/2"}),L431="w"),VLOOKUP(N431,$AA$2:$AB$17,2,FALSE),IF(AND(OR($D436={"1/3","2/3","3/1","3/2"}),L431="l"),VLOOKUP(N431,$AC$2:$AD$17,2,FALSE),IF(AND(OR($D436={"1/3","2/3","3/1","3/2"}),L430="w"),VLOOKUP(N430,$AA$2:$AB$17,2,FALSE),IF(AND(OR($D436={"1/3","2/3","3/1","3/2"}),L430="l"),VLOOKUP(N430,$AC$2:$AD$17,2,FALSE),IF(AND(OR($D436={"1/3","2/3","3/1","3/2"}),L429="w"),VLOOKUP(N429,$AA$2:$AB$17,2,FALSE),IF(AND(OR($D436={"1/3","2/3","3/1","3/2"}),L429="l"),VLOOKUP(N429,$AC$2:$AD$17,2,FALSE),IF(AND(OR($D436={"1/3","2/3","3/1","3/2"}),L428="w"),VLOOKUP(N428,$AA$2:$AB$17,2,FALSE),IF(AND(OR($D436={"1/3","2/3","3/1","3/2"}),L428="l"),VLOOKUP(N428,$AC$2:$AD$17,2,FALSE),IF(AND(OR($D436={"1/3","2/3","3/1","3/2"}),L427="w"),VLOOKUP(N427,$AA$2:$AB$17,2,FALSE),IF(AND(OR($D436={"1/3","2/3","3/1","3/2"}),L427="l"),VLOOKUP(N427,$AC$2:$AD$17,2,FALSE),IF(AND(OR($D436={"1/3","2/3","3/1","3/2"}),L426="w"),VLOOKUP(N426,$AA$2:$AB$17,2,FALSE),IF(AND(OR($D436={"1/3","2/3","3/1","3/2"}),L426="l"),VLOOKUP(N426,$AC$2:$AD$17,2,FALSE),IF(OR($D436={"1/3","2/3","3/1","3/2"}),1,"")))))))))))))))))))))))</f>
        <v/>
      </c>
      <c r="O437" s="12">
        <f t="shared" si="37"/>
        <v>0</v>
      </c>
      <c r="P437" s="13" t="str">
        <f>IF(AND(Q437="c",$A437&gt;=1,OR(R437={1,"2a","2b",3,"5a","5b","10a","10b","20a","20b","40a","40b","80a","80b","160a","160b"})),"w",IF(AND(Q437="",$A437&gt;=1,OR(R437={1,"2a","2b",3,"5a","5b","10a","10b","20a","20b","40a","40b","80a","80b","160a","160b"})),"l",""))</f>
        <v/>
      </c>
      <c r="Q437" s="7" t="str">
        <f>IF(OR($A437={1,4,7,10,13,16,19,22,25,28,31,34}),"c","")</f>
        <v/>
      </c>
      <c r="R437" s="14" t="str">
        <f>IF(AND(OR($E436={"a/b","a/c","b/a","c/a"}),P436="w"),VLOOKUP(R436,$AA$2:$AB$17,2,FALSE),IF(AND(OR($E436={"a/b","a/c","b/a","c/a"}),P436="l"),VLOOKUP(R436,$AC$2:$AD$17,2,FALSE),IF(AND(OR($E436={"a/b","a/c","b/a","c/a"}),P435="w"),VLOOKUP(R435,$AA$2:$AB$17,2,FALSE),IF(AND(OR($E436={"a/b","a/c","b/a","c/a"}),P435="l"),VLOOKUP(R435,$AC$2:$AD$17,2,FALSE),IF(AND(OR($E436={"a/b","a/c","b/a","c/a"}),P434="w"),VLOOKUP(R434,$AA$2:$AB$17,2,FALSE),IF(AND(OR($E436={"a/b","a/c","b/a","c/a"}),P434="l"),VLOOKUP(R434,$AC$2:$AD$17,2,FALSE),IF(AND(OR($E436={"a/b","a/c","b/a","c/a"}),P433="w"),VLOOKUP(R433,$AA$2:$AB$17,2,FALSE),IF(AND(OR($E436={"a/b","a/c","b/a","c/a"}),P433="l"),VLOOKUP(R433,$AC$2:$AD$17,2,FALSE),IF(AND(OR($E436={"a/b","a/c","b/a","c/a"}),P432="w"),VLOOKUP(R432,$AA$2:$AB$17,2,FALSE),IF(AND(OR($E436={"a/b","a/c","b/a","c/a"}),P432="l"),VLOOKUP(R432,$AC$2:$AD$17,2,FALSE),IF(AND(OR($E436={"a/b","a/c","b/a","c/a"}),P431="w"),VLOOKUP(R431,$AA$2:$AB$17,2,FALSE),IF(AND(OR($E436={"a/b","a/c","b/a","c/a"}),P431="l"),VLOOKUP(R431,$AC$2:$AD$17,2,FALSE),IF(AND(OR($E436={"a/b","a/c","b/a","c/a"}),P430="w"),VLOOKUP(R430,$AA$2:$AB$17,2,FALSE),IF(AND(OR($E436={"a/b","a/c","b/a","c/a"}),P430="l"),VLOOKUP(R430,$AC$2:$AD$17,2,FALSE),IF(AND(OR($E436={"a/b","a/c","b/a","c/a"}),P429="w"),VLOOKUP(R429,$AA$2:$AB$17,2,FALSE),IF(AND(OR($E436={"a/b","a/c","b/a","c/a"}),P429="l"),VLOOKUP(R429,$AC$2:$AD$17,2,FALSE),IF(AND(OR($E436={"a/b","a/c","b/a","c/a"}),P428="w"),VLOOKUP(R428,$AA$2:$AB$17,2,FALSE),IF(AND(OR($E436={"a/b","a/c","b/a","c/a"}),P428="l"),VLOOKUP(R428,$AC$2:$AD$17,2,FALSE),IF(AND(OR($E436={"a/b","a/c","b/a","c/a"}),P427="w"),VLOOKUP(R427,$AA$2:$AB$17,2,FALSE),IF(AND(OR($E436={"a/b","a/c","b/a","c/a"}),P427="l"),VLOOKUP(R427,$AC$2:$AD$17,2,FALSE),IF(AND(OR($E436={"a/b","a/c","b/a","c/a"}),P426="w"),VLOOKUP(R426,$AA$2:$AB$17,2,FALSE),IF(AND(OR($E436={"a/b","a/c","b/a","c/a"}),P426="l"),VLOOKUP(R426,$AC$2:$AD$17,2,FALSE),IF(OR($E436={"a/b","a/c","b/a","c/a"}),1,"")))))))))))))))))))))))</f>
        <v/>
      </c>
      <c r="S437" s="13" t="str">
        <f>IF(AND(T437="c",$A437&gt;=1,OR(U437={1,"2a","2b",3,"5a","5b","10a","10b","20a","20b","40a","40b","80a","80b","160a","160b"})),"w",IF(AND(T437="",$A437&gt;=1,OR(U437={1,"2a","2b",3,"5a","5b","10a","10b","20a","20b","40a","40b","80a","80b","160a","160b"})),"l",""))</f>
        <v/>
      </c>
      <c r="T437" s="7" t="str">
        <f>IF(OR($A437={2,5,8,11,14,17,20,23,26,29,32,35}),"c","")</f>
        <v/>
      </c>
      <c r="U437" s="14" t="str">
        <f>IF(AND(OR($E436={"a/b","b/c","b/a","c/b"}),S436="w"),VLOOKUP(U436,$AA$2:$AB$17,2,FALSE),IF(AND(OR($E436={"a/b","b/c","b/a","c/b"}),S436="l"),VLOOKUP(U436,$AC$2:$AD$17,2,FALSE),IF(AND(OR($E436={"a/b","b/c","b/a","c/b"}),S435="w"),VLOOKUP(U435,$AA$2:$AB$17,2,FALSE),IF(AND(OR($E436={"a/b","b/c","b/a","c/b"}),S435="l"),VLOOKUP(U435,$AC$2:$AD$17,2,FALSE),IF(AND(OR($E436={"a/b","b/c","b/a","c/b"}),S434="w"),VLOOKUP(U434,$AA$2:$AB$17,2,FALSE),IF(AND(OR($E436={"a/b","b/c","b/a","c/b"}),S434="l"),VLOOKUP(U434,$AC$2:$AD$17,2,FALSE),IF(AND(OR($E436={"a/b","b/c","b/a","c/b"}),S433="w"),VLOOKUP(U433,$AA$2:$AB$17,2,FALSE),IF(AND(OR($E436={"a/b","b/c","b/a","c/b"}),S433="l"),VLOOKUP(U433,$AC$2:$AD$17,2,FALSE),IF(AND(OR($E436={"a/b","b/c","b/a","c/b"}),S432="w"),VLOOKUP(U432,$AA$2:$AB$17,2,FALSE),IF(AND(OR($E436={"a/b","b/c","b/a","c/b"}),S432="l"),VLOOKUP(U432,$AC$2:$AD$17,2,FALSE),IF(AND(OR($E436={"a/b","b/c","b/a","c/b"}),S431="w"),VLOOKUP(U431,$AA$2:$AB$17,2,FALSE),IF(AND(OR($E436={"a/b","b/c","b/a","c/b"}),S431="l"),VLOOKUP(U431,$AC$2:$AD$17,2,FALSE),IF(AND(OR($E436={"a/b","b/c","b/a","c/b"}),S430="w"),VLOOKUP(U430,$AA$2:$AB$17,2,FALSE),IF(AND(OR($E436={"a/b","b/c","b/a","c/b"}),S430="l"),VLOOKUP(U430,$AC$2:$AD$17,2,FALSE),IF(AND(OR($E436={"a/b","b/c","b/a","c/b"}),S429="w"),VLOOKUP(U429,$AA$2:$AB$17,2,FALSE),IF(AND(OR($E436={"a/b","b/c","b/a","c/b"}),S429="l"),VLOOKUP(U429,$AC$2:$AD$17,2,FALSE),IF(AND(OR($E436={"a/b","b/c","b/a","c/b"}),S428="w"),VLOOKUP(U428,$AA$2:$AB$17,2,FALSE),IF(AND(OR($E436={"a/b","b/c","b/a","c/b"}),S428="l"),VLOOKUP(U428,$AC$2:$AD$17,2,FALSE),IF(AND(OR($E436={"a/b","b/c","b/a","c/b"}),S427="w"),VLOOKUP(U427,$AA$2:$AB$17,2,FALSE),IF(AND(OR($E436={"a/b","b/c","b/a","c/b"}),S427="l"),VLOOKUP(U427,$AC$2:$AD$17,2,FALSE),IF(AND(OR($E436={"a/b","b/c","b/a","c/b"}),S426="w"),VLOOKUP(U426,$AA$2:$AB$17,2,FALSE),IF(AND(OR($E436={"a/b","b/c","b/a","c/b"}),S426="l"),VLOOKUP(U426,$AC$2:$AD$17,2,FALSE),IF(OR($E436={"a/b","b/c","b/a","c/b"}),1,"")))))))))))))))))))))))</f>
        <v/>
      </c>
      <c r="V437" s="13" t="str">
        <f>IF(AND(W437="c",$A437&gt;=1,OR(X437={1,"2a","2b",3,"5a","5b","10a","10b","20a","20b","40a","40b","80a","80b","160a","160b"})),"w",IF(AND(W437="",$A437&gt;=1,OR(X437={1,"2a","2b",3,"5a","5b","10a","10b","20a","20b","40a","40b","80a","80b","160a","160b"})),"l",""))</f>
        <v/>
      </c>
      <c r="W437" s="7" t="str">
        <f>IF(OR($A437={3,6,9,12,15,18,21,24,27,30,33,36}),"c","")</f>
        <v/>
      </c>
      <c r="X437" s="14" t="str">
        <f>IF(AND(OR($E436={"a/c","b/c","c/a","c/b"}),V436="w"),VLOOKUP(X436,$AA$2:$AB$17,2,FALSE),IF(AND(OR($E436={"a/c","b/c","c/a","c/b"}),V436="l"),VLOOKUP(X436,$AC$2:$AD$17,2,FALSE),IF(AND(OR($E436={"a/c","b/c","c/a","c/b"}),V435="w"),VLOOKUP(X435,$AA$2:$AB$17,2,FALSE),IF(AND(OR($E436={"a/c","b/c","c/a","c/b"}),V435="l"),VLOOKUP(X435,$AC$2:$AD$17,2,FALSE),IF(AND(OR($E436={"a/c","b/c","c/a","c/b"}),V434="w"),VLOOKUP(X434,$AA$2:$AB$17,2,FALSE),IF(AND(OR($E436={"a/c","b/c","c/a","c/b"}),V434="l"),VLOOKUP(X434,$AC$2:$AD$17,2,FALSE),IF(AND(OR($E436={"a/c","b/c","c/a","c/b"}),V433="w"),VLOOKUP(X433,$AA$2:$AB$17,2,FALSE),IF(AND(OR($E436={"a/c","b/c","c/a","c/b"}),V433="l"),VLOOKUP(X433,$AC$2:$AD$17,2,FALSE),IF(AND(OR($E436={"a/c","b/c","c/a","c/b"}),V432="w"),VLOOKUP(X432,$AA$2:$AB$17,2,FALSE),IF(AND(OR($E436={"a/c","b/c","c/a","c/b"}),V432="l"),VLOOKUP(X432,$AC$2:$AD$17,2,FALSE),IF(AND(OR($E436={"a/c","b/c","c/a","c/b"}),V431="w"),VLOOKUP(X431,$AA$2:$AB$17,2,FALSE),IF(AND(OR($E436={"a/c","b/c","c/a","c/b"}),V431="l"),VLOOKUP(X431,$AC$2:$AD$17,2,FALSE),IF(AND(OR($E436={"a/c","b/c","c/a","c/b"}),V430="w"),VLOOKUP(X430,$AA$2:$AB$17,2,FALSE),IF(AND(OR($E436={"a/c","b/c","c/a","c/b"}),V430="l"),VLOOKUP(X430,$AC$2:$AD$17,2,FALSE),IF(AND(OR($E436={"a/c","b/c","c/a","c/b"}),V429="w"),VLOOKUP(X429,$AA$2:$AB$17,2,FALSE),IF(AND(OR($E436={"a/c","b/c","c/a","c/b"}),V429="l"),VLOOKUP(X429,$AC$2:$AD$17,2,FALSE),IF(AND(OR($E436={"a/c","b/c","c/a","c/b"}),V428="w"),VLOOKUP(X428,$AA$2:$AB$17,2,FALSE),IF(AND(OR($E436={"a/c","b/c","c/a","c/b"}),V428="l"),VLOOKUP(X428,$AC$2:$AD$17,2,FALSE),IF(AND(OR($E436={"a/c","b/c","c/a","c/b"}),V427="w"),VLOOKUP(X427,$AA$2:$AB$17,2,FALSE),IF(AND(OR($E436={"a/c","b/c","c/a","c/b"}),V427="l"),VLOOKUP(X427,$AC$2:$AD$17,2,FALSE),IF(AND(OR($E436={"a/c","b/c","c/a","c/b"}),V426="w"),VLOOKUP(X426,$AA$2:$AB$17,2,FALSE),IF(AND(OR($E436={"a/c","b/c","c/a","c/b"}),V426="l"),VLOOKUP(X426,$AC$2:$AD$17,2,FALSE),IF(OR($E436={"a/c","b/c","c/a","c/b"}),1,"")))))))))))))))))))))))</f>
        <v/>
      </c>
      <c r="Y437" s="12">
        <f t="shared" si="38"/>
        <v>0</v>
      </c>
      <c r="Z437" s="27">
        <f t="shared" si="39"/>
        <v>0</v>
      </c>
    </row>
    <row r="438" spans="2:26">
      <c r="B438" s="9" t="str">
        <f>IF(OR($A438={1,2,3,4,5,6,7,8,9,10,11,12}),1,IF(OR($A438={13,14,15,16,17,18,19,20,21,22,23,24}),2,IF(OR($A438={25,26,27,28,29,30,31,32,33,34,35,36}),3,"")))</f>
        <v/>
      </c>
      <c r="C438" s="9" t="str">
        <f>IF(OR($A438={1,4,7,10,13,16,19,22,25,28,31,34}),"A",IF(OR($A438={2,5,8,11,14,17,20,23,26,29,32,35}),"B",IF(OR($A438={3,6,9,12,15,18,21,24,27,30,33,36}),"C","")))</f>
        <v/>
      </c>
      <c r="D438" t="str">
        <f t="shared" si="40"/>
        <v/>
      </c>
      <c r="E438" t="str">
        <f t="shared" si="41"/>
        <v/>
      </c>
      <c r="F438" s="13" t="str">
        <f>IF(AND(G438="d",$A438&gt;=1,OR(H438={1,"2a","2b",3,"5a","5b","10a","10b","20a","20b","40a","40b","80a","80b","160a","160b"})),"w",IF(AND(G438="",$A438&gt;=1,OR(H438={1,"2a","2b",3,"5a","5b","10a","10b","20a","20b","40a","40b","80a","80b","160a","160b"})),"l",""))</f>
        <v/>
      </c>
      <c r="G438" s="7" t="str">
        <f>IF(OR($A438={1,2,3,4,5,6,7,8,9,10,11,12}),"d","")</f>
        <v/>
      </c>
      <c r="H438" s="14" t="str">
        <f>IF(AND(OR($D437={"1/2","1/3","2/1","3/1"}),F437="w"),VLOOKUP(H437,$AA$2:$AB$17,2,FALSE),IF(AND(OR($D437={"1/2","1/3","2/1","3/1"}),F437="l"),VLOOKUP(H437,$AC$2:$AD$17,2,FALSE),IF(AND(OR($D437={"1/2","1/3","2/1","3/1"}),F436="w"),VLOOKUP(H436,$AA$2:$AB$17,2,FALSE),IF(AND(OR($D437={"1/2","1/3","2/1","3/1"}),F436="l"),VLOOKUP(H436,$AC$2:$AD$17,2,FALSE),IF(AND(OR($D437={"1/2","1/3","2/1","3/1"}),F435="w"),VLOOKUP(H435,$AA$2:$AB$17,2,FALSE),IF(AND(OR($D437={"1/2","1/3","2/1","3/1"}),F435="l"),VLOOKUP(H435,$AC$2:$AD$17,2,FALSE),IF(AND(OR($D437={"1/2","1/3","2/1","3/1"}),F434="w"),VLOOKUP(H434,$AA$2:$AB$17,2,FALSE),IF(AND(OR($D437={"1/2","1/3","2/1","3/1"}),F434="l"),VLOOKUP(H434,$AC$2:$AD$17,2,FALSE),IF(AND(OR($D437={"1/2","1/3","2/1","3/1"}),F433="w"),VLOOKUP(H433,$AA$2:$AB$17,2,FALSE),IF(AND(OR($D437={"1/2","1/3","2/1","3/1"}),F433="l"),VLOOKUP(H433,$AC$2:$AD$17,2,FALSE),IF(AND(OR($D437={"1/2","1/3","2/1","3/1"}),F432="w"),VLOOKUP(H432,$AA$2:$AB$17,2,FALSE),IF(AND(OR($D437={"1/2","1/3","2/1","3/1"}),F432="l"),VLOOKUP(H432,$AC$2:$AD$17,2,FALSE),IF(AND(OR($D437={"1/2","1/3","2/1","3/1"}),F431="w"),VLOOKUP(H431,$AA$2:$AB$17,2,FALSE),IF(AND(OR($D437={"1/2","1/3","2/1","3/1"}),F431="l"),VLOOKUP(H431,$AC$2:$AD$17,2,FALSE),IF(AND(OR($D437={"1/2","1/3","2/1","3/1"}),F430="w"),VLOOKUP(H430,$AA$2:$AB$17,2,FALSE),IF(AND(OR($D437={"1/2","1/3","2/1","3/1"}),F430="l"),VLOOKUP(H430,$AC$2:$AD$17,2,FALSE),IF(AND(OR($D437={"1/2","1/3","2/1","3/1"}),F429="w"),VLOOKUP(H429,$AA$2:$AB$17,2,FALSE),IF(AND(OR($D437={"1/2","1/3","2/1","3/1"}),F429="l"),VLOOKUP(H429,$AC$2:$AD$17,2,FALSE),IF(AND(OR($D437={"1/2","1/3","2/1","3/1"}),F428="w"),VLOOKUP(H428,$AA$2:$AB$17,2,FALSE),IF(AND(OR($D437={"1/2","1/3","2/1","3/1"}),F428="l"),VLOOKUP(H428,$AC$2:$AD$17,2,FALSE),IF(AND(OR($D437={"1/2","1/3","2/1","3/1"}),F427="w"),VLOOKUP(H427,$AA$2:$AB$17,2,FALSE),IF(AND(OR($D437={"1/2","1/3","2/1","3/1"}),F427="l"),VLOOKUP(H427,$AC$2:$AD$17,2,FALSE),IF(OR($D437={"1/2","1/3","2/1","3/1"}),1,"")))))))))))))))))))))))</f>
        <v/>
      </c>
      <c r="I438" s="13" t="str">
        <f>IF(AND(J438="d",$A438&gt;=1,OR(K438={1,"2a","2b",3,"5a","5b","10a","10b","20a","20b","40a","40b","80a","80b","160a","160b"})),"w",IF(AND(J438="",$A438&gt;=1,OR(K438={1,"2a","2b",3,"5a","5b","10a","10b","20a","20b","40a","40b","80a","80b","160a","160b"})),"l",""))</f>
        <v/>
      </c>
      <c r="J438" s="7" t="str">
        <f>IF(OR($A438={13,14,15,16,17,18,19,20,21,22,23,24}),"d","")</f>
        <v/>
      </c>
      <c r="K438" s="14" t="str">
        <f>IF(AND(OR($D437={"1/2","2/3","2/1","3/2"}),I437="w"),VLOOKUP(K437,$AA$2:$AB$17,2,FALSE),IF(AND(OR($D437={"1/2","2/3","2/1","3/2"}),I437="l"),VLOOKUP(K437,$AC$2:$AD$17,2,FALSE),IF(AND(OR($D437={"1/2","2/3","2/1","3/2"}),I436="w"),VLOOKUP(K436,$AA$2:$AB$17,2,FALSE),IF(AND(OR($D437={"1/2","2/3","2/1","3/2"}),I436="l"),VLOOKUP(K436,$AC$2:$AD$17,2,FALSE),IF(AND(OR($D437={"1/2","2/3","2/1","3/2"}),I435="w"),VLOOKUP(K435,$AA$2:$AB$17,2,FALSE),IF(AND(OR($D437={"1/2","2/3","2/1","3/2"}),I435="l"),VLOOKUP(K435,$AC$2:$AD$17,2,FALSE),IF(AND(OR($D437={"1/2","2/3","2/1","3/2"}),I434="w"),VLOOKUP(K434,$AA$2:$AB$17,2,FALSE),IF(AND(OR($D437={"1/2","2/3","2/1","3/2"}),I434="l"),VLOOKUP(K434,$AC$2:$AD$17,2,FALSE),IF(AND(OR($D437={"1/2","2/3","2/1","3/2"}),I433="w"),VLOOKUP(K433,$AA$2:$AB$17,2,FALSE),IF(AND(OR($D437={"1/2","2/3","2/1","3/2"}),I433="l"),VLOOKUP(K433,$AC$2:$AD$17,2,FALSE),IF(AND(OR($D437={"1/2","2/3","2/1","3/2"}),I432="w"),VLOOKUP(K432,$AA$2:$AB$17,2,FALSE),IF(AND(OR($D437={"1/2","2/3","2/1","3/2"}),I432="l"),VLOOKUP(K432,$AC$2:$AD$17,2,FALSE),IF(AND(OR($D437={"1/2","2/3","2/1","3/2"}),I431="w"),VLOOKUP(K431,$AA$2:$AB$17,2,FALSE),IF(AND(OR($D437={"1/2","2/3","2/1","3/2"}),I431="l"),VLOOKUP(K431,$AC$2:$AD$17,2,FALSE),IF(AND(OR($D437={"1/2","2/3","2/1","3/2"}),I430="w"),VLOOKUP(K430,$AA$2:$AB$17,2,FALSE),IF(AND(OR($D437={"1/2","2/3","2/1","3/2"}),I430="l"),VLOOKUP(K430,$AC$2:$AD$17,2,FALSE),IF(AND(OR($D437={"1/2","2/3","2/1","3/2"}),I429="w"),VLOOKUP(K429,$AA$2:$AB$17,2,FALSE),IF(AND(OR($D437={"1/2","2/3","2/1","3/2"}),I429="l"),VLOOKUP(K429,$AC$2:$AD$17,2,FALSE),IF(AND(OR($D437={"1/2","2/3","2/1","3/2"}),I428="w"),VLOOKUP(K428,$AA$2:$AB$17,2,FALSE),IF(AND(OR($D437={"1/2","2/3","2/1","3/2"}),I428="l"),VLOOKUP(K428,$AC$2:$AD$17,2,FALSE),IF(AND(OR($D437={"1/2","2/3","2/1","3/2"}),I427="w"),VLOOKUP(K427,$AA$2:$AB$17,2,FALSE),IF(AND(OR($D437={"1/2","2/3","2/1","3/2"}),I427="l"),VLOOKUP(K427,$AC$2:$AD$17,2,FALSE),IF(OR($D437={"1/2","2/3","2/1","3/2"}),1,"")))))))))))))))))))))))</f>
        <v/>
      </c>
      <c r="L438" s="13" t="str">
        <f>IF(AND(M438="d",$A438&gt;=1,OR(N438={1,"2a","2b",3,"5a","5b","10a","10b","20a","20b","40a","40b","80a","80b","160a","160b"})),"w",IF(AND(M438="",$A438&gt;=1,OR(N438={1,"2a","2b",3,"5a","5b","10a","10b","20a","20b","40a","40b","80a","80b","160a","160b"})),"l",""))</f>
        <v/>
      </c>
      <c r="M438" s="7" t="str">
        <f>IF(OR($A438={25,26,27,28,29,30,31,32,33,34,35,36}),"d","")</f>
        <v/>
      </c>
      <c r="N438" s="14" t="str">
        <f>IF(AND(OR($D437={"1/3","2/3","3/1","3/2"}),L437="w"),VLOOKUP(N437,$AA$2:$AB$17,2,FALSE),IF(AND(OR($D437={"1/3","2/3","3/1","3/2"}),L437="l"),VLOOKUP(N437,$AC$2:$AD$17,2,FALSE),IF(AND(OR($D437={"1/3","2/3","3/1","3/2"}),L436="w"),VLOOKUP(N436,$AA$2:$AB$17,2,FALSE),IF(AND(OR($D437={"1/3","2/3","3/1","3/2"}),L436="l"),VLOOKUP(N436,$AC$2:$AD$17,2,FALSE),IF(AND(OR($D437={"1/3","2/3","3/1","3/2"}),L435="w"),VLOOKUP(N435,$AA$2:$AB$17,2,FALSE),IF(AND(OR($D437={"1/3","2/3","3/1","3/2"}),L435="l"),VLOOKUP(N435,$AC$2:$AD$17,2,FALSE),IF(AND(OR($D437={"1/3","2/3","3/1","3/2"}),L434="w"),VLOOKUP(N434,$AA$2:$AB$17,2,FALSE),IF(AND(OR($D437={"1/3","2/3","3/1","3/2"}),L434="l"),VLOOKUP(N434,$AC$2:$AD$17,2,FALSE),IF(AND(OR($D437={"1/3","2/3","3/1","3/2"}),L433="w"),VLOOKUP(N433,$AA$2:$AB$17,2,FALSE),IF(AND(OR($D437={"1/3","2/3","3/1","3/2"}),L433="l"),VLOOKUP(N433,$AC$2:$AD$17,2,FALSE),IF(AND(OR($D437={"1/3","2/3","3/1","3/2"}),L432="w"),VLOOKUP(N432,$AA$2:$AB$17,2,FALSE),IF(AND(OR($D437={"1/3","2/3","3/1","3/2"}),L432="l"),VLOOKUP(N432,$AC$2:$AD$17,2,FALSE),IF(AND(OR($D437={"1/3","2/3","3/1","3/2"}),L431="w"),VLOOKUP(N431,$AA$2:$AB$17,2,FALSE),IF(AND(OR($D437={"1/3","2/3","3/1","3/2"}),L431="l"),VLOOKUP(N431,$AC$2:$AD$17,2,FALSE),IF(AND(OR($D437={"1/3","2/3","3/1","3/2"}),L430="w"),VLOOKUP(N430,$AA$2:$AB$17,2,FALSE),IF(AND(OR($D437={"1/3","2/3","3/1","3/2"}),L430="l"),VLOOKUP(N430,$AC$2:$AD$17,2,FALSE),IF(AND(OR($D437={"1/3","2/3","3/1","3/2"}),L429="w"),VLOOKUP(N429,$AA$2:$AB$17,2,FALSE),IF(AND(OR($D437={"1/3","2/3","3/1","3/2"}),L429="l"),VLOOKUP(N429,$AC$2:$AD$17,2,FALSE),IF(AND(OR($D437={"1/3","2/3","3/1","3/2"}),L428="w"),VLOOKUP(N428,$AA$2:$AB$17,2,FALSE),IF(AND(OR($D437={"1/3","2/3","3/1","3/2"}),L428="l"),VLOOKUP(N428,$AC$2:$AD$17,2,FALSE),IF(AND(OR($D437={"1/3","2/3","3/1","3/2"}),L427="w"),VLOOKUP(N427,$AA$2:$AB$17,2,FALSE),IF(AND(OR($D437={"1/3","2/3","3/1","3/2"}),L427="l"),VLOOKUP(N427,$AC$2:$AD$17,2,FALSE),IF(OR($D437={"1/3","2/3","3/1","3/2"}),1,"")))))))))))))))))))))))</f>
        <v/>
      </c>
      <c r="O438" s="12">
        <f t="shared" si="37"/>
        <v>0</v>
      </c>
      <c r="P438" s="13" t="str">
        <f>IF(AND(Q438="c",$A438&gt;=1,OR(R438={1,"2a","2b",3,"5a","5b","10a","10b","20a","20b","40a","40b","80a","80b","160a","160b"})),"w",IF(AND(Q438="",$A438&gt;=1,OR(R438={1,"2a","2b",3,"5a","5b","10a","10b","20a","20b","40a","40b","80a","80b","160a","160b"})),"l",""))</f>
        <v/>
      </c>
      <c r="Q438" s="7" t="str">
        <f>IF(OR($A438={1,4,7,10,13,16,19,22,25,28,31,34}),"c","")</f>
        <v/>
      </c>
      <c r="R438" s="14" t="str">
        <f>IF(AND(OR($E437={"a/b","a/c","b/a","c/a"}),P437="w"),VLOOKUP(R437,$AA$2:$AB$17,2,FALSE),IF(AND(OR($E437={"a/b","a/c","b/a","c/a"}),P437="l"),VLOOKUP(R437,$AC$2:$AD$17,2,FALSE),IF(AND(OR($E437={"a/b","a/c","b/a","c/a"}),P436="w"),VLOOKUP(R436,$AA$2:$AB$17,2,FALSE),IF(AND(OR($E437={"a/b","a/c","b/a","c/a"}),P436="l"),VLOOKUP(R436,$AC$2:$AD$17,2,FALSE),IF(AND(OR($E437={"a/b","a/c","b/a","c/a"}),P435="w"),VLOOKUP(R435,$AA$2:$AB$17,2,FALSE),IF(AND(OR($E437={"a/b","a/c","b/a","c/a"}),P435="l"),VLOOKUP(R435,$AC$2:$AD$17,2,FALSE),IF(AND(OR($E437={"a/b","a/c","b/a","c/a"}),P434="w"),VLOOKUP(R434,$AA$2:$AB$17,2,FALSE),IF(AND(OR($E437={"a/b","a/c","b/a","c/a"}),P434="l"),VLOOKUP(R434,$AC$2:$AD$17,2,FALSE),IF(AND(OR($E437={"a/b","a/c","b/a","c/a"}),P433="w"),VLOOKUP(R433,$AA$2:$AB$17,2,FALSE),IF(AND(OR($E437={"a/b","a/c","b/a","c/a"}),P433="l"),VLOOKUP(R433,$AC$2:$AD$17,2,FALSE),IF(AND(OR($E437={"a/b","a/c","b/a","c/a"}),P432="w"),VLOOKUP(R432,$AA$2:$AB$17,2,FALSE),IF(AND(OR($E437={"a/b","a/c","b/a","c/a"}),P432="l"),VLOOKUP(R432,$AC$2:$AD$17,2,FALSE),IF(AND(OR($E437={"a/b","a/c","b/a","c/a"}),P431="w"),VLOOKUP(R431,$AA$2:$AB$17,2,FALSE),IF(AND(OR($E437={"a/b","a/c","b/a","c/a"}),P431="l"),VLOOKUP(R431,$AC$2:$AD$17,2,FALSE),IF(AND(OR($E437={"a/b","a/c","b/a","c/a"}),P430="w"),VLOOKUP(R430,$AA$2:$AB$17,2,FALSE),IF(AND(OR($E437={"a/b","a/c","b/a","c/a"}),P430="l"),VLOOKUP(R430,$AC$2:$AD$17,2,FALSE),IF(AND(OR($E437={"a/b","a/c","b/a","c/a"}),P429="w"),VLOOKUP(R429,$AA$2:$AB$17,2,FALSE),IF(AND(OR($E437={"a/b","a/c","b/a","c/a"}),P429="l"),VLOOKUP(R429,$AC$2:$AD$17,2,FALSE),IF(AND(OR($E437={"a/b","a/c","b/a","c/a"}),P428="w"),VLOOKUP(R428,$AA$2:$AB$17,2,FALSE),IF(AND(OR($E437={"a/b","a/c","b/a","c/a"}),P428="l"),VLOOKUP(R428,$AC$2:$AD$17,2,FALSE),IF(AND(OR($E437={"a/b","a/c","b/a","c/a"}),P427="w"),VLOOKUP(R427,$AA$2:$AB$17,2,FALSE),IF(AND(OR($E437={"a/b","a/c","b/a","c/a"}),P427="l"),VLOOKUP(R427,$AC$2:$AD$17,2,FALSE),IF(OR($E437={"a/b","a/c","b/a","c/a"}),1,"")))))))))))))))))))))))</f>
        <v/>
      </c>
      <c r="S438" s="13" t="str">
        <f>IF(AND(T438="c",$A438&gt;=1,OR(U438={1,"2a","2b",3,"5a","5b","10a","10b","20a","20b","40a","40b","80a","80b","160a","160b"})),"w",IF(AND(T438="",$A438&gt;=1,OR(U438={1,"2a","2b",3,"5a","5b","10a","10b","20a","20b","40a","40b","80a","80b","160a","160b"})),"l",""))</f>
        <v/>
      </c>
      <c r="T438" s="7" t="str">
        <f>IF(OR($A438={2,5,8,11,14,17,20,23,26,29,32,35}),"c","")</f>
        <v/>
      </c>
      <c r="U438" s="14" t="str">
        <f>IF(AND(OR($E437={"a/b","b/c","b/a","c/b"}),S437="w"),VLOOKUP(U437,$AA$2:$AB$17,2,FALSE),IF(AND(OR($E437={"a/b","b/c","b/a","c/b"}),S437="l"),VLOOKUP(U437,$AC$2:$AD$17,2,FALSE),IF(AND(OR($E437={"a/b","b/c","b/a","c/b"}),S436="w"),VLOOKUP(U436,$AA$2:$AB$17,2,FALSE),IF(AND(OR($E437={"a/b","b/c","b/a","c/b"}),S436="l"),VLOOKUP(U436,$AC$2:$AD$17,2,FALSE),IF(AND(OR($E437={"a/b","b/c","b/a","c/b"}),S435="w"),VLOOKUP(U435,$AA$2:$AB$17,2,FALSE),IF(AND(OR($E437={"a/b","b/c","b/a","c/b"}),S435="l"),VLOOKUP(U435,$AC$2:$AD$17,2,FALSE),IF(AND(OR($E437={"a/b","b/c","b/a","c/b"}),S434="w"),VLOOKUP(U434,$AA$2:$AB$17,2,FALSE),IF(AND(OR($E437={"a/b","b/c","b/a","c/b"}),S434="l"),VLOOKUP(U434,$AC$2:$AD$17,2,FALSE),IF(AND(OR($E437={"a/b","b/c","b/a","c/b"}),S433="w"),VLOOKUP(U433,$AA$2:$AB$17,2,FALSE),IF(AND(OR($E437={"a/b","b/c","b/a","c/b"}),S433="l"),VLOOKUP(U433,$AC$2:$AD$17,2,FALSE),IF(AND(OR($E437={"a/b","b/c","b/a","c/b"}),S432="w"),VLOOKUP(U432,$AA$2:$AB$17,2,FALSE),IF(AND(OR($E437={"a/b","b/c","b/a","c/b"}),S432="l"),VLOOKUP(U432,$AC$2:$AD$17,2,FALSE),IF(AND(OR($E437={"a/b","b/c","b/a","c/b"}),S431="w"),VLOOKUP(U431,$AA$2:$AB$17,2,FALSE),IF(AND(OR($E437={"a/b","b/c","b/a","c/b"}),S431="l"),VLOOKUP(U431,$AC$2:$AD$17,2,FALSE),IF(AND(OR($E437={"a/b","b/c","b/a","c/b"}),S430="w"),VLOOKUP(U430,$AA$2:$AB$17,2,FALSE),IF(AND(OR($E437={"a/b","b/c","b/a","c/b"}),S430="l"),VLOOKUP(U430,$AC$2:$AD$17,2,FALSE),IF(AND(OR($E437={"a/b","b/c","b/a","c/b"}),S429="w"),VLOOKUP(U429,$AA$2:$AB$17,2,FALSE),IF(AND(OR($E437={"a/b","b/c","b/a","c/b"}),S429="l"),VLOOKUP(U429,$AC$2:$AD$17,2,FALSE),IF(AND(OR($E437={"a/b","b/c","b/a","c/b"}),S428="w"),VLOOKUP(U428,$AA$2:$AB$17,2,FALSE),IF(AND(OR($E437={"a/b","b/c","b/a","c/b"}),S428="l"),VLOOKUP(U428,$AC$2:$AD$17,2,FALSE),IF(AND(OR($E437={"a/b","b/c","b/a","c/b"}),S427="w"),VLOOKUP(U427,$AA$2:$AB$17,2,FALSE),IF(AND(OR($E437={"a/b","b/c","b/a","c/b"}),S427="l"),VLOOKUP(U427,$AC$2:$AD$17,2,FALSE),IF(OR($E437={"a/b","b/c","b/a","c/b"}),1,"")))))))))))))))))))))))</f>
        <v/>
      </c>
      <c r="V438" s="13" t="str">
        <f>IF(AND(W438="c",$A438&gt;=1,OR(X438={1,"2a","2b",3,"5a","5b","10a","10b","20a","20b","40a","40b","80a","80b","160a","160b"})),"w",IF(AND(W438="",$A438&gt;=1,OR(X438={1,"2a","2b",3,"5a","5b","10a","10b","20a","20b","40a","40b","80a","80b","160a","160b"})),"l",""))</f>
        <v/>
      </c>
      <c r="W438" s="7" t="str">
        <f>IF(OR($A438={3,6,9,12,15,18,21,24,27,30,33,36}),"c","")</f>
        <v/>
      </c>
      <c r="X438" s="14" t="str">
        <f>IF(AND(OR($E437={"a/c","b/c","c/a","c/b"}),V437="w"),VLOOKUP(X437,$AA$2:$AB$17,2,FALSE),IF(AND(OR($E437={"a/c","b/c","c/a","c/b"}),V437="l"),VLOOKUP(X437,$AC$2:$AD$17,2,FALSE),IF(AND(OR($E437={"a/c","b/c","c/a","c/b"}),V436="w"),VLOOKUP(X436,$AA$2:$AB$17,2,FALSE),IF(AND(OR($E437={"a/c","b/c","c/a","c/b"}),V436="l"),VLOOKUP(X436,$AC$2:$AD$17,2,FALSE),IF(AND(OR($E437={"a/c","b/c","c/a","c/b"}),V435="w"),VLOOKUP(X435,$AA$2:$AB$17,2,FALSE),IF(AND(OR($E437={"a/c","b/c","c/a","c/b"}),V435="l"),VLOOKUP(X435,$AC$2:$AD$17,2,FALSE),IF(AND(OR($E437={"a/c","b/c","c/a","c/b"}),V434="w"),VLOOKUP(X434,$AA$2:$AB$17,2,FALSE),IF(AND(OR($E437={"a/c","b/c","c/a","c/b"}),V434="l"),VLOOKUP(X434,$AC$2:$AD$17,2,FALSE),IF(AND(OR($E437={"a/c","b/c","c/a","c/b"}),V433="w"),VLOOKUP(X433,$AA$2:$AB$17,2,FALSE),IF(AND(OR($E437={"a/c","b/c","c/a","c/b"}),V433="l"),VLOOKUP(X433,$AC$2:$AD$17,2,FALSE),IF(AND(OR($E437={"a/c","b/c","c/a","c/b"}),V432="w"),VLOOKUP(X432,$AA$2:$AB$17,2,FALSE),IF(AND(OR($E437={"a/c","b/c","c/a","c/b"}),V432="l"),VLOOKUP(X432,$AC$2:$AD$17,2,FALSE),IF(AND(OR($E437={"a/c","b/c","c/a","c/b"}),V431="w"),VLOOKUP(X431,$AA$2:$AB$17,2,FALSE),IF(AND(OR($E437={"a/c","b/c","c/a","c/b"}),V431="l"),VLOOKUP(X431,$AC$2:$AD$17,2,FALSE),IF(AND(OR($E437={"a/c","b/c","c/a","c/b"}),V430="w"),VLOOKUP(X430,$AA$2:$AB$17,2,FALSE),IF(AND(OR($E437={"a/c","b/c","c/a","c/b"}),V430="l"),VLOOKUP(X430,$AC$2:$AD$17,2,FALSE),IF(AND(OR($E437={"a/c","b/c","c/a","c/b"}),V429="w"),VLOOKUP(X429,$AA$2:$AB$17,2,FALSE),IF(AND(OR($E437={"a/c","b/c","c/a","c/b"}),V429="l"),VLOOKUP(X429,$AC$2:$AD$17,2,FALSE),IF(AND(OR($E437={"a/c","b/c","c/a","c/b"}),V428="w"),VLOOKUP(X428,$AA$2:$AB$17,2,FALSE),IF(AND(OR($E437={"a/c","b/c","c/a","c/b"}),V428="l"),VLOOKUP(X428,$AC$2:$AD$17,2,FALSE),IF(AND(OR($E437={"a/c","b/c","c/a","c/b"}),V427="w"),VLOOKUP(X427,$AA$2:$AB$17,2,FALSE),IF(AND(OR($E437={"a/c","b/c","c/a","c/b"}),V427="l"),VLOOKUP(X427,$AC$2:$AD$17,2,FALSE),IF(OR($E437={"a/c","b/c","c/a","c/b"}),1,"")))))))))))))))))))))))</f>
        <v/>
      </c>
      <c r="Y438" s="12">
        <f t="shared" si="38"/>
        <v>0</v>
      </c>
      <c r="Z438" s="27">
        <f t="shared" si="39"/>
        <v>0</v>
      </c>
    </row>
    <row r="439" spans="2:26">
      <c r="B439" s="9" t="str">
        <f>IF(OR($A439={1,2,3,4,5,6,7,8,9,10,11,12}),1,IF(OR($A439={13,14,15,16,17,18,19,20,21,22,23,24}),2,IF(OR($A439={25,26,27,28,29,30,31,32,33,34,35,36}),3,"")))</f>
        <v/>
      </c>
      <c r="C439" s="9" t="str">
        <f>IF(OR($A439={1,4,7,10,13,16,19,22,25,28,31,34}),"A",IF(OR($A439={2,5,8,11,14,17,20,23,26,29,32,35}),"B",IF(OR($A439={3,6,9,12,15,18,21,24,27,30,33,36}),"C","")))</f>
        <v/>
      </c>
      <c r="D439" t="str">
        <f t="shared" si="40"/>
        <v/>
      </c>
      <c r="E439" t="str">
        <f t="shared" si="41"/>
        <v/>
      </c>
      <c r="F439" s="13" t="str">
        <f>IF(AND(G439="d",$A439&gt;=1,OR(H439={1,"2a","2b",3,"5a","5b","10a","10b","20a","20b","40a","40b","80a","80b","160a","160b"})),"w",IF(AND(G439="",$A439&gt;=1,OR(H439={1,"2a","2b",3,"5a","5b","10a","10b","20a","20b","40a","40b","80a","80b","160a","160b"})),"l",""))</f>
        <v/>
      </c>
      <c r="G439" s="7" t="str">
        <f>IF(OR($A439={1,2,3,4,5,6,7,8,9,10,11,12}),"d","")</f>
        <v/>
      </c>
      <c r="H439" s="14" t="str">
        <f>IF(AND(OR($D438={"1/2","1/3","2/1","3/1"}),F438="w"),VLOOKUP(H438,$AA$2:$AB$17,2,FALSE),IF(AND(OR($D438={"1/2","1/3","2/1","3/1"}),F438="l"),VLOOKUP(H438,$AC$2:$AD$17,2,FALSE),IF(AND(OR($D438={"1/2","1/3","2/1","3/1"}),F437="w"),VLOOKUP(H437,$AA$2:$AB$17,2,FALSE),IF(AND(OR($D438={"1/2","1/3","2/1","3/1"}),F437="l"),VLOOKUP(H437,$AC$2:$AD$17,2,FALSE),IF(AND(OR($D438={"1/2","1/3","2/1","3/1"}),F436="w"),VLOOKUP(H436,$AA$2:$AB$17,2,FALSE),IF(AND(OR($D438={"1/2","1/3","2/1","3/1"}),F436="l"),VLOOKUP(H436,$AC$2:$AD$17,2,FALSE),IF(AND(OR($D438={"1/2","1/3","2/1","3/1"}),F435="w"),VLOOKUP(H435,$AA$2:$AB$17,2,FALSE),IF(AND(OR($D438={"1/2","1/3","2/1","3/1"}),F435="l"),VLOOKUP(H435,$AC$2:$AD$17,2,FALSE),IF(AND(OR($D438={"1/2","1/3","2/1","3/1"}),F434="w"),VLOOKUP(H434,$AA$2:$AB$17,2,FALSE),IF(AND(OR($D438={"1/2","1/3","2/1","3/1"}),F434="l"),VLOOKUP(H434,$AC$2:$AD$17,2,FALSE),IF(AND(OR($D438={"1/2","1/3","2/1","3/1"}),F433="w"),VLOOKUP(H433,$AA$2:$AB$17,2,FALSE),IF(AND(OR($D438={"1/2","1/3","2/1","3/1"}),F433="l"),VLOOKUP(H433,$AC$2:$AD$17,2,FALSE),IF(AND(OR($D438={"1/2","1/3","2/1","3/1"}),F432="w"),VLOOKUP(H432,$AA$2:$AB$17,2,FALSE),IF(AND(OR($D438={"1/2","1/3","2/1","3/1"}),F432="l"),VLOOKUP(H432,$AC$2:$AD$17,2,FALSE),IF(AND(OR($D438={"1/2","1/3","2/1","3/1"}),F431="w"),VLOOKUP(H431,$AA$2:$AB$17,2,FALSE),IF(AND(OR($D438={"1/2","1/3","2/1","3/1"}),F431="l"),VLOOKUP(H431,$AC$2:$AD$17,2,FALSE),IF(AND(OR($D438={"1/2","1/3","2/1","3/1"}),F430="w"),VLOOKUP(H430,$AA$2:$AB$17,2,FALSE),IF(AND(OR($D438={"1/2","1/3","2/1","3/1"}),F430="l"),VLOOKUP(H430,$AC$2:$AD$17,2,FALSE),IF(AND(OR($D438={"1/2","1/3","2/1","3/1"}),F429="w"),VLOOKUP(H429,$AA$2:$AB$17,2,FALSE),IF(AND(OR($D438={"1/2","1/3","2/1","3/1"}),F429="l"),VLOOKUP(H429,$AC$2:$AD$17,2,FALSE),IF(AND(OR($D438={"1/2","1/3","2/1","3/1"}),F428="w"),VLOOKUP(H428,$AA$2:$AB$17,2,FALSE),IF(AND(OR($D438={"1/2","1/3","2/1","3/1"}),F428="l"),VLOOKUP(H428,$AC$2:$AD$17,2,FALSE),IF(OR($D438={"1/2","1/3","2/1","3/1"}),1,"")))))))))))))))))))))))</f>
        <v/>
      </c>
      <c r="I439" s="13" t="str">
        <f>IF(AND(J439="d",$A439&gt;=1,OR(K439={1,"2a","2b",3,"5a","5b","10a","10b","20a","20b","40a","40b","80a","80b","160a","160b"})),"w",IF(AND(J439="",$A439&gt;=1,OR(K439={1,"2a","2b",3,"5a","5b","10a","10b","20a","20b","40a","40b","80a","80b","160a","160b"})),"l",""))</f>
        <v/>
      </c>
      <c r="J439" s="7" t="str">
        <f>IF(OR($A439={13,14,15,16,17,18,19,20,21,22,23,24}),"d","")</f>
        <v/>
      </c>
      <c r="K439" s="14" t="str">
        <f>IF(AND(OR($D438={"1/2","2/3","2/1","3/2"}),I438="w"),VLOOKUP(K438,$AA$2:$AB$17,2,FALSE),IF(AND(OR($D438={"1/2","2/3","2/1","3/2"}),I438="l"),VLOOKUP(K438,$AC$2:$AD$17,2,FALSE),IF(AND(OR($D438={"1/2","2/3","2/1","3/2"}),I437="w"),VLOOKUP(K437,$AA$2:$AB$17,2,FALSE),IF(AND(OR($D438={"1/2","2/3","2/1","3/2"}),I437="l"),VLOOKUP(K437,$AC$2:$AD$17,2,FALSE),IF(AND(OR($D438={"1/2","2/3","2/1","3/2"}),I436="w"),VLOOKUP(K436,$AA$2:$AB$17,2,FALSE),IF(AND(OR($D438={"1/2","2/3","2/1","3/2"}),I436="l"),VLOOKUP(K436,$AC$2:$AD$17,2,FALSE),IF(AND(OR($D438={"1/2","2/3","2/1","3/2"}),I435="w"),VLOOKUP(K435,$AA$2:$AB$17,2,FALSE),IF(AND(OR($D438={"1/2","2/3","2/1","3/2"}),I435="l"),VLOOKUP(K435,$AC$2:$AD$17,2,FALSE),IF(AND(OR($D438={"1/2","2/3","2/1","3/2"}),I434="w"),VLOOKUP(K434,$AA$2:$AB$17,2,FALSE),IF(AND(OR($D438={"1/2","2/3","2/1","3/2"}),I434="l"),VLOOKUP(K434,$AC$2:$AD$17,2,FALSE),IF(AND(OR($D438={"1/2","2/3","2/1","3/2"}),I433="w"),VLOOKUP(K433,$AA$2:$AB$17,2,FALSE),IF(AND(OR($D438={"1/2","2/3","2/1","3/2"}),I433="l"),VLOOKUP(K433,$AC$2:$AD$17,2,FALSE),IF(AND(OR($D438={"1/2","2/3","2/1","3/2"}),I432="w"),VLOOKUP(K432,$AA$2:$AB$17,2,FALSE),IF(AND(OR($D438={"1/2","2/3","2/1","3/2"}),I432="l"),VLOOKUP(K432,$AC$2:$AD$17,2,FALSE),IF(AND(OR($D438={"1/2","2/3","2/1","3/2"}),I431="w"),VLOOKUP(K431,$AA$2:$AB$17,2,FALSE),IF(AND(OR($D438={"1/2","2/3","2/1","3/2"}),I431="l"),VLOOKUP(K431,$AC$2:$AD$17,2,FALSE),IF(AND(OR($D438={"1/2","2/3","2/1","3/2"}),I430="w"),VLOOKUP(K430,$AA$2:$AB$17,2,FALSE),IF(AND(OR($D438={"1/2","2/3","2/1","3/2"}),I430="l"),VLOOKUP(K430,$AC$2:$AD$17,2,FALSE),IF(AND(OR($D438={"1/2","2/3","2/1","3/2"}),I429="w"),VLOOKUP(K429,$AA$2:$AB$17,2,FALSE),IF(AND(OR($D438={"1/2","2/3","2/1","3/2"}),I429="l"),VLOOKUP(K429,$AC$2:$AD$17,2,FALSE),IF(AND(OR($D438={"1/2","2/3","2/1","3/2"}),I428="w"),VLOOKUP(K428,$AA$2:$AB$17,2,FALSE),IF(AND(OR($D438={"1/2","2/3","2/1","3/2"}),I428="l"),VLOOKUP(K428,$AC$2:$AD$17,2,FALSE),IF(OR($D438={"1/2","2/3","2/1","3/2"}),1,"")))))))))))))))))))))))</f>
        <v/>
      </c>
      <c r="L439" s="13" t="str">
        <f>IF(AND(M439="d",$A439&gt;=1,OR(N439={1,"2a","2b",3,"5a","5b","10a","10b","20a","20b","40a","40b","80a","80b","160a","160b"})),"w",IF(AND(M439="",$A439&gt;=1,OR(N439={1,"2a","2b",3,"5a","5b","10a","10b","20a","20b","40a","40b","80a","80b","160a","160b"})),"l",""))</f>
        <v/>
      </c>
      <c r="M439" s="7" t="str">
        <f>IF(OR($A439={25,26,27,28,29,30,31,32,33,34,35,36}),"d","")</f>
        <v/>
      </c>
      <c r="N439" s="14" t="str">
        <f>IF(AND(OR($D438={"1/3","2/3","3/1","3/2"}),L438="w"),VLOOKUP(N438,$AA$2:$AB$17,2,FALSE),IF(AND(OR($D438={"1/3","2/3","3/1","3/2"}),L438="l"),VLOOKUP(N438,$AC$2:$AD$17,2,FALSE),IF(AND(OR($D438={"1/3","2/3","3/1","3/2"}),L437="w"),VLOOKUP(N437,$AA$2:$AB$17,2,FALSE),IF(AND(OR($D438={"1/3","2/3","3/1","3/2"}),L437="l"),VLOOKUP(N437,$AC$2:$AD$17,2,FALSE),IF(AND(OR($D438={"1/3","2/3","3/1","3/2"}),L436="w"),VLOOKUP(N436,$AA$2:$AB$17,2,FALSE),IF(AND(OR($D438={"1/3","2/3","3/1","3/2"}),L436="l"),VLOOKUP(N436,$AC$2:$AD$17,2,FALSE),IF(AND(OR($D438={"1/3","2/3","3/1","3/2"}),L435="w"),VLOOKUP(N435,$AA$2:$AB$17,2,FALSE),IF(AND(OR($D438={"1/3","2/3","3/1","3/2"}),L435="l"),VLOOKUP(N435,$AC$2:$AD$17,2,FALSE),IF(AND(OR($D438={"1/3","2/3","3/1","3/2"}),L434="w"),VLOOKUP(N434,$AA$2:$AB$17,2,FALSE),IF(AND(OR($D438={"1/3","2/3","3/1","3/2"}),L434="l"),VLOOKUP(N434,$AC$2:$AD$17,2,FALSE),IF(AND(OR($D438={"1/3","2/3","3/1","3/2"}),L433="w"),VLOOKUP(N433,$AA$2:$AB$17,2,FALSE),IF(AND(OR($D438={"1/3","2/3","3/1","3/2"}),L433="l"),VLOOKUP(N433,$AC$2:$AD$17,2,FALSE),IF(AND(OR($D438={"1/3","2/3","3/1","3/2"}),L432="w"),VLOOKUP(N432,$AA$2:$AB$17,2,FALSE),IF(AND(OR($D438={"1/3","2/3","3/1","3/2"}),L432="l"),VLOOKUP(N432,$AC$2:$AD$17,2,FALSE),IF(AND(OR($D438={"1/3","2/3","3/1","3/2"}),L431="w"),VLOOKUP(N431,$AA$2:$AB$17,2,FALSE),IF(AND(OR($D438={"1/3","2/3","3/1","3/2"}),L431="l"),VLOOKUP(N431,$AC$2:$AD$17,2,FALSE),IF(AND(OR($D438={"1/3","2/3","3/1","3/2"}),L430="w"),VLOOKUP(N430,$AA$2:$AB$17,2,FALSE),IF(AND(OR($D438={"1/3","2/3","3/1","3/2"}),L430="l"),VLOOKUP(N430,$AC$2:$AD$17,2,FALSE),IF(AND(OR($D438={"1/3","2/3","3/1","3/2"}),L429="w"),VLOOKUP(N429,$AA$2:$AB$17,2,FALSE),IF(AND(OR($D438={"1/3","2/3","3/1","3/2"}),L429="l"),VLOOKUP(N429,$AC$2:$AD$17,2,FALSE),IF(AND(OR($D438={"1/3","2/3","3/1","3/2"}),L428="w"),VLOOKUP(N428,$AA$2:$AB$17,2,FALSE),IF(AND(OR($D438={"1/3","2/3","3/1","3/2"}),L428="l"),VLOOKUP(N428,$AC$2:$AD$17,2,FALSE),IF(OR($D438={"1/3","2/3","3/1","3/2"}),1,"")))))))))))))))))))))))</f>
        <v/>
      </c>
      <c r="O439" s="12">
        <f t="shared" si="37"/>
        <v>0</v>
      </c>
      <c r="P439" s="13" t="str">
        <f>IF(AND(Q439="c",$A439&gt;=1,OR(R439={1,"2a","2b",3,"5a","5b","10a","10b","20a","20b","40a","40b","80a","80b","160a","160b"})),"w",IF(AND(Q439="",$A439&gt;=1,OR(R439={1,"2a","2b",3,"5a","5b","10a","10b","20a","20b","40a","40b","80a","80b","160a","160b"})),"l",""))</f>
        <v/>
      </c>
      <c r="Q439" s="7" t="str">
        <f>IF(OR($A439={1,4,7,10,13,16,19,22,25,28,31,34}),"c","")</f>
        <v/>
      </c>
      <c r="R439" s="14" t="str">
        <f>IF(AND(OR($E438={"a/b","a/c","b/a","c/a"}),P438="w"),VLOOKUP(R438,$AA$2:$AB$17,2,FALSE),IF(AND(OR($E438={"a/b","a/c","b/a","c/a"}),P438="l"),VLOOKUP(R438,$AC$2:$AD$17,2,FALSE),IF(AND(OR($E438={"a/b","a/c","b/a","c/a"}),P437="w"),VLOOKUP(R437,$AA$2:$AB$17,2,FALSE),IF(AND(OR($E438={"a/b","a/c","b/a","c/a"}),P437="l"),VLOOKUP(R437,$AC$2:$AD$17,2,FALSE),IF(AND(OR($E438={"a/b","a/c","b/a","c/a"}),P436="w"),VLOOKUP(R436,$AA$2:$AB$17,2,FALSE),IF(AND(OR($E438={"a/b","a/c","b/a","c/a"}),P436="l"),VLOOKUP(R436,$AC$2:$AD$17,2,FALSE),IF(AND(OR($E438={"a/b","a/c","b/a","c/a"}),P435="w"),VLOOKUP(R435,$AA$2:$AB$17,2,FALSE),IF(AND(OR($E438={"a/b","a/c","b/a","c/a"}),P435="l"),VLOOKUP(R435,$AC$2:$AD$17,2,FALSE),IF(AND(OR($E438={"a/b","a/c","b/a","c/a"}),P434="w"),VLOOKUP(R434,$AA$2:$AB$17,2,FALSE),IF(AND(OR($E438={"a/b","a/c","b/a","c/a"}),P434="l"),VLOOKUP(R434,$AC$2:$AD$17,2,FALSE),IF(AND(OR($E438={"a/b","a/c","b/a","c/a"}),P433="w"),VLOOKUP(R433,$AA$2:$AB$17,2,FALSE),IF(AND(OR($E438={"a/b","a/c","b/a","c/a"}),P433="l"),VLOOKUP(R433,$AC$2:$AD$17,2,FALSE),IF(AND(OR($E438={"a/b","a/c","b/a","c/a"}),P432="w"),VLOOKUP(R432,$AA$2:$AB$17,2,FALSE),IF(AND(OR($E438={"a/b","a/c","b/a","c/a"}),P432="l"),VLOOKUP(R432,$AC$2:$AD$17,2,FALSE),IF(AND(OR($E438={"a/b","a/c","b/a","c/a"}),P431="w"),VLOOKUP(R431,$AA$2:$AB$17,2,FALSE),IF(AND(OR($E438={"a/b","a/c","b/a","c/a"}),P431="l"),VLOOKUP(R431,$AC$2:$AD$17,2,FALSE),IF(AND(OR($E438={"a/b","a/c","b/a","c/a"}),P430="w"),VLOOKUP(R430,$AA$2:$AB$17,2,FALSE),IF(AND(OR($E438={"a/b","a/c","b/a","c/a"}),P430="l"),VLOOKUP(R430,$AC$2:$AD$17,2,FALSE),IF(AND(OR($E438={"a/b","a/c","b/a","c/a"}),P429="w"),VLOOKUP(R429,$AA$2:$AB$17,2,FALSE),IF(AND(OR($E438={"a/b","a/c","b/a","c/a"}),P429="l"),VLOOKUP(R429,$AC$2:$AD$17,2,FALSE),IF(AND(OR($E438={"a/b","a/c","b/a","c/a"}),P428="w"),VLOOKUP(R428,$AA$2:$AB$17,2,FALSE),IF(AND(OR($E438={"a/b","a/c","b/a","c/a"}),P428="l"),VLOOKUP(R428,$AC$2:$AD$17,2,FALSE),IF(OR($E438={"a/b","a/c","b/a","c/a"}),1,"")))))))))))))))))))))))</f>
        <v/>
      </c>
      <c r="S439" s="13" t="str">
        <f>IF(AND(T439="c",$A439&gt;=1,OR(U439={1,"2a","2b",3,"5a","5b","10a","10b","20a","20b","40a","40b","80a","80b","160a","160b"})),"w",IF(AND(T439="",$A439&gt;=1,OR(U439={1,"2a","2b",3,"5a","5b","10a","10b","20a","20b","40a","40b","80a","80b","160a","160b"})),"l",""))</f>
        <v/>
      </c>
      <c r="T439" s="7" t="str">
        <f>IF(OR($A439={2,5,8,11,14,17,20,23,26,29,32,35}),"c","")</f>
        <v/>
      </c>
      <c r="U439" s="14" t="str">
        <f>IF(AND(OR($E438={"a/b","b/c","b/a","c/b"}),S438="w"),VLOOKUP(U438,$AA$2:$AB$17,2,FALSE),IF(AND(OR($E438={"a/b","b/c","b/a","c/b"}),S438="l"),VLOOKUP(U438,$AC$2:$AD$17,2,FALSE),IF(AND(OR($E438={"a/b","b/c","b/a","c/b"}),S437="w"),VLOOKUP(U437,$AA$2:$AB$17,2,FALSE),IF(AND(OR($E438={"a/b","b/c","b/a","c/b"}),S437="l"),VLOOKUP(U437,$AC$2:$AD$17,2,FALSE),IF(AND(OR($E438={"a/b","b/c","b/a","c/b"}),S436="w"),VLOOKUP(U436,$AA$2:$AB$17,2,FALSE),IF(AND(OR($E438={"a/b","b/c","b/a","c/b"}),S436="l"),VLOOKUP(U436,$AC$2:$AD$17,2,FALSE),IF(AND(OR($E438={"a/b","b/c","b/a","c/b"}),S435="w"),VLOOKUP(U435,$AA$2:$AB$17,2,FALSE),IF(AND(OR($E438={"a/b","b/c","b/a","c/b"}),S435="l"),VLOOKUP(U435,$AC$2:$AD$17,2,FALSE),IF(AND(OR($E438={"a/b","b/c","b/a","c/b"}),S434="w"),VLOOKUP(U434,$AA$2:$AB$17,2,FALSE),IF(AND(OR($E438={"a/b","b/c","b/a","c/b"}),S434="l"),VLOOKUP(U434,$AC$2:$AD$17,2,FALSE),IF(AND(OR($E438={"a/b","b/c","b/a","c/b"}),S433="w"),VLOOKUP(U433,$AA$2:$AB$17,2,FALSE),IF(AND(OR($E438={"a/b","b/c","b/a","c/b"}),S433="l"),VLOOKUP(U433,$AC$2:$AD$17,2,FALSE),IF(AND(OR($E438={"a/b","b/c","b/a","c/b"}),S432="w"),VLOOKUP(U432,$AA$2:$AB$17,2,FALSE),IF(AND(OR($E438={"a/b","b/c","b/a","c/b"}),S432="l"),VLOOKUP(U432,$AC$2:$AD$17,2,FALSE),IF(AND(OR($E438={"a/b","b/c","b/a","c/b"}),S431="w"),VLOOKUP(U431,$AA$2:$AB$17,2,FALSE),IF(AND(OR($E438={"a/b","b/c","b/a","c/b"}),S431="l"),VLOOKUP(U431,$AC$2:$AD$17,2,FALSE),IF(AND(OR($E438={"a/b","b/c","b/a","c/b"}),S430="w"),VLOOKUP(U430,$AA$2:$AB$17,2,FALSE),IF(AND(OR($E438={"a/b","b/c","b/a","c/b"}),S430="l"),VLOOKUP(U430,$AC$2:$AD$17,2,FALSE),IF(AND(OR($E438={"a/b","b/c","b/a","c/b"}),S429="w"),VLOOKUP(U429,$AA$2:$AB$17,2,FALSE),IF(AND(OR($E438={"a/b","b/c","b/a","c/b"}),S429="l"),VLOOKUP(U429,$AC$2:$AD$17,2,FALSE),IF(AND(OR($E438={"a/b","b/c","b/a","c/b"}),S428="w"),VLOOKUP(U428,$AA$2:$AB$17,2,FALSE),IF(AND(OR($E438={"a/b","b/c","b/a","c/b"}),S428="l"),VLOOKUP(U428,$AC$2:$AD$17,2,FALSE),IF(OR($E438={"a/b","b/c","b/a","c/b"}),1,"")))))))))))))))))))))))</f>
        <v/>
      </c>
      <c r="V439" s="13" t="str">
        <f>IF(AND(W439="c",$A439&gt;=1,OR(X439={1,"2a","2b",3,"5a","5b","10a","10b","20a","20b","40a","40b","80a","80b","160a","160b"})),"w",IF(AND(W439="",$A439&gt;=1,OR(X439={1,"2a","2b",3,"5a","5b","10a","10b","20a","20b","40a","40b","80a","80b","160a","160b"})),"l",""))</f>
        <v/>
      </c>
      <c r="W439" s="7" t="str">
        <f>IF(OR($A439={3,6,9,12,15,18,21,24,27,30,33,36}),"c","")</f>
        <v/>
      </c>
      <c r="X439" s="14" t="str">
        <f>IF(AND(OR($E438={"a/c","b/c","c/a","c/b"}),V438="w"),VLOOKUP(X438,$AA$2:$AB$17,2,FALSE),IF(AND(OR($E438={"a/c","b/c","c/a","c/b"}),V438="l"),VLOOKUP(X438,$AC$2:$AD$17,2,FALSE),IF(AND(OR($E438={"a/c","b/c","c/a","c/b"}),V437="w"),VLOOKUP(X437,$AA$2:$AB$17,2,FALSE),IF(AND(OR($E438={"a/c","b/c","c/a","c/b"}),V437="l"),VLOOKUP(X437,$AC$2:$AD$17,2,FALSE),IF(AND(OR($E438={"a/c","b/c","c/a","c/b"}),V436="w"),VLOOKUP(X436,$AA$2:$AB$17,2,FALSE),IF(AND(OR($E438={"a/c","b/c","c/a","c/b"}),V436="l"),VLOOKUP(X436,$AC$2:$AD$17,2,FALSE),IF(AND(OR($E438={"a/c","b/c","c/a","c/b"}),V435="w"),VLOOKUP(X435,$AA$2:$AB$17,2,FALSE),IF(AND(OR($E438={"a/c","b/c","c/a","c/b"}),V435="l"),VLOOKUP(X435,$AC$2:$AD$17,2,FALSE),IF(AND(OR($E438={"a/c","b/c","c/a","c/b"}),V434="w"),VLOOKUP(X434,$AA$2:$AB$17,2,FALSE),IF(AND(OR($E438={"a/c","b/c","c/a","c/b"}),V434="l"),VLOOKUP(X434,$AC$2:$AD$17,2,FALSE),IF(AND(OR($E438={"a/c","b/c","c/a","c/b"}),V433="w"),VLOOKUP(X433,$AA$2:$AB$17,2,FALSE),IF(AND(OR($E438={"a/c","b/c","c/a","c/b"}),V433="l"),VLOOKUP(X433,$AC$2:$AD$17,2,FALSE),IF(AND(OR($E438={"a/c","b/c","c/a","c/b"}),V432="w"),VLOOKUP(X432,$AA$2:$AB$17,2,FALSE),IF(AND(OR($E438={"a/c","b/c","c/a","c/b"}),V432="l"),VLOOKUP(X432,$AC$2:$AD$17,2,FALSE),IF(AND(OR($E438={"a/c","b/c","c/a","c/b"}),V431="w"),VLOOKUP(X431,$AA$2:$AB$17,2,FALSE),IF(AND(OR($E438={"a/c","b/c","c/a","c/b"}),V431="l"),VLOOKUP(X431,$AC$2:$AD$17,2,FALSE),IF(AND(OR($E438={"a/c","b/c","c/a","c/b"}),V430="w"),VLOOKUP(X430,$AA$2:$AB$17,2,FALSE),IF(AND(OR($E438={"a/c","b/c","c/a","c/b"}),V430="l"),VLOOKUP(X430,$AC$2:$AD$17,2,FALSE),IF(AND(OR($E438={"a/c","b/c","c/a","c/b"}),V429="w"),VLOOKUP(X429,$AA$2:$AB$17,2,FALSE),IF(AND(OR($E438={"a/c","b/c","c/a","c/b"}),V429="l"),VLOOKUP(X429,$AC$2:$AD$17,2,FALSE),IF(AND(OR($E438={"a/c","b/c","c/a","c/b"}),V428="w"),VLOOKUP(X428,$AA$2:$AB$17,2,FALSE),IF(AND(OR($E438={"a/c","b/c","c/a","c/b"}),V428="l"),VLOOKUP(X428,$AC$2:$AD$17,2,FALSE),IF(OR($E438={"a/c","b/c","c/a","c/b"}),1,"")))))))))))))))))))))))</f>
        <v/>
      </c>
      <c r="Y439" s="12">
        <f t="shared" si="38"/>
        <v>0</v>
      </c>
      <c r="Z439" s="27">
        <f t="shared" si="39"/>
        <v>0</v>
      </c>
    </row>
    <row r="440" spans="2:26">
      <c r="B440" s="9" t="str">
        <f>IF(OR($A440={1,2,3,4,5,6,7,8,9,10,11,12}),1,IF(OR($A440={13,14,15,16,17,18,19,20,21,22,23,24}),2,IF(OR($A440={25,26,27,28,29,30,31,32,33,34,35,36}),3,"")))</f>
        <v/>
      </c>
      <c r="C440" s="9" t="str">
        <f>IF(OR($A440={1,4,7,10,13,16,19,22,25,28,31,34}),"A",IF(OR($A440={2,5,8,11,14,17,20,23,26,29,32,35}),"B",IF(OR($A440={3,6,9,12,15,18,21,24,27,30,33,36}),"C","")))</f>
        <v/>
      </c>
      <c r="D440" t="str">
        <f t="shared" si="40"/>
        <v/>
      </c>
      <c r="E440" t="str">
        <f t="shared" si="41"/>
        <v/>
      </c>
      <c r="F440" s="13" t="str">
        <f>IF(AND(G440="d",$A440&gt;=1,OR(H440={1,"2a","2b",3,"5a","5b","10a","10b","20a","20b","40a","40b","80a","80b","160a","160b"})),"w",IF(AND(G440="",$A440&gt;=1,OR(H440={1,"2a","2b",3,"5a","5b","10a","10b","20a","20b","40a","40b","80a","80b","160a","160b"})),"l",""))</f>
        <v/>
      </c>
      <c r="G440" s="7" t="str">
        <f>IF(OR($A440={1,2,3,4,5,6,7,8,9,10,11,12}),"d","")</f>
        <v/>
      </c>
      <c r="H440" s="14" t="str">
        <f>IF(AND(OR($D439={"1/2","1/3","2/1","3/1"}),F439="w"),VLOOKUP(H439,$AA$2:$AB$17,2,FALSE),IF(AND(OR($D439={"1/2","1/3","2/1","3/1"}),F439="l"),VLOOKUP(H439,$AC$2:$AD$17,2,FALSE),IF(AND(OR($D439={"1/2","1/3","2/1","3/1"}),F438="w"),VLOOKUP(H438,$AA$2:$AB$17,2,FALSE),IF(AND(OR($D439={"1/2","1/3","2/1","3/1"}),F438="l"),VLOOKUP(H438,$AC$2:$AD$17,2,FALSE),IF(AND(OR($D439={"1/2","1/3","2/1","3/1"}),F437="w"),VLOOKUP(H437,$AA$2:$AB$17,2,FALSE),IF(AND(OR($D439={"1/2","1/3","2/1","3/1"}),F437="l"),VLOOKUP(H437,$AC$2:$AD$17,2,FALSE),IF(AND(OR($D439={"1/2","1/3","2/1","3/1"}),F436="w"),VLOOKUP(H436,$AA$2:$AB$17,2,FALSE),IF(AND(OR($D439={"1/2","1/3","2/1","3/1"}),F436="l"),VLOOKUP(H436,$AC$2:$AD$17,2,FALSE),IF(AND(OR($D439={"1/2","1/3","2/1","3/1"}),F435="w"),VLOOKUP(H435,$AA$2:$AB$17,2,FALSE),IF(AND(OR($D439={"1/2","1/3","2/1","3/1"}),F435="l"),VLOOKUP(H435,$AC$2:$AD$17,2,FALSE),IF(AND(OR($D439={"1/2","1/3","2/1","3/1"}),F434="w"),VLOOKUP(H434,$AA$2:$AB$17,2,FALSE),IF(AND(OR($D439={"1/2","1/3","2/1","3/1"}),F434="l"),VLOOKUP(H434,$AC$2:$AD$17,2,FALSE),IF(AND(OR($D439={"1/2","1/3","2/1","3/1"}),F433="w"),VLOOKUP(H433,$AA$2:$AB$17,2,FALSE),IF(AND(OR($D439={"1/2","1/3","2/1","3/1"}),F433="l"),VLOOKUP(H433,$AC$2:$AD$17,2,FALSE),IF(AND(OR($D439={"1/2","1/3","2/1","3/1"}),F432="w"),VLOOKUP(H432,$AA$2:$AB$17,2,FALSE),IF(AND(OR($D439={"1/2","1/3","2/1","3/1"}),F432="l"),VLOOKUP(H432,$AC$2:$AD$17,2,FALSE),IF(AND(OR($D439={"1/2","1/3","2/1","3/1"}),F431="w"),VLOOKUP(H431,$AA$2:$AB$17,2,FALSE),IF(AND(OR($D439={"1/2","1/3","2/1","3/1"}),F431="l"),VLOOKUP(H431,$AC$2:$AD$17,2,FALSE),IF(AND(OR($D439={"1/2","1/3","2/1","3/1"}),F430="w"),VLOOKUP(H430,$AA$2:$AB$17,2,FALSE),IF(AND(OR($D439={"1/2","1/3","2/1","3/1"}),F430="l"),VLOOKUP(H430,$AC$2:$AD$17,2,FALSE),IF(AND(OR($D439={"1/2","1/3","2/1","3/1"}),F429="w"),VLOOKUP(H429,$AA$2:$AB$17,2,FALSE),IF(AND(OR($D439={"1/2","1/3","2/1","3/1"}),F429="l"),VLOOKUP(H429,$AC$2:$AD$17,2,FALSE),IF(OR($D439={"1/2","1/3","2/1","3/1"}),1,"")))))))))))))))))))))))</f>
        <v/>
      </c>
      <c r="I440" s="13" t="str">
        <f>IF(AND(J440="d",$A440&gt;=1,OR(K440={1,"2a","2b",3,"5a","5b","10a","10b","20a","20b","40a","40b","80a","80b","160a","160b"})),"w",IF(AND(J440="",$A440&gt;=1,OR(K440={1,"2a","2b",3,"5a","5b","10a","10b","20a","20b","40a","40b","80a","80b","160a","160b"})),"l",""))</f>
        <v/>
      </c>
      <c r="J440" s="7" t="str">
        <f>IF(OR($A440={13,14,15,16,17,18,19,20,21,22,23,24}),"d","")</f>
        <v/>
      </c>
      <c r="K440" s="14" t="str">
        <f>IF(AND(OR($D439={"1/2","2/3","2/1","3/2"}),I439="w"),VLOOKUP(K439,$AA$2:$AB$17,2,FALSE),IF(AND(OR($D439={"1/2","2/3","2/1","3/2"}),I439="l"),VLOOKUP(K439,$AC$2:$AD$17,2,FALSE),IF(AND(OR($D439={"1/2","2/3","2/1","3/2"}),I438="w"),VLOOKUP(K438,$AA$2:$AB$17,2,FALSE),IF(AND(OR($D439={"1/2","2/3","2/1","3/2"}),I438="l"),VLOOKUP(K438,$AC$2:$AD$17,2,FALSE),IF(AND(OR($D439={"1/2","2/3","2/1","3/2"}),I437="w"),VLOOKUP(K437,$AA$2:$AB$17,2,FALSE),IF(AND(OR($D439={"1/2","2/3","2/1","3/2"}),I437="l"),VLOOKUP(K437,$AC$2:$AD$17,2,FALSE),IF(AND(OR($D439={"1/2","2/3","2/1","3/2"}),I436="w"),VLOOKUP(K436,$AA$2:$AB$17,2,FALSE),IF(AND(OR($D439={"1/2","2/3","2/1","3/2"}),I436="l"),VLOOKUP(K436,$AC$2:$AD$17,2,FALSE),IF(AND(OR($D439={"1/2","2/3","2/1","3/2"}),I435="w"),VLOOKUP(K435,$AA$2:$AB$17,2,FALSE),IF(AND(OR($D439={"1/2","2/3","2/1","3/2"}),I435="l"),VLOOKUP(K435,$AC$2:$AD$17,2,FALSE),IF(AND(OR($D439={"1/2","2/3","2/1","3/2"}),I434="w"),VLOOKUP(K434,$AA$2:$AB$17,2,FALSE),IF(AND(OR($D439={"1/2","2/3","2/1","3/2"}),I434="l"),VLOOKUP(K434,$AC$2:$AD$17,2,FALSE),IF(AND(OR($D439={"1/2","2/3","2/1","3/2"}),I433="w"),VLOOKUP(K433,$AA$2:$AB$17,2,FALSE),IF(AND(OR($D439={"1/2","2/3","2/1","3/2"}),I433="l"),VLOOKUP(K433,$AC$2:$AD$17,2,FALSE),IF(AND(OR($D439={"1/2","2/3","2/1","3/2"}),I432="w"),VLOOKUP(K432,$AA$2:$AB$17,2,FALSE),IF(AND(OR($D439={"1/2","2/3","2/1","3/2"}),I432="l"),VLOOKUP(K432,$AC$2:$AD$17,2,FALSE),IF(AND(OR($D439={"1/2","2/3","2/1","3/2"}),I431="w"),VLOOKUP(K431,$AA$2:$AB$17,2,FALSE),IF(AND(OR($D439={"1/2","2/3","2/1","3/2"}),I431="l"),VLOOKUP(K431,$AC$2:$AD$17,2,FALSE),IF(AND(OR($D439={"1/2","2/3","2/1","3/2"}),I430="w"),VLOOKUP(K430,$AA$2:$AB$17,2,FALSE),IF(AND(OR($D439={"1/2","2/3","2/1","3/2"}),I430="l"),VLOOKUP(K430,$AC$2:$AD$17,2,FALSE),IF(AND(OR($D439={"1/2","2/3","2/1","3/2"}),I429="w"),VLOOKUP(K429,$AA$2:$AB$17,2,FALSE),IF(AND(OR($D439={"1/2","2/3","2/1","3/2"}),I429="l"),VLOOKUP(K429,$AC$2:$AD$17,2,FALSE),IF(OR($D439={"1/2","2/3","2/1","3/2"}),1,"")))))))))))))))))))))))</f>
        <v/>
      </c>
      <c r="L440" s="13" t="str">
        <f>IF(AND(M440="d",$A440&gt;=1,OR(N440={1,"2a","2b",3,"5a","5b","10a","10b","20a","20b","40a","40b","80a","80b","160a","160b"})),"w",IF(AND(M440="",$A440&gt;=1,OR(N440={1,"2a","2b",3,"5a","5b","10a","10b","20a","20b","40a","40b","80a","80b","160a","160b"})),"l",""))</f>
        <v/>
      </c>
      <c r="M440" s="7" t="str">
        <f>IF(OR($A440={25,26,27,28,29,30,31,32,33,34,35,36}),"d","")</f>
        <v/>
      </c>
      <c r="N440" s="14" t="str">
        <f>IF(AND(OR($D439={"1/3","2/3","3/1","3/2"}),L439="w"),VLOOKUP(N439,$AA$2:$AB$17,2,FALSE),IF(AND(OR($D439={"1/3","2/3","3/1","3/2"}),L439="l"),VLOOKUP(N439,$AC$2:$AD$17,2,FALSE),IF(AND(OR($D439={"1/3","2/3","3/1","3/2"}),L438="w"),VLOOKUP(N438,$AA$2:$AB$17,2,FALSE),IF(AND(OR($D439={"1/3","2/3","3/1","3/2"}),L438="l"),VLOOKUP(N438,$AC$2:$AD$17,2,FALSE),IF(AND(OR($D439={"1/3","2/3","3/1","3/2"}),L437="w"),VLOOKUP(N437,$AA$2:$AB$17,2,FALSE),IF(AND(OR($D439={"1/3","2/3","3/1","3/2"}),L437="l"),VLOOKUP(N437,$AC$2:$AD$17,2,FALSE),IF(AND(OR($D439={"1/3","2/3","3/1","3/2"}),L436="w"),VLOOKUP(N436,$AA$2:$AB$17,2,FALSE),IF(AND(OR($D439={"1/3","2/3","3/1","3/2"}),L436="l"),VLOOKUP(N436,$AC$2:$AD$17,2,FALSE),IF(AND(OR($D439={"1/3","2/3","3/1","3/2"}),L435="w"),VLOOKUP(N435,$AA$2:$AB$17,2,FALSE),IF(AND(OR($D439={"1/3","2/3","3/1","3/2"}),L435="l"),VLOOKUP(N435,$AC$2:$AD$17,2,FALSE),IF(AND(OR($D439={"1/3","2/3","3/1","3/2"}),L434="w"),VLOOKUP(N434,$AA$2:$AB$17,2,FALSE),IF(AND(OR($D439={"1/3","2/3","3/1","3/2"}),L434="l"),VLOOKUP(N434,$AC$2:$AD$17,2,FALSE),IF(AND(OR($D439={"1/3","2/3","3/1","3/2"}),L433="w"),VLOOKUP(N433,$AA$2:$AB$17,2,FALSE),IF(AND(OR($D439={"1/3","2/3","3/1","3/2"}),L433="l"),VLOOKUP(N433,$AC$2:$AD$17,2,FALSE),IF(AND(OR($D439={"1/3","2/3","3/1","3/2"}),L432="w"),VLOOKUP(N432,$AA$2:$AB$17,2,FALSE),IF(AND(OR($D439={"1/3","2/3","3/1","3/2"}),L432="l"),VLOOKUP(N432,$AC$2:$AD$17,2,FALSE),IF(AND(OR($D439={"1/3","2/3","3/1","3/2"}),L431="w"),VLOOKUP(N431,$AA$2:$AB$17,2,FALSE),IF(AND(OR($D439={"1/3","2/3","3/1","3/2"}),L431="l"),VLOOKUP(N431,$AC$2:$AD$17,2,FALSE),IF(AND(OR($D439={"1/3","2/3","3/1","3/2"}),L430="w"),VLOOKUP(N430,$AA$2:$AB$17,2,FALSE),IF(AND(OR($D439={"1/3","2/3","3/1","3/2"}),L430="l"),VLOOKUP(N430,$AC$2:$AD$17,2,FALSE),IF(AND(OR($D439={"1/3","2/3","3/1","3/2"}),L429="w"),VLOOKUP(N429,$AA$2:$AB$17,2,FALSE),IF(AND(OR($D439={"1/3","2/3","3/1","3/2"}),L429="l"),VLOOKUP(N429,$AC$2:$AD$17,2,FALSE),IF(OR($D439={"1/3","2/3","3/1","3/2"}),1,"")))))))))))))))))))))))</f>
        <v/>
      </c>
      <c r="O440" s="12">
        <f t="shared" si="37"/>
        <v>0</v>
      </c>
      <c r="P440" s="13" t="str">
        <f>IF(AND(Q440="c",$A440&gt;=1,OR(R440={1,"2a","2b",3,"5a","5b","10a","10b","20a","20b","40a","40b","80a","80b","160a","160b"})),"w",IF(AND(Q440="",$A440&gt;=1,OR(R440={1,"2a","2b",3,"5a","5b","10a","10b","20a","20b","40a","40b","80a","80b","160a","160b"})),"l",""))</f>
        <v/>
      </c>
      <c r="Q440" s="7" t="str">
        <f>IF(OR($A440={1,4,7,10,13,16,19,22,25,28,31,34}),"c","")</f>
        <v/>
      </c>
      <c r="R440" s="14" t="str">
        <f>IF(AND(OR($E439={"a/b","a/c","b/a","c/a"}),P439="w"),VLOOKUP(R439,$AA$2:$AB$17,2,FALSE),IF(AND(OR($E439={"a/b","a/c","b/a","c/a"}),P439="l"),VLOOKUP(R439,$AC$2:$AD$17,2,FALSE),IF(AND(OR($E439={"a/b","a/c","b/a","c/a"}),P438="w"),VLOOKUP(R438,$AA$2:$AB$17,2,FALSE),IF(AND(OR($E439={"a/b","a/c","b/a","c/a"}),P438="l"),VLOOKUP(R438,$AC$2:$AD$17,2,FALSE),IF(AND(OR($E439={"a/b","a/c","b/a","c/a"}),P437="w"),VLOOKUP(R437,$AA$2:$AB$17,2,FALSE),IF(AND(OR($E439={"a/b","a/c","b/a","c/a"}),P437="l"),VLOOKUP(R437,$AC$2:$AD$17,2,FALSE),IF(AND(OR($E439={"a/b","a/c","b/a","c/a"}),P436="w"),VLOOKUP(R436,$AA$2:$AB$17,2,FALSE),IF(AND(OR($E439={"a/b","a/c","b/a","c/a"}),P436="l"),VLOOKUP(R436,$AC$2:$AD$17,2,FALSE),IF(AND(OR($E439={"a/b","a/c","b/a","c/a"}),P435="w"),VLOOKUP(R435,$AA$2:$AB$17,2,FALSE),IF(AND(OR($E439={"a/b","a/c","b/a","c/a"}),P435="l"),VLOOKUP(R435,$AC$2:$AD$17,2,FALSE),IF(AND(OR($E439={"a/b","a/c","b/a","c/a"}),P434="w"),VLOOKUP(R434,$AA$2:$AB$17,2,FALSE),IF(AND(OR($E439={"a/b","a/c","b/a","c/a"}),P434="l"),VLOOKUP(R434,$AC$2:$AD$17,2,FALSE),IF(AND(OR($E439={"a/b","a/c","b/a","c/a"}),P433="w"),VLOOKUP(R433,$AA$2:$AB$17,2,FALSE),IF(AND(OR($E439={"a/b","a/c","b/a","c/a"}),P433="l"),VLOOKUP(R433,$AC$2:$AD$17,2,FALSE),IF(AND(OR($E439={"a/b","a/c","b/a","c/a"}),P432="w"),VLOOKUP(R432,$AA$2:$AB$17,2,FALSE),IF(AND(OR($E439={"a/b","a/c","b/a","c/a"}),P432="l"),VLOOKUP(R432,$AC$2:$AD$17,2,FALSE),IF(AND(OR($E439={"a/b","a/c","b/a","c/a"}),P431="w"),VLOOKUP(R431,$AA$2:$AB$17,2,FALSE),IF(AND(OR($E439={"a/b","a/c","b/a","c/a"}),P431="l"),VLOOKUP(R431,$AC$2:$AD$17,2,FALSE),IF(AND(OR($E439={"a/b","a/c","b/a","c/a"}),P430="w"),VLOOKUP(R430,$AA$2:$AB$17,2,FALSE),IF(AND(OR($E439={"a/b","a/c","b/a","c/a"}),P430="l"),VLOOKUP(R430,$AC$2:$AD$17,2,FALSE),IF(AND(OR($E439={"a/b","a/c","b/a","c/a"}),P429="w"),VLOOKUP(R429,$AA$2:$AB$17,2,FALSE),IF(AND(OR($E439={"a/b","a/c","b/a","c/a"}),P429="l"),VLOOKUP(R429,$AC$2:$AD$17,2,FALSE),IF(OR($E439={"a/b","a/c","b/a","c/a"}),1,"")))))))))))))))))))))))</f>
        <v/>
      </c>
      <c r="S440" s="13" t="str">
        <f>IF(AND(T440="c",$A440&gt;=1,OR(U440={1,"2a","2b",3,"5a","5b","10a","10b","20a","20b","40a","40b","80a","80b","160a","160b"})),"w",IF(AND(T440="",$A440&gt;=1,OR(U440={1,"2a","2b",3,"5a","5b","10a","10b","20a","20b","40a","40b","80a","80b","160a","160b"})),"l",""))</f>
        <v/>
      </c>
      <c r="T440" s="7" t="str">
        <f>IF(OR($A440={2,5,8,11,14,17,20,23,26,29,32,35}),"c","")</f>
        <v/>
      </c>
      <c r="U440" s="14" t="str">
        <f>IF(AND(OR($E439={"a/b","b/c","b/a","c/b"}),S439="w"),VLOOKUP(U439,$AA$2:$AB$17,2,FALSE),IF(AND(OR($E439={"a/b","b/c","b/a","c/b"}),S439="l"),VLOOKUP(U439,$AC$2:$AD$17,2,FALSE),IF(AND(OR($E439={"a/b","b/c","b/a","c/b"}),S438="w"),VLOOKUP(U438,$AA$2:$AB$17,2,FALSE),IF(AND(OR($E439={"a/b","b/c","b/a","c/b"}),S438="l"),VLOOKUP(U438,$AC$2:$AD$17,2,FALSE),IF(AND(OR($E439={"a/b","b/c","b/a","c/b"}),S437="w"),VLOOKUP(U437,$AA$2:$AB$17,2,FALSE),IF(AND(OR($E439={"a/b","b/c","b/a","c/b"}),S437="l"),VLOOKUP(U437,$AC$2:$AD$17,2,FALSE),IF(AND(OR($E439={"a/b","b/c","b/a","c/b"}),S436="w"),VLOOKUP(U436,$AA$2:$AB$17,2,FALSE),IF(AND(OR($E439={"a/b","b/c","b/a","c/b"}),S436="l"),VLOOKUP(U436,$AC$2:$AD$17,2,FALSE),IF(AND(OR($E439={"a/b","b/c","b/a","c/b"}),S435="w"),VLOOKUP(U435,$AA$2:$AB$17,2,FALSE),IF(AND(OR($E439={"a/b","b/c","b/a","c/b"}),S435="l"),VLOOKUP(U435,$AC$2:$AD$17,2,FALSE),IF(AND(OR($E439={"a/b","b/c","b/a","c/b"}),S434="w"),VLOOKUP(U434,$AA$2:$AB$17,2,FALSE),IF(AND(OR($E439={"a/b","b/c","b/a","c/b"}),S434="l"),VLOOKUP(U434,$AC$2:$AD$17,2,FALSE),IF(AND(OR($E439={"a/b","b/c","b/a","c/b"}),S433="w"),VLOOKUP(U433,$AA$2:$AB$17,2,FALSE),IF(AND(OR($E439={"a/b","b/c","b/a","c/b"}),S433="l"),VLOOKUP(U433,$AC$2:$AD$17,2,FALSE),IF(AND(OR($E439={"a/b","b/c","b/a","c/b"}),S432="w"),VLOOKUP(U432,$AA$2:$AB$17,2,FALSE),IF(AND(OR($E439={"a/b","b/c","b/a","c/b"}),S432="l"),VLOOKUP(U432,$AC$2:$AD$17,2,FALSE),IF(AND(OR($E439={"a/b","b/c","b/a","c/b"}),S431="w"),VLOOKUP(U431,$AA$2:$AB$17,2,FALSE),IF(AND(OR($E439={"a/b","b/c","b/a","c/b"}),S431="l"),VLOOKUP(U431,$AC$2:$AD$17,2,FALSE),IF(AND(OR($E439={"a/b","b/c","b/a","c/b"}),S430="w"),VLOOKUP(U430,$AA$2:$AB$17,2,FALSE),IF(AND(OR($E439={"a/b","b/c","b/a","c/b"}),S430="l"),VLOOKUP(U430,$AC$2:$AD$17,2,FALSE),IF(AND(OR($E439={"a/b","b/c","b/a","c/b"}),S429="w"),VLOOKUP(U429,$AA$2:$AB$17,2,FALSE),IF(AND(OR($E439={"a/b","b/c","b/a","c/b"}),S429="l"),VLOOKUP(U429,$AC$2:$AD$17,2,FALSE),IF(OR($E439={"a/b","b/c","b/a","c/b"}),1,"")))))))))))))))))))))))</f>
        <v/>
      </c>
      <c r="V440" s="13" t="str">
        <f>IF(AND(W440="c",$A440&gt;=1,OR(X440={1,"2a","2b",3,"5a","5b","10a","10b","20a","20b","40a","40b","80a","80b","160a","160b"})),"w",IF(AND(W440="",$A440&gt;=1,OR(X440={1,"2a","2b",3,"5a","5b","10a","10b","20a","20b","40a","40b","80a","80b","160a","160b"})),"l",""))</f>
        <v/>
      </c>
      <c r="W440" s="7" t="str">
        <f>IF(OR($A440={3,6,9,12,15,18,21,24,27,30,33,36}),"c","")</f>
        <v/>
      </c>
      <c r="X440" s="14" t="str">
        <f>IF(AND(OR($E439={"a/c","b/c","c/a","c/b"}),V439="w"),VLOOKUP(X439,$AA$2:$AB$17,2,FALSE),IF(AND(OR($E439={"a/c","b/c","c/a","c/b"}),V439="l"),VLOOKUP(X439,$AC$2:$AD$17,2,FALSE),IF(AND(OR($E439={"a/c","b/c","c/a","c/b"}),V438="w"),VLOOKUP(X438,$AA$2:$AB$17,2,FALSE),IF(AND(OR($E439={"a/c","b/c","c/a","c/b"}),V438="l"),VLOOKUP(X438,$AC$2:$AD$17,2,FALSE),IF(AND(OR($E439={"a/c","b/c","c/a","c/b"}),V437="w"),VLOOKUP(X437,$AA$2:$AB$17,2,FALSE),IF(AND(OR($E439={"a/c","b/c","c/a","c/b"}),V437="l"),VLOOKUP(X437,$AC$2:$AD$17,2,FALSE),IF(AND(OR($E439={"a/c","b/c","c/a","c/b"}),V436="w"),VLOOKUP(X436,$AA$2:$AB$17,2,FALSE),IF(AND(OR($E439={"a/c","b/c","c/a","c/b"}),V436="l"),VLOOKUP(X436,$AC$2:$AD$17,2,FALSE),IF(AND(OR($E439={"a/c","b/c","c/a","c/b"}),V435="w"),VLOOKUP(X435,$AA$2:$AB$17,2,FALSE),IF(AND(OR($E439={"a/c","b/c","c/a","c/b"}),V435="l"),VLOOKUP(X435,$AC$2:$AD$17,2,FALSE),IF(AND(OR($E439={"a/c","b/c","c/a","c/b"}),V434="w"),VLOOKUP(X434,$AA$2:$AB$17,2,FALSE),IF(AND(OR($E439={"a/c","b/c","c/a","c/b"}),V434="l"),VLOOKUP(X434,$AC$2:$AD$17,2,FALSE),IF(AND(OR($E439={"a/c","b/c","c/a","c/b"}),V433="w"),VLOOKUP(X433,$AA$2:$AB$17,2,FALSE),IF(AND(OR($E439={"a/c","b/c","c/a","c/b"}),V433="l"),VLOOKUP(X433,$AC$2:$AD$17,2,FALSE),IF(AND(OR($E439={"a/c","b/c","c/a","c/b"}),V432="w"),VLOOKUP(X432,$AA$2:$AB$17,2,FALSE),IF(AND(OR($E439={"a/c","b/c","c/a","c/b"}),V432="l"),VLOOKUP(X432,$AC$2:$AD$17,2,FALSE),IF(AND(OR($E439={"a/c","b/c","c/a","c/b"}),V431="w"),VLOOKUP(X431,$AA$2:$AB$17,2,FALSE),IF(AND(OR($E439={"a/c","b/c","c/a","c/b"}),V431="l"),VLOOKUP(X431,$AC$2:$AD$17,2,FALSE),IF(AND(OR($E439={"a/c","b/c","c/a","c/b"}),V430="w"),VLOOKUP(X430,$AA$2:$AB$17,2,FALSE),IF(AND(OR($E439={"a/c","b/c","c/a","c/b"}),V430="l"),VLOOKUP(X430,$AC$2:$AD$17,2,FALSE),IF(AND(OR($E439={"a/c","b/c","c/a","c/b"}),V429="w"),VLOOKUP(X429,$AA$2:$AB$17,2,FALSE),IF(AND(OR($E439={"a/c","b/c","c/a","c/b"}),V429="l"),VLOOKUP(X429,$AC$2:$AD$17,2,FALSE),IF(OR($E439={"a/c","b/c","c/a","c/b"}),1,"")))))))))))))))))))))))</f>
        <v/>
      </c>
      <c r="Y440" s="12">
        <f t="shared" si="38"/>
        <v>0</v>
      </c>
      <c r="Z440" s="27">
        <f t="shared" si="39"/>
        <v>0</v>
      </c>
    </row>
    <row r="441" spans="2:26">
      <c r="B441" s="9" t="str">
        <f>IF(OR($A441={1,2,3,4,5,6,7,8,9,10,11,12}),1,IF(OR($A441={13,14,15,16,17,18,19,20,21,22,23,24}),2,IF(OR($A441={25,26,27,28,29,30,31,32,33,34,35,36}),3,"")))</f>
        <v/>
      </c>
      <c r="C441" s="9" t="str">
        <f>IF(OR($A441={1,4,7,10,13,16,19,22,25,28,31,34}),"A",IF(OR($A441={2,5,8,11,14,17,20,23,26,29,32,35}),"B",IF(OR($A441={3,6,9,12,15,18,21,24,27,30,33,36}),"C","")))</f>
        <v/>
      </c>
      <c r="D441" t="str">
        <f t="shared" si="40"/>
        <v/>
      </c>
      <c r="E441" t="str">
        <f t="shared" si="41"/>
        <v/>
      </c>
      <c r="F441" s="13" t="str">
        <f>IF(AND(G441="d",$A441&gt;=1,OR(H441={1,"2a","2b",3,"5a","5b","10a","10b","20a","20b","40a","40b","80a","80b","160a","160b"})),"w",IF(AND(G441="",$A441&gt;=1,OR(H441={1,"2a","2b",3,"5a","5b","10a","10b","20a","20b","40a","40b","80a","80b","160a","160b"})),"l",""))</f>
        <v/>
      </c>
      <c r="G441" s="7" t="str">
        <f>IF(OR($A441={1,2,3,4,5,6,7,8,9,10,11,12}),"d","")</f>
        <v/>
      </c>
      <c r="H441" s="14" t="str">
        <f>IF(AND(OR($D440={"1/2","1/3","2/1","3/1"}),F440="w"),VLOOKUP(H440,$AA$2:$AB$17,2,FALSE),IF(AND(OR($D440={"1/2","1/3","2/1","3/1"}),F440="l"),VLOOKUP(H440,$AC$2:$AD$17,2,FALSE),IF(AND(OR($D440={"1/2","1/3","2/1","3/1"}),F439="w"),VLOOKUP(H439,$AA$2:$AB$17,2,FALSE),IF(AND(OR($D440={"1/2","1/3","2/1","3/1"}),F439="l"),VLOOKUP(H439,$AC$2:$AD$17,2,FALSE),IF(AND(OR($D440={"1/2","1/3","2/1","3/1"}),F438="w"),VLOOKUP(H438,$AA$2:$AB$17,2,FALSE),IF(AND(OR($D440={"1/2","1/3","2/1","3/1"}),F438="l"),VLOOKUP(H438,$AC$2:$AD$17,2,FALSE),IF(AND(OR($D440={"1/2","1/3","2/1","3/1"}),F437="w"),VLOOKUP(H437,$AA$2:$AB$17,2,FALSE),IF(AND(OR($D440={"1/2","1/3","2/1","3/1"}),F437="l"),VLOOKUP(H437,$AC$2:$AD$17,2,FALSE),IF(AND(OR($D440={"1/2","1/3","2/1","3/1"}),F436="w"),VLOOKUP(H436,$AA$2:$AB$17,2,FALSE),IF(AND(OR($D440={"1/2","1/3","2/1","3/1"}),F436="l"),VLOOKUP(H436,$AC$2:$AD$17,2,FALSE),IF(AND(OR($D440={"1/2","1/3","2/1","3/1"}),F435="w"),VLOOKUP(H435,$AA$2:$AB$17,2,FALSE),IF(AND(OR($D440={"1/2","1/3","2/1","3/1"}),F435="l"),VLOOKUP(H435,$AC$2:$AD$17,2,FALSE),IF(AND(OR($D440={"1/2","1/3","2/1","3/1"}),F434="w"),VLOOKUP(H434,$AA$2:$AB$17,2,FALSE),IF(AND(OR($D440={"1/2","1/3","2/1","3/1"}),F434="l"),VLOOKUP(H434,$AC$2:$AD$17,2,FALSE),IF(AND(OR($D440={"1/2","1/3","2/1","3/1"}),F433="w"),VLOOKUP(H433,$AA$2:$AB$17,2,FALSE),IF(AND(OR($D440={"1/2","1/3","2/1","3/1"}),F433="l"),VLOOKUP(H433,$AC$2:$AD$17,2,FALSE),IF(AND(OR($D440={"1/2","1/3","2/1","3/1"}),F432="w"),VLOOKUP(H432,$AA$2:$AB$17,2,FALSE),IF(AND(OR($D440={"1/2","1/3","2/1","3/1"}),F432="l"),VLOOKUP(H432,$AC$2:$AD$17,2,FALSE),IF(AND(OR($D440={"1/2","1/3","2/1","3/1"}),F431="w"),VLOOKUP(H431,$AA$2:$AB$17,2,FALSE),IF(AND(OR($D440={"1/2","1/3","2/1","3/1"}),F431="l"),VLOOKUP(H431,$AC$2:$AD$17,2,FALSE),IF(AND(OR($D440={"1/2","1/3","2/1","3/1"}),F430="w"),VLOOKUP(H430,$AA$2:$AB$17,2,FALSE),IF(AND(OR($D440={"1/2","1/3","2/1","3/1"}),F430="l"),VLOOKUP(H430,$AC$2:$AD$17,2,FALSE),IF(OR($D440={"1/2","1/3","2/1","3/1"}),1,"")))))))))))))))))))))))</f>
        <v/>
      </c>
      <c r="I441" s="13" t="str">
        <f>IF(AND(J441="d",$A441&gt;=1,OR(K441={1,"2a","2b",3,"5a","5b","10a","10b","20a","20b","40a","40b","80a","80b","160a","160b"})),"w",IF(AND(J441="",$A441&gt;=1,OR(K441={1,"2a","2b",3,"5a","5b","10a","10b","20a","20b","40a","40b","80a","80b","160a","160b"})),"l",""))</f>
        <v/>
      </c>
      <c r="J441" s="7" t="str">
        <f>IF(OR($A441={13,14,15,16,17,18,19,20,21,22,23,24}),"d","")</f>
        <v/>
      </c>
      <c r="K441" s="14" t="str">
        <f>IF(AND(OR($D440={"1/2","2/3","2/1","3/2"}),I440="w"),VLOOKUP(K440,$AA$2:$AB$17,2,FALSE),IF(AND(OR($D440={"1/2","2/3","2/1","3/2"}),I440="l"),VLOOKUP(K440,$AC$2:$AD$17,2,FALSE),IF(AND(OR($D440={"1/2","2/3","2/1","3/2"}),I439="w"),VLOOKUP(K439,$AA$2:$AB$17,2,FALSE),IF(AND(OR($D440={"1/2","2/3","2/1","3/2"}),I439="l"),VLOOKUP(K439,$AC$2:$AD$17,2,FALSE),IF(AND(OR($D440={"1/2","2/3","2/1","3/2"}),I438="w"),VLOOKUP(K438,$AA$2:$AB$17,2,FALSE),IF(AND(OR($D440={"1/2","2/3","2/1","3/2"}),I438="l"),VLOOKUP(K438,$AC$2:$AD$17,2,FALSE),IF(AND(OR($D440={"1/2","2/3","2/1","3/2"}),I437="w"),VLOOKUP(K437,$AA$2:$AB$17,2,FALSE),IF(AND(OR($D440={"1/2","2/3","2/1","3/2"}),I437="l"),VLOOKUP(K437,$AC$2:$AD$17,2,FALSE),IF(AND(OR($D440={"1/2","2/3","2/1","3/2"}),I436="w"),VLOOKUP(K436,$AA$2:$AB$17,2,FALSE),IF(AND(OR($D440={"1/2","2/3","2/1","3/2"}),I436="l"),VLOOKUP(K436,$AC$2:$AD$17,2,FALSE),IF(AND(OR($D440={"1/2","2/3","2/1","3/2"}),I435="w"),VLOOKUP(K435,$AA$2:$AB$17,2,FALSE),IF(AND(OR($D440={"1/2","2/3","2/1","3/2"}),I435="l"),VLOOKUP(K435,$AC$2:$AD$17,2,FALSE),IF(AND(OR($D440={"1/2","2/3","2/1","3/2"}),I434="w"),VLOOKUP(K434,$AA$2:$AB$17,2,FALSE),IF(AND(OR($D440={"1/2","2/3","2/1","3/2"}),I434="l"),VLOOKUP(K434,$AC$2:$AD$17,2,FALSE),IF(AND(OR($D440={"1/2","2/3","2/1","3/2"}),I433="w"),VLOOKUP(K433,$AA$2:$AB$17,2,FALSE),IF(AND(OR($D440={"1/2","2/3","2/1","3/2"}),I433="l"),VLOOKUP(K433,$AC$2:$AD$17,2,FALSE),IF(AND(OR($D440={"1/2","2/3","2/1","3/2"}),I432="w"),VLOOKUP(K432,$AA$2:$AB$17,2,FALSE),IF(AND(OR($D440={"1/2","2/3","2/1","3/2"}),I432="l"),VLOOKUP(K432,$AC$2:$AD$17,2,FALSE),IF(AND(OR($D440={"1/2","2/3","2/1","3/2"}),I431="w"),VLOOKUP(K431,$AA$2:$AB$17,2,FALSE),IF(AND(OR($D440={"1/2","2/3","2/1","3/2"}),I431="l"),VLOOKUP(K431,$AC$2:$AD$17,2,FALSE),IF(AND(OR($D440={"1/2","2/3","2/1","3/2"}),I430="w"),VLOOKUP(K430,$AA$2:$AB$17,2,FALSE),IF(AND(OR($D440={"1/2","2/3","2/1","3/2"}),I430="l"),VLOOKUP(K430,$AC$2:$AD$17,2,FALSE),IF(OR($D440={"1/2","2/3","2/1","3/2"}),1,"")))))))))))))))))))))))</f>
        <v/>
      </c>
      <c r="L441" s="13" t="str">
        <f>IF(AND(M441="d",$A441&gt;=1,OR(N441={1,"2a","2b",3,"5a","5b","10a","10b","20a","20b","40a","40b","80a","80b","160a","160b"})),"w",IF(AND(M441="",$A441&gt;=1,OR(N441={1,"2a","2b",3,"5a","5b","10a","10b","20a","20b","40a","40b","80a","80b","160a","160b"})),"l",""))</f>
        <v/>
      </c>
      <c r="M441" s="7" t="str">
        <f>IF(OR($A441={25,26,27,28,29,30,31,32,33,34,35,36}),"d","")</f>
        <v/>
      </c>
      <c r="N441" s="14" t="str">
        <f>IF(AND(OR($D440={"1/3","2/3","3/1","3/2"}),L440="w"),VLOOKUP(N440,$AA$2:$AB$17,2,FALSE),IF(AND(OR($D440={"1/3","2/3","3/1","3/2"}),L440="l"),VLOOKUP(N440,$AC$2:$AD$17,2,FALSE),IF(AND(OR($D440={"1/3","2/3","3/1","3/2"}),L439="w"),VLOOKUP(N439,$AA$2:$AB$17,2,FALSE),IF(AND(OR($D440={"1/3","2/3","3/1","3/2"}),L439="l"),VLOOKUP(N439,$AC$2:$AD$17,2,FALSE),IF(AND(OR($D440={"1/3","2/3","3/1","3/2"}),L438="w"),VLOOKUP(N438,$AA$2:$AB$17,2,FALSE),IF(AND(OR($D440={"1/3","2/3","3/1","3/2"}),L438="l"),VLOOKUP(N438,$AC$2:$AD$17,2,FALSE),IF(AND(OR($D440={"1/3","2/3","3/1","3/2"}),L437="w"),VLOOKUP(N437,$AA$2:$AB$17,2,FALSE),IF(AND(OR($D440={"1/3","2/3","3/1","3/2"}),L437="l"),VLOOKUP(N437,$AC$2:$AD$17,2,FALSE),IF(AND(OR($D440={"1/3","2/3","3/1","3/2"}),L436="w"),VLOOKUP(N436,$AA$2:$AB$17,2,FALSE),IF(AND(OR($D440={"1/3","2/3","3/1","3/2"}),L436="l"),VLOOKUP(N436,$AC$2:$AD$17,2,FALSE),IF(AND(OR($D440={"1/3","2/3","3/1","3/2"}),L435="w"),VLOOKUP(N435,$AA$2:$AB$17,2,FALSE),IF(AND(OR($D440={"1/3","2/3","3/1","3/2"}),L435="l"),VLOOKUP(N435,$AC$2:$AD$17,2,FALSE),IF(AND(OR($D440={"1/3","2/3","3/1","3/2"}),L434="w"),VLOOKUP(N434,$AA$2:$AB$17,2,FALSE),IF(AND(OR($D440={"1/3","2/3","3/1","3/2"}),L434="l"),VLOOKUP(N434,$AC$2:$AD$17,2,FALSE),IF(AND(OR($D440={"1/3","2/3","3/1","3/2"}),L433="w"),VLOOKUP(N433,$AA$2:$AB$17,2,FALSE),IF(AND(OR($D440={"1/3","2/3","3/1","3/2"}),L433="l"),VLOOKUP(N433,$AC$2:$AD$17,2,FALSE),IF(AND(OR($D440={"1/3","2/3","3/1","3/2"}),L432="w"),VLOOKUP(N432,$AA$2:$AB$17,2,FALSE),IF(AND(OR($D440={"1/3","2/3","3/1","3/2"}),L432="l"),VLOOKUP(N432,$AC$2:$AD$17,2,FALSE),IF(AND(OR($D440={"1/3","2/3","3/1","3/2"}),L431="w"),VLOOKUP(N431,$AA$2:$AB$17,2,FALSE),IF(AND(OR($D440={"1/3","2/3","3/1","3/2"}),L431="l"),VLOOKUP(N431,$AC$2:$AD$17,2,FALSE),IF(AND(OR($D440={"1/3","2/3","3/1","3/2"}),L430="w"),VLOOKUP(N430,$AA$2:$AB$17,2,FALSE),IF(AND(OR($D440={"1/3","2/3","3/1","3/2"}),L430="l"),VLOOKUP(N430,$AC$2:$AD$17,2,FALSE),IF(OR($D440={"1/3","2/3","3/1","3/2"}),1,"")))))))))))))))))))))))</f>
        <v/>
      </c>
      <c r="O441" s="12">
        <f t="shared" si="37"/>
        <v>0</v>
      </c>
      <c r="P441" s="13" t="str">
        <f>IF(AND(Q441="c",$A441&gt;=1,OR(R441={1,"2a","2b",3,"5a","5b","10a","10b","20a","20b","40a","40b","80a","80b","160a","160b"})),"w",IF(AND(Q441="",$A441&gt;=1,OR(R441={1,"2a","2b",3,"5a","5b","10a","10b","20a","20b","40a","40b","80a","80b","160a","160b"})),"l",""))</f>
        <v/>
      </c>
      <c r="Q441" s="7" t="str">
        <f>IF(OR($A441={1,4,7,10,13,16,19,22,25,28,31,34}),"c","")</f>
        <v/>
      </c>
      <c r="R441" s="14" t="str">
        <f>IF(AND(OR($E440={"a/b","a/c","b/a","c/a"}),P440="w"),VLOOKUP(R440,$AA$2:$AB$17,2,FALSE),IF(AND(OR($E440={"a/b","a/c","b/a","c/a"}),P440="l"),VLOOKUP(R440,$AC$2:$AD$17,2,FALSE),IF(AND(OR($E440={"a/b","a/c","b/a","c/a"}),P439="w"),VLOOKUP(R439,$AA$2:$AB$17,2,FALSE),IF(AND(OR($E440={"a/b","a/c","b/a","c/a"}),P439="l"),VLOOKUP(R439,$AC$2:$AD$17,2,FALSE),IF(AND(OR($E440={"a/b","a/c","b/a","c/a"}),P438="w"),VLOOKUP(R438,$AA$2:$AB$17,2,FALSE),IF(AND(OR($E440={"a/b","a/c","b/a","c/a"}),P438="l"),VLOOKUP(R438,$AC$2:$AD$17,2,FALSE),IF(AND(OR($E440={"a/b","a/c","b/a","c/a"}),P437="w"),VLOOKUP(R437,$AA$2:$AB$17,2,FALSE),IF(AND(OR($E440={"a/b","a/c","b/a","c/a"}),P437="l"),VLOOKUP(R437,$AC$2:$AD$17,2,FALSE),IF(AND(OR($E440={"a/b","a/c","b/a","c/a"}),P436="w"),VLOOKUP(R436,$AA$2:$AB$17,2,FALSE),IF(AND(OR($E440={"a/b","a/c","b/a","c/a"}),P436="l"),VLOOKUP(R436,$AC$2:$AD$17,2,FALSE),IF(AND(OR($E440={"a/b","a/c","b/a","c/a"}),P435="w"),VLOOKUP(R435,$AA$2:$AB$17,2,FALSE),IF(AND(OR($E440={"a/b","a/c","b/a","c/a"}),P435="l"),VLOOKUP(R435,$AC$2:$AD$17,2,FALSE),IF(AND(OR($E440={"a/b","a/c","b/a","c/a"}),P434="w"),VLOOKUP(R434,$AA$2:$AB$17,2,FALSE),IF(AND(OR($E440={"a/b","a/c","b/a","c/a"}),P434="l"),VLOOKUP(R434,$AC$2:$AD$17,2,FALSE),IF(AND(OR($E440={"a/b","a/c","b/a","c/a"}),P433="w"),VLOOKUP(R433,$AA$2:$AB$17,2,FALSE),IF(AND(OR($E440={"a/b","a/c","b/a","c/a"}),P433="l"),VLOOKUP(R433,$AC$2:$AD$17,2,FALSE),IF(AND(OR($E440={"a/b","a/c","b/a","c/a"}),P432="w"),VLOOKUP(R432,$AA$2:$AB$17,2,FALSE),IF(AND(OR($E440={"a/b","a/c","b/a","c/a"}),P432="l"),VLOOKUP(R432,$AC$2:$AD$17,2,FALSE),IF(AND(OR($E440={"a/b","a/c","b/a","c/a"}),P431="w"),VLOOKUP(R431,$AA$2:$AB$17,2,FALSE),IF(AND(OR($E440={"a/b","a/c","b/a","c/a"}),P431="l"),VLOOKUP(R431,$AC$2:$AD$17,2,FALSE),IF(AND(OR($E440={"a/b","a/c","b/a","c/a"}),P430="w"),VLOOKUP(R430,$AA$2:$AB$17,2,FALSE),IF(AND(OR($E440={"a/b","a/c","b/a","c/a"}),P430="l"),VLOOKUP(R430,$AC$2:$AD$17,2,FALSE),IF(OR($E440={"a/b","a/c","b/a","c/a"}),1,"")))))))))))))))))))))))</f>
        <v/>
      </c>
      <c r="S441" s="13" t="str">
        <f>IF(AND(T441="c",$A441&gt;=1,OR(U441={1,"2a","2b",3,"5a","5b","10a","10b","20a","20b","40a","40b","80a","80b","160a","160b"})),"w",IF(AND(T441="",$A441&gt;=1,OR(U441={1,"2a","2b",3,"5a","5b","10a","10b","20a","20b","40a","40b","80a","80b","160a","160b"})),"l",""))</f>
        <v/>
      </c>
      <c r="T441" s="7" t="str">
        <f>IF(OR($A441={2,5,8,11,14,17,20,23,26,29,32,35}),"c","")</f>
        <v/>
      </c>
      <c r="U441" s="14" t="str">
        <f>IF(AND(OR($E440={"a/b","b/c","b/a","c/b"}),S440="w"),VLOOKUP(U440,$AA$2:$AB$17,2,FALSE),IF(AND(OR($E440={"a/b","b/c","b/a","c/b"}),S440="l"),VLOOKUP(U440,$AC$2:$AD$17,2,FALSE),IF(AND(OR($E440={"a/b","b/c","b/a","c/b"}),S439="w"),VLOOKUP(U439,$AA$2:$AB$17,2,FALSE),IF(AND(OR($E440={"a/b","b/c","b/a","c/b"}),S439="l"),VLOOKUP(U439,$AC$2:$AD$17,2,FALSE),IF(AND(OR($E440={"a/b","b/c","b/a","c/b"}),S438="w"),VLOOKUP(U438,$AA$2:$AB$17,2,FALSE),IF(AND(OR($E440={"a/b","b/c","b/a","c/b"}),S438="l"),VLOOKUP(U438,$AC$2:$AD$17,2,FALSE),IF(AND(OR($E440={"a/b","b/c","b/a","c/b"}),S437="w"),VLOOKUP(U437,$AA$2:$AB$17,2,FALSE),IF(AND(OR($E440={"a/b","b/c","b/a","c/b"}),S437="l"),VLOOKUP(U437,$AC$2:$AD$17,2,FALSE),IF(AND(OR($E440={"a/b","b/c","b/a","c/b"}),S436="w"),VLOOKUP(U436,$AA$2:$AB$17,2,FALSE),IF(AND(OR($E440={"a/b","b/c","b/a","c/b"}),S436="l"),VLOOKUP(U436,$AC$2:$AD$17,2,FALSE),IF(AND(OR($E440={"a/b","b/c","b/a","c/b"}),S435="w"),VLOOKUP(U435,$AA$2:$AB$17,2,FALSE),IF(AND(OR($E440={"a/b","b/c","b/a","c/b"}),S435="l"),VLOOKUP(U435,$AC$2:$AD$17,2,FALSE),IF(AND(OR($E440={"a/b","b/c","b/a","c/b"}),S434="w"),VLOOKUP(U434,$AA$2:$AB$17,2,FALSE),IF(AND(OR($E440={"a/b","b/c","b/a","c/b"}),S434="l"),VLOOKUP(U434,$AC$2:$AD$17,2,FALSE),IF(AND(OR($E440={"a/b","b/c","b/a","c/b"}),S433="w"),VLOOKUP(U433,$AA$2:$AB$17,2,FALSE),IF(AND(OR($E440={"a/b","b/c","b/a","c/b"}),S433="l"),VLOOKUP(U433,$AC$2:$AD$17,2,FALSE),IF(AND(OR($E440={"a/b","b/c","b/a","c/b"}),S432="w"),VLOOKUP(U432,$AA$2:$AB$17,2,FALSE),IF(AND(OR($E440={"a/b","b/c","b/a","c/b"}),S432="l"),VLOOKUP(U432,$AC$2:$AD$17,2,FALSE),IF(AND(OR($E440={"a/b","b/c","b/a","c/b"}),S431="w"),VLOOKUP(U431,$AA$2:$AB$17,2,FALSE),IF(AND(OR($E440={"a/b","b/c","b/a","c/b"}),S431="l"),VLOOKUP(U431,$AC$2:$AD$17,2,FALSE),IF(AND(OR($E440={"a/b","b/c","b/a","c/b"}),S430="w"),VLOOKUP(U430,$AA$2:$AB$17,2,FALSE),IF(AND(OR($E440={"a/b","b/c","b/a","c/b"}),S430="l"),VLOOKUP(U430,$AC$2:$AD$17,2,FALSE),IF(OR($E440={"a/b","b/c","b/a","c/b"}),1,"")))))))))))))))))))))))</f>
        <v/>
      </c>
      <c r="V441" s="13" t="str">
        <f>IF(AND(W441="c",$A441&gt;=1,OR(X441={1,"2a","2b",3,"5a","5b","10a","10b","20a","20b","40a","40b","80a","80b","160a","160b"})),"w",IF(AND(W441="",$A441&gt;=1,OR(X441={1,"2a","2b",3,"5a","5b","10a","10b","20a","20b","40a","40b","80a","80b","160a","160b"})),"l",""))</f>
        <v/>
      </c>
      <c r="W441" s="7" t="str">
        <f>IF(OR($A441={3,6,9,12,15,18,21,24,27,30,33,36}),"c","")</f>
        <v/>
      </c>
      <c r="X441" s="14" t="str">
        <f>IF(AND(OR($E440={"a/c","b/c","c/a","c/b"}),V440="w"),VLOOKUP(X440,$AA$2:$AB$17,2,FALSE),IF(AND(OR($E440={"a/c","b/c","c/a","c/b"}),V440="l"),VLOOKUP(X440,$AC$2:$AD$17,2,FALSE),IF(AND(OR($E440={"a/c","b/c","c/a","c/b"}),V439="w"),VLOOKUP(X439,$AA$2:$AB$17,2,FALSE),IF(AND(OR($E440={"a/c","b/c","c/a","c/b"}),V439="l"),VLOOKUP(X439,$AC$2:$AD$17,2,FALSE),IF(AND(OR($E440={"a/c","b/c","c/a","c/b"}),V438="w"),VLOOKUP(X438,$AA$2:$AB$17,2,FALSE),IF(AND(OR($E440={"a/c","b/c","c/a","c/b"}),V438="l"),VLOOKUP(X438,$AC$2:$AD$17,2,FALSE),IF(AND(OR($E440={"a/c","b/c","c/a","c/b"}),V437="w"),VLOOKUP(X437,$AA$2:$AB$17,2,FALSE),IF(AND(OR($E440={"a/c","b/c","c/a","c/b"}),V437="l"),VLOOKUP(X437,$AC$2:$AD$17,2,FALSE),IF(AND(OR($E440={"a/c","b/c","c/a","c/b"}),V436="w"),VLOOKUP(X436,$AA$2:$AB$17,2,FALSE),IF(AND(OR($E440={"a/c","b/c","c/a","c/b"}),V436="l"),VLOOKUP(X436,$AC$2:$AD$17,2,FALSE),IF(AND(OR($E440={"a/c","b/c","c/a","c/b"}),V435="w"),VLOOKUP(X435,$AA$2:$AB$17,2,FALSE),IF(AND(OR($E440={"a/c","b/c","c/a","c/b"}),V435="l"),VLOOKUP(X435,$AC$2:$AD$17,2,FALSE),IF(AND(OR($E440={"a/c","b/c","c/a","c/b"}),V434="w"),VLOOKUP(X434,$AA$2:$AB$17,2,FALSE),IF(AND(OR($E440={"a/c","b/c","c/a","c/b"}),V434="l"),VLOOKUP(X434,$AC$2:$AD$17,2,FALSE),IF(AND(OR($E440={"a/c","b/c","c/a","c/b"}),V433="w"),VLOOKUP(X433,$AA$2:$AB$17,2,FALSE),IF(AND(OR($E440={"a/c","b/c","c/a","c/b"}),V433="l"),VLOOKUP(X433,$AC$2:$AD$17,2,FALSE),IF(AND(OR($E440={"a/c","b/c","c/a","c/b"}),V432="w"),VLOOKUP(X432,$AA$2:$AB$17,2,FALSE),IF(AND(OR($E440={"a/c","b/c","c/a","c/b"}),V432="l"),VLOOKUP(X432,$AC$2:$AD$17,2,FALSE),IF(AND(OR($E440={"a/c","b/c","c/a","c/b"}),V431="w"),VLOOKUP(X431,$AA$2:$AB$17,2,FALSE),IF(AND(OR($E440={"a/c","b/c","c/a","c/b"}),V431="l"),VLOOKUP(X431,$AC$2:$AD$17,2,FALSE),IF(AND(OR($E440={"a/c","b/c","c/a","c/b"}),V430="w"),VLOOKUP(X430,$AA$2:$AB$17,2,FALSE),IF(AND(OR($E440={"a/c","b/c","c/a","c/b"}),V430="l"),VLOOKUP(X430,$AC$2:$AD$17,2,FALSE),IF(OR($E440={"a/c","b/c","c/a","c/b"}),1,"")))))))))))))))))))))))</f>
        <v/>
      </c>
      <c r="Y441" s="12">
        <f t="shared" si="38"/>
        <v>0</v>
      </c>
      <c r="Z441" s="27">
        <f t="shared" si="39"/>
        <v>0</v>
      </c>
    </row>
    <row r="442" spans="2:26">
      <c r="B442" s="9" t="str">
        <f>IF(OR($A442={1,2,3,4,5,6,7,8,9,10,11,12}),1,IF(OR($A442={13,14,15,16,17,18,19,20,21,22,23,24}),2,IF(OR($A442={25,26,27,28,29,30,31,32,33,34,35,36}),3,"")))</f>
        <v/>
      </c>
      <c r="C442" s="9" t="str">
        <f>IF(OR($A442={1,4,7,10,13,16,19,22,25,28,31,34}),"A",IF(OR($A442={2,5,8,11,14,17,20,23,26,29,32,35}),"B",IF(OR($A442={3,6,9,12,15,18,21,24,27,30,33,36}),"C","")))</f>
        <v/>
      </c>
      <c r="D442" t="str">
        <f t="shared" si="40"/>
        <v/>
      </c>
      <c r="E442" t="str">
        <f t="shared" si="41"/>
        <v/>
      </c>
      <c r="F442" s="13" t="str">
        <f>IF(AND(G442="d",$A442&gt;=1,OR(H442={1,"2a","2b",3,"5a","5b","10a","10b","20a","20b","40a","40b","80a","80b","160a","160b"})),"w",IF(AND(G442="",$A442&gt;=1,OR(H442={1,"2a","2b",3,"5a","5b","10a","10b","20a","20b","40a","40b","80a","80b","160a","160b"})),"l",""))</f>
        <v/>
      </c>
      <c r="G442" s="7" t="str">
        <f>IF(OR($A442={1,2,3,4,5,6,7,8,9,10,11,12}),"d","")</f>
        <v/>
      </c>
      <c r="H442" s="14" t="str">
        <f>IF(AND(OR($D441={"1/2","1/3","2/1","3/1"}),F441="w"),VLOOKUP(H441,$AA$2:$AB$17,2,FALSE),IF(AND(OR($D441={"1/2","1/3","2/1","3/1"}),F441="l"),VLOOKUP(H441,$AC$2:$AD$17,2,FALSE),IF(AND(OR($D441={"1/2","1/3","2/1","3/1"}),F440="w"),VLOOKUP(H440,$AA$2:$AB$17,2,FALSE),IF(AND(OR($D441={"1/2","1/3","2/1","3/1"}),F440="l"),VLOOKUP(H440,$AC$2:$AD$17,2,FALSE),IF(AND(OR($D441={"1/2","1/3","2/1","3/1"}),F439="w"),VLOOKUP(H439,$AA$2:$AB$17,2,FALSE),IF(AND(OR($D441={"1/2","1/3","2/1","3/1"}),F439="l"),VLOOKUP(H439,$AC$2:$AD$17,2,FALSE),IF(AND(OR($D441={"1/2","1/3","2/1","3/1"}),F438="w"),VLOOKUP(H438,$AA$2:$AB$17,2,FALSE),IF(AND(OR($D441={"1/2","1/3","2/1","3/1"}),F438="l"),VLOOKUP(H438,$AC$2:$AD$17,2,FALSE),IF(AND(OR($D441={"1/2","1/3","2/1","3/1"}),F437="w"),VLOOKUP(H437,$AA$2:$AB$17,2,FALSE),IF(AND(OR($D441={"1/2","1/3","2/1","3/1"}),F437="l"),VLOOKUP(H437,$AC$2:$AD$17,2,FALSE),IF(AND(OR($D441={"1/2","1/3","2/1","3/1"}),F436="w"),VLOOKUP(H436,$AA$2:$AB$17,2,FALSE),IF(AND(OR($D441={"1/2","1/3","2/1","3/1"}),F436="l"),VLOOKUP(H436,$AC$2:$AD$17,2,FALSE),IF(AND(OR($D441={"1/2","1/3","2/1","3/1"}),F435="w"),VLOOKUP(H435,$AA$2:$AB$17,2,FALSE),IF(AND(OR($D441={"1/2","1/3","2/1","3/1"}),F435="l"),VLOOKUP(H435,$AC$2:$AD$17,2,FALSE),IF(AND(OR($D441={"1/2","1/3","2/1","3/1"}),F434="w"),VLOOKUP(H434,$AA$2:$AB$17,2,FALSE),IF(AND(OR($D441={"1/2","1/3","2/1","3/1"}),F434="l"),VLOOKUP(H434,$AC$2:$AD$17,2,FALSE),IF(AND(OR($D441={"1/2","1/3","2/1","3/1"}),F433="w"),VLOOKUP(H433,$AA$2:$AB$17,2,FALSE),IF(AND(OR($D441={"1/2","1/3","2/1","3/1"}),F433="l"),VLOOKUP(H433,$AC$2:$AD$17,2,FALSE),IF(AND(OR($D441={"1/2","1/3","2/1","3/1"}),F432="w"),VLOOKUP(H432,$AA$2:$AB$17,2,FALSE),IF(AND(OR($D441={"1/2","1/3","2/1","3/1"}),F432="l"),VLOOKUP(H432,$AC$2:$AD$17,2,FALSE),IF(AND(OR($D441={"1/2","1/3","2/1","3/1"}),F431="w"),VLOOKUP(H431,$AA$2:$AB$17,2,FALSE),IF(AND(OR($D441={"1/2","1/3","2/1","3/1"}),F431="l"),VLOOKUP(H431,$AC$2:$AD$17,2,FALSE),IF(OR($D441={"1/2","1/3","2/1","3/1"}),1,"")))))))))))))))))))))))</f>
        <v/>
      </c>
      <c r="I442" s="13" t="str">
        <f>IF(AND(J442="d",$A442&gt;=1,OR(K442={1,"2a","2b",3,"5a","5b","10a","10b","20a","20b","40a","40b","80a","80b","160a","160b"})),"w",IF(AND(J442="",$A442&gt;=1,OR(K442={1,"2a","2b",3,"5a","5b","10a","10b","20a","20b","40a","40b","80a","80b","160a","160b"})),"l",""))</f>
        <v/>
      </c>
      <c r="J442" s="7" t="str">
        <f>IF(OR($A442={13,14,15,16,17,18,19,20,21,22,23,24}),"d","")</f>
        <v/>
      </c>
      <c r="K442" s="14" t="str">
        <f>IF(AND(OR($D441={"1/2","2/3","2/1","3/2"}),I441="w"),VLOOKUP(K441,$AA$2:$AB$17,2,FALSE),IF(AND(OR($D441={"1/2","2/3","2/1","3/2"}),I441="l"),VLOOKUP(K441,$AC$2:$AD$17,2,FALSE),IF(AND(OR($D441={"1/2","2/3","2/1","3/2"}),I440="w"),VLOOKUP(K440,$AA$2:$AB$17,2,FALSE),IF(AND(OR($D441={"1/2","2/3","2/1","3/2"}),I440="l"),VLOOKUP(K440,$AC$2:$AD$17,2,FALSE),IF(AND(OR($D441={"1/2","2/3","2/1","3/2"}),I439="w"),VLOOKUP(K439,$AA$2:$AB$17,2,FALSE),IF(AND(OR($D441={"1/2","2/3","2/1","3/2"}),I439="l"),VLOOKUP(K439,$AC$2:$AD$17,2,FALSE),IF(AND(OR($D441={"1/2","2/3","2/1","3/2"}),I438="w"),VLOOKUP(K438,$AA$2:$AB$17,2,FALSE),IF(AND(OR($D441={"1/2","2/3","2/1","3/2"}),I438="l"),VLOOKUP(K438,$AC$2:$AD$17,2,FALSE),IF(AND(OR($D441={"1/2","2/3","2/1","3/2"}),I437="w"),VLOOKUP(K437,$AA$2:$AB$17,2,FALSE),IF(AND(OR($D441={"1/2","2/3","2/1","3/2"}),I437="l"),VLOOKUP(K437,$AC$2:$AD$17,2,FALSE),IF(AND(OR($D441={"1/2","2/3","2/1","3/2"}),I436="w"),VLOOKUP(K436,$AA$2:$AB$17,2,FALSE),IF(AND(OR($D441={"1/2","2/3","2/1","3/2"}),I436="l"),VLOOKUP(K436,$AC$2:$AD$17,2,FALSE),IF(AND(OR($D441={"1/2","2/3","2/1","3/2"}),I435="w"),VLOOKUP(K435,$AA$2:$AB$17,2,FALSE),IF(AND(OR($D441={"1/2","2/3","2/1","3/2"}),I435="l"),VLOOKUP(K435,$AC$2:$AD$17,2,FALSE),IF(AND(OR($D441={"1/2","2/3","2/1","3/2"}),I434="w"),VLOOKUP(K434,$AA$2:$AB$17,2,FALSE),IF(AND(OR($D441={"1/2","2/3","2/1","3/2"}),I434="l"),VLOOKUP(K434,$AC$2:$AD$17,2,FALSE),IF(AND(OR($D441={"1/2","2/3","2/1","3/2"}),I433="w"),VLOOKUP(K433,$AA$2:$AB$17,2,FALSE),IF(AND(OR($D441={"1/2","2/3","2/1","3/2"}),I433="l"),VLOOKUP(K433,$AC$2:$AD$17,2,FALSE),IF(AND(OR($D441={"1/2","2/3","2/1","3/2"}),I432="w"),VLOOKUP(K432,$AA$2:$AB$17,2,FALSE),IF(AND(OR($D441={"1/2","2/3","2/1","3/2"}),I432="l"),VLOOKUP(K432,$AC$2:$AD$17,2,FALSE),IF(AND(OR($D441={"1/2","2/3","2/1","3/2"}),I431="w"),VLOOKUP(K431,$AA$2:$AB$17,2,FALSE),IF(AND(OR($D441={"1/2","2/3","2/1","3/2"}),I431="l"),VLOOKUP(K431,$AC$2:$AD$17,2,FALSE),IF(OR($D441={"1/2","2/3","2/1","3/2"}),1,"")))))))))))))))))))))))</f>
        <v/>
      </c>
      <c r="L442" s="13" t="str">
        <f>IF(AND(M442="d",$A442&gt;=1,OR(N442={1,"2a","2b",3,"5a","5b","10a","10b","20a","20b","40a","40b","80a","80b","160a","160b"})),"w",IF(AND(M442="",$A442&gt;=1,OR(N442={1,"2a","2b",3,"5a","5b","10a","10b","20a","20b","40a","40b","80a","80b","160a","160b"})),"l",""))</f>
        <v/>
      </c>
      <c r="M442" s="7" t="str">
        <f>IF(OR($A442={25,26,27,28,29,30,31,32,33,34,35,36}),"d","")</f>
        <v/>
      </c>
      <c r="N442" s="14" t="str">
        <f>IF(AND(OR($D441={"1/3","2/3","3/1","3/2"}),L441="w"),VLOOKUP(N441,$AA$2:$AB$17,2,FALSE),IF(AND(OR($D441={"1/3","2/3","3/1","3/2"}),L441="l"),VLOOKUP(N441,$AC$2:$AD$17,2,FALSE),IF(AND(OR($D441={"1/3","2/3","3/1","3/2"}),L440="w"),VLOOKUP(N440,$AA$2:$AB$17,2,FALSE),IF(AND(OR($D441={"1/3","2/3","3/1","3/2"}),L440="l"),VLOOKUP(N440,$AC$2:$AD$17,2,FALSE),IF(AND(OR($D441={"1/3","2/3","3/1","3/2"}),L439="w"),VLOOKUP(N439,$AA$2:$AB$17,2,FALSE),IF(AND(OR($D441={"1/3","2/3","3/1","3/2"}),L439="l"),VLOOKUP(N439,$AC$2:$AD$17,2,FALSE),IF(AND(OR($D441={"1/3","2/3","3/1","3/2"}),L438="w"),VLOOKUP(N438,$AA$2:$AB$17,2,FALSE),IF(AND(OR($D441={"1/3","2/3","3/1","3/2"}),L438="l"),VLOOKUP(N438,$AC$2:$AD$17,2,FALSE),IF(AND(OR($D441={"1/3","2/3","3/1","3/2"}),L437="w"),VLOOKUP(N437,$AA$2:$AB$17,2,FALSE),IF(AND(OR($D441={"1/3","2/3","3/1","3/2"}),L437="l"),VLOOKUP(N437,$AC$2:$AD$17,2,FALSE),IF(AND(OR($D441={"1/3","2/3","3/1","3/2"}),L436="w"),VLOOKUP(N436,$AA$2:$AB$17,2,FALSE),IF(AND(OR($D441={"1/3","2/3","3/1","3/2"}),L436="l"),VLOOKUP(N436,$AC$2:$AD$17,2,FALSE),IF(AND(OR($D441={"1/3","2/3","3/1","3/2"}),L435="w"),VLOOKUP(N435,$AA$2:$AB$17,2,FALSE),IF(AND(OR($D441={"1/3","2/3","3/1","3/2"}),L435="l"),VLOOKUP(N435,$AC$2:$AD$17,2,FALSE),IF(AND(OR($D441={"1/3","2/3","3/1","3/2"}),L434="w"),VLOOKUP(N434,$AA$2:$AB$17,2,FALSE),IF(AND(OR($D441={"1/3","2/3","3/1","3/2"}),L434="l"),VLOOKUP(N434,$AC$2:$AD$17,2,FALSE),IF(AND(OR($D441={"1/3","2/3","3/1","3/2"}),L433="w"),VLOOKUP(N433,$AA$2:$AB$17,2,FALSE),IF(AND(OR($D441={"1/3","2/3","3/1","3/2"}),L433="l"),VLOOKUP(N433,$AC$2:$AD$17,2,FALSE),IF(AND(OR($D441={"1/3","2/3","3/1","3/2"}),L432="w"),VLOOKUP(N432,$AA$2:$AB$17,2,FALSE),IF(AND(OR($D441={"1/3","2/3","3/1","3/2"}),L432="l"),VLOOKUP(N432,$AC$2:$AD$17,2,FALSE),IF(AND(OR($D441={"1/3","2/3","3/1","3/2"}),L431="w"),VLOOKUP(N431,$AA$2:$AB$17,2,FALSE),IF(AND(OR($D441={"1/3","2/3","3/1","3/2"}),L431="l"),VLOOKUP(N431,$AC$2:$AD$17,2,FALSE),IF(OR($D441={"1/3","2/3","3/1","3/2"}),1,"")))))))))))))))))))))))</f>
        <v/>
      </c>
      <c r="O442" s="12">
        <f t="shared" si="37"/>
        <v>0</v>
      </c>
      <c r="P442" s="13" t="str">
        <f>IF(AND(Q442="c",$A442&gt;=1,OR(R442={1,"2a","2b",3,"5a","5b","10a","10b","20a","20b","40a","40b","80a","80b","160a","160b"})),"w",IF(AND(Q442="",$A442&gt;=1,OR(R442={1,"2a","2b",3,"5a","5b","10a","10b","20a","20b","40a","40b","80a","80b","160a","160b"})),"l",""))</f>
        <v/>
      </c>
      <c r="Q442" s="7" t="str">
        <f>IF(OR($A442={1,4,7,10,13,16,19,22,25,28,31,34}),"c","")</f>
        <v/>
      </c>
      <c r="R442" s="14" t="str">
        <f>IF(AND(OR($E441={"a/b","a/c","b/a","c/a"}),P441="w"),VLOOKUP(R441,$AA$2:$AB$17,2,FALSE),IF(AND(OR($E441={"a/b","a/c","b/a","c/a"}),P441="l"),VLOOKUP(R441,$AC$2:$AD$17,2,FALSE),IF(AND(OR($E441={"a/b","a/c","b/a","c/a"}),P440="w"),VLOOKUP(R440,$AA$2:$AB$17,2,FALSE),IF(AND(OR($E441={"a/b","a/c","b/a","c/a"}),P440="l"),VLOOKUP(R440,$AC$2:$AD$17,2,FALSE),IF(AND(OR($E441={"a/b","a/c","b/a","c/a"}),P439="w"),VLOOKUP(R439,$AA$2:$AB$17,2,FALSE),IF(AND(OR($E441={"a/b","a/c","b/a","c/a"}),P439="l"),VLOOKUP(R439,$AC$2:$AD$17,2,FALSE),IF(AND(OR($E441={"a/b","a/c","b/a","c/a"}),P438="w"),VLOOKUP(R438,$AA$2:$AB$17,2,FALSE),IF(AND(OR($E441={"a/b","a/c","b/a","c/a"}),P438="l"),VLOOKUP(R438,$AC$2:$AD$17,2,FALSE),IF(AND(OR($E441={"a/b","a/c","b/a","c/a"}),P437="w"),VLOOKUP(R437,$AA$2:$AB$17,2,FALSE),IF(AND(OR($E441={"a/b","a/c","b/a","c/a"}),P437="l"),VLOOKUP(R437,$AC$2:$AD$17,2,FALSE),IF(AND(OR($E441={"a/b","a/c","b/a","c/a"}),P436="w"),VLOOKUP(R436,$AA$2:$AB$17,2,FALSE),IF(AND(OR($E441={"a/b","a/c","b/a","c/a"}),P436="l"),VLOOKUP(R436,$AC$2:$AD$17,2,FALSE),IF(AND(OR($E441={"a/b","a/c","b/a","c/a"}),P435="w"),VLOOKUP(R435,$AA$2:$AB$17,2,FALSE),IF(AND(OR($E441={"a/b","a/c","b/a","c/a"}),P435="l"),VLOOKUP(R435,$AC$2:$AD$17,2,FALSE),IF(AND(OR($E441={"a/b","a/c","b/a","c/a"}),P434="w"),VLOOKUP(R434,$AA$2:$AB$17,2,FALSE),IF(AND(OR($E441={"a/b","a/c","b/a","c/a"}),P434="l"),VLOOKUP(R434,$AC$2:$AD$17,2,FALSE),IF(AND(OR($E441={"a/b","a/c","b/a","c/a"}),P433="w"),VLOOKUP(R433,$AA$2:$AB$17,2,FALSE),IF(AND(OR($E441={"a/b","a/c","b/a","c/a"}),P433="l"),VLOOKUP(R433,$AC$2:$AD$17,2,FALSE),IF(AND(OR($E441={"a/b","a/c","b/a","c/a"}),P432="w"),VLOOKUP(R432,$AA$2:$AB$17,2,FALSE),IF(AND(OR($E441={"a/b","a/c","b/a","c/a"}),P432="l"),VLOOKUP(R432,$AC$2:$AD$17,2,FALSE),IF(AND(OR($E441={"a/b","a/c","b/a","c/a"}),P431="w"),VLOOKUP(R431,$AA$2:$AB$17,2,FALSE),IF(AND(OR($E441={"a/b","a/c","b/a","c/a"}),P431="l"),VLOOKUP(R431,$AC$2:$AD$17,2,FALSE),IF(OR($E441={"a/b","a/c","b/a","c/a"}),1,"")))))))))))))))))))))))</f>
        <v/>
      </c>
      <c r="S442" s="13" t="str">
        <f>IF(AND(T442="c",$A442&gt;=1,OR(U442={1,"2a","2b",3,"5a","5b","10a","10b","20a","20b","40a","40b","80a","80b","160a","160b"})),"w",IF(AND(T442="",$A442&gt;=1,OR(U442={1,"2a","2b",3,"5a","5b","10a","10b","20a","20b","40a","40b","80a","80b","160a","160b"})),"l",""))</f>
        <v/>
      </c>
      <c r="T442" s="7" t="str">
        <f>IF(OR($A442={2,5,8,11,14,17,20,23,26,29,32,35}),"c","")</f>
        <v/>
      </c>
      <c r="U442" s="14" t="str">
        <f>IF(AND(OR($E441={"a/b","b/c","b/a","c/b"}),S441="w"),VLOOKUP(U441,$AA$2:$AB$17,2,FALSE),IF(AND(OR($E441={"a/b","b/c","b/a","c/b"}),S441="l"),VLOOKUP(U441,$AC$2:$AD$17,2,FALSE),IF(AND(OR($E441={"a/b","b/c","b/a","c/b"}),S440="w"),VLOOKUP(U440,$AA$2:$AB$17,2,FALSE),IF(AND(OR($E441={"a/b","b/c","b/a","c/b"}),S440="l"),VLOOKUP(U440,$AC$2:$AD$17,2,FALSE),IF(AND(OR($E441={"a/b","b/c","b/a","c/b"}),S439="w"),VLOOKUP(U439,$AA$2:$AB$17,2,FALSE),IF(AND(OR($E441={"a/b","b/c","b/a","c/b"}),S439="l"),VLOOKUP(U439,$AC$2:$AD$17,2,FALSE),IF(AND(OR($E441={"a/b","b/c","b/a","c/b"}),S438="w"),VLOOKUP(U438,$AA$2:$AB$17,2,FALSE),IF(AND(OR($E441={"a/b","b/c","b/a","c/b"}),S438="l"),VLOOKUP(U438,$AC$2:$AD$17,2,FALSE),IF(AND(OR($E441={"a/b","b/c","b/a","c/b"}),S437="w"),VLOOKUP(U437,$AA$2:$AB$17,2,FALSE),IF(AND(OR($E441={"a/b","b/c","b/a","c/b"}),S437="l"),VLOOKUP(U437,$AC$2:$AD$17,2,FALSE),IF(AND(OR($E441={"a/b","b/c","b/a","c/b"}),S436="w"),VLOOKUP(U436,$AA$2:$AB$17,2,FALSE),IF(AND(OR($E441={"a/b","b/c","b/a","c/b"}),S436="l"),VLOOKUP(U436,$AC$2:$AD$17,2,FALSE),IF(AND(OR($E441={"a/b","b/c","b/a","c/b"}),S435="w"),VLOOKUP(U435,$AA$2:$AB$17,2,FALSE),IF(AND(OR($E441={"a/b","b/c","b/a","c/b"}),S435="l"),VLOOKUP(U435,$AC$2:$AD$17,2,FALSE),IF(AND(OR($E441={"a/b","b/c","b/a","c/b"}),S434="w"),VLOOKUP(U434,$AA$2:$AB$17,2,FALSE),IF(AND(OR($E441={"a/b","b/c","b/a","c/b"}),S434="l"),VLOOKUP(U434,$AC$2:$AD$17,2,FALSE),IF(AND(OR($E441={"a/b","b/c","b/a","c/b"}),S433="w"),VLOOKUP(U433,$AA$2:$AB$17,2,FALSE),IF(AND(OR($E441={"a/b","b/c","b/a","c/b"}),S433="l"),VLOOKUP(U433,$AC$2:$AD$17,2,FALSE),IF(AND(OR($E441={"a/b","b/c","b/a","c/b"}),S432="w"),VLOOKUP(U432,$AA$2:$AB$17,2,FALSE),IF(AND(OR($E441={"a/b","b/c","b/a","c/b"}),S432="l"),VLOOKUP(U432,$AC$2:$AD$17,2,FALSE),IF(AND(OR($E441={"a/b","b/c","b/a","c/b"}),S431="w"),VLOOKUP(U431,$AA$2:$AB$17,2,FALSE),IF(AND(OR($E441={"a/b","b/c","b/a","c/b"}),S431="l"),VLOOKUP(U431,$AC$2:$AD$17,2,FALSE),IF(OR($E441={"a/b","b/c","b/a","c/b"}),1,"")))))))))))))))))))))))</f>
        <v/>
      </c>
      <c r="V442" s="13" t="str">
        <f>IF(AND(W442="c",$A442&gt;=1,OR(X442={1,"2a","2b",3,"5a","5b","10a","10b","20a","20b","40a","40b","80a","80b","160a","160b"})),"w",IF(AND(W442="",$A442&gt;=1,OR(X442={1,"2a","2b",3,"5a","5b","10a","10b","20a","20b","40a","40b","80a","80b","160a","160b"})),"l",""))</f>
        <v/>
      </c>
      <c r="W442" s="7" t="str">
        <f>IF(OR($A442={3,6,9,12,15,18,21,24,27,30,33,36}),"c","")</f>
        <v/>
      </c>
      <c r="X442" s="14" t="str">
        <f>IF(AND(OR($E441={"a/c","b/c","c/a","c/b"}),V441="w"),VLOOKUP(X441,$AA$2:$AB$17,2,FALSE),IF(AND(OR($E441={"a/c","b/c","c/a","c/b"}),V441="l"),VLOOKUP(X441,$AC$2:$AD$17,2,FALSE),IF(AND(OR($E441={"a/c","b/c","c/a","c/b"}),V440="w"),VLOOKUP(X440,$AA$2:$AB$17,2,FALSE),IF(AND(OR($E441={"a/c","b/c","c/a","c/b"}),V440="l"),VLOOKUP(X440,$AC$2:$AD$17,2,FALSE),IF(AND(OR($E441={"a/c","b/c","c/a","c/b"}),V439="w"),VLOOKUP(X439,$AA$2:$AB$17,2,FALSE),IF(AND(OR($E441={"a/c","b/c","c/a","c/b"}),V439="l"),VLOOKUP(X439,$AC$2:$AD$17,2,FALSE),IF(AND(OR($E441={"a/c","b/c","c/a","c/b"}),V438="w"),VLOOKUP(X438,$AA$2:$AB$17,2,FALSE),IF(AND(OR($E441={"a/c","b/c","c/a","c/b"}),V438="l"),VLOOKUP(X438,$AC$2:$AD$17,2,FALSE),IF(AND(OR($E441={"a/c","b/c","c/a","c/b"}),V437="w"),VLOOKUP(X437,$AA$2:$AB$17,2,FALSE),IF(AND(OR($E441={"a/c","b/c","c/a","c/b"}),V437="l"),VLOOKUP(X437,$AC$2:$AD$17,2,FALSE),IF(AND(OR($E441={"a/c","b/c","c/a","c/b"}),V436="w"),VLOOKUP(X436,$AA$2:$AB$17,2,FALSE),IF(AND(OR($E441={"a/c","b/c","c/a","c/b"}),V436="l"),VLOOKUP(X436,$AC$2:$AD$17,2,FALSE),IF(AND(OR($E441={"a/c","b/c","c/a","c/b"}),V435="w"),VLOOKUP(X435,$AA$2:$AB$17,2,FALSE),IF(AND(OR($E441={"a/c","b/c","c/a","c/b"}),V435="l"),VLOOKUP(X435,$AC$2:$AD$17,2,FALSE),IF(AND(OR($E441={"a/c","b/c","c/a","c/b"}),V434="w"),VLOOKUP(X434,$AA$2:$AB$17,2,FALSE),IF(AND(OR($E441={"a/c","b/c","c/a","c/b"}),V434="l"),VLOOKUP(X434,$AC$2:$AD$17,2,FALSE),IF(AND(OR($E441={"a/c","b/c","c/a","c/b"}),V433="w"),VLOOKUP(X433,$AA$2:$AB$17,2,FALSE),IF(AND(OR($E441={"a/c","b/c","c/a","c/b"}),V433="l"),VLOOKUP(X433,$AC$2:$AD$17,2,FALSE),IF(AND(OR($E441={"a/c","b/c","c/a","c/b"}),V432="w"),VLOOKUP(X432,$AA$2:$AB$17,2,FALSE),IF(AND(OR($E441={"a/c","b/c","c/a","c/b"}),V432="l"),VLOOKUP(X432,$AC$2:$AD$17,2,FALSE),IF(AND(OR($E441={"a/c","b/c","c/a","c/b"}),V431="w"),VLOOKUP(X431,$AA$2:$AB$17,2,FALSE),IF(AND(OR($E441={"a/c","b/c","c/a","c/b"}),V431="l"),VLOOKUP(X431,$AC$2:$AD$17,2,FALSE),IF(OR($E441={"a/c","b/c","c/a","c/b"}),1,"")))))))))))))))))))))))</f>
        <v/>
      </c>
      <c r="Y442" s="12">
        <f t="shared" si="38"/>
        <v>0</v>
      </c>
      <c r="Z442" s="27">
        <f t="shared" si="39"/>
        <v>0</v>
      </c>
    </row>
    <row r="443" spans="2:26">
      <c r="B443" s="9" t="str">
        <f>IF(OR($A443={1,2,3,4,5,6,7,8,9,10,11,12}),1,IF(OR($A443={13,14,15,16,17,18,19,20,21,22,23,24}),2,IF(OR($A443={25,26,27,28,29,30,31,32,33,34,35,36}),3,"")))</f>
        <v/>
      </c>
      <c r="C443" s="9" t="str">
        <f>IF(OR($A443={1,4,7,10,13,16,19,22,25,28,31,34}),"A",IF(OR($A443={2,5,8,11,14,17,20,23,26,29,32,35}),"B",IF(OR($A443={3,6,9,12,15,18,21,24,27,30,33,36}),"C","")))</f>
        <v/>
      </c>
      <c r="D443" t="str">
        <f t="shared" si="40"/>
        <v/>
      </c>
      <c r="E443" t="str">
        <f t="shared" si="41"/>
        <v/>
      </c>
      <c r="F443" s="13" t="str">
        <f>IF(AND(G443="d",$A443&gt;=1,OR(H443={1,"2a","2b",3,"5a","5b","10a","10b","20a","20b","40a","40b","80a","80b","160a","160b"})),"w",IF(AND(G443="",$A443&gt;=1,OR(H443={1,"2a","2b",3,"5a","5b","10a","10b","20a","20b","40a","40b","80a","80b","160a","160b"})),"l",""))</f>
        <v/>
      </c>
      <c r="G443" s="7" t="str">
        <f>IF(OR($A443={1,2,3,4,5,6,7,8,9,10,11,12}),"d","")</f>
        <v/>
      </c>
      <c r="H443" s="14" t="str">
        <f>IF(AND(OR($D442={"1/2","1/3","2/1","3/1"}),F442="w"),VLOOKUP(H442,$AA$2:$AB$17,2,FALSE),IF(AND(OR($D442={"1/2","1/3","2/1","3/1"}),F442="l"),VLOOKUP(H442,$AC$2:$AD$17,2,FALSE),IF(AND(OR($D442={"1/2","1/3","2/1","3/1"}),F441="w"),VLOOKUP(H441,$AA$2:$AB$17,2,FALSE),IF(AND(OR($D442={"1/2","1/3","2/1","3/1"}),F441="l"),VLOOKUP(H441,$AC$2:$AD$17,2,FALSE),IF(AND(OR($D442={"1/2","1/3","2/1","3/1"}),F440="w"),VLOOKUP(H440,$AA$2:$AB$17,2,FALSE),IF(AND(OR($D442={"1/2","1/3","2/1","3/1"}),F440="l"),VLOOKUP(H440,$AC$2:$AD$17,2,FALSE),IF(AND(OR($D442={"1/2","1/3","2/1","3/1"}),F439="w"),VLOOKUP(H439,$AA$2:$AB$17,2,FALSE),IF(AND(OR($D442={"1/2","1/3","2/1","3/1"}),F439="l"),VLOOKUP(H439,$AC$2:$AD$17,2,FALSE),IF(AND(OR($D442={"1/2","1/3","2/1","3/1"}),F438="w"),VLOOKUP(H438,$AA$2:$AB$17,2,FALSE),IF(AND(OR($D442={"1/2","1/3","2/1","3/1"}),F438="l"),VLOOKUP(H438,$AC$2:$AD$17,2,FALSE),IF(AND(OR($D442={"1/2","1/3","2/1","3/1"}),F437="w"),VLOOKUP(H437,$AA$2:$AB$17,2,FALSE),IF(AND(OR($D442={"1/2","1/3","2/1","3/1"}),F437="l"),VLOOKUP(H437,$AC$2:$AD$17,2,FALSE),IF(AND(OR($D442={"1/2","1/3","2/1","3/1"}),F436="w"),VLOOKUP(H436,$AA$2:$AB$17,2,FALSE),IF(AND(OR($D442={"1/2","1/3","2/1","3/1"}),F436="l"),VLOOKUP(H436,$AC$2:$AD$17,2,FALSE),IF(AND(OR($D442={"1/2","1/3","2/1","3/1"}),F435="w"),VLOOKUP(H435,$AA$2:$AB$17,2,FALSE),IF(AND(OR($D442={"1/2","1/3","2/1","3/1"}),F435="l"),VLOOKUP(H435,$AC$2:$AD$17,2,FALSE),IF(AND(OR($D442={"1/2","1/3","2/1","3/1"}),F434="w"),VLOOKUP(H434,$AA$2:$AB$17,2,FALSE),IF(AND(OR($D442={"1/2","1/3","2/1","3/1"}),F434="l"),VLOOKUP(H434,$AC$2:$AD$17,2,FALSE),IF(AND(OR($D442={"1/2","1/3","2/1","3/1"}),F433="w"),VLOOKUP(H433,$AA$2:$AB$17,2,FALSE),IF(AND(OR($D442={"1/2","1/3","2/1","3/1"}),F433="l"),VLOOKUP(H433,$AC$2:$AD$17,2,FALSE),IF(AND(OR($D442={"1/2","1/3","2/1","3/1"}),F432="w"),VLOOKUP(H432,$AA$2:$AB$17,2,FALSE),IF(AND(OR($D442={"1/2","1/3","2/1","3/1"}),F432="l"),VLOOKUP(H432,$AC$2:$AD$17,2,FALSE),IF(OR($D442={"1/2","1/3","2/1","3/1"}),1,"")))))))))))))))))))))))</f>
        <v/>
      </c>
      <c r="I443" s="13" t="str">
        <f>IF(AND(J443="d",$A443&gt;=1,OR(K443={1,"2a","2b",3,"5a","5b","10a","10b","20a","20b","40a","40b","80a","80b","160a","160b"})),"w",IF(AND(J443="",$A443&gt;=1,OR(K443={1,"2a","2b",3,"5a","5b","10a","10b","20a","20b","40a","40b","80a","80b","160a","160b"})),"l",""))</f>
        <v/>
      </c>
      <c r="J443" s="7" t="str">
        <f>IF(OR($A443={13,14,15,16,17,18,19,20,21,22,23,24}),"d","")</f>
        <v/>
      </c>
      <c r="K443" s="14" t="str">
        <f>IF(AND(OR($D442={"1/2","2/3","2/1","3/2"}),I442="w"),VLOOKUP(K442,$AA$2:$AB$17,2,FALSE),IF(AND(OR($D442={"1/2","2/3","2/1","3/2"}),I442="l"),VLOOKUP(K442,$AC$2:$AD$17,2,FALSE),IF(AND(OR($D442={"1/2","2/3","2/1","3/2"}),I441="w"),VLOOKUP(K441,$AA$2:$AB$17,2,FALSE),IF(AND(OR($D442={"1/2","2/3","2/1","3/2"}),I441="l"),VLOOKUP(K441,$AC$2:$AD$17,2,FALSE),IF(AND(OR($D442={"1/2","2/3","2/1","3/2"}),I440="w"),VLOOKUP(K440,$AA$2:$AB$17,2,FALSE),IF(AND(OR($D442={"1/2","2/3","2/1","3/2"}),I440="l"),VLOOKUP(K440,$AC$2:$AD$17,2,FALSE),IF(AND(OR($D442={"1/2","2/3","2/1","3/2"}),I439="w"),VLOOKUP(K439,$AA$2:$AB$17,2,FALSE),IF(AND(OR($D442={"1/2","2/3","2/1","3/2"}),I439="l"),VLOOKUP(K439,$AC$2:$AD$17,2,FALSE),IF(AND(OR($D442={"1/2","2/3","2/1","3/2"}),I438="w"),VLOOKUP(K438,$AA$2:$AB$17,2,FALSE),IF(AND(OR($D442={"1/2","2/3","2/1","3/2"}),I438="l"),VLOOKUP(K438,$AC$2:$AD$17,2,FALSE),IF(AND(OR($D442={"1/2","2/3","2/1","3/2"}),I437="w"),VLOOKUP(K437,$AA$2:$AB$17,2,FALSE),IF(AND(OR($D442={"1/2","2/3","2/1","3/2"}),I437="l"),VLOOKUP(K437,$AC$2:$AD$17,2,FALSE),IF(AND(OR($D442={"1/2","2/3","2/1","3/2"}),I436="w"),VLOOKUP(K436,$AA$2:$AB$17,2,FALSE),IF(AND(OR($D442={"1/2","2/3","2/1","3/2"}),I436="l"),VLOOKUP(K436,$AC$2:$AD$17,2,FALSE),IF(AND(OR($D442={"1/2","2/3","2/1","3/2"}),I435="w"),VLOOKUP(K435,$AA$2:$AB$17,2,FALSE),IF(AND(OR($D442={"1/2","2/3","2/1","3/2"}),I435="l"),VLOOKUP(K435,$AC$2:$AD$17,2,FALSE),IF(AND(OR($D442={"1/2","2/3","2/1","3/2"}),I434="w"),VLOOKUP(K434,$AA$2:$AB$17,2,FALSE),IF(AND(OR($D442={"1/2","2/3","2/1","3/2"}),I434="l"),VLOOKUP(K434,$AC$2:$AD$17,2,FALSE),IF(AND(OR($D442={"1/2","2/3","2/1","3/2"}),I433="w"),VLOOKUP(K433,$AA$2:$AB$17,2,FALSE),IF(AND(OR($D442={"1/2","2/3","2/1","3/2"}),I433="l"),VLOOKUP(K433,$AC$2:$AD$17,2,FALSE),IF(AND(OR($D442={"1/2","2/3","2/1","3/2"}),I432="w"),VLOOKUP(K432,$AA$2:$AB$17,2,FALSE),IF(AND(OR($D442={"1/2","2/3","2/1","3/2"}),I432="l"),VLOOKUP(K432,$AC$2:$AD$17,2,FALSE),IF(OR($D442={"1/2","2/3","2/1","3/2"}),1,"")))))))))))))))))))))))</f>
        <v/>
      </c>
      <c r="L443" s="13" t="str">
        <f>IF(AND(M443="d",$A443&gt;=1,OR(N443={1,"2a","2b",3,"5a","5b","10a","10b","20a","20b","40a","40b","80a","80b","160a","160b"})),"w",IF(AND(M443="",$A443&gt;=1,OR(N443={1,"2a","2b",3,"5a","5b","10a","10b","20a","20b","40a","40b","80a","80b","160a","160b"})),"l",""))</f>
        <v/>
      </c>
      <c r="M443" s="7" t="str">
        <f>IF(OR($A443={25,26,27,28,29,30,31,32,33,34,35,36}),"d","")</f>
        <v/>
      </c>
      <c r="N443" s="14" t="str">
        <f>IF(AND(OR($D442={"1/3","2/3","3/1","3/2"}),L442="w"),VLOOKUP(N442,$AA$2:$AB$17,2,FALSE),IF(AND(OR($D442={"1/3","2/3","3/1","3/2"}),L442="l"),VLOOKUP(N442,$AC$2:$AD$17,2,FALSE),IF(AND(OR($D442={"1/3","2/3","3/1","3/2"}),L441="w"),VLOOKUP(N441,$AA$2:$AB$17,2,FALSE),IF(AND(OR($D442={"1/3","2/3","3/1","3/2"}),L441="l"),VLOOKUP(N441,$AC$2:$AD$17,2,FALSE),IF(AND(OR($D442={"1/3","2/3","3/1","3/2"}),L440="w"),VLOOKUP(N440,$AA$2:$AB$17,2,FALSE),IF(AND(OR($D442={"1/3","2/3","3/1","3/2"}),L440="l"),VLOOKUP(N440,$AC$2:$AD$17,2,FALSE),IF(AND(OR($D442={"1/3","2/3","3/1","3/2"}),L439="w"),VLOOKUP(N439,$AA$2:$AB$17,2,FALSE),IF(AND(OR($D442={"1/3","2/3","3/1","3/2"}),L439="l"),VLOOKUP(N439,$AC$2:$AD$17,2,FALSE),IF(AND(OR($D442={"1/3","2/3","3/1","3/2"}),L438="w"),VLOOKUP(N438,$AA$2:$AB$17,2,FALSE),IF(AND(OR($D442={"1/3","2/3","3/1","3/2"}),L438="l"),VLOOKUP(N438,$AC$2:$AD$17,2,FALSE),IF(AND(OR($D442={"1/3","2/3","3/1","3/2"}),L437="w"),VLOOKUP(N437,$AA$2:$AB$17,2,FALSE),IF(AND(OR($D442={"1/3","2/3","3/1","3/2"}),L437="l"),VLOOKUP(N437,$AC$2:$AD$17,2,FALSE),IF(AND(OR($D442={"1/3","2/3","3/1","3/2"}),L436="w"),VLOOKUP(N436,$AA$2:$AB$17,2,FALSE),IF(AND(OR($D442={"1/3","2/3","3/1","3/2"}),L436="l"),VLOOKUP(N436,$AC$2:$AD$17,2,FALSE),IF(AND(OR($D442={"1/3","2/3","3/1","3/2"}),L435="w"),VLOOKUP(N435,$AA$2:$AB$17,2,FALSE),IF(AND(OR($D442={"1/3","2/3","3/1","3/2"}),L435="l"),VLOOKUP(N435,$AC$2:$AD$17,2,FALSE),IF(AND(OR($D442={"1/3","2/3","3/1","3/2"}),L434="w"),VLOOKUP(N434,$AA$2:$AB$17,2,FALSE),IF(AND(OR($D442={"1/3","2/3","3/1","3/2"}),L434="l"),VLOOKUP(N434,$AC$2:$AD$17,2,FALSE),IF(AND(OR($D442={"1/3","2/3","3/1","3/2"}),L433="w"),VLOOKUP(N433,$AA$2:$AB$17,2,FALSE),IF(AND(OR($D442={"1/3","2/3","3/1","3/2"}),L433="l"),VLOOKUP(N433,$AC$2:$AD$17,2,FALSE),IF(AND(OR($D442={"1/3","2/3","3/1","3/2"}),L432="w"),VLOOKUP(N432,$AA$2:$AB$17,2,FALSE),IF(AND(OR($D442={"1/3","2/3","3/1","3/2"}),L432="l"),VLOOKUP(N432,$AC$2:$AD$17,2,FALSE),IF(OR($D442={"1/3","2/3","3/1","3/2"}),1,"")))))))))))))))))))))))</f>
        <v/>
      </c>
      <c r="O443" s="12">
        <f t="shared" si="37"/>
        <v>0</v>
      </c>
      <c r="P443" s="13" t="str">
        <f>IF(AND(Q443="c",$A443&gt;=1,OR(R443={1,"2a","2b",3,"5a","5b","10a","10b","20a","20b","40a","40b","80a","80b","160a","160b"})),"w",IF(AND(Q443="",$A443&gt;=1,OR(R443={1,"2a","2b",3,"5a","5b","10a","10b","20a","20b","40a","40b","80a","80b","160a","160b"})),"l",""))</f>
        <v/>
      </c>
      <c r="Q443" s="7" t="str">
        <f>IF(OR($A443={1,4,7,10,13,16,19,22,25,28,31,34}),"c","")</f>
        <v/>
      </c>
      <c r="R443" s="14" t="str">
        <f>IF(AND(OR($E442={"a/b","a/c","b/a","c/a"}),P442="w"),VLOOKUP(R442,$AA$2:$AB$17,2,FALSE),IF(AND(OR($E442={"a/b","a/c","b/a","c/a"}),P442="l"),VLOOKUP(R442,$AC$2:$AD$17,2,FALSE),IF(AND(OR($E442={"a/b","a/c","b/a","c/a"}),P441="w"),VLOOKUP(R441,$AA$2:$AB$17,2,FALSE),IF(AND(OR($E442={"a/b","a/c","b/a","c/a"}),P441="l"),VLOOKUP(R441,$AC$2:$AD$17,2,FALSE),IF(AND(OR($E442={"a/b","a/c","b/a","c/a"}),P440="w"),VLOOKUP(R440,$AA$2:$AB$17,2,FALSE),IF(AND(OR($E442={"a/b","a/c","b/a","c/a"}),P440="l"),VLOOKUP(R440,$AC$2:$AD$17,2,FALSE),IF(AND(OR($E442={"a/b","a/c","b/a","c/a"}),P439="w"),VLOOKUP(R439,$AA$2:$AB$17,2,FALSE),IF(AND(OR($E442={"a/b","a/c","b/a","c/a"}),P439="l"),VLOOKUP(R439,$AC$2:$AD$17,2,FALSE),IF(AND(OR($E442={"a/b","a/c","b/a","c/a"}),P438="w"),VLOOKUP(R438,$AA$2:$AB$17,2,FALSE),IF(AND(OR($E442={"a/b","a/c","b/a","c/a"}),P438="l"),VLOOKUP(R438,$AC$2:$AD$17,2,FALSE),IF(AND(OR($E442={"a/b","a/c","b/a","c/a"}),P437="w"),VLOOKUP(R437,$AA$2:$AB$17,2,FALSE),IF(AND(OR($E442={"a/b","a/c","b/a","c/a"}),P437="l"),VLOOKUP(R437,$AC$2:$AD$17,2,FALSE),IF(AND(OR($E442={"a/b","a/c","b/a","c/a"}),P436="w"),VLOOKUP(R436,$AA$2:$AB$17,2,FALSE),IF(AND(OR($E442={"a/b","a/c","b/a","c/a"}),P436="l"),VLOOKUP(R436,$AC$2:$AD$17,2,FALSE),IF(AND(OR($E442={"a/b","a/c","b/a","c/a"}),P435="w"),VLOOKUP(R435,$AA$2:$AB$17,2,FALSE),IF(AND(OR($E442={"a/b","a/c","b/a","c/a"}),P435="l"),VLOOKUP(R435,$AC$2:$AD$17,2,FALSE),IF(AND(OR($E442={"a/b","a/c","b/a","c/a"}),P434="w"),VLOOKUP(R434,$AA$2:$AB$17,2,FALSE),IF(AND(OR($E442={"a/b","a/c","b/a","c/a"}),P434="l"),VLOOKUP(R434,$AC$2:$AD$17,2,FALSE),IF(AND(OR($E442={"a/b","a/c","b/a","c/a"}),P433="w"),VLOOKUP(R433,$AA$2:$AB$17,2,FALSE),IF(AND(OR($E442={"a/b","a/c","b/a","c/a"}),P433="l"),VLOOKUP(R433,$AC$2:$AD$17,2,FALSE),IF(AND(OR($E442={"a/b","a/c","b/a","c/a"}),P432="w"),VLOOKUP(R432,$AA$2:$AB$17,2,FALSE),IF(AND(OR($E442={"a/b","a/c","b/a","c/a"}),P432="l"),VLOOKUP(R432,$AC$2:$AD$17,2,FALSE),IF(OR($E442={"a/b","a/c","b/a","c/a"}),1,"")))))))))))))))))))))))</f>
        <v/>
      </c>
      <c r="S443" s="13" t="str">
        <f>IF(AND(T443="c",$A443&gt;=1,OR(U443={1,"2a","2b",3,"5a","5b","10a","10b","20a","20b","40a","40b","80a","80b","160a","160b"})),"w",IF(AND(T443="",$A443&gt;=1,OR(U443={1,"2a","2b",3,"5a","5b","10a","10b","20a","20b","40a","40b","80a","80b","160a","160b"})),"l",""))</f>
        <v/>
      </c>
      <c r="T443" s="7" t="str">
        <f>IF(OR($A443={2,5,8,11,14,17,20,23,26,29,32,35}),"c","")</f>
        <v/>
      </c>
      <c r="U443" s="14" t="str">
        <f>IF(AND(OR($E442={"a/b","b/c","b/a","c/b"}),S442="w"),VLOOKUP(U442,$AA$2:$AB$17,2,FALSE),IF(AND(OR($E442={"a/b","b/c","b/a","c/b"}),S442="l"),VLOOKUP(U442,$AC$2:$AD$17,2,FALSE),IF(AND(OR($E442={"a/b","b/c","b/a","c/b"}),S441="w"),VLOOKUP(U441,$AA$2:$AB$17,2,FALSE),IF(AND(OR($E442={"a/b","b/c","b/a","c/b"}),S441="l"),VLOOKUP(U441,$AC$2:$AD$17,2,FALSE),IF(AND(OR($E442={"a/b","b/c","b/a","c/b"}),S440="w"),VLOOKUP(U440,$AA$2:$AB$17,2,FALSE),IF(AND(OR($E442={"a/b","b/c","b/a","c/b"}),S440="l"),VLOOKUP(U440,$AC$2:$AD$17,2,FALSE),IF(AND(OR($E442={"a/b","b/c","b/a","c/b"}),S439="w"),VLOOKUP(U439,$AA$2:$AB$17,2,FALSE),IF(AND(OR($E442={"a/b","b/c","b/a","c/b"}),S439="l"),VLOOKUP(U439,$AC$2:$AD$17,2,FALSE),IF(AND(OR($E442={"a/b","b/c","b/a","c/b"}),S438="w"),VLOOKUP(U438,$AA$2:$AB$17,2,FALSE),IF(AND(OR($E442={"a/b","b/c","b/a","c/b"}),S438="l"),VLOOKUP(U438,$AC$2:$AD$17,2,FALSE),IF(AND(OR($E442={"a/b","b/c","b/a","c/b"}),S437="w"),VLOOKUP(U437,$AA$2:$AB$17,2,FALSE),IF(AND(OR($E442={"a/b","b/c","b/a","c/b"}),S437="l"),VLOOKUP(U437,$AC$2:$AD$17,2,FALSE),IF(AND(OR($E442={"a/b","b/c","b/a","c/b"}),S436="w"),VLOOKUP(U436,$AA$2:$AB$17,2,FALSE),IF(AND(OR($E442={"a/b","b/c","b/a","c/b"}),S436="l"),VLOOKUP(U436,$AC$2:$AD$17,2,FALSE),IF(AND(OR($E442={"a/b","b/c","b/a","c/b"}),S435="w"),VLOOKUP(U435,$AA$2:$AB$17,2,FALSE),IF(AND(OR($E442={"a/b","b/c","b/a","c/b"}),S435="l"),VLOOKUP(U435,$AC$2:$AD$17,2,FALSE),IF(AND(OR($E442={"a/b","b/c","b/a","c/b"}),S434="w"),VLOOKUP(U434,$AA$2:$AB$17,2,FALSE),IF(AND(OR($E442={"a/b","b/c","b/a","c/b"}),S434="l"),VLOOKUP(U434,$AC$2:$AD$17,2,FALSE),IF(AND(OR($E442={"a/b","b/c","b/a","c/b"}),S433="w"),VLOOKUP(U433,$AA$2:$AB$17,2,FALSE),IF(AND(OR($E442={"a/b","b/c","b/a","c/b"}),S433="l"),VLOOKUP(U433,$AC$2:$AD$17,2,FALSE),IF(AND(OR($E442={"a/b","b/c","b/a","c/b"}),S432="w"),VLOOKUP(U432,$AA$2:$AB$17,2,FALSE),IF(AND(OR($E442={"a/b","b/c","b/a","c/b"}),S432="l"),VLOOKUP(U432,$AC$2:$AD$17,2,FALSE),IF(OR($E442={"a/b","b/c","b/a","c/b"}),1,"")))))))))))))))))))))))</f>
        <v/>
      </c>
      <c r="V443" s="13" t="str">
        <f>IF(AND(W443="c",$A443&gt;=1,OR(X443={1,"2a","2b",3,"5a","5b","10a","10b","20a","20b","40a","40b","80a","80b","160a","160b"})),"w",IF(AND(W443="",$A443&gt;=1,OR(X443={1,"2a","2b",3,"5a","5b","10a","10b","20a","20b","40a","40b","80a","80b","160a","160b"})),"l",""))</f>
        <v/>
      </c>
      <c r="W443" s="7" t="str">
        <f>IF(OR($A443={3,6,9,12,15,18,21,24,27,30,33,36}),"c","")</f>
        <v/>
      </c>
      <c r="X443" s="14" t="str">
        <f>IF(AND(OR($E442={"a/c","b/c","c/a","c/b"}),V442="w"),VLOOKUP(X442,$AA$2:$AB$17,2,FALSE),IF(AND(OR($E442={"a/c","b/c","c/a","c/b"}),V442="l"),VLOOKUP(X442,$AC$2:$AD$17,2,FALSE),IF(AND(OR($E442={"a/c","b/c","c/a","c/b"}),V441="w"),VLOOKUP(X441,$AA$2:$AB$17,2,FALSE),IF(AND(OR($E442={"a/c","b/c","c/a","c/b"}),V441="l"),VLOOKUP(X441,$AC$2:$AD$17,2,FALSE),IF(AND(OR($E442={"a/c","b/c","c/a","c/b"}),V440="w"),VLOOKUP(X440,$AA$2:$AB$17,2,FALSE),IF(AND(OR($E442={"a/c","b/c","c/a","c/b"}),V440="l"),VLOOKUP(X440,$AC$2:$AD$17,2,FALSE),IF(AND(OR($E442={"a/c","b/c","c/a","c/b"}),V439="w"),VLOOKUP(X439,$AA$2:$AB$17,2,FALSE),IF(AND(OR($E442={"a/c","b/c","c/a","c/b"}),V439="l"),VLOOKUP(X439,$AC$2:$AD$17,2,FALSE),IF(AND(OR($E442={"a/c","b/c","c/a","c/b"}),V438="w"),VLOOKUP(X438,$AA$2:$AB$17,2,FALSE),IF(AND(OR($E442={"a/c","b/c","c/a","c/b"}),V438="l"),VLOOKUP(X438,$AC$2:$AD$17,2,FALSE),IF(AND(OR($E442={"a/c","b/c","c/a","c/b"}),V437="w"),VLOOKUP(X437,$AA$2:$AB$17,2,FALSE),IF(AND(OR($E442={"a/c","b/c","c/a","c/b"}),V437="l"),VLOOKUP(X437,$AC$2:$AD$17,2,FALSE),IF(AND(OR($E442={"a/c","b/c","c/a","c/b"}),V436="w"),VLOOKUP(X436,$AA$2:$AB$17,2,FALSE),IF(AND(OR($E442={"a/c","b/c","c/a","c/b"}),V436="l"),VLOOKUP(X436,$AC$2:$AD$17,2,FALSE),IF(AND(OR($E442={"a/c","b/c","c/a","c/b"}),V435="w"),VLOOKUP(X435,$AA$2:$AB$17,2,FALSE),IF(AND(OR($E442={"a/c","b/c","c/a","c/b"}),V435="l"),VLOOKUP(X435,$AC$2:$AD$17,2,FALSE),IF(AND(OR($E442={"a/c","b/c","c/a","c/b"}),V434="w"),VLOOKUP(X434,$AA$2:$AB$17,2,FALSE),IF(AND(OR($E442={"a/c","b/c","c/a","c/b"}),V434="l"),VLOOKUP(X434,$AC$2:$AD$17,2,FALSE),IF(AND(OR($E442={"a/c","b/c","c/a","c/b"}),V433="w"),VLOOKUP(X433,$AA$2:$AB$17,2,FALSE),IF(AND(OR($E442={"a/c","b/c","c/a","c/b"}),V433="l"),VLOOKUP(X433,$AC$2:$AD$17,2,FALSE),IF(AND(OR($E442={"a/c","b/c","c/a","c/b"}),V432="w"),VLOOKUP(X432,$AA$2:$AB$17,2,FALSE),IF(AND(OR($E442={"a/c","b/c","c/a","c/b"}),V432="l"),VLOOKUP(X432,$AC$2:$AD$17,2,FALSE),IF(OR($E442={"a/c","b/c","c/a","c/b"}),1,"")))))))))))))))))))))))</f>
        <v/>
      </c>
      <c r="Y443" s="12">
        <f t="shared" si="38"/>
        <v>0</v>
      </c>
      <c r="Z443" s="27">
        <f t="shared" si="39"/>
        <v>0</v>
      </c>
    </row>
    <row r="444" spans="2:26">
      <c r="B444" s="9" t="str">
        <f>IF(OR($A444={1,2,3,4,5,6,7,8,9,10,11,12}),1,IF(OR($A444={13,14,15,16,17,18,19,20,21,22,23,24}),2,IF(OR($A444={25,26,27,28,29,30,31,32,33,34,35,36}),3,"")))</f>
        <v/>
      </c>
      <c r="C444" s="9" t="str">
        <f>IF(OR($A444={1,4,7,10,13,16,19,22,25,28,31,34}),"A",IF(OR($A444={2,5,8,11,14,17,20,23,26,29,32,35}),"B",IF(OR($A444={3,6,9,12,15,18,21,24,27,30,33,36}),"C","")))</f>
        <v/>
      </c>
      <c r="D444" t="str">
        <f t="shared" si="40"/>
        <v/>
      </c>
      <c r="E444" t="str">
        <f t="shared" si="41"/>
        <v/>
      </c>
      <c r="F444" s="13" t="str">
        <f>IF(AND(G444="d",$A444&gt;=1,OR(H444={1,"2a","2b",3,"5a","5b","10a","10b","20a","20b","40a","40b","80a","80b","160a","160b"})),"w",IF(AND(G444="",$A444&gt;=1,OR(H444={1,"2a","2b",3,"5a","5b","10a","10b","20a","20b","40a","40b","80a","80b","160a","160b"})),"l",""))</f>
        <v/>
      </c>
      <c r="G444" s="7" t="str">
        <f>IF(OR($A444={1,2,3,4,5,6,7,8,9,10,11,12}),"d","")</f>
        <v/>
      </c>
      <c r="H444" s="14" t="str">
        <f>IF(AND(OR($D443={"1/2","1/3","2/1","3/1"}),F443="w"),VLOOKUP(H443,$AA$2:$AB$17,2,FALSE),IF(AND(OR($D443={"1/2","1/3","2/1","3/1"}),F443="l"),VLOOKUP(H443,$AC$2:$AD$17,2,FALSE),IF(AND(OR($D443={"1/2","1/3","2/1","3/1"}),F442="w"),VLOOKUP(H442,$AA$2:$AB$17,2,FALSE),IF(AND(OR($D443={"1/2","1/3","2/1","3/1"}),F442="l"),VLOOKUP(H442,$AC$2:$AD$17,2,FALSE),IF(AND(OR($D443={"1/2","1/3","2/1","3/1"}),F441="w"),VLOOKUP(H441,$AA$2:$AB$17,2,FALSE),IF(AND(OR($D443={"1/2","1/3","2/1","3/1"}),F441="l"),VLOOKUP(H441,$AC$2:$AD$17,2,FALSE),IF(AND(OR($D443={"1/2","1/3","2/1","3/1"}),F440="w"),VLOOKUP(H440,$AA$2:$AB$17,2,FALSE),IF(AND(OR($D443={"1/2","1/3","2/1","3/1"}),F440="l"),VLOOKUP(H440,$AC$2:$AD$17,2,FALSE),IF(AND(OR($D443={"1/2","1/3","2/1","3/1"}),F439="w"),VLOOKUP(H439,$AA$2:$AB$17,2,FALSE),IF(AND(OR($D443={"1/2","1/3","2/1","3/1"}),F439="l"),VLOOKUP(H439,$AC$2:$AD$17,2,FALSE),IF(AND(OR($D443={"1/2","1/3","2/1","3/1"}),F438="w"),VLOOKUP(H438,$AA$2:$AB$17,2,FALSE),IF(AND(OR($D443={"1/2","1/3","2/1","3/1"}),F438="l"),VLOOKUP(H438,$AC$2:$AD$17,2,FALSE),IF(AND(OR($D443={"1/2","1/3","2/1","3/1"}),F437="w"),VLOOKUP(H437,$AA$2:$AB$17,2,FALSE),IF(AND(OR($D443={"1/2","1/3","2/1","3/1"}),F437="l"),VLOOKUP(H437,$AC$2:$AD$17,2,FALSE),IF(AND(OR($D443={"1/2","1/3","2/1","3/1"}),F436="w"),VLOOKUP(H436,$AA$2:$AB$17,2,FALSE),IF(AND(OR($D443={"1/2","1/3","2/1","3/1"}),F436="l"),VLOOKUP(H436,$AC$2:$AD$17,2,FALSE),IF(AND(OR($D443={"1/2","1/3","2/1","3/1"}),F435="w"),VLOOKUP(H435,$AA$2:$AB$17,2,FALSE),IF(AND(OR($D443={"1/2","1/3","2/1","3/1"}),F435="l"),VLOOKUP(H435,$AC$2:$AD$17,2,FALSE),IF(AND(OR($D443={"1/2","1/3","2/1","3/1"}),F434="w"),VLOOKUP(H434,$AA$2:$AB$17,2,FALSE),IF(AND(OR($D443={"1/2","1/3","2/1","3/1"}),F434="l"),VLOOKUP(H434,$AC$2:$AD$17,2,FALSE),IF(AND(OR($D443={"1/2","1/3","2/1","3/1"}),F433="w"),VLOOKUP(H433,$AA$2:$AB$17,2,FALSE),IF(AND(OR($D443={"1/2","1/3","2/1","3/1"}),F433="l"),VLOOKUP(H433,$AC$2:$AD$17,2,FALSE),IF(OR($D443={"1/2","1/3","2/1","3/1"}),1,"")))))))))))))))))))))))</f>
        <v/>
      </c>
      <c r="I444" s="13" t="str">
        <f>IF(AND(J444="d",$A444&gt;=1,OR(K444={1,"2a","2b",3,"5a","5b","10a","10b","20a","20b","40a","40b","80a","80b","160a","160b"})),"w",IF(AND(J444="",$A444&gt;=1,OR(K444={1,"2a","2b",3,"5a","5b","10a","10b","20a","20b","40a","40b","80a","80b","160a","160b"})),"l",""))</f>
        <v/>
      </c>
      <c r="J444" s="7" t="str">
        <f>IF(OR($A444={13,14,15,16,17,18,19,20,21,22,23,24}),"d","")</f>
        <v/>
      </c>
      <c r="K444" s="14" t="str">
        <f>IF(AND(OR($D443={"1/2","2/3","2/1","3/2"}),I443="w"),VLOOKUP(K443,$AA$2:$AB$17,2,FALSE),IF(AND(OR($D443={"1/2","2/3","2/1","3/2"}),I443="l"),VLOOKUP(K443,$AC$2:$AD$17,2,FALSE),IF(AND(OR($D443={"1/2","2/3","2/1","3/2"}),I442="w"),VLOOKUP(K442,$AA$2:$AB$17,2,FALSE),IF(AND(OR($D443={"1/2","2/3","2/1","3/2"}),I442="l"),VLOOKUP(K442,$AC$2:$AD$17,2,FALSE),IF(AND(OR($D443={"1/2","2/3","2/1","3/2"}),I441="w"),VLOOKUP(K441,$AA$2:$AB$17,2,FALSE),IF(AND(OR($D443={"1/2","2/3","2/1","3/2"}),I441="l"),VLOOKUP(K441,$AC$2:$AD$17,2,FALSE),IF(AND(OR($D443={"1/2","2/3","2/1","3/2"}),I440="w"),VLOOKUP(K440,$AA$2:$AB$17,2,FALSE),IF(AND(OR($D443={"1/2","2/3","2/1","3/2"}),I440="l"),VLOOKUP(K440,$AC$2:$AD$17,2,FALSE),IF(AND(OR($D443={"1/2","2/3","2/1","3/2"}),I439="w"),VLOOKUP(K439,$AA$2:$AB$17,2,FALSE),IF(AND(OR($D443={"1/2","2/3","2/1","3/2"}),I439="l"),VLOOKUP(K439,$AC$2:$AD$17,2,FALSE),IF(AND(OR($D443={"1/2","2/3","2/1","3/2"}),I438="w"),VLOOKUP(K438,$AA$2:$AB$17,2,FALSE),IF(AND(OR($D443={"1/2","2/3","2/1","3/2"}),I438="l"),VLOOKUP(K438,$AC$2:$AD$17,2,FALSE),IF(AND(OR($D443={"1/2","2/3","2/1","3/2"}),I437="w"),VLOOKUP(K437,$AA$2:$AB$17,2,FALSE),IF(AND(OR($D443={"1/2","2/3","2/1","3/2"}),I437="l"),VLOOKUP(K437,$AC$2:$AD$17,2,FALSE),IF(AND(OR($D443={"1/2","2/3","2/1","3/2"}),I436="w"),VLOOKUP(K436,$AA$2:$AB$17,2,FALSE),IF(AND(OR($D443={"1/2","2/3","2/1","3/2"}),I436="l"),VLOOKUP(K436,$AC$2:$AD$17,2,FALSE),IF(AND(OR($D443={"1/2","2/3","2/1","3/2"}),I435="w"),VLOOKUP(K435,$AA$2:$AB$17,2,FALSE),IF(AND(OR($D443={"1/2","2/3","2/1","3/2"}),I435="l"),VLOOKUP(K435,$AC$2:$AD$17,2,FALSE),IF(AND(OR($D443={"1/2","2/3","2/1","3/2"}),I434="w"),VLOOKUP(K434,$AA$2:$AB$17,2,FALSE),IF(AND(OR($D443={"1/2","2/3","2/1","3/2"}),I434="l"),VLOOKUP(K434,$AC$2:$AD$17,2,FALSE),IF(AND(OR($D443={"1/2","2/3","2/1","3/2"}),I433="w"),VLOOKUP(K433,$AA$2:$AB$17,2,FALSE),IF(AND(OR($D443={"1/2","2/3","2/1","3/2"}),I433="l"),VLOOKUP(K433,$AC$2:$AD$17,2,FALSE),IF(OR($D443={"1/2","2/3","2/1","3/2"}),1,"")))))))))))))))))))))))</f>
        <v/>
      </c>
      <c r="L444" s="13" t="str">
        <f>IF(AND(M444="d",$A444&gt;=1,OR(N444={1,"2a","2b",3,"5a","5b","10a","10b","20a","20b","40a","40b","80a","80b","160a","160b"})),"w",IF(AND(M444="",$A444&gt;=1,OR(N444={1,"2a","2b",3,"5a","5b","10a","10b","20a","20b","40a","40b","80a","80b","160a","160b"})),"l",""))</f>
        <v/>
      </c>
      <c r="M444" s="7" t="str">
        <f>IF(OR($A444={25,26,27,28,29,30,31,32,33,34,35,36}),"d","")</f>
        <v/>
      </c>
      <c r="N444" s="14" t="str">
        <f>IF(AND(OR($D443={"1/3","2/3","3/1","3/2"}),L443="w"),VLOOKUP(N443,$AA$2:$AB$17,2,FALSE),IF(AND(OR($D443={"1/3","2/3","3/1","3/2"}),L443="l"),VLOOKUP(N443,$AC$2:$AD$17,2,FALSE),IF(AND(OR($D443={"1/3","2/3","3/1","3/2"}),L442="w"),VLOOKUP(N442,$AA$2:$AB$17,2,FALSE),IF(AND(OR($D443={"1/3","2/3","3/1","3/2"}),L442="l"),VLOOKUP(N442,$AC$2:$AD$17,2,FALSE),IF(AND(OR($D443={"1/3","2/3","3/1","3/2"}),L441="w"),VLOOKUP(N441,$AA$2:$AB$17,2,FALSE),IF(AND(OR($D443={"1/3","2/3","3/1","3/2"}),L441="l"),VLOOKUP(N441,$AC$2:$AD$17,2,FALSE),IF(AND(OR($D443={"1/3","2/3","3/1","3/2"}),L440="w"),VLOOKUP(N440,$AA$2:$AB$17,2,FALSE),IF(AND(OR($D443={"1/3","2/3","3/1","3/2"}),L440="l"),VLOOKUP(N440,$AC$2:$AD$17,2,FALSE),IF(AND(OR($D443={"1/3","2/3","3/1","3/2"}),L439="w"),VLOOKUP(N439,$AA$2:$AB$17,2,FALSE),IF(AND(OR($D443={"1/3","2/3","3/1","3/2"}),L439="l"),VLOOKUP(N439,$AC$2:$AD$17,2,FALSE),IF(AND(OR($D443={"1/3","2/3","3/1","3/2"}),L438="w"),VLOOKUP(N438,$AA$2:$AB$17,2,FALSE),IF(AND(OR($D443={"1/3","2/3","3/1","3/2"}),L438="l"),VLOOKUP(N438,$AC$2:$AD$17,2,FALSE),IF(AND(OR($D443={"1/3","2/3","3/1","3/2"}),L437="w"),VLOOKUP(N437,$AA$2:$AB$17,2,FALSE),IF(AND(OR($D443={"1/3","2/3","3/1","3/2"}),L437="l"),VLOOKUP(N437,$AC$2:$AD$17,2,FALSE),IF(AND(OR($D443={"1/3","2/3","3/1","3/2"}),L436="w"),VLOOKUP(N436,$AA$2:$AB$17,2,FALSE),IF(AND(OR($D443={"1/3","2/3","3/1","3/2"}),L436="l"),VLOOKUP(N436,$AC$2:$AD$17,2,FALSE),IF(AND(OR($D443={"1/3","2/3","3/1","3/2"}),L435="w"),VLOOKUP(N435,$AA$2:$AB$17,2,FALSE),IF(AND(OR($D443={"1/3","2/3","3/1","3/2"}),L435="l"),VLOOKUP(N435,$AC$2:$AD$17,2,FALSE),IF(AND(OR($D443={"1/3","2/3","3/1","3/2"}),L434="w"),VLOOKUP(N434,$AA$2:$AB$17,2,FALSE),IF(AND(OR($D443={"1/3","2/3","3/1","3/2"}),L434="l"),VLOOKUP(N434,$AC$2:$AD$17,2,FALSE),IF(AND(OR($D443={"1/3","2/3","3/1","3/2"}),L433="w"),VLOOKUP(N433,$AA$2:$AB$17,2,FALSE),IF(AND(OR($D443={"1/3","2/3","3/1","3/2"}),L433="l"),VLOOKUP(N433,$AC$2:$AD$17,2,FALSE),IF(OR($D443={"1/3","2/3","3/1","3/2"}),1,"")))))))))))))))))))))))</f>
        <v/>
      </c>
      <c r="O444" s="12">
        <f t="shared" si="37"/>
        <v>0</v>
      </c>
      <c r="P444" s="13" t="str">
        <f>IF(AND(Q444="c",$A444&gt;=1,OR(R444={1,"2a","2b",3,"5a","5b","10a","10b","20a","20b","40a","40b","80a","80b","160a","160b"})),"w",IF(AND(Q444="",$A444&gt;=1,OR(R444={1,"2a","2b",3,"5a","5b","10a","10b","20a","20b","40a","40b","80a","80b","160a","160b"})),"l",""))</f>
        <v/>
      </c>
      <c r="Q444" s="7" t="str">
        <f>IF(OR($A444={1,4,7,10,13,16,19,22,25,28,31,34}),"c","")</f>
        <v/>
      </c>
      <c r="R444" s="14" t="str">
        <f>IF(AND(OR($E443={"a/b","a/c","b/a","c/a"}),P443="w"),VLOOKUP(R443,$AA$2:$AB$17,2,FALSE),IF(AND(OR($E443={"a/b","a/c","b/a","c/a"}),P443="l"),VLOOKUP(R443,$AC$2:$AD$17,2,FALSE),IF(AND(OR($E443={"a/b","a/c","b/a","c/a"}),P442="w"),VLOOKUP(R442,$AA$2:$AB$17,2,FALSE),IF(AND(OR($E443={"a/b","a/c","b/a","c/a"}),P442="l"),VLOOKUP(R442,$AC$2:$AD$17,2,FALSE),IF(AND(OR($E443={"a/b","a/c","b/a","c/a"}),P441="w"),VLOOKUP(R441,$AA$2:$AB$17,2,FALSE),IF(AND(OR($E443={"a/b","a/c","b/a","c/a"}),P441="l"),VLOOKUP(R441,$AC$2:$AD$17,2,FALSE),IF(AND(OR($E443={"a/b","a/c","b/a","c/a"}),P440="w"),VLOOKUP(R440,$AA$2:$AB$17,2,FALSE),IF(AND(OR($E443={"a/b","a/c","b/a","c/a"}),P440="l"),VLOOKUP(R440,$AC$2:$AD$17,2,FALSE),IF(AND(OR($E443={"a/b","a/c","b/a","c/a"}),P439="w"),VLOOKUP(R439,$AA$2:$AB$17,2,FALSE),IF(AND(OR($E443={"a/b","a/c","b/a","c/a"}),P439="l"),VLOOKUP(R439,$AC$2:$AD$17,2,FALSE),IF(AND(OR($E443={"a/b","a/c","b/a","c/a"}),P438="w"),VLOOKUP(R438,$AA$2:$AB$17,2,FALSE),IF(AND(OR($E443={"a/b","a/c","b/a","c/a"}),P438="l"),VLOOKUP(R438,$AC$2:$AD$17,2,FALSE),IF(AND(OR($E443={"a/b","a/c","b/a","c/a"}),P437="w"),VLOOKUP(R437,$AA$2:$AB$17,2,FALSE),IF(AND(OR($E443={"a/b","a/c","b/a","c/a"}),P437="l"),VLOOKUP(R437,$AC$2:$AD$17,2,FALSE),IF(AND(OR($E443={"a/b","a/c","b/a","c/a"}),P436="w"),VLOOKUP(R436,$AA$2:$AB$17,2,FALSE),IF(AND(OR($E443={"a/b","a/c","b/a","c/a"}),P436="l"),VLOOKUP(R436,$AC$2:$AD$17,2,FALSE),IF(AND(OR($E443={"a/b","a/c","b/a","c/a"}),P435="w"),VLOOKUP(R435,$AA$2:$AB$17,2,FALSE),IF(AND(OR($E443={"a/b","a/c","b/a","c/a"}),P435="l"),VLOOKUP(R435,$AC$2:$AD$17,2,FALSE),IF(AND(OR($E443={"a/b","a/c","b/a","c/a"}),P434="w"),VLOOKUP(R434,$AA$2:$AB$17,2,FALSE),IF(AND(OR($E443={"a/b","a/c","b/a","c/a"}),P434="l"),VLOOKUP(R434,$AC$2:$AD$17,2,FALSE),IF(AND(OR($E443={"a/b","a/c","b/a","c/a"}),P433="w"),VLOOKUP(R433,$AA$2:$AB$17,2,FALSE),IF(AND(OR($E443={"a/b","a/c","b/a","c/a"}),P433="l"),VLOOKUP(R433,$AC$2:$AD$17,2,FALSE),IF(OR($E443={"a/b","a/c","b/a","c/a"}),1,"")))))))))))))))))))))))</f>
        <v/>
      </c>
      <c r="S444" s="13" t="str">
        <f>IF(AND(T444="c",$A444&gt;=1,OR(U444={1,"2a","2b",3,"5a","5b","10a","10b","20a","20b","40a","40b","80a","80b","160a","160b"})),"w",IF(AND(T444="",$A444&gt;=1,OR(U444={1,"2a","2b",3,"5a","5b","10a","10b","20a","20b","40a","40b","80a","80b","160a","160b"})),"l",""))</f>
        <v/>
      </c>
      <c r="T444" s="7" t="str">
        <f>IF(OR($A444={2,5,8,11,14,17,20,23,26,29,32,35}),"c","")</f>
        <v/>
      </c>
      <c r="U444" s="14" t="str">
        <f>IF(AND(OR($E443={"a/b","b/c","b/a","c/b"}),S443="w"),VLOOKUP(U443,$AA$2:$AB$17,2,FALSE),IF(AND(OR($E443={"a/b","b/c","b/a","c/b"}),S443="l"),VLOOKUP(U443,$AC$2:$AD$17,2,FALSE),IF(AND(OR($E443={"a/b","b/c","b/a","c/b"}),S442="w"),VLOOKUP(U442,$AA$2:$AB$17,2,FALSE),IF(AND(OR($E443={"a/b","b/c","b/a","c/b"}),S442="l"),VLOOKUP(U442,$AC$2:$AD$17,2,FALSE),IF(AND(OR($E443={"a/b","b/c","b/a","c/b"}),S441="w"),VLOOKUP(U441,$AA$2:$AB$17,2,FALSE),IF(AND(OR($E443={"a/b","b/c","b/a","c/b"}),S441="l"),VLOOKUP(U441,$AC$2:$AD$17,2,FALSE),IF(AND(OR($E443={"a/b","b/c","b/a","c/b"}),S440="w"),VLOOKUP(U440,$AA$2:$AB$17,2,FALSE),IF(AND(OR($E443={"a/b","b/c","b/a","c/b"}),S440="l"),VLOOKUP(U440,$AC$2:$AD$17,2,FALSE),IF(AND(OR($E443={"a/b","b/c","b/a","c/b"}),S439="w"),VLOOKUP(U439,$AA$2:$AB$17,2,FALSE),IF(AND(OR($E443={"a/b","b/c","b/a","c/b"}),S439="l"),VLOOKUP(U439,$AC$2:$AD$17,2,FALSE),IF(AND(OR($E443={"a/b","b/c","b/a","c/b"}),S438="w"),VLOOKUP(U438,$AA$2:$AB$17,2,FALSE),IF(AND(OR($E443={"a/b","b/c","b/a","c/b"}),S438="l"),VLOOKUP(U438,$AC$2:$AD$17,2,FALSE),IF(AND(OR($E443={"a/b","b/c","b/a","c/b"}),S437="w"),VLOOKUP(U437,$AA$2:$AB$17,2,FALSE),IF(AND(OR($E443={"a/b","b/c","b/a","c/b"}),S437="l"),VLOOKUP(U437,$AC$2:$AD$17,2,FALSE),IF(AND(OR($E443={"a/b","b/c","b/a","c/b"}),S436="w"),VLOOKUP(U436,$AA$2:$AB$17,2,FALSE),IF(AND(OR($E443={"a/b","b/c","b/a","c/b"}),S436="l"),VLOOKUP(U436,$AC$2:$AD$17,2,FALSE),IF(AND(OR($E443={"a/b","b/c","b/a","c/b"}),S435="w"),VLOOKUP(U435,$AA$2:$AB$17,2,FALSE),IF(AND(OR($E443={"a/b","b/c","b/a","c/b"}),S435="l"),VLOOKUP(U435,$AC$2:$AD$17,2,FALSE),IF(AND(OR($E443={"a/b","b/c","b/a","c/b"}),S434="w"),VLOOKUP(U434,$AA$2:$AB$17,2,FALSE),IF(AND(OR($E443={"a/b","b/c","b/a","c/b"}),S434="l"),VLOOKUP(U434,$AC$2:$AD$17,2,FALSE),IF(AND(OR($E443={"a/b","b/c","b/a","c/b"}),S433="w"),VLOOKUP(U433,$AA$2:$AB$17,2,FALSE),IF(AND(OR($E443={"a/b","b/c","b/a","c/b"}),S433="l"),VLOOKUP(U433,$AC$2:$AD$17,2,FALSE),IF(OR($E443={"a/b","b/c","b/a","c/b"}),1,"")))))))))))))))))))))))</f>
        <v/>
      </c>
      <c r="V444" s="13" t="str">
        <f>IF(AND(W444="c",$A444&gt;=1,OR(X444={1,"2a","2b",3,"5a","5b","10a","10b","20a","20b","40a","40b","80a","80b","160a","160b"})),"w",IF(AND(W444="",$A444&gt;=1,OR(X444={1,"2a","2b",3,"5a","5b","10a","10b","20a","20b","40a","40b","80a","80b","160a","160b"})),"l",""))</f>
        <v/>
      </c>
      <c r="W444" s="7" t="str">
        <f>IF(OR($A444={3,6,9,12,15,18,21,24,27,30,33,36}),"c","")</f>
        <v/>
      </c>
      <c r="X444" s="14" t="str">
        <f>IF(AND(OR($E443={"a/c","b/c","c/a","c/b"}),V443="w"),VLOOKUP(X443,$AA$2:$AB$17,2,FALSE),IF(AND(OR($E443={"a/c","b/c","c/a","c/b"}),V443="l"),VLOOKUP(X443,$AC$2:$AD$17,2,FALSE),IF(AND(OR($E443={"a/c","b/c","c/a","c/b"}),V442="w"),VLOOKUP(X442,$AA$2:$AB$17,2,FALSE),IF(AND(OR($E443={"a/c","b/c","c/a","c/b"}),V442="l"),VLOOKUP(X442,$AC$2:$AD$17,2,FALSE),IF(AND(OR($E443={"a/c","b/c","c/a","c/b"}),V441="w"),VLOOKUP(X441,$AA$2:$AB$17,2,FALSE),IF(AND(OR($E443={"a/c","b/c","c/a","c/b"}),V441="l"),VLOOKUP(X441,$AC$2:$AD$17,2,FALSE),IF(AND(OR($E443={"a/c","b/c","c/a","c/b"}),V440="w"),VLOOKUP(X440,$AA$2:$AB$17,2,FALSE),IF(AND(OR($E443={"a/c","b/c","c/a","c/b"}),V440="l"),VLOOKUP(X440,$AC$2:$AD$17,2,FALSE),IF(AND(OR($E443={"a/c","b/c","c/a","c/b"}),V439="w"),VLOOKUP(X439,$AA$2:$AB$17,2,FALSE),IF(AND(OR($E443={"a/c","b/c","c/a","c/b"}),V439="l"),VLOOKUP(X439,$AC$2:$AD$17,2,FALSE),IF(AND(OR($E443={"a/c","b/c","c/a","c/b"}),V438="w"),VLOOKUP(X438,$AA$2:$AB$17,2,FALSE),IF(AND(OR($E443={"a/c","b/c","c/a","c/b"}),V438="l"),VLOOKUP(X438,$AC$2:$AD$17,2,FALSE),IF(AND(OR($E443={"a/c","b/c","c/a","c/b"}),V437="w"),VLOOKUP(X437,$AA$2:$AB$17,2,FALSE),IF(AND(OR($E443={"a/c","b/c","c/a","c/b"}),V437="l"),VLOOKUP(X437,$AC$2:$AD$17,2,FALSE),IF(AND(OR($E443={"a/c","b/c","c/a","c/b"}),V436="w"),VLOOKUP(X436,$AA$2:$AB$17,2,FALSE),IF(AND(OR($E443={"a/c","b/c","c/a","c/b"}),V436="l"),VLOOKUP(X436,$AC$2:$AD$17,2,FALSE),IF(AND(OR($E443={"a/c","b/c","c/a","c/b"}),V435="w"),VLOOKUP(X435,$AA$2:$AB$17,2,FALSE),IF(AND(OR($E443={"a/c","b/c","c/a","c/b"}),V435="l"),VLOOKUP(X435,$AC$2:$AD$17,2,FALSE),IF(AND(OR($E443={"a/c","b/c","c/a","c/b"}),V434="w"),VLOOKUP(X434,$AA$2:$AB$17,2,FALSE),IF(AND(OR($E443={"a/c","b/c","c/a","c/b"}),V434="l"),VLOOKUP(X434,$AC$2:$AD$17,2,FALSE),IF(AND(OR($E443={"a/c","b/c","c/a","c/b"}),V433="w"),VLOOKUP(X433,$AA$2:$AB$17,2,FALSE),IF(AND(OR($E443={"a/c","b/c","c/a","c/b"}),V433="l"),VLOOKUP(X433,$AC$2:$AD$17,2,FALSE),IF(OR($E443={"a/c","b/c","c/a","c/b"}),1,"")))))))))))))))))))))))</f>
        <v/>
      </c>
      <c r="Y444" s="12">
        <f t="shared" si="38"/>
        <v>0</v>
      </c>
      <c r="Z444" s="27">
        <f t="shared" si="39"/>
        <v>0</v>
      </c>
    </row>
    <row r="445" spans="2:26">
      <c r="B445" s="9" t="str">
        <f>IF(OR($A445={1,2,3,4,5,6,7,8,9,10,11,12}),1,IF(OR($A445={13,14,15,16,17,18,19,20,21,22,23,24}),2,IF(OR($A445={25,26,27,28,29,30,31,32,33,34,35,36}),3,"")))</f>
        <v/>
      </c>
      <c r="C445" s="9" t="str">
        <f>IF(OR($A445={1,4,7,10,13,16,19,22,25,28,31,34}),"A",IF(OR($A445={2,5,8,11,14,17,20,23,26,29,32,35}),"B",IF(OR($A445={3,6,9,12,15,18,21,24,27,30,33,36}),"C","")))</f>
        <v/>
      </c>
      <c r="D445" t="str">
        <f t="shared" si="40"/>
        <v/>
      </c>
      <c r="E445" t="str">
        <f t="shared" si="41"/>
        <v/>
      </c>
      <c r="F445" s="13" t="str">
        <f>IF(AND(G445="d",$A445&gt;=1,OR(H445={1,"2a","2b",3,"5a","5b","10a","10b","20a","20b","40a","40b","80a","80b","160a","160b"})),"w",IF(AND(G445="",$A445&gt;=1,OR(H445={1,"2a","2b",3,"5a","5b","10a","10b","20a","20b","40a","40b","80a","80b","160a","160b"})),"l",""))</f>
        <v/>
      </c>
      <c r="G445" s="7" t="str">
        <f>IF(OR($A445={1,2,3,4,5,6,7,8,9,10,11,12}),"d","")</f>
        <v/>
      </c>
      <c r="H445" s="14" t="str">
        <f>IF(AND(OR($D444={"1/2","1/3","2/1","3/1"}),F444="w"),VLOOKUP(H444,$AA$2:$AB$17,2,FALSE),IF(AND(OR($D444={"1/2","1/3","2/1","3/1"}),F444="l"),VLOOKUP(H444,$AC$2:$AD$17,2,FALSE),IF(AND(OR($D444={"1/2","1/3","2/1","3/1"}),F443="w"),VLOOKUP(H443,$AA$2:$AB$17,2,FALSE),IF(AND(OR($D444={"1/2","1/3","2/1","3/1"}),F443="l"),VLOOKUP(H443,$AC$2:$AD$17,2,FALSE),IF(AND(OR($D444={"1/2","1/3","2/1","3/1"}),F442="w"),VLOOKUP(H442,$AA$2:$AB$17,2,FALSE),IF(AND(OR($D444={"1/2","1/3","2/1","3/1"}),F442="l"),VLOOKUP(H442,$AC$2:$AD$17,2,FALSE),IF(AND(OR($D444={"1/2","1/3","2/1","3/1"}),F441="w"),VLOOKUP(H441,$AA$2:$AB$17,2,FALSE),IF(AND(OR($D444={"1/2","1/3","2/1","3/1"}),F441="l"),VLOOKUP(H441,$AC$2:$AD$17,2,FALSE),IF(AND(OR($D444={"1/2","1/3","2/1","3/1"}),F440="w"),VLOOKUP(H440,$AA$2:$AB$17,2,FALSE),IF(AND(OR($D444={"1/2","1/3","2/1","3/1"}),F440="l"),VLOOKUP(H440,$AC$2:$AD$17,2,FALSE),IF(AND(OR($D444={"1/2","1/3","2/1","3/1"}),F439="w"),VLOOKUP(H439,$AA$2:$AB$17,2,FALSE),IF(AND(OR($D444={"1/2","1/3","2/1","3/1"}),F439="l"),VLOOKUP(H439,$AC$2:$AD$17,2,FALSE),IF(AND(OR($D444={"1/2","1/3","2/1","3/1"}),F438="w"),VLOOKUP(H438,$AA$2:$AB$17,2,FALSE),IF(AND(OR($D444={"1/2","1/3","2/1","3/1"}),F438="l"),VLOOKUP(H438,$AC$2:$AD$17,2,FALSE),IF(AND(OR($D444={"1/2","1/3","2/1","3/1"}),F437="w"),VLOOKUP(H437,$AA$2:$AB$17,2,FALSE),IF(AND(OR($D444={"1/2","1/3","2/1","3/1"}),F437="l"),VLOOKUP(H437,$AC$2:$AD$17,2,FALSE),IF(AND(OR($D444={"1/2","1/3","2/1","3/1"}),F436="w"),VLOOKUP(H436,$AA$2:$AB$17,2,FALSE),IF(AND(OR($D444={"1/2","1/3","2/1","3/1"}),F436="l"),VLOOKUP(H436,$AC$2:$AD$17,2,FALSE),IF(AND(OR($D444={"1/2","1/3","2/1","3/1"}),F435="w"),VLOOKUP(H435,$AA$2:$AB$17,2,FALSE),IF(AND(OR($D444={"1/2","1/3","2/1","3/1"}),F435="l"),VLOOKUP(H435,$AC$2:$AD$17,2,FALSE),IF(AND(OR($D444={"1/2","1/3","2/1","3/1"}),F434="w"),VLOOKUP(H434,$AA$2:$AB$17,2,FALSE),IF(AND(OR($D444={"1/2","1/3","2/1","3/1"}),F434="l"),VLOOKUP(H434,$AC$2:$AD$17,2,FALSE),IF(OR($D444={"1/2","1/3","2/1","3/1"}),1,"")))))))))))))))))))))))</f>
        <v/>
      </c>
      <c r="I445" s="13" t="str">
        <f>IF(AND(J445="d",$A445&gt;=1,OR(K445={1,"2a","2b",3,"5a","5b","10a","10b","20a","20b","40a","40b","80a","80b","160a","160b"})),"w",IF(AND(J445="",$A445&gt;=1,OR(K445={1,"2a","2b",3,"5a","5b","10a","10b","20a","20b","40a","40b","80a","80b","160a","160b"})),"l",""))</f>
        <v/>
      </c>
      <c r="J445" s="7" t="str">
        <f>IF(OR($A445={13,14,15,16,17,18,19,20,21,22,23,24}),"d","")</f>
        <v/>
      </c>
      <c r="K445" s="14" t="str">
        <f>IF(AND(OR($D444={"1/2","2/3","2/1","3/2"}),I444="w"),VLOOKUP(K444,$AA$2:$AB$17,2,FALSE),IF(AND(OR($D444={"1/2","2/3","2/1","3/2"}),I444="l"),VLOOKUP(K444,$AC$2:$AD$17,2,FALSE),IF(AND(OR($D444={"1/2","2/3","2/1","3/2"}),I443="w"),VLOOKUP(K443,$AA$2:$AB$17,2,FALSE),IF(AND(OR($D444={"1/2","2/3","2/1","3/2"}),I443="l"),VLOOKUP(K443,$AC$2:$AD$17,2,FALSE),IF(AND(OR($D444={"1/2","2/3","2/1","3/2"}),I442="w"),VLOOKUP(K442,$AA$2:$AB$17,2,FALSE),IF(AND(OR($D444={"1/2","2/3","2/1","3/2"}),I442="l"),VLOOKUP(K442,$AC$2:$AD$17,2,FALSE),IF(AND(OR($D444={"1/2","2/3","2/1","3/2"}),I441="w"),VLOOKUP(K441,$AA$2:$AB$17,2,FALSE),IF(AND(OR($D444={"1/2","2/3","2/1","3/2"}),I441="l"),VLOOKUP(K441,$AC$2:$AD$17,2,FALSE),IF(AND(OR($D444={"1/2","2/3","2/1","3/2"}),I440="w"),VLOOKUP(K440,$AA$2:$AB$17,2,FALSE),IF(AND(OR($D444={"1/2","2/3","2/1","3/2"}),I440="l"),VLOOKUP(K440,$AC$2:$AD$17,2,FALSE),IF(AND(OR($D444={"1/2","2/3","2/1","3/2"}),I439="w"),VLOOKUP(K439,$AA$2:$AB$17,2,FALSE),IF(AND(OR($D444={"1/2","2/3","2/1","3/2"}),I439="l"),VLOOKUP(K439,$AC$2:$AD$17,2,FALSE),IF(AND(OR($D444={"1/2","2/3","2/1","3/2"}),I438="w"),VLOOKUP(K438,$AA$2:$AB$17,2,FALSE),IF(AND(OR($D444={"1/2","2/3","2/1","3/2"}),I438="l"),VLOOKUP(K438,$AC$2:$AD$17,2,FALSE),IF(AND(OR($D444={"1/2","2/3","2/1","3/2"}),I437="w"),VLOOKUP(K437,$AA$2:$AB$17,2,FALSE),IF(AND(OR($D444={"1/2","2/3","2/1","3/2"}),I437="l"),VLOOKUP(K437,$AC$2:$AD$17,2,FALSE),IF(AND(OR($D444={"1/2","2/3","2/1","3/2"}),I436="w"),VLOOKUP(K436,$AA$2:$AB$17,2,FALSE),IF(AND(OR($D444={"1/2","2/3","2/1","3/2"}),I436="l"),VLOOKUP(K436,$AC$2:$AD$17,2,FALSE),IF(AND(OR($D444={"1/2","2/3","2/1","3/2"}),I435="w"),VLOOKUP(K435,$AA$2:$AB$17,2,FALSE),IF(AND(OR($D444={"1/2","2/3","2/1","3/2"}),I435="l"),VLOOKUP(K435,$AC$2:$AD$17,2,FALSE),IF(AND(OR($D444={"1/2","2/3","2/1","3/2"}),I434="w"),VLOOKUP(K434,$AA$2:$AB$17,2,FALSE),IF(AND(OR($D444={"1/2","2/3","2/1","3/2"}),I434="l"),VLOOKUP(K434,$AC$2:$AD$17,2,FALSE),IF(OR($D444={"1/2","2/3","2/1","3/2"}),1,"")))))))))))))))))))))))</f>
        <v/>
      </c>
      <c r="L445" s="13" t="str">
        <f>IF(AND(M445="d",$A445&gt;=1,OR(N445={1,"2a","2b",3,"5a","5b","10a","10b","20a","20b","40a","40b","80a","80b","160a","160b"})),"w",IF(AND(M445="",$A445&gt;=1,OR(N445={1,"2a","2b",3,"5a","5b","10a","10b","20a","20b","40a","40b","80a","80b","160a","160b"})),"l",""))</f>
        <v/>
      </c>
      <c r="M445" s="7" t="str">
        <f>IF(OR($A445={25,26,27,28,29,30,31,32,33,34,35,36}),"d","")</f>
        <v/>
      </c>
      <c r="N445" s="14" t="str">
        <f>IF(AND(OR($D444={"1/3","2/3","3/1","3/2"}),L444="w"),VLOOKUP(N444,$AA$2:$AB$17,2,FALSE),IF(AND(OR($D444={"1/3","2/3","3/1","3/2"}),L444="l"),VLOOKUP(N444,$AC$2:$AD$17,2,FALSE),IF(AND(OR($D444={"1/3","2/3","3/1","3/2"}),L443="w"),VLOOKUP(N443,$AA$2:$AB$17,2,FALSE),IF(AND(OR($D444={"1/3","2/3","3/1","3/2"}),L443="l"),VLOOKUP(N443,$AC$2:$AD$17,2,FALSE),IF(AND(OR($D444={"1/3","2/3","3/1","3/2"}),L442="w"),VLOOKUP(N442,$AA$2:$AB$17,2,FALSE),IF(AND(OR($D444={"1/3","2/3","3/1","3/2"}),L442="l"),VLOOKUP(N442,$AC$2:$AD$17,2,FALSE),IF(AND(OR($D444={"1/3","2/3","3/1","3/2"}),L441="w"),VLOOKUP(N441,$AA$2:$AB$17,2,FALSE),IF(AND(OR($D444={"1/3","2/3","3/1","3/2"}),L441="l"),VLOOKUP(N441,$AC$2:$AD$17,2,FALSE),IF(AND(OR($D444={"1/3","2/3","3/1","3/2"}),L440="w"),VLOOKUP(N440,$AA$2:$AB$17,2,FALSE),IF(AND(OR($D444={"1/3","2/3","3/1","3/2"}),L440="l"),VLOOKUP(N440,$AC$2:$AD$17,2,FALSE),IF(AND(OR($D444={"1/3","2/3","3/1","3/2"}),L439="w"),VLOOKUP(N439,$AA$2:$AB$17,2,FALSE),IF(AND(OR($D444={"1/3","2/3","3/1","3/2"}),L439="l"),VLOOKUP(N439,$AC$2:$AD$17,2,FALSE),IF(AND(OR($D444={"1/3","2/3","3/1","3/2"}),L438="w"),VLOOKUP(N438,$AA$2:$AB$17,2,FALSE),IF(AND(OR($D444={"1/3","2/3","3/1","3/2"}),L438="l"),VLOOKUP(N438,$AC$2:$AD$17,2,FALSE),IF(AND(OR($D444={"1/3","2/3","3/1","3/2"}),L437="w"),VLOOKUP(N437,$AA$2:$AB$17,2,FALSE),IF(AND(OR($D444={"1/3","2/3","3/1","3/2"}),L437="l"),VLOOKUP(N437,$AC$2:$AD$17,2,FALSE),IF(AND(OR($D444={"1/3","2/3","3/1","3/2"}),L436="w"),VLOOKUP(N436,$AA$2:$AB$17,2,FALSE),IF(AND(OR($D444={"1/3","2/3","3/1","3/2"}),L436="l"),VLOOKUP(N436,$AC$2:$AD$17,2,FALSE),IF(AND(OR($D444={"1/3","2/3","3/1","3/2"}),L435="w"),VLOOKUP(N435,$AA$2:$AB$17,2,FALSE),IF(AND(OR($D444={"1/3","2/3","3/1","3/2"}),L435="l"),VLOOKUP(N435,$AC$2:$AD$17,2,FALSE),IF(AND(OR($D444={"1/3","2/3","3/1","3/2"}),L434="w"),VLOOKUP(N434,$AA$2:$AB$17,2,FALSE),IF(AND(OR($D444={"1/3","2/3","3/1","3/2"}),L434="l"),VLOOKUP(N434,$AC$2:$AD$17,2,FALSE),IF(OR($D444={"1/3","2/3","3/1","3/2"}),1,"")))))))))))))))))))))))</f>
        <v/>
      </c>
      <c r="O445" s="12">
        <f t="shared" si="37"/>
        <v>0</v>
      </c>
      <c r="P445" s="13" t="str">
        <f>IF(AND(Q445="c",$A445&gt;=1,OR(R445={1,"2a","2b",3,"5a","5b","10a","10b","20a","20b","40a","40b","80a","80b","160a","160b"})),"w",IF(AND(Q445="",$A445&gt;=1,OR(R445={1,"2a","2b",3,"5a","5b","10a","10b","20a","20b","40a","40b","80a","80b","160a","160b"})),"l",""))</f>
        <v/>
      </c>
      <c r="Q445" s="7" t="str">
        <f>IF(OR($A445={1,4,7,10,13,16,19,22,25,28,31,34}),"c","")</f>
        <v/>
      </c>
      <c r="R445" s="14" t="str">
        <f>IF(AND(OR($E444={"a/b","a/c","b/a","c/a"}),P444="w"),VLOOKUP(R444,$AA$2:$AB$17,2,FALSE),IF(AND(OR($E444={"a/b","a/c","b/a","c/a"}),P444="l"),VLOOKUP(R444,$AC$2:$AD$17,2,FALSE),IF(AND(OR($E444={"a/b","a/c","b/a","c/a"}),P443="w"),VLOOKUP(R443,$AA$2:$AB$17,2,FALSE),IF(AND(OR($E444={"a/b","a/c","b/a","c/a"}),P443="l"),VLOOKUP(R443,$AC$2:$AD$17,2,FALSE),IF(AND(OR($E444={"a/b","a/c","b/a","c/a"}),P442="w"),VLOOKUP(R442,$AA$2:$AB$17,2,FALSE),IF(AND(OR($E444={"a/b","a/c","b/a","c/a"}),P442="l"),VLOOKUP(R442,$AC$2:$AD$17,2,FALSE),IF(AND(OR($E444={"a/b","a/c","b/a","c/a"}),P441="w"),VLOOKUP(R441,$AA$2:$AB$17,2,FALSE),IF(AND(OR($E444={"a/b","a/c","b/a","c/a"}),P441="l"),VLOOKUP(R441,$AC$2:$AD$17,2,FALSE),IF(AND(OR($E444={"a/b","a/c","b/a","c/a"}),P440="w"),VLOOKUP(R440,$AA$2:$AB$17,2,FALSE),IF(AND(OR($E444={"a/b","a/c","b/a","c/a"}),P440="l"),VLOOKUP(R440,$AC$2:$AD$17,2,FALSE),IF(AND(OR($E444={"a/b","a/c","b/a","c/a"}),P439="w"),VLOOKUP(R439,$AA$2:$AB$17,2,FALSE),IF(AND(OR($E444={"a/b","a/c","b/a","c/a"}),P439="l"),VLOOKUP(R439,$AC$2:$AD$17,2,FALSE),IF(AND(OR($E444={"a/b","a/c","b/a","c/a"}),P438="w"),VLOOKUP(R438,$AA$2:$AB$17,2,FALSE),IF(AND(OR($E444={"a/b","a/c","b/a","c/a"}),P438="l"),VLOOKUP(R438,$AC$2:$AD$17,2,FALSE),IF(AND(OR($E444={"a/b","a/c","b/a","c/a"}),P437="w"),VLOOKUP(R437,$AA$2:$AB$17,2,FALSE),IF(AND(OR($E444={"a/b","a/c","b/a","c/a"}),P437="l"),VLOOKUP(R437,$AC$2:$AD$17,2,FALSE),IF(AND(OR($E444={"a/b","a/c","b/a","c/a"}),P436="w"),VLOOKUP(R436,$AA$2:$AB$17,2,FALSE),IF(AND(OR($E444={"a/b","a/c","b/a","c/a"}),P436="l"),VLOOKUP(R436,$AC$2:$AD$17,2,FALSE),IF(AND(OR($E444={"a/b","a/c","b/a","c/a"}),P435="w"),VLOOKUP(R435,$AA$2:$AB$17,2,FALSE),IF(AND(OR($E444={"a/b","a/c","b/a","c/a"}),P435="l"),VLOOKUP(R435,$AC$2:$AD$17,2,FALSE),IF(AND(OR($E444={"a/b","a/c","b/a","c/a"}),P434="w"),VLOOKUP(R434,$AA$2:$AB$17,2,FALSE),IF(AND(OR($E444={"a/b","a/c","b/a","c/a"}),P434="l"),VLOOKUP(R434,$AC$2:$AD$17,2,FALSE),IF(OR($E444={"a/b","a/c","b/a","c/a"}),1,"")))))))))))))))))))))))</f>
        <v/>
      </c>
      <c r="S445" s="13" t="str">
        <f>IF(AND(T445="c",$A445&gt;=1,OR(U445={1,"2a","2b",3,"5a","5b","10a","10b","20a","20b","40a","40b","80a","80b","160a","160b"})),"w",IF(AND(T445="",$A445&gt;=1,OR(U445={1,"2a","2b",3,"5a","5b","10a","10b","20a","20b","40a","40b","80a","80b","160a","160b"})),"l",""))</f>
        <v/>
      </c>
      <c r="T445" s="7" t="str">
        <f>IF(OR($A445={2,5,8,11,14,17,20,23,26,29,32,35}),"c","")</f>
        <v/>
      </c>
      <c r="U445" s="14" t="str">
        <f>IF(AND(OR($E444={"a/b","b/c","b/a","c/b"}),S444="w"),VLOOKUP(U444,$AA$2:$AB$17,2,FALSE),IF(AND(OR($E444={"a/b","b/c","b/a","c/b"}),S444="l"),VLOOKUP(U444,$AC$2:$AD$17,2,FALSE),IF(AND(OR($E444={"a/b","b/c","b/a","c/b"}),S443="w"),VLOOKUP(U443,$AA$2:$AB$17,2,FALSE),IF(AND(OR($E444={"a/b","b/c","b/a","c/b"}),S443="l"),VLOOKUP(U443,$AC$2:$AD$17,2,FALSE),IF(AND(OR($E444={"a/b","b/c","b/a","c/b"}),S442="w"),VLOOKUP(U442,$AA$2:$AB$17,2,FALSE),IF(AND(OR($E444={"a/b","b/c","b/a","c/b"}),S442="l"),VLOOKUP(U442,$AC$2:$AD$17,2,FALSE),IF(AND(OR($E444={"a/b","b/c","b/a","c/b"}),S441="w"),VLOOKUP(U441,$AA$2:$AB$17,2,FALSE),IF(AND(OR($E444={"a/b","b/c","b/a","c/b"}),S441="l"),VLOOKUP(U441,$AC$2:$AD$17,2,FALSE),IF(AND(OR($E444={"a/b","b/c","b/a","c/b"}),S440="w"),VLOOKUP(U440,$AA$2:$AB$17,2,FALSE),IF(AND(OR($E444={"a/b","b/c","b/a","c/b"}),S440="l"),VLOOKUP(U440,$AC$2:$AD$17,2,FALSE),IF(AND(OR($E444={"a/b","b/c","b/a","c/b"}),S439="w"),VLOOKUP(U439,$AA$2:$AB$17,2,FALSE),IF(AND(OR($E444={"a/b","b/c","b/a","c/b"}),S439="l"),VLOOKUP(U439,$AC$2:$AD$17,2,FALSE),IF(AND(OR($E444={"a/b","b/c","b/a","c/b"}),S438="w"),VLOOKUP(U438,$AA$2:$AB$17,2,FALSE),IF(AND(OR($E444={"a/b","b/c","b/a","c/b"}),S438="l"),VLOOKUP(U438,$AC$2:$AD$17,2,FALSE),IF(AND(OR($E444={"a/b","b/c","b/a","c/b"}),S437="w"),VLOOKUP(U437,$AA$2:$AB$17,2,FALSE),IF(AND(OR($E444={"a/b","b/c","b/a","c/b"}),S437="l"),VLOOKUP(U437,$AC$2:$AD$17,2,FALSE),IF(AND(OR($E444={"a/b","b/c","b/a","c/b"}),S436="w"),VLOOKUP(U436,$AA$2:$AB$17,2,FALSE),IF(AND(OR($E444={"a/b","b/c","b/a","c/b"}),S436="l"),VLOOKUP(U436,$AC$2:$AD$17,2,FALSE),IF(AND(OR($E444={"a/b","b/c","b/a","c/b"}),S435="w"),VLOOKUP(U435,$AA$2:$AB$17,2,FALSE),IF(AND(OR($E444={"a/b","b/c","b/a","c/b"}),S435="l"),VLOOKUP(U435,$AC$2:$AD$17,2,FALSE),IF(AND(OR($E444={"a/b","b/c","b/a","c/b"}),S434="w"),VLOOKUP(U434,$AA$2:$AB$17,2,FALSE),IF(AND(OR($E444={"a/b","b/c","b/a","c/b"}),S434="l"),VLOOKUP(U434,$AC$2:$AD$17,2,FALSE),IF(OR($E444={"a/b","b/c","b/a","c/b"}),1,"")))))))))))))))))))))))</f>
        <v/>
      </c>
      <c r="V445" s="13" t="str">
        <f>IF(AND(W445="c",$A445&gt;=1,OR(X445={1,"2a","2b",3,"5a","5b","10a","10b","20a","20b","40a","40b","80a","80b","160a","160b"})),"w",IF(AND(W445="",$A445&gt;=1,OR(X445={1,"2a","2b",3,"5a","5b","10a","10b","20a","20b","40a","40b","80a","80b","160a","160b"})),"l",""))</f>
        <v/>
      </c>
      <c r="W445" s="7" t="str">
        <f>IF(OR($A445={3,6,9,12,15,18,21,24,27,30,33,36}),"c","")</f>
        <v/>
      </c>
      <c r="X445" s="14" t="str">
        <f>IF(AND(OR($E444={"a/c","b/c","c/a","c/b"}),V444="w"),VLOOKUP(X444,$AA$2:$AB$17,2,FALSE),IF(AND(OR($E444={"a/c","b/c","c/a","c/b"}),V444="l"),VLOOKUP(X444,$AC$2:$AD$17,2,FALSE),IF(AND(OR($E444={"a/c","b/c","c/a","c/b"}),V443="w"),VLOOKUP(X443,$AA$2:$AB$17,2,FALSE),IF(AND(OR($E444={"a/c","b/c","c/a","c/b"}),V443="l"),VLOOKUP(X443,$AC$2:$AD$17,2,FALSE),IF(AND(OR($E444={"a/c","b/c","c/a","c/b"}),V442="w"),VLOOKUP(X442,$AA$2:$AB$17,2,FALSE),IF(AND(OR($E444={"a/c","b/c","c/a","c/b"}),V442="l"),VLOOKUP(X442,$AC$2:$AD$17,2,FALSE),IF(AND(OR($E444={"a/c","b/c","c/a","c/b"}),V441="w"),VLOOKUP(X441,$AA$2:$AB$17,2,FALSE),IF(AND(OR($E444={"a/c","b/c","c/a","c/b"}),V441="l"),VLOOKUP(X441,$AC$2:$AD$17,2,FALSE),IF(AND(OR($E444={"a/c","b/c","c/a","c/b"}),V440="w"),VLOOKUP(X440,$AA$2:$AB$17,2,FALSE),IF(AND(OR($E444={"a/c","b/c","c/a","c/b"}),V440="l"),VLOOKUP(X440,$AC$2:$AD$17,2,FALSE),IF(AND(OR($E444={"a/c","b/c","c/a","c/b"}),V439="w"),VLOOKUP(X439,$AA$2:$AB$17,2,FALSE),IF(AND(OR($E444={"a/c","b/c","c/a","c/b"}),V439="l"),VLOOKUP(X439,$AC$2:$AD$17,2,FALSE),IF(AND(OR($E444={"a/c","b/c","c/a","c/b"}),V438="w"),VLOOKUP(X438,$AA$2:$AB$17,2,FALSE),IF(AND(OR($E444={"a/c","b/c","c/a","c/b"}),V438="l"),VLOOKUP(X438,$AC$2:$AD$17,2,FALSE),IF(AND(OR($E444={"a/c","b/c","c/a","c/b"}),V437="w"),VLOOKUP(X437,$AA$2:$AB$17,2,FALSE),IF(AND(OR($E444={"a/c","b/c","c/a","c/b"}),V437="l"),VLOOKUP(X437,$AC$2:$AD$17,2,FALSE),IF(AND(OR($E444={"a/c","b/c","c/a","c/b"}),V436="w"),VLOOKUP(X436,$AA$2:$AB$17,2,FALSE),IF(AND(OR($E444={"a/c","b/c","c/a","c/b"}),V436="l"),VLOOKUP(X436,$AC$2:$AD$17,2,FALSE),IF(AND(OR($E444={"a/c","b/c","c/a","c/b"}),V435="w"),VLOOKUP(X435,$AA$2:$AB$17,2,FALSE),IF(AND(OR($E444={"a/c","b/c","c/a","c/b"}),V435="l"),VLOOKUP(X435,$AC$2:$AD$17,2,FALSE),IF(AND(OR($E444={"a/c","b/c","c/a","c/b"}),V434="w"),VLOOKUP(X434,$AA$2:$AB$17,2,FALSE),IF(AND(OR($E444={"a/c","b/c","c/a","c/b"}),V434="l"),VLOOKUP(X434,$AC$2:$AD$17,2,FALSE),IF(OR($E444={"a/c","b/c","c/a","c/b"}),1,"")))))))))))))))))))))))</f>
        <v/>
      </c>
      <c r="Y445" s="12">
        <f t="shared" si="38"/>
        <v>0</v>
      </c>
      <c r="Z445" s="27">
        <f t="shared" si="39"/>
        <v>0</v>
      </c>
    </row>
    <row r="446" spans="2:26">
      <c r="B446" s="9" t="str">
        <f>IF(OR($A446={1,2,3,4,5,6,7,8,9,10,11,12}),1,IF(OR($A446={13,14,15,16,17,18,19,20,21,22,23,24}),2,IF(OR($A446={25,26,27,28,29,30,31,32,33,34,35,36}),3,"")))</f>
        <v/>
      </c>
      <c r="C446" s="9" t="str">
        <f>IF(OR($A446={1,4,7,10,13,16,19,22,25,28,31,34}),"A",IF(OR($A446={2,5,8,11,14,17,20,23,26,29,32,35}),"B",IF(OR($A446={3,6,9,12,15,18,21,24,27,30,33,36}),"C","")))</f>
        <v/>
      </c>
      <c r="D446" t="str">
        <f t="shared" si="40"/>
        <v/>
      </c>
      <c r="E446" t="str">
        <f t="shared" si="41"/>
        <v/>
      </c>
      <c r="F446" s="13" t="str">
        <f>IF(AND(G446="d",$A446&gt;=1,OR(H446={1,"2a","2b",3,"5a","5b","10a","10b","20a","20b","40a","40b","80a","80b","160a","160b"})),"w",IF(AND(G446="",$A446&gt;=1,OR(H446={1,"2a","2b",3,"5a","5b","10a","10b","20a","20b","40a","40b","80a","80b","160a","160b"})),"l",""))</f>
        <v/>
      </c>
      <c r="G446" s="7" t="str">
        <f>IF(OR($A446={1,2,3,4,5,6,7,8,9,10,11,12}),"d","")</f>
        <v/>
      </c>
      <c r="H446" s="14" t="str">
        <f>IF(AND(OR($D445={"1/2","1/3","2/1","3/1"}),F445="w"),VLOOKUP(H445,$AA$2:$AB$17,2,FALSE),IF(AND(OR($D445={"1/2","1/3","2/1","3/1"}),F445="l"),VLOOKUP(H445,$AC$2:$AD$17,2,FALSE),IF(AND(OR($D445={"1/2","1/3","2/1","3/1"}),F444="w"),VLOOKUP(H444,$AA$2:$AB$17,2,FALSE),IF(AND(OR($D445={"1/2","1/3","2/1","3/1"}),F444="l"),VLOOKUP(H444,$AC$2:$AD$17,2,FALSE),IF(AND(OR($D445={"1/2","1/3","2/1","3/1"}),F443="w"),VLOOKUP(H443,$AA$2:$AB$17,2,FALSE),IF(AND(OR($D445={"1/2","1/3","2/1","3/1"}),F443="l"),VLOOKUP(H443,$AC$2:$AD$17,2,FALSE),IF(AND(OR($D445={"1/2","1/3","2/1","3/1"}),F442="w"),VLOOKUP(H442,$AA$2:$AB$17,2,FALSE),IF(AND(OR($D445={"1/2","1/3","2/1","3/1"}),F442="l"),VLOOKUP(H442,$AC$2:$AD$17,2,FALSE),IF(AND(OR($D445={"1/2","1/3","2/1","3/1"}),F441="w"),VLOOKUP(H441,$AA$2:$AB$17,2,FALSE),IF(AND(OR($D445={"1/2","1/3","2/1","3/1"}),F441="l"),VLOOKUP(H441,$AC$2:$AD$17,2,FALSE),IF(AND(OR($D445={"1/2","1/3","2/1","3/1"}),F440="w"),VLOOKUP(H440,$AA$2:$AB$17,2,FALSE),IF(AND(OR($D445={"1/2","1/3","2/1","3/1"}),F440="l"),VLOOKUP(H440,$AC$2:$AD$17,2,FALSE),IF(AND(OR($D445={"1/2","1/3","2/1","3/1"}),F439="w"),VLOOKUP(H439,$AA$2:$AB$17,2,FALSE),IF(AND(OR($D445={"1/2","1/3","2/1","3/1"}),F439="l"),VLOOKUP(H439,$AC$2:$AD$17,2,FALSE),IF(AND(OR($D445={"1/2","1/3","2/1","3/1"}),F438="w"),VLOOKUP(H438,$AA$2:$AB$17,2,FALSE),IF(AND(OR($D445={"1/2","1/3","2/1","3/1"}),F438="l"),VLOOKUP(H438,$AC$2:$AD$17,2,FALSE),IF(AND(OR($D445={"1/2","1/3","2/1","3/1"}),F437="w"),VLOOKUP(H437,$AA$2:$AB$17,2,FALSE),IF(AND(OR($D445={"1/2","1/3","2/1","3/1"}),F437="l"),VLOOKUP(H437,$AC$2:$AD$17,2,FALSE),IF(AND(OR($D445={"1/2","1/3","2/1","3/1"}),F436="w"),VLOOKUP(H436,$AA$2:$AB$17,2,FALSE),IF(AND(OR($D445={"1/2","1/3","2/1","3/1"}),F436="l"),VLOOKUP(H436,$AC$2:$AD$17,2,FALSE),IF(AND(OR($D445={"1/2","1/3","2/1","3/1"}),F435="w"),VLOOKUP(H435,$AA$2:$AB$17,2,FALSE),IF(AND(OR($D445={"1/2","1/3","2/1","3/1"}),F435="l"),VLOOKUP(H435,$AC$2:$AD$17,2,FALSE),IF(OR($D445={"1/2","1/3","2/1","3/1"}),1,"")))))))))))))))))))))))</f>
        <v/>
      </c>
      <c r="I446" s="13" t="str">
        <f>IF(AND(J446="d",$A446&gt;=1,OR(K446={1,"2a","2b",3,"5a","5b","10a","10b","20a","20b","40a","40b","80a","80b","160a","160b"})),"w",IF(AND(J446="",$A446&gt;=1,OR(K446={1,"2a","2b",3,"5a","5b","10a","10b","20a","20b","40a","40b","80a","80b","160a","160b"})),"l",""))</f>
        <v/>
      </c>
      <c r="J446" s="7" t="str">
        <f>IF(OR($A446={13,14,15,16,17,18,19,20,21,22,23,24}),"d","")</f>
        <v/>
      </c>
      <c r="K446" s="14" t="str">
        <f>IF(AND(OR($D445={"1/2","2/3","2/1","3/2"}),I445="w"),VLOOKUP(K445,$AA$2:$AB$17,2,FALSE),IF(AND(OR($D445={"1/2","2/3","2/1","3/2"}),I445="l"),VLOOKUP(K445,$AC$2:$AD$17,2,FALSE),IF(AND(OR($D445={"1/2","2/3","2/1","3/2"}),I444="w"),VLOOKUP(K444,$AA$2:$AB$17,2,FALSE),IF(AND(OR($D445={"1/2","2/3","2/1","3/2"}),I444="l"),VLOOKUP(K444,$AC$2:$AD$17,2,FALSE),IF(AND(OR($D445={"1/2","2/3","2/1","3/2"}),I443="w"),VLOOKUP(K443,$AA$2:$AB$17,2,FALSE),IF(AND(OR($D445={"1/2","2/3","2/1","3/2"}),I443="l"),VLOOKUP(K443,$AC$2:$AD$17,2,FALSE),IF(AND(OR($D445={"1/2","2/3","2/1","3/2"}),I442="w"),VLOOKUP(K442,$AA$2:$AB$17,2,FALSE),IF(AND(OR($D445={"1/2","2/3","2/1","3/2"}),I442="l"),VLOOKUP(K442,$AC$2:$AD$17,2,FALSE),IF(AND(OR($D445={"1/2","2/3","2/1","3/2"}),I441="w"),VLOOKUP(K441,$AA$2:$AB$17,2,FALSE),IF(AND(OR($D445={"1/2","2/3","2/1","3/2"}),I441="l"),VLOOKUP(K441,$AC$2:$AD$17,2,FALSE),IF(AND(OR($D445={"1/2","2/3","2/1","3/2"}),I440="w"),VLOOKUP(K440,$AA$2:$AB$17,2,FALSE),IF(AND(OR($D445={"1/2","2/3","2/1","3/2"}),I440="l"),VLOOKUP(K440,$AC$2:$AD$17,2,FALSE),IF(AND(OR($D445={"1/2","2/3","2/1","3/2"}),I439="w"),VLOOKUP(K439,$AA$2:$AB$17,2,FALSE),IF(AND(OR($D445={"1/2","2/3","2/1","3/2"}),I439="l"),VLOOKUP(K439,$AC$2:$AD$17,2,FALSE),IF(AND(OR($D445={"1/2","2/3","2/1","3/2"}),I438="w"),VLOOKUP(K438,$AA$2:$AB$17,2,FALSE),IF(AND(OR($D445={"1/2","2/3","2/1","3/2"}),I438="l"),VLOOKUP(K438,$AC$2:$AD$17,2,FALSE),IF(AND(OR($D445={"1/2","2/3","2/1","3/2"}),I437="w"),VLOOKUP(K437,$AA$2:$AB$17,2,FALSE),IF(AND(OR($D445={"1/2","2/3","2/1","3/2"}),I437="l"),VLOOKUP(K437,$AC$2:$AD$17,2,FALSE),IF(AND(OR($D445={"1/2","2/3","2/1","3/2"}),I436="w"),VLOOKUP(K436,$AA$2:$AB$17,2,FALSE),IF(AND(OR($D445={"1/2","2/3","2/1","3/2"}),I436="l"),VLOOKUP(K436,$AC$2:$AD$17,2,FALSE),IF(AND(OR($D445={"1/2","2/3","2/1","3/2"}),I435="w"),VLOOKUP(K435,$AA$2:$AB$17,2,FALSE),IF(AND(OR($D445={"1/2","2/3","2/1","3/2"}),I435="l"),VLOOKUP(K435,$AC$2:$AD$17,2,FALSE),IF(OR($D445={"1/2","2/3","2/1","3/2"}),1,"")))))))))))))))))))))))</f>
        <v/>
      </c>
      <c r="L446" s="13" t="str">
        <f>IF(AND(M446="d",$A446&gt;=1,OR(N446={1,"2a","2b",3,"5a","5b","10a","10b","20a","20b","40a","40b","80a","80b","160a","160b"})),"w",IF(AND(M446="",$A446&gt;=1,OR(N446={1,"2a","2b",3,"5a","5b","10a","10b","20a","20b","40a","40b","80a","80b","160a","160b"})),"l",""))</f>
        <v/>
      </c>
      <c r="M446" s="7" t="str">
        <f>IF(OR($A446={25,26,27,28,29,30,31,32,33,34,35,36}),"d","")</f>
        <v/>
      </c>
      <c r="N446" s="14" t="str">
        <f>IF(AND(OR($D445={"1/3","2/3","3/1","3/2"}),L445="w"),VLOOKUP(N445,$AA$2:$AB$17,2,FALSE),IF(AND(OR($D445={"1/3","2/3","3/1","3/2"}),L445="l"),VLOOKUP(N445,$AC$2:$AD$17,2,FALSE),IF(AND(OR($D445={"1/3","2/3","3/1","3/2"}),L444="w"),VLOOKUP(N444,$AA$2:$AB$17,2,FALSE),IF(AND(OR($D445={"1/3","2/3","3/1","3/2"}),L444="l"),VLOOKUP(N444,$AC$2:$AD$17,2,FALSE),IF(AND(OR($D445={"1/3","2/3","3/1","3/2"}),L443="w"),VLOOKUP(N443,$AA$2:$AB$17,2,FALSE),IF(AND(OR($D445={"1/3","2/3","3/1","3/2"}),L443="l"),VLOOKUP(N443,$AC$2:$AD$17,2,FALSE),IF(AND(OR($D445={"1/3","2/3","3/1","3/2"}),L442="w"),VLOOKUP(N442,$AA$2:$AB$17,2,FALSE),IF(AND(OR($D445={"1/3","2/3","3/1","3/2"}),L442="l"),VLOOKUP(N442,$AC$2:$AD$17,2,FALSE),IF(AND(OR($D445={"1/3","2/3","3/1","3/2"}),L441="w"),VLOOKUP(N441,$AA$2:$AB$17,2,FALSE),IF(AND(OR($D445={"1/3","2/3","3/1","3/2"}),L441="l"),VLOOKUP(N441,$AC$2:$AD$17,2,FALSE),IF(AND(OR($D445={"1/3","2/3","3/1","3/2"}),L440="w"),VLOOKUP(N440,$AA$2:$AB$17,2,FALSE),IF(AND(OR($D445={"1/3","2/3","3/1","3/2"}),L440="l"),VLOOKUP(N440,$AC$2:$AD$17,2,FALSE),IF(AND(OR($D445={"1/3","2/3","3/1","3/2"}),L439="w"),VLOOKUP(N439,$AA$2:$AB$17,2,FALSE),IF(AND(OR($D445={"1/3","2/3","3/1","3/2"}),L439="l"),VLOOKUP(N439,$AC$2:$AD$17,2,FALSE),IF(AND(OR($D445={"1/3","2/3","3/1","3/2"}),L438="w"),VLOOKUP(N438,$AA$2:$AB$17,2,FALSE),IF(AND(OR($D445={"1/3","2/3","3/1","3/2"}),L438="l"),VLOOKUP(N438,$AC$2:$AD$17,2,FALSE),IF(AND(OR($D445={"1/3","2/3","3/1","3/2"}),L437="w"),VLOOKUP(N437,$AA$2:$AB$17,2,FALSE),IF(AND(OR($D445={"1/3","2/3","3/1","3/2"}),L437="l"),VLOOKUP(N437,$AC$2:$AD$17,2,FALSE),IF(AND(OR($D445={"1/3","2/3","3/1","3/2"}),L436="w"),VLOOKUP(N436,$AA$2:$AB$17,2,FALSE),IF(AND(OR($D445={"1/3","2/3","3/1","3/2"}),L436="l"),VLOOKUP(N436,$AC$2:$AD$17,2,FALSE),IF(AND(OR($D445={"1/3","2/3","3/1","3/2"}),L435="w"),VLOOKUP(N435,$AA$2:$AB$17,2,FALSE),IF(AND(OR($D445={"1/3","2/3","3/1","3/2"}),L435="l"),VLOOKUP(N435,$AC$2:$AD$17,2,FALSE),IF(OR($D445={"1/3","2/3","3/1","3/2"}),1,"")))))))))))))))))))))))</f>
        <v/>
      </c>
      <c r="O446" s="12">
        <f t="shared" si="37"/>
        <v>0</v>
      </c>
      <c r="P446" s="13" t="str">
        <f>IF(AND(Q446="c",$A446&gt;=1,OR(R446={1,"2a","2b",3,"5a","5b","10a","10b","20a","20b","40a","40b","80a","80b","160a","160b"})),"w",IF(AND(Q446="",$A446&gt;=1,OR(R446={1,"2a","2b",3,"5a","5b","10a","10b","20a","20b","40a","40b","80a","80b","160a","160b"})),"l",""))</f>
        <v/>
      </c>
      <c r="Q446" s="7" t="str">
        <f>IF(OR($A446={1,4,7,10,13,16,19,22,25,28,31,34}),"c","")</f>
        <v/>
      </c>
      <c r="R446" s="14" t="str">
        <f>IF(AND(OR($E445={"a/b","a/c","b/a","c/a"}),P445="w"),VLOOKUP(R445,$AA$2:$AB$17,2,FALSE),IF(AND(OR($E445={"a/b","a/c","b/a","c/a"}),P445="l"),VLOOKUP(R445,$AC$2:$AD$17,2,FALSE),IF(AND(OR($E445={"a/b","a/c","b/a","c/a"}),P444="w"),VLOOKUP(R444,$AA$2:$AB$17,2,FALSE),IF(AND(OR($E445={"a/b","a/c","b/a","c/a"}),P444="l"),VLOOKUP(R444,$AC$2:$AD$17,2,FALSE),IF(AND(OR($E445={"a/b","a/c","b/a","c/a"}),P443="w"),VLOOKUP(R443,$AA$2:$AB$17,2,FALSE),IF(AND(OR($E445={"a/b","a/c","b/a","c/a"}),P443="l"),VLOOKUP(R443,$AC$2:$AD$17,2,FALSE),IF(AND(OR($E445={"a/b","a/c","b/a","c/a"}),P442="w"),VLOOKUP(R442,$AA$2:$AB$17,2,FALSE),IF(AND(OR($E445={"a/b","a/c","b/a","c/a"}),P442="l"),VLOOKUP(R442,$AC$2:$AD$17,2,FALSE),IF(AND(OR($E445={"a/b","a/c","b/a","c/a"}),P441="w"),VLOOKUP(R441,$AA$2:$AB$17,2,FALSE),IF(AND(OR($E445={"a/b","a/c","b/a","c/a"}),P441="l"),VLOOKUP(R441,$AC$2:$AD$17,2,FALSE),IF(AND(OR($E445={"a/b","a/c","b/a","c/a"}),P440="w"),VLOOKUP(R440,$AA$2:$AB$17,2,FALSE),IF(AND(OR($E445={"a/b","a/c","b/a","c/a"}),P440="l"),VLOOKUP(R440,$AC$2:$AD$17,2,FALSE),IF(AND(OR($E445={"a/b","a/c","b/a","c/a"}),P439="w"),VLOOKUP(R439,$AA$2:$AB$17,2,FALSE),IF(AND(OR($E445={"a/b","a/c","b/a","c/a"}),P439="l"),VLOOKUP(R439,$AC$2:$AD$17,2,FALSE),IF(AND(OR($E445={"a/b","a/c","b/a","c/a"}),P438="w"),VLOOKUP(R438,$AA$2:$AB$17,2,FALSE),IF(AND(OR($E445={"a/b","a/c","b/a","c/a"}),P438="l"),VLOOKUP(R438,$AC$2:$AD$17,2,FALSE),IF(AND(OR($E445={"a/b","a/c","b/a","c/a"}),P437="w"),VLOOKUP(R437,$AA$2:$AB$17,2,FALSE),IF(AND(OR($E445={"a/b","a/c","b/a","c/a"}),P437="l"),VLOOKUP(R437,$AC$2:$AD$17,2,FALSE),IF(AND(OR($E445={"a/b","a/c","b/a","c/a"}),P436="w"),VLOOKUP(R436,$AA$2:$AB$17,2,FALSE),IF(AND(OR($E445={"a/b","a/c","b/a","c/a"}),P436="l"),VLOOKUP(R436,$AC$2:$AD$17,2,FALSE),IF(AND(OR($E445={"a/b","a/c","b/a","c/a"}),P435="w"),VLOOKUP(R435,$AA$2:$AB$17,2,FALSE),IF(AND(OR($E445={"a/b","a/c","b/a","c/a"}),P435="l"),VLOOKUP(R435,$AC$2:$AD$17,2,FALSE),IF(OR($E445={"a/b","a/c","b/a","c/a"}),1,"")))))))))))))))))))))))</f>
        <v/>
      </c>
      <c r="S446" s="13" t="str">
        <f>IF(AND(T446="c",$A446&gt;=1,OR(U446={1,"2a","2b",3,"5a","5b","10a","10b","20a","20b","40a","40b","80a","80b","160a","160b"})),"w",IF(AND(T446="",$A446&gt;=1,OR(U446={1,"2a","2b",3,"5a","5b","10a","10b","20a","20b","40a","40b","80a","80b","160a","160b"})),"l",""))</f>
        <v/>
      </c>
      <c r="T446" s="7" t="str">
        <f>IF(OR($A446={2,5,8,11,14,17,20,23,26,29,32,35}),"c","")</f>
        <v/>
      </c>
      <c r="U446" s="14" t="str">
        <f>IF(AND(OR($E445={"a/b","b/c","b/a","c/b"}),S445="w"),VLOOKUP(U445,$AA$2:$AB$17,2,FALSE),IF(AND(OR($E445={"a/b","b/c","b/a","c/b"}),S445="l"),VLOOKUP(U445,$AC$2:$AD$17,2,FALSE),IF(AND(OR($E445={"a/b","b/c","b/a","c/b"}),S444="w"),VLOOKUP(U444,$AA$2:$AB$17,2,FALSE),IF(AND(OR($E445={"a/b","b/c","b/a","c/b"}),S444="l"),VLOOKUP(U444,$AC$2:$AD$17,2,FALSE),IF(AND(OR($E445={"a/b","b/c","b/a","c/b"}),S443="w"),VLOOKUP(U443,$AA$2:$AB$17,2,FALSE),IF(AND(OR($E445={"a/b","b/c","b/a","c/b"}),S443="l"),VLOOKUP(U443,$AC$2:$AD$17,2,FALSE),IF(AND(OR($E445={"a/b","b/c","b/a","c/b"}),S442="w"),VLOOKUP(U442,$AA$2:$AB$17,2,FALSE),IF(AND(OR($E445={"a/b","b/c","b/a","c/b"}),S442="l"),VLOOKUP(U442,$AC$2:$AD$17,2,FALSE),IF(AND(OR($E445={"a/b","b/c","b/a","c/b"}),S441="w"),VLOOKUP(U441,$AA$2:$AB$17,2,FALSE),IF(AND(OR($E445={"a/b","b/c","b/a","c/b"}),S441="l"),VLOOKUP(U441,$AC$2:$AD$17,2,FALSE),IF(AND(OR($E445={"a/b","b/c","b/a","c/b"}),S440="w"),VLOOKUP(U440,$AA$2:$AB$17,2,FALSE),IF(AND(OR($E445={"a/b","b/c","b/a","c/b"}),S440="l"),VLOOKUP(U440,$AC$2:$AD$17,2,FALSE),IF(AND(OR($E445={"a/b","b/c","b/a","c/b"}),S439="w"),VLOOKUP(U439,$AA$2:$AB$17,2,FALSE),IF(AND(OR($E445={"a/b","b/c","b/a","c/b"}),S439="l"),VLOOKUP(U439,$AC$2:$AD$17,2,FALSE),IF(AND(OR($E445={"a/b","b/c","b/a","c/b"}),S438="w"),VLOOKUP(U438,$AA$2:$AB$17,2,FALSE),IF(AND(OR($E445={"a/b","b/c","b/a","c/b"}),S438="l"),VLOOKUP(U438,$AC$2:$AD$17,2,FALSE),IF(AND(OR($E445={"a/b","b/c","b/a","c/b"}),S437="w"),VLOOKUP(U437,$AA$2:$AB$17,2,FALSE),IF(AND(OR($E445={"a/b","b/c","b/a","c/b"}),S437="l"),VLOOKUP(U437,$AC$2:$AD$17,2,FALSE),IF(AND(OR($E445={"a/b","b/c","b/a","c/b"}),S436="w"),VLOOKUP(U436,$AA$2:$AB$17,2,FALSE),IF(AND(OR($E445={"a/b","b/c","b/a","c/b"}),S436="l"),VLOOKUP(U436,$AC$2:$AD$17,2,FALSE),IF(AND(OR($E445={"a/b","b/c","b/a","c/b"}),S435="w"),VLOOKUP(U435,$AA$2:$AB$17,2,FALSE),IF(AND(OR($E445={"a/b","b/c","b/a","c/b"}),S435="l"),VLOOKUP(U435,$AC$2:$AD$17,2,FALSE),IF(OR($E445={"a/b","b/c","b/a","c/b"}),1,"")))))))))))))))))))))))</f>
        <v/>
      </c>
      <c r="V446" s="13" t="str">
        <f>IF(AND(W446="c",$A446&gt;=1,OR(X446={1,"2a","2b",3,"5a","5b","10a","10b","20a","20b","40a","40b","80a","80b","160a","160b"})),"w",IF(AND(W446="",$A446&gt;=1,OR(X446={1,"2a","2b",3,"5a","5b","10a","10b","20a","20b","40a","40b","80a","80b","160a","160b"})),"l",""))</f>
        <v/>
      </c>
      <c r="W446" s="7" t="str">
        <f>IF(OR($A446={3,6,9,12,15,18,21,24,27,30,33,36}),"c","")</f>
        <v/>
      </c>
      <c r="X446" s="14" t="str">
        <f>IF(AND(OR($E445={"a/c","b/c","c/a","c/b"}),V445="w"),VLOOKUP(X445,$AA$2:$AB$17,2,FALSE),IF(AND(OR($E445={"a/c","b/c","c/a","c/b"}),V445="l"),VLOOKUP(X445,$AC$2:$AD$17,2,FALSE),IF(AND(OR($E445={"a/c","b/c","c/a","c/b"}),V444="w"),VLOOKUP(X444,$AA$2:$AB$17,2,FALSE),IF(AND(OR($E445={"a/c","b/c","c/a","c/b"}),V444="l"),VLOOKUP(X444,$AC$2:$AD$17,2,FALSE),IF(AND(OR($E445={"a/c","b/c","c/a","c/b"}),V443="w"),VLOOKUP(X443,$AA$2:$AB$17,2,FALSE),IF(AND(OR($E445={"a/c","b/c","c/a","c/b"}),V443="l"),VLOOKUP(X443,$AC$2:$AD$17,2,FALSE),IF(AND(OR($E445={"a/c","b/c","c/a","c/b"}),V442="w"),VLOOKUP(X442,$AA$2:$AB$17,2,FALSE),IF(AND(OR($E445={"a/c","b/c","c/a","c/b"}),V442="l"),VLOOKUP(X442,$AC$2:$AD$17,2,FALSE),IF(AND(OR($E445={"a/c","b/c","c/a","c/b"}),V441="w"),VLOOKUP(X441,$AA$2:$AB$17,2,FALSE),IF(AND(OR($E445={"a/c","b/c","c/a","c/b"}),V441="l"),VLOOKUP(X441,$AC$2:$AD$17,2,FALSE),IF(AND(OR($E445={"a/c","b/c","c/a","c/b"}),V440="w"),VLOOKUP(X440,$AA$2:$AB$17,2,FALSE),IF(AND(OR($E445={"a/c","b/c","c/a","c/b"}),V440="l"),VLOOKUP(X440,$AC$2:$AD$17,2,FALSE),IF(AND(OR($E445={"a/c","b/c","c/a","c/b"}),V439="w"),VLOOKUP(X439,$AA$2:$AB$17,2,FALSE),IF(AND(OR($E445={"a/c","b/c","c/a","c/b"}),V439="l"),VLOOKUP(X439,$AC$2:$AD$17,2,FALSE),IF(AND(OR($E445={"a/c","b/c","c/a","c/b"}),V438="w"),VLOOKUP(X438,$AA$2:$AB$17,2,FALSE),IF(AND(OR($E445={"a/c","b/c","c/a","c/b"}),V438="l"),VLOOKUP(X438,$AC$2:$AD$17,2,FALSE),IF(AND(OR($E445={"a/c","b/c","c/a","c/b"}),V437="w"),VLOOKUP(X437,$AA$2:$AB$17,2,FALSE),IF(AND(OR($E445={"a/c","b/c","c/a","c/b"}),V437="l"),VLOOKUP(X437,$AC$2:$AD$17,2,FALSE),IF(AND(OR($E445={"a/c","b/c","c/a","c/b"}),V436="w"),VLOOKUP(X436,$AA$2:$AB$17,2,FALSE),IF(AND(OR($E445={"a/c","b/c","c/a","c/b"}),V436="l"),VLOOKUP(X436,$AC$2:$AD$17,2,FALSE),IF(AND(OR($E445={"a/c","b/c","c/a","c/b"}),V435="w"),VLOOKUP(X435,$AA$2:$AB$17,2,FALSE),IF(AND(OR($E445={"a/c","b/c","c/a","c/b"}),V435="l"),VLOOKUP(X435,$AC$2:$AD$17,2,FALSE),IF(OR($E445={"a/c","b/c","c/a","c/b"}),1,"")))))))))))))))))))))))</f>
        <v/>
      </c>
      <c r="Y446" s="12">
        <f t="shared" si="38"/>
        <v>0</v>
      </c>
      <c r="Z446" s="27">
        <f t="shared" si="39"/>
        <v>0</v>
      </c>
    </row>
    <row r="447" spans="2:26">
      <c r="B447" s="9" t="str">
        <f>IF(OR($A447={1,2,3,4,5,6,7,8,9,10,11,12}),1,IF(OR($A447={13,14,15,16,17,18,19,20,21,22,23,24}),2,IF(OR($A447={25,26,27,28,29,30,31,32,33,34,35,36}),3,"")))</f>
        <v/>
      </c>
      <c r="C447" s="9" t="str">
        <f>IF(OR($A447={1,4,7,10,13,16,19,22,25,28,31,34}),"A",IF(OR($A447={2,5,8,11,14,17,20,23,26,29,32,35}),"B",IF(OR($A447={3,6,9,12,15,18,21,24,27,30,33,36}),"C","")))</f>
        <v/>
      </c>
      <c r="D447" t="str">
        <f t="shared" si="40"/>
        <v/>
      </c>
      <c r="E447" t="str">
        <f t="shared" si="41"/>
        <v/>
      </c>
      <c r="F447" s="13" t="str">
        <f>IF(AND(G447="d",$A447&gt;=1,OR(H447={1,"2a","2b",3,"5a","5b","10a","10b","20a","20b","40a","40b","80a","80b","160a","160b"})),"w",IF(AND(G447="",$A447&gt;=1,OR(H447={1,"2a","2b",3,"5a","5b","10a","10b","20a","20b","40a","40b","80a","80b","160a","160b"})),"l",""))</f>
        <v/>
      </c>
      <c r="G447" s="7" t="str">
        <f>IF(OR($A447={1,2,3,4,5,6,7,8,9,10,11,12}),"d","")</f>
        <v/>
      </c>
      <c r="H447" s="14" t="str">
        <f>IF(AND(OR($D446={"1/2","1/3","2/1","3/1"}),F446="w"),VLOOKUP(H446,$AA$2:$AB$17,2,FALSE),IF(AND(OR($D446={"1/2","1/3","2/1","3/1"}),F446="l"),VLOOKUP(H446,$AC$2:$AD$17,2,FALSE),IF(AND(OR($D446={"1/2","1/3","2/1","3/1"}),F445="w"),VLOOKUP(H445,$AA$2:$AB$17,2,FALSE),IF(AND(OR($D446={"1/2","1/3","2/1","3/1"}),F445="l"),VLOOKUP(H445,$AC$2:$AD$17,2,FALSE),IF(AND(OR($D446={"1/2","1/3","2/1","3/1"}),F444="w"),VLOOKUP(H444,$AA$2:$AB$17,2,FALSE),IF(AND(OR($D446={"1/2","1/3","2/1","3/1"}),F444="l"),VLOOKUP(H444,$AC$2:$AD$17,2,FALSE),IF(AND(OR($D446={"1/2","1/3","2/1","3/1"}),F443="w"),VLOOKUP(H443,$AA$2:$AB$17,2,FALSE),IF(AND(OR($D446={"1/2","1/3","2/1","3/1"}),F443="l"),VLOOKUP(H443,$AC$2:$AD$17,2,FALSE),IF(AND(OR($D446={"1/2","1/3","2/1","3/1"}),F442="w"),VLOOKUP(H442,$AA$2:$AB$17,2,FALSE),IF(AND(OR($D446={"1/2","1/3","2/1","3/1"}),F442="l"),VLOOKUP(H442,$AC$2:$AD$17,2,FALSE),IF(AND(OR($D446={"1/2","1/3","2/1","3/1"}),F441="w"),VLOOKUP(H441,$AA$2:$AB$17,2,FALSE),IF(AND(OR($D446={"1/2","1/3","2/1","3/1"}),F441="l"),VLOOKUP(H441,$AC$2:$AD$17,2,FALSE),IF(AND(OR($D446={"1/2","1/3","2/1","3/1"}),F440="w"),VLOOKUP(H440,$AA$2:$AB$17,2,FALSE),IF(AND(OR($D446={"1/2","1/3","2/1","3/1"}),F440="l"),VLOOKUP(H440,$AC$2:$AD$17,2,FALSE),IF(AND(OR($D446={"1/2","1/3","2/1","3/1"}),F439="w"),VLOOKUP(H439,$AA$2:$AB$17,2,FALSE),IF(AND(OR($D446={"1/2","1/3","2/1","3/1"}),F439="l"),VLOOKUP(H439,$AC$2:$AD$17,2,FALSE),IF(AND(OR($D446={"1/2","1/3","2/1","3/1"}),F438="w"),VLOOKUP(H438,$AA$2:$AB$17,2,FALSE),IF(AND(OR($D446={"1/2","1/3","2/1","3/1"}),F438="l"),VLOOKUP(H438,$AC$2:$AD$17,2,FALSE),IF(AND(OR($D446={"1/2","1/3","2/1","3/1"}),F437="w"),VLOOKUP(H437,$AA$2:$AB$17,2,FALSE),IF(AND(OR($D446={"1/2","1/3","2/1","3/1"}),F437="l"),VLOOKUP(H437,$AC$2:$AD$17,2,FALSE),IF(AND(OR($D446={"1/2","1/3","2/1","3/1"}),F436="w"),VLOOKUP(H436,$AA$2:$AB$17,2,FALSE),IF(AND(OR($D446={"1/2","1/3","2/1","3/1"}),F436="l"),VLOOKUP(H436,$AC$2:$AD$17,2,FALSE),IF(OR($D446={"1/2","1/3","2/1","3/1"}),1,"")))))))))))))))))))))))</f>
        <v/>
      </c>
      <c r="I447" s="13" t="str">
        <f>IF(AND(J447="d",$A447&gt;=1,OR(K447={1,"2a","2b",3,"5a","5b","10a","10b","20a","20b","40a","40b","80a","80b","160a","160b"})),"w",IF(AND(J447="",$A447&gt;=1,OR(K447={1,"2a","2b",3,"5a","5b","10a","10b","20a","20b","40a","40b","80a","80b","160a","160b"})),"l",""))</f>
        <v/>
      </c>
      <c r="J447" s="7" t="str">
        <f>IF(OR($A447={13,14,15,16,17,18,19,20,21,22,23,24}),"d","")</f>
        <v/>
      </c>
      <c r="K447" s="14" t="str">
        <f>IF(AND(OR($D446={"1/2","2/3","2/1","3/2"}),I446="w"),VLOOKUP(K446,$AA$2:$AB$17,2,FALSE),IF(AND(OR($D446={"1/2","2/3","2/1","3/2"}),I446="l"),VLOOKUP(K446,$AC$2:$AD$17,2,FALSE),IF(AND(OR($D446={"1/2","2/3","2/1","3/2"}),I445="w"),VLOOKUP(K445,$AA$2:$AB$17,2,FALSE),IF(AND(OR($D446={"1/2","2/3","2/1","3/2"}),I445="l"),VLOOKUP(K445,$AC$2:$AD$17,2,FALSE),IF(AND(OR($D446={"1/2","2/3","2/1","3/2"}),I444="w"),VLOOKUP(K444,$AA$2:$AB$17,2,FALSE),IF(AND(OR($D446={"1/2","2/3","2/1","3/2"}),I444="l"),VLOOKUP(K444,$AC$2:$AD$17,2,FALSE),IF(AND(OR($D446={"1/2","2/3","2/1","3/2"}),I443="w"),VLOOKUP(K443,$AA$2:$AB$17,2,FALSE),IF(AND(OR($D446={"1/2","2/3","2/1","3/2"}),I443="l"),VLOOKUP(K443,$AC$2:$AD$17,2,FALSE),IF(AND(OR($D446={"1/2","2/3","2/1","3/2"}),I442="w"),VLOOKUP(K442,$AA$2:$AB$17,2,FALSE),IF(AND(OR($D446={"1/2","2/3","2/1","3/2"}),I442="l"),VLOOKUP(K442,$AC$2:$AD$17,2,FALSE),IF(AND(OR($D446={"1/2","2/3","2/1","3/2"}),I441="w"),VLOOKUP(K441,$AA$2:$AB$17,2,FALSE),IF(AND(OR($D446={"1/2","2/3","2/1","3/2"}),I441="l"),VLOOKUP(K441,$AC$2:$AD$17,2,FALSE),IF(AND(OR($D446={"1/2","2/3","2/1","3/2"}),I440="w"),VLOOKUP(K440,$AA$2:$AB$17,2,FALSE),IF(AND(OR($D446={"1/2","2/3","2/1","3/2"}),I440="l"),VLOOKUP(K440,$AC$2:$AD$17,2,FALSE),IF(AND(OR($D446={"1/2","2/3","2/1","3/2"}),I439="w"),VLOOKUP(K439,$AA$2:$AB$17,2,FALSE),IF(AND(OR($D446={"1/2","2/3","2/1","3/2"}),I439="l"),VLOOKUP(K439,$AC$2:$AD$17,2,FALSE),IF(AND(OR($D446={"1/2","2/3","2/1","3/2"}),I438="w"),VLOOKUP(K438,$AA$2:$AB$17,2,FALSE),IF(AND(OR($D446={"1/2","2/3","2/1","3/2"}),I438="l"),VLOOKUP(K438,$AC$2:$AD$17,2,FALSE),IF(AND(OR($D446={"1/2","2/3","2/1","3/2"}),I437="w"),VLOOKUP(K437,$AA$2:$AB$17,2,FALSE),IF(AND(OR($D446={"1/2","2/3","2/1","3/2"}),I437="l"),VLOOKUP(K437,$AC$2:$AD$17,2,FALSE),IF(AND(OR($D446={"1/2","2/3","2/1","3/2"}),I436="w"),VLOOKUP(K436,$AA$2:$AB$17,2,FALSE),IF(AND(OR($D446={"1/2","2/3","2/1","3/2"}),I436="l"),VLOOKUP(K436,$AC$2:$AD$17,2,FALSE),IF(OR($D446={"1/2","2/3","2/1","3/2"}),1,"")))))))))))))))))))))))</f>
        <v/>
      </c>
      <c r="L447" s="13" t="str">
        <f>IF(AND(M447="d",$A447&gt;=1,OR(N447={1,"2a","2b",3,"5a","5b","10a","10b","20a","20b","40a","40b","80a","80b","160a","160b"})),"w",IF(AND(M447="",$A447&gt;=1,OR(N447={1,"2a","2b",3,"5a","5b","10a","10b","20a","20b","40a","40b","80a","80b","160a","160b"})),"l",""))</f>
        <v/>
      </c>
      <c r="M447" s="7" t="str">
        <f>IF(OR($A447={25,26,27,28,29,30,31,32,33,34,35,36}),"d","")</f>
        <v/>
      </c>
      <c r="N447" s="14" t="str">
        <f>IF(AND(OR($D446={"1/3","2/3","3/1","3/2"}),L446="w"),VLOOKUP(N446,$AA$2:$AB$17,2,FALSE),IF(AND(OR($D446={"1/3","2/3","3/1","3/2"}),L446="l"),VLOOKUP(N446,$AC$2:$AD$17,2,FALSE),IF(AND(OR($D446={"1/3","2/3","3/1","3/2"}),L445="w"),VLOOKUP(N445,$AA$2:$AB$17,2,FALSE),IF(AND(OR($D446={"1/3","2/3","3/1","3/2"}),L445="l"),VLOOKUP(N445,$AC$2:$AD$17,2,FALSE),IF(AND(OR($D446={"1/3","2/3","3/1","3/2"}),L444="w"),VLOOKUP(N444,$AA$2:$AB$17,2,FALSE),IF(AND(OR($D446={"1/3","2/3","3/1","3/2"}),L444="l"),VLOOKUP(N444,$AC$2:$AD$17,2,FALSE),IF(AND(OR($D446={"1/3","2/3","3/1","3/2"}),L443="w"),VLOOKUP(N443,$AA$2:$AB$17,2,FALSE),IF(AND(OR($D446={"1/3","2/3","3/1","3/2"}),L443="l"),VLOOKUP(N443,$AC$2:$AD$17,2,FALSE),IF(AND(OR($D446={"1/3","2/3","3/1","3/2"}),L442="w"),VLOOKUP(N442,$AA$2:$AB$17,2,FALSE),IF(AND(OR($D446={"1/3","2/3","3/1","3/2"}),L442="l"),VLOOKUP(N442,$AC$2:$AD$17,2,FALSE),IF(AND(OR($D446={"1/3","2/3","3/1","3/2"}),L441="w"),VLOOKUP(N441,$AA$2:$AB$17,2,FALSE),IF(AND(OR($D446={"1/3","2/3","3/1","3/2"}),L441="l"),VLOOKUP(N441,$AC$2:$AD$17,2,FALSE),IF(AND(OR($D446={"1/3","2/3","3/1","3/2"}),L440="w"),VLOOKUP(N440,$AA$2:$AB$17,2,FALSE),IF(AND(OR($D446={"1/3","2/3","3/1","3/2"}),L440="l"),VLOOKUP(N440,$AC$2:$AD$17,2,FALSE),IF(AND(OR($D446={"1/3","2/3","3/1","3/2"}),L439="w"),VLOOKUP(N439,$AA$2:$AB$17,2,FALSE),IF(AND(OR($D446={"1/3","2/3","3/1","3/2"}),L439="l"),VLOOKUP(N439,$AC$2:$AD$17,2,FALSE),IF(AND(OR($D446={"1/3","2/3","3/1","3/2"}),L438="w"),VLOOKUP(N438,$AA$2:$AB$17,2,FALSE),IF(AND(OR($D446={"1/3","2/3","3/1","3/2"}),L438="l"),VLOOKUP(N438,$AC$2:$AD$17,2,FALSE),IF(AND(OR($D446={"1/3","2/3","3/1","3/2"}),L437="w"),VLOOKUP(N437,$AA$2:$AB$17,2,FALSE),IF(AND(OR($D446={"1/3","2/3","3/1","3/2"}),L437="l"),VLOOKUP(N437,$AC$2:$AD$17,2,FALSE),IF(AND(OR($D446={"1/3","2/3","3/1","3/2"}),L436="w"),VLOOKUP(N436,$AA$2:$AB$17,2,FALSE),IF(AND(OR($D446={"1/3","2/3","3/1","3/2"}),L436="l"),VLOOKUP(N436,$AC$2:$AD$17,2,FALSE),IF(OR($D446={"1/3","2/3","3/1","3/2"}),1,"")))))))))))))))))))))))</f>
        <v/>
      </c>
      <c r="O447" s="12">
        <f t="shared" si="37"/>
        <v>0</v>
      </c>
      <c r="P447" s="13" t="str">
        <f>IF(AND(Q447="c",$A447&gt;=1,OR(R447={1,"2a","2b",3,"5a","5b","10a","10b","20a","20b","40a","40b","80a","80b","160a","160b"})),"w",IF(AND(Q447="",$A447&gt;=1,OR(R447={1,"2a","2b",3,"5a","5b","10a","10b","20a","20b","40a","40b","80a","80b","160a","160b"})),"l",""))</f>
        <v/>
      </c>
      <c r="Q447" s="7" t="str">
        <f>IF(OR($A447={1,4,7,10,13,16,19,22,25,28,31,34}),"c","")</f>
        <v/>
      </c>
      <c r="R447" s="14" t="str">
        <f>IF(AND(OR($E446={"a/b","a/c","b/a","c/a"}),P446="w"),VLOOKUP(R446,$AA$2:$AB$17,2,FALSE),IF(AND(OR($E446={"a/b","a/c","b/a","c/a"}),P446="l"),VLOOKUP(R446,$AC$2:$AD$17,2,FALSE),IF(AND(OR($E446={"a/b","a/c","b/a","c/a"}),P445="w"),VLOOKUP(R445,$AA$2:$AB$17,2,FALSE),IF(AND(OR($E446={"a/b","a/c","b/a","c/a"}),P445="l"),VLOOKUP(R445,$AC$2:$AD$17,2,FALSE),IF(AND(OR($E446={"a/b","a/c","b/a","c/a"}),P444="w"),VLOOKUP(R444,$AA$2:$AB$17,2,FALSE),IF(AND(OR($E446={"a/b","a/c","b/a","c/a"}),P444="l"),VLOOKUP(R444,$AC$2:$AD$17,2,FALSE),IF(AND(OR($E446={"a/b","a/c","b/a","c/a"}),P443="w"),VLOOKUP(R443,$AA$2:$AB$17,2,FALSE),IF(AND(OR($E446={"a/b","a/c","b/a","c/a"}),P443="l"),VLOOKUP(R443,$AC$2:$AD$17,2,FALSE),IF(AND(OR($E446={"a/b","a/c","b/a","c/a"}),P442="w"),VLOOKUP(R442,$AA$2:$AB$17,2,FALSE),IF(AND(OR($E446={"a/b","a/c","b/a","c/a"}),P442="l"),VLOOKUP(R442,$AC$2:$AD$17,2,FALSE),IF(AND(OR($E446={"a/b","a/c","b/a","c/a"}),P441="w"),VLOOKUP(R441,$AA$2:$AB$17,2,FALSE),IF(AND(OR($E446={"a/b","a/c","b/a","c/a"}),P441="l"),VLOOKUP(R441,$AC$2:$AD$17,2,FALSE),IF(AND(OR($E446={"a/b","a/c","b/a","c/a"}),P440="w"),VLOOKUP(R440,$AA$2:$AB$17,2,FALSE),IF(AND(OR($E446={"a/b","a/c","b/a","c/a"}),P440="l"),VLOOKUP(R440,$AC$2:$AD$17,2,FALSE),IF(AND(OR($E446={"a/b","a/c","b/a","c/a"}),P439="w"),VLOOKUP(R439,$AA$2:$AB$17,2,FALSE),IF(AND(OR($E446={"a/b","a/c","b/a","c/a"}),P439="l"),VLOOKUP(R439,$AC$2:$AD$17,2,FALSE),IF(AND(OR($E446={"a/b","a/c","b/a","c/a"}),P438="w"),VLOOKUP(R438,$AA$2:$AB$17,2,FALSE),IF(AND(OR($E446={"a/b","a/c","b/a","c/a"}),P438="l"),VLOOKUP(R438,$AC$2:$AD$17,2,FALSE),IF(AND(OR($E446={"a/b","a/c","b/a","c/a"}),P437="w"),VLOOKUP(R437,$AA$2:$AB$17,2,FALSE),IF(AND(OR($E446={"a/b","a/c","b/a","c/a"}),P437="l"),VLOOKUP(R437,$AC$2:$AD$17,2,FALSE),IF(AND(OR($E446={"a/b","a/c","b/a","c/a"}),P436="w"),VLOOKUP(R436,$AA$2:$AB$17,2,FALSE),IF(AND(OR($E446={"a/b","a/c","b/a","c/a"}),P436="l"),VLOOKUP(R436,$AC$2:$AD$17,2,FALSE),IF(OR($E446={"a/b","a/c","b/a","c/a"}),1,"")))))))))))))))))))))))</f>
        <v/>
      </c>
      <c r="S447" s="13" t="str">
        <f>IF(AND(T447="c",$A447&gt;=1,OR(U447={1,"2a","2b",3,"5a","5b","10a","10b","20a","20b","40a","40b","80a","80b","160a","160b"})),"w",IF(AND(T447="",$A447&gt;=1,OR(U447={1,"2a","2b",3,"5a","5b","10a","10b","20a","20b","40a","40b","80a","80b","160a","160b"})),"l",""))</f>
        <v/>
      </c>
      <c r="T447" s="7" t="str">
        <f>IF(OR($A447={2,5,8,11,14,17,20,23,26,29,32,35}),"c","")</f>
        <v/>
      </c>
      <c r="U447" s="14" t="str">
        <f>IF(AND(OR($E446={"a/b","b/c","b/a","c/b"}),S446="w"),VLOOKUP(U446,$AA$2:$AB$17,2,FALSE),IF(AND(OR($E446={"a/b","b/c","b/a","c/b"}),S446="l"),VLOOKUP(U446,$AC$2:$AD$17,2,FALSE),IF(AND(OR($E446={"a/b","b/c","b/a","c/b"}),S445="w"),VLOOKUP(U445,$AA$2:$AB$17,2,FALSE),IF(AND(OR($E446={"a/b","b/c","b/a","c/b"}),S445="l"),VLOOKUP(U445,$AC$2:$AD$17,2,FALSE),IF(AND(OR($E446={"a/b","b/c","b/a","c/b"}),S444="w"),VLOOKUP(U444,$AA$2:$AB$17,2,FALSE),IF(AND(OR($E446={"a/b","b/c","b/a","c/b"}),S444="l"),VLOOKUP(U444,$AC$2:$AD$17,2,FALSE),IF(AND(OR($E446={"a/b","b/c","b/a","c/b"}),S443="w"),VLOOKUP(U443,$AA$2:$AB$17,2,FALSE),IF(AND(OR($E446={"a/b","b/c","b/a","c/b"}),S443="l"),VLOOKUP(U443,$AC$2:$AD$17,2,FALSE),IF(AND(OR($E446={"a/b","b/c","b/a","c/b"}),S442="w"),VLOOKUP(U442,$AA$2:$AB$17,2,FALSE),IF(AND(OR($E446={"a/b","b/c","b/a","c/b"}),S442="l"),VLOOKUP(U442,$AC$2:$AD$17,2,FALSE),IF(AND(OR($E446={"a/b","b/c","b/a","c/b"}),S441="w"),VLOOKUP(U441,$AA$2:$AB$17,2,FALSE),IF(AND(OR($E446={"a/b","b/c","b/a","c/b"}),S441="l"),VLOOKUP(U441,$AC$2:$AD$17,2,FALSE),IF(AND(OR($E446={"a/b","b/c","b/a","c/b"}),S440="w"),VLOOKUP(U440,$AA$2:$AB$17,2,FALSE),IF(AND(OR($E446={"a/b","b/c","b/a","c/b"}),S440="l"),VLOOKUP(U440,$AC$2:$AD$17,2,FALSE),IF(AND(OR($E446={"a/b","b/c","b/a","c/b"}),S439="w"),VLOOKUP(U439,$AA$2:$AB$17,2,FALSE),IF(AND(OR($E446={"a/b","b/c","b/a","c/b"}),S439="l"),VLOOKUP(U439,$AC$2:$AD$17,2,FALSE),IF(AND(OR($E446={"a/b","b/c","b/a","c/b"}),S438="w"),VLOOKUP(U438,$AA$2:$AB$17,2,FALSE),IF(AND(OR($E446={"a/b","b/c","b/a","c/b"}),S438="l"),VLOOKUP(U438,$AC$2:$AD$17,2,FALSE),IF(AND(OR($E446={"a/b","b/c","b/a","c/b"}),S437="w"),VLOOKUP(U437,$AA$2:$AB$17,2,FALSE),IF(AND(OR($E446={"a/b","b/c","b/a","c/b"}),S437="l"),VLOOKUP(U437,$AC$2:$AD$17,2,FALSE),IF(AND(OR($E446={"a/b","b/c","b/a","c/b"}),S436="w"),VLOOKUP(U436,$AA$2:$AB$17,2,FALSE),IF(AND(OR($E446={"a/b","b/c","b/a","c/b"}),S436="l"),VLOOKUP(U436,$AC$2:$AD$17,2,FALSE),IF(OR($E446={"a/b","b/c","b/a","c/b"}),1,"")))))))))))))))))))))))</f>
        <v/>
      </c>
      <c r="V447" s="13" t="str">
        <f>IF(AND(W447="c",$A447&gt;=1,OR(X447={1,"2a","2b",3,"5a","5b","10a","10b","20a","20b","40a","40b","80a","80b","160a","160b"})),"w",IF(AND(W447="",$A447&gt;=1,OR(X447={1,"2a","2b",3,"5a","5b","10a","10b","20a","20b","40a","40b","80a","80b","160a","160b"})),"l",""))</f>
        <v/>
      </c>
      <c r="W447" s="7" t="str">
        <f>IF(OR($A447={3,6,9,12,15,18,21,24,27,30,33,36}),"c","")</f>
        <v/>
      </c>
      <c r="X447" s="14" t="str">
        <f>IF(AND(OR($E446={"a/c","b/c","c/a","c/b"}),V446="w"),VLOOKUP(X446,$AA$2:$AB$17,2,FALSE),IF(AND(OR($E446={"a/c","b/c","c/a","c/b"}),V446="l"),VLOOKUP(X446,$AC$2:$AD$17,2,FALSE),IF(AND(OR($E446={"a/c","b/c","c/a","c/b"}),V445="w"),VLOOKUP(X445,$AA$2:$AB$17,2,FALSE),IF(AND(OR($E446={"a/c","b/c","c/a","c/b"}),V445="l"),VLOOKUP(X445,$AC$2:$AD$17,2,FALSE),IF(AND(OR($E446={"a/c","b/c","c/a","c/b"}),V444="w"),VLOOKUP(X444,$AA$2:$AB$17,2,FALSE),IF(AND(OR($E446={"a/c","b/c","c/a","c/b"}),V444="l"),VLOOKUP(X444,$AC$2:$AD$17,2,FALSE),IF(AND(OR($E446={"a/c","b/c","c/a","c/b"}),V443="w"),VLOOKUP(X443,$AA$2:$AB$17,2,FALSE),IF(AND(OR($E446={"a/c","b/c","c/a","c/b"}),V443="l"),VLOOKUP(X443,$AC$2:$AD$17,2,FALSE),IF(AND(OR($E446={"a/c","b/c","c/a","c/b"}),V442="w"),VLOOKUP(X442,$AA$2:$AB$17,2,FALSE),IF(AND(OR($E446={"a/c","b/c","c/a","c/b"}),V442="l"),VLOOKUP(X442,$AC$2:$AD$17,2,FALSE),IF(AND(OR($E446={"a/c","b/c","c/a","c/b"}),V441="w"),VLOOKUP(X441,$AA$2:$AB$17,2,FALSE),IF(AND(OR($E446={"a/c","b/c","c/a","c/b"}),V441="l"),VLOOKUP(X441,$AC$2:$AD$17,2,FALSE),IF(AND(OR($E446={"a/c","b/c","c/a","c/b"}),V440="w"),VLOOKUP(X440,$AA$2:$AB$17,2,FALSE),IF(AND(OR($E446={"a/c","b/c","c/a","c/b"}),V440="l"),VLOOKUP(X440,$AC$2:$AD$17,2,FALSE),IF(AND(OR($E446={"a/c","b/c","c/a","c/b"}),V439="w"),VLOOKUP(X439,$AA$2:$AB$17,2,FALSE),IF(AND(OR($E446={"a/c","b/c","c/a","c/b"}),V439="l"),VLOOKUP(X439,$AC$2:$AD$17,2,FALSE),IF(AND(OR($E446={"a/c","b/c","c/a","c/b"}),V438="w"),VLOOKUP(X438,$AA$2:$AB$17,2,FALSE),IF(AND(OR($E446={"a/c","b/c","c/a","c/b"}),V438="l"),VLOOKUP(X438,$AC$2:$AD$17,2,FALSE),IF(AND(OR($E446={"a/c","b/c","c/a","c/b"}),V437="w"),VLOOKUP(X437,$AA$2:$AB$17,2,FALSE),IF(AND(OR($E446={"a/c","b/c","c/a","c/b"}),V437="l"),VLOOKUP(X437,$AC$2:$AD$17,2,FALSE),IF(AND(OR($E446={"a/c","b/c","c/a","c/b"}),V436="w"),VLOOKUP(X436,$AA$2:$AB$17,2,FALSE),IF(AND(OR($E446={"a/c","b/c","c/a","c/b"}),V436="l"),VLOOKUP(X436,$AC$2:$AD$17,2,FALSE),IF(OR($E446={"a/c","b/c","c/a","c/b"}),1,"")))))))))))))))))))))))</f>
        <v/>
      </c>
      <c r="Y447" s="12">
        <f t="shared" si="38"/>
        <v>0</v>
      </c>
      <c r="Z447" s="27">
        <f t="shared" si="39"/>
        <v>0</v>
      </c>
    </row>
    <row r="448" spans="2:26">
      <c r="B448" s="9" t="str">
        <f>IF(OR($A448={1,2,3,4,5,6,7,8,9,10,11,12}),1,IF(OR($A448={13,14,15,16,17,18,19,20,21,22,23,24}),2,IF(OR($A448={25,26,27,28,29,30,31,32,33,34,35,36}),3,"")))</f>
        <v/>
      </c>
      <c r="C448" s="9" t="str">
        <f>IF(OR($A448={1,4,7,10,13,16,19,22,25,28,31,34}),"A",IF(OR($A448={2,5,8,11,14,17,20,23,26,29,32,35}),"B",IF(OR($A448={3,6,9,12,15,18,21,24,27,30,33,36}),"C","")))</f>
        <v/>
      </c>
      <c r="D448" t="str">
        <f t="shared" si="40"/>
        <v/>
      </c>
      <c r="E448" t="str">
        <f t="shared" si="41"/>
        <v/>
      </c>
      <c r="F448" s="13" t="str">
        <f>IF(AND(G448="d",$A448&gt;=1,OR(H448={1,"2a","2b",3,"5a","5b","10a","10b","20a","20b","40a","40b","80a","80b","160a","160b"})),"w",IF(AND(G448="",$A448&gt;=1,OR(H448={1,"2a","2b",3,"5a","5b","10a","10b","20a","20b","40a","40b","80a","80b","160a","160b"})),"l",""))</f>
        <v/>
      </c>
      <c r="G448" s="7" t="str">
        <f>IF(OR($A448={1,2,3,4,5,6,7,8,9,10,11,12}),"d","")</f>
        <v/>
      </c>
      <c r="H448" s="14" t="str">
        <f>IF(AND(OR($D447={"1/2","1/3","2/1","3/1"}),F447="w"),VLOOKUP(H447,$AA$2:$AB$17,2,FALSE),IF(AND(OR($D447={"1/2","1/3","2/1","3/1"}),F447="l"),VLOOKUP(H447,$AC$2:$AD$17,2,FALSE),IF(AND(OR($D447={"1/2","1/3","2/1","3/1"}),F446="w"),VLOOKUP(H446,$AA$2:$AB$17,2,FALSE),IF(AND(OR($D447={"1/2","1/3","2/1","3/1"}),F446="l"),VLOOKUP(H446,$AC$2:$AD$17,2,FALSE),IF(AND(OR($D447={"1/2","1/3","2/1","3/1"}),F445="w"),VLOOKUP(H445,$AA$2:$AB$17,2,FALSE),IF(AND(OR($D447={"1/2","1/3","2/1","3/1"}),F445="l"),VLOOKUP(H445,$AC$2:$AD$17,2,FALSE),IF(AND(OR($D447={"1/2","1/3","2/1","3/1"}),F444="w"),VLOOKUP(H444,$AA$2:$AB$17,2,FALSE),IF(AND(OR($D447={"1/2","1/3","2/1","3/1"}),F444="l"),VLOOKUP(H444,$AC$2:$AD$17,2,FALSE),IF(AND(OR($D447={"1/2","1/3","2/1","3/1"}),F443="w"),VLOOKUP(H443,$AA$2:$AB$17,2,FALSE),IF(AND(OR($D447={"1/2","1/3","2/1","3/1"}),F443="l"),VLOOKUP(H443,$AC$2:$AD$17,2,FALSE),IF(AND(OR($D447={"1/2","1/3","2/1","3/1"}),F442="w"),VLOOKUP(H442,$AA$2:$AB$17,2,FALSE),IF(AND(OR($D447={"1/2","1/3","2/1","3/1"}),F442="l"),VLOOKUP(H442,$AC$2:$AD$17,2,FALSE),IF(AND(OR($D447={"1/2","1/3","2/1","3/1"}),F441="w"),VLOOKUP(H441,$AA$2:$AB$17,2,FALSE),IF(AND(OR($D447={"1/2","1/3","2/1","3/1"}),F441="l"),VLOOKUP(H441,$AC$2:$AD$17,2,FALSE),IF(AND(OR($D447={"1/2","1/3","2/1","3/1"}),F440="w"),VLOOKUP(H440,$AA$2:$AB$17,2,FALSE),IF(AND(OR($D447={"1/2","1/3","2/1","3/1"}),F440="l"),VLOOKUP(H440,$AC$2:$AD$17,2,FALSE),IF(AND(OR($D447={"1/2","1/3","2/1","3/1"}),F439="w"),VLOOKUP(H439,$AA$2:$AB$17,2,FALSE),IF(AND(OR($D447={"1/2","1/3","2/1","3/1"}),F439="l"),VLOOKUP(H439,$AC$2:$AD$17,2,FALSE),IF(AND(OR($D447={"1/2","1/3","2/1","3/1"}),F438="w"),VLOOKUP(H438,$AA$2:$AB$17,2,FALSE),IF(AND(OR($D447={"1/2","1/3","2/1","3/1"}),F438="l"),VLOOKUP(H438,$AC$2:$AD$17,2,FALSE),IF(AND(OR($D447={"1/2","1/3","2/1","3/1"}),F437="w"),VLOOKUP(H437,$AA$2:$AB$17,2,FALSE),IF(AND(OR($D447={"1/2","1/3","2/1","3/1"}),F437="l"),VLOOKUP(H437,$AC$2:$AD$17,2,FALSE),IF(OR($D447={"1/2","1/3","2/1","3/1"}),1,"")))))))))))))))))))))))</f>
        <v/>
      </c>
      <c r="I448" s="13" t="str">
        <f>IF(AND(J448="d",$A448&gt;=1,OR(K448={1,"2a","2b",3,"5a","5b","10a","10b","20a","20b","40a","40b","80a","80b","160a","160b"})),"w",IF(AND(J448="",$A448&gt;=1,OR(K448={1,"2a","2b",3,"5a","5b","10a","10b","20a","20b","40a","40b","80a","80b","160a","160b"})),"l",""))</f>
        <v/>
      </c>
      <c r="J448" s="7" t="str">
        <f>IF(OR($A448={13,14,15,16,17,18,19,20,21,22,23,24}),"d","")</f>
        <v/>
      </c>
      <c r="K448" s="14" t="str">
        <f>IF(AND(OR($D447={"1/2","2/3","2/1","3/2"}),I447="w"),VLOOKUP(K447,$AA$2:$AB$17,2,FALSE),IF(AND(OR($D447={"1/2","2/3","2/1","3/2"}),I447="l"),VLOOKUP(K447,$AC$2:$AD$17,2,FALSE),IF(AND(OR($D447={"1/2","2/3","2/1","3/2"}),I446="w"),VLOOKUP(K446,$AA$2:$AB$17,2,FALSE),IF(AND(OR($D447={"1/2","2/3","2/1","3/2"}),I446="l"),VLOOKUP(K446,$AC$2:$AD$17,2,FALSE),IF(AND(OR($D447={"1/2","2/3","2/1","3/2"}),I445="w"),VLOOKUP(K445,$AA$2:$AB$17,2,FALSE),IF(AND(OR($D447={"1/2","2/3","2/1","3/2"}),I445="l"),VLOOKUP(K445,$AC$2:$AD$17,2,FALSE),IF(AND(OR($D447={"1/2","2/3","2/1","3/2"}),I444="w"),VLOOKUP(K444,$AA$2:$AB$17,2,FALSE),IF(AND(OR($D447={"1/2","2/3","2/1","3/2"}),I444="l"),VLOOKUP(K444,$AC$2:$AD$17,2,FALSE),IF(AND(OR($D447={"1/2","2/3","2/1","3/2"}),I443="w"),VLOOKUP(K443,$AA$2:$AB$17,2,FALSE),IF(AND(OR($D447={"1/2","2/3","2/1","3/2"}),I443="l"),VLOOKUP(K443,$AC$2:$AD$17,2,FALSE),IF(AND(OR($D447={"1/2","2/3","2/1","3/2"}),I442="w"),VLOOKUP(K442,$AA$2:$AB$17,2,FALSE),IF(AND(OR($D447={"1/2","2/3","2/1","3/2"}),I442="l"),VLOOKUP(K442,$AC$2:$AD$17,2,FALSE),IF(AND(OR($D447={"1/2","2/3","2/1","3/2"}),I441="w"),VLOOKUP(K441,$AA$2:$AB$17,2,FALSE),IF(AND(OR($D447={"1/2","2/3","2/1","3/2"}),I441="l"),VLOOKUP(K441,$AC$2:$AD$17,2,FALSE),IF(AND(OR($D447={"1/2","2/3","2/1","3/2"}),I440="w"),VLOOKUP(K440,$AA$2:$AB$17,2,FALSE),IF(AND(OR($D447={"1/2","2/3","2/1","3/2"}),I440="l"),VLOOKUP(K440,$AC$2:$AD$17,2,FALSE),IF(AND(OR($D447={"1/2","2/3","2/1","3/2"}),I439="w"),VLOOKUP(K439,$AA$2:$AB$17,2,FALSE),IF(AND(OR($D447={"1/2","2/3","2/1","3/2"}),I439="l"),VLOOKUP(K439,$AC$2:$AD$17,2,FALSE),IF(AND(OR($D447={"1/2","2/3","2/1","3/2"}),I438="w"),VLOOKUP(K438,$AA$2:$AB$17,2,FALSE),IF(AND(OR($D447={"1/2","2/3","2/1","3/2"}),I438="l"),VLOOKUP(K438,$AC$2:$AD$17,2,FALSE),IF(AND(OR($D447={"1/2","2/3","2/1","3/2"}),I437="w"),VLOOKUP(K437,$AA$2:$AB$17,2,FALSE),IF(AND(OR($D447={"1/2","2/3","2/1","3/2"}),I437="l"),VLOOKUP(K437,$AC$2:$AD$17,2,FALSE),IF(OR($D447={"1/2","2/3","2/1","3/2"}),1,"")))))))))))))))))))))))</f>
        <v/>
      </c>
      <c r="L448" s="13" t="str">
        <f>IF(AND(M448="d",$A448&gt;=1,OR(N448={1,"2a","2b",3,"5a","5b","10a","10b","20a","20b","40a","40b","80a","80b","160a","160b"})),"w",IF(AND(M448="",$A448&gt;=1,OR(N448={1,"2a","2b",3,"5a","5b","10a","10b","20a","20b","40a","40b","80a","80b","160a","160b"})),"l",""))</f>
        <v/>
      </c>
      <c r="M448" s="7" t="str">
        <f>IF(OR($A448={25,26,27,28,29,30,31,32,33,34,35,36}),"d","")</f>
        <v/>
      </c>
      <c r="N448" s="14" t="str">
        <f>IF(AND(OR($D447={"1/3","2/3","3/1","3/2"}),L447="w"),VLOOKUP(N447,$AA$2:$AB$17,2,FALSE),IF(AND(OR($D447={"1/3","2/3","3/1","3/2"}),L447="l"),VLOOKUP(N447,$AC$2:$AD$17,2,FALSE),IF(AND(OR($D447={"1/3","2/3","3/1","3/2"}),L446="w"),VLOOKUP(N446,$AA$2:$AB$17,2,FALSE),IF(AND(OR($D447={"1/3","2/3","3/1","3/2"}),L446="l"),VLOOKUP(N446,$AC$2:$AD$17,2,FALSE),IF(AND(OR($D447={"1/3","2/3","3/1","3/2"}),L445="w"),VLOOKUP(N445,$AA$2:$AB$17,2,FALSE),IF(AND(OR($D447={"1/3","2/3","3/1","3/2"}),L445="l"),VLOOKUP(N445,$AC$2:$AD$17,2,FALSE),IF(AND(OR($D447={"1/3","2/3","3/1","3/2"}),L444="w"),VLOOKUP(N444,$AA$2:$AB$17,2,FALSE),IF(AND(OR($D447={"1/3","2/3","3/1","3/2"}),L444="l"),VLOOKUP(N444,$AC$2:$AD$17,2,FALSE),IF(AND(OR($D447={"1/3","2/3","3/1","3/2"}),L443="w"),VLOOKUP(N443,$AA$2:$AB$17,2,FALSE),IF(AND(OR($D447={"1/3","2/3","3/1","3/2"}),L443="l"),VLOOKUP(N443,$AC$2:$AD$17,2,FALSE),IF(AND(OR($D447={"1/3","2/3","3/1","3/2"}),L442="w"),VLOOKUP(N442,$AA$2:$AB$17,2,FALSE),IF(AND(OR($D447={"1/3","2/3","3/1","3/2"}),L442="l"),VLOOKUP(N442,$AC$2:$AD$17,2,FALSE),IF(AND(OR($D447={"1/3","2/3","3/1","3/2"}),L441="w"),VLOOKUP(N441,$AA$2:$AB$17,2,FALSE),IF(AND(OR($D447={"1/3","2/3","3/1","3/2"}),L441="l"),VLOOKUP(N441,$AC$2:$AD$17,2,FALSE),IF(AND(OR($D447={"1/3","2/3","3/1","3/2"}),L440="w"),VLOOKUP(N440,$AA$2:$AB$17,2,FALSE),IF(AND(OR($D447={"1/3","2/3","3/1","3/2"}),L440="l"),VLOOKUP(N440,$AC$2:$AD$17,2,FALSE),IF(AND(OR($D447={"1/3","2/3","3/1","3/2"}),L439="w"),VLOOKUP(N439,$AA$2:$AB$17,2,FALSE),IF(AND(OR($D447={"1/3","2/3","3/1","3/2"}),L439="l"),VLOOKUP(N439,$AC$2:$AD$17,2,FALSE),IF(AND(OR($D447={"1/3","2/3","3/1","3/2"}),L438="w"),VLOOKUP(N438,$AA$2:$AB$17,2,FALSE),IF(AND(OR($D447={"1/3","2/3","3/1","3/2"}),L438="l"),VLOOKUP(N438,$AC$2:$AD$17,2,FALSE),IF(AND(OR($D447={"1/3","2/3","3/1","3/2"}),L437="w"),VLOOKUP(N437,$AA$2:$AB$17,2,FALSE),IF(AND(OR($D447={"1/3","2/3","3/1","3/2"}),L437="l"),VLOOKUP(N437,$AC$2:$AD$17,2,FALSE),IF(OR($D447={"1/3","2/3","3/1","3/2"}),1,"")))))))))))))))))))))))</f>
        <v/>
      </c>
      <c r="O448" s="12">
        <f t="shared" si="37"/>
        <v>0</v>
      </c>
      <c r="P448" s="13" t="str">
        <f>IF(AND(Q448="c",$A448&gt;=1,OR(R448={1,"2a","2b",3,"5a","5b","10a","10b","20a","20b","40a","40b","80a","80b","160a","160b"})),"w",IF(AND(Q448="",$A448&gt;=1,OR(R448={1,"2a","2b",3,"5a","5b","10a","10b","20a","20b","40a","40b","80a","80b","160a","160b"})),"l",""))</f>
        <v/>
      </c>
      <c r="Q448" s="7" t="str">
        <f>IF(OR($A448={1,4,7,10,13,16,19,22,25,28,31,34}),"c","")</f>
        <v/>
      </c>
      <c r="R448" s="14" t="str">
        <f>IF(AND(OR($E447={"a/b","a/c","b/a","c/a"}),P447="w"),VLOOKUP(R447,$AA$2:$AB$17,2,FALSE),IF(AND(OR($E447={"a/b","a/c","b/a","c/a"}),P447="l"),VLOOKUP(R447,$AC$2:$AD$17,2,FALSE),IF(AND(OR($E447={"a/b","a/c","b/a","c/a"}),P446="w"),VLOOKUP(R446,$AA$2:$AB$17,2,FALSE),IF(AND(OR($E447={"a/b","a/c","b/a","c/a"}),P446="l"),VLOOKUP(R446,$AC$2:$AD$17,2,FALSE),IF(AND(OR($E447={"a/b","a/c","b/a","c/a"}),P445="w"),VLOOKUP(R445,$AA$2:$AB$17,2,FALSE),IF(AND(OR($E447={"a/b","a/c","b/a","c/a"}),P445="l"),VLOOKUP(R445,$AC$2:$AD$17,2,FALSE),IF(AND(OR($E447={"a/b","a/c","b/a","c/a"}),P444="w"),VLOOKUP(R444,$AA$2:$AB$17,2,FALSE),IF(AND(OR($E447={"a/b","a/c","b/a","c/a"}),P444="l"),VLOOKUP(R444,$AC$2:$AD$17,2,FALSE),IF(AND(OR($E447={"a/b","a/c","b/a","c/a"}),P443="w"),VLOOKUP(R443,$AA$2:$AB$17,2,FALSE),IF(AND(OR($E447={"a/b","a/c","b/a","c/a"}),P443="l"),VLOOKUP(R443,$AC$2:$AD$17,2,FALSE),IF(AND(OR($E447={"a/b","a/c","b/a","c/a"}),P442="w"),VLOOKUP(R442,$AA$2:$AB$17,2,FALSE),IF(AND(OR($E447={"a/b","a/c","b/a","c/a"}),P442="l"),VLOOKUP(R442,$AC$2:$AD$17,2,FALSE),IF(AND(OR($E447={"a/b","a/c","b/a","c/a"}),P441="w"),VLOOKUP(R441,$AA$2:$AB$17,2,FALSE),IF(AND(OR($E447={"a/b","a/c","b/a","c/a"}),P441="l"),VLOOKUP(R441,$AC$2:$AD$17,2,FALSE),IF(AND(OR($E447={"a/b","a/c","b/a","c/a"}),P440="w"),VLOOKUP(R440,$AA$2:$AB$17,2,FALSE),IF(AND(OR($E447={"a/b","a/c","b/a","c/a"}),P440="l"),VLOOKUP(R440,$AC$2:$AD$17,2,FALSE),IF(AND(OR($E447={"a/b","a/c","b/a","c/a"}),P439="w"),VLOOKUP(R439,$AA$2:$AB$17,2,FALSE),IF(AND(OR($E447={"a/b","a/c","b/a","c/a"}),P439="l"),VLOOKUP(R439,$AC$2:$AD$17,2,FALSE),IF(AND(OR($E447={"a/b","a/c","b/a","c/a"}),P438="w"),VLOOKUP(R438,$AA$2:$AB$17,2,FALSE),IF(AND(OR($E447={"a/b","a/c","b/a","c/a"}),P438="l"),VLOOKUP(R438,$AC$2:$AD$17,2,FALSE),IF(AND(OR($E447={"a/b","a/c","b/a","c/a"}),P437="w"),VLOOKUP(R437,$AA$2:$AB$17,2,FALSE),IF(AND(OR($E447={"a/b","a/c","b/a","c/a"}),P437="l"),VLOOKUP(R437,$AC$2:$AD$17,2,FALSE),IF(OR($E447={"a/b","a/c","b/a","c/a"}),1,"")))))))))))))))))))))))</f>
        <v/>
      </c>
      <c r="S448" s="13" t="str">
        <f>IF(AND(T448="c",$A448&gt;=1,OR(U448={1,"2a","2b",3,"5a","5b","10a","10b","20a","20b","40a","40b","80a","80b","160a","160b"})),"w",IF(AND(T448="",$A448&gt;=1,OR(U448={1,"2a","2b",3,"5a","5b","10a","10b","20a","20b","40a","40b","80a","80b","160a","160b"})),"l",""))</f>
        <v/>
      </c>
      <c r="T448" s="7" t="str">
        <f>IF(OR($A448={2,5,8,11,14,17,20,23,26,29,32,35}),"c","")</f>
        <v/>
      </c>
      <c r="U448" s="14" t="str">
        <f>IF(AND(OR($E447={"a/b","b/c","b/a","c/b"}),S447="w"),VLOOKUP(U447,$AA$2:$AB$17,2,FALSE),IF(AND(OR($E447={"a/b","b/c","b/a","c/b"}),S447="l"),VLOOKUP(U447,$AC$2:$AD$17,2,FALSE),IF(AND(OR($E447={"a/b","b/c","b/a","c/b"}),S446="w"),VLOOKUP(U446,$AA$2:$AB$17,2,FALSE),IF(AND(OR($E447={"a/b","b/c","b/a","c/b"}),S446="l"),VLOOKUP(U446,$AC$2:$AD$17,2,FALSE),IF(AND(OR($E447={"a/b","b/c","b/a","c/b"}),S445="w"),VLOOKUP(U445,$AA$2:$AB$17,2,FALSE),IF(AND(OR($E447={"a/b","b/c","b/a","c/b"}),S445="l"),VLOOKUP(U445,$AC$2:$AD$17,2,FALSE),IF(AND(OR($E447={"a/b","b/c","b/a","c/b"}),S444="w"),VLOOKUP(U444,$AA$2:$AB$17,2,FALSE),IF(AND(OR($E447={"a/b","b/c","b/a","c/b"}),S444="l"),VLOOKUP(U444,$AC$2:$AD$17,2,FALSE),IF(AND(OR($E447={"a/b","b/c","b/a","c/b"}),S443="w"),VLOOKUP(U443,$AA$2:$AB$17,2,FALSE),IF(AND(OR($E447={"a/b","b/c","b/a","c/b"}),S443="l"),VLOOKUP(U443,$AC$2:$AD$17,2,FALSE),IF(AND(OR($E447={"a/b","b/c","b/a","c/b"}),S442="w"),VLOOKUP(U442,$AA$2:$AB$17,2,FALSE),IF(AND(OR($E447={"a/b","b/c","b/a","c/b"}),S442="l"),VLOOKUP(U442,$AC$2:$AD$17,2,FALSE),IF(AND(OR($E447={"a/b","b/c","b/a","c/b"}),S441="w"),VLOOKUP(U441,$AA$2:$AB$17,2,FALSE),IF(AND(OR($E447={"a/b","b/c","b/a","c/b"}),S441="l"),VLOOKUP(U441,$AC$2:$AD$17,2,FALSE),IF(AND(OR($E447={"a/b","b/c","b/a","c/b"}),S440="w"),VLOOKUP(U440,$AA$2:$AB$17,2,FALSE),IF(AND(OR($E447={"a/b","b/c","b/a","c/b"}),S440="l"),VLOOKUP(U440,$AC$2:$AD$17,2,FALSE),IF(AND(OR($E447={"a/b","b/c","b/a","c/b"}),S439="w"),VLOOKUP(U439,$AA$2:$AB$17,2,FALSE),IF(AND(OR($E447={"a/b","b/c","b/a","c/b"}),S439="l"),VLOOKUP(U439,$AC$2:$AD$17,2,FALSE),IF(AND(OR($E447={"a/b","b/c","b/a","c/b"}),S438="w"),VLOOKUP(U438,$AA$2:$AB$17,2,FALSE),IF(AND(OR($E447={"a/b","b/c","b/a","c/b"}),S438="l"),VLOOKUP(U438,$AC$2:$AD$17,2,FALSE),IF(AND(OR($E447={"a/b","b/c","b/a","c/b"}),S437="w"),VLOOKUP(U437,$AA$2:$AB$17,2,FALSE),IF(AND(OR($E447={"a/b","b/c","b/a","c/b"}),S437="l"),VLOOKUP(U437,$AC$2:$AD$17,2,FALSE),IF(OR($E447={"a/b","b/c","b/a","c/b"}),1,"")))))))))))))))))))))))</f>
        <v/>
      </c>
      <c r="V448" s="13" t="str">
        <f>IF(AND(W448="c",$A448&gt;=1,OR(X448={1,"2a","2b",3,"5a","5b","10a","10b","20a","20b","40a","40b","80a","80b","160a","160b"})),"w",IF(AND(W448="",$A448&gt;=1,OR(X448={1,"2a","2b",3,"5a","5b","10a","10b","20a","20b","40a","40b","80a","80b","160a","160b"})),"l",""))</f>
        <v/>
      </c>
      <c r="W448" s="7" t="str">
        <f>IF(OR($A448={3,6,9,12,15,18,21,24,27,30,33,36}),"c","")</f>
        <v/>
      </c>
      <c r="X448" s="14" t="str">
        <f>IF(AND(OR($E447={"a/c","b/c","c/a","c/b"}),V447="w"),VLOOKUP(X447,$AA$2:$AB$17,2,FALSE),IF(AND(OR($E447={"a/c","b/c","c/a","c/b"}),V447="l"),VLOOKUP(X447,$AC$2:$AD$17,2,FALSE),IF(AND(OR($E447={"a/c","b/c","c/a","c/b"}),V446="w"),VLOOKUP(X446,$AA$2:$AB$17,2,FALSE),IF(AND(OR($E447={"a/c","b/c","c/a","c/b"}),V446="l"),VLOOKUP(X446,$AC$2:$AD$17,2,FALSE),IF(AND(OR($E447={"a/c","b/c","c/a","c/b"}),V445="w"),VLOOKUP(X445,$AA$2:$AB$17,2,FALSE),IF(AND(OR($E447={"a/c","b/c","c/a","c/b"}),V445="l"),VLOOKUP(X445,$AC$2:$AD$17,2,FALSE),IF(AND(OR($E447={"a/c","b/c","c/a","c/b"}),V444="w"),VLOOKUP(X444,$AA$2:$AB$17,2,FALSE),IF(AND(OR($E447={"a/c","b/c","c/a","c/b"}),V444="l"),VLOOKUP(X444,$AC$2:$AD$17,2,FALSE),IF(AND(OR($E447={"a/c","b/c","c/a","c/b"}),V443="w"),VLOOKUP(X443,$AA$2:$AB$17,2,FALSE),IF(AND(OR($E447={"a/c","b/c","c/a","c/b"}),V443="l"),VLOOKUP(X443,$AC$2:$AD$17,2,FALSE),IF(AND(OR($E447={"a/c","b/c","c/a","c/b"}),V442="w"),VLOOKUP(X442,$AA$2:$AB$17,2,FALSE),IF(AND(OR($E447={"a/c","b/c","c/a","c/b"}),V442="l"),VLOOKUP(X442,$AC$2:$AD$17,2,FALSE),IF(AND(OR($E447={"a/c","b/c","c/a","c/b"}),V441="w"),VLOOKUP(X441,$AA$2:$AB$17,2,FALSE),IF(AND(OR($E447={"a/c","b/c","c/a","c/b"}),V441="l"),VLOOKUP(X441,$AC$2:$AD$17,2,FALSE),IF(AND(OR($E447={"a/c","b/c","c/a","c/b"}),V440="w"),VLOOKUP(X440,$AA$2:$AB$17,2,FALSE),IF(AND(OR($E447={"a/c","b/c","c/a","c/b"}),V440="l"),VLOOKUP(X440,$AC$2:$AD$17,2,FALSE),IF(AND(OR($E447={"a/c","b/c","c/a","c/b"}),V439="w"),VLOOKUP(X439,$AA$2:$AB$17,2,FALSE),IF(AND(OR($E447={"a/c","b/c","c/a","c/b"}),V439="l"),VLOOKUP(X439,$AC$2:$AD$17,2,FALSE),IF(AND(OR($E447={"a/c","b/c","c/a","c/b"}),V438="w"),VLOOKUP(X438,$AA$2:$AB$17,2,FALSE),IF(AND(OR($E447={"a/c","b/c","c/a","c/b"}),V438="l"),VLOOKUP(X438,$AC$2:$AD$17,2,FALSE),IF(AND(OR($E447={"a/c","b/c","c/a","c/b"}),V437="w"),VLOOKUP(X437,$AA$2:$AB$17,2,FALSE),IF(AND(OR($E447={"a/c","b/c","c/a","c/b"}),V437="l"),VLOOKUP(X437,$AC$2:$AD$17,2,FALSE),IF(OR($E447={"a/c","b/c","c/a","c/b"}),1,"")))))))))))))))))))))))</f>
        <v/>
      </c>
      <c r="Y448" s="12">
        <f t="shared" si="38"/>
        <v>0</v>
      </c>
      <c r="Z448" s="27">
        <f t="shared" si="39"/>
        <v>0</v>
      </c>
    </row>
    <row r="449" spans="2:26">
      <c r="B449" s="9" t="str">
        <f>IF(OR($A449={1,2,3,4,5,6,7,8,9,10,11,12}),1,IF(OR($A449={13,14,15,16,17,18,19,20,21,22,23,24}),2,IF(OR($A449={25,26,27,28,29,30,31,32,33,34,35,36}),3,"")))</f>
        <v/>
      </c>
      <c r="C449" s="9" t="str">
        <f>IF(OR($A449={1,4,7,10,13,16,19,22,25,28,31,34}),"A",IF(OR($A449={2,5,8,11,14,17,20,23,26,29,32,35}),"B",IF(OR($A449={3,6,9,12,15,18,21,24,27,30,33,36}),"C","")))</f>
        <v/>
      </c>
      <c r="D449" t="str">
        <f t="shared" si="40"/>
        <v/>
      </c>
      <c r="E449" t="str">
        <f t="shared" si="41"/>
        <v/>
      </c>
      <c r="F449" s="13" t="str">
        <f>IF(AND(G449="d",$A449&gt;=1,OR(H449={1,"2a","2b",3,"5a","5b","10a","10b","20a","20b","40a","40b","80a","80b","160a","160b"})),"w",IF(AND(G449="",$A449&gt;=1,OR(H449={1,"2a","2b",3,"5a","5b","10a","10b","20a","20b","40a","40b","80a","80b","160a","160b"})),"l",""))</f>
        <v/>
      </c>
      <c r="G449" s="7" t="str">
        <f>IF(OR($A449={1,2,3,4,5,6,7,8,9,10,11,12}),"d","")</f>
        <v/>
      </c>
      <c r="H449" s="14" t="str">
        <f>IF(AND(OR($D448={"1/2","1/3","2/1","3/1"}),F448="w"),VLOOKUP(H448,$AA$2:$AB$17,2,FALSE),IF(AND(OR($D448={"1/2","1/3","2/1","3/1"}),F448="l"),VLOOKUP(H448,$AC$2:$AD$17,2,FALSE),IF(AND(OR($D448={"1/2","1/3","2/1","3/1"}),F447="w"),VLOOKUP(H447,$AA$2:$AB$17,2,FALSE),IF(AND(OR($D448={"1/2","1/3","2/1","3/1"}),F447="l"),VLOOKUP(H447,$AC$2:$AD$17,2,FALSE),IF(AND(OR($D448={"1/2","1/3","2/1","3/1"}),F446="w"),VLOOKUP(H446,$AA$2:$AB$17,2,FALSE),IF(AND(OR($D448={"1/2","1/3","2/1","3/1"}),F446="l"),VLOOKUP(H446,$AC$2:$AD$17,2,FALSE),IF(AND(OR($D448={"1/2","1/3","2/1","3/1"}),F445="w"),VLOOKUP(H445,$AA$2:$AB$17,2,FALSE),IF(AND(OR($D448={"1/2","1/3","2/1","3/1"}),F445="l"),VLOOKUP(H445,$AC$2:$AD$17,2,FALSE),IF(AND(OR($D448={"1/2","1/3","2/1","3/1"}),F444="w"),VLOOKUP(H444,$AA$2:$AB$17,2,FALSE),IF(AND(OR($D448={"1/2","1/3","2/1","3/1"}),F444="l"),VLOOKUP(H444,$AC$2:$AD$17,2,FALSE),IF(AND(OR($D448={"1/2","1/3","2/1","3/1"}),F443="w"),VLOOKUP(H443,$AA$2:$AB$17,2,FALSE),IF(AND(OR($D448={"1/2","1/3","2/1","3/1"}),F443="l"),VLOOKUP(H443,$AC$2:$AD$17,2,FALSE),IF(AND(OR($D448={"1/2","1/3","2/1","3/1"}),F442="w"),VLOOKUP(H442,$AA$2:$AB$17,2,FALSE),IF(AND(OR($D448={"1/2","1/3","2/1","3/1"}),F442="l"),VLOOKUP(H442,$AC$2:$AD$17,2,FALSE),IF(AND(OR($D448={"1/2","1/3","2/1","3/1"}),F441="w"),VLOOKUP(H441,$AA$2:$AB$17,2,FALSE),IF(AND(OR($D448={"1/2","1/3","2/1","3/1"}),F441="l"),VLOOKUP(H441,$AC$2:$AD$17,2,FALSE),IF(AND(OR($D448={"1/2","1/3","2/1","3/1"}),F440="w"),VLOOKUP(H440,$AA$2:$AB$17,2,FALSE),IF(AND(OR($D448={"1/2","1/3","2/1","3/1"}),F440="l"),VLOOKUP(H440,$AC$2:$AD$17,2,FALSE),IF(AND(OR($D448={"1/2","1/3","2/1","3/1"}),F439="w"),VLOOKUP(H439,$AA$2:$AB$17,2,FALSE),IF(AND(OR($D448={"1/2","1/3","2/1","3/1"}),F439="l"),VLOOKUP(H439,$AC$2:$AD$17,2,FALSE),IF(AND(OR($D448={"1/2","1/3","2/1","3/1"}),F438="w"),VLOOKUP(H438,$AA$2:$AB$17,2,FALSE),IF(AND(OR($D448={"1/2","1/3","2/1","3/1"}),F438="l"),VLOOKUP(H438,$AC$2:$AD$17,2,FALSE),IF(OR($D448={"1/2","1/3","2/1","3/1"}),1,"")))))))))))))))))))))))</f>
        <v/>
      </c>
      <c r="I449" s="13" t="str">
        <f>IF(AND(J449="d",$A449&gt;=1,OR(K449={1,"2a","2b",3,"5a","5b","10a","10b","20a","20b","40a","40b","80a","80b","160a","160b"})),"w",IF(AND(J449="",$A449&gt;=1,OR(K449={1,"2a","2b",3,"5a","5b","10a","10b","20a","20b","40a","40b","80a","80b","160a","160b"})),"l",""))</f>
        <v/>
      </c>
      <c r="J449" s="7" t="str">
        <f>IF(OR($A449={13,14,15,16,17,18,19,20,21,22,23,24}),"d","")</f>
        <v/>
      </c>
      <c r="K449" s="14" t="str">
        <f>IF(AND(OR($D448={"1/2","2/3","2/1","3/2"}),I448="w"),VLOOKUP(K448,$AA$2:$AB$17,2,FALSE),IF(AND(OR($D448={"1/2","2/3","2/1","3/2"}),I448="l"),VLOOKUP(K448,$AC$2:$AD$17,2,FALSE),IF(AND(OR($D448={"1/2","2/3","2/1","3/2"}),I447="w"),VLOOKUP(K447,$AA$2:$AB$17,2,FALSE),IF(AND(OR($D448={"1/2","2/3","2/1","3/2"}),I447="l"),VLOOKUP(K447,$AC$2:$AD$17,2,FALSE),IF(AND(OR($D448={"1/2","2/3","2/1","3/2"}),I446="w"),VLOOKUP(K446,$AA$2:$AB$17,2,FALSE),IF(AND(OR($D448={"1/2","2/3","2/1","3/2"}),I446="l"),VLOOKUP(K446,$AC$2:$AD$17,2,FALSE),IF(AND(OR($D448={"1/2","2/3","2/1","3/2"}),I445="w"),VLOOKUP(K445,$AA$2:$AB$17,2,FALSE),IF(AND(OR($D448={"1/2","2/3","2/1","3/2"}),I445="l"),VLOOKUP(K445,$AC$2:$AD$17,2,FALSE),IF(AND(OR($D448={"1/2","2/3","2/1","3/2"}),I444="w"),VLOOKUP(K444,$AA$2:$AB$17,2,FALSE),IF(AND(OR($D448={"1/2","2/3","2/1","3/2"}),I444="l"),VLOOKUP(K444,$AC$2:$AD$17,2,FALSE),IF(AND(OR($D448={"1/2","2/3","2/1","3/2"}),I443="w"),VLOOKUP(K443,$AA$2:$AB$17,2,FALSE),IF(AND(OR($D448={"1/2","2/3","2/1","3/2"}),I443="l"),VLOOKUP(K443,$AC$2:$AD$17,2,FALSE),IF(AND(OR($D448={"1/2","2/3","2/1","3/2"}),I442="w"),VLOOKUP(K442,$AA$2:$AB$17,2,FALSE),IF(AND(OR($D448={"1/2","2/3","2/1","3/2"}),I442="l"),VLOOKUP(K442,$AC$2:$AD$17,2,FALSE),IF(AND(OR($D448={"1/2","2/3","2/1","3/2"}),I441="w"),VLOOKUP(K441,$AA$2:$AB$17,2,FALSE),IF(AND(OR($D448={"1/2","2/3","2/1","3/2"}),I441="l"),VLOOKUP(K441,$AC$2:$AD$17,2,FALSE),IF(AND(OR($D448={"1/2","2/3","2/1","3/2"}),I440="w"),VLOOKUP(K440,$AA$2:$AB$17,2,FALSE),IF(AND(OR($D448={"1/2","2/3","2/1","3/2"}),I440="l"),VLOOKUP(K440,$AC$2:$AD$17,2,FALSE),IF(AND(OR($D448={"1/2","2/3","2/1","3/2"}),I439="w"),VLOOKUP(K439,$AA$2:$AB$17,2,FALSE),IF(AND(OR($D448={"1/2","2/3","2/1","3/2"}),I439="l"),VLOOKUP(K439,$AC$2:$AD$17,2,FALSE),IF(AND(OR($D448={"1/2","2/3","2/1","3/2"}),I438="w"),VLOOKUP(K438,$AA$2:$AB$17,2,FALSE),IF(AND(OR($D448={"1/2","2/3","2/1","3/2"}),I438="l"),VLOOKUP(K438,$AC$2:$AD$17,2,FALSE),IF(OR($D448={"1/2","2/3","2/1","3/2"}),1,"")))))))))))))))))))))))</f>
        <v/>
      </c>
      <c r="L449" s="13" t="str">
        <f>IF(AND(M449="d",$A449&gt;=1,OR(N449={1,"2a","2b",3,"5a","5b","10a","10b","20a","20b","40a","40b","80a","80b","160a","160b"})),"w",IF(AND(M449="",$A449&gt;=1,OR(N449={1,"2a","2b",3,"5a","5b","10a","10b","20a","20b","40a","40b","80a","80b","160a","160b"})),"l",""))</f>
        <v/>
      </c>
      <c r="M449" s="7" t="str">
        <f>IF(OR($A449={25,26,27,28,29,30,31,32,33,34,35,36}),"d","")</f>
        <v/>
      </c>
      <c r="N449" s="14" t="str">
        <f>IF(AND(OR($D448={"1/3","2/3","3/1","3/2"}),L448="w"),VLOOKUP(N448,$AA$2:$AB$17,2,FALSE),IF(AND(OR($D448={"1/3","2/3","3/1","3/2"}),L448="l"),VLOOKUP(N448,$AC$2:$AD$17,2,FALSE),IF(AND(OR($D448={"1/3","2/3","3/1","3/2"}),L447="w"),VLOOKUP(N447,$AA$2:$AB$17,2,FALSE),IF(AND(OR($D448={"1/3","2/3","3/1","3/2"}),L447="l"),VLOOKUP(N447,$AC$2:$AD$17,2,FALSE),IF(AND(OR($D448={"1/3","2/3","3/1","3/2"}),L446="w"),VLOOKUP(N446,$AA$2:$AB$17,2,FALSE),IF(AND(OR($D448={"1/3","2/3","3/1","3/2"}),L446="l"),VLOOKUP(N446,$AC$2:$AD$17,2,FALSE),IF(AND(OR($D448={"1/3","2/3","3/1","3/2"}),L445="w"),VLOOKUP(N445,$AA$2:$AB$17,2,FALSE),IF(AND(OR($D448={"1/3","2/3","3/1","3/2"}),L445="l"),VLOOKUP(N445,$AC$2:$AD$17,2,FALSE),IF(AND(OR($D448={"1/3","2/3","3/1","3/2"}),L444="w"),VLOOKUP(N444,$AA$2:$AB$17,2,FALSE),IF(AND(OR($D448={"1/3","2/3","3/1","3/2"}),L444="l"),VLOOKUP(N444,$AC$2:$AD$17,2,FALSE),IF(AND(OR($D448={"1/3","2/3","3/1","3/2"}),L443="w"),VLOOKUP(N443,$AA$2:$AB$17,2,FALSE),IF(AND(OR($D448={"1/3","2/3","3/1","3/2"}),L443="l"),VLOOKUP(N443,$AC$2:$AD$17,2,FALSE),IF(AND(OR($D448={"1/3","2/3","3/1","3/2"}),L442="w"),VLOOKUP(N442,$AA$2:$AB$17,2,FALSE),IF(AND(OR($D448={"1/3","2/3","3/1","3/2"}),L442="l"),VLOOKUP(N442,$AC$2:$AD$17,2,FALSE),IF(AND(OR($D448={"1/3","2/3","3/1","3/2"}),L441="w"),VLOOKUP(N441,$AA$2:$AB$17,2,FALSE),IF(AND(OR($D448={"1/3","2/3","3/1","3/2"}),L441="l"),VLOOKUP(N441,$AC$2:$AD$17,2,FALSE),IF(AND(OR($D448={"1/3","2/3","3/1","3/2"}),L440="w"),VLOOKUP(N440,$AA$2:$AB$17,2,FALSE),IF(AND(OR($D448={"1/3","2/3","3/1","3/2"}),L440="l"),VLOOKUP(N440,$AC$2:$AD$17,2,FALSE),IF(AND(OR($D448={"1/3","2/3","3/1","3/2"}),L439="w"),VLOOKUP(N439,$AA$2:$AB$17,2,FALSE),IF(AND(OR($D448={"1/3","2/3","3/1","3/2"}),L439="l"),VLOOKUP(N439,$AC$2:$AD$17,2,FALSE),IF(AND(OR($D448={"1/3","2/3","3/1","3/2"}),L438="w"),VLOOKUP(N438,$AA$2:$AB$17,2,FALSE),IF(AND(OR($D448={"1/3","2/3","3/1","3/2"}),L438="l"),VLOOKUP(N438,$AC$2:$AD$17,2,FALSE),IF(OR($D448={"1/3","2/3","3/1","3/2"}),1,"")))))))))))))))))))))))</f>
        <v/>
      </c>
      <c r="O449" s="12">
        <f t="shared" si="37"/>
        <v>0</v>
      </c>
      <c r="P449" s="13" t="str">
        <f>IF(AND(Q449="c",$A449&gt;=1,OR(R449={1,"2a","2b",3,"5a","5b","10a","10b","20a","20b","40a","40b","80a","80b","160a","160b"})),"w",IF(AND(Q449="",$A449&gt;=1,OR(R449={1,"2a","2b",3,"5a","5b","10a","10b","20a","20b","40a","40b","80a","80b","160a","160b"})),"l",""))</f>
        <v/>
      </c>
      <c r="Q449" s="7" t="str">
        <f>IF(OR($A449={1,4,7,10,13,16,19,22,25,28,31,34}),"c","")</f>
        <v/>
      </c>
      <c r="R449" s="14" t="str">
        <f>IF(AND(OR($E448={"a/b","a/c","b/a","c/a"}),P448="w"),VLOOKUP(R448,$AA$2:$AB$17,2,FALSE),IF(AND(OR($E448={"a/b","a/c","b/a","c/a"}),P448="l"),VLOOKUP(R448,$AC$2:$AD$17,2,FALSE),IF(AND(OR($E448={"a/b","a/c","b/a","c/a"}),P447="w"),VLOOKUP(R447,$AA$2:$AB$17,2,FALSE),IF(AND(OR($E448={"a/b","a/c","b/a","c/a"}),P447="l"),VLOOKUP(R447,$AC$2:$AD$17,2,FALSE),IF(AND(OR($E448={"a/b","a/c","b/a","c/a"}),P446="w"),VLOOKUP(R446,$AA$2:$AB$17,2,FALSE),IF(AND(OR($E448={"a/b","a/c","b/a","c/a"}),P446="l"),VLOOKUP(R446,$AC$2:$AD$17,2,FALSE),IF(AND(OR($E448={"a/b","a/c","b/a","c/a"}),P445="w"),VLOOKUP(R445,$AA$2:$AB$17,2,FALSE),IF(AND(OR($E448={"a/b","a/c","b/a","c/a"}),P445="l"),VLOOKUP(R445,$AC$2:$AD$17,2,FALSE),IF(AND(OR($E448={"a/b","a/c","b/a","c/a"}),P444="w"),VLOOKUP(R444,$AA$2:$AB$17,2,FALSE),IF(AND(OR($E448={"a/b","a/c","b/a","c/a"}),P444="l"),VLOOKUP(R444,$AC$2:$AD$17,2,FALSE),IF(AND(OR($E448={"a/b","a/c","b/a","c/a"}),P443="w"),VLOOKUP(R443,$AA$2:$AB$17,2,FALSE),IF(AND(OR($E448={"a/b","a/c","b/a","c/a"}),P443="l"),VLOOKUP(R443,$AC$2:$AD$17,2,FALSE),IF(AND(OR($E448={"a/b","a/c","b/a","c/a"}),P442="w"),VLOOKUP(R442,$AA$2:$AB$17,2,FALSE),IF(AND(OR($E448={"a/b","a/c","b/a","c/a"}),P442="l"),VLOOKUP(R442,$AC$2:$AD$17,2,FALSE),IF(AND(OR($E448={"a/b","a/c","b/a","c/a"}),P441="w"),VLOOKUP(R441,$AA$2:$AB$17,2,FALSE),IF(AND(OR($E448={"a/b","a/c","b/a","c/a"}),P441="l"),VLOOKUP(R441,$AC$2:$AD$17,2,FALSE),IF(AND(OR($E448={"a/b","a/c","b/a","c/a"}),P440="w"),VLOOKUP(R440,$AA$2:$AB$17,2,FALSE),IF(AND(OR($E448={"a/b","a/c","b/a","c/a"}),P440="l"),VLOOKUP(R440,$AC$2:$AD$17,2,FALSE),IF(AND(OR($E448={"a/b","a/c","b/a","c/a"}),P439="w"),VLOOKUP(R439,$AA$2:$AB$17,2,FALSE),IF(AND(OR($E448={"a/b","a/c","b/a","c/a"}),P439="l"),VLOOKUP(R439,$AC$2:$AD$17,2,FALSE),IF(AND(OR($E448={"a/b","a/c","b/a","c/a"}),P438="w"),VLOOKUP(R438,$AA$2:$AB$17,2,FALSE),IF(AND(OR($E448={"a/b","a/c","b/a","c/a"}),P438="l"),VLOOKUP(R438,$AC$2:$AD$17,2,FALSE),IF(OR($E448={"a/b","a/c","b/a","c/a"}),1,"")))))))))))))))))))))))</f>
        <v/>
      </c>
      <c r="S449" s="13" t="str">
        <f>IF(AND(T449="c",$A449&gt;=1,OR(U449={1,"2a","2b",3,"5a","5b","10a","10b","20a","20b","40a","40b","80a","80b","160a","160b"})),"w",IF(AND(T449="",$A449&gt;=1,OR(U449={1,"2a","2b",3,"5a","5b","10a","10b","20a","20b","40a","40b","80a","80b","160a","160b"})),"l",""))</f>
        <v/>
      </c>
      <c r="T449" s="7" t="str">
        <f>IF(OR($A449={2,5,8,11,14,17,20,23,26,29,32,35}),"c","")</f>
        <v/>
      </c>
      <c r="U449" s="14" t="str">
        <f>IF(AND(OR($E448={"a/b","b/c","b/a","c/b"}),S448="w"),VLOOKUP(U448,$AA$2:$AB$17,2,FALSE),IF(AND(OR($E448={"a/b","b/c","b/a","c/b"}),S448="l"),VLOOKUP(U448,$AC$2:$AD$17,2,FALSE),IF(AND(OR($E448={"a/b","b/c","b/a","c/b"}),S447="w"),VLOOKUP(U447,$AA$2:$AB$17,2,FALSE),IF(AND(OR($E448={"a/b","b/c","b/a","c/b"}),S447="l"),VLOOKUP(U447,$AC$2:$AD$17,2,FALSE),IF(AND(OR($E448={"a/b","b/c","b/a","c/b"}),S446="w"),VLOOKUP(U446,$AA$2:$AB$17,2,FALSE),IF(AND(OR($E448={"a/b","b/c","b/a","c/b"}),S446="l"),VLOOKUP(U446,$AC$2:$AD$17,2,FALSE),IF(AND(OR($E448={"a/b","b/c","b/a","c/b"}),S445="w"),VLOOKUP(U445,$AA$2:$AB$17,2,FALSE),IF(AND(OR($E448={"a/b","b/c","b/a","c/b"}),S445="l"),VLOOKUP(U445,$AC$2:$AD$17,2,FALSE),IF(AND(OR($E448={"a/b","b/c","b/a","c/b"}),S444="w"),VLOOKUP(U444,$AA$2:$AB$17,2,FALSE),IF(AND(OR($E448={"a/b","b/c","b/a","c/b"}),S444="l"),VLOOKUP(U444,$AC$2:$AD$17,2,FALSE),IF(AND(OR($E448={"a/b","b/c","b/a","c/b"}),S443="w"),VLOOKUP(U443,$AA$2:$AB$17,2,FALSE),IF(AND(OR($E448={"a/b","b/c","b/a","c/b"}),S443="l"),VLOOKUP(U443,$AC$2:$AD$17,2,FALSE),IF(AND(OR($E448={"a/b","b/c","b/a","c/b"}),S442="w"),VLOOKUP(U442,$AA$2:$AB$17,2,FALSE),IF(AND(OR($E448={"a/b","b/c","b/a","c/b"}),S442="l"),VLOOKUP(U442,$AC$2:$AD$17,2,FALSE),IF(AND(OR($E448={"a/b","b/c","b/a","c/b"}),S441="w"),VLOOKUP(U441,$AA$2:$AB$17,2,FALSE),IF(AND(OR($E448={"a/b","b/c","b/a","c/b"}),S441="l"),VLOOKUP(U441,$AC$2:$AD$17,2,FALSE),IF(AND(OR($E448={"a/b","b/c","b/a","c/b"}),S440="w"),VLOOKUP(U440,$AA$2:$AB$17,2,FALSE),IF(AND(OR($E448={"a/b","b/c","b/a","c/b"}),S440="l"),VLOOKUP(U440,$AC$2:$AD$17,2,FALSE),IF(AND(OR($E448={"a/b","b/c","b/a","c/b"}),S439="w"),VLOOKUP(U439,$AA$2:$AB$17,2,FALSE),IF(AND(OR($E448={"a/b","b/c","b/a","c/b"}),S439="l"),VLOOKUP(U439,$AC$2:$AD$17,2,FALSE),IF(AND(OR($E448={"a/b","b/c","b/a","c/b"}),S438="w"),VLOOKUP(U438,$AA$2:$AB$17,2,FALSE),IF(AND(OR($E448={"a/b","b/c","b/a","c/b"}),S438="l"),VLOOKUP(U438,$AC$2:$AD$17,2,FALSE),IF(OR($E448={"a/b","b/c","b/a","c/b"}),1,"")))))))))))))))))))))))</f>
        <v/>
      </c>
      <c r="V449" s="13" t="str">
        <f>IF(AND(W449="c",$A449&gt;=1,OR(X449={1,"2a","2b",3,"5a","5b","10a","10b","20a","20b","40a","40b","80a","80b","160a","160b"})),"w",IF(AND(W449="",$A449&gt;=1,OR(X449={1,"2a","2b",3,"5a","5b","10a","10b","20a","20b","40a","40b","80a","80b","160a","160b"})),"l",""))</f>
        <v/>
      </c>
      <c r="W449" s="7" t="str">
        <f>IF(OR($A449={3,6,9,12,15,18,21,24,27,30,33,36}),"c","")</f>
        <v/>
      </c>
      <c r="X449" s="14" t="str">
        <f>IF(AND(OR($E448={"a/c","b/c","c/a","c/b"}),V448="w"),VLOOKUP(X448,$AA$2:$AB$17,2,FALSE),IF(AND(OR($E448={"a/c","b/c","c/a","c/b"}),V448="l"),VLOOKUP(X448,$AC$2:$AD$17,2,FALSE),IF(AND(OR($E448={"a/c","b/c","c/a","c/b"}),V447="w"),VLOOKUP(X447,$AA$2:$AB$17,2,FALSE),IF(AND(OR($E448={"a/c","b/c","c/a","c/b"}),V447="l"),VLOOKUP(X447,$AC$2:$AD$17,2,FALSE),IF(AND(OR($E448={"a/c","b/c","c/a","c/b"}),V446="w"),VLOOKUP(X446,$AA$2:$AB$17,2,FALSE),IF(AND(OR($E448={"a/c","b/c","c/a","c/b"}),V446="l"),VLOOKUP(X446,$AC$2:$AD$17,2,FALSE),IF(AND(OR($E448={"a/c","b/c","c/a","c/b"}),V445="w"),VLOOKUP(X445,$AA$2:$AB$17,2,FALSE),IF(AND(OR($E448={"a/c","b/c","c/a","c/b"}),V445="l"),VLOOKUP(X445,$AC$2:$AD$17,2,FALSE),IF(AND(OR($E448={"a/c","b/c","c/a","c/b"}),V444="w"),VLOOKUP(X444,$AA$2:$AB$17,2,FALSE),IF(AND(OR($E448={"a/c","b/c","c/a","c/b"}),V444="l"),VLOOKUP(X444,$AC$2:$AD$17,2,FALSE),IF(AND(OR($E448={"a/c","b/c","c/a","c/b"}),V443="w"),VLOOKUP(X443,$AA$2:$AB$17,2,FALSE),IF(AND(OR($E448={"a/c","b/c","c/a","c/b"}),V443="l"),VLOOKUP(X443,$AC$2:$AD$17,2,FALSE),IF(AND(OR($E448={"a/c","b/c","c/a","c/b"}),V442="w"),VLOOKUP(X442,$AA$2:$AB$17,2,FALSE),IF(AND(OR($E448={"a/c","b/c","c/a","c/b"}),V442="l"),VLOOKUP(X442,$AC$2:$AD$17,2,FALSE),IF(AND(OR($E448={"a/c","b/c","c/a","c/b"}),V441="w"),VLOOKUP(X441,$AA$2:$AB$17,2,FALSE),IF(AND(OR($E448={"a/c","b/c","c/a","c/b"}),V441="l"),VLOOKUP(X441,$AC$2:$AD$17,2,FALSE),IF(AND(OR($E448={"a/c","b/c","c/a","c/b"}),V440="w"),VLOOKUP(X440,$AA$2:$AB$17,2,FALSE),IF(AND(OR($E448={"a/c","b/c","c/a","c/b"}),V440="l"),VLOOKUP(X440,$AC$2:$AD$17,2,FALSE),IF(AND(OR($E448={"a/c","b/c","c/a","c/b"}),V439="w"),VLOOKUP(X439,$AA$2:$AB$17,2,FALSE),IF(AND(OR($E448={"a/c","b/c","c/a","c/b"}),V439="l"),VLOOKUP(X439,$AC$2:$AD$17,2,FALSE),IF(AND(OR($E448={"a/c","b/c","c/a","c/b"}),V438="w"),VLOOKUP(X438,$AA$2:$AB$17,2,FALSE),IF(AND(OR($E448={"a/c","b/c","c/a","c/b"}),V438="l"),VLOOKUP(X438,$AC$2:$AD$17,2,FALSE),IF(OR($E448={"a/c","b/c","c/a","c/b"}),1,"")))))))))))))))))))))))</f>
        <v/>
      </c>
      <c r="Y449" s="12">
        <f t="shared" si="38"/>
        <v>0</v>
      </c>
      <c r="Z449" s="27">
        <f t="shared" si="39"/>
        <v>0</v>
      </c>
    </row>
    <row r="450" spans="2:26">
      <c r="B450" s="9" t="str">
        <f>IF(OR($A450={1,2,3,4,5,6,7,8,9,10,11,12}),1,IF(OR($A450={13,14,15,16,17,18,19,20,21,22,23,24}),2,IF(OR($A450={25,26,27,28,29,30,31,32,33,34,35,36}),3,"")))</f>
        <v/>
      </c>
      <c r="C450" s="9" t="str">
        <f>IF(OR($A450={1,4,7,10,13,16,19,22,25,28,31,34}),"A",IF(OR($A450={2,5,8,11,14,17,20,23,26,29,32,35}),"B",IF(OR($A450={3,6,9,12,15,18,21,24,27,30,33,36}),"C","")))</f>
        <v/>
      </c>
      <c r="D450" t="str">
        <f t="shared" si="40"/>
        <v/>
      </c>
      <c r="E450" t="str">
        <f t="shared" si="41"/>
        <v/>
      </c>
      <c r="F450" s="13" t="str">
        <f>IF(AND(G450="d",$A450&gt;=1,OR(H450={1,"2a","2b",3,"5a","5b","10a","10b","20a","20b","40a","40b","80a","80b","160a","160b"})),"w",IF(AND(G450="",$A450&gt;=1,OR(H450={1,"2a","2b",3,"5a","5b","10a","10b","20a","20b","40a","40b","80a","80b","160a","160b"})),"l",""))</f>
        <v/>
      </c>
      <c r="G450" s="7" t="str">
        <f>IF(OR($A450={1,2,3,4,5,6,7,8,9,10,11,12}),"d","")</f>
        <v/>
      </c>
      <c r="H450" s="14" t="str">
        <f>IF(AND(OR($D449={"1/2","1/3","2/1","3/1"}),F449="w"),VLOOKUP(H449,$AA$2:$AB$17,2,FALSE),IF(AND(OR($D449={"1/2","1/3","2/1","3/1"}),F449="l"),VLOOKUP(H449,$AC$2:$AD$17,2,FALSE),IF(AND(OR($D449={"1/2","1/3","2/1","3/1"}),F448="w"),VLOOKUP(H448,$AA$2:$AB$17,2,FALSE),IF(AND(OR($D449={"1/2","1/3","2/1","3/1"}),F448="l"),VLOOKUP(H448,$AC$2:$AD$17,2,FALSE),IF(AND(OR($D449={"1/2","1/3","2/1","3/1"}),F447="w"),VLOOKUP(H447,$AA$2:$AB$17,2,FALSE),IF(AND(OR($D449={"1/2","1/3","2/1","3/1"}),F447="l"),VLOOKUP(H447,$AC$2:$AD$17,2,FALSE),IF(AND(OR($D449={"1/2","1/3","2/1","3/1"}),F446="w"),VLOOKUP(H446,$AA$2:$AB$17,2,FALSE),IF(AND(OR($D449={"1/2","1/3","2/1","3/1"}),F446="l"),VLOOKUP(H446,$AC$2:$AD$17,2,FALSE),IF(AND(OR($D449={"1/2","1/3","2/1","3/1"}),F445="w"),VLOOKUP(H445,$AA$2:$AB$17,2,FALSE),IF(AND(OR($D449={"1/2","1/3","2/1","3/1"}),F445="l"),VLOOKUP(H445,$AC$2:$AD$17,2,FALSE),IF(AND(OR($D449={"1/2","1/3","2/1","3/1"}),F444="w"),VLOOKUP(H444,$AA$2:$AB$17,2,FALSE),IF(AND(OR($D449={"1/2","1/3","2/1","3/1"}),F444="l"),VLOOKUP(H444,$AC$2:$AD$17,2,FALSE),IF(AND(OR($D449={"1/2","1/3","2/1","3/1"}),F443="w"),VLOOKUP(H443,$AA$2:$AB$17,2,FALSE),IF(AND(OR($D449={"1/2","1/3","2/1","3/1"}),F443="l"),VLOOKUP(H443,$AC$2:$AD$17,2,FALSE),IF(AND(OR($D449={"1/2","1/3","2/1","3/1"}),F442="w"),VLOOKUP(H442,$AA$2:$AB$17,2,FALSE),IF(AND(OR($D449={"1/2","1/3","2/1","3/1"}),F442="l"),VLOOKUP(H442,$AC$2:$AD$17,2,FALSE),IF(AND(OR($D449={"1/2","1/3","2/1","3/1"}),F441="w"),VLOOKUP(H441,$AA$2:$AB$17,2,FALSE),IF(AND(OR($D449={"1/2","1/3","2/1","3/1"}),F441="l"),VLOOKUP(H441,$AC$2:$AD$17,2,FALSE),IF(AND(OR($D449={"1/2","1/3","2/1","3/1"}),F440="w"),VLOOKUP(H440,$AA$2:$AB$17,2,FALSE),IF(AND(OR($D449={"1/2","1/3","2/1","3/1"}),F440="l"),VLOOKUP(H440,$AC$2:$AD$17,2,FALSE),IF(AND(OR($D449={"1/2","1/3","2/1","3/1"}),F439="w"),VLOOKUP(H439,$AA$2:$AB$17,2,FALSE),IF(AND(OR($D449={"1/2","1/3","2/1","3/1"}),F439="l"),VLOOKUP(H439,$AC$2:$AD$17,2,FALSE),IF(OR($D449={"1/2","1/3","2/1","3/1"}),1,"")))))))))))))))))))))))</f>
        <v/>
      </c>
      <c r="I450" s="13" t="str">
        <f>IF(AND(J450="d",$A450&gt;=1,OR(K450={1,"2a","2b",3,"5a","5b","10a","10b","20a","20b","40a","40b","80a","80b","160a","160b"})),"w",IF(AND(J450="",$A450&gt;=1,OR(K450={1,"2a","2b",3,"5a","5b","10a","10b","20a","20b","40a","40b","80a","80b","160a","160b"})),"l",""))</f>
        <v/>
      </c>
      <c r="J450" s="7" t="str">
        <f>IF(OR($A450={13,14,15,16,17,18,19,20,21,22,23,24}),"d","")</f>
        <v/>
      </c>
      <c r="K450" s="14" t="str">
        <f>IF(AND(OR($D449={"1/2","2/3","2/1","3/2"}),I449="w"),VLOOKUP(K449,$AA$2:$AB$17,2,FALSE),IF(AND(OR($D449={"1/2","2/3","2/1","3/2"}),I449="l"),VLOOKUP(K449,$AC$2:$AD$17,2,FALSE),IF(AND(OR($D449={"1/2","2/3","2/1","3/2"}),I448="w"),VLOOKUP(K448,$AA$2:$AB$17,2,FALSE),IF(AND(OR($D449={"1/2","2/3","2/1","3/2"}),I448="l"),VLOOKUP(K448,$AC$2:$AD$17,2,FALSE),IF(AND(OR($D449={"1/2","2/3","2/1","3/2"}),I447="w"),VLOOKUP(K447,$AA$2:$AB$17,2,FALSE),IF(AND(OR($D449={"1/2","2/3","2/1","3/2"}),I447="l"),VLOOKUP(K447,$AC$2:$AD$17,2,FALSE),IF(AND(OR($D449={"1/2","2/3","2/1","3/2"}),I446="w"),VLOOKUP(K446,$AA$2:$AB$17,2,FALSE),IF(AND(OR($D449={"1/2","2/3","2/1","3/2"}),I446="l"),VLOOKUP(K446,$AC$2:$AD$17,2,FALSE),IF(AND(OR($D449={"1/2","2/3","2/1","3/2"}),I445="w"),VLOOKUP(K445,$AA$2:$AB$17,2,FALSE),IF(AND(OR($D449={"1/2","2/3","2/1","3/2"}),I445="l"),VLOOKUP(K445,$AC$2:$AD$17,2,FALSE),IF(AND(OR($D449={"1/2","2/3","2/1","3/2"}),I444="w"),VLOOKUP(K444,$AA$2:$AB$17,2,FALSE),IF(AND(OR($D449={"1/2","2/3","2/1","3/2"}),I444="l"),VLOOKUP(K444,$AC$2:$AD$17,2,FALSE),IF(AND(OR($D449={"1/2","2/3","2/1","3/2"}),I443="w"),VLOOKUP(K443,$AA$2:$AB$17,2,FALSE),IF(AND(OR($D449={"1/2","2/3","2/1","3/2"}),I443="l"),VLOOKUP(K443,$AC$2:$AD$17,2,FALSE),IF(AND(OR($D449={"1/2","2/3","2/1","3/2"}),I442="w"),VLOOKUP(K442,$AA$2:$AB$17,2,FALSE),IF(AND(OR($D449={"1/2","2/3","2/1","3/2"}),I442="l"),VLOOKUP(K442,$AC$2:$AD$17,2,FALSE),IF(AND(OR($D449={"1/2","2/3","2/1","3/2"}),I441="w"),VLOOKUP(K441,$AA$2:$AB$17,2,FALSE),IF(AND(OR($D449={"1/2","2/3","2/1","3/2"}),I441="l"),VLOOKUP(K441,$AC$2:$AD$17,2,FALSE),IF(AND(OR($D449={"1/2","2/3","2/1","3/2"}),I440="w"),VLOOKUP(K440,$AA$2:$AB$17,2,FALSE),IF(AND(OR($D449={"1/2","2/3","2/1","3/2"}),I440="l"),VLOOKUP(K440,$AC$2:$AD$17,2,FALSE),IF(AND(OR($D449={"1/2","2/3","2/1","3/2"}),I439="w"),VLOOKUP(K439,$AA$2:$AB$17,2,FALSE),IF(AND(OR($D449={"1/2","2/3","2/1","3/2"}),I439="l"),VLOOKUP(K439,$AC$2:$AD$17,2,FALSE),IF(OR($D449={"1/2","2/3","2/1","3/2"}),1,"")))))))))))))))))))))))</f>
        <v/>
      </c>
      <c r="L450" s="13" t="str">
        <f>IF(AND(M450="d",$A450&gt;=1,OR(N450={1,"2a","2b",3,"5a","5b","10a","10b","20a","20b","40a","40b","80a","80b","160a","160b"})),"w",IF(AND(M450="",$A450&gt;=1,OR(N450={1,"2a","2b",3,"5a","5b","10a","10b","20a","20b","40a","40b","80a","80b","160a","160b"})),"l",""))</f>
        <v/>
      </c>
      <c r="M450" s="7" t="str">
        <f>IF(OR($A450={25,26,27,28,29,30,31,32,33,34,35,36}),"d","")</f>
        <v/>
      </c>
      <c r="N450" s="14" t="str">
        <f>IF(AND(OR($D449={"1/3","2/3","3/1","3/2"}),L449="w"),VLOOKUP(N449,$AA$2:$AB$17,2,FALSE),IF(AND(OR($D449={"1/3","2/3","3/1","3/2"}),L449="l"),VLOOKUP(N449,$AC$2:$AD$17,2,FALSE),IF(AND(OR($D449={"1/3","2/3","3/1","3/2"}),L448="w"),VLOOKUP(N448,$AA$2:$AB$17,2,FALSE),IF(AND(OR($D449={"1/3","2/3","3/1","3/2"}),L448="l"),VLOOKUP(N448,$AC$2:$AD$17,2,FALSE),IF(AND(OR($D449={"1/3","2/3","3/1","3/2"}),L447="w"),VLOOKUP(N447,$AA$2:$AB$17,2,FALSE),IF(AND(OR($D449={"1/3","2/3","3/1","3/2"}),L447="l"),VLOOKUP(N447,$AC$2:$AD$17,2,FALSE),IF(AND(OR($D449={"1/3","2/3","3/1","3/2"}),L446="w"),VLOOKUP(N446,$AA$2:$AB$17,2,FALSE),IF(AND(OR($D449={"1/3","2/3","3/1","3/2"}),L446="l"),VLOOKUP(N446,$AC$2:$AD$17,2,FALSE),IF(AND(OR($D449={"1/3","2/3","3/1","3/2"}),L445="w"),VLOOKUP(N445,$AA$2:$AB$17,2,FALSE),IF(AND(OR($D449={"1/3","2/3","3/1","3/2"}),L445="l"),VLOOKUP(N445,$AC$2:$AD$17,2,FALSE),IF(AND(OR($D449={"1/3","2/3","3/1","3/2"}),L444="w"),VLOOKUP(N444,$AA$2:$AB$17,2,FALSE),IF(AND(OR($D449={"1/3","2/3","3/1","3/2"}),L444="l"),VLOOKUP(N444,$AC$2:$AD$17,2,FALSE),IF(AND(OR($D449={"1/3","2/3","3/1","3/2"}),L443="w"),VLOOKUP(N443,$AA$2:$AB$17,2,FALSE),IF(AND(OR($D449={"1/3","2/3","3/1","3/2"}),L443="l"),VLOOKUP(N443,$AC$2:$AD$17,2,FALSE),IF(AND(OR($D449={"1/3","2/3","3/1","3/2"}),L442="w"),VLOOKUP(N442,$AA$2:$AB$17,2,FALSE),IF(AND(OR($D449={"1/3","2/3","3/1","3/2"}),L442="l"),VLOOKUP(N442,$AC$2:$AD$17,2,FALSE),IF(AND(OR($D449={"1/3","2/3","3/1","3/2"}),L441="w"),VLOOKUP(N441,$AA$2:$AB$17,2,FALSE),IF(AND(OR($D449={"1/3","2/3","3/1","3/2"}),L441="l"),VLOOKUP(N441,$AC$2:$AD$17,2,FALSE),IF(AND(OR($D449={"1/3","2/3","3/1","3/2"}),L440="w"),VLOOKUP(N440,$AA$2:$AB$17,2,FALSE),IF(AND(OR($D449={"1/3","2/3","3/1","3/2"}),L440="l"),VLOOKUP(N440,$AC$2:$AD$17,2,FALSE),IF(AND(OR($D449={"1/3","2/3","3/1","3/2"}),L439="w"),VLOOKUP(N439,$AA$2:$AB$17,2,FALSE),IF(AND(OR($D449={"1/3","2/3","3/1","3/2"}),L439="l"),VLOOKUP(N439,$AC$2:$AD$17,2,FALSE),IF(OR($D449={"1/3","2/3","3/1","3/2"}),1,"")))))))))))))))))))))))</f>
        <v/>
      </c>
      <c r="O450" s="12">
        <f t="shared" si="37"/>
        <v>0</v>
      </c>
      <c r="P450" s="13" t="str">
        <f>IF(AND(Q450="c",$A450&gt;=1,OR(R450={1,"2a","2b",3,"5a","5b","10a","10b","20a","20b","40a","40b","80a","80b","160a","160b"})),"w",IF(AND(Q450="",$A450&gt;=1,OR(R450={1,"2a","2b",3,"5a","5b","10a","10b","20a","20b","40a","40b","80a","80b","160a","160b"})),"l",""))</f>
        <v/>
      </c>
      <c r="Q450" s="7" t="str">
        <f>IF(OR($A450={1,4,7,10,13,16,19,22,25,28,31,34}),"c","")</f>
        <v/>
      </c>
      <c r="R450" s="14" t="str">
        <f>IF(AND(OR($E449={"a/b","a/c","b/a","c/a"}),P449="w"),VLOOKUP(R449,$AA$2:$AB$17,2,FALSE),IF(AND(OR($E449={"a/b","a/c","b/a","c/a"}),P449="l"),VLOOKUP(R449,$AC$2:$AD$17,2,FALSE),IF(AND(OR($E449={"a/b","a/c","b/a","c/a"}),P448="w"),VLOOKUP(R448,$AA$2:$AB$17,2,FALSE),IF(AND(OR($E449={"a/b","a/c","b/a","c/a"}),P448="l"),VLOOKUP(R448,$AC$2:$AD$17,2,FALSE),IF(AND(OR($E449={"a/b","a/c","b/a","c/a"}),P447="w"),VLOOKUP(R447,$AA$2:$AB$17,2,FALSE),IF(AND(OR($E449={"a/b","a/c","b/a","c/a"}),P447="l"),VLOOKUP(R447,$AC$2:$AD$17,2,FALSE),IF(AND(OR($E449={"a/b","a/c","b/a","c/a"}),P446="w"),VLOOKUP(R446,$AA$2:$AB$17,2,FALSE),IF(AND(OR($E449={"a/b","a/c","b/a","c/a"}),P446="l"),VLOOKUP(R446,$AC$2:$AD$17,2,FALSE),IF(AND(OR($E449={"a/b","a/c","b/a","c/a"}),P445="w"),VLOOKUP(R445,$AA$2:$AB$17,2,FALSE),IF(AND(OR($E449={"a/b","a/c","b/a","c/a"}),P445="l"),VLOOKUP(R445,$AC$2:$AD$17,2,FALSE),IF(AND(OR($E449={"a/b","a/c","b/a","c/a"}),P444="w"),VLOOKUP(R444,$AA$2:$AB$17,2,FALSE),IF(AND(OR($E449={"a/b","a/c","b/a","c/a"}),P444="l"),VLOOKUP(R444,$AC$2:$AD$17,2,FALSE),IF(AND(OR($E449={"a/b","a/c","b/a","c/a"}),P443="w"),VLOOKUP(R443,$AA$2:$AB$17,2,FALSE),IF(AND(OR($E449={"a/b","a/c","b/a","c/a"}),P443="l"),VLOOKUP(R443,$AC$2:$AD$17,2,FALSE),IF(AND(OR($E449={"a/b","a/c","b/a","c/a"}),P442="w"),VLOOKUP(R442,$AA$2:$AB$17,2,FALSE),IF(AND(OR($E449={"a/b","a/c","b/a","c/a"}),P442="l"),VLOOKUP(R442,$AC$2:$AD$17,2,FALSE),IF(AND(OR($E449={"a/b","a/c","b/a","c/a"}),P441="w"),VLOOKUP(R441,$AA$2:$AB$17,2,FALSE),IF(AND(OR($E449={"a/b","a/c","b/a","c/a"}),P441="l"),VLOOKUP(R441,$AC$2:$AD$17,2,FALSE),IF(AND(OR($E449={"a/b","a/c","b/a","c/a"}),P440="w"),VLOOKUP(R440,$AA$2:$AB$17,2,FALSE),IF(AND(OR($E449={"a/b","a/c","b/a","c/a"}),P440="l"),VLOOKUP(R440,$AC$2:$AD$17,2,FALSE),IF(AND(OR($E449={"a/b","a/c","b/a","c/a"}),P439="w"),VLOOKUP(R439,$AA$2:$AB$17,2,FALSE),IF(AND(OR($E449={"a/b","a/c","b/a","c/a"}),P439="l"),VLOOKUP(R439,$AC$2:$AD$17,2,FALSE),IF(OR($E449={"a/b","a/c","b/a","c/a"}),1,"")))))))))))))))))))))))</f>
        <v/>
      </c>
      <c r="S450" s="13" t="str">
        <f>IF(AND(T450="c",$A450&gt;=1,OR(U450={1,"2a","2b",3,"5a","5b","10a","10b","20a","20b","40a","40b","80a","80b","160a","160b"})),"w",IF(AND(T450="",$A450&gt;=1,OR(U450={1,"2a","2b",3,"5a","5b","10a","10b","20a","20b","40a","40b","80a","80b","160a","160b"})),"l",""))</f>
        <v/>
      </c>
      <c r="T450" s="7" t="str">
        <f>IF(OR($A450={2,5,8,11,14,17,20,23,26,29,32,35}),"c","")</f>
        <v/>
      </c>
      <c r="U450" s="14" t="str">
        <f>IF(AND(OR($E449={"a/b","b/c","b/a","c/b"}),S449="w"),VLOOKUP(U449,$AA$2:$AB$17,2,FALSE),IF(AND(OR($E449={"a/b","b/c","b/a","c/b"}),S449="l"),VLOOKUP(U449,$AC$2:$AD$17,2,FALSE),IF(AND(OR($E449={"a/b","b/c","b/a","c/b"}),S448="w"),VLOOKUP(U448,$AA$2:$AB$17,2,FALSE),IF(AND(OR($E449={"a/b","b/c","b/a","c/b"}),S448="l"),VLOOKUP(U448,$AC$2:$AD$17,2,FALSE),IF(AND(OR($E449={"a/b","b/c","b/a","c/b"}),S447="w"),VLOOKUP(U447,$AA$2:$AB$17,2,FALSE),IF(AND(OR($E449={"a/b","b/c","b/a","c/b"}),S447="l"),VLOOKUP(U447,$AC$2:$AD$17,2,FALSE),IF(AND(OR($E449={"a/b","b/c","b/a","c/b"}),S446="w"),VLOOKUP(U446,$AA$2:$AB$17,2,FALSE),IF(AND(OR($E449={"a/b","b/c","b/a","c/b"}),S446="l"),VLOOKUP(U446,$AC$2:$AD$17,2,FALSE),IF(AND(OR($E449={"a/b","b/c","b/a","c/b"}),S445="w"),VLOOKUP(U445,$AA$2:$AB$17,2,FALSE),IF(AND(OR($E449={"a/b","b/c","b/a","c/b"}),S445="l"),VLOOKUP(U445,$AC$2:$AD$17,2,FALSE),IF(AND(OR($E449={"a/b","b/c","b/a","c/b"}),S444="w"),VLOOKUP(U444,$AA$2:$AB$17,2,FALSE),IF(AND(OR($E449={"a/b","b/c","b/a","c/b"}),S444="l"),VLOOKUP(U444,$AC$2:$AD$17,2,FALSE),IF(AND(OR($E449={"a/b","b/c","b/a","c/b"}),S443="w"),VLOOKUP(U443,$AA$2:$AB$17,2,FALSE),IF(AND(OR($E449={"a/b","b/c","b/a","c/b"}),S443="l"),VLOOKUP(U443,$AC$2:$AD$17,2,FALSE),IF(AND(OR($E449={"a/b","b/c","b/a","c/b"}),S442="w"),VLOOKUP(U442,$AA$2:$AB$17,2,FALSE),IF(AND(OR($E449={"a/b","b/c","b/a","c/b"}),S442="l"),VLOOKUP(U442,$AC$2:$AD$17,2,FALSE),IF(AND(OR($E449={"a/b","b/c","b/a","c/b"}),S441="w"),VLOOKUP(U441,$AA$2:$AB$17,2,FALSE),IF(AND(OR($E449={"a/b","b/c","b/a","c/b"}),S441="l"),VLOOKUP(U441,$AC$2:$AD$17,2,FALSE),IF(AND(OR($E449={"a/b","b/c","b/a","c/b"}),S440="w"),VLOOKUP(U440,$AA$2:$AB$17,2,FALSE),IF(AND(OR($E449={"a/b","b/c","b/a","c/b"}),S440="l"),VLOOKUP(U440,$AC$2:$AD$17,2,FALSE),IF(AND(OR($E449={"a/b","b/c","b/a","c/b"}),S439="w"),VLOOKUP(U439,$AA$2:$AB$17,2,FALSE),IF(AND(OR($E449={"a/b","b/c","b/a","c/b"}),S439="l"),VLOOKUP(U439,$AC$2:$AD$17,2,FALSE),IF(OR($E449={"a/b","b/c","b/a","c/b"}),1,"")))))))))))))))))))))))</f>
        <v/>
      </c>
      <c r="V450" s="13" t="str">
        <f>IF(AND(W450="c",$A450&gt;=1,OR(X450={1,"2a","2b",3,"5a","5b","10a","10b","20a","20b","40a","40b","80a","80b","160a","160b"})),"w",IF(AND(W450="",$A450&gt;=1,OR(X450={1,"2a","2b",3,"5a","5b","10a","10b","20a","20b","40a","40b","80a","80b","160a","160b"})),"l",""))</f>
        <v/>
      </c>
      <c r="W450" s="7" t="str">
        <f>IF(OR($A450={3,6,9,12,15,18,21,24,27,30,33,36}),"c","")</f>
        <v/>
      </c>
      <c r="X450" s="14" t="str">
        <f>IF(AND(OR($E449={"a/c","b/c","c/a","c/b"}),V449="w"),VLOOKUP(X449,$AA$2:$AB$17,2,FALSE),IF(AND(OR($E449={"a/c","b/c","c/a","c/b"}),V449="l"),VLOOKUP(X449,$AC$2:$AD$17,2,FALSE),IF(AND(OR($E449={"a/c","b/c","c/a","c/b"}),V448="w"),VLOOKUP(X448,$AA$2:$AB$17,2,FALSE),IF(AND(OR($E449={"a/c","b/c","c/a","c/b"}),V448="l"),VLOOKUP(X448,$AC$2:$AD$17,2,FALSE),IF(AND(OR($E449={"a/c","b/c","c/a","c/b"}),V447="w"),VLOOKUP(X447,$AA$2:$AB$17,2,FALSE),IF(AND(OR($E449={"a/c","b/c","c/a","c/b"}),V447="l"),VLOOKUP(X447,$AC$2:$AD$17,2,FALSE),IF(AND(OR($E449={"a/c","b/c","c/a","c/b"}),V446="w"),VLOOKUP(X446,$AA$2:$AB$17,2,FALSE),IF(AND(OR($E449={"a/c","b/c","c/a","c/b"}),V446="l"),VLOOKUP(X446,$AC$2:$AD$17,2,FALSE),IF(AND(OR($E449={"a/c","b/c","c/a","c/b"}),V445="w"),VLOOKUP(X445,$AA$2:$AB$17,2,FALSE),IF(AND(OR($E449={"a/c","b/c","c/a","c/b"}),V445="l"),VLOOKUP(X445,$AC$2:$AD$17,2,FALSE),IF(AND(OR($E449={"a/c","b/c","c/a","c/b"}),V444="w"),VLOOKUP(X444,$AA$2:$AB$17,2,FALSE),IF(AND(OR($E449={"a/c","b/c","c/a","c/b"}),V444="l"),VLOOKUP(X444,$AC$2:$AD$17,2,FALSE),IF(AND(OR($E449={"a/c","b/c","c/a","c/b"}),V443="w"),VLOOKUP(X443,$AA$2:$AB$17,2,FALSE),IF(AND(OR($E449={"a/c","b/c","c/a","c/b"}),V443="l"),VLOOKUP(X443,$AC$2:$AD$17,2,FALSE),IF(AND(OR($E449={"a/c","b/c","c/a","c/b"}),V442="w"),VLOOKUP(X442,$AA$2:$AB$17,2,FALSE),IF(AND(OR($E449={"a/c","b/c","c/a","c/b"}),V442="l"),VLOOKUP(X442,$AC$2:$AD$17,2,FALSE),IF(AND(OR($E449={"a/c","b/c","c/a","c/b"}),V441="w"),VLOOKUP(X441,$AA$2:$AB$17,2,FALSE),IF(AND(OR($E449={"a/c","b/c","c/a","c/b"}),V441="l"),VLOOKUP(X441,$AC$2:$AD$17,2,FALSE),IF(AND(OR($E449={"a/c","b/c","c/a","c/b"}),V440="w"),VLOOKUP(X440,$AA$2:$AB$17,2,FALSE),IF(AND(OR($E449={"a/c","b/c","c/a","c/b"}),V440="l"),VLOOKUP(X440,$AC$2:$AD$17,2,FALSE),IF(AND(OR($E449={"a/c","b/c","c/a","c/b"}),V439="w"),VLOOKUP(X439,$AA$2:$AB$17,2,FALSE),IF(AND(OR($E449={"a/c","b/c","c/a","c/b"}),V439="l"),VLOOKUP(X439,$AC$2:$AD$17,2,FALSE),IF(OR($E449={"a/c","b/c","c/a","c/b"}),1,"")))))))))))))))))))))))</f>
        <v/>
      </c>
      <c r="Y450" s="12">
        <f t="shared" si="38"/>
        <v>0</v>
      </c>
      <c r="Z450" s="27">
        <f t="shared" si="39"/>
        <v>0</v>
      </c>
    </row>
    <row r="451" spans="2:26">
      <c r="B451" s="9" t="str">
        <f>IF(OR($A451={1,2,3,4,5,6,7,8,9,10,11,12}),1,IF(OR($A451={13,14,15,16,17,18,19,20,21,22,23,24}),2,IF(OR($A451={25,26,27,28,29,30,31,32,33,34,35,36}),3,"")))</f>
        <v/>
      </c>
      <c r="C451" s="9" t="str">
        <f>IF(OR($A451={1,4,7,10,13,16,19,22,25,28,31,34}),"A",IF(OR($A451={2,5,8,11,14,17,20,23,26,29,32,35}),"B",IF(OR($A451={3,6,9,12,15,18,21,24,27,30,33,36}),"C","")))</f>
        <v/>
      </c>
      <c r="D451" t="str">
        <f t="shared" si="40"/>
        <v/>
      </c>
      <c r="E451" t="str">
        <f t="shared" si="41"/>
        <v/>
      </c>
      <c r="F451" s="13" t="str">
        <f>IF(AND(G451="d",$A451&gt;=1,OR(H451={1,"2a","2b",3,"5a","5b","10a","10b","20a","20b","40a","40b","80a","80b","160a","160b"})),"w",IF(AND(G451="",$A451&gt;=1,OR(H451={1,"2a","2b",3,"5a","5b","10a","10b","20a","20b","40a","40b","80a","80b","160a","160b"})),"l",""))</f>
        <v/>
      </c>
      <c r="G451" s="7" t="str">
        <f>IF(OR($A451={1,2,3,4,5,6,7,8,9,10,11,12}),"d","")</f>
        <v/>
      </c>
      <c r="H451" s="14" t="str">
        <f>IF(AND(OR($D450={"1/2","1/3","2/1","3/1"}),F450="w"),VLOOKUP(H450,$AA$2:$AB$17,2,FALSE),IF(AND(OR($D450={"1/2","1/3","2/1","3/1"}),F450="l"),VLOOKUP(H450,$AC$2:$AD$17,2,FALSE),IF(AND(OR($D450={"1/2","1/3","2/1","3/1"}),F449="w"),VLOOKUP(H449,$AA$2:$AB$17,2,FALSE),IF(AND(OR($D450={"1/2","1/3","2/1","3/1"}),F449="l"),VLOOKUP(H449,$AC$2:$AD$17,2,FALSE),IF(AND(OR($D450={"1/2","1/3","2/1","3/1"}),F448="w"),VLOOKUP(H448,$AA$2:$AB$17,2,FALSE),IF(AND(OR($D450={"1/2","1/3","2/1","3/1"}),F448="l"),VLOOKUP(H448,$AC$2:$AD$17,2,FALSE),IF(AND(OR($D450={"1/2","1/3","2/1","3/1"}),F447="w"),VLOOKUP(H447,$AA$2:$AB$17,2,FALSE),IF(AND(OR($D450={"1/2","1/3","2/1","3/1"}),F447="l"),VLOOKUP(H447,$AC$2:$AD$17,2,FALSE),IF(AND(OR($D450={"1/2","1/3","2/1","3/1"}),F446="w"),VLOOKUP(H446,$AA$2:$AB$17,2,FALSE),IF(AND(OR($D450={"1/2","1/3","2/1","3/1"}),F446="l"),VLOOKUP(H446,$AC$2:$AD$17,2,FALSE),IF(AND(OR($D450={"1/2","1/3","2/1","3/1"}),F445="w"),VLOOKUP(H445,$AA$2:$AB$17,2,FALSE),IF(AND(OR($D450={"1/2","1/3","2/1","3/1"}),F445="l"),VLOOKUP(H445,$AC$2:$AD$17,2,FALSE),IF(AND(OR($D450={"1/2","1/3","2/1","3/1"}),F444="w"),VLOOKUP(H444,$AA$2:$AB$17,2,FALSE),IF(AND(OR($D450={"1/2","1/3","2/1","3/1"}),F444="l"),VLOOKUP(H444,$AC$2:$AD$17,2,FALSE),IF(AND(OR($D450={"1/2","1/3","2/1","3/1"}),F443="w"),VLOOKUP(H443,$AA$2:$AB$17,2,FALSE),IF(AND(OR($D450={"1/2","1/3","2/1","3/1"}),F443="l"),VLOOKUP(H443,$AC$2:$AD$17,2,FALSE),IF(AND(OR($D450={"1/2","1/3","2/1","3/1"}),F442="w"),VLOOKUP(H442,$AA$2:$AB$17,2,FALSE),IF(AND(OR($D450={"1/2","1/3","2/1","3/1"}),F442="l"),VLOOKUP(H442,$AC$2:$AD$17,2,FALSE),IF(AND(OR($D450={"1/2","1/3","2/1","3/1"}),F441="w"),VLOOKUP(H441,$AA$2:$AB$17,2,FALSE),IF(AND(OR($D450={"1/2","1/3","2/1","3/1"}),F441="l"),VLOOKUP(H441,$AC$2:$AD$17,2,FALSE),IF(AND(OR($D450={"1/2","1/3","2/1","3/1"}),F440="w"),VLOOKUP(H440,$AA$2:$AB$17,2,FALSE),IF(AND(OR($D450={"1/2","1/3","2/1","3/1"}),F440="l"),VLOOKUP(H440,$AC$2:$AD$17,2,FALSE),IF(OR($D450={"1/2","1/3","2/1","3/1"}),1,"")))))))))))))))))))))))</f>
        <v/>
      </c>
      <c r="I451" s="13" t="str">
        <f>IF(AND(J451="d",$A451&gt;=1,OR(K451={1,"2a","2b",3,"5a","5b","10a","10b","20a","20b","40a","40b","80a","80b","160a","160b"})),"w",IF(AND(J451="",$A451&gt;=1,OR(K451={1,"2a","2b",3,"5a","5b","10a","10b","20a","20b","40a","40b","80a","80b","160a","160b"})),"l",""))</f>
        <v/>
      </c>
      <c r="J451" s="7" t="str">
        <f>IF(OR($A451={13,14,15,16,17,18,19,20,21,22,23,24}),"d","")</f>
        <v/>
      </c>
      <c r="K451" s="14" t="str">
        <f>IF(AND(OR($D450={"1/2","2/3","2/1","3/2"}),I450="w"),VLOOKUP(K450,$AA$2:$AB$17,2,FALSE),IF(AND(OR($D450={"1/2","2/3","2/1","3/2"}),I450="l"),VLOOKUP(K450,$AC$2:$AD$17,2,FALSE),IF(AND(OR($D450={"1/2","2/3","2/1","3/2"}),I449="w"),VLOOKUP(K449,$AA$2:$AB$17,2,FALSE),IF(AND(OR($D450={"1/2","2/3","2/1","3/2"}),I449="l"),VLOOKUP(K449,$AC$2:$AD$17,2,FALSE),IF(AND(OR($D450={"1/2","2/3","2/1","3/2"}),I448="w"),VLOOKUP(K448,$AA$2:$AB$17,2,FALSE),IF(AND(OR($D450={"1/2","2/3","2/1","3/2"}),I448="l"),VLOOKUP(K448,$AC$2:$AD$17,2,FALSE),IF(AND(OR($D450={"1/2","2/3","2/1","3/2"}),I447="w"),VLOOKUP(K447,$AA$2:$AB$17,2,FALSE),IF(AND(OR($D450={"1/2","2/3","2/1","3/2"}),I447="l"),VLOOKUP(K447,$AC$2:$AD$17,2,FALSE),IF(AND(OR($D450={"1/2","2/3","2/1","3/2"}),I446="w"),VLOOKUP(K446,$AA$2:$AB$17,2,FALSE),IF(AND(OR($D450={"1/2","2/3","2/1","3/2"}),I446="l"),VLOOKUP(K446,$AC$2:$AD$17,2,FALSE),IF(AND(OR($D450={"1/2","2/3","2/1","3/2"}),I445="w"),VLOOKUP(K445,$AA$2:$AB$17,2,FALSE),IF(AND(OR($D450={"1/2","2/3","2/1","3/2"}),I445="l"),VLOOKUP(K445,$AC$2:$AD$17,2,FALSE),IF(AND(OR($D450={"1/2","2/3","2/1","3/2"}),I444="w"),VLOOKUP(K444,$AA$2:$AB$17,2,FALSE),IF(AND(OR($D450={"1/2","2/3","2/1","3/2"}),I444="l"),VLOOKUP(K444,$AC$2:$AD$17,2,FALSE),IF(AND(OR($D450={"1/2","2/3","2/1","3/2"}),I443="w"),VLOOKUP(K443,$AA$2:$AB$17,2,FALSE),IF(AND(OR($D450={"1/2","2/3","2/1","3/2"}),I443="l"),VLOOKUP(K443,$AC$2:$AD$17,2,FALSE),IF(AND(OR($D450={"1/2","2/3","2/1","3/2"}),I442="w"),VLOOKUP(K442,$AA$2:$AB$17,2,FALSE),IF(AND(OR($D450={"1/2","2/3","2/1","3/2"}),I442="l"),VLOOKUP(K442,$AC$2:$AD$17,2,FALSE),IF(AND(OR($D450={"1/2","2/3","2/1","3/2"}),I441="w"),VLOOKUP(K441,$AA$2:$AB$17,2,FALSE),IF(AND(OR($D450={"1/2","2/3","2/1","3/2"}),I441="l"),VLOOKUP(K441,$AC$2:$AD$17,2,FALSE),IF(AND(OR($D450={"1/2","2/3","2/1","3/2"}),I440="w"),VLOOKUP(K440,$AA$2:$AB$17,2,FALSE),IF(AND(OR($D450={"1/2","2/3","2/1","3/2"}),I440="l"),VLOOKUP(K440,$AC$2:$AD$17,2,FALSE),IF(OR($D450={"1/2","2/3","2/1","3/2"}),1,"")))))))))))))))))))))))</f>
        <v/>
      </c>
      <c r="L451" s="13" t="str">
        <f>IF(AND(M451="d",$A451&gt;=1,OR(N451={1,"2a","2b",3,"5a","5b","10a","10b","20a","20b","40a","40b","80a","80b","160a","160b"})),"w",IF(AND(M451="",$A451&gt;=1,OR(N451={1,"2a","2b",3,"5a","5b","10a","10b","20a","20b","40a","40b","80a","80b","160a","160b"})),"l",""))</f>
        <v/>
      </c>
      <c r="M451" s="7" t="str">
        <f>IF(OR($A451={25,26,27,28,29,30,31,32,33,34,35,36}),"d","")</f>
        <v/>
      </c>
      <c r="N451" s="14" t="str">
        <f>IF(AND(OR($D450={"1/3","2/3","3/1","3/2"}),L450="w"),VLOOKUP(N450,$AA$2:$AB$17,2,FALSE),IF(AND(OR($D450={"1/3","2/3","3/1","3/2"}),L450="l"),VLOOKUP(N450,$AC$2:$AD$17,2,FALSE),IF(AND(OR($D450={"1/3","2/3","3/1","3/2"}),L449="w"),VLOOKUP(N449,$AA$2:$AB$17,2,FALSE),IF(AND(OR($D450={"1/3","2/3","3/1","3/2"}),L449="l"),VLOOKUP(N449,$AC$2:$AD$17,2,FALSE),IF(AND(OR($D450={"1/3","2/3","3/1","3/2"}),L448="w"),VLOOKUP(N448,$AA$2:$AB$17,2,FALSE),IF(AND(OR($D450={"1/3","2/3","3/1","3/2"}),L448="l"),VLOOKUP(N448,$AC$2:$AD$17,2,FALSE),IF(AND(OR($D450={"1/3","2/3","3/1","3/2"}),L447="w"),VLOOKUP(N447,$AA$2:$AB$17,2,FALSE),IF(AND(OR($D450={"1/3","2/3","3/1","3/2"}),L447="l"),VLOOKUP(N447,$AC$2:$AD$17,2,FALSE),IF(AND(OR($D450={"1/3","2/3","3/1","3/2"}),L446="w"),VLOOKUP(N446,$AA$2:$AB$17,2,FALSE),IF(AND(OR($D450={"1/3","2/3","3/1","3/2"}),L446="l"),VLOOKUP(N446,$AC$2:$AD$17,2,FALSE),IF(AND(OR($D450={"1/3","2/3","3/1","3/2"}),L445="w"),VLOOKUP(N445,$AA$2:$AB$17,2,FALSE),IF(AND(OR($D450={"1/3","2/3","3/1","3/2"}),L445="l"),VLOOKUP(N445,$AC$2:$AD$17,2,FALSE),IF(AND(OR($D450={"1/3","2/3","3/1","3/2"}),L444="w"),VLOOKUP(N444,$AA$2:$AB$17,2,FALSE),IF(AND(OR($D450={"1/3","2/3","3/1","3/2"}),L444="l"),VLOOKUP(N444,$AC$2:$AD$17,2,FALSE),IF(AND(OR($D450={"1/3","2/3","3/1","3/2"}),L443="w"),VLOOKUP(N443,$AA$2:$AB$17,2,FALSE),IF(AND(OR($D450={"1/3","2/3","3/1","3/2"}),L443="l"),VLOOKUP(N443,$AC$2:$AD$17,2,FALSE),IF(AND(OR($D450={"1/3","2/3","3/1","3/2"}),L442="w"),VLOOKUP(N442,$AA$2:$AB$17,2,FALSE),IF(AND(OR($D450={"1/3","2/3","3/1","3/2"}),L442="l"),VLOOKUP(N442,$AC$2:$AD$17,2,FALSE),IF(AND(OR($D450={"1/3","2/3","3/1","3/2"}),L441="w"),VLOOKUP(N441,$AA$2:$AB$17,2,FALSE),IF(AND(OR($D450={"1/3","2/3","3/1","3/2"}),L441="l"),VLOOKUP(N441,$AC$2:$AD$17,2,FALSE),IF(AND(OR($D450={"1/3","2/3","3/1","3/2"}),L440="w"),VLOOKUP(N440,$AA$2:$AB$17,2,FALSE),IF(AND(OR($D450={"1/3","2/3","3/1","3/2"}),L440="l"),VLOOKUP(N440,$AC$2:$AD$17,2,FALSE),IF(OR($D450={"1/3","2/3","3/1","3/2"}),1,"")))))))))))))))))))))))</f>
        <v/>
      </c>
      <c r="O451" s="12">
        <f t="shared" si="37"/>
        <v>0</v>
      </c>
      <c r="P451" s="13" t="str">
        <f>IF(AND(Q451="c",$A451&gt;=1,OR(R451={1,"2a","2b",3,"5a","5b","10a","10b","20a","20b","40a","40b","80a","80b","160a","160b"})),"w",IF(AND(Q451="",$A451&gt;=1,OR(R451={1,"2a","2b",3,"5a","5b","10a","10b","20a","20b","40a","40b","80a","80b","160a","160b"})),"l",""))</f>
        <v/>
      </c>
      <c r="Q451" s="7" t="str">
        <f>IF(OR($A451={1,4,7,10,13,16,19,22,25,28,31,34}),"c","")</f>
        <v/>
      </c>
      <c r="R451" s="14" t="str">
        <f>IF(AND(OR($E450={"a/b","a/c","b/a","c/a"}),P450="w"),VLOOKUP(R450,$AA$2:$AB$17,2,FALSE),IF(AND(OR($E450={"a/b","a/c","b/a","c/a"}),P450="l"),VLOOKUP(R450,$AC$2:$AD$17,2,FALSE),IF(AND(OR($E450={"a/b","a/c","b/a","c/a"}),P449="w"),VLOOKUP(R449,$AA$2:$AB$17,2,FALSE),IF(AND(OR($E450={"a/b","a/c","b/a","c/a"}),P449="l"),VLOOKUP(R449,$AC$2:$AD$17,2,FALSE),IF(AND(OR($E450={"a/b","a/c","b/a","c/a"}),P448="w"),VLOOKUP(R448,$AA$2:$AB$17,2,FALSE),IF(AND(OR($E450={"a/b","a/c","b/a","c/a"}),P448="l"),VLOOKUP(R448,$AC$2:$AD$17,2,FALSE),IF(AND(OR($E450={"a/b","a/c","b/a","c/a"}),P447="w"),VLOOKUP(R447,$AA$2:$AB$17,2,FALSE),IF(AND(OR($E450={"a/b","a/c","b/a","c/a"}),P447="l"),VLOOKUP(R447,$AC$2:$AD$17,2,FALSE),IF(AND(OR($E450={"a/b","a/c","b/a","c/a"}),P446="w"),VLOOKUP(R446,$AA$2:$AB$17,2,FALSE),IF(AND(OR($E450={"a/b","a/c","b/a","c/a"}),P446="l"),VLOOKUP(R446,$AC$2:$AD$17,2,FALSE),IF(AND(OR($E450={"a/b","a/c","b/a","c/a"}),P445="w"),VLOOKUP(R445,$AA$2:$AB$17,2,FALSE),IF(AND(OR($E450={"a/b","a/c","b/a","c/a"}),P445="l"),VLOOKUP(R445,$AC$2:$AD$17,2,FALSE),IF(AND(OR($E450={"a/b","a/c","b/a","c/a"}),P444="w"),VLOOKUP(R444,$AA$2:$AB$17,2,FALSE),IF(AND(OR($E450={"a/b","a/c","b/a","c/a"}),P444="l"),VLOOKUP(R444,$AC$2:$AD$17,2,FALSE),IF(AND(OR($E450={"a/b","a/c","b/a","c/a"}),P443="w"),VLOOKUP(R443,$AA$2:$AB$17,2,FALSE),IF(AND(OR($E450={"a/b","a/c","b/a","c/a"}),P443="l"),VLOOKUP(R443,$AC$2:$AD$17,2,FALSE),IF(AND(OR($E450={"a/b","a/c","b/a","c/a"}),P442="w"),VLOOKUP(R442,$AA$2:$AB$17,2,FALSE),IF(AND(OR($E450={"a/b","a/c","b/a","c/a"}),P442="l"),VLOOKUP(R442,$AC$2:$AD$17,2,FALSE),IF(AND(OR($E450={"a/b","a/c","b/a","c/a"}),P441="w"),VLOOKUP(R441,$AA$2:$AB$17,2,FALSE),IF(AND(OR($E450={"a/b","a/c","b/a","c/a"}),P441="l"),VLOOKUP(R441,$AC$2:$AD$17,2,FALSE),IF(AND(OR($E450={"a/b","a/c","b/a","c/a"}),P440="w"),VLOOKUP(R440,$AA$2:$AB$17,2,FALSE),IF(AND(OR($E450={"a/b","a/c","b/a","c/a"}),P440="l"),VLOOKUP(R440,$AC$2:$AD$17,2,FALSE),IF(OR($E450={"a/b","a/c","b/a","c/a"}),1,"")))))))))))))))))))))))</f>
        <v/>
      </c>
      <c r="S451" s="13" t="str">
        <f>IF(AND(T451="c",$A451&gt;=1,OR(U451={1,"2a","2b",3,"5a","5b","10a","10b","20a","20b","40a","40b","80a","80b","160a","160b"})),"w",IF(AND(T451="",$A451&gt;=1,OR(U451={1,"2a","2b",3,"5a","5b","10a","10b","20a","20b","40a","40b","80a","80b","160a","160b"})),"l",""))</f>
        <v/>
      </c>
      <c r="T451" s="7" t="str">
        <f>IF(OR($A451={2,5,8,11,14,17,20,23,26,29,32,35}),"c","")</f>
        <v/>
      </c>
      <c r="U451" s="14" t="str">
        <f>IF(AND(OR($E450={"a/b","b/c","b/a","c/b"}),S450="w"),VLOOKUP(U450,$AA$2:$AB$17,2,FALSE),IF(AND(OR($E450={"a/b","b/c","b/a","c/b"}),S450="l"),VLOOKUP(U450,$AC$2:$AD$17,2,FALSE),IF(AND(OR($E450={"a/b","b/c","b/a","c/b"}),S449="w"),VLOOKUP(U449,$AA$2:$AB$17,2,FALSE),IF(AND(OR($E450={"a/b","b/c","b/a","c/b"}),S449="l"),VLOOKUP(U449,$AC$2:$AD$17,2,FALSE),IF(AND(OR($E450={"a/b","b/c","b/a","c/b"}),S448="w"),VLOOKUP(U448,$AA$2:$AB$17,2,FALSE),IF(AND(OR($E450={"a/b","b/c","b/a","c/b"}),S448="l"),VLOOKUP(U448,$AC$2:$AD$17,2,FALSE),IF(AND(OR($E450={"a/b","b/c","b/a","c/b"}),S447="w"),VLOOKUP(U447,$AA$2:$AB$17,2,FALSE),IF(AND(OR($E450={"a/b","b/c","b/a","c/b"}),S447="l"),VLOOKUP(U447,$AC$2:$AD$17,2,FALSE),IF(AND(OR($E450={"a/b","b/c","b/a","c/b"}),S446="w"),VLOOKUP(U446,$AA$2:$AB$17,2,FALSE),IF(AND(OR($E450={"a/b","b/c","b/a","c/b"}),S446="l"),VLOOKUP(U446,$AC$2:$AD$17,2,FALSE),IF(AND(OR($E450={"a/b","b/c","b/a","c/b"}),S445="w"),VLOOKUP(U445,$AA$2:$AB$17,2,FALSE),IF(AND(OR($E450={"a/b","b/c","b/a","c/b"}),S445="l"),VLOOKUP(U445,$AC$2:$AD$17,2,FALSE),IF(AND(OR($E450={"a/b","b/c","b/a","c/b"}),S444="w"),VLOOKUP(U444,$AA$2:$AB$17,2,FALSE),IF(AND(OR($E450={"a/b","b/c","b/a","c/b"}),S444="l"),VLOOKUP(U444,$AC$2:$AD$17,2,FALSE),IF(AND(OR($E450={"a/b","b/c","b/a","c/b"}),S443="w"),VLOOKUP(U443,$AA$2:$AB$17,2,FALSE),IF(AND(OR($E450={"a/b","b/c","b/a","c/b"}),S443="l"),VLOOKUP(U443,$AC$2:$AD$17,2,FALSE),IF(AND(OR($E450={"a/b","b/c","b/a","c/b"}),S442="w"),VLOOKUP(U442,$AA$2:$AB$17,2,FALSE),IF(AND(OR($E450={"a/b","b/c","b/a","c/b"}),S442="l"),VLOOKUP(U442,$AC$2:$AD$17,2,FALSE),IF(AND(OR($E450={"a/b","b/c","b/a","c/b"}),S441="w"),VLOOKUP(U441,$AA$2:$AB$17,2,FALSE),IF(AND(OR($E450={"a/b","b/c","b/a","c/b"}),S441="l"),VLOOKUP(U441,$AC$2:$AD$17,2,FALSE),IF(AND(OR($E450={"a/b","b/c","b/a","c/b"}),S440="w"),VLOOKUP(U440,$AA$2:$AB$17,2,FALSE),IF(AND(OR($E450={"a/b","b/c","b/a","c/b"}),S440="l"),VLOOKUP(U440,$AC$2:$AD$17,2,FALSE),IF(OR($E450={"a/b","b/c","b/a","c/b"}),1,"")))))))))))))))))))))))</f>
        <v/>
      </c>
      <c r="V451" s="13" t="str">
        <f>IF(AND(W451="c",$A451&gt;=1,OR(X451={1,"2a","2b",3,"5a","5b","10a","10b","20a","20b","40a","40b","80a","80b","160a","160b"})),"w",IF(AND(W451="",$A451&gt;=1,OR(X451={1,"2a","2b",3,"5a","5b","10a","10b","20a","20b","40a","40b","80a","80b","160a","160b"})),"l",""))</f>
        <v/>
      </c>
      <c r="W451" s="7" t="str">
        <f>IF(OR($A451={3,6,9,12,15,18,21,24,27,30,33,36}),"c","")</f>
        <v/>
      </c>
      <c r="X451" s="14" t="str">
        <f>IF(AND(OR($E450={"a/c","b/c","c/a","c/b"}),V450="w"),VLOOKUP(X450,$AA$2:$AB$17,2,FALSE),IF(AND(OR($E450={"a/c","b/c","c/a","c/b"}),V450="l"),VLOOKUP(X450,$AC$2:$AD$17,2,FALSE),IF(AND(OR($E450={"a/c","b/c","c/a","c/b"}),V449="w"),VLOOKUP(X449,$AA$2:$AB$17,2,FALSE),IF(AND(OR($E450={"a/c","b/c","c/a","c/b"}),V449="l"),VLOOKUP(X449,$AC$2:$AD$17,2,FALSE),IF(AND(OR($E450={"a/c","b/c","c/a","c/b"}),V448="w"),VLOOKUP(X448,$AA$2:$AB$17,2,FALSE),IF(AND(OR($E450={"a/c","b/c","c/a","c/b"}),V448="l"),VLOOKUP(X448,$AC$2:$AD$17,2,FALSE),IF(AND(OR($E450={"a/c","b/c","c/a","c/b"}),V447="w"),VLOOKUP(X447,$AA$2:$AB$17,2,FALSE),IF(AND(OR($E450={"a/c","b/c","c/a","c/b"}),V447="l"),VLOOKUP(X447,$AC$2:$AD$17,2,FALSE),IF(AND(OR($E450={"a/c","b/c","c/a","c/b"}),V446="w"),VLOOKUP(X446,$AA$2:$AB$17,2,FALSE),IF(AND(OR($E450={"a/c","b/c","c/a","c/b"}),V446="l"),VLOOKUP(X446,$AC$2:$AD$17,2,FALSE),IF(AND(OR($E450={"a/c","b/c","c/a","c/b"}),V445="w"),VLOOKUP(X445,$AA$2:$AB$17,2,FALSE),IF(AND(OR($E450={"a/c","b/c","c/a","c/b"}),V445="l"),VLOOKUP(X445,$AC$2:$AD$17,2,FALSE),IF(AND(OR($E450={"a/c","b/c","c/a","c/b"}),V444="w"),VLOOKUP(X444,$AA$2:$AB$17,2,FALSE),IF(AND(OR($E450={"a/c","b/c","c/a","c/b"}),V444="l"),VLOOKUP(X444,$AC$2:$AD$17,2,FALSE),IF(AND(OR($E450={"a/c","b/c","c/a","c/b"}),V443="w"),VLOOKUP(X443,$AA$2:$AB$17,2,FALSE),IF(AND(OR($E450={"a/c","b/c","c/a","c/b"}),V443="l"),VLOOKUP(X443,$AC$2:$AD$17,2,FALSE),IF(AND(OR($E450={"a/c","b/c","c/a","c/b"}),V442="w"),VLOOKUP(X442,$AA$2:$AB$17,2,FALSE),IF(AND(OR($E450={"a/c","b/c","c/a","c/b"}),V442="l"),VLOOKUP(X442,$AC$2:$AD$17,2,FALSE),IF(AND(OR($E450={"a/c","b/c","c/a","c/b"}),V441="w"),VLOOKUP(X441,$AA$2:$AB$17,2,FALSE),IF(AND(OR($E450={"a/c","b/c","c/a","c/b"}),V441="l"),VLOOKUP(X441,$AC$2:$AD$17,2,FALSE),IF(AND(OR($E450={"a/c","b/c","c/a","c/b"}),V440="w"),VLOOKUP(X440,$AA$2:$AB$17,2,FALSE),IF(AND(OR($E450={"a/c","b/c","c/a","c/b"}),V440="l"),VLOOKUP(X440,$AC$2:$AD$17,2,FALSE),IF(OR($E450={"a/c","b/c","c/a","c/b"}),1,"")))))))))))))))))))))))</f>
        <v/>
      </c>
      <c r="Y451" s="12">
        <f t="shared" si="38"/>
        <v>0</v>
      </c>
      <c r="Z451" s="27">
        <f t="shared" si="39"/>
        <v>0</v>
      </c>
    </row>
    <row r="452" spans="2:26">
      <c r="B452" s="9" t="str">
        <f>IF(OR($A452={1,2,3,4,5,6,7,8,9,10,11,12}),1,IF(OR($A452={13,14,15,16,17,18,19,20,21,22,23,24}),2,IF(OR($A452={25,26,27,28,29,30,31,32,33,34,35,36}),3,"")))</f>
        <v/>
      </c>
      <c r="C452" s="9" t="str">
        <f>IF(OR($A452={1,4,7,10,13,16,19,22,25,28,31,34}),"A",IF(OR($A452={2,5,8,11,14,17,20,23,26,29,32,35}),"B",IF(OR($A452={3,6,9,12,15,18,21,24,27,30,33,36}),"C","")))</f>
        <v/>
      </c>
      <c r="D452" t="str">
        <f t="shared" si="40"/>
        <v/>
      </c>
      <c r="E452" t="str">
        <f t="shared" si="41"/>
        <v/>
      </c>
      <c r="F452" s="13" t="str">
        <f>IF(AND(G452="d",$A452&gt;=1,OR(H452={1,"2a","2b",3,"5a","5b","10a","10b","20a","20b","40a","40b","80a","80b","160a","160b"})),"w",IF(AND(G452="",$A452&gt;=1,OR(H452={1,"2a","2b",3,"5a","5b","10a","10b","20a","20b","40a","40b","80a","80b","160a","160b"})),"l",""))</f>
        <v/>
      </c>
      <c r="G452" s="7" t="str">
        <f>IF(OR($A452={1,2,3,4,5,6,7,8,9,10,11,12}),"d","")</f>
        <v/>
      </c>
      <c r="H452" s="14" t="str">
        <f>IF(AND(OR($D451={"1/2","1/3","2/1","3/1"}),F451="w"),VLOOKUP(H451,$AA$2:$AB$17,2,FALSE),IF(AND(OR($D451={"1/2","1/3","2/1","3/1"}),F451="l"),VLOOKUP(H451,$AC$2:$AD$17,2,FALSE),IF(AND(OR($D451={"1/2","1/3","2/1","3/1"}),F450="w"),VLOOKUP(H450,$AA$2:$AB$17,2,FALSE),IF(AND(OR($D451={"1/2","1/3","2/1","3/1"}),F450="l"),VLOOKUP(H450,$AC$2:$AD$17,2,FALSE),IF(AND(OR($D451={"1/2","1/3","2/1","3/1"}),F449="w"),VLOOKUP(H449,$AA$2:$AB$17,2,FALSE),IF(AND(OR($D451={"1/2","1/3","2/1","3/1"}),F449="l"),VLOOKUP(H449,$AC$2:$AD$17,2,FALSE),IF(AND(OR($D451={"1/2","1/3","2/1","3/1"}),F448="w"),VLOOKUP(H448,$AA$2:$AB$17,2,FALSE),IF(AND(OR($D451={"1/2","1/3","2/1","3/1"}),F448="l"),VLOOKUP(H448,$AC$2:$AD$17,2,FALSE),IF(AND(OR($D451={"1/2","1/3","2/1","3/1"}),F447="w"),VLOOKUP(H447,$AA$2:$AB$17,2,FALSE),IF(AND(OR($D451={"1/2","1/3","2/1","3/1"}),F447="l"),VLOOKUP(H447,$AC$2:$AD$17,2,FALSE),IF(AND(OR($D451={"1/2","1/3","2/1","3/1"}),F446="w"),VLOOKUP(H446,$AA$2:$AB$17,2,FALSE),IF(AND(OR($D451={"1/2","1/3","2/1","3/1"}),F446="l"),VLOOKUP(H446,$AC$2:$AD$17,2,FALSE),IF(AND(OR($D451={"1/2","1/3","2/1","3/1"}),F445="w"),VLOOKUP(H445,$AA$2:$AB$17,2,FALSE),IF(AND(OR($D451={"1/2","1/3","2/1","3/1"}),F445="l"),VLOOKUP(H445,$AC$2:$AD$17,2,FALSE),IF(AND(OR($D451={"1/2","1/3","2/1","3/1"}),F444="w"),VLOOKUP(H444,$AA$2:$AB$17,2,FALSE),IF(AND(OR($D451={"1/2","1/3","2/1","3/1"}),F444="l"),VLOOKUP(H444,$AC$2:$AD$17,2,FALSE),IF(AND(OR($D451={"1/2","1/3","2/1","3/1"}),F443="w"),VLOOKUP(H443,$AA$2:$AB$17,2,FALSE),IF(AND(OR($D451={"1/2","1/3","2/1","3/1"}),F443="l"),VLOOKUP(H443,$AC$2:$AD$17,2,FALSE),IF(AND(OR($D451={"1/2","1/3","2/1","3/1"}),F442="w"),VLOOKUP(H442,$AA$2:$AB$17,2,FALSE),IF(AND(OR($D451={"1/2","1/3","2/1","3/1"}),F442="l"),VLOOKUP(H442,$AC$2:$AD$17,2,FALSE),IF(AND(OR($D451={"1/2","1/3","2/1","3/1"}),F441="w"),VLOOKUP(H441,$AA$2:$AB$17,2,FALSE),IF(AND(OR($D451={"1/2","1/3","2/1","3/1"}),F441="l"),VLOOKUP(H441,$AC$2:$AD$17,2,FALSE),IF(OR($D451={"1/2","1/3","2/1","3/1"}),1,"")))))))))))))))))))))))</f>
        <v/>
      </c>
      <c r="I452" s="13" t="str">
        <f>IF(AND(J452="d",$A452&gt;=1,OR(K452={1,"2a","2b",3,"5a","5b","10a","10b","20a","20b","40a","40b","80a","80b","160a","160b"})),"w",IF(AND(J452="",$A452&gt;=1,OR(K452={1,"2a","2b",3,"5a","5b","10a","10b","20a","20b","40a","40b","80a","80b","160a","160b"})),"l",""))</f>
        <v/>
      </c>
      <c r="J452" s="7" t="str">
        <f>IF(OR($A452={13,14,15,16,17,18,19,20,21,22,23,24}),"d","")</f>
        <v/>
      </c>
      <c r="K452" s="14" t="str">
        <f>IF(AND(OR($D451={"1/2","2/3","2/1","3/2"}),I451="w"),VLOOKUP(K451,$AA$2:$AB$17,2,FALSE),IF(AND(OR($D451={"1/2","2/3","2/1","3/2"}),I451="l"),VLOOKUP(K451,$AC$2:$AD$17,2,FALSE),IF(AND(OR($D451={"1/2","2/3","2/1","3/2"}),I450="w"),VLOOKUP(K450,$AA$2:$AB$17,2,FALSE),IF(AND(OR($D451={"1/2","2/3","2/1","3/2"}),I450="l"),VLOOKUP(K450,$AC$2:$AD$17,2,FALSE),IF(AND(OR($D451={"1/2","2/3","2/1","3/2"}),I449="w"),VLOOKUP(K449,$AA$2:$AB$17,2,FALSE),IF(AND(OR($D451={"1/2","2/3","2/1","3/2"}),I449="l"),VLOOKUP(K449,$AC$2:$AD$17,2,FALSE),IF(AND(OR($D451={"1/2","2/3","2/1","3/2"}),I448="w"),VLOOKUP(K448,$AA$2:$AB$17,2,FALSE),IF(AND(OR($D451={"1/2","2/3","2/1","3/2"}),I448="l"),VLOOKUP(K448,$AC$2:$AD$17,2,FALSE),IF(AND(OR($D451={"1/2","2/3","2/1","3/2"}),I447="w"),VLOOKUP(K447,$AA$2:$AB$17,2,FALSE),IF(AND(OR($D451={"1/2","2/3","2/1","3/2"}),I447="l"),VLOOKUP(K447,$AC$2:$AD$17,2,FALSE),IF(AND(OR($D451={"1/2","2/3","2/1","3/2"}),I446="w"),VLOOKUP(K446,$AA$2:$AB$17,2,FALSE),IF(AND(OR($D451={"1/2","2/3","2/1","3/2"}),I446="l"),VLOOKUP(K446,$AC$2:$AD$17,2,FALSE),IF(AND(OR($D451={"1/2","2/3","2/1","3/2"}),I445="w"),VLOOKUP(K445,$AA$2:$AB$17,2,FALSE),IF(AND(OR($D451={"1/2","2/3","2/1","3/2"}),I445="l"),VLOOKUP(K445,$AC$2:$AD$17,2,FALSE),IF(AND(OR($D451={"1/2","2/3","2/1","3/2"}),I444="w"),VLOOKUP(K444,$AA$2:$AB$17,2,FALSE),IF(AND(OR($D451={"1/2","2/3","2/1","3/2"}),I444="l"),VLOOKUP(K444,$AC$2:$AD$17,2,FALSE),IF(AND(OR($D451={"1/2","2/3","2/1","3/2"}),I443="w"),VLOOKUP(K443,$AA$2:$AB$17,2,FALSE),IF(AND(OR($D451={"1/2","2/3","2/1","3/2"}),I443="l"),VLOOKUP(K443,$AC$2:$AD$17,2,FALSE),IF(AND(OR($D451={"1/2","2/3","2/1","3/2"}),I442="w"),VLOOKUP(K442,$AA$2:$AB$17,2,FALSE),IF(AND(OR($D451={"1/2","2/3","2/1","3/2"}),I442="l"),VLOOKUP(K442,$AC$2:$AD$17,2,FALSE),IF(AND(OR($D451={"1/2","2/3","2/1","3/2"}),I441="w"),VLOOKUP(K441,$AA$2:$AB$17,2,FALSE),IF(AND(OR($D451={"1/2","2/3","2/1","3/2"}),I441="l"),VLOOKUP(K441,$AC$2:$AD$17,2,FALSE),IF(OR($D451={"1/2","2/3","2/1","3/2"}),1,"")))))))))))))))))))))))</f>
        <v/>
      </c>
      <c r="L452" s="13" t="str">
        <f>IF(AND(M452="d",$A452&gt;=1,OR(N452={1,"2a","2b",3,"5a","5b","10a","10b","20a","20b","40a","40b","80a","80b","160a","160b"})),"w",IF(AND(M452="",$A452&gt;=1,OR(N452={1,"2a","2b",3,"5a","5b","10a","10b","20a","20b","40a","40b","80a","80b","160a","160b"})),"l",""))</f>
        <v/>
      </c>
      <c r="M452" s="7" t="str">
        <f>IF(OR($A452={25,26,27,28,29,30,31,32,33,34,35,36}),"d","")</f>
        <v/>
      </c>
      <c r="N452" s="14" t="str">
        <f>IF(AND(OR($D451={"1/3","2/3","3/1","3/2"}),L451="w"),VLOOKUP(N451,$AA$2:$AB$17,2,FALSE),IF(AND(OR($D451={"1/3","2/3","3/1","3/2"}),L451="l"),VLOOKUP(N451,$AC$2:$AD$17,2,FALSE),IF(AND(OR($D451={"1/3","2/3","3/1","3/2"}),L450="w"),VLOOKUP(N450,$AA$2:$AB$17,2,FALSE),IF(AND(OR($D451={"1/3","2/3","3/1","3/2"}),L450="l"),VLOOKUP(N450,$AC$2:$AD$17,2,FALSE),IF(AND(OR($D451={"1/3","2/3","3/1","3/2"}),L449="w"),VLOOKUP(N449,$AA$2:$AB$17,2,FALSE),IF(AND(OR($D451={"1/3","2/3","3/1","3/2"}),L449="l"),VLOOKUP(N449,$AC$2:$AD$17,2,FALSE),IF(AND(OR($D451={"1/3","2/3","3/1","3/2"}),L448="w"),VLOOKUP(N448,$AA$2:$AB$17,2,FALSE),IF(AND(OR($D451={"1/3","2/3","3/1","3/2"}),L448="l"),VLOOKUP(N448,$AC$2:$AD$17,2,FALSE),IF(AND(OR($D451={"1/3","2/3","3/1","3/2"}),L447="w"),VLOOKUP(N447,$AA$2:$AB$17,2,FALSE),IF(AND(OR($D451={"1/3","2/3","3/1","3/2"}),L447="l"),VLOOKUP(N447,$AC$2:$AD$17,2,FALSE),IF(AND(OR($D451={"1/3","2/3","3/1","3/2"}),L446="w"),VLOOKUP(N446,$AA$2:$AB$17,2,FALSE),IF(AND(OR($D451={"1/3","2/3","3/1","3/2"}),L446="l"),VLOOKUP(N446,$AC$2:$AD$17,2,FALSE),IF(AND(OR($D451={"1/3","2/3","3/1","3/2"}),L445="w"),VLOOKUP(N445,$AA$2:$AB$17,2,FALSE),IF(AND(OR($D451={"1/3","2/3","3/1","3/2"}),L445="l"),VLOOKUP(N445,$AC$2:$AD$17,2,FALSE),IF(AND(OR($D451={"1/3","2/3","3/1","3/2"}),L444="w"),VLOOKUP(N444,$AA$2:$AB$17,2,FALSE),IF(AND(OR($D451={"1/3","2/3","3/1","3/2"}),L444="l"),VLOOKUP(N444,$AC$2:$AD$17,2,FALSE),IF(AND(OR($D451={"1/3","2/3","3/1","3/2"}),L443="w"),VLOOKUP(N443,$AA$2:$AB$17,2,FALSE),IF(AND(OR($D451={"1/3","2/3","3/1","3/2"}),L443="l"),VLOOKUP(N443,$AC$2:$AD$17,2,FALSE),IF(AND(OR($D451={"1/3","2/3","3/1","3/2"}),L442="w"),VLOOKUP(N442,$AA$2:$AB$17,2,FALSE),IF(AND(OR($D451={"1/3","2/3","3/1","3/2"}),L442="l"),VLOOKUP(N442,$AC$2:$AD$17,2,FALSE),IF(AND(OR($D451={"1/3","2/3","3/1","3/2"}),L441="w"),VLOOKUP(N441,$AA$2:$AB$17,2,FALSE),IF(AND(OR($D451={"1/3","2/3","3/1","3/2"}),L441="l"),VLOOKUP(N441,$AC$2:$AD$17,2,FALSE),IF(OR($D451={"1/3","2/3","3/1","3/2"}),1,"")))))))))))))))))))))))</f>
        <v/>
      </c>
      <c r="O452" s="12">
        <f t="shared" si="37"/>
        <v>0</v>
      </c>
      <c r="P452" s="13" t="str">
        <f>IF(AND(Q452="c",$A452&gt;=1,OR(R452={1,"2a","2b",3,"5a","5b","10a","10b","20a","20b","40a","40b","80a","80b","160a","160b"})),"w",IF(AND(Q452="",$A452&gt;=1,OR(R452={1,"2a","2b",3,"5a","5b","10a","10b","20a","20b","40a","40b","80a","80b","160a","160b"})),"l",""))</f>
        <v/>
      </c>
      <c r="Q452" s="7" t="str">
        <f>IF(OR($A452={1,4,7,10,13,16,19,22,25,28,31,34}),"c","")</f>
        <v/>
      </c>
      <c r="R452" s="14" t="str">
        <f>IF(AND(OR($E451={"a/b","a/c","b/a","c/a"}),P451="w"),VLOOKUP(R451,$AA$2:$AB$17,2,FALSE),IF(AND(OR($E451={"a/b","a/c","b/a","c/a"}),P451="l"),VLOOKUP(R451,$AC$2:$AD$17,2,FALSE),IF(AND(OR($E451={"a/b","a/c","b/a","c/a"}),P450="w"),VLOOKUP(R450,$AA$2:$AB$17,2,FALSE),IF(AND(OR($E451={"a/b","a/c","b/a","c/a"}),P450="l"),VLOOKUP(R450,$AC$2:$AD$17,2,FALSE),IF(AND(OR($E451={"a/b","a/c","b/a","c/a"}),P449="w"),VLOOKUP(R449,$AA$2:$AB$17,2,FALSE),IF(AND(OR($E451={"a/b","a/c","b/a","c/a"}),P449="l"),VLOOKUP(R449,$AC$2:$AD$17,2,FALSE),IF(AND(OR($E451={"a/b","a/c","b/a","c/a"}),P448="w"),VLOOKUP(R448,$AA$2:$AB$17,2,FALSE),IF(AND(OR($E451={"a/b","a/c","b/a","c/a"}),P448="l"),VLOOKUP(R448,$AC$2:$AD$17,2,FALSE),IF(AND(OR($E451={"a/b","a/c","b/a","c/a"}),P447="w"),VLOOKUP(R447,$AA$2:$AB$17,2,FALSE),IF(AND(OR($E451={"a/b","a/c","b/a","c/a"}),P447="l"),VLOOKUP(R447,$AC$2:$AD$17,2,FALSE),IF(AND(OR($E451={"a/b","a/c","b/a","c/a"}),P446="w"),VLOOKUP(R446,$AA$2:$AB$17,2,FALSE),IF(AND(OR($E451={"a/b","a/c","b/a","c/a"}),P446="l"),VLOOKUP(R446,$AC$2:$AD$17,2,FALSE),IF(AND(OR($E451={"a/b","a/c","b/a","c/a"}),P445="w"),VLOOKUP(R445,$AA$2:$AB$17,2,FALSE),IF(AND(OR($E451={"a/b","a/c","b/a","c/a"}),P445="l"),VLOOKUP(R445,$AC$2:$AD$17,2,FALSE),IF(AND(OR($E451={"a/b","a/c","b/a","c/a"}),P444="w"),VLOOKUP(R444,$AA$2:$AB$17,2,FALSE),IF(AND(OR($E451={"a/b","a/c","b/a","c/a"}),P444="l"),VLOOKUP(R444,$AC$2:$AD$17,2,FALSE),IF(AND(OR($E451={"a/b","a/c","b/a","c/a"}),P443="w"),VLOOKUP(R443,$AA$2:$AB$17,2,FALSE),IF(AND(OR($E451={"a/b","a/c","b/a","c/a"}),P443="l"),VLOOKUP(R443,$AC$2:$AD$17,2,FALSE),IF(AND(OR($E451={"a/b","a/c","b/a","c/a"}),P442="w"),VLOOKUP(R442,$AA$2:$AB$17,2,FALSE),IF(AND(OR($E451={"a/b","a/c","b/a","c/a"}),P442="l"),VLOOKUP(R442,$AC$2:$AD$17,2,FALSE),IF(AND(OR($E451={"a/b","a/c","b/a","c/a"}),P441="w"),VLOOKUP(R441,$AA$2:$AB$17,2,FALSE),IF(AND(OR($E451={"a/b","a/c","b/a","c/a"}),P441="l"),VLOOKUP(R441,$AC$2:$AD$17,2,FALSE),IF(OR($E451={"a/b","a/c","b/a","c/a"}),1,"")))))))))))))))))))))))</f>
        <v/>
      </c>
      <c r="S452" s="13" t="str">
        <f>IF(AND(T452="c",$A452&gt;=1,OR(U452={1,"2a","2b",3,"5a","5b","10a","10b","20a","20b","40a","40b","80a","80b","160a","160b"})),"w",IF(AND(T452="",$A452&gt;=1,OR(U452={1,"2a","2b",3,"5a","5b","10a","10b","20a","20b","40a","40b","80a","80b","160a","160b"})),"l",""))</f>
        <v/>
      </c>
      <c r="T452" s="7" t="str">
        <f>IF(OR($A452={2,5,8,11,14,17,20,23,26,29,32,35}),"c","")</f>
        <v/>
      </c>
      <c r="U452" s="14" t="str">
        <f>IF(AND(OR($E451={"a/b","b/c","b/a","c/b"}),S451="w"),VLOOKUP(U451,$AA$2:$AB$17,2,FALSE),IF(AND(OR($E451={"a/b","b/c","b/a","c/b"}),S451="l"),VLOOKUP(U451,$AC$2:$AD$17,2,FALSE),IF(AND(OR($E451={"a/b","b/c","b/a","c/b"}),S450="w"),VLOOKUP(U450,$AA$2:$AB$17,2,FALSE),IF(AND(OR($E451={"a/b","b/c","b/a","c/b"}),S450="l"),VLOOKUP(U450,$AC$2:$AD$17,2,FALSE),IF(AND(OR($E451={"a/b","b/c","b/a","c/b"}),S449="w"),VLOOKUP(U449,$AA$2:$AB$17,2,FALSE),IF(AND(OR($E451={"a/b","b/c","b/a","c/b"}),S449="l"),VLOOKUP(U449,$AC$2:$AD$17,2,FALSE),IF(AND(OR($E451={"a/b","b/c","b/a","c/b"}),S448="w"),VLOOKUP(U448,$AA$2:$AB$17,2,FALSE),IF(AND(OR($E451={"a/b","b/c","b/a","c/b"}),S448="l"),VLOOKUP(U448,$AC$2:$AD$17,2,FALSE),IF(AND(OR($E451={"a/b","b/c","b/a","c/b"}),S447="w"),VLOOKUP(U447,$AA$2:$AB$17,2,FALSE),IF(AND(OR($E451={"a/b","b/c","b/a","c/b"}),S447="l"),VLOOKUP(U447,$AC$2:$AD$17,2,FALSE),IF(AND(OR($E451={"a/b","b/c","b/a","c/b"}),S446="w"),VLOOKUP(U446,$AA$2:$AB$17,2,FALSE),IF(AND(OR($E451={"a/b","b/c","b/a","c/b"}),S446="l"),VLOOKUP(U446,$AC$2:$AD$17,2,FALSE),IF(AND(OR($E451={"a/b","b/c","b/a","c/b"}),S445="w"),VLOOKUP(U445,$AA$2:$AB$17,2,FALSE),IF(AND(OR($E451={"a/b","b/c","b/a","c/b"}),S445="l"),VLOOKUP(U445,$AC$2:$AD$17,2,FALSE),IF(AND(OR($E451={"a/b","b/c","b/a","c/b"}),S444="w"),VLOOKUP(U444,$AA$2:$AB$17,2,FALSE),IF(AND(OR($E451={"a/b","b/c","b/a","c/b"}),S444="l"),VLOOKUP(U444,$AC$2:$AD$17,2,FALSE),IF(AND(OR($E451={"a/b","b/c","b/a","c/b"}),S443="w"),VLOOKUP(U443,$AA$2:$AB$17,2,FALSE),IF(AND(OR($E451={"a/b","b/c","b/a","c/b"}),S443="l"),VLOOKUP(U443,$AC$2:$AD$17,2,FALSE),IF(AND(OR($E451={"a/b","b/c","b/a","c/b"}),S442="w"),VLOOKUP(U442,$AA$2:$AB$17,2,FALSE),IF(AND(OR($E451={"a/b","b/c","b/a","c/b"}),S442="l"),VLOOKUP(U442,$AC$2:$AD$17,2,FALSE),IF(AND(OR($E451={"a/b","b/c","b/a","c/b"}),S441="w"),VLOOKUP(U441,$AA$2:$AB$17,2,FALSE),IF(AND(OR($E451={"a/b","b/c","b/a","c/b"}),S441="l"),VLOOKUP(U441,$AC$2:$AD$17,2,FALSE),IF(OR($E451={"a/b","b/c","b/a","c/b"}),1,"")))))))))))))))))))))))</f>
        <v/>
      </c>
      <c r="V452" s="13" t="str">
        <f>IF(AND(W452="c",$A452&gt;=1,OR(X452={1,"2a","2b",3,"5a","5b","10a","10b","20a","20b","40a","40b","80a","80b","160a","160b"})),"w",IF(AND(W452="",$A452&gt;=1,OR(X452={1,"2a","2b",3,"5a","5b","10a","10b","20a","20b","40a","40b","80a","80b","160a","160b"})),"l",""))</f>
        <v/>
      </c>
      <c r="W452" s="7" t="str">
        <f>IF(OR($A452={3,6,9,12,15,18,21,24,27,30,33,36}),"c","")</f>
        <v/>
      </c>
      <c r="X452" s="14" t="str">
        <f>IF(AND(OR($E451={"a/c","b/c","c/a","c/b"}),V451="w"),VLOOKUP(X451,$AA$2:$AB$17,2,FALSE),IF(AND(OR($E451={"a/c","b/c","c/a","c/b"}),V451="l"),VLOOKUP(X451,$AC$2:$AD$17,2,FALSE),IF(AND(OR($E451={"a/c","b/c","c/a","c/b"}),V450="w"),VLOOKUP(X450,$AA$2:$AB$17,2,FALSE),IF(AND(OR($E451={"a/c","b/c","c/a","c/b"}),V450="l"),VLOOKUP(X450,$AC$2:$AD$17,2,FALSE),IF(AND(OR($E451={"a/c","b/c","c/a","c/b"}),V449="w"),VLOOKUP(X449,$AA$2:$AB$17,2,FALSE),IF(AND(OR($E451={"a/c","b/c","c/a","c/b"}),V449="l"),VLOOKUP(X449,$AC$2:$AD$17,2,FALSE),IF(AND(OR($E451={"a/c","b/c","c/a","c/b"}),V448="w"),VLOOKUP(X448,$AA$2:$AB$17,2,FALSE),IF(AND(OR($E451={"a/c","b/c","c/a","c/b"}),V448="l"),VLOOKUP(X448,$AC$2:$AD$17,2,FALSE),IF(AND(OR($E451={"a/c","b/c","c/a","c/b"}),V447="w"),VLOOKUP(X447,$AA$2:$AB$17,2,FALSE),IF(AND(OR($E451={"a/c","b/c","c/a","c/b"}),V447="l"),VLOOKUP(X447,$AC$2:$AD$17,2,FALSE),IF(AND(OR($E451={"a/c","b/c","c/a","c/b"}),V446="w"),VLOOKUP(X446,$AA$2:$AB$17,2,FALSE),IF(AND(OR($E451={"a/c","b/c","c/a","c/b"}),V446="l"),VLOOKUP(X446,$AC$2:$AD$17,2,FALSE),IF(AND(OR($E451={"a/c","b/c","c/a","c/b"}),V445="w"),VLOOKUP(X445,$AA$2:$AB$17,2,FALSE),IF(AND(OR($E451={"a/c","b/c","c/a","c/b"}),V445="l"),VLOOKUP(X445,$AC$2:$AD$17,2,FALSE),IF(AND(OR($E451={"a/c","b/c","c/a","c/b"}),V444="w"),VLOOKUP(X444,$AA$2:$AB$17,2,FALSE),IF(AND(OR($E451={"a/c","b/c","c/a","c/b"}),V444="l"),VLOOKUP(X444,$AC$2:$AD$17,2,FALSE),IF(AND(OR($E451={"a/c","b/c","c/a","c/b"}),V443="w"),VLOOKUP(X443,$AA$2:$AB$17,2,FALSE),IF(AND(OR($E451={"a/c","b/c","c/a","c/b"}),V443="l"),VLOOKUP(X443,$AC$2:$AD$17,2,FALSE),IF(AND(OR($E451={"a/c","b/c","c/a","c/b"}),V442="w"),VLOOKUP(X442,$AA$2:$AB$17,2,FALSE),IF(AND(OR($E451={"a/c","b/c","c/a","c/b"}),V442="l"),VLOOKUP(X442,$AC$2:$AD$17,2,FALSE),IF(AND(OR($E451={"a/c","b/c","c/a","c/b"}),V441="w"),VLOOKUP(X441,$AA$2:$AB$17,2,FALSE),IF(AND(OR($E451={"a/c","b/c","c/a","c/b"}),V441="l"),VLOOKUP(X441,$AC$2:$AD$17,2,FALSE),IF(OR($E451={"a/c","b/c","c/a","c/b"}),1,"")))))))))))))))))))))))</f>
        <v/>
      </c>
      <c r="Y452" s="12">
        <f t="shared" si="38"/>
        <v>0</v>
      </c>
      <c r="Z452" s="27">
        <f t="shared" si="39"/>
        <v>0</v>
      </c>
    </row>
    <row r="453" spans="2:26">
      <c r="B453" s="9" t="str">
        <f>IF(OR($A453={1,2,3,4,5,6,7,8,9,10,11,12}),1,IF(OR($A453={13,14,15,16,17,18,19,20,21,22,23,24}),2,IF(OR($A453={25,26,27,28,29,30,31,32,33,34,35,36}),3,"")))</f>
        <v/>
      </c>
      <c r="C453" s="9" t="str">
        <f>IF(OR($A453={1,4,7,10,13,16,19,22,25,28,31,34}),"A",IF(OR($A453={2,5,8,11,14,17,20,23,26,29,32,35}),"B",IF(OR($A453={3,6,9,12,15,18,21,24,27,30,33,36}),"C","")))</f>
        <v/>
      </c>
      <c r="D453" t="str">
        <f t="shared" si="40"/>
        <v/>
      </c>
      <c r="E453" t="str">
        <f t="shared" si="41"/>
        <v/>
      </c>
      <c r="F453" s="13" t="str">
        <f>IF(AND(G453="d",$A453&gt;=1,OR(H453={1,"2a","2b",3,"5a","5b","10a","10b","20a","20b","40a","40b","80a","80b","160a","160b"})),"w",IF(AND(G453="",$A453&gt;=1,OR(H453={1,"2a","2b",3,"5a","5b","10a","10b","20a","20b","40a","40b","80a","80b","160a","160b"})),"l",""))</f>
        <v/>
      </c>
      <c r="G453" s="7" t="str">
        <f>IF(OR($A453={1,2,3,4,5,6,7,8,9,10,11,12}),"d","")</f>
        <v/>
      </c>
      <c r="H453" s="14" t="str">
        <f>IF(AND(OR($D452={"1/2","1/3","2/1","3/1"}),F452="w"),VLOOKUP(H452,$AA$2:$AB$17,2,FALSE),IF(AND(OR($D452={"1/2","1/3","2/1","3/1"}),F452="l"),VLOOKUP(H452,$AC$2:$AD$17,2,FALSE),IF(AND(OR($D452={"1/2","1/3","2/1","3/1"}),F451="w"),VLOOKUP(H451,$AA$2:$AB$17,2,FALSE),IF(AND(OR($D452={"1/2","1/3","2/1","3/1"}),F451="l"),VLOOKUP(H451,$AC$2:$AD$17,2,FALSE),IF(AND(OR($D452={"1/2","1/3","2/1","3/1"}),F450="w"),VLOOKUP(H450,$AA$2:$AB$17,2,FALSE),IF(AND(OR($D452={"1/2","1/3","2/1","3/1"}),F450="l"),VLOOKUP(H450,$AC$2:$AD$17,2,FALSE),IF(AND(OR($D452={"1/2","1/3","2/1","3/1"}),F449="w"),VLOOKUP(H449,$AA$2:$AB$17,2,FALSE),IF(AND(OR($D452={"1/2","1/3","2/1","3/1"}),F449="l"),VLOOKUP(H449,$AC$2:$AD$17,2,FALSE),IF(AND(OR($D452={"1/2","1/3","2/1","3/1"}),F448="w"),VLOOKUP(H448,$AA$2:$AB$17,2,FALSE),IF(AND(OR($D452={"1/2","1/3","2/1","3/1"}),F448="l"),VLOOKUP(H448,$AC$2:$AD$17,2,FALSE),IF(AND(OR($D452={"1/2","1/3","2/1","3/1"}),F447="w"),VLOOKUP(H447,$AA$2:$AB$17,2,FALSE),IF(AND(OR($D452={"1/2","1/3","2/1","3/1"}),F447="l"),VLOOKUP(H447,$AC$2:$AD$17,2,FALSE),IF(AND(OR($D452={"1/2","1/3","2/1","3/1"}),F446="w"),VLOOKUP(H446,$AA$2:$AB$17,2,FALSE),IF(AND(OR($D452={"1/2","1/3","2/1","3/1"}),F446="l"),VLOOKUP(H446,$AC$2:$AD$17,2,FALSE),IF(AND(OR($D452={"1/2","1/3","2/1","3/1"}),F445="w"),VLOOKUP(H445,$AA$2:$AB$17,2,FALSE),IF(AND(OR($D452={"1/2","1/3","2/1","3/1"}),F445="l"),VLOOKUP(H445,$AC$2:$AD$17,2,FALSE),IF(AND(OR($D452={"1/2","1/3","2/1","3/1"}),F444="w"),VLOOKUP(H444,$AA$2:$AB$17,2,FALSE),IF(AND(OR($D452={"1/2","1/3","2/1","3/1"}),F444="l"),VLOOKUP(H444,$AC$2:$AD$17,2,FALSE),IF(AND(OR($D452={"1/2","1/3","2/1","3/1"}),F443="w"),VLOOKUP(H443,$AA$2:$AB$17,2,FALSE),IF(AND(OR($D452={"1/2","1/3","2/1","3/1"}),F443="l"),VLOOKUP(H443,$AC$2:$AD$17,2,FALSE),IF(AND(OR($D452={"1/2","1/3","2/1","3/1"}),F442="w"),VLOOKUP(H442,$AA$2:$AB$17,2,FALSE),IF(AND(OR($D452={"1/2","1/3","2/1","3/1"}),F442="l"),VLOOKUP(H442,$AC$2:$AD$17,2,FALSE),IF(OR($D452={"1/2","1/3","2/1","3/1"}),1,"")))))))))))))))))))))))</f>
        <v/>
      </c>
      <c r="I453" s="13" t="str">
        <f>IF(AND(J453="d",$A453&gt;=1,OR(K453={1,"2a","2b",3,"5a","5b","10a","10b","20a","20b","40a","40b","80a","80b","160a","160b"})),"w",IF(AND(J453="",$A453&gt;=1,OR(K453={1,"2a","2b",3,"5a","5b","10a","10b","20a","20b","40a","40b","80a","80b","160a","160b"})),"l",""))</f>
        <v/>
      </c>
      <c r="J453" s="7" t="str">
        <f>IF(OR($A453={13,14,15,16,17,18,19,20,21,22,23,24}),"d","")</f>
        <v/>
      </c>
      <c r="K453" s="14" t="str">
        <f>IF(AND(OR($D452={"1/2","2/3","2/1","3/2"}),I452="w"),VLOOKUP(K452,$AA$2:$AB$17,2,FALSE),IF(AND(OR($D452={"1/2","2/3","2/1","3/2"}),I452="l"),VLOOKUP(K452,$AC$2:$AD$17,2,FALSE),IF(AND(OR($D452={"1/2","2/3","2/1","3/2"}),I451="w"),VLOOKUP(K451,$AA$2:$AB$17,2,FALSE),IF(AND(OR($D452={"1/2","2/3","2/1","3/2"}),I451="l"),VLOOKUP(K451,$AC$2:$AD$17,2,FALSE),IF(AND(OR($D452={"1/2","2/3","2/1","3/2"}),I450="w"),VLOOKUP(K450,$AA$2:$AB$17,2,FALSE),IF(AND(OR($D452={"1/2","2/3","2/1","3/2"}),I450="l"),VLOOKUP(K450,$AC$2:$AD$17,2,FALSE),IF(AND(OR($D452={"1/2","2/3","2/1","3/2"}),I449="w"),VLOOKUP(K449,$AA$2:$AB$17,2,FALSE),IF(AND(OR($D452={"1/2","2/3","2/1","3/2"}),I449="l"),VLOOKUP(K449,$AC$2:$AD$17,2,FALSE),IF(AND(OR($D452={"1/2","2/3","2/1","3/2"}),I448="w"),VLOOKUP(K448,$AA$2:$AB$17,2,FALSE),IF(AND(OR($D452={"1/2","2/3","2/1","3/2"}),I448="l"),VLOOKUP(K448,$AC$2:$AD$17,2,FALSE),IF(AND(OR($D452={"1/2","2/3","2/1","3/2"}),I447="w"),VLOOKUP(K447,$AA$2:$AB$17,2,FALSE),IF(AND(OR($D452={"1/2","2/3","2/1","3/2"}),I447="l"),VLOOKUP(K447,$AC$2:$AD$17,2,FALSE),IF(AND(OR($D452={"1/2","2/3","2/1","3/2"}),I446="w"),VLOOKUP(K446,$AA$2:$AB$17,2,FALSE),IF(AND(OR($D452={"1/2","2/3","2/1","3/2"}),I446="l"),VLOOKUP(K446,$AC$2:$AD$17,2,FALSE),IF(AND(OR($D452={"1/2","2/3","2/1","3/2"}),I445="w"),VLOOKUP(K445,$AA$2:$AB$17,2,FALSE),IF(AND(OR($D452={"1/2","2/3","2/1","3/2"}),I445="l"),VLOOKUP(K445,$AC$2:$AD$17,2,FALSE),IF(AND(OR($D452={"1/2","2/3","2/1","3/2"}),I444="w"),VLOOKUP(K444,$AA$2:$AB$17,2,FALSE),IF(AND(OR($D452={"1/2","2/3","2/1","3/2"}),I444="l"),VLOOKUP(K444,$AC$2:$AD$17,2,FALSE),IF(AND(OR($D452={"1/2","2/3","2/1","3/2"}),I443="w"),VLOOKUP(K443,$AA$2:$AB$17,2,FALSE),IF(AND(OR($D452={"1/2","2/3","2/1","3/2"}),I443="l"),VLOOKUP(K443,$AC$2:$AD$17,2,FALSE),IF(AND(OR($D452={"1/2","2/3","2/1","3/2"}),I442="w"),VLOOKUP(K442,$AA$2:$AB$17,2,FALSE),IF(AND(OR($D452={"1/2","2/3","2/1","3/2"}),I442="l"),VLOOKUP(K442,$AC$2:$AD$17,2,FALSE),IF(OR($D452={"1/2","2/3","2/1","3/2"}),1,"")))))))))))))))))))))))</f>
        <v/>
      </c>
      <c r="L453" s="13" t="str">
        <f>IF(AND(M453="d",$A453&gt;=1,OR(N453={1,"2a","2b",3,"5a","5b","10a","10b","20a","20b","40a","40b","80a","80b","160a","160b"})),"w",IF(AND(M453="",$A453&gt;=1,OR(N453={1,"2a","2b",3,"5a","5b","10a","10b","20a","20b","40a","40b","80a","80b","160a","160b"})),"l",""))</f>
        <v/>
      </c>
      <c r="M453" s="7" t="str">
        <f>IF(OR($A453={25,26,27,28,29,30,31,32,33,34,35,36}),"d","")</f>
        <v/>
      </c>
      <c r="N453" s="14" t="str">
        <f>IF(AND(OR($D452={"1/3","2/3","3/1","3/2"}),L452="w"),VLOOKUP(N452,$AA$2:$AB$17,2,FALSE),IF(AND(OR($D452={"1/3","2/3","3/1","3/2"}),L452="l"),VLOOKUP(N452,$AC$2:$AD$17,2,FALSE),IF(AND(OR($D452={"1/3","2/3","3/1","3/2"}),L451="w"),VLOOKUP(N451,$AA$2:$AB$17,2,FALSE),IF(AND(OR($D452={"1/3","2/3","3/1","3/2"}),L451="l"),VLOOKUP(N451,$AC$2:$AD$17,2,FALSE),IF(AND(OR($D452={"1/3","2/3","3/1","3/2"}),L450="w"),VLOOKUP(N450,$AA$2:$AB$17,2,FALSE),IF(AND(OR($D452={"1/3","2/3","3/1","3/2"}),L450="l"),VLOOKUP(N450,$AC$2:$AD$17,2,FALSE),IF(AND(OR($D452={"1/3","2/3","3/1","3/2"}),L449="w"),VLOOKUP(N449,$AA$2:$AB$17,2,FALSE),IF(AND(OR($D452={"1/3","2/3","3/1","3/2"}),L449="l"),VLOOKUP(N449,$AC$2:$AD$17,2,FALSE),IF(AND(OR($D452={"1/3","2/3","3/1","3/2"}),L448="w"),VLOOKUP(N448,$AA$2:$AB$17,2,FALSE),IF(AND(OR($D452={"1/3","2/3","3/1","3/2"}),L448="l"),VLOOKUP(N448,$AC$2:$AD$17,2,FALSE),IF(AND(OR($D452={"1/3","2/3","3/1","3/2"}),L447="w"),VLOOKUP(N447,$AA$2:$AB$17,2,FALSE),IF(AND(OR($D452={"1/3","2/3","3/1","3/2"}),L447="l"),VLOOKUP(N447,$AC$2:$AD$17,2,FALSE),IF(AND(OR($D452={"1/3","2/3","3/1","3/2"}),L446="w"),VLOOKUP(N446,$AA$2:$AB$17,2,FALSE),IF(AND(OR($D452={"1/3","2/3","3/1","3/2"}),L446="l"),VLOOKUP(N446,$AC$2:$AD$17,2,FALSE),IF(AND(OR($D452={"1/3","2/3","3/1","3/2"}),L445="w"),VLOOKUP(N445,$AA$2:$AB$17,2,FALSE),IF(AND(OR($D452={"1/3","2/3","3/1","3/2"}),L445="l"),VLOOKUP(N445,$AC$2:$AD$17,2,FALSE),IF(AND(OR($D452={"1/3","2/3","3/1","3/2"}),L444="w"),VLOOKUP(N444,$AA$2:$AB$17,2,FALSE),IF(AND(OR($D452={"1/3","2/3","3/1","3/2"}),L444="l"),VLOOKUP(N444,$AC$2:$AD$17,2,FALSE),IF(AND(OR($D452={"1/3","2/3","3/1","3/2"}),L443="w"),VLOOKUP(N443,$AA$2:$AB$17,2,FALSE),IF(AND(OR($D452={"1/3","2/3","3/1","3/2"}),L443="l"),VLOOKUP(N443,$AC$2:$AD$17,2,FALSE),IF(AND(OR($D452={"1/3","2/3","3/1","3/2"}),L442="w"),VLOOKUP(N442,$AA$2:$AB$17,2,FALSE),IF(AND(OR($D452={"1/3","2/3","3/1","3/2"}),L442="l"),VLOOKUP(N442,$AC$2:$AD$17,2,FALSE),IF(OR($D452={"1/3","2/3","3/1","3/2"}),1,"")))))))))))))))))))))))</f>
        <v/>
      </c>
      <c r="O453" s="12">
        <f t="shared" si="37"/>
        <v>0</v>
      </c>
      <c r="P453" s="13" t="str">
        <f>IF(AND(Q453="c",$A453&gt;=1,OR(R453={1,"2a","2b",3,"5a","5b","10a","10b","20a","20b","40a","40b","80a","80b","160a","160b"})),"w",IF(AND(Q453="",$A453&gt;=1,OR(R453={1,"2a","2b",3,"5a","5b","10a","10b","20a","20b","40a","40b","80a","80b","160a","160b"})),"l",""))</f>
        <v/>
      </c>
      <c r="Q453" s="7" t="str">
        <f>IF(OR($A453={1,4,7,10,13,16,19,22,25,28,31,34}),"c","")</f>
        <v/>
      </c>
      <c r="R453" s="14" t="str">
        <f>IF(AND(OR($E452={"a/b","a/c","b/a","c/a"}),P452="w"),VLOOKUP(R452,$AA$2:$AB$17,2,FALSE),IF(AND(OR($E452={"a/b","a/c","b/a","c/a"}),P452="l"),VLOOKUP(R452,$AC$2:$AD$17,2,FALSE),IF(AND(OR($E452={"a/b","a/c","b/a","c/a"}),P451="w"),VLOOKUP(R451,$AA$2:$AB$17,2,FALSE),IF(AND(OR($E452={"a/b","a/c","b/a","c/a"}),P451="l"),VLOOKUP(R451,$AC$2:$AD$17,2,FALSE),IF(AND(OR($E452={"a/b","a/c","b/a","c/a"}),P450="w"),VLOOKUP(R450,$AA$2:$AB$17,2,FALSE),IF(AND(OR($E452={"a/b","a/c","b/a","c/a"}),P450="l"),VLOOKUP(R450,$AC$2:$AD$17,2,FALSE),IF(AND(OR($E452={"a/b","a/c","b/a","c/a"}),P449="w"),VLOOKUP(R449,$AA$2:$AB$17,2,FALSE),IF(AND(OR($E452={"a/b","a/c","b/a","c/a"}),P449="l"),VLOOKUP(R449,$AC$2:$AD$17,2,FALSE),IF(AND(OR($E452={"a/b","a/c","b/a","c/a"}),P448="w"),VLOOKUP(R448,$AA$2:$AB$17,2,FALSE),IF(AND(OR($E452={"a/b","a/c","b/a","c/a"}),P448="l"),VLOOKUP(R448,$AC$2:$AD$17,2,FALSE),IF(AND(OR($E452={"a/b","a/c","b/a","c/a"}),P447="w"),VLOOKUP(R447,$AA$2:$AB$17,2,FALSE),IF(AND(OR($E452={"a/b","a/c","b/a","c/a"}),P447="l"),VLOOKUP(R447,$AC$2:$AD$17,2,FALSE),IF(AND(OR($E452={"a/b","a/c","b/a","c/a"}),P446="w"),VLOOKUP(R446,$AA$2:$AB$17,2,FALSE),IF(AND(OR($E452={"a/b","a/c","b/a","c/a"}),P446="l"),VLOOKUP(R446,$AC$2:$AD$17,2,FALSE),IF(AND(OR($E452={"a/b","a/c","b/a","c/a"}),P445="w"),VLOOKUP(R445,$AA$2:$AB$17,2,FALSE),IF(AND(OR($E452={"a/b","a/c","b/a","c/a"}),P445="l"),VLOOKUP(R445,$AC$2:$AD$17,2,FALSE),IF(AND(OR($E452={"a/b","a/c","b/a","c/a"}),P444="w"),VLOOKUP(R444,$AA$2:$AB$17,2,FALSE),IF(AND(OR($E452={"a/b","a/c","b/a","c/a"}),P444="l"),VLOOKUP(R444,$AC$2:$AD$17,2,FALSE),IF(AND(OR($E452={"a/b","a/c","b/a","c/a"}),P443="w"),VLOOKUP(R443,$AA$2:$AB$17,2,FALSE),IF(AND(OR($E452={"a/b","a/c","b/a","c/a"}),P443="l"),VLOOKUP(R443,$AC$2:$AD$17,2,FALSE),IF(AND(OR($E452={"a/b","a/c","b/a","c/a"}),P442="w"),VLOOKUP(R442,$AA$2:$AB$17,2,FALSE),IF(AND(OR($E452={"a/b","a/c","b/a","c/a"}),P442="l"),VLOOKUP(R442,$AC$2:$AD$17,2,FALSE),IF(OR($E452={"a/b","a/c","b/a","c/a"}),1,"")))))))))))))))))))))))</f>
        <v/>
      </c>
      <c r="S453" s="13" t="str">
        <f>IF(AND(T453="c",$A453&gt;=1,OR(U453={1,"2a","2b",3,"5a","5b","10a","10b","20a","20b","40a","40b","80a","80b","160a","160b"})),"w",IF(AND(T453="",$A453&gt;=1,OR(U453={1,"2a","2b",3,"5a","5b","10a","10b","20a","20b","40a","40b","80a","80b","160a","160b"})),"l",""))</f>
        <v/>
      </c>
      <c r="T453" s="7" t="str">
        <f>IF(OR($A453={2,5,8,11,14,17,20,23,26,29,32,35}),"c","")</f>
        <v/>
      </c>
      <c r="U453" s="14" t="str">
        <f>IF(AND(OR($E452={"a/b","b/c","b/a","c/b"}),S452="w"),VLOOKUP(U452,$AA$2:$AB$17,2,FALSE),IF(AND(OR($E452={"a/b","b/c","b/a","c/b"}),S452="l"),VLOOKUP(U452,$AC$2:$AD$17,2,FALSE),IF(AND(OR($E452={"a/b","b/c","b/a","c/b"}),S451="w"),VLOOKUP(U451,$AA$2:$AB$17,2,FALSE),IF(AND(OR($E452={"a/b","b/c","b/a","c/b"}),S451="l"),VLOOKUP(U451,$AC$2:$AD$17,2,FALSE),IF(AND(OR($E452={"a/b","b/c","b/a","c/b"}),S450="w"),VLOOKUP(U450,$AA$2:$AB$17,2,FALSE),IF(AND(OR($E452={"a/b","b/c","b/a","c/b"}),S450="l"),VLOOKUP(U450,$AC$2:$AD$17,2,FALSE),IF(AND(OR($E452={"a/b","b/c","b/a","c/b"}),S449="w"),VLOOKUP(U449,$AA$2:$AB$17,2,FALSE),IF(AND(OR($E452={"a/b","b/c","b/a","c/b"}),S449="l"),VLOOKUP(U449,$AC$2:$AD$17,2,FALSE),IF(AND(OR($E452={"a/b","b/c","b/a","c/b"}),S448="w"),VLOOKUP(U448,$AA$2:$AB$17,2,FALSE),IF(AND(OR($E452={"a/b","b/c","b/a","c/b"}),S448="l"),VLOOKUP(U448,$AC$2:$AD$17,2,FALSE),IF(AND(OR($E452={"a/b","b/c","b/a","c/b"}),S447="w"),VLOOKUP(U447,$AA$2:$AB$17,2,FALSE),IF(AND(OR($E452={"a/b","b/c","b/a","c/b"}),S447="l"),VLOOKUP(U447,$AC$2:$AD$17,2,FALSE),IF(AND(OR($E452={"a/b","b/c","b/a","c/b"}),S446="w"),VLOOKUP(U446,$AA$2:$AB$17,2,FALSE),IF(AND(OR($E452={"a/b","b/c","b/a","c/b"}),S446="l"),VLOOKUP(U446,$AC$2:$AD$17,2,FALSE),IF(AND(OR($E452={"a/b","b/c","b/a","c/b"}),S445="w"),VLOOKUP(U445,$AA$2:$AB$17,2,FALSE),IF(AND(OR($E452={"a/b","b/c","b/a","c/b"}),S445="l"),VLOOKUP(U445,$AC$2:$AD$17,2,FALSE),IF(AND(OR($E452={"a/b","b/c","b/a","c/b"}),S444="w"),VLOOKUP(U444,$AA$2:$AB$17,2,FALSE),IF(AND(OR($E452={"a/b","b/c","b/a","c/b"}),S444="l"),VLOOKUP(U444,$AC$2:$AD$17,2,FALSE),IF(AND(OR($E452={"a/b","b/c","b/a","c/b"}),S443="w"),VLOOKUP(U443,$AA$2:$AB$17,2,FALSE),IF(AND(OR($E452={"a/b","b/c","b/a","c/b"}),S443="l"),VLOOKUP(U443,$AC$2:$AD$17,2,FALSE),IF(AND(OR($E452={"a/b","b/c","b/a","c/b"}),S442="w"),VLOOKUP(U442,$AA$2:$AB$17,2,FALSE),IF(AND(OR($E452={"a/b","b/c","b/a","c/b"}),S442="l"),VLOOKUP(U442,$AC$2:$AD$17,2,FALSE),IF(OR($E452={"a/b","b/c","b/a","c/b"}),1,"")))))))))))))))))))))))</f>
        <v/>
      </c>
      <c r="V453" s="13" t="str">
        <f>IF(AND(W453="c",$A453&gt;=1,OR(X453={1,"2a","2b",3,"5a","5b","10a","10b","20a","20b","40a","40b","80a","80b","160a","160b"})),"w",IF(AND(W453="",$A453&gt;=1,OR(X453={1,"2a","2b",3,"5a","5b","10a","10b","20a","20b","40a","40b","80a","80b","160a","160b"})),"l",""))</f>
        <v/>
      </c>
      <c r="W453" s="7" t="str">
        <f>IF(OR($A453={3,6,9,12,15,18,21,24,27,30,33,36}),"c","")</f>
        <v/>
      </c>
      <c r="X453" s="14" t="str">
        <f>IF(AND(OR($E452={"a/c","b/c","c/a","c/b"}),V452="w"),VLOOKUP(X452,$AA$2:$AB$17,2,FALSE),IF(AND(OR($E452={"a/c","b/c","c/a","c/b"}),V452="l"),VLOOKUP(X452,$AC$2:$AD$17,2,FALSE),IF(AND(OR($E452={"a/c","b/c","c/a","c/b"}),V451="w"),VLOOKUP(X451,$AA$2:$AB$17,2,FALSE),IF(AND(OR($E452={"a/c","b/c","c/a","c/b"}),V451="l"),VLOOKUP(X451,$AC$2:$AD$17,2,FALSE),IF(AND(OR($E452={"a/c","b/c","c/a","c/b"}),V450="w"),VLOOKUP(X450,$AA$2:$AB$17,2,FALSE),IF(AND(OR($E452={"a/c","b/c","c/a","c/b"}),V450="l"),VLOOKUP(X450,$AC$2:$AD$17,2,FALSE),IF(AND(OR($E452={"a/c","b/c","c/a","c/b"}),V449="w"),VLOOKUP(X449,$AA$2:$AB$17,2,FALSE),IF(AND(OR($E452={"a/c","b/c","c/a","c/b"}),V449="l"),VLOOKUP(X449,$AC$2:$AD$17,2,FALSE),IF(AND(OR($E452={"a/c","b/c","c/a","c/b"}),V448="w"),VLOOKUP(X448,$AA$2:$AB$17,2,FALSE),IF(AND(OR($E452={"a/c","b/c","c/a","c/b"}),V448="l"),VLOOKUP(X448,$AC$2:$AD$17,2,FALSE),IF(AND(OR($E452={"a/c","b/c","c/a","c/b"}),V447="w"),VLOOKUP(X447,$AA$2:$AB$17,2,FALSE),IF(AND(OR($E452={"a/c","b/c","c/a","c/b"}),V447="l"),VLOOKUP(X447,$AC$2:$AD$17,2,FALSE),IF(AND(OR($E452={"a/c","b/c","c/a","c/b"}),V446="w"),VLOOKUP(X446,$AA$2:$AB$17,2,FALSE),IF(AND(OR($E452={"a/c","b/c","c/a","c/b"}),V446="l"),VLOOKUP(X446,$AC$2:$AD$17,2,FALSE),IF(AND(OR($E452={"a/c","b/c","c/a","c/b"}),V445="w"),VLOOKUP(X445,$AA$2:$AB$17,2,FALSE),IF(AND(OR($E452={"a/c","b/c","c/a","c/b"}),V445="l"),VLOOKUP(X445,$AC$2:$AD$17,2,FALSE),IF(AND(OR($E452={"a/c","b/c","c/a","c/b"}),V444="w"),VLOOKUP(X444,$AA$2:$AB$17,2,FALSE),IF(AND(OR($E452={"a/c","b/c","c/a","c/b"}),V444="l"),VLOOKUP(X444,$AC$2:$AD$17,2,FALSE),IF(AND(OR($E452={"a/c","b/c","c/a","c/b"}),V443="w"),VLOOKUP(X443,$AA$2:$AB$17,2,FALSE),IF(AND(OR($E452={"a/c","b/c","c/a","c/b"}),V443="l"),VLOOKUP(X443,$AC$2:$AD$17,2,FALSE),IF(AND(OR($E452={"a/c","b/c","c/a","c/b"}),V442="w"),VLOOKUP(X442,$AA$2:$AB$17,2,FALSE),IF(AND(OR($E452={"a/c","b/c","c/a","c/b"}),V442="l"),VLOOKUP(X442,$AC$2:$AD$17,2,FALSE),IF(OR($E452={"a/c","b/c","c/a","c/b"}),1,"")))))))))))))))))))))))</f>
        <v/>
      </c>
      <c r="Y453" s="12">
        <f t="shared" si="38"/>
        <v>0</v>
      </c>
      <c r="Z453" s="27">
        <f t="shared" si="39"/>
        <v>0</v>
      </c>
    </row>
    <row r="454" spans="2:26">
      <c r="B454" s="9" t="str">
        <f>IF(OR($A454={1,2,3,4,5,6,7,8,9,10,11,12}),1,IF(OR($A454={13,14,15,16,17,18,19,20,21,22,23,24}),2,IF(OR($A454={25,26,27,28,29,30,31,32,33,34,35,36}),3,"")))</f>
        <v/>
      </c>
      <c r="C454" s="9" t="str">
        <f>IF(OR($A454={1,4,7,10,13,16,19,22,25,28,31,34}),"A",IF(OR($A454={2,5,8,11,14,17,20,23,26,29,32,35}),"B",IF(OR($A454={3,6,9,12,15,18,21,24,27,30,33,36}),"C","")))</f>
        <v/>
      </c>
      <c r="D454" t="str">
        <f t="shared" si="40"/>
        <v/>
      </c>
      <c r="E454" t="str">
        <f t="shared" si="41"/>
        <v/>
      </c>
      <c r="F454" s="13" t="str">
        <f>IF(AND(G454="d",$A454&gt;=1,OR(H454={1,"2a","2b",3,"5a","5b","10a","10b","20a","20b","40a","40b","80a","80b","160a","160b"})),"w",IF(AND(G454="",$A454&gt;=1,OR(H454={1,"2a","2b",3,"5a","5b","10a","10b","20a","20b","40a","40b","80a","80b","160a","160b"})),"l",""))</f>
        <v/>
      </c>
      <c r="G454" s="7" t="str">
        <f>IF(OR($A454={1,2,3,4,5,6,7,8,9,10,11,12}),"d","")</f>
        <v/>
      </c>
      <c r="H454" s="14" t="str">
        <f>IF(AND(OR($D453={"1/2","1/3","2/1","3/1"}),F453="w"),VLOOKUP(H453,$AA$2:$AB$17,2,FALSE),IF(AND(OR($D453={"1/2","1/3","2/1","3/1"}),F453="l"),VLOOKUP(H453,$AC$2:$AD$17,2,FALSE),IF(AND(OR($D453={"1/2","1/3","2/1","3/1"}),F452="w"),VLOOKUP(H452,$AA$2:$AB$17,2,FALSE),IF(AND(OR($D453={"1/2","1/3","2/1","3/1"}),F452="l"),VLOOKUP(H452,$AC$2:$AD$17,2,FALSE),IF(AND(OR($D453={"1/2","1/3","2/1","3/1"}),F451="w"),VLOOKUP(H451,$AA$2:$AB$17,2,FALSE),IF(AND(OR($D453={"1/2","1/3","2/1","3/1"}),F451="l"),VLOOKUP(H451,$AC$2:$AD$17,2,FALSE),IF(AND(OR($D453={"1/2","1/3","2/1","3/1"}),F450="w"),VLOOKUP(H450,$AA$2:$AB$17,2,FALSE),IF(AND(OR($D453={"1/2","1/3","2/1","3/1"}),F450="l"),VLOOKUP(H450,$AC$2:$AD$17,2,FALSE),IF(AND(OR($D453={"1/2","1/3","2/1","3/1"}),F449="w"),VLOOKUP(H449,$AA$2:$AB$17,2,FALSE),IF(AND(OR($D453={"1/2","1/3","2/1","3/1"}),F449="l"),VLOOKUP(H449,$AC$2:$AD$17,2,FALSE),IF(AND(OR($D453={"1/2","1/3","2/1","3/1"}),F448="w"),VLOOKUP(H448,$AA$2:$AB$17,2,FALSE),IF(AND(OR($D453={"1/2","1/3","2/1","3/1"}),F448="l"),VLOOKUP(H448,$AC$2:$AD$17,2,FALSE),IF(AND(OR($D453={"1/2","1/3","2/1","3/1"}),F447="w"),VLOOKUP(H447,$AA$2:$AB$17,2,FALSE),IF(AND(OR($D453={"1/2","1/3","2/1","3/1"}),F447="l"),VLOOKUP(H447,$AC$2:$AD$17,2,FALSE),IF(AND(OR($D453={"1/2","1/3","2/1","3/1"}),F446="w"),VLOOKUP(H446,$AA$2:$AB$17,2,FALSE),IF(AND(OR($D453={"1/2","1/3","2/1","3/1"}),F446="l"),VLOOKUP(H446,$AC$2:$AD$17,2,FALSE),IF(AND(OR($D453={"1/2","1/3","2/1","3/1"}),F445="w"),VLOOKUP(H445,$AA$2:$AB$17,2,FALSE),IF(AND(OR($D453={"1/2","1/3","2/1","3/1"}),F445="l"),VLOOKUP(H445,$AC$2:$AD$17,2,FALSE),IF(AND(OR($D453={"1/2","1/3","2/1","3/1"}),F444="w"),VLOOKUP(H444,$AA$2:$AB$17,2,FALSE),IF(AND(OR($D453={"1/2","1/3","2/1","3/1"}),F444="l"),VLOOKUP(H444,$AC$2:$AD$17,2,FALSE),IF(AND(OR($D453={"1/2","1/3","2/1","3/1"}),F443="w"),VLOOKUP(H443,$AA$2:$AB$17,2,FALSE),IF(AND(OR($D453={"1/2","1/3","2/1","3/1"}),F443="l"),VLOOKUP(H443,$AC$2:$AD$17,2,FALSE),IF(OR($D453={"1/2","1/3","2/1","3/1"}),1,"")))))))))))))))))))))))</f>
        <v/>
      </c>
      <c r="I454" s="13" t="str">
        <f>IF(AND(J454="d",$A454&gt;=1,OR(K454={1,"2a","2b",3,"5a","5b","10a","10b","20a","20b","40a","40b","80a","80b","160a","160b"})),"w",IF(AND(J454="",$A454&gt;=1,OR(K454={1,"2a","2b",3,"5a","5b","10a","10b","20a","20b","40a","40b","80a","80b","160a","160b"})),"l",""))</f>
        <v/>
      </c>
      <c r="J454" s="7" t="str">
        <f>IF(OR($A454={13,14,15,16,17,18,19,20,21,22,23,24}),"d","")</f>
        <v/>
      </c>
      <c r="K454" s="14" t="str">
        <f>IF(AND(OR($D453={"1/2","2/3","2/1","3/2"}),I453="w"),VLOOKUP(K453,$AA$2:$AB$17,2,FALSE),IF(AND(OR($D453={"1/2","2/3","2/1","3/2"}),I453="l"),VLOOKUP(K453,$AC$2:$AD$17,2,FALSE),IF(AND(OR($D453={"1/2","2/3","2/1","3/2"}),I452="w"),VLOOKUP(K452,$AA$2:$AB$17,2,FALSE),IF(AND(OR($D453={"1/2","2/3","2/1","3/2"}),I452="l"),VLOOKUP(K452,$AC$2:$AD$17,2,FALSE),IF(AND(OR($D453={"1/2","2/3","2/1","3/2"}),I451="w"),VLOOKUP(K451,$AA$2:$AB$17,2,FALSE),IF(AND(OR($D453={"1/2","2/3","2/1","3/2"}),I451="l"),VLOOKUP(K451,$AC$2:$AD$17,2,FALSE),IF(AND(OR($D453={"1/2","2/3","2/1","3/2"}),I450="w"),VLOOKUP(K450,$AA$2:$AB$17,2,FALSE),IF(AND(OR($D453={"1/2","2/3","2/1","3/2"}),I450="l"),VLOOKUP(K450,$AC$2:$AD$17,2,FALSE),IF(AND(OR($D453={"1/2","2/3","2/1","3/2"}),I449="w"),VLOOKUP(K449,$AA$2:$AB$17,2,FALSE),IF(AND(OR($D453={"1/2","2/3","2/1","3/2"}),I449="l"),VLOOKUP(K449,$AC$2:$AD$17,2,FALSE),IF(AND(OR($D453={"1/2","2/3","2/1","3/2"}),I448="w"),VLOOKUP(K448,$AA$2:$AB$17,2,FALSE),IF(AND(OR($D453={"1/2","2/3","2/1","3/2"}),I448="l"),VLOOKUP(K448,$AC$2:$AD$17,2,FALSE),IF(AND(OR($D453={"1/2","2/3","2/1","3/2"}),I447="w"),VLOOKUP(K447,$AA$2:$AB$17,2,FALSE),IF(AND(OR($D453={"1/2","2/3","2/1","3/2"}),I447="l"),VLOOKUP(K447,$AC$2:$AD$17,2,FALSE),IF(AND(OR($D453={"1/2","2/3","2/1","3/2"}),I446="w"),VLOOKUP(K446,$AA$2:$AB$17,2,FALSE),IF(AND(OR($D453={"1/2","2/3","2/1","3/2"}),I446="l"),VLOOKUP(K446,$AC$2:$AD$17,2,FALSE),IF(AND(OR($D453={"1/2","2/3","2/1","3/2"}),I445="w"),VLOOKUP(K445,$AA$2:$AB$17,2,FALSE),IF(AND(OR($D453={"1/2","2/3","2/1","3/2"}),I445="l"),VLOOKUP(K445,$AC$2:$AD$17,2,FALSE),IF(AND(OR($D453={"1/2","2/3","2/1","3/2"}),I444="w"),VLOOKUP(K444,$AA$2:$AB$17,2,FALSE),IF(AND(OR($D453={"1/2","2/3","2/1","3/2"}),I444="l"),VLOOKUP(K444,$AC$2:$AD$17,2,FALSE),IF(AND(OR($D453={"1/2","2/3","2/1","3/2"}),I443="w"),VLOOKUP(K443,$AA$2:$AB$17,2,FALSE),IF(AND(OR($D453={"1/2","2/3","2/1","3/2"}),I443="l"),VLOOKUP(K443,$AC$2:$AD$17,2,FALSE),IF(OR($D453={"1/2","2/3","2/1","3/2"}),1,"")))))))))))))))))))))))</f>
        <v/>
      </c>
      <c r="L454" s="13" t="str">
        <f>IF(AND(M454="d",$A454&gt;=1,OR(N454={1,"2a","2b",3,"5a","5b","10a","10b","20a","20b","40a","40b","80a","80b","160a","160b"})),"w",IF(AND(M454="",$A454&gt;=1,OR(N454={1,"2a","2b",3,"5a","5b","10a","10b","20a","20b","40a","40b","80a","80b","160a","160b"})),"l",""))</f>
        <v/>
      </c>
      <c r="M454" s="7" t="str">
        <f>IF(OR($A454={25,26,27,28,29,30,31,32,33,34,35,36}),"d","")</f>
        <v/>
      </c>
      <c r="N454" s="14" t="str">
        <f>IF(AND(OR($D453={"1/3","2/3","3/1","3/2"}),L453="w"),VLOOKUP(N453,$AA$2:$AB$17,2,FALSE),IF(AND(OR($D453={"1/3","2/3","3/1","3/2"}),L453="l"),VLOOKUP(N453,$AC$2:$AD$17,2,FALSE),IF(AND(OR($D453={"1/3","2/3","3/1","3/2"}),L452="w"),VLOOKUP(N452,$AA$2:$AB$17,2,FALSE),IF(AND(OR($D453={"1/3","2/3","3/1","3/2"}),L452="l"),VLOOKUP(N452,$AC$2:$AD$17,2,FALSE),IF(AND(OR($D453={"1/3","2/3","3/1","3/2"}),L451="w"),VLOOKUP(N451,$AA$2:$AB$17,2,FALSE),IF(AND(OR($D453={"1/3","2/3","3/1","3/2"}),L451="l"),VLOOKUP(N451,$AC$2:$AD$17,2,FALSE),IF(AND(OR($D453={"1/3","2/3","3/1","3/2"}),L450="w"),VLOOKUP(N450,$AA$2:$AB$17,2,FALSE),IF(AND(OR($D453={"1/3","2/3","3/1","3/2"}),L450="l"),VLOOKUP(N450,$AC$2:$AD$17,2,FALSE),IF(AND(OR($D453={"1/3","2/3","3/1","3/2"}),L449="w"),VLOOKUP(N449,$AA$2:$AB$17,2,FALSE),IF(AND(OR($D453={"1/3","2/3","3/1","3/2"}),L449="l"),VLOOKUP(N449,$AC$2:$AD$17,2,FALSE),IF(AND(OR($D453={"1/3","2/3","3/1","3/2"}),L448="w"),VLOOKUP(N448,$AA$2:$AB$17,2,FALSE),IF(AND(OR($D453={"1/3","2/3","3/1","3/2"}),L448="l"),VLOOKUP(N448,$AC$2:$AD$17,2,FALSE),IF(AND(OR($D453={"1/3","2/3","3/1","3/2"}),L447="w"),VLOOKUP(N447,$AA$2:$AB$17,2,FALSE),IF(AND(OR($D453={"1/3","2/3","3/1","3/2"}),L447="l"),VLOOKUP(N447,$AC$2:$AD$17,2,FALSE),IF(AND(OR($D453={"1/3","2/3","3/1","3/2"}),L446="w"),VLOOKUP(N446,$AA$2:$AB$17,2,FALSE),IF(AND(OR($D453={"1/3","2/3","3/1","3/2"}),L446="l"),VLOOKUP(N446,$AC$2:$AD$17,2,FALSE),IF(AND(OR($D453={"1/3","2/3","3/1","3/2"}),L445="w"),VLOOKUP(N445,$AA$2:$AB$17,2,FALSE),IF(AND(OR($D453={"1/3","2/3","3/1","3/2"}),L445="l"),VLOOKUP(N445,$AC$2:$AD$17,2,FALSE),IF(AND(OR($D453={"1/3","2/3","3/1","3/2"}),L444="w"),VLOOKUP(N444,$AA$2:$AB$17,2,FALSE),IF(AND(OR($D453={"1/3","2/3","3/1","3/2"}),L444="l"),VLOOKUP(N444,$AC$2:$AD$17,2,FALSE),IF(AND(OR($D453={"1/3","2/3","3/1","3/2"}),L443="w"),VLOOKUP(N443,$AA$2:$AB$17,2,FALSE),IF(AND(OR($D453={"1/3","2/3","3/1","3/2"}),L443="l"),VLOOKUP(N443,$AC$2:$AD$17,2,FALSE),IF(OR($D453={"1/3","2/3","3/1","3/2"}),1,"")))))))))))))))))))))))</f>
        <v/>
      </c>
      <c r="O454" s="12">
        <f t="shared" si="37"/>
        <v>0</v>
      </c>
      <c r="P454" s="13" t="str">
        <f>IF(AND(Q454="c",$A454&gt;=1,OR(R454={1,"2a","2b",3,"5a","5b","10a","10b","20a","20b","40a","40b","80a","80b","160a","160b"})),"w",IF(AND(Q454="",$A454&gt;=1,OR(R454={1,"2a","2b",3,"5a","5b","10a","10b","20a","20b","40a","40b","80a","80b","160a","160b"})),"l",""))</f>
        <v/>
      </c>
      <c r="Q454" s="7" t="str">
        <f>IF(OR($A454={1,4,7,10,13,16,19,22,25,28,31,34}),"c","")</f>
        <v/>
      </c>
      <c r="R454" s="14" t="str">
        <f>IF(AND(OR($E453={"a/b","a/c","b/a","c/a"}),P453="w"),VLOOKUP(R453,$AA$2:$AB$17,2,FALSE),IF(AND(OR($E453={"a/b","a/c","b/a","c/a"}),P453="l"),VLOOKUP(R453,$AC$2:$AD$17,2,FALSE),IF(AND(OR($E453={"a/b","a/c","b/a","c/a"}),P452="w"),VLOOKUP(R452,$AA$2:$AB$17,2,FALSE),IF(AND(OR($E453={"a/b","a/c","b/a","c/a"}),P452="l"),VLOOKUP(R452,$AC$2:$AD$17,2,FALSE),IF(AND(OR($E453={"a/b","a/c","b/a","c/a"}),P451="w"),VLOOKUP(R451,$AA$2:$AB$17,2,FALSE),IF(AND(OR($E453={"a/b","a/c","b/a","c/a"}),P451="l"),VLOOKUP(R451,$AC$2:$AD$17,2,FALSE),IF(AND(OR($E453={"a/b","a/c","b/a","c/a"}),P450="w"),VLOOKUP(R450,$AA$2:$AB$17,2,FALSE),IF(AND(OR($E453={"a/b","a/c","b/a","c/a"}),P450="l"),VLOOKUP(R450,$AC$2:$AD$17,2,FALSE),IF(AND(OR($E453={"a/b","a/c","b/a","c/a"}),P449="w"),VLOOKUP(R449,$AA$2:$AB$17,2,FALSE),IF(AND(OR($E453={"a/b","a/c","b/a","c/a"}),P449="l"),VLOOKUP(R449,$AC$2:$AD$17,2,FALSE),IF(AND(OR($E453={"a/b","a/c","b/a","c/a"}),P448="w"),VLOOKUP(R448,$AA$2:$AB$17,2,FALSE),IF(AND(OR($E453={"a/b","a/c","b/a","c/a"}),P448="l"),VLOOKUP(R448,$AC$2:$AD$17,2,FALSE),IF(AND(OR($E453={"a/b","a/c","b/a","c/a"}),P447="w"),VLOOKUP(R447,$AA$2:$AB$17,2,FALSE),IF(AND(OR($E453={"a/b","a/c","b/a","c/a"}),P447="l"),VLOOKUP(R447,$AC$2:$AD$17,2,FALSE),IF(AND(OR($E453={"a/b","a/c","b/a","c/a"}),P446="w"),VLOOKUP(R446,$AA$2:$AB$17,2,FALSE),IF(AND(OR($E453={"a/b","a/c","b/a","c/a"}),P446="l"),VLOOKUP(R446,$AC$2:$AD$17,2,FALSE),IF(AND(OR($E453={"a/b","a/c","b/a","c/a"}),P445="w"),VLOOKUP(R445,$AA$2:$AB$17,2,FALSE),IF(AND(OR($E453={"a/b","a/c","b/a","c/a"}),P445="l"),VLOOKUP(R445,$AC$2:$AD$17,2,FALSE),IF(AND(OR($E453={"a/b","a/c","b/a","c/a"}),P444="w"),VLOOKUP(R444,$AA$2:$AB$17,2,FALSE),IF(AND(OR($E453={"a/b","a/c","b/a","c/a"}),P444="l"),VLOOKUP(R444,$AC$2:$AD$17,2,FALSE),IF(AND(OR($E453={"a/b","a/c","b/a","c/a"}),P443="w"),VLOOKUP(R443,$AA$2:$AB$17,2,FALSE),IF(AND(OR($E453={"a/b","a/c","b/a","c/a"}),P443="l"),VLOOKUP(R443,$AC$2:$AD$17,2,FALSE),IF(OR($E453={"a/b","a/c","b/a","c/a"}),1,"")))))))))))))))))))))))</f>
        <v/>
      </c>
      <c r="S454" s="13" t="str">
        <f>IF(AND(T454="c",$A454&gt;=1,OR(U454={1,"2a","2b",3,"5a","5b","10a","10b","20a","20b","40a","40b","80a","80b","160a","160b"})),"w",IF(AND(T454="",$A454&gt;=1,OR(U454={1,"2a","2b",3,"5a","5b","10a","10b","20a","20b","40a","40b","80a","80b","160a","160b"})),"l",""))</f>
        <v/>
      </c>
      <c r="T454" s="7" t="str">
        <f>IF(OR($A454={2,5,8,11,14,17,20,23,26,29,32,35}),"c","")</f>
        <v/>
      </c>
      <c r="U454" s="14" t="str">
        <f>IF(AND(OR($E453={"a/b","b/c","b/a","c/b"}),S453="w"),VLOOKUP(U453,$AA$2:$AB$17,2,FALSE),IF(AND(OR($E453={"a/b","b/c","b/a","c/b"}),S453="l"),VLOOKUP(U453,$AC$2:$AD$17,2,FALSE),IF(AND(OR($E453={"a/b","b/c","b/a","c/b"}),S452="w"),VLOOKUP(U452,$AA$2:$AB$17,2,FALSE),IF(AND(OR($E453={"a/b","b/c","b/a","c/b"}),S452="l"),VLOOKUP(U452,$AC$2:$AD$17,2,FALSE),IF(AND(OR($E453={"a/b","b/c","b/a","c/b"}),S451="w"),VLOOKUP(U451,$AA$2:$AB$17,2,FALSE),IF(AND(OR($E453={"a/b","b/c","b/a","c/b"}),S451="l"),VLOOKUP(U451,$AC$2:$AD$17,2,FALSE),IF(AND(OR($E453={"a/b","b/c","b/a","c/b"}),S450="w"),VLOOKUP(U450,$AA$2:$AB$17,2,FALSE),IF(AND(OR($E453={"a/b","b/c","b/a","c/b"}),S450="l"),VLOOKUP(U450,$AC$2:$AD$17,2,FALSE),IF(AND(OR($E453={"a/b","b/c","b/a","c/b"}),S449="w"),VLOOKUP(U449,$AA$2:$AB$17,2,FALSE),IF(AND(OR($E453={"a/b","b/c","b/a","c/b"}),S449="l"),VLOOKUP(U449,$AC$2:$AD$17,2,FALSE),IF(AND(OR($E453={"a/b","b/c","b/a","c/b"}),S448="w"),VLOOKUP(U448,$AA$2:$AB$17,2,FALSE),IF(AND(OR($E453={"a/b","b/c","b/a","c/b"}),S448="l"),VLOOKUP(U448,$AC$2:$AD$17,2,FALSE),IF(AND(OR($E453={"a/b","b/c","b/a","c/b"}),S447="w"),VLOOKUP(U447,$AA$2:$AB$17,2,FALSE),IF(AND(OR($E453={"a/b","b/c","b/a","c/b"}),S447="l"),VLOOKUP(U447,$AC$2:$AD$17,2,FALSE),IF(AND(OR($E453={"a/b","b/c","b/a","c/b"}),S446="w"),VLOOKUP(U446,$AA$2:$AB$17,2,FALSE),IF(AND(OR($E453={"a/b","b/c","b/a","c/b"}),S446="l"),VLOOKUP(U446,$AC$2:$AD$17,2,FALSE),IF(AND(OR($E453={"a/b","b/c","b/a","c/b"}),S445="w"),VLOOKUP(U445,$AA$2:$AB$17,2,FALSE),IF(AND(OR($E453={"a/b","b/c","b/a","c/b"}),S445="l"),VLOOKUP(U445,$AC$2:$AD$17,2,FALSE),IF(AND(OR($E453={"a/b","b/c","b/a","c/b"}),S444="w"),VLOOKUP(U444,$AA$2:$AB$17,2,FALSE),IF(AND(OR($E453={"a/b","b/c","b/a","c/b"}),S444="l"),VLOOKUP(U444,$AC$2:$AD$17,2,FALSE),IF(AND(OR($E453={"a/b","b/c","b/a","c/b"}),S443="w"),VLOOKUP(U443,$AA$2:$AB$17,2,FALSE),IF(AND(OR($E453={"a/b","b/c","b/a","c/b"}),S443="l"),VLOOKUP(U443,$AC$2:$AD$17,2,FALSE),IF(OR($E453={"a/b","b/c","b/a","c/b"}),1,"")))))))))))))))))))))))</f>
        <v/>
      </c>
      <c r="V454" s="13" t="str">
        <f>IF(AND(W454="c",$A454&gt;=1,OR(X454={1,"2a","2b",3,"5a","5b","10a","10b","20a","20b","40a","40b","80a","80b","160a","160b"})),"w",IF(AND(W454="",$A454&gt;=1,OR(X454={1,"2a","2b",3,"5a","5b","10a","10b","20a","20b","40a","40b","80a","80b","160a","160b"})),"l",""))</f>
        <v/>
      </c>
      <c r="W454" s="7" t="str">
        <f>IF(OR($A454={3,6,9,12,15,18,21,24,27,30,33,36}),"c","")</f>
        <v/>
      </c>
      <c r="X454" s="14" t="str">
        <f>IF(AND(OR($E453={"a/c","b/c","c/a","c/b"}),V453="w"),VLOOKUP(X453,$AA$2:$AB$17,2,FALSE),IF(AND(OR($E453={"a/c","b/c","c/a","c/b"}),V453="l"),VLOOKUP(X453,$AC$2:$AD$17,2,FALSE),IF(AND(OR($E453={"a/c","b/c","c/a","c/b"}),V452="w"),VLOOKUP(X452,$AA$2:$AB$17,2,FALSE),IF(AND(OR($E453={"a/c","b/c","c/a","c/b"}),V452="l"),VLOOKUP(X452,$AC$2:$AD$17,2,FALSE),IF(AND(OR($E453={"a/c","b/c","c/a","c/b"}),V451="w"),VLOOKUP(X451,$AA$2:$AB$17,2,FALSE),IF(AND(OR($E453={"a/c","b/c","c/a","c/b"}),V451="l"),VLOOKUP(X451,$AC$2:$AD$17,2,FALSE),IF(AND(OR($E453={"a/c","b/c","c/a","c/b"}),V450="w"),VLOOKUP(X450,$AA$2:$AB$17,2,FALSE),IF(AND(OR($E453={"a/c","b/c","c/a","c/b"}),V450="l"),VLOOKUP(X450,$AC$2:$AD$17,2,FALSE),IF(AND(OR($E453={"a/c","b/c","c/a","c/b"}),V449="w"),VLOOKUP(X449,$AA$2:$AB$17,2,FALSE),IF(AND(OR($E453={"a/c","b/c","c/a","c/b"}),V449="l"),VLOOKUP(X449,$AC$2:$AD$17,2,FALSE),IF(AND(OR($E453={"a/c","b/c","c/a","c/b"}),V448="w"),VLOOKUP(X448,$AA$2:$AB$17,2,FALSE),IF(AND(OR($E453={"a/c","b/c","c/a","c/b"}),V448="l"),VLOOKUP(X448,$AC$2:$AD$17,2,FALSE),IF(AND(OR($E453={"a/c","b/c","c/a","c/b"}),V447="w"),VLOOKUP(X447,$AA$2:$AB$17,2,FALSE),IF(AND(OR($E453={"a/c","b/c","c/a","c/b"}),V447="l"),VLOOKUP(X447,$AC$2:$AD$17,2,FALSE),IF(AND(OR($E453={"a/c","b/c","c/a","c/b"}),V446="w"),VLOOKUP(X446,$AA$2:$AB$17,2,FALSE),IF(AND(OR($E453={"a/c","b/c","c/a","c/b"}),V446="l"),VLOOKUP(X446,$AC$2:$AD$17,2,FALSE),IF(AND(OR($E453={"a/c","b/c","c/a","c/b"}),V445="w"),VLOOKUP(X445,$AA$2:$AB$17,2,FALSE),IF(AND(OR($E453={"a/c","b/c","c/a","c/b"}),V445="l"),VLOOKUP(X445,$AC$2:$AD$17,2,FALSE),IF(AND(OR($E453={"a/c","b/c","c/a","c/b"}),V444="w"),VLOOKUP(X444,$AA$2:$AB$17,2,FALSE),IF(AND(OR($E453={"a/c","b/c","c/a","c/b"}),V444="l"),VLOOKUP(X444,$AC$2:$AD$17,2,FALSE),IF(AND(OR($E453={"a/c","b/c","c/a","c/b"}),V443="w"),VLOOKUP(X443,$AA$2:$AB$17,2,FALSE),IF(AND(OR($E453={"a/c","b/c","c/a","c/b"}),V443="l"),VLOOKUP(X443,$AC$2:$AD$17,2,FALSE),IF(OR($E453={"a/c","b/c","c/a","c/b"}),1,"")))))))))))))))))))))))</f>
        <v/>
      </c>
      <c r="Y454" s="12">
        <f t="shared" si="38"/>
        <v>0</v>
      </c>
      <c r="Z454" s="27">
        <f t="shared" si="39"/>
        <v>0</v>
      </c>
    </row>
    <row r="455" spans="2:26">
      <c r="B455" s="9" t="str">
        <f>IF(OR($A455={1,2,3,4,5,6,7,8,9,10,11,12}),1,IF(OR($A455={13,14,15,16,17,18,19,20,21,22,23,24}),2,IF(OR($A455={25,26,27,28,29,30,31,32,33,34,35,36}),3,"")))</f>
        <v/>
      </c>
      <c r="C455" s="9" t="str">
        <f>IF(OR($A455={1,4,7,10,13,16,19,22,25,28,31,34}),"A",IF(OR($A455={2,5,8,11,14,17,20,23,26,29,32,35}),"B",IF(OR($A455={3,6,9,12,15,18,21,24,27,30,33,36}),"C","")))</f>
        <v/>
      </c>
      <c r="D455" t="str">
        <f t="shared" si="40"/>
        <v/>
      </c>
      <c r="E455" t="str">
        <f t="shared" si="41"/>
        <v/>
      </c>
      <c r="F455" s="13" t="str">
        <f>IF(AND(G455="d",$A455&gt;=1,OR(H455={1,"2a","2b",3,"5a","5b","10a","10b","20a","20b","40a","40b","80a","80b","160a","160b"})),"w",IF(AND(G455="",$A455&gt;=1,OR(H455={1,"2a","2b",3,"5a","5b","10a","10b","20a","20b","40a","40b","80a","80b","160a","160b"})),"l",""))</f>
        <v/>
      </c>
      <c r="G455" s="7" t="str">
        <f>IF(OR($A455={1,2,3,4,5,6,7,8,9,10,11,12}),"d","")</f>
        <v/>
      </c>
      <c r="H455" s="14" t="str">
        <f>IF(AND(OR($D454={"1/2","1/3","2/1","3/1"}),F454="w"),VLOOKUP(H454,$AA$2:$AB$17,2,FALSE),IF(AND(OR($D454={"1/2","1/3","2/1","3/1"}),F454="l"),VLOOKUP(H454,$AC$2:$AD$17,2,FALSE),IF(AND(OR($D454={"1/2","1/3","2/1","3/1"}),F453="w"),VLOOKUP(H453,$AA$2:$AB$17,2,FALSE),IF(AND(OR($D454={"1/2","1/3","2/1","3/1"}),F453="l"),VLOOKUP(H453,$AC$2:$AD$17,2,FALSE),IF(AND(OR($D454={"1/2","1/3","2/1","3/1"}),F452="w"),VLOOKUP(H452,$AA$2:$AB$17,2,FALSE),IF(AND(OR($D454={"1/2","1/3","2/1","3/1"}),F452="l"),VLOOKUP(H452,$AC$2:$AD$17,2,FALSE),IF(AND(OR($D454={"1/2","1/3","2/1","3/1"}),F451="w"),VLOOKUP(H451,$AA$2:$AB$17,2,FALSE),IF(AND(OR($D454={"1/2","1/3","2/1","3/1"}),F451="l"),VLOOKUP(H451,$AC$2:$AD$17,2,FALSE),IF(AND(OR($D454={"1/2","1/3","2/1","3/1"}),F450="w"),VLOOKUP(H450,$AA$2:$AB$17,2,FALSE),IF(AND(OR($D454={"1/2","1/3","2/1","3/1"}),F450="l"),VLOOKUP(H450,$AC$2:$AD$17,2,FALSE),IF(AND(OR($D454={"1/2","1/3","2/1","3/1"}),F449="w"),VLOOKUP(H449,$AA$2:$AB$17,2,FALSE),IF(AND(OR($D454={"1/2","1/3","2/1","3/1"}),F449="l"),VLOOKUP(H449,$AC$2:$AD$17,2,FALSE),IF(AND(OR($D454={"1/2","1/3","2/1","3/1"}),F448="w"),VLOOKUP(H448,$AA$2:$AB$17,2,FALSE),IF(AND(OR($D454={"1/2","1/3","2/1","3/1"}),F448="l"),VLOOKUP(H448,$AC$2:$AD$17,2,FALSE),IF(AND(OR($D454={"1/2","1/3","2/1","3/1"}),F447="w"),VLOOKUP(H447,$AA$2:$AB$17,2,FALSE),IF(AND(OR($D454={"1/2","1/3","2/1","3/1"}),F447="l"),VLOOKUP(H447,$AC$2:$AD$17,2,FALSE),IF(AND(OR($D454={"1/2","1/3","2/1","3/1"}),F446="w"),VLOOKUP(H446,$AA$2:$AB$17,2,FALSE),IF(AND(OR($D454={"1/2","1/3","2/1","3/1"}),F446="l"),VLOOKUP(H446,$AC$2:$AD$17,2,FALSE),IF(AND(OR($D454={"1/2","1/3","2/1","3/1"}),F445="w"),VLOOKUP(H445,$AA$2:$AB$17,2,FALSE),IF(AND(OR($D454={"1/2","1/3","2/1","3/1"}),F445="l"),VLOOKUP(H445,$AC$2:$AD$17,2,FALSE),IF(AND(OR($D454={"1/2","1/3","2/1","3/1"}),F444="w"),VLOOKUP(H444,$AA$2:$AB$17,2,FALSE),IF(AND(OR($D454={"1/2","1/3","2/1","3/1"}),F444="l"),VLOOKUP(H444,$AC$2:$AD$17,2,FALSE),IF(OR($D454={"1/2","1/3","2/1","3/1"}),1,"")))))))))))))))))))))))</f>
        <v/>
      </c>
      <c r="I455" s="13" t="str">
        <f>IF(AND(J455="d",$A455&gt;=1,OR(K455={1,"2a","2b",3,"5a","5b","10a","10b","20a","20b","40a","40b","80a","80b","160a","160b"})),"w",IF(AND(J455="",$A455&gt;=1,OR(K455={1,"2a","2b",3,"5a","5b","10a","10b","20a","20b","40a","40b","80a","80b","160a","160b"})),"l",""))</f>
        <v/>
      </c>
      <c r="J455" s="7" t="str">
        <f>IF(OR($A455={13,14,15,16,17,18,19,20,21,22,23,24}),"d","")</f>
        <v/>
      </c>
      <c r="K455" s="14" t="str">
        <f>IF(AND(OR($D454={"1/2","2/3","2/1","3/2"}),I454="w"),VLOOKUP(K454,$AA$2:$AB$17,2,FALSE),IF(AND(OR($D454={"1/2","2/3","2/1","3/2"}),I454="l"),VLOOKUP(K454,$AC$2:$AD$17,2,FALSE),IF(AND(OR($D454={"1/2","2/3","2/1","3/2"}),I453="w"),VLOOKUP(K453,$AA$2:$AB$17,2,FALSE),IF(AND(OR($D454={"1/2","2/3","2/1","3/2"}),I453="l"),VLOOKUP(K453,$AC$2:$AD$17,2,FALSE),IF(AND(OR($D454={"1/2","2/3","2/1","3/2"}),I452="w"),VLOOKUP(K452,$AA$2:$AB$17,2,FALSE),IF(AND(OR($D454={"1/2","2/3","2/1","3/2"}),I452="l"),VLOOKUP(K452,$AC$2:$AD$17,2,FALSE),IF(AND(OR($D454={"1/2","2/3","2/1","3/2"}),I451="w"),VLOOKUP(K451,$AA$2:$AB$17,2,FALSE),IF(AND(OR($D454={"1/2","2/3","2/1","3/2"}),I451="l"),VLOOKUP(K451,$AC$2:$AD$17,2,FALSE),IF(AND(OR($D454={"1/2","2/3","2/1","3/2"}),I450="w"),VLOOKUP(K450,$AA$2:$AB$17,2,FALSE),IF(AND(OR($D454={"1/2","2/3","2/1","3/2"}),I450="l"),VLOOKUP(K450,$AC$2:$AD$17,2,FALSE),IF(AND(OR($D454={"1/2","2/3","2/1","3/2"}),I449="w"),VLOOKUP(K449,$AA$2:$AB$17,2,FALSE),IF(AND(OR($D454={"1/2","2/3","2/1","3/2"}),I449="l"),VLOOKUP(K449,$AC$2:$AD$17,2,FALSE),IF(AND(OR($D454={"1/2","2/3","2/1","3/2"}),I448="w"),VLOOKUP(K448,$AA$2:$AB$17,2,FALSE),IF(AND(OR($D454={"1/2","2/3","2/1","3/2"}),I448="l"),VLOOKUP(K448,$AC$2:$AD$17,2,FALSE),IF(AND(OR($D454={"1/2","2/3","2/1","3/2"}),I447="w"),VLOOKUP(K447,$AA$2:$AB$17,2,FALSE),IF(AND(OR($D454={"1/2","2/3","2/1","3/2"}),I447="l"),VLOOKUP(K447,$AC$2:$AD$17,2,FALSE),IF(AND(OR($D454={"1/2","2/3","2/1","3/2"}),I446="w"),VLOOKUP(K446,$AA$2:$AB$17,2,FALSE),IF(AND(OR($D454={"1/2","2/3","2/1","3/2"}),I446="l"),VLOOKUP(K446,$AC$2:$AD$17,2,FALSE),IF(AND(OR($D454={"1/2","2/3","2/1","3/2"}),I445="w"),VLOOKUP(K445,$AA$2:$AB$17,2,FALSE),IF(AND(OR($D454={"1/2","2/3","2/1","3/2"}),I445="l"),VLOOKUP(K445,$AC$2:$AD$17,2,FALSE),IF(AND(OR($D454={"1/2","2/3","2/1","3/2"}),I444="w"),VLOOKUP(K444,$AA$2:$AB$17,2,FALSE),IF(AND(OR($D454={"1/2","2/3","2/1","3/2"}),I444="l"),VLOOKUP(K444,$AC$2:$AD$17,2,FALSE),IF(OR($D454={"1/2","2/3","2/1","3/2"}),1,"")))))))))))))))))))))))</f>
        <v/>
      </c>
      <c r="L455" s="13" t="str">
        <f>IF(AND(M455="d",$A455&gt;=1,OR(N455={1,"2a","2b",3,"5a","5b","10a","10b","20a","20b","40a","40b","80a","80b","160a","160b"})),"w",IF(AND(M455="",$A455&gt;=1,OR(N455={1,"2a","2b",3,"5a","5b","10a","10b","20a","20b","40a","40b","80a","80b","160a","160b"})),"l",""))</f>
        <v/>
      </c>
      <c r="M455" s="7" t="str">
        <f>IF(OR($A455={25,26,27,28,29,30,31,32,33,34,35,36}),"d","")</f>
        <v/>
      </c>
      <c r="N455" s="14" t="str">
        <f>IF(AND(OR($D454={"1/3","2/3","3/1","3/2"}),L454="w"),VLOOKUP(N454,$AA$2:$AB$17,2,FALSE),IF(AND(OR($D454={"1/3","2/3","3/1","3/2"}),L454="l"),VLOOKUP(N454,$AC$2:$AD$17,2,FALSE),IF(AND(OR($D454={"1/3","2/3","3/1","3/2"}),L453="w"),VLOOKUP(N453,$AA$2:$AB$17,2,FALSE),IF(AND(OR($D454={"1/3","2/3","3/1","3/2"}),L453="l"),VLOOKUP(N453,$AC$2:$AD$17,2,FALSE),IF(AND(OR($D454={"1/3","2/3","3/1","3/2"}),L452="w"),VLOOKUP(N452,$AA$2:$AB$17,2,FALSE),IF(AND(OR($D454={"1/3","2/3","3/1","3/2"}),L452="l"),VLOOKUP(N452,$AC$2:$AD$17,2,FALSE),IF(AND(OR($D454={"1/3","2/3","3/1","3/2"}),L451="w"),VLOOKUP(N451,$AA$2:$AB$17,2,FALSE),IF(AND(OR($D454={"1/3","2/3","3/1","3/2"}),L451="l"),VLOOKUP(N451,$AC$2:$AD$17,2,FALSE),IF(AND(OR($D454={"1/3","2/3","3/1","3/2"}),L450="w"),VLOOKUP(N450,$AA$2:$AB$17,2,FALSE),IF(AND(OR($D454={"1/3","2/3","3/1","3/2"}),L450="l"),VLOOKUP(N450,$AC$2:$AD$17,2,FALSE),IF(AND(OR($D454={"1/3","2/3","3/1","3/2"}),L449="w"),VLOOKUP(N449,$AA$2:$AB$17,2,FALSE),IF(AND(OR($D454={"1/3","2/3","3/1","3/2"}),L449="l"),VLOOKUP(N449,$AC$2:$AD$17,2,FALSE),IF(AND(OR($D454={"1/3","2/3","3/1","3/2"}),L448="w"),VLOOKUP(N448,$AA$2:$AB$17,2,FALSE),IF(AND(OR($D454={"1/3","2/3","3/1","3/2"}),L448="l"),VLOOKUP(N448,$AC$2:$AD$17,2,FALSE),IF(AND(OR($D454={"1/3","2/3","3/1","3/2"}),L447="w"),VLOOKUP(N447,$AA$2:$AB$17,2,FALSE),IF(AND(OR($D454={"1/3","2/3","3/1","3/2"}),L447="l"),VLOOKUP(N447,$AC$2:$AD$17,2,FALSE),IF(AND(OR($D454={"1/3","2/3","3/1","3/2"}),L446="w"),VLOOKUP(N446,$AA$2:$AB$17,2,FALSE),IF(AND(OR($D454={"1/3","2/3","3/1","3/2"}),L446="l"),VLOOKUP(N446,$AC$2:$AD$17,2,FALSE),IF(AND(OR($D454={"1/3","2/3","3/1","3/2"}),L445="w"),VLOOKUP(N445,$AA$2:$AB$17,2,FALSE),IF(AND(OR($D454={"1/3","2/3","3/1","3/2"}),L445="l"),VLOOKUP(N445,$AC$2:$AD$17,2,FALSE),IF(AND(OR($D454={"1/3","2/3","3/1","3/2"}),L444="w"),VLOOKUP(N444,$AA$2:$AB$17,2,FALSE),IF(AND(OR($D454={"1/3","2/3","3/1","3/2"}),L444="l"),VLOOKUP(N444,$AC$2:$AD$17,2,FALSE),IF(OR($D454={"1/3","2/3","3/1","3/2"}),1,"")))))))))))))))))))))))</f>
        <v/>
      </c>
      <c r="O455" s="12">
        <f t="shared" si="37"/>
        <v>0</v>
      </c>
      <c r="P455" s="13" t="str">
        <f>IF(AND(Q455="c",$A455&gt;=1,OR(R455={1,"2a","2b",3,"5a","5b","10a","10b","20a","20b","40a","40b","80a","80b","160a","160b"})),"w",IF(AND(Q455="",$A455&gt;=1,OR(R455={1,"2a","2b",3,"5a","5b","10a","10b","20a","20b","40a","40b","80a","80b","160a","160b"})),"l",""))</f>
        <v/>
      </c>
      <c r="Q455" s="7" t="str">
        <f>IF(OR($A455={1,4,7,10,13,16,19,22,25,28,31,34}),"c","")</f>
        <v/>
      </c>
      <c r="R455" s="14" t="str">
        <f>IF(AND(OR($E454={"a/b","a/c","b/a","c/a"}),P454="w"),VLOOKUP(R454,$AA$2:$AB$17,2,FALSE),IF(AND(OR($E454={"a/b","a/c","b/a","c/a"}),P454="l"),VLOOKUP(R454,$AC$2:$AD$17,2,FALSE),IF(AND(OR($E454={"a/b","a/c","b/a","c/a"}),P453="w"),VLOOKUP(R453,$AA$2:$AB$17,2,FALSE),IF(AND(OR($E454={"a/b","a/c","b/a","c/a"}),P453="l"),VLOOKUP(R453,$AC$2:$AD$17,2,FALSE),IF(AND(OR($E454={"a/b","a/c","b/a","c/a"}),P452="w"),VLOOKUP(R452,$AA$2:$AB$17,2,FALSE),IF(AND(OR($E454={"a/b","a/c","b/a","c/a"}),P452="l"),VLOOKUP(R452,$AC$2:$AD$17,2,FALSE),IF(AND(OR($E454={"a/b","a/c","b/a","c/a"}),P451="w"),VLOOKUP(R451,$AA$2:$AB$17,2,FALSE),IF(AND(OR($E454={"a/b","a/c","b/a","c/a"}),P451="l"),VLOOKUP(R451,$AC$2:$AD$17,2,FALSE),IF(AND(OR($E454={"a/b","a/c","b/a","c/a"}),P450="w"),VLOOKUP(R450,$AA$2:$AB$17,2,FALSE),IF(AND(OR($E454={"a/b","a/c","b/a","c/a"}),P450="l"),VLOOKUP(R450,$AC$2:$AD$17,2,FALSE),IF(AND(OR($E454={"a/b","a/c","b/a","c/a"}),P449="w"),VLOOKUP(R449,$AA$2:$AB$17,2,FALSE),IF(AND(OR($E454={"a/b","a/c","b/a","c/a"}),P449="l"),VLOOKUP(R449,$AC$2:$AD$17,2,FALSE),IF(AND(OR($E454={"a/b","a/c","b/a","c/a"}),P448="w"),VLOOKUP(R448,$AA$2:$AB$17,2,FALSE),IF(AND(OR($E454={"a/b","a/c","b/a","c/a"}),P448="l"),VLOOKUP(R448,$AC$2:$AD$17,2,FALSE),IF(AND(OR($E454={"a/b","a/c","b/a","c/a"}),P447="w"),VLOOKUP(R447,$AA$2:$AB$17,2,FALSE),IF(AND(OR($E454={"a/b","a/c","b/a","c/a"}),P447="l"),VLOOKUP(R447,$AC$2:$AD$17,2,FALSE),IF(AND(OR($E454={"a/b","a/c","b/a","c/a"}),P446="w"),VLOOKUP(R446,$AA$2:$AB$17,2,FALSE),IF(AND(OR($E454={"a/b","a/c","b/a","c/a"}),P446="l"),VLOOKUP(R446,$AC$2:$AD$17,2,FALSE),IF(AND(OR($E454={"a/b","a/c","b/a","c/a"}),P445="w"),VLOOKUP(R445,$AA$2:$AB$17,2,FALSE),IF(AND(OR($E454={"a/b","a/c","b/a","c/a"}),P445="l"),VLOOKUP(R445,$AC$2:$AD$17,2,FALSE),IF(AND(OR($E454={"a/b","a/c","b/a","c/a"}),P444="w"),VLOOKUP(R444,$AA$2:$AB$17,2,FALSE),IF(AND(OR($E454={"a/b","a/c","b/a","c/a"}),P444="l"),VLOOKUP(R444,$AC$2:$AD$17,2,FALSE),IF(OR($E454={"a/b","a/c","b/a","c/a"}),1,"")))))))))))))))))))))))</f>
        <v/>
      </c>
      <c r="S455" s="13" t="str">
        <f>IF(AND(T455="c",$A455&gt;=1,OR(U455={1,"2a","2b",3,"5a","5b","10a","10b","20a","20b","40a","40b","80a","80b","160a","160b"})),"w",IF(AND(T455="",$A455&gt;=1,OR(U455={1,"2a","2b",3,"5a","5b","10a","10b","20a","20b","40a","40b","80a","80b","160a","160b"})),"l",""))</f>
        <v/>
      </c>
      <c r="T455" s="7" t="str">
        <f>IF(OR($A455={2,5,8,11,14,17,20,23,26,29,32,35}),"c","")</f>
        <v/>
      </c>
      <c r="U455" s="14" t="str">
        <f>IF(AND(OR($E454={"a/b","b/c","b/a","c/b"}),S454="w"),VLOOKUP(U454,$AA$2:$AB$17,2,FALSE),IF(AND(OR($E454={"a/b","b/c","b/a","c/b"}),S454="l"),VLOOKUP(U454,$AC$2:$AD$17,2,FALSE),IF(AND(OR($E454={"a/b","b/c","b/a","c/b"}),S453="w"),VLOOKUP(U453,$AA$2:$AB$17,2,FALSE),IF(AND(OR($E454={"a/b","b/c","b/a","c/b"}),S453="l"),VLOOKUP(U453,$AC$2:$AD$17,2,FALSE),IF(AND(OR($E454={"a/b","b/c","b/a","c/b"}),S452="w"),VLOOKUP(U452,$AA$2:$AB$17,2,FALSE),IF(AND(OR($E454={"a/b","b/c","b/a","c/b"}),S452="l"),VLOOKUP(U452,$AC$2:$AD$17,2,FALSE),IF(AND(OR($E454={"a/b","b/c","b/a","c/b"}),S451="w"),VLOOKUP(U451,$AA$2:$AB$17,2,FALSE),IF(AND(OR($E454={"a/b","b/c","b/a","c/b"}),S451="l"),VLOOKUP(U451,$AC$2:$AD$17,2,FALSE),IF(AND(OR($E454={"a/b","b/c","b/a","c/b"}),S450="w"),VLOOKUP(U450,$AA$2:$AB$17,2,FALSE),IF(AND(OR($E454={"a/b","b/c","b/a","c/b"}),S450="l"),VLOOKUP(U450,$AC$2:$AD$17,2,FALSE),IF(AND(OR($E454={"a/b","b/c","b/a","c/b"}),S449="w"),VLOOKUP(U449,$AA$2:$AB$17,2,FALSE),IF(AND(OR($E454={"a/b","b/c","b/a","c/b"}),S449="l"),VLOOKUP(U449,$AC$2:$AD$17,2,FALSE),IF(AND(OR($E454={"a/b","b/c","b/a","c/b"}),S448="w"),VLOOKUP(U448,$AA$2:$AB$17,2,FALSE),IF(AND(OR($E454={"a/b","b/c","b/a","c/b"}),S448="l"),VLOOKUP(U448,$AC$2:$AD$17,2,FALSE),IF(AND(OR($E454={"a/b","b/c","b/a","c/b"}),S447="w"),VLOOKUP(U447,$AA$2:$AB$17,2,FALSE),IF(AND(OR($E454={"a/b","b/c","b/a","c/b"}),S447="l"),VLOOKUP(U447,$AC$2:$AD$17,2,FALSE),IF(AND(OR($E454={"a/b","b/c","b/a","c/b"}),S446="w"),VLOOKUP(U446,$AA$2:$AB$17,2,FALSE),IF(AND(OR($E454={"a/b","b/c","b/a","c/b"}),S446="l"),VLOOKUP(U446,$AC$2:$AD$17,2,FALSE),IF(AND(OR($E454={"a/b","b/c","b/a","c/b"}),S445="w"),VLOOKUP(U445,$AA$2:$AB$17,2,FALSE),IF(AND(OR($E454={"a/b","b/c","b/a","c/b"}),S445="l"),VLOOKUP(U445,$AC$2:$AD$17,2,FALSE),IF(AND(OR($E454={"a/b","b/c","b/a","c/b"}),S444="w"),VLOOKUP(U444,$AA$2:$AB$17,2,FALSE),IF(AND(OR($E454={"a/b","b/c","b/a","c/b"}),S444="l"),VLOOKUP(U444,$AC$2:$AD$17,2,FALSE),IF(OR($E454={"a/b","b/c","b/a","c/b"}),1,"")))))))))))))))))))))))</f>
        <v/>
      </c>
      <c r="V455" s="13" t="str">
        <f>IF(AND(W455="c",$A455&gt;=1,OR(X455={1,"2a","2b",3,"5a","5b","10a","10b","20a","20b","40a","40b","80a","80b","160a","160b"})),"w",IF(AND(W455="",$A455&gt;=1,OR(X455={1,"2a","2b",3,"5a","5b","10a","10b","20a","20b","40a","40b","80a","80b","160a","160b"})),"l",""))</f>
        <v/>
      </c>
      <c r="W455" s="7" t="str">
        <f>IF(OR($A455={3,6,9,12,15,18,21,24,27,30,33,36}),"c","")</f>
        <v/>
      </c>
      <c r="X455" s="14" t="str">
        <f>IF(AND(OR($E454={"a/c","b/c","c/a","c/b"}),V454="w"),VLOOKUP(X454,$AA$2:$AB$17,2,FALSE),IF(AND(OR($E454={"a/c","b/c","c/a","c/b"}),V454="l"),VLOOKUP(X454,$AC$2:$AD$17,2,FALSE),IF(AND(OR($E454={"a/c","b/c","c/a","c/b"}),V453="w"),VLOOKUP(X453,$AA$2:$AB$17,2,FALSE),IF(AND(OR($E454={"a/c","b/c","c/a","c/b"}),V453="l"),VLOOKUP(X453,$AC$2:$AD$17,2,FALSE),IF(AND(OR($E454={"a/c","b/c","c/a","c/b"}),V452="w"),VLOOKUP(X452,$AA$2:$AB$17,2,FALSE),IF(AND(OR($E454={"a/c","b/c","c/a","c/b"}),V452="l"),VLOOKUP(X452,$AC$2:$AD$17,2,FALSE),IF(AND(OR($E454={"a/c","b/c","c/a","c/b"}),V451="w"),VLOOKUP(X451,$AA$2:$AB$17,2,FALSE),IF(AND(OR($E454={"a/c","b/c","c/a","c/b"}),V451="l"),VLOOKUP(X451,$AC$2:$AD$17,2,FALSE),IF(AND(OR($E454={"a/c","b/c","c/a","c/b"}),V450="w"),VLOOKUP(X450,$AA$2:$AB$17,2,FALSE),IF(AND(OR($E454={"a/c","b/c","c/a","c/b"}),V450="l"),VLOOKUP(X450,$AC$2:$AD$17,2,FALSE),IF(AND(OR($E454={"a/c","b/c","c/a","c/b"}),V449="w"),VLOOKUP(X449,$AA$2:$AB$17,2,FALSE),IF(AND(OR($E454={"a/c","b/c","c/a","c/b"}),V449="l"),VLOOKUP(X449,$AC$2:$AD$17,2,FALSE),IF(AND(OR($E454={"a/c","b/c","c/a","c/b"}),V448="w"),VLOOKUP(X448,$AA$2:$AB$17,2,FALSE),IF(AND(OR($E454={"a/c","b/c","c/a","c/b"}),V448="l"),VLOOKUP(X448,$AC$2:$AD$17,2,FALSE),IF(AND(OR($E454={"a/c","b/c","c/a","c/b"}),V447="w"),VLOOKUP(X447,$AA$2:$AB$17,2,FALSE),IF(AND(OR($E454={"a/c","b/c","c/a","c/b"}),V447="l"),VLOOKUP(X447,$AC$2:$AD$17,2,FALSE),IF(AND(OR($E454={"a/c","b/c","c/a","c/b"}),V446="w"),VLOOKUP(X446,$AA$2:$AB$17,2,FALSE),IF(AND(OR($E454={"a/c","b/c","c/a","c/b"}),V446="l"),VLOOKUP(X446,$AC$2:$AD$17,2,FALSE),IF(AND(OR($E454={"a/c","b/c","c/a","c/b"}),V445="w"),VLOOKUP(X445,$AA$2:$AB$17,2,FALSE),IF(AND(OR($E454={"a/c","b/c","c/a","c/b"}),V445="l"),VLOOKUP(X445,$AC$2:$AD$17,2,FALSE),IF(AND(OR($E454={"a/c","b/c","c/a","c/b"}),V444="w"),VLOOKUP(X444,$AA$2:$AB$17,2,FALSE),IF(AND(OR($E454={"a/c","b/c","c/a","c/b"}),V444="l"),VLOOKUP(X444,$AC$2:$AD$17,2,FALSE),IF(OR($E454={"a/c","b/c","c/a","c/b"}),1,"")))))))))))))))))))))))</f>
        <v/>
      </c>
      <c r="Y455" s="12">
        <f t="shared" si="38"/>
        <v>0</v>
      </c>
      <c r="Z455" s="27">
        <f t="shared" si="39"/>
        <v>0</v>
      </c>
    </row>
    <row r="456" spans="2:26">
      <c r="B456" s="9" t="str">
        <f>IF(OR($A456={1,2,3,4,5,6,7,8,9,10,11,12}),1,IF(OR($A456={13,14,15,16,17,18,19,20,21,22,23,24}),2,IF(OR($A456={25,26,27,28,29,30,31,32,33,34,35,36}),3,"")))</f>
        <v/>
      </c>
      <c r="C456" s="9" t="str">
        <f>IF(OR($A456={1,4,7,10,13,16,19,22,25,28,31,34}),"A",IF(OR($A456={2,5,8,11,14,17,20,23,26,29,32,35}),"B",IF(OR($A456={3,6,9,12,15,18,21,24,27,30,33,36}),"C","")))</f>
        <v/>
      </c>
      <c r="D456" t="str">
        <f t="shared" si="40"/>
        <v/>
      </c>
      <c r="E456" t="str">
        <f t="shared" si="41"/>
        <v/>
      </c>
      <c r="F456" s="13" t="str">
        <f>IF(AND(G456="d",$A456&gt;=1,OR(H456={1,"2a","2b",3,"5a","5b","10a","10b","20a","20b","40a","40b","80a","80b","160a","160b"})),"w",IF(AND(G456="",$A456&gt;=1,OR(H456={1,"2a","2b",3,"5a","5b","10a","10b","20a","20b","40a","40b","80a","80b","160a","160b"})),"l",""))</f>
        <v/>
      </c>
      <c r="G456" s="7" t="str">
        <f>IF(OR($A456={1,2,3,4,5,6,7,8,9,10,11,12}),"d","")</f>
        <v/>
      </c>
      <c r="H456" s="14" t="str">
        <f>IF(AND(OR($D455={"1/2","1/3","2/1","3/1"}),F455="w"),VLOOKUP(H455,$AA$2:$AB$17,2,FALSE),IF(AND(OR($D455={"1/2","1/3","2/1","3/1"}),F455="l"),VLOOKUP(H455,$AC$2:$AD$17,2,FALSE),IF(AND(OR($D455={"1/2","1/3","2/1","3/1"}),F454="w"),VLOOKUP(H454,$AA$2:$AB$17,2,FALSE),IF(AND(OR($D455={"1/2","1/3","2/1","3/1"}),F454="l"),VLOOKUP(H454,$AC$2:$AD$17,2,FALSE),IF(AND(OR($D455={"1/2","1/3","2/1","3/1"}),F453="w"),VLOOKUP(H453,$AA$2:$AB$17,2,FALSE),IF(AND(OR($D455={"1/2","1/3","2/1","3/1"}),F453="l"),VLOOKUP(H453,$AC$2:$AD$17,2,FALSE),IF(AND(OR($D455={"1/2","1/3","2/1","3/1"}),F452="w"),VLOOKUP(H452,$AA$2:$AB$17,2,FALSE),IF(AND(OR($D455={"1/2","1/3","2/1","3/1"}),F452="l"),VLOOKUP(H452,$AC$2:$AD$17,2,FALSE),IF(AND(OR($D455={"1/2","1/3","2/1","3/1"}),F451="w"),VLOOKUP(H451,$AA$2:$AB$17,2,FALSE),IF(AND(OR($D455={"1/2","1/3","2/1","3/1"}),F451="l"),VLOOKUP(H451,$AC$2:$AD$17,2,FALSE),IF(AND(OR($D455={"1/2","1/3","2/1","3/1"}),F450="w"),VLOOKUP(H450,$AA$2:$AB$17,2,FALSE),IF(AND(OR($D455={"1/2","1/3","2/1","3/1"}),F450="l"),VLOOKUP(H450,$AC$2:$AD$17,2,FALSE),IF(AND(OR($D455={"1/2","1/3","2/1","3/1"}),F449="w"),VLOOKUP(H449,$AA$2:$AB$17,2,FALSE),IF(AND(OR($D455={"1/2","1/3","2/1","3/1"}),F449="l"),VLOOKUP(H449,$AC$2:$AD$17,2,FALSE),IF(AND(OR($D455={"1/2","1/3","2/1","3/1"}),F448="w"),VLOOKUP(H448,$AA$2:$AB$17,2,FALSE),IF(AND(OR($D455={"1/2","1/3","2/1","3/1"}),F448="l"),VLOOKUP(H448,$AC$2:$AD$17,2,FALSE),IF(AND(OR($D455={"1/2","1/3","2/1","3/1"}),F447="w"),VLOOKUP(H447,$AA$2:$AB$17,2,FALSE),IF(AND(OR($D455={"1/2","1/3","2/1","3/1"}),F447="l"),VLOOKUP(H447,$AC$2:$AD$17,2,FALSE),IF(AND(OR($D455={"1/2","1/3","2/1","3/1"}),F446="w"),VLOOKUP(H446,$AA$2:$AB$17,2,FALSE),IF(AND(OR($D455={"1/2","1/3","2/1","3/1"}),F446="l"),VLOOKUP(H446,$AC$2:$AD$17,2,FALSE),IF(AND(OR($D455={"1/2","1/3","2/1","3/1"}),F445="w"),VLOOKUP(H445,$AA$2:$AB$17,2,FALSE),IF(AND(OR($D455={"1/2","1/3","2/1","3/1"}),F445="l"),VLOOKUP(H445,$AC$2:$AD$17,2,FALSE),IF(OR($D455={"1/2","1/3","2/1","3/1"}),1,"")))))))))))))))))))))))</f>
        <v/>
      </c>
      <c r="I456" s="13" t="str">
        <f>IF(AND(J456="d",$A456&gt;=1,OR(K456={1,"2a","2b",3,"5a","5b","10a","10b","20a","20b","40a","40b","80a","80b","160a","160b"})),"w",IF(AND(J456="",$A456&gt;=1,OR(K456={1,"2a","2b",3,"5a","5b","10a","10b","20a","20b","40a","40b","80a","80b","160a","160b"})),"l",""))</f>
        <v/>
      </c>
      <c r="J456" s="7" t="str">
        <f>IF(OR($A456={13,14,15,16,17,18,19,20,21,22,23,24}),"d","")</f>
        <v/>
      </c>
      <c r="K456" s="14" t="str">
        <f>IF(AND(OR($D455={"1/2","2/3","2/1","3/2"}),I455="w"),VLOOKUP(K455,$AA$2:$AB$17,2,FALSE),IF(AND(OR($D455={"1/2","2/3","2/1","3/2"}),I455="l"),VLOOKUP(K455,$AC$2:$AD$17,2,FALSE),IF(AND(OR($D455={"1/2","2/3","2/1","3/2"}),I454="w"),VLOOKUP(K454,$AA$2:$AB$17,2,FALSE),IF(AND(OR($D455={"1/2","2/3","2/1","3/2"}),I454="l"),VLOOKUP(K454,$AC$2:$AD$17,2,FALSE),IF(AND(OR($D455={"1/2","2/3","2/1","3/2"}),I453="w"),VLOOKUP(K453,$AA$2:$AB$17,2,FALSE),IF(AND(OR($D455={"1/2","2/3","2/1","3/2"}),I453="l"),VLOOKUP(K453,$AC$2:$AD$17,2,FALSE),IF(AND(OR($D455={"1/2","2/3","2/1","3/2"}),I452="w"),VLOOKUP(K452,$AA$2:$AB$17,2,FALSE),IF(AND(OR($D455={"1/2","2/3","2/1","3/2"}),I452="l"),VLOOKUP(K452,$AC$2:$AD$17,2,FALSE),IF(AND(OR($D455={"1/2","2/3","2/1","3/2"}),I451="w"),VLOOKUP(K451,$AA$2:$AB$17,2,FALSE),IF(AND(OR($D455={"1/2","2/3","2/1","3/2"}),I451="l"),VLOOKUP(K451,$AC$2:$AD$17,2,FALSE),IF(AND(OR($D455={"1/2","2/3","2/1","3/2"}),I450="w"),VLOOKUP(K450,$AA$2:$AB$17,2,FALSE),IF(AND(OR($D455={"1/2","2/3","2/1","3/2"}),I450="l"),VLOOKUP(K450,$AC$2:$AD$17,2,FALSE),IF(AND(OR($D455={"1/2","2/3","2/1","3/2"}),I449="w"),VLOOKUP(K449,$AA$2:$AB$17,2,FALSE),IF(AND(OR($D455={"1/2","2/3","2/1","3/2"}),I449="l"),VLOOKUP(K449,$AC$2:$AD$17,2,FALSE),IF(AND(OR($D455={"1/2","2/3","2/1","3/2"}),I448="w"),VLOOKUP(K448,$AA$2:$AB$17,2,FALSE),IF(AND(OR($D455={"1/2","2/3","2/1","3/2"}),I448="l"),VLOOKUP(K448,$AC$2:$AD$17,2,FALSE),IF(AND(OR($D455={"1/2","2/3","2/1","3/2"}),I447="w"),VLOOKUP(K447,$AA$2:$AB$17,2,FALSE),IF(AND(OR($D455={"1/2","2/3","2/1","3/2"}),I447="l"),VLOOKUP(K447,$AC$2:$AD$17,2,FALSE),IF(AND(OR($D455={"1/2","2/3","2/1","3/2"}),I446="w"),VLOOKUP(K446,$AA$2:$AB$17,2,FALSE),IF(AND(OR($D455={"1/2","2/3","2/1","3/2"}),I446="l"),VLOOKUP(K446,$AC$2:$AD$17,2,FALSE),IF(AND(OR($D455={"1/2","2/3","2/1","3/2"}),I445="w"),VLOOKUP(K445,$AA$2:$AB$17,2,FALSE),IF(AND(OR($D455={"1/2","2/3","2/1","3/2"}),I445="l"),VLOOKUP(K445,$AC$2:$AD$17,2,FALSE),IF(OR($D455={"1/2","2/3","2/1","3/2"}),1,"")))))))))))))))))))))))</f>
        <v/>
      </c>
      <c r="L456" s="13" t="str">
        <f>IF(AND(M456="d",$A456&gt;=1,OR(N456={1,"2a","2b",3,"5a","5b","10a","10b","20a","20b","40a","40b","80a","80b","160a","160b"})),"w",IF(AND(M456="",$A456&gt;=1,OR(N456={1,"2a","2b",3,"5a","5b","10a","10b","20a","20b","40a","40b","80a","80b","160a","160b"})),"l",""))</f>
        <v/>
      </c>
      <c r="M456" s="7" t="str">
        <f>IF(OR($A456={25,26,27,28,29,30,31,32,33,34,35,36}),"d","")</f>
        <v/>
      </c>
      <c r="N456" s="14" t="str">
        <f>IF(AND(OR($D455={"1/3","2/3","3/1","3/2"}),L455="w"),VLOOKUP(N455,$AA$2:$AB$17,2,FALSE),IF(AND(OR($D455={"1/3","2/3","3/1","3/2"}),L455="l"),VLOOKUP(N455,$AC$2:$AD$17,2,FALSE),IF(AND(OR($D455={"1/3","2/3","3/1","3/2"}),L454="w"),VLOOKUP(N454,$AA$2:$AB$17,2,FALSE),IF(AND(OR($D455={"1/3","2/3","3/1","3/2"}),L454="l"),VLOOKUP(N454,$AC$2:$AD$17,2,FALSE),IF(AND(OR($D455={"1/3","2/3","3/1","3/2"}),L453="w"),VLOOKUP(N453,$AA$2:$AB$17,2,FALSE),IF(AND(OR($D455={"1/3","2/3","3/1","3/2"}),L453="l"),VLOOKUP(N453,$AC$2:$AD$17,2,FALSE),IF(AND(OR($D455={"1/3","2/3","3/1","3/2"}),L452="w"),VLOOKUP(N452,$AA$2:$AB$17,2,FALSE),IF(AND(OR($D455={"1/3","2/3","3/1","3/2"}),L452="l"),VLOOKUP(N452,$AC$2:$AD$17,2,FALSE),IF(AND(OR($D455={"1/3","2/3","3/1","3/2"}),L451="w"),VLOOKUP(N451,$AA$2:$AB$17,2,FALSE),IF(AND(OR($D455={"1/3","2/3","3/1","3/2"}),L451="l"),VLOOKUP(N451,$AC$2:$AD$17,2,FALSE),IF(AND(OR($D455={"1/3","2/3","3/1","3/2"}),L450="w"),VLOOKUP(N450,$AA$2:$AB$17,2,FALSE),IF(AND(OR($D455={"1/3","2/3","3/1","3/2"}),L450="l"),VLOOKUP(N450,$AC$2:$AD$17,2,FALSE),IF(AND(OR($D455={"1/3","2/3","3/1","3/2"}),L449="w"),VLOOKUP(N449,$AA$2:$AB$17,2,FALSE),IF(AND(OR($D455={"1/3","2/3","3/1","3/2"}),L449="l"),VLOOKUP(N449,$AC$2:$AD$17,2,FALSE),IF(AND(OR($D455={"1/3","2/3","3/1","3/2"}),L448="w"),VLOOKUP(N448,$AA$2:$AB$17,2,FALSE),IF(AND(OR($D455={"1/3","2/3","3/1","3/2"}),L448="l"),VLOOKUP(N448,$AC$2:$AD$17,2,FALSE),IF(AND(OR($D455={"1/3","2/3","3/1","3/2"}),L447="w"),VLOOKUP(N447,$AA$2:$AB$17,2,FALSE),IF(AND(OR($D455={"1/3","2/3","3/1","3/2"}),L447="l"),VLOOKUP(N447,$AC$2:$AD$17,2,FALSE),IF(AND(OR($D455={"1/3","2/3","3/1","3/2"}),L446="w"),VLOOKUP(N446,$AA$2:$AB$17,2,FALSE),IF(AND(OR($D455={"1/3","2/3","3/1","3/2"}),L446="l"),VLOOKUP(N446,$AC$2:$AD$17,2,FALSE),IF(AND(OR($D455={"1/3","2/3","3/1","3/2"}),L445="w"),VLOOKUP(N445,$AA$2:$AB$17,2,FALSE),IF(AND(OR($D455={"1/3","2/3","3/1","3/2"}),L445="l"),VLOOKUP(N445,$AC$2:$AD$17,2,FALSE),IF(OR($D455={"1/3","2/3","3/1","3/2"}),1,"")))))))))))))))))))))))</f>
        <v/>
      </c>
      <c r="O456" s="12">
        <f t="shared" si="37"/>
        <v>0</v>
      </c>
      <c r="P456" s="13" t="str">
        <f>IF(AND(Q456="c",$A456&gt;=1,OR(R456={1,"2a","2b",3,"5a","5b","10a","10b","20a","20b","40a","40b","80a","80b","160a","160b"})),"w",IF(AND(Q456="",$A456&gt;=1,OR(R456={1,"2a","2b",3,"5a","5b","10a","10b","20a","20b","40a","40b","80a","80b","160a","160b"})),"l",""))</f>
        <v/>
      </c>
      <c r="Q456" s="7" t="str">
        <f>IF(OR($A456={1,4,7,10,13,16,19,22,25,28,31,34}),"c","")</f>
        <v/>
      </c>
      <c r="R456" s="14" t="str">
        <f>IF(AND(OR($E455={"a/b","a/c","b/a","c/a"}),P455="w"),VLOOKUP(R455,$AA$2:$AB$17,2,FALSE),IF(AND(OR($E455={"a/b","a/c","b/a","c/a"}),P455="l"),VLOOKUP(R455,$AC$2:$AD$17,2,FALSE),IF(AND(OR($E455={"a/b","a/c","b/a","c/a"}),P454="w"),VLOOKUP(R454,$AA$2:$AB$17,2,FALSE),IF(AND(OR($E455={"a/b","a/c","b/a","c/a"}),P454="l"),VLOOKUP(R454,$AC$2:$AD$17,2,FALSE),IF(AND(OR($E455={"a/b","a/c","b/a","c/a"}),P453="w"),VLOOKUP(R453,$AA$2:$AB$17,2,FALSE),IF(AND(OR($E455={"a/b","a/c","b/a","c/a"}),P453="l"),VLOOKUP(R453,$AC$2:$AD$17,2,FALSE),IF(AND(OR($E455={"a/b","a/c","b/a","c/a"}),P452="w"),VLOOKUP(R452,$AA$2:$AB$17,2,FALSE),IF(AND(OR($E455={"a/b","a/c","b/a","c/a"}),P452="l"),VLOOKUP(R452,$AC$2:$AD$17,2,FALSE),IF(AND(OR($E455={"a/b","a/c","b/a","c/a"}),P451="w"),VLOOKUP(R451,$AA$2:$AB$17,2,FALSE),IF(AND(OR($E455={"a/b","a/c","b/a","c/a"}),P451="l"),VLOOKUP(R451,$AC$2:$AD$17,2,FALSE),IF(AND(OR($E455={"a/b","a/c","b/a","c/a"}),P450="w"),VLOOKUP(R450,$AA$2:$AB$17,2,FALSE),IF(AND(OR($E455={"a/b","a/c","b/a","c/a"}),P450="l"),VLOOKUP(R450,$AC$2:$AD$17,2,FALSE),IF(AND(OR($E455={"a/b","a/c","b/a","c/a"}),P449="w"),VLOOKUP(R449,$AA$2:$AB$17,2,FALSE),IF(AND(OR($E455={"a/b","a/c","b/a","c/a"}),P449="l"),VLOOKUP(R449,$AC$2:$AD$17,2,FALSE),IF(AND(OR($E455={"a/b","a/c","b/a","c/a"}),P448="w"),VLOOKUP(R448,$AA$2:$AB$17,2,FALSE),IF(AND(OR($E455={"a/b","a/c","b/a","c/a"}),P448="l"),VLOOKUP(R448,$AC$2:$AD$17,2,FALSE),IF(AND(OR($E455={"a/b","a/c","b/a","c/a"}),P447="w"),VLOOKUP(R447,$AA$2:$AB$17,2,FALSE),IF(AND(OR($E455={"a/b","a/c","b/a","c/a"}),P447="l"),VLOOKUP(R447,$AC$2:$AD$17,2,FALSE),IF(AND(OR($E455={"a/b","a/c","b/a","c/a"}),P446="w"),VLOOKUP(R446,$AA$2:$AB$17,2,FALSE),IF(AND(OR($E455={"a/b","a/c","b/a","c/a"}),P446="l"),VLOOKUP(R446,$AC$2:$AD$17,2,FALSE),IF(AND(OR($E455={"a/b","a/c","b/a","c/a"}),P445="w"),VLOOKUP(R445,$AA$2:$AB$17,2,FALSE),IF(AND(OR($E455={"a/b","a/c","b/a","c/a"}),P445="l"),VLOOKUP(R445,$AC$2:$AD$17,2,FALSE),IF(OR($E455={"a/b","a/c","b/a","c/a"}),1,"")))))))))))))))))))))))</f>
        <v/>
      </c>
      <c r="S456" s="13" t="str">
        <f>IF(AND(T456="c",$A456&gt;=1,OR(U456={1,"2a","2b",3,"5a","5b","10a","10b","20a","20b","40a","40b","80a","80b","160a","160b"})),"w",IF(AND(T456="",$A456&gt;=1,OR(U456={1,"2a","2b",3,"5a","5b","10a","10b","20a","20b","40a","40b","80a","80b","160a","160b"})),"l",""))</f>
        <v/>
      </c>
      <c r="T456" s="7" t="str">
        <f>IF(OR($A456={2,5,8,11,14,17,20,23,26,29,32,35}),"c","")</f>
        <v/>
      </c>
      <c r="U456" s="14" t="str">
        <f>IF(AND(OR($E455={"a/b","b/c","b/a","c/b"}),S455="w"),VLOOKUP(U455,$AA$2:$AB$17,2,FALSE),IF(AND(OR($E455={"a/b","b/c","b/a","c/b"}),S455="l"),VLOOKUP(U455,$AC$2:$AD$17,2,FALSE),IF(AND(OR($E455={"a/b","b/c","b/a","c/b"}),S454="w"),VLOOKUP(U454,$AA$2:$AB$17,2,FALSE),IF(AND(OR($E455={"a/b","b/c","b/a","c/b"}),S454="l"),VLOOKUP(U454,$AC$2:$AD$17,2,FALSE),IF(AND(OR($E455={"a/b","b/c","b/a","c/b"}),S453="w"),VLOOKUP(U453,$AA$2:$AB$17,2,FALSE),IF(AND(OR($E455={"a/b","b/c","b/a","c/b"}),S453="l"),VLOOKUP(U453,$AC$2:$AD$17,2,FALSE),IF(AND(OR($E455={"a/b","b/c","b/a","c/b"}),S452="w"),VLOOKUP(U452,$AA$2:$AB$17,2,FALSE),IF(AND(OR($E455={"a/b","b/c","b/a","c/b"}),S452="l"),VLOOKUP(U452,$AC$2:$AD$17,2,FALSE),IF(AND(OR($E455={"a/b","b/c","b/a","c/b"}),S451="w"),VLOOKUP(U451,$AA$2:$AB$17,2,FALSE),IF(AND(OR($E455={"a/b","b/c","b/a","c/b"}),S451="l"),VLOOKUP(U451,$AC$2:$AD$17,2,FALSE),IF(AND(OR($E455={"a/b","b/c","b/a","c/b"}),S450="w"),VLOOKUP(U450,$AA$2:$AB$17,2,FALSE),IF(AND(OR($E455={"a/b","b/c","b/a","c/b"}),S450="l"),VLOOKUP(U450,$AC$2:$AD$17,2,FALSE),IF(AND(OR($E455={"a/b","b/c","b/a","c/b"}),S449="w"),VLOOKUP(U449,$AA$2:$AB$17,2,FALSE),IF(AND(OR($E455={"a/b","b/c","b/a","c/b"}),S449="l"),VLOOKUP(U449,$AC$2:$AD$17,2,FALSE),IF(AND(OR($E455={"a/b","b/c","b/a","c/b"}),S448="w"),VLOOKUP(U448,$AA$2:$AB$17,2,FALSE),IF(AND(OR($E455={"a/b","b/c","b/a","c/b"}),S448="l"),VLOOKUP(U448,$AC$2:$AD$17,2,FALSE),IF(AND(OR($E455={"a/b","b/c","b/a","c/b"}),S447="w"),VLOOKUP(U447,$AA$2:$AB$17,2,FALSE),IF(AND(OR($E455={"a/b","b/c","b/a","c/b"}),S447="l"),VLOOKUP(U447,$AC$2:$AD$17,2,FALSE),IF(AND(OR($E455={"a/b","b/c","b/a","c/b"}),S446="w"),VLOOKUP(U446,$AA$2:$AB$17,2,FALSE),IF(AND(OR($E455={"a/b","b/c","b/a","c/b"}),S446="l"),VLOOKUP(U446,$AC$2:$AD$17,2,FALSE),IF(AND(OR($E455={"a/b","b/c","b/a","c/b"}),S445="w"),VLOOKUP(U445,$AA$2:$AB$17,2,FALSE),IF(AND(OR($E455={"a/b","b/c","b/a","c/b"}),S445="l"),VLOOKUP(U445,$AC$2:$AD$17,2,FALSE),IF(OR($E455={"a/b","b/c","b/a","c/b"}),1,"")))))))))))))))))))))))</f>
        <v/>
      </c>
      <c r="V456" s="13" t="str">
        <f>IF(AND(W456="c",$A456&gt;=1,OR(X456={1,"2a","2b",3,"5a","5b","10a","10b","20a","20b","40a","40b","80a","80b","160a","160b"})),"w",IF(AND(W456="",$A456&gt;=1,OR(X456={1,"2a","2b",3,"5a","5b","10a","10b","20a","20b","40a","40b","80a","80b","160a","160b"})),"l",""))</f>
        <v/>
      </c>
      <c r="W456" s="7" t="str">
        <f>IF(OR($A456={3,6,9,12,15,18,21,24,27,30,33,36}),"c","")</f>
        <v/>
      </c>
      <c r="X456" s="14" t="str">
        <f>IF(AND(OR($E455={"a/c","b/c","c/a","c/b"}),V455="w"),VLOOKUP(X455,$AA$2:$AB$17,2,FALSE),IF(AND(OR($E455={"a/c","b/c","c/a","c/b"}),V455="l"),VLOOKUP(X455,$AC$2:$AD$17,2,FALSE),IF(AND(OR($E455={"a/c","b/c","c/a","c/b"}),V454="w"),VLOOKUP(X454,$AA$2:$AB$17,2,FALSE),IF(AND(OR($E455={"a/c","b/c","c/a","c/b"}),V454="l"),VLOOKUP(X454,$AC$2:$AD$17,2,FALSE),IF(AND(OR($E455={"a/c","b/c","c/a","c/b"}),V453="w"),VLOOKUP(X453,$AA$2:$AB$17,2,FALSE),IF(AND(OR($E455={"a/c","b/c","c/a","c/b"}),V453="l"),VLOOKUP(X453,$AC$2:$AD$17,2,FALSE),IF(AND(OR($E455={"a/c","b/c","c/a","c/b"}),V452="w"),VLOOKUP(X452,$AA$2:$AB$17,2,FALSE),IF(AND(OR($E455={"a/c","b/c","c/a","c/b"}),V452="l"),VLOOKUP(X452,$AC$2:$AD$17,2,FALSE),IF(AND(OR($E455={"a/c","b/c","c/a","c/b"}),V451="w"),VLOOKUP(X451,$AA$2:$AB$17,2,FALSE),IF(AND(OR($E455={"a/c","b/c","c/a","c/b"}),V451="l"),VLOOKUP(X451,$AC$2:$AD$17,2,FALSE),IF(AND(OR($E455={"a/c","b/c","c/a","c/b"}),V450="w"),VLOOKUP(X450,$AA$2:$AB$17,2,FALSE),IF(AND(OR($E455={"a/c","b/c","c/a","c/b"}),V450="l"),VLOOKUP(X450,$AC$2:$AD$17,2,FALSE),IF(AND(OR($E455={"a/c","b/c","c/a","c/b"}),V449="w"),VLOOKUP(X449,$AA$2:$AB$17,2,FALSE),IF(AND(OR($E455={"a/c","b/c","c/a","c/b"}),V449="l"),VLOOKUP(X449,$AC$2:$AD$17,2,FALSE),IF(AND(OR($E455={"a/c","b/c","c/a","c/b"}),V448="w"),VLOOKUP(X448,$AA$2:$AB$17,2,FALSE),IF(AND(OR($E455={"a/c","b/c","c/a","c/b"}),V448="l"),VLOOKUP(X448,$AC$2:$AD$17,2,FALSE),IF(AND(OR($E455={"a/c","b/c","c/a","c/b"}),V447="w"),VLOOKUP(X447,$AA$2:$AB$17,2,FALSE),IF(AND(OR($E455={"a/c","b/c","c/a","c/b"}),V447="l"),VLOOKUP(X447,$AC$2:$AD$17,2,FALSE),IF(AND(OR($E455={"a/c","b/c","c/a","c/b"}),V446="w"),VLOOKUP(X446,$AA$2:$AB$17,2,FALSE),IF(AND(OR($E455={"a/c","b/c","c/a","c/b"}),V446="l"),VLOOKUP(X446,$AC$2:$AD$17,2,FALSE),IF(AND(OR($E455={"a/c","b/c","c/a","c/b"}),V445="w"),VLOOKUP(X445,$AA$2:$AB$17,2,FALSE),IF(AND(OR($E455={"a/c","b/c","c/a","c/b"}),V445="l"),VLOOKUP(X445,$AC$2:$AD$17,2,FALSE),IF(OR($E455={"a/c","b/c","c/a","c/b"}),1,"")))))))))))))))))))))))</f>
        <v/>
      </c>
      <c r="Y456" s="12">
        <f t="shared" si="38"/>
        <v>0</v>
      </c>
      <c r="Z456" s="27">
        <f t="shared" si="39"/>
        <v>0</v>
      </c>
    </row>
    <row r="457" spans="2:26">
      <c r="B457" s="9" t="str">
        <f>IF(OR($A457={1,2,3,4,5,6,7,8,9,10,11,12}),1,IF(OR($A457={13,14,15,16,17,18,19,20,21,22,23,24}),2,IF(OR($A457={25,26,27,28,29,30,31,32,33,34,35,36}),3,"")))</f>
        <v/>
      </c>
      <c r="C457" s="9" t="str">
        <f>IF(OR($A457={1,4,7,10,13,16,19,22,25,28,31,34}),"A",IF(OR($A457={2,5,8,11,14,17,20,23,26,29,32,35}),"B",IF(OR($A457={3,6,9,12,15,18,21,24,27,30,33,36}),"C","")))</f>
        <v/>
      </c>
      <c r="D457" t="str">
        <f t="shared" si="40"/>
        <v/>
      </c>
      <c r="E457" t="str">
        <f t="shared" si="41"/>
        <v/>
      </c>
      <c r="F457" s="13" t="str">
        <f>IF(AND(G457="d",$A457&gt;=1,OR(H457={1,"2a","2b",3,"5a","5b","10a","10b","20a","20b","40a","40b","80a","80b","160a","160b"})),"w",IF(AND(G457="",$A457&gt;=1,OR(H457={1,"2a","2b",3,"5a","5b","10a","10b","20a","20b","40a","40b","80a","80b","160a","160b"})),"l",""))</f>
        <v/>
      </c>
      <c r="G457" s="7" t="str">
        <f>IF(OR($A457={1,2,3,4,5,6,7,8,9,10,11,12}),"d","")</f>
        <v/>
      </c>
      <c r="H457" s="14" t="str">
        <f>IF(AND(OR($D456={"1/2","1/3","2/1","3/1"}),F456="w"),VLOOKUP(H456,$AA$2:$AB$17,2,FALSE),IF(AND(OR($D456={"1/2","1/3","2/1","3/1"}),F456="l"),VLOOKUP(H456,$AC$2:$AD$17,2,FALSE),IF(AND(OR($D456={"1/2","1/3","2/1","3/1"}),F455="w"),VLOOKUP(H455,$AA$2:$AB$17,2,FALSE),IF(AND(OR($D456={"1/2","1/3","2/1","3/1"}),F455="l"),VLOOKUP(H455,$AC$2:$AD$17,2,FALSE),IF(AND(OR($D456={"1/2","1/3","2/1","3/1"}),F454="w"),VLOOKUP(H454,$AA$2:$AB$17,2,FALSE),IF(AND(OR($D456={"1/2","1/3","2/1","3/1"}),F454="l"),VLOOKUP(H454,$AC$2:$AD$17,2,FALSE),IF(AND(OR($D456={"1/2","1/3","2/1","3/1"}),F453="w"),VLOOKUP(H453,$AA$2:$AB$17,2,FALSE),IF(AND(OR($D456={"1/2","1/3","2/1","3/1"}),F453="l"),VLOOKUP(H453,$AC$2:$AD$17,2,FALSE),IF(AND(OR($D456={"1/2","1/3","2/1","3/1"}),F452="w"),VLOOKUP(H452,$AA$2:$AB$17,2,FALSE),IF(AND(OR($D456={"1/2","1/3","2/1","3/1"}),F452="l"),VLOOKUP(H452,$AC$2:$AD$17,2,FALSE),IF(AND(OR($D456={"1/2","1/3","2/1","3/1"}),F451="w"),VLOOKUP(H451,$AA$2:$AB$17,2,FALSE),IF(AND(OR($D456={"1/2","1/3","2/1","3/1"}),F451="l"),VLOOKUP(H451,$AC$2:$AD$17,2,FALSE),IF(AND(OR($D456={"1/2","1/3","2/1","3/1"}),F450="w"),VLOOKUP(H450,$AA$2:$AB$17,2,FALSE),IF(AND(OR($D456={"1/2","1/3","2/1","3/1"}),F450="l"),VLOOKUP(H450,$AC$2:$AD$17,2,FALSE),IF(AND(OR($D456={"1/2","1/3","2/1","3/1"}),F449="w"),VLOOKUP(H449,$AA$2:$AB$17,2,FALSE),IF(AND(OR($D456={"1/2","1/3","2/1","3/1"}),F449="l"),VLOOKUP(H449,$AC$2:$AD$17,2,FALSE),IF(AND(OR($D456={"1/2","1/3","2/1","3/1"}),F448="w"),VLOOKUP(H448,$AA$2:$AB$17,2,FALSE),IF(AND(OR($D456={"1/2","1/3","2/1","3/1"}),F448="l"),VLOOKUP(H448,$AC$2:$AD$17,2,FALSE),IF(AND(OR($D456={"1/2","1/3","2/1","3/1"}),F447="w"),VLOOKUP(H447,$AA$2:$AB$17,2,FALSE),IF(AND(OR($D456={"1/2","1/3","2/1","3/1"}),F447="l"),VLOOKUP(H447,$AC$2:$AD$17,2,FALSE),IF(AND(OR($D456={"1/2","1/3","2/1","3/1"}),F446="w"),VLOOKUP(H446,$AA$2:$AB$17,2,FALSE),IF(AND(OR($D456={"1/2","1/3","2/1","3/1"}),F446="l"),VLOOKUP(H446,$AC$2:$AD$17,2,FALSE),IF(OR($D456={"1/2","1/3","2/1","3/1"}),1,"")))))))))))))))))))))))</f>
        <v/>
      </c>
      <c r="I457" s="13" t="str">
        <f>IF(AND(J457="d",$A457&gt;=1,OR(K457={1,"2a","2b",3,"5a","5b","10a","10b","20a","20b","40a","40b","80a","80b","160a","160b"})),"w",IF(AND(J457="",$A457&gt;=1,OR(K457={1,"2a","2b",3,"5a","5b","10a","10b","20a","20b","40a","40b","80a","80b","160a","160b"})),"l",""))</f>
        <v/>
      </c>
      <c r="J457" s="7" t="str">
        <f>IF(OR($A457={13,14,15,16,17,18,19,20,21,22,23,24}),"d","")</f>
        <v/>
      </c>
      <c r="K457" s="14" t="str">
        <f>IF(AND(OR($D456={"1/2","2/3","2/1","3/2"}),I456="w"),VLOOKUP(K456,$AA$2:$AB$17,2,FALSE),IF(AND(OR($D456={"1/2","2/3","2/1","3/2"}),I456="l"),VLOOKUP(K456,$AC$2:$AD$17,2,FALSE),IF(AND(OR($D456={"1/2","2/3","2/1","3/2"}),I455="w"),VLOOKUP(K455,$AA$2:$AB$17,2,FALSE),IF(AND(OR($D456={"1/2","2/3","2/1","3/2"}),I455="l"),VLOOKUP(K455,$AC$2:$AD$17,2,FALSE),IF(AND(OR($D456={"1/2","2/3","2/1","3/2"}),I454="w"),VLOOKUP(K454,$AA$2:$AB$17,2,FALSE),IF(AND(OR($D456={"1/2","2/3","2/1","3/2"}),I454="l"),VLOOKUP(K454,$AC$2:$AD$17,2,FALSE),IF(AND(OR($D456={"1/2","2/3","2/1","3/2"}),I453="w"),VLOOKUP(K453,$AA$2:$AB$17,2,FALSE),IF(AND(OR($D456={"1/2","2/3","2/1","3/2"}),I453="l"),VLOOKUP(K453,$AC$2:$AD$17,2,FALSE),IF(AND(OR($D456={"1/2","2/3","2/1","3/2"}),I452="w"),VLOOKUP(K452,$AA$2:$AB$17,2,FALSE),IF(AND(OR($D456={"1/2","2/3","2/1","3/2"}),I452="l"),VLOOKUP(K452,$AC$2:$AD$17,2,FALSE),IF(AND(OR($D456={"1/2","2/3","2/1","3/2"}),I451="w"),VLOOKUP(K451,$AA$2:$AB$17,2,FALSE),IF(AND(OR($D456={"1/2","2/3","2/1","3/2"}),I451="l"),VLOOKUP(K451,$AC$2:$AD$17,2,FALSE),IF(AND(OR($D456={"1/2","2/3","2/1","3/2"}),I450="w"),VLOOKUP(K450,$AA$2:$AB$17,2,FALSE),IF(AND(OR($D456={"1/2","2/3","2/1","3/2"}),I450="l"),VLOOKUP(K450,$AC$2:$AD$17,2,FALSE),IF(AND(OR($D456={"1/2","2/3","2/1","3/2"}),I449="w"),VLOOKUP(K449,$AA$2:$AB$17,2,FALSE),IF(AND(OR($D456={"1/2","2/3","2/1","3/2"}),I449="l"),VLOOKUP(K449,$AC$2:$AD$17,2,FALSE),IF(AND(OR($D456={"1/2","2/3","2/1","3/2"}),I448="w"),VLOOKUP(K448,$AA$2:$AB$17,2,FALSE),IF(AND(OR($D456={"1/2","2/3","2/1","3/2"}),I448="l"),VLOOKUP(K448,$AC$2:$AD$17,2,FALSE),IF(AND(OR($D456={"1/2","2/3","2/1","3/2"}),I447="w"),VLOOKUP(K447,$AA$2:$AB$17,2,FALSE),IF(AND(OR($D456={"1/2","2/3","2/1","3/2"}),I447="l"),VLOOKUP(K447,$AC$2:$AD$17,2,FALSE),IF(AND(OR($D456={"1/2","2/3","2/1","3/2"}),I446="w"),VLOOKUP(K446,$AA$2:$AB$17,2,FALSE),IF(AND(OR($D456={"1/2","2/3","2/1","3/2"}),I446="l"),VLOOKUP(K446,$AC$2:$AD$17,2,FALSE),IF(OR($D456={"1/2","2/3","2/1","3/2"}),1,"")))))))))))))))))))))))</f>
        <v/>
      </c>
      <c r="L457" s="13" t="str">
        <f>IF(AND(M457="d",$A457&gt;=1,OR(N457={1,"2a","2b",3,"5a","5b","10a","10b","20a","20b","40a","40b","80a","80b","160a","160b"})),"w",IF(AND(M457="",$A457&gt;=1,OR(N457={1,"2a","2b",3,"5a","5b","10a","10b","20a","20b","40a","40b","80a","80b","160a","160b"})),"l",""))</f>
        <v/>
      </c>
      <c r="M457" s="7" t="str">
        <f>IF(OR($A457={25,26,27,28,29,30,31,32,33,34,35,36}),"d","")</f>
        <v/>
      </c>
      <c r="N457" s="14" t="str">
        <f>IF(AND(OR($D456={"1/3","2/3","3/1","3/2"}),L456="w"),VLOOKUP(N456,$AA$2:$AB$17,2,FALSE),IF(AND(OR($D456={"1/3","2/3","3/1","3/2"}),L456="l"),VLOOKUP(N456,$AC$2:$AD$17,2,FALSE),IF(AND(OR($D456={"1/3","2/3","3/1","3/2"}),L455="w"),VLOOKUP(N455,$AA$2:$AB$17,2,FALSE),IF(AND(OR($D456={"1/3","2/3","3/1","3/2"}),L455="l"),VLOOKUP(N455,$AC$2:$AD$17,2,FALSE),IF(AND(OR($D456={"1/3","2/3","3/1","3/2"}),L454="w"),VLOOKUP(N454,$AA$2:$AB$17,2,FALSE),IF(AND(OR($D456={"1/3","2/3","3/1","3/2"}),L454="l"),VLOOKUP(N454,$AC$2:$AD$17,2,FALSE),IF(AND(OR($D456={"1/3","2/3","3/1","3/2"}),L453="w"),VLOOKUP(N453,$AA$2:$AB$17,2,FALSE),IF(AND(OR($D456={"1/3","2/3","3/1","3/2"}),L453="l"),VLOOKUP(N453,$AC$2:$AD$17,2,FALSE),IF(AND(OR($D456={"1/3","2/3","3/1","3/2"}),L452="w"),VLOOKUP(N452,$AA$2:$AB$17,2,FALSE),IF(AND(OR($D456={"1/3","2/3","3/1","3/2"}),L452="l"),VLOOKUP(N452,$AC$2:$AD$17,2,FALSE),IF(AND(OR($D456={"1/3","2/3","3/1","3/2"}),L451="w"),VLOOKUP(N451,$AA$2:$AB$17,2,FALSE),IF(AND(OR($D456={"1/3","2/3","3/1","3/2"}),L451="l"),VLOOKUP(N451,$AC$2:$AD$17,2,FALSE),IF(AND(OR($D456={"1/3","2/3","3/1","3/2"}),L450="w"),VLOOKUP(N450,$AA$2:$AB$17,2,FALSE),IF(AND(OR($D456={"1/3","2/3","3/1","3/2"}),L450="l"),VLOOKUP(N450,$AC$2:$AD$17,2,FALSE),IF(AND(OR($D456={"1/3","2/3","3/1","3/2"}),L449="w"),VLOOKUP(N449,$AA$2:$AB$17,2,FALSE),IF(AND(OR($D456={"1/3","2/3","3/1","3/2"}),L449="l"),VLOOKUP(N449,$AC$2:$AD$17,2,FALSE),IF(AND(OR($D456={"1/3","2/3","3/1","3/2"}),L448="w"),VLOOKUP(N448,$AA$2:$AB$17,2,FALSE),IF(AND(OR($D456={"1/3","2/3","3/1","3/2"}),L448="l"),VLOOKUP(N448,$AC$2:$AD$17,2,FALSE),IF(AND(OR($D456={"1/3","2/3","3/1","3/2"}),L447="w"),VLOOKUP(N447,$AA$2:$AB$17,2,FALSE),IF(AND(OR($D456={"1/3","2/3","3/1","3/2"}),L447="l"),VLOOKUP(N447,$AC$2:$AD$17,2,FALSE),IF(AND(OR($D456={"1/3","2/3","3/1","3/2"}),L446="w"),VLOOKUP(N446,$AA$2:$AB$17,2,FALSE),IF(AND(OR($D456={"1/3","2/3","3/1","3/2"}),L446="l"),VLOOKUP(N446,$AC$2:$AD$17,2,FALSE),IF(OR($D456={"1/3","2/3","3/1","3/2"}),1,"")))))))))))))))))))))))</f>
        <v/>
      </c>
      <c r="O457" s="12">
        <f t="shared" si="37"/>
        <v>0</v>
      </c>
      <c r="P457" s="13" t="str">
        <f>IF(AND(Q457="c",$A457&gt;=1,OR(R457={1,"2a","2b",3,"5a","5b","10a","10b","20a","20b","40a","40b","80a","80b","160a","160b"})),"w",IF(AND(Q457="",$A457&gt;=1,OR(R457={1,"2a","2b",3,"5a","5b","10a","10b","20a","20b","40a","40b","80a","80b","160a","160b"})),"l",""))</f>
        <v/>
      </c>
      <c r="Q457" s="7" t="str">
        <f>IF(OR($A457={1,4,7,10,13,16,19,22,25,28,31,34}),"c","")</f>
        <v/>
      </c>
      <c r="R457" s="14" t="str">
        <f>IF(AND(OR($E456={"a/b","a/c","b/a","c/a"}),P456="w"),VLOOKUP(R456,$AA$2:$AB$17,2,FALSE),IF(AND(OR($E456={"a/b","a/c","b/a","c/a"}),P456="l"),VLOOKUP(R456,$AC$2:$AD$17,2,FALSE),IF(AND(OR($E456={"a/b","a/c","b/a","c/a"}),P455="w"),VLOOKUP(R455,$AA$2:$AB$17,2,FALSE),IF(AND(OR($E456={"a/b","a/c","b/a","c/a"}),P455="l"),VLOOKUP(R455,$AC$2:$AD$17,2,FALSE),IF(AND(OR($E456={"a/b","a/c","b/a","c/a"}),P454="w"),VLOOKUP(R454,$AA$2:$AB$17,2,FALSE),IF(AND(OR($E456={"a/b","a/c","b/a","c/a"}),P454="l"),VLOOKUP(R454,$AC$2:$AD$17,2,FALSE),IF(AND(OR($E456={"a/b","a/c","b/a","c/a"}),P453="w"),VLOOKUP(R453,$AA$2:$AB$17,2,FALSE),IF(AND(OR($E456={"a/b","a/c","b/a","c/a"}),P453="l"),VLOOKUP(R453,$AC$2:$AD$17,2,FALSE),IF(AND(OR($E456={"a/b","a/c","b/a","c/a"}),P452="w"),VLOOKUP(R452,$AA$2:$AB$17,2,FALSE),IF(AND(OR($E456={"a/b","a/c","b/a","c/a"}),P452="l"),VLOOKUP(R452,$AC$2:$AD$17,2,FALSE),IF(AND(OR($E456={"a/b","a/c","b/a","c/a"}),P451="w"),VLOOKUP(R451,$AA$2:$AB$17,2,FALSE),IF(AND(OR($E456={"a/b","a/c","b/a","c/a"}),P451="l"),VLOOKUP(R451,$AC$2:$AD$17,2,FALSE),IF(AND(OR($E456={"a/b","a/c","b/a","c/a"}),P450="w"),VLOOKUP(R450,$AA$2:$AB$17,2,FALSE),IF(AND(OR($E456={"a/b","a/c","b/a","c/a"}),P450="l"),VLOOKUP(R450,$AC$2:$AD$17,2,FALSE),IF(AND(OR($E456={"a/b","a/c","b/a","c/a"}),P449="w"),VLOOKUP(R449,$AA$2:$AB$17,2,FALSE),IF(AND(OR($E456={"a/b","a/c","b/a","c/a"}),P449="l"),VLOOKUP(R449,$AC$2:$AD$17,2,FALSE),IF(AND(OR($E456={"a/b","a/c","b/a","c/a"}),P448="w"),VLOOKUP(R448,$AA$2:$AB$17,2,FALSE),IF(AND(OR($E456={"a/b","a/c","b/a","c/a"}),P448="l"),VLOOKUP(R448,$AC$2:$AD$17,2,FALSE),IF(AND(OR($E456={"a/b","a/c","b/a","c/a"}),P447="w"),VLOOKUP(R447,$AA$2:$AB$17,2,FALSE),IF(AND(OR($E456={"a/b","a/c","b/a","c/a"}),P447="l"),VLOOKUP(R447,$AC$2:$AD$17,2,FALSE),IF(AND(OR($E456={"a/b","a/c","b/a","c/a"}),P446="w"),VLOOKUP(R446,$AA$2:$AB$17,2,FALSE),IF(AND(OR($E456={"a/b","a/c","b/a","c/a"}),P446="l"),VLOOKUP(R446,$AC$2:$AD$17,2,FALSE),IF(OR($E456={"a/b","a/c","b/a","c/a"}),1,"")))))))))))))))))))))))</f>
        <v/>
      </c>
      <c r="S457" s="13" t="str">
        <f>IF(AND(T457="c",$A457&gt;=1,OR(U457={1,"2a","2b",3,"5a","5b","10a","10b","20a","20b","40a","40b","80a","80b","160a","160b"})),"w",IF(AND(T457="",$A457&gt;=1,OR(U457={1,"2a","2b",3,"5a","5b","10a","10b","20a","20b","40a","40b","80a","80b","160a","160b"})),"l",""))</f>
        <v/>
      </c>
      <c r="T457" s="7" t="str">
        <f>IF(OR($A457={2,5,8,11,14,17,20,23,26,29,32,35}),"c","")</f>
        <v/>
      </c>
      <c r="U457" s="14" t="str">
        <f>IF(AND(OR($E456={"a/b","b/c","b/a","c/b"}),S456="w"),VLOOKUP(U456,$AA$2:$AB$17,2,FALSE),IF(AND(OR($E456={"a/b","b/c","b/a","c/b"}),S456="l"),VLOOKUP(U456,$AC$2:$AD$17,2,FALSE),IF(AND(OR($E456={"a/b","b/c","b/a","c/b"}),S455="w"),VLOOKUP(U455,$AA$2:$AB$17,2,FALSE),IF(AND(OR($E456={"a/b","b/c","b/a","c/b"}),S455="l"),VLOOKUP(U455,$AC$2:$AD$17,2,FALSE),IF(AND(OR($E456={"a/b","b/c","b/a","c/b"}),S454="w"),VLOOKUP(U454,$AA$2:$AB$17,2,FALSE),IF(AND(OR($E456={"a/b","b/c","b/a","c/b"}),S454="l"),VLOOKUP(U454,$AC$2:$AD$17,2,FALSE),IF(AND(OR($E456={"a/b","b/c","b/a","c/b"}),S453="w"),VLOOKUP(U453,$AA$2:$AB$17,2,FALSE),IF(AND(OR($E456={"a/b","b/c","b/a","c/b"}),S453="l"),VLOOKUP(U453,$AC$2:$AD$17,2,FALSE),IF(AND(OR($E456={"a/b","b/c","b/a","c/b"}),S452="w"),VLOOKUP(U452,$AA$2:$AB$17,2,FALSE),IF(AND(OR($E456={"a/b","b/c","b/a","c/b"}),S452="l"),VLOOKUP(U452,$AC$2:$AD$17,2,FALSE),IF(AND(OR($E456={"a/b","b/c","b/a","c/b"}),S451="w"),VLOOKUP(U451,$AA$2:$AB$17,2,FALSE),IF(AND(OR($E456={"a/b","b/c","b/a","c/b"}),S451="l"),VLOOKUP(U451,$AC$2:$AD$17,2,FALSE),IF(AND(OR($E456={"a/b","b/c","b/a","c/b"}),S450="w"),VLOOKUP(U450,$AA$2:$AB$17,2,FALSE),IF(AND(OR($E456={"a/b","b/c","b/a","c/b"}),S450="l"),VLOOKUP(U450,$AC$2:$AD$17,2,FALSE),IF(AND(OR($E456={"a/b","b/c","b/a","c/b"}),S449="w"),VLOOKUP(U449,$AA$2:$AB$17,2,FALSE),IF(AND(OR($E456={"a/b","b/c","b/a","c/b"}),S449="l"),VLOOKUP(U449,$AC$2:$AD$17,2,FALSE),IF(AND(OR($E456={"a/b","b/c","b/a","c/b"}),S448="w"),VLOOKUP(U448,$AA$2:$AB$17,2,FALSE),IF(AND(OR($E456={"a/b","b/c","b/a","c/b"}),S448="l"),VLOOKUP(U448,$AC$2:$AD$17,2,FALSE),IF(AND(OR($E456={"a/b","b/c","b/a","c/b"}),S447="w"),VLOOKUP(U447,$AA$2:$AB$17,2,FALSE),IF(AND(OR($E456={"a/b","b/c","b/a","c/b"}),S447="l"),VLOOKUP(U447,$AC$2:$AD$17,2,FALSE),IF(AND(OR($E456={"a/b","b/c","b/a","c/b"}),S446="w"),VLOOKUP(U446,$AA$2:$AB$17,2,FALSE),IF(AND(OR($E456={"a/b","b/c","b/a","c/b"}),S446="l"),VLOOKUP(U446,$AC$2:$AD$17,2,FALSE),IF(OR($E456={"a/b","b/c","b/a","c/b"}),1,"")))))))))))))))))))))))</f>
        <v/>
      </c>
      <c r="V457" s="13" t="str">
        <f>IF(AND(W457="c",$A457&gt;=1,OR(X457={1,"2a","2b",3,"5a","5b","10a","10b","20a","20b","40a","40b","80a","80b","160a","160b"})),"w",IF(AND(W457="",$A457&gt;=1,OR(X457={1,"2a","2b",3,"5a","5b","10a","10b","20a","20b","40a","40b","80a","80b","160a","160b"})),"l",""))</f>
        <v/>
      </c>
      <c r="W457" s="7" t="str">
        <f>IF(OR($A457={3,6,9,12,15,18,21,24,27,30,33,36}),"c","")</f>
        <v/>
      </c>
      <c r="X457" s="14" t="str">
        <f>IF(AND(OR($E456={"a/c","b/c","c/a","c/b"}),V456="w"),VLOOKUP(X456,$AA$2:$AB$17,2,FALSE),IF(AND(OR($E456={"a/c","b/c","c/a","c/b"}),V456="l"),VLOOKUP(X456,$AC$2:$AD$17,2,FALSE),IF(AND(OR($E456={"a/c","b/c","c/a","c/b"}),V455="w"),VLOOKUP(X455,$AA$2:$AB$17,2,FALSE),IF(AND(OR($E456={"a/c","b/c","c/a","c/b"}),V455="l"),VLOOKUP(X455,$AC$2:$AD$17,2,FALSE),IF(AND(OR($E456={"a/c","b/c","c/a","c/b"}),V454="w"),VLOOKUP(X454,$AA$2:$AB$17,2,FALSE),IF(AND(OR($E456={"a/c","b/c","c/a","c/b"}),V454="l"),VLOOKUP(X454,$AC$2:$AD$17,2,FALSE),IF(AND(OR($E456={"a/c","b/c","c/a","c/b"}),V453="w"),VLOOKUP(X453,$AA$2:$AB$17,2,FALSE),IF(AND(OR($E456={"a/c","b/c","c/a","c/b"}),V453="l"),VLOOKUP(X453,$AC$2:$AD$17,2,FALSE),IF(AND(OR($E456={"a/c","b/c","c/a","c/b"}),V452="w"),VLOOKUP(X452,$AA$2:$AB$17,2,FALSE),IF(AND(OR($E456={"a/c","b/c","c/a","c/b"}),V452="l"),VLOOKUP(X452,$AC$2:$AD$17,2,FALSE),IF(AND(OR($E456={"a/c","b/c","c/a","c/b"}),V451="w"),VLOOKUP(X451,$AA$2:$AB$17,2,FALSE),IF(AND(OR($E456={"a/c","b/c","c/a","c/b"}),V451="l"),VLOOKUP(X451,$AC$2:$AD$17,2,FALSE),IF(AND(OR($E456={"a/c","b/c","c/a","c/b"}),V450="w"),VLOOKUP(X450,$AA$2:$AB$17,2,FALSE),IF(AND(OR($E456={"a/c","b/c","c/a","c/b"}),V450="l"),VLOOKUP(X450,$AC$2:$AD$17,2,FALSE),IF(AND(OR($E456={"a/c","b/c","c/a","c/b"}),V449="w"),VLOOKUP(X449,$AA$2:$AB$17,2,FALSE),IF(AND(OR($E456={"a/c","b/c","c/a","c/b"}),V449="l"),VLOOKUP(X449,$AC$2:$AD$17,2,FALSE),IF(AND(OR($E456={"a/c","b/c","c/a","c/b"}),V448="w"),VLOOKUP(X448,$AA$2:$AB$17,2,FALSE),IF(AND(OR($E456={"a/c","b/c","c/a","c/b"}),V448="l"),VLOOKUP(X448,$AC$2:$AD$17,2,FALSE),IF(AND(OR($E456={"a/c","b/c","c/a","c/b"}),V447="w"),VLOOKUP(X447,$AA$2:$AB$17,2,FALSE),IF(AND(OR($E456={"a/c","b/c","c/a","c/b"}),V447="l"),VLOOKUP(X447,$AC$2:$AD$17,2,FALSE),IF(AND(OR($E456={"a/c","b/c","c/a","c/b"}),V446="w"),VLOOKUP(X446,$AA$2:$AB$17,2,FALSE),IF(AND(OR($E456={"a/c","b/c","c/a","c/b"}),V446="l"),VLOOKUP(X446,$AC$2:$AD$17,2,FALSE),IF(OR($E456={"a/c","b/c","c/a","c/b"}),1,"")))))))))))))))))))))))</f>
        <v/>
      </c>
      <c r="Y457" s="12">
        <f t="shared" si="38"/>
        <v>0</v>
      </c>
      <c r="Z457" s="27">
        <f t="shared" si="39"/>
        <v>0</v>
      </c>
    </row>
    <row r="458" spans="2:26">
      <c r="B458" s="9" t="str">
        <f>IF(OR($A458={1,2,3,4,5,6,7,8,9,10,11,12}),1,IF(OR($A458={13,14,15,16,17,18,19,20,21,22,23,24}),2,IF(OR($A458={25,26,27,28,29,30,31,32,33,34,35,36}),3,"")))</f>
        <v/>
      </c>
      <c r="C458" s="9" t="str">
        <f>IF(OR($A458={1,4,7,10,13,16,19,22,25,28,31,34}),"A",IF(OR($A458={2,5,8,11,14,17,20,23,26,29,32,35}),"B",IF(OR($A458={3,6,9,12,15,18,21,24,27,30,33,36}),"C","")))</f>
        <v/>
      </c>
      <c r="D458" t="str">
        <f t="shared" si="40"/>
        <v/>
      </c>
      <c r="E458" t="str">
        <f t="shared" si="41"/>
        <v/>
      </c>
      <c r="F458" s="13" t="str">
        <f>IF(AND(G458="d",$A458&gt;=1,OR(H458={1,"2a","2b",3,"5a","5b","10a","10b","20a","20b","40a","40b","80a","80b","160a","160b"})),"w",IF(AND(G458="",$A458&gt;=1,OR(H458={1,"2a","2b",3,"5a","5b","10a","10b","20a","20b","40a","40b","80a","80b","160a","160b"})),"l",""))</f>
        <v/>
      </c>
      <c r="G458" s="7" t="str">
        <f>IF(OR($A458={1,2,3,4,5,6,7,8,9,10,11,12}),"d","")</f>
        <v/>
      </c>
      <c r="H458" s="14" t="str">
        <f>IF(AND(OR($D457={"1/2","1/3","2/1","3/1"}),F457="w"),VLOOKUP(H457,$AA$2:$AB$17,2,FALSE),IF(AND(OR($D457={"1/2","1/3","2/1","3/1"}),F457="l"),VLOOKUP(H457,$AC$2:$AD$17,2,FALSE),IF(AND(OR($D457={"1/2","1/3","2/1","3/1"}),F456="w"),VLOOKUP(H456,$AA$2:$AB$17,2,FALSE),IF(AND(OR($D457={"1/2","1/3","2/1","3/1"}),F456="l"),VLOOKUP(H456,$AC$2:$AD$17,2,FALSE),IF(AND(OR($D457={"1/2","1/3","2/1","3/1"}),F455="w"),VLOOKUP(H455,$AA$2:$AB$17,2,FALSE),IF(AND(OR($D457={"1/2","1/3","2/1","3/1"}),F455="l"),VLOOKUP(H455,$AC$2:$AD$17,2,FALSE),IF(AND(OR($D457={"1/2","1/3","2/1","3/1"}),F454="w"),VLOOKUP(H454,$AA$2:$AB$17,2,FALSE),IF(AND(OR($D457={"1/2","1/3","2/1","3/1"}),F454="l"),VLOOKUP(H454,$AC$2:$AD$17,2,FALSE),IF(AND(OR($D457={"1/2","1/3","2/1","3/1"}),F453="w"),VLOOKUP(H453,$AA$2:$AB$17,2,FALSE),IF(AND(OR($D457={"1/2","1/3","2/1","3/1"}),F453="l"),VLOOKUP(H453,$AC$2:$AD$17,2,FALSE),IF(AND(OR($D457={"1/2","1/3","2/1","3/1"}),F452="w"),VLOOKUP(H452,$AA$2:$AB$17,2,FALSE),IF(AND(OR($D457={"1/2","1/3","2/1","3/1"}),F452="l"),VLOOKUP(H452,$AC$2:$AD$17,2,FALSE),IF(AND(OR($D457={"1/2","1/3","2/1","3/1"}),F451="w"),VLOOKUP(H451,$AA$2:$AB$17,2,FALSE),IF(AND(OR($D457={"1/2","1/3","2/1","3/1"}),F451="l"),VLOOKUP(H451,$AC$2:$AD$17,2,FALSE),IF(AND(OR($D457={"1/2","1/3","2/1","3/1"}),F450="w"),VLOOKUP(H450,$AA$2:$AB$17,2,FALSE),IF(AND(OR($D457={"1/2","1/3","2/1","3/1"}),F450="l"),VLOOKUP(H450,$AC$2:$AD$17,2,FALSE),IF(AND(OR($D457={"1/2","1/3","2/1","3/1"}),F449="w"),VLOOKUP(H449,$AA$2:$AB$17,2,FALSE),IF(AND(OR($D457={"1/2","1/3","2/1","3/1"}),F449="l"),VLOOKUP(H449,$AC$2:$AD$17,2,FALSE),IF(AND(OR($D457={"1/2","1/3","2/1","3/1"}),F448="w"),VLOOKUP(H448,$AA$2:$AB$17,2,FALSE),IF(AND(OR($D457={"1/2","1/3","2/1","3/1"}),F448="l"),VLOOKUP(H448,$AC$2:$AD$17,2,FALSE),IF(AND(OR($D457={"1/2","1/3","2/1","3/1"}),F447="w"),VLOOKUP(H447,$AA$2:$AB$17,2,FALSE),IF(AND(OR($D457={"1/2","1/3","2/1","3/1"}),F447="l"),VLOOKUP(H447,$AC$2:$AD$17,2,FALSE),IF(OR($D457={"1/2","1/3","2/1","3/1"}),1,"")))))))))))))))))))))))</f>
        <v/>
      </c>
      <c r="I458" s="13" t="str">
        <f>IF(AND(J458="d",$A458&gt;=1,OR(K458={1,"2a","2b",3,"5a","5b","10a","10b","20a","20b","40a","40b","80a","80b","160a","160b"})),"w",IF(AND(J458="",$A458&gt;=1,OR(K458={1,"2a","2b",3,"5a","5b","10a","10b","20a","20b","40a","40b","80a","80b","160a","160b"})),"l",""))</f>
        <v/>
      </c>
      <c r="J458" s="7" t="str">
        <f>IF(OR($A458={13,14,15,16,17,18,19,20,21,22,23,24}),"d","")</f>
        <v/>
      </c>
      <c r="K458" s="14" t="str">
        <f>IF(AND(OR($D457={"1/2","2/3","2/1","3/2"}),I457="w"),VLOOKUP(K457,$AA$2:$AB$17,2,FALSE),IF(AND(OR($D457={"1/2","2/3","2/1","3/2"}),I457="l"),VLOOKUP(K457,$AC$2:$AD$17,2,FALSE),IF(AND(OR($D457={"1/2","2/3","2/1","3/2"}),I456="w"),VLOOKUP(K456,$AA$2:$AB$17,2,FALSE),IF(AND(OR($D457={"1/2","2/3","2/1","3/2"}),I456="l"),VLOOKUP(K456,$AC$2:$AD$17,2,FALSE),IF(AND(OR($D457={"1/2","2/3","2/1","3/2"}),I455="w"),VLOOKUP(K455,$AA$2:$AB$17,2,FALSE),IF(AND(OR($D457={"1/2","2/3","2/1","3/2"}),I455="l"),VLOOKUP(K455,$AC$2:$AD$17,2,FALSE),IF(AND(OR($D457={"1/2","2/3","2/1","3/2"}),I454="w"),VLOOKUP(K454,$AA$2:$AB$17,2,FALSE),IF(AND(OR($D457={"1/2","2/3","2/1","3/2"}),I454="l"),VLOOKUP(K454,$AC$2:$AD$17,2,FALSE),IF(AND(OR($D457={"1/2","2/3","2/1","3/2"}),I453="w"),VLOOKUP(K453,$AA$2:$AB$17,2,FALSE),IF(AND(OR($D457={"1/2","2/3","2/1","3/2"}),I453="l"),VLOOKUP(K453,$AC$2:$AD$17,2,FALSE),IF(AND(OR($D457={"1/2","2/3","2/1","3/2"}),I452="w"),VLOOKUP(K452,$AA$2:$AB$17,2,FALSE),IF(AND(OR($D457={"1/2","2/3","2/1","3/2"}),I452="l"),VLOOKUP(K452,$AC$2:$AD$17,2,FALSE),IF(AND(OR($D457={"1/2","2/3","2/1","3/2"}),I451="w"),VLOOKUP(K451,$AA$2:$AB$17,2,FALSE),IF(AND(OR($D457={"1/2","2/3","2/1","3/2"}),I451="l"),VLOOKUP(K451,$AC$2:$AD$17,2,FALSE),IF(AND(OR($D457={"1/2","2/3","2/1","3/2"}),I450="w"),VLOOKUP(K450,$AA$2:$AB$17,2,FALSE),IF(AND(OR($D457={"1/2","2/3","2/1","3/2"}),I450="l"),VLOOKUP(K450,$AC$2:$AD$17,2,FALSE),IF(AND(OR($D457={"1/2","2/3","2/1","3/2"}),I449="w"),VLOOKUP(K449,$AA$2:$AB$17,2,FALSE),IF(AND(OR($D457={"1/2","2/3","2/1","3/2"}),I449="l"),VLOOKUP(K449,$AC$2:$AD$17,2,FALSE),IF(AND(OR($D457={"1/2","2/3","2/1","3/2"}),I448="w"),VLOOKUP(K448,$AA$2:$AB$17,2,FALSE),IF(AND(OR($D457={"1/2","2/3","2/1","3/2"}),I448="l"),VLOOKUP(K448,$AC$2:$AD$17,2,FALSE),IF(AND(OR($D457={"1/2","2/3","2/1","3/2"}),I447="w"),VLOOKUP(K447,$AA$2:$AB$17,2,FALSE),IF(AND(OR($D457={"1/2","2/3","2/1","3/2"}),I447="l"),VLOOKUP(K447,$AC$2:$AD$17,2,FALSE),IF(OR($D457={"1/2","2/3","2/1","3/2"}),1,"")))))))))))))))))))))))</f>
        <v/>
      </c>
      <c r="L458" s="13" t="str">
        <f>IF(AND(M458="d",$A458&gt;=1,OR(N458={1,"2a","2b",3,"5a","5b","10a","10b","20a","20b","40a","40b","80a","80b","160a","160b"})),"w",IF(AND(M458="",$A458&gt;=1,OR(N458={1,"2a","2b",3,"5a","5b","10a","10b","20a","20b","40a","40b","80a","80b","160a","160b"})),"l",""))</f>
        <v/>
      </c>
      <c r="M458" s="7" t="str">
        <f>IF(OR($A458={25,26,27,28,29,30,31,32,33,34,35,36}),"d","")</f>
        <v/>
      </c>
      <c r="N458" s="14" t="str">
        <f>IF(AND(OR($D457={"1/3","2/3","3/1","3/2"}),L457="w"),VLOOKUP(N457,$AA$2:$AB$17,2,FALSE),IF(AND(OR($D457={"1/3","2/3","3/1","3/2"}),L457="l"),VLOOKUP(N457,$AC$2:$AD$17,2,FALSE),IF(AND(OR($D457={"1/3","2/3","3/1","3/2"}),L456="w"),VLOOKUP(N456,$AA$2:$AB$17,2,FALSE),IF(AND(OR($D457={"1/3","2/3","3/1","3/2"}),L456="l"),VLOOKUP(N456,$AC$2:$AD$17,2,FALSE),IF(AND(OR($D457={"1/3","2/3","3/1","3/2"}),L455="w"),VLOOKUP(N455,$AA$2:$AB$17,2,FALSE),IF(AND(OR($D457={"1/3","2/3","3/1","3/2"}),L455="l"),VLOOKUP(N455,$AC$2:$AD$17,2,FALSE),IF(AND(OR($D457={"1/3","2/3","3/1","3/2"}),L454="w"),VLOOKUP(N454,$AA$2:$AB$17,2,FALSE),IF(AND(OR($D457={"1/3","2/3","3/1","3/2"}),L454="l"),VLOOKUP(N454,$AC$2:$AD$17,2,FALSE),IF(AND(OR($D457={"1/3","2/3","3/1","3/2"}),L453="w"),VLOOKUP(N453,$AA$2:$AB$17,2,FALSE),IF(AND(OR($D457={"1/3","2/3","3/1","3/2"}),L453="l"),VLOOKUP(N453,$AC$2:$AD$17,2,FALSE),IF(AND(OR($D457={"1/3","2/3","3/1","3/2"}),L452="w"),VLOOKUP(N452,$AA$2:$AB$17,2,FALSE),IF(AND(OR($D457={"1/3","2/3","3/1","3/2"}),L452="l"),VLOOKUP(N452,$AC$2:$AD$17,2,FALSE),IF(AND(OR($D457={"1/3","2/3","3/1","3/2"}),L451="w"),VLOOKUP(N451,$AA$2:$AB$17,2,FALSE),IF(AND(OR($D457={"1/3","2/3","3/1","3/2"}),L451="l"),VLOOKUP(N451,$AC$2:$AD$17,2,FALSE),IF(AND(OR($D457={"1/3","2/3","3/1","3/2"}),L450="w"),VLOOKUP(N450,$AA$2:$AB$17,2,FALSE),IF(AND(OR($D457={"1/3","2/3","3/1","3/2"}),L450="l"),VLOOKUP(N450,$AC$2:$AD$17,2,FALSE),IF(AND(OR($D457={"1/3","2/3","3/1","3/2"}),L449="w"),VLOOKUP(N449,$AA$2:$AB$17,2,FALSE),IF(AND(OR($D457={"1/3","2/3","3/1","3/2"}),L449="l"),VLOOKUP(N449,$AC$2:$AD$17,2,FALSE),IF(AND(OR($D457={"1/3","2/3","3/1","3/2"}),L448="w"),VLOOKUP(N448,$AA$2:$AB$17,2,FALSE),IF(AND(OR($D457={"1/3","2/3","3/1","3/2"}),L448="l"),VLOOKUP(N448,$AC$2:$AD$17,2,FALSE),IF(AND(OR($D457={"1/3","2/3","3/1","3/2"}),L447="w"),VLOOKUP(N447,$AA$2:$AB$17,2,FALSE),IF(AND(OR($D457={"1/3","2/3","3/1","3/2"}),L447="l"),VLOOKUP(N447,$AC$2:$AD$17,2,FALSE),IF(OR($D457={"1/3","2/3","3/1","3/2"}),1,"")))))))))))))))))))))))</f>
        <v/>
      </c>
      <c r="O458" s="12">
        <f t="shared" si="37"/>
        <v>0</v>
      </c>
      <c r="P458" s="13" t="str">
        <f>IF(AND(Q458="c",$A458&gt;=1,OR(R458={1,"2a","2b",3,"5a","5b","10a","10b","20a","20b","40a","40b","80a","80b","160a","160b"})),"w",IF(AND(Q458="",$A458&gt;=1,OR(R458={1,"2a","2b",3,"5a","5b","10a","10b","20a","20b","40a","40b","80a","80b","160a","160b"})),"l",""))</f>
        <v/>
      </c>
      <c r="Q458" s="7" t="str">
        <f>IF(OR($A458={1,4,7,10,13,16,19,22,25,28,31,34}),"c","")</f>
        <v/>
      </c>
      <c r="R458" s="14" t="str">
        <f>IF(AND(OR($E457={"a/b","a/c","b/a","c/a"}),P457="w"),VLOOKUP(R457,$AA$2:$AB$17,2,FALSE),IF(AND(OR($E457={"a/b","a/c","b/a","c/a"}),P457="l"),VLOOKUP(R457,$AC$2:$AD$17,2,FALSE),IF(AND(OR($E457={"a/b","a/c","b/a","c/a"}),P456="w"),VLOOKUP(R456,$AA$2:$AB$17,2,FALSE),IF(AND(OR($E457={"a/b","a/c","b/a","c/a"}),P456="l"),VLOOKUP(R456,$AC$2:$AD$17,2,FALSE),IF(AND(OR($E457={"a/b","a/c","b/a","c/a"}),P455="w"),VLOOKUP(R455,$AA$2:$AB$17,2,FALSE),IF(AND(OR($E457={"a/b","a/c","b/a","c/a"}),P455="l"),VLOOKUP(R455,$AC$2:$AD$17,2,FALSE),IF(AND(OR($E457={"a/b","a/c","b/a","c/a"}),P454="w"),VLOOKUP(R454,$AA$2:$AB$17,2,FALSE),IF(AND(OR($E457={"a/b","a/c","b/a","c/a"}),P454="l"),VLOOKUP(R454,$AC$2:$AD$17,2,FALSE),IF(AND(OR($E457={"a/b","a/c","b/a","c/a"}),P453="w"),VLOOKUP(R453,$AA$2:$AB$17,2,FALSE),IF(AND(OR($E457={"a/b","a/c","b/a","c/a"}),P453="l"),VLOOKUP(R453,$AC$2:$AD$17,2,FALSE),IF(AND(OR($E457={"a/b","a/c","b/a","c/a"}),P452="w"),VLOOKUP(R452,$AA$2:$AB$17,2,FALSE),IF(AND(OR($E457={"a/b","a/c","b/a","c/a"}),P452="l"),VLOOKUP(R452,$AC$2:$AD$17,2,FALSE),IF(AND(OR($E457={"a/b","a/c","b/a","c/a"}),P451="w"),VLOOKUP(R451,$AA$2:$AB$17,2,FALSE),IF(AND(OR($E457={"a/b","a/c","b/a","c/a"}),P451="l"),VLOOKUP(R451,$AC$2:$AD$17,2,FALSE),IF(AND(OR($E457={"a/b","a/c","b/a","c/a"}),P450="w"),VLOOKUP(R450,$AA$2:$AB$17,2,FALSE),IF(AND(OR($E457={"a/b","a/c","b/a","c/a"}),P450="l"),VLOOKUP(R450,$AC$2:$AD$17,2,FALSE),IF(AND(OR($E457={"a/b","a/c","b/a","c/a"}),P449="w"),VLOOKUP(R449,$AA$2:$AB$17,2,FALSE),IF(AND(OR($E457={"a/b","a/c","b/a","c/a"}),P449="l"),VLOOKUP(R449,$AC$2:$AD$17,2,FALSE),IF(AND(OR($E457={"a/b","a/c","b/a","c/a"}),P448="w"),VLOOKUP(R448,$AA$2:$AB$17,2,FALSE),IF(AND(OR($E457={"a/b","a/c","b/a","c/a"}),P448="l"),VLOOKUP(R448,$AC$2:$AD$17,2,FALSE),IF(AND(OR($E457={"a/b","a/c","b/a","c/a"}),P447="w"),VLOOKUP(R447,$AA$2:$AB$17,2,FALSE),IF(AND(OR($E457={"a/b","a/c","b/a","c/a"}),P447="l"),VLOOKUP(R447,$AC$2:$AD$17,2,FALSE),IF(OR($E457={"a/b","a/c","b/a","c/a"}),1,"")))))))))))))))))))))))</f>
        <v/>
      </c>
      <c r="S458" s="13" t="str">
        <f>IF(AND(T458="c",$A458&gt;=1,OR(U458={1,"2a","2b",3,"5a","5b","10a","10b","20a","20b","40a","40b","80a","80b","160a","160b"})),"w",IF(AND(T458="",$A458&gt;=1,OR(U458={1,"2a","2b",3,"5a","5b","10a","10b","20a","20b","40a","40b","80a","80b","160a","160b"})),"l",""))</f>
        <v/>
      </c>
      <c r="T458" s="7" t="str">
        <f>IF(OR($A458={2,5,8,11,14,17,20,23,26,29,32,35}),"c","")</f>
        <v/>
      </c>
      <c r="U458" s="14" t="str">
        <f>IF(AND(OR($E457={"a/b","b/c","b/a","c/b"}),S457="w"),VLOOKUP(U457,$AA$2:$AB$17,2,FALSE),IF(AND(OR($E457={"a/b","b/c","b/a","c/b"}),S457="l"),VLOOKUP(U457,$AC$2:$AD$17,2,FALSE),IF(AND(OR($E457={"a/b","b/c","b/a","c/b"}),S456="w"),VLOOKUP(U456,$AA$2:$AB$17,2,FALSE),IF(AND(OR($E457={"a/b","b/c","b/a","c/b"}),S456="l"),VLOOKUP(U456,$AC$2:$AD$17,2,FALSE),IF(AND(OR($E457={"a/b","b/c","b/a","c/b"}),S455="w"),VLOOKUP(U455,$AA$2:$AB$17,2,FALSE),IF(AND(OR($E457={"a/b","b/c","b/a","c/b"}),S455="l"),VLOOKUP(U455,$AC$2:$AD$17,2,FALSE),IF(AND(OR($E457={"a/b","b/c","b/a","c/b"}),S454="w"),VLOOKUP(U454,$AA$2:$AB$17,2,FALSE),IF(AND(OR($E457={"a/b","b/c","b/a","c/b"}),S454="l"),VLOOKUP(U454,$AC$2:$AD$17,2,FALSE),IF(AND(OR($E457={"a/b","b/c","b/a","c/b"}),S453="w"),VLOOKUP(U453,$AA$2:$AB$17,2,FALSE),IF(AND(OR($E457={"a/b","b/c","b/a","c/b"}),S453="l"),VLOOKUP(U453,$AC$2:$AD$17,2,FALSE),IF(AND(OR($E457={"a/b","b/c","b/a","c/b"}),S452="w"),VLOOKUP(U452,$AA$2:$AB$17,2,FALSE),IF(AND(OR($E457={"a/b","b/c","b/a","c/b"}),S452="l"),VLOOKUP(U452,$AC$2:$AD$17,2,FALSE),IF(AND(OR($E457={"a/b","b/c","b/a","c/b"}),S451="w"),VLOOKUP(U451,$AA$2:$AB$17,2,FALSE),IF(AND(OR($E457={"a/b","b/c","b/a","c/b"}),S451="l"),VLOOKUP(U451,$AC$2:$AD$17,2,FALSE),IF(AND(OR($E457={"a/b","b/c","b/a","c/b"}),S450="w"),VLOOKUP(U450,$AA$2:$AB$17,2,FALSE),IF(AND(OR($E457={"a/b","b/c","b/a","c/b"}),S450="l"),VLOOKUP(U450,$AC$2:$AD$17,2,FALSE),IF(AND(OR($E457={"a/b","b/c","b/a","c/b"}),S449="w"),VLOOKUP(U449,$AA$2:$AB$17,2,FALSE),IF(AND(OR($E457={"a/b","b/c","b/a","c/b"}),S449="l"),VLOOKUP(U449,$AC$2:$AD$17,2,FALSE),IF(AND(OR($E457={"a/b","b/c","b/a","c/b"}),S448="w"),VLOOKUP(U448,$AA$2:$AB$17,2,FALSE),IF(AND(OR($E457={"a/b","b/c","b/a","c/b"}),S448="l"),VLOOKUP(U448,$AC$2:$AD$17,2,FALSE),IF(AND(OR($E457={"a/b","b/c","b/a","c/b"}),S447="w"),VLOOKUP(U447,$AA$2:$AB$17,2,FALSE),IF(AND(OR($E457={"a/b","b/c","b/a","c/b"}),S447="l"),VLOOKUP(U447,$AC$2:$AD$17,2,FALSE),IF(OR($E457={"a/b","b/c","b/a","c/b"}),1,"")))))))))))))))))))))))</f>
        <v/>
      </c>
      <c r="V458" s="13" t="str">
        <f>IF(AND(W458="c",$A458&gt;=1,OR(X458={1,"2a","2b",3,"5a","5b","10a","10b","20a","20b","40a","40b","80a","80b","160a","160b"})),"w",IF(AND(W458="",$A458&gt;=1,OR(X458={1,"2a","2b",3,"5a","5b","10a","10b","20a","20b","40a","40b","80a","80b","160a","160b"})),"l",""))</f>
        <v/>
      </c>
      <c r="W458" s="7" t="str">
        <f>IF(OR($A458={3,6,9,12,15,18,21,24,27,30,33,36}),"c","")</f>
        <v/>
      </c>
      <c r="X458" s="14" t="str">
        <f>IF(AND(OR($E457={"a/c","b/c","c/a","c/b"}),V457="w"),VLOOKUP(X457,$AA$2:$AB$17,2,FALSE),IF(AND(OR($E457={"a/c","b/c","c/a","c/b"}),V457="l"),VLOOKUP(X457,$AC$2:$AD$17,2,FALSE),IF(AND(OR($E457={"a/c","b/c","c/a","c/b"}),V456="w"),VLOOKUP(X456,$AA$2:$AB$17,2,FALSE),IF(AND(OR($E457={"a/c","b/c","c/a","c/b"}),V456="l"),VLOOKUP(X456,$AC$2:$AD$17,2,FALSE),IF(AND(OR($E457={"a/c","b/c","c/a","c/b"}),V455="w"),VLOOKUP(X455,$AA$2:$AB$17,2,FALSE),IF(AND(OR($E457={"a/c","b/c","c/a","c/b"}),V455="l"),VLOOKUP(X455,$AC$2:$AD$17,2,FALSE),IF(AND(OR($E457={"a/c","b/c","c/a","c/b"}),V454="w"),VLOOKUP(X454,$AA$2:$AB$17,2,FALSE),IF(AND(OR($E457={"a/c","b/c","c/a","c/b"}),V454="l"),VLOOKUP(X454,$AC$2:$AD$17,2,FALSE),IF(AND(OR($E457={"a/c","b/c","c/a","c/b"}),V453="w"),VLOOKUP(X453,$AA$2:$AB$17,2,FALSE),IF(AND(OR($E457={"a/c","b/c","c/a","c/b"}),V453="l"),VLOOKUP(X453,$AC$2:$AD$17,2,FALSE),IF(AND(OR($E457={"a/c","b/c","c/a","c/b"}),V452="w"),VLOOKUP(X452,$AA$2:$AB$17,2,FALSE),IF(AND(OR($E457={"a/c","b/c","c/a","c/b"}),V452="l"),VLOOKUP(X452,$AC$2:$AD$17,2,FALSE),IF(AND(OR($E457={"a/c","b/c","c/a","c/b"}),V451="w"),VLOOKUP(X451,$AA$2:$AB$17,2,FALSE),IF(AND(OR($E457={"a/c","b/c","c/a","c/b"}),V451="l"),VLOOKUP(X451,$AC$2:$AD$17,2,FALSE),IF(AND(OR($E457={"a/c","b/c","c/a","c/b"}),V450="w"),VLOOKUP(X450,$AA$2:$AB$17,2,FALSE),IF(AND(OR($E457={"a/c","b/c","c/a","c/b"}),V450="l"),VLOOKUP(X450,$AC$2:$AD$17,2,FALSE),IF(AND(OR($E457={"a/c","b/c","c/a","c/b"}),V449="w"),VLOOKUP(X449,$AA$2:$AB$17,2,FALSE),IF(AND(OR($E457={"a/c","b/c","c/a","c/b"}),V449="l"),VLOOKUP(X449,$AC$2:$AD$17,2,FALSE),IF(AND(OR($E457={"a/c","b/c","c/a","c/b"}),V448="w"),VLOOKUP(X448,$AA$2:$AB$17,2,FALSE),IF(AND(OR($E457={"a/c","b/c","c/a","c/b"}),V448="l"),VLOOKUP(X448,$AC$2:$AD$17,2,FALSE),IF(AND(OR($E457={"a/c","b/c","c/a","c/b"}),V447="w"),VLOOKUP(X447,$AA$2:$AB$17,2,FALSE),IF(AND(OR($E457={"a/c","b/c","c/a","c/b"}),V447="l"),VLOOKUP(X447,$AC$2:$AD$17,2,FALSE),IF(OR($E457={"a/c","b/c","c/a","c/b"}),1,"")))))))))))))))))))))))</f>
        <v/>
      </c>
      <c r="Y458" s="12">
        <f t="shared" si="38"/>
        <v>0</v>
      </c>
      <c r="Z458" s="27">
        <f t="shared" si="39"/>
        <v>0</v>
      </c>
    </row>
    <row r="459" spans="2:26">
      <c r="B459" s="9" t="str">
        <f>IF(OR($A459={1,2,3,4,5,6,7,8,9,10,11,12}),1,IF(OR($A459={13,14,15,16,17,18,19,20,21,22,23,24}),2,IF(OR($A459={25,26,27,28,29,30,31,32,33,34,35,36}),3,"")))</f>
        <v/>
      </c>
      <c r="C459" s="9" t="str">
        <f>IF(OR($A459={1,4,7,10,13,16,19,22,25,28,31,34}),"A",IF(OR($A459={2,5,8,11,14,17,20,23,26,29,32,35}),"B",IF(OR($A459={3,6,9,12,15,18,21,24,27,30,33,36}),"C","")))</f>
        <v/>
      </c>
      <c r="D459" t="str">
        <f t="shared" si="40"/>
        <v/>
      </c>
      <c r="E459" t="str">
        <f t="shared" si="41"/>
        <v/>
      </c>
      <c r="F459" s="13" t="str">
        <f>IF(AND(G459="d",$A459&gt;=1,OR(H459={1,"2a","2b",3,"5a","5b","10a","10b","20a","20b","40a","40b","80a","80b","160a","160b"})),"w",IF(AND(G459="",$A459&gt;=1,OR(H459={1,"2a","2b",3,"5a","5b","10a","10b","20a","20b","40a","40b","80a","80b","160a","160b"})),"l",""))</f>
        <v/>
      </c>
      <c r="G459" s="7" t="str">
        <f>IF(OR($A459={1,2,3,4,5,6,7,8,9,10,11,12}),"d","")</f>
        <v/>
      </c>
      <c r="H459" s="14" t="str">
        <f>IF(AND(OR($D458={"1/2","1/3","2/1","3/1"}),F458="w"),VLOOKUP(H458,$AA$2:$AB$17,2,FALSE),IF(AND(OR($D458={"1/2","1/3","2/1","3/1"}),F458="l"),VLOOKUP(H458,$AC$2:$AD$17,2,FALSE),IF(AND(OR($D458={"1/2","1/3","2/1","3/1"}),F457="w"),VLOOKUP(H457,$AA$2:$AB$17,2,FALSE),IF(AND(OR($D458={"1/2","1/3","2/1","3/1"}),F457="l"),VLOOKUP(H457,$AC$2:$AD$17,2,FALSE),IF(AND(OR($D458={"1/2","1/3","2/1","3/1"}),F456="w"),VLOOKUP(H456,$AA$2:$AB$17,2,FALSE),IF(AND(OR($D458={"1/2","1/3","2/1","3/1"}),F456="l"),VLOOKUP(H456,$AC$2:$AD$17,2,FALSE),IF(AND(OR($D458={"1/2","1/3","2/1","3/1"}),F455="w"),VLOOKUP(H455,$AA$2:$AB$17,2,FALSE),IF(AND(OR($D458={"1/2","1/3","2/1","3/1"}),F455="l"),VLOOKUP(H455,$AC$2:$AD$17,2,FALSE),IF(AND(OR($D458={"1/2","1/3","2/1","3/1"}),F454="w"),VLOOKUP(H454,$AA$2:$AB$17,2,FALSE),IF(AND(OR($D458={"1/2","1/3","2/1","3/1"}),F454="l"),VLOOKUP(H454,$AC$2:$AD$17,2,FALSE),IF(AND(OR($D458={"1/2","1/3","2/1","3/1"}),F453="w"),VLOOKUP(H453,$AA$2:$AB$17,2,FALSE),IF(AND(OR($D458={"1/2","1/3","2/1","3/1"}),F453="l"),VLOOKUP(H453,$AC$2:$AD$17,2,FALSE),IF(AND(OR($D458={"1/2","1/3","2/1","3/1"}),F452="w"),VLOOKUP(H452,$AA$2:$AB$17,2,FALSE),IF(AND(OR($D458={"1/2","1/3","2/1","3/1"}),F452="l"),VLOOKUP(H452,$AC$2:$AD$17,2,FALSE),IF(AND(OR($D458={"1/2","1/3","2/1","3/1"}),F451="w"),VLOOKUP(H451,$AA$2:$AB$17,2,FALSE),IF(AND(OR($D458={"1/2","1/3","2/1","3/1"}),F451="l"),VLOOKUP(H451,$AC$2:$AD$17,2,FALSE),IF(AND(OR($D458={"1/2","1/3","2/1","3/1"}),F450="w"),VLOOKUP(H450,$AA$2:$AB$17,2,FALSE),IF(AND(OR($D458={"1/2","1/3","2/1","3/1"}),F450="l"),VLOOKUP(H450,$AC$2:$AD$17,2,FALSE),IF(AND(OR($D458={"1/2","1/3","2/1","3/1"}),F449="w"),VLOOKUP(H449,$AA$2:$AB$17,2,FALSE),IF(AND(OR($D458={"1/2","1/3","2/1","3/1"}),F449="l"),VLOOKUP(H449,$AC$2:$AD$17,2,FALSE),IF(AND(OR($D458={"1/2","1/3","2/1","3/1"}),F448="w"),VLOOKUP(H448,$AA$2:$AB$17,2,FALSE),IF(AND(OR($D458={"1/2","1/3","2/1","3/1"}),F448="l"),VLOOKUP(H448,$AC$2:$AD$17,2,FALSE),IF(OR($D458={"1/2","1/3","2/1","3/1"}),1,"")))))))))))))))))))))))</f>
        <v/>
      </c>
      <c r="I459" s="13" t="str">
        <f>IF(AND(J459="d",$A459&gt;=1,OR(K459={1,"2a","2b",3,"5a","5b","10a","10b","20a","20b","40a","40b","80a","80b","160a","160b"})),"w",IF(AND(J459="",$A459&gt;=1,OR(K459={1,"2a","2b",3,"5a","5b","10a","10b","20a","20b","40a","40b","80a","80b","160a","160b"})),"l",""))</f>
        <v/>
      </c>
      <c r="J459" s="7" t="str">
        <f>IF(OR($A459={13,14,15,16,17,18,19,20,21,22,23,24}),"d","")</f>
        <v/>
      </c>
      <c r="K459" s="14" t="str">
        <f>IF(AND(OR($D458={"1/2","2/3","2/1","3/2"}),I458="w"),VLOOKUP(K458,$AA$2:$AB$17,2,FALSE),IF(AND(OR($D458={"1/2","2/3","2/1","3/2"}),I458="l"),VLOOKUP(K458,$AC$2:$AD$17,2,FALSE),IF(AND(OR($D458={"1/2","2/3","2/1","3/2"}),I457="w"),VLOOKUP(K457,$AA$2:$AB$17,2,FALSE),IF(AND(OR($D458={"1/2","2/3","2/1","3/2"}),I457="l"),VLOOKUP(K457,$AC$2:$AD$17,2,FALSE),IF(AND(OR($D458={"1/2","2/3","2/1","3/2"}),I456="w"),VLOOKUP(K456,$AA$2:$AB$17,2,FALSE),IF(AND(OR($D458={"1/2","2/3","2/1","3/2"}),I456="l"),VLOOKUP(K456,$AC$2:$AD$17,2,FALSE),IF(AND(OR($D458={"1/2","2/3","2/1","3/2"}),I455="w"),VLOOKUP(K455,$AA$2:$AB$17,2,FALSE),IF(AND(OR($D458={"1/2","2/3","2/1","3/2"}),I455="l"),VLOOKUP(K455,$AC$2:$AD$17,2,FALSE),IF(AND(OR($D458={"1/2","2/3","2/1","3/2"}),I454="w"),VLOOKUP(K454,$AA$2:$AB$17,2,FALSE),IF(AND(OR($D458={"1/2","2/3","2/1","3/2"}),I454="l"),VLOOKUP(K454,$AC$2:$AD$17,2,FALSE),IF(AND(OR($D458={"1/2","2/3","2/1","3/2"}),I453="w"),VLOOKUP(K453,$AA$2:$AB$17,2,FALSE),IF(AND(OR($D458={"1/2","2/3","2/1","3/2"}),I453="l"),VLOOKUP(K453,$AC$2:$AD$17,2,FALSE),IF(AND(OR($D458={"1/2","2/3","2/1","3/2"}),I452="w"),VLOOKUP(K452,$AA$2:$AB$17,2,FALSE),IF(AND(OR($D458={"1/2","2/3","2/1","3/2"}),I452="l"),VLOOKUP(K452,$AC$2:$AD$17,2,FALSE),IF(AND(OR($D458={"1/2","2/3","2/1","3/2"}),I451="w"),VLOOKUP(K451,$AA$2:$AB$17,2,FALSE),IF(AND(OR($D458={"1/2","2/3","2/1","3/2"}),I451="l"),VLOOKUP(K451,$AC$2:$AD$17,2,FALSE),IF(AND(OR($D458={"1/2","2/3","2/1","3/2"}),I450="w"),VLOOKUP(K450,$AA$2:$AB$17,2,FALSE),IF(AND(OR($D458={"1/2","2/3","2/1","3/2"}),I450="l"),VLOOKUP(K450,$AC$2:$AD$17,2,FALSE),IF(AND(OR($D458={"1/2","2/3","2/1","3/2"}),I449="w"),VLOOKUP(K449,$AA$2:$AB$17,2,FALSE),IF(AND(OR($D458={"1/2","2/3","2/1","3/2"}),I449="l"),VLOOKUP(K449,$AC$2:$AD$17,2,FALSE),IF(AND(OR($D458={"1/2","2/3","2/1","3/2"}),I448="w"),VLOOKUP(K448,$AA$2:$AB$17,2,FALSE),IF(AND(OR($D458={"1/2","2/3","2/1","3/2"}),I448="l"),VLOOKUP(K448,$AC$2:$AD$17,2,FALSE),IF(OR($D458={"1/2","2/3","2/1","3/2"}),1,"")))))))))))))))))))))))</f>
        <v/>
      </c>
      <c r="L459" s="13" t="str">
        <f>IF(AND(M459="d",$A459&gt;=1,OR(N459={1,"2a","2b",3,"5a","5b","10a","10b","20a","20b","40a","40b","80a","80b","160a","160b"})),"w",IF(AND(M459="",$A459&gt;=1,OR(N459={1,"2a","2b",3,"5a","5b","10a","10b","20a","20b","40a","40b","80a","80b","160a","160b"})),"l",""))</f>
        <v/>
      </c>
      <c r="M459" s="7" t="str">
        <f>IF(OR($A459={25,26,27,28,29,30,31,32,33,34,35,36}),"d","")</f>
        <v/>
      </c>
      <c r="N459" s="14" t="str">
        <f>IF(AND(OR($D458={"1/3","2/3","3/1","3/2"}),L458="w"),VLOOKUP(N458,$AA$2:$AB$17,2,FALSE),IF(AND(OR($D458={"1/3","2/3","3/1","3/2"}),L458="l"),VLOOKUP(N458,$AC$2:$AD$17,2,FALSE),IF(AND(OR($D458={"1/3","2/3","3/1","3/2"}),L457="w"),VLOOKUP(N457,$AA$2:$AB$17,2,FALSE),IF(AND(OR($D458={"1/3","2/3","3/1","3/2"}),L457="l"),VLOOKUP(N457,$AC$2:$AD$17,2,FALSE),IF(AND(OR($D458={"1/3","2/3","3/1","3/2"}),L456="w"),VLOOKUP(N456,$AA$2:$AB$17,2,FALSE),IF(AND(OR($D458={"1/3","2/3","3/1","3/2"}),L456="l"),VLOOKUP(N456,$AC$2:$AD$17,2,FALSE),IF(AND(OR($D458={"1/3","2/3","3/1","3/2"}),L455="w"),VLOOKUP(N455,$AA$2:$AB$17,2,FALSE),IF(AND(OR($D458={"1/3","2/3","3/1","3/2"}),L455="l"),VLOOKUP(N455,$AC$2:$AD$17,2,FALSE),IF(AND(OR($D458={"1/3","2/3","3/1","3/2"}),L454="w"),VLOOKUP(N454,$AA$2:$AB$17,2,FALSE),IF(AND(OR($D458={"1/3","2/3","3/1","3/2"}),L454="l"),VLOOKUP(N454,$AC$2:$AD$17,2,FALSE),IF(AND(OR($D458={"1/3","2/3","3/1","3/2"}),L453="w"),VLOOKUP(N453,$AA$2:$AB$17,2,FALSE),IF(AND(OR($D458={"1/3","2/3","3/1","3/2"}),L453="l"),VLOOKUP(N453,$AC$2:$AD$17,2,FALSE),IF(AND(OR($D458={"1/3","2/3","3/1","3/2"}),L452="w"),VLOOKUP(N452,$AA$2:$AB$17,2,FALSE),IF(AND(OR($D458={"1/3","2/3","3/1","3/2"}),L452="l"),VLOOKUP(N452,$AC$2:$AD$17,2,FALSE),IF(AND(OR($D458={"1/3","2/3","3/1","3/2"}),L451="w"),VLOOKUP(N451,$AA$2:$AB$17,2,FALSE),IF(AND(OR($D458={"1/3","2/3","3/1","3/2"}),L451="l"),VLOOKUP(N451,$AC$2:$AD$17,2,FALSE),IF(AND(OR($D458={"1/3","2/3","3/1","3/2"}),L450="w"),VLOOKUP(N450,$AA$2:$AB$17,2,FALSE),IF(AND(OR($D458={"1/3","2/3","3/1","3/2"}),L450="l"),VLOOKUP(N450,$AC$2:$AD$17,2,FALSE),IF(AND(OR($D458={"1/3","2/3","3/1","3/2"}),L449="w"),VLOOKUP(N449,$AA$2:$AB$17,2,FALSE),IF(AND(OR($D458={"1/3","2/3","3/1","3/2"}),L449="l"),VLOOKUP(N449,$AC$2:$AD$17,2,FALSE),IF(AND(OR($D458={"1/3","2/3","3/1","3/2"}),L448="w"),VLOOKUP(N448,$AA$2:$AB$17,2,FALSE),IF(AND(OR($D458={"1/3","2/3","3/1","3/2"}),L448="l"),VLOOKUP(N448,$AC$2:$AD$17,2,FALSE),IF(OR($D458={"1/3","2/3","3/1","3/2"}),1,"")))))))))))))))))))))))</f>
        <v/>
      </c>
      <c r="O459" s="12">
        <f t="shared" si="37"/>
        <v>0</v>
      </c>
      <c r="P459" s="13" t="str">
        <f>IF(AND(Q459="c",$A459&gt;=1,OR(R459={1,"2a","2b",3,"5a","5b","10a","10b","20a","20b","40a","40b","80a","80b","160a","160b"})),"w",IF(AND(Q459="",$A459&gt;=1,OR(R459={1,"2a","2b",3,"5a","5b","10a","10b","20a","20b","40a","40b","80a","80b","160a","160b"})),"l",""))</f>
        <v/>
      </c>
      <c r="Q459" s="7" t="str">
        <f>IF(OR($A459={1,4,7,10,13,16,19,22,25,28,31,34}),"c","")</f>
        <v/>
      </c>
      <c r="R459" s="14" t="str">
        <f>IF(AND(OR($E458={"a/b","a/c","b/a","c/a"}),P458="w"),VLOOKUP(R458,$AA$2:$AB$17,2,FALSE),IF(AND(OR($E458={"a/b","a/c","b/a","c/a"}),P458="l"),VLOOKUP(R458,$AC$2:$AD$17,2,FALSE),IF(AND(OR($E458={"a/b","a/c","b/a","c/a"}),P457="w"),VLOOKUP(R457,$AA$2:$AB$17,2,FALSE),IF(AND(OR($E458={"a/b","a/c","b/a","c/a"}),P457="l"),VLOOKUP(R457,$AC$2:$AD$17,2,FALSE),IF(AND(OR($E458={"a/b","a/c","b/a","c/a"}),P456="w"),VLOOKUP(R456,$AA$2:$AB$17,2,FALSE),IF(AND(OR($E458={"a/b","a/c","b/a","c/a"}),P456="l"),VLOOKUP(R456,$AC$2:$AD$17,2,FALSE),IF(AND(OR($E458={"a/b","a/c","b/a","c/a"}),P455="w"),VLOOKUP(R455,$AA$2:$AB$17,2,FALSE),IF(AND(OR($E458={"a/b","a/c","b/a","c/a"}),P455="l"),VLOOKUP(R455,$AC$2:$AD$17,2,FALSE),IF(AND(OR($E458={"a/b","a/c","b/a","c/a"}),P454="w"),VLOOKUP(R454,$AA$2:$AB$17,2,FALSE),IF(AND(OR($E458={"a/b","a/c","b/a","c/a"}),P454="l"),VLOOKUP(R454,$AC$2:$AD$17,2,FALSE),IF(AND(OR($E458={"a/b","a/c","b/a","c/a"}),P453="w"),VLOOKUP(R453,$AA$2:$AB$17,2,FALSE),IF(AND(OR($E458={"a/b","a/c","b/a","c/a"}),P453="l"),VLOOKUP(R453,$AC$2:$AD$17,2,FALSE),IF(AND(OR($E458={"a/b","a/c","b/a","c/a"}),P452="w"),VLOOKUP(R452,$AA$2:$AB$17,2,FALSE),IF(AND(OR($E458={"a/b","a/c","b/a","c/a"}),P452="l"),VLOOKUP(R452,$AC$2:$AD$17,2,FALSE),IF(AND(OR($E458={"a/b","a/c","b/a","c/a"}),P451="w"),VLOOKUP(R451,$AA$2:$AB$17,2,FALSE),IF(AND(OR($E458={"a/b","a/c","b/a","c/a"}),P451="l"),VLOOKUP(R451,$AC$2:$AD$17,2,FALSE),IF(AND(OR($E458={"a/b","a/c","b/a","c/a"}),P450="w"),VLOOKUP(R450,$AA$2:$AB$17,2,FALSE),IF(AND(OR($E458={"a/b","a/c","b/a","c/a"}),P450="l"),VLOOKUP(R450,$AC$2:$AD$17,2,FALSE),IF(AND(OR($E458={"a/b","a/c","b/a","c/a"}),P449="w"),VLOOKUP(R449,$AA$2:$AB$17,2,FALSE),IF(AND(OR($E458={"a/b","a/c","b/a","c/a"}),P449="l"),VLOOKUP(R449,$AC$2:$AD$17,2,FALSE),IF(AND(OR($E458={"a/b","a/c","b/a","c/a"}),P448="w"),VLOOKUP(R448,$AA$2:$AB$17,2,FALSE),IF(AND(OR($E458={"a/b","a/c","b/a","c/a"}),P448="l"),VLOOKUP(R448,$AC$2:$AD$17,2,FALSE),IF(OR($E458={"a/b","a/c","b/a","c/a"}),1,"")))))))))))))))))))))))</f>
        <v/>
      </c>
      <c r="S459" s="13" t="str">
        <f>IF(AND(T459="c",$A459&gt;=1,OR(U459={1,"2a","2b",3,"5a","5b","10a","10b","20a","20b","40a","40b","80a","80b","160a","160b"})),"w",IF(AND(T459="",$A459&gt;=1,OR(U459={1,"2a","2b",3,"5a","5b","10a","10b","20a","20b","40a","40b","80a","80b","160a","160b"})),"l",""))</f>
        <v/>
      </c>
      <c r="T459" s="7" t="str">
        <f>IF(OR($A459={2,5,8,11,14,17,20,23,26,29,32,35}),"c","")</f>
        <v/>
      </c>
      <c r="U459" s="14" t="str">
        <f>IF(AND(OR($E458={"a/b","b/c","b/a","c/b"}),S458="w"),VLOOKUP(U458,$AA$2:$AB$17,2,FALSE),IF(AND(OR($E458={"a/b","b/c","b/a","c/b"}),S458="l"),VLOOKUP(U458,$AC$2:$AD$17,2,FALSE),IF(AND(OR($E458={"a/b","b/c","b/a","c/b"}),S457="w"),VLOOKUP(U457,$AA$2:$AB$17,2,FALSE),IF(AND(OR($E458={"a/b","b/c","b/a","c/b"}),S457="l"),VLOOKUP(U457,$AC$2:$AD$17,2,FALSE),IF(AND(OR($E458={"a/b","b/c","b/a","c/b"}),S456="w"),VLOOKUP(U456,$AA$2:$AB$17,2,FALSE),IF(AND(OR($E458={"a/b","b/c","b/a","c/b"}),S456="l"),VLOOKUP(U456,$AC$2:$AD$17,2,FALSE),IF(AND(OR($E458={"a/b","b/c","b/a","c/b"}),S455="w"),VLOOKUP(U455,$AA$2:$AB$17,2,FALSE),IF(AND(OR($E458={"a/b","b/c","b/a","c/b"}),S455="l"),VLOOKUP(U455,$AC$2:$AD$17,2,FALSE),IF(AND(OR($E458={"a/b","b/c","b/a","c/b"}),S454="w"),VLOOKUP(U454,$AA$2:$AB$17,2,FALSE),IF(AND(OR($E458={"a/b","b/c","b/a","c/b"}),S454="l"),VLOOKUP(U454,$AC$2:$AD$17,2,FALSE),IF(AND(OR($E458={"a/b","b/c","b/a","c/b"}),S453="w"),VLOOKUP(U453,$AA$2:$AB$17,2,FALSE),IF(AND(OR($E458={"a/b","b/c","b/a","c/b"}),S453="l"),VLOOKUP(U453,$AC$2:$AD$17,2,FALSE),IF(AND(OR($E458={"a/b","b/c","b/a","c/b"}),S452="w"),VLOOKUP(U452,$AA$2:$AB$17,2,FALSE),IF(AND(OR($E458={"a/b","b/c","b/a","c/b"}),S452="l"),VLOOKUP(U452,$AC$2:$AD$17,2,FALSE),IF(AND(OR($E458={"a/b","b/c","b/a","c/b"}),S451="w"),VLOOKUP(U451,$AA$2:$AB$17,2,FALSE),IF(AND(OR($E458={"a/b","b/c","b/a","c/b"}),S451="l"),VLOOKUP(U451,$AC$2:$AD$17,2,FALSE),IF(AND(OR($E458={"a/b","b/c","b/a","c/b"}),S450="w"),VLOOKUP(U450,$AA$2:$AB$17,2,FALSE),IF(AND(OR($E458={"a/b","b/c","b/a","c/b"}),S450="l"),VLOOKUP(U450,$AC$2:$AD$17,2,FALSE),IF(AND(OR($E458={"a/b","b/c","b/a","c/b"}),S449="w"),VLOOKUP(U449,$AA$2:$AB$17,2,FALSE),IF(AND(OR($E458={"a/b","b/c","b/a","c/b"}),S449="l"),VLOOKUP(U449,$AC$2:$AD$17,2,FALSE),IF(AND(OR($E458={"a/b","b/c","b/a","c/b"}),S448="w"),VLOOKUP(U448,$AA$2:$AB$17,2,FALSE),IF(AND(OR($E458={"a/b","b/c","b/a","c/b"}),S448="l"),VLOOKUP(U448,$AC$2:$AD$17,2,FALSE),IF(OR($E458={"a/b","b/c","b/a","c/b"}),1,"")))))))))))))))))))))))</f>
        <v/>
      </c>
      <c r="V459" s="13" t="str">
        <f>IF(AND(W459="c",$A459&gt;=1,OR(X459={1,"2a","2b",3,"5a","5b","10a","10b","20a","20b","40a","40b","80a","80b","160a","160b"})),"w",IF(AND(W459="",$A459&gt;=1,OR(X459={1,"2a","2b",3,"5a","5b","10a","10b","20a","20b","40a","40b","80a","80b","160a","160b"})),"l",""))</f>
        <v/>
      </c>
      <c r="W459" s="7" t="str">
        <f>IF(OR($A459={3,6,9,12,15,18,21,24,27,30,33,36}),"c","")</f>
        <v/>
      </c>
      <c r="X459" s="14" t="str">
        <f>IF(AND(OR($E458={"a/c","b/c","c/a","c/b"}),V458="w"),VLOOKUP(X458,$AA$2:$AB$17,2,FALSE),IF(AND(OR($E458={"a/c","b/c","c/a","c/b"}),V458="l"),VLOOKUP(X458,$AC$2:$AD$17,2,FALSE),IF(AND(OR($E458={"a/c","b/c","c/a","c/b"}),V457="w"),VLOOKUP(X457,$AA$2:$AB$17,2,FALSE),IF(AND(OR($E458={"a/c","b/c","c/a","c/b"}),V457="l"),VLOOKUP(X457,$AC$2:$AD$17,2,FALSE),IF(AND(OR($E458={"a/c","b/c","c/a","c/b"}),V456="w"),VLOOKUP(X456,$AA$2:$AB$17,2,FALSE),IF(AND(OR($E458={"a/c","b/c","c/a","c/b"}),V456="l"),VLOOKUP(X456,$AC$2:$AD$17,2,FALSE),IF(AND(OR($E458={"a/c","b/c","c/a","c/b"}),V455="w"),VLOOKUP(X455,$AA$2:$AB$17,2,FALSE),IF(AND(OR($E458={"a/c","b/c","c/a","c/b"}),V455="l"),VLOOKUP(X455,$AC$2:$AD$17,2,FALSE),IF(AND(OR($E458={"a/c","b/c","c/a","c/b"}),V454="w"),VLOOKUP(X454,$AA$2:$AB$17,2,FALSE),IF(AND(OR($E458={"a/c","b/c","c/a","c/b"}),V454="l"),VLOOKUP(X454,$AC$2:$AD$17,2,FALSE),IF(AND(OR($E458={"a/c","b/c","c/a","c/b"}),V453="w"),VLOOKUP(X453,$AA$2:$AB$17,2,FALSE),IF(AND(OR($E458={"a/c","b/c","c/a","c/b"}),V453="l"),VLOOKUP(X453,$AC$2:$AD$17,2,FALSE),IF(AND(OR($E458={"a/c","b/c","c/a","c/b"}),V452="w"),VLOOKUP(X452,$AA$2:$AB$17,2,FALSE),IF(AND(OR($E458={"a/c","b/c","c/a","c/b"}),V452="l"),VLOOKUP(X452,$AC$2:$AD$17,2,FALSE),IF(AND(OR($E458={"a/c","b/c","c/a","c/b"}),V451="w"),VLOOKUP(X451,$AA$2:$AB$17,2,FALSE),IF(AND(OR($E458={"a/c","b/c","c/a","c/b"}),V451="l"),VLOOKUP(X451,$AC$2:$AD$17,2,FALSE),IF(AND(OR($E458={"a/c","b/c","c/a","c/b"}),V450="w"),VLOOKUP(X450,$AA$2:$AB$17,2,FALSE),IF(AND(OR($E458={"a/c","b/c","c/a","c/b"}),V450="l"),VLOOKUP(X450,$AC$2:$AD$17,2,FALSE),IF(AND(OR($E458={"a/c","b/c","c/a","c/b"}),V449="w"),VLOOKUP(X449,$AA$2:$AB$17,2,FALSE),IF(AND(OR($E458={"a/c","b/c","c/a","c/b"}),V449="l"),VLOOKUP(X449,$AC$2:$AD$17,2,FALSE),IF(AND(OR($E458={"a/c","b/c","c/a","c/b"}),V448="w"),VLOOKUP(X448,$AA$2:$AB$17,2,FALSE),IF(AND(OR($E458={"a/c","b/c","c/a","c/b"}),V448="l"),VLOOKUP(X448,$AC$2:$AD$17,2,FALSE),IF(OR($E458={"a/c","b/c","c/a","c/b"}),1,"")))))))))))))))))))))))</f>
        <v/>
      </c>
      <c r="Y459" s="12">
        <f t="shared" si="38"/>
        <v>0</v>
      </c>
      <c r="Z459" s="27">
        <f t="shared" si="39"/>
        <v>0</v>
      </c>
    </row>
    <row r="460" spans="2:26">
      <c r="B460" s="9" t="str">
        <f>IF(OR($A460={1,2,3,4,5,6,7,8,9,10,11,12}),1,IF(OR($A460={13,14,15,16,17,18,19,20,21,22,23,24}),2,IF(OR($A460={25,26,27,28,29,30,31,32,33,34,35,36}),3,"")))</f>
        <v/>
      </c>
      <c r="C460" s="9" t="str">
        <f>IF(OR($A460={1,4,7,10,13,16,19,22,25,28,31,34}),"A",IF(OR($A460={2,5,8,11,14,17,20,23,26,29,32,35}),"B",IF(OR($A460={3,6,9,12,15,18,21,24,27,30,33,36}),"C","")))</f>
        <v/>
      </c>
      <c r="D460" t="str">
        <f t="shared" si="40"/>
        <v/>
      </c>
      <c r="E460" t="str">
        <f t="shared" si="41"/>
        <v/>
      </c>
      <c r="F460" s="13" t="str">
        <f>IF(AND(G460="d",$A460&gt;=1,OR(H460={1,"2a","2b",3,"5a","5b","10a","10b","20a","20b","40a","40b","80a","80b","160a","160b"})),"w",IF(AND(G460="",$A460&gt;=1,OR(H460={1,"2a","2b",3,"5a","5b","10a","10b","20a","20b","40a","40b","80a","80b","160a","160b"})),"l",""))</f>
        <v/>
      </c>
      <c r="G460" s="7" t="str">
        <f>IF(OR($A460={1,2,3,4,5,6,7,8,9,10,11,12}),"d","")</f>
        <v/>
      </c>
      <c r="H460" s="14" t="str">
        <f>IF(AND(OR($D459={"1/2","1/3","2/1","3/1"}),F459="w"),VLOOKUP(H459,$AA$2:$AB$17,2,FALSE),IF(AND(OR($D459={"1/2","1/3","2/1","3/1"}),F459="l"),VLOOKUP(H459,$AC$2:$AD$17,2,FALSE),IF(AND(OR($D459={"1/2","1/3","2/1","3/1"}),F458="w"),VLOOKUP(H458,$AA$2:$AB$17,2,FALSE),IF(AND(OR($D459={"1/2","1/3","2/1","3/1"}),F458="l"),VLOOKUP(H458,$AC$2:$AD$17,2,FALSE),IF(AND(OR($D459={"1/2","1/3","2/1","3/1"}),F457="w"),VLOOKUP(H457,$AA$2:$AB$17,2,FALSE),IF(AND(OR($D459={"1/2","1/3","2/1","3/1"}),F457="l"),VLOOKUP(H457,$AC$2:$AD$17,2,FALSE),IF(AND(OR($D459={"1/2","1/3","2/1","3/1"}),F456="w"),VLOOKUP(H456,$AA$2:$AB$17,2,FALSE),IF(AND(OR($D459={"1/2","1/3","2/1","3/1"}),F456="l"),VLOOKUP(H456,$AC$2:$AD$17,2,FALSE),IF(AND(OR($D459={"1/2","1/3","2/1","3/1"}),F455="w"),VLOOKUP(H455,$AA$2:$AB$17,2,FALSE),IF(AND(OR($D459={"1/2","1/3","2/1","3/1"}),F455="l"),VLOOKUP(H455,$AC$2:$AD$17,2,FALSE),IF(AND(OR($D459={"1/2","1/3","2/1","3/1"}),F454="w"),VLOOKUP(H454,$AA$2:$AB$17,2,FALSE),IF(AND(OR($D459={"1/2","1/3","2/1","3/1"}),F454="l"),VLOOKUP(H454,$AC$2:$AD$17,2,FALSE),IF(AND(OR($D459={"1/2","1/3","2/1","3/1"}),F453="w"),VLOOKUP(H453,$AA$2:$AB$17,2,FALSE),IF(AND(OR($D459={"1/2","1/3","2/1","3/1"}),F453="l"),VLOOKUP(H453,$AC$2:$AD$17,2,FALSE),IF(AND(OR($D459={"1/2","1/3","2/1","3/1"}),F452="w"),VLOOKUP(H452,$AA$2:$AB$17,2,FALSE),IF(AND(OR($D459={"1/2","1/3","2/1","3/1"}),F452="l"),VLOOKUP(H452,$AC$2:$AD$17,2,FALSE),IF(AND(OR($D459={"1/2","1/3","2/1","3/1"}),F451="w"),VLOOKUP(H451,$AA$2:$AB$17,2,FALSE),IF(AND(OR($D459={"1/2","1/3","2/1","3/1"}),F451="l"),VLOOKUP(H451,$AC$2:$AD$17,2,FALSE),IF(AND(OR($D459={"1/2","1/3","2/1","3/1"}),F450="w"),VLOOKUP(H450,$AA$2:$AB$17,2,FALSE),IF(AND(OR($D459={"1/2","1/3","2/1","3/1"}),F450="l"),VLOOKUP(H450,$AC$2:$AD$17,2,FALSE),IF(AND(OR($D459={"1/2","1/3","2/1","3/1"}),F449="w"),VLOOKUP(H449,$AA$2:$AB$17,2,FALSE),IF(AND(OR($D459={"1/2","1/3","2/1","3/1"}),F449="l"),VLOOKUP(H449,$AC$2:$AD$17,2,FALSE),IF(OR($D459={"1/2","1/3","2/1","3/1"}),1,"")))))))))))))))))))))))</f>
        <v/>
      </c>
      <c r="I460" s="13" t="str">
        <f>IF(AND(J460="d",$A460&gt;=1,OR(K460={1,"2a","2b",3,"5a","5b","10a","10b","20a","20b","40a","40b","80a","80b","160a","160b"})),"w",IF(AND(J460="",$A460&gt;=1,OR(K460={1,"2a","2b",3,"5a","5b","10a","10b","20a","20b","40a","40b","80a","80b","160a","160b"})),"l",""))</f>
        <v/>
      </c>
      <c r="J460" s="7" t="str">
        <f>IF(OR($A460={13,14,15,16,17,18,19,20,21,22,23,24}),"d","")</f>
        <v/>
      </c>
      <c r="K460" s="14" t="str">
        <f>IF(AND(OR($D459={"1/2","2/3","2/1","3/2"}),I459="w"),VLOOKUP(K459,$AA$2:$AB$17,2,FALSE),IF(AND(OR($D459={"1/2","2/3","2/1","3/2"}),I459="l"),VLOOKUP(K459,$AC$2:$AD$17,2,FALSE),IF(AND(OR($D459={"1/2","2/3","2/1","3/2"}),I458="w"),VLOOKUP(K458,$AA$2:$AB$17,2,FALSE),IF(AND(OR($D459={"1/2","2/3","2/1","3/2"}),I458="l"),VLOOKUP(K458,$AC$2:$AD$17,2,FALSE),IF(AND(OR($D459={"1/2","2/3","2/1","3/2"}),I457="w"),VLOOKUP(K457,$AA$2:$AB$17,2,FALSE),IF(AND(OR($D459={"1/2","2/3","2/1","3/2"}),I457="l"),VLOOKUP(K457,$AC$2:$AD$17,2,FALSE),IF(AND(OR($D459={"1/2","2/3","2/1","3/2"}),I456="w"),VLOOKUP(K456,$AA$2:$AB$17,2,FALSE),IF(AND(OR($D459={"1/2","2/3","2/1","3/2"}),I456="l"),VLOOKUP(K456,$AC$2:$AD$17,2,FALSE),IF(AND(OR($D459={"1/2","2/3","2/1","3/2"}),I455="w"),VLOOKUP(K455,$AA$2:$AB$17,2,FALSE),IF(AND(OR($D459={"1/2","2/3","2/1","3/2"}),I455="l"),VLOOKUP(K455,$AC$2:$AD$17,2,FALSE),IF(AND(OR($D459={"1/2","2/3","2/1","3/2"}),I454="w"),VLOOKUP(K454,$AA$2:$AB$17,2,FALSE),IF(AND(OR($D459={"1/2","2/3","2/1","3/2"}),I454="l"),VLOOKUP(K454,$AC$2:$AD$17,2,FALSE),IF(AND(OR($D459={"1/2","2/3","2/1","3/2"}),I453="w"),VLOOKUP(K453,$AA$2:$AB$17,2,FALSE),IF(AND(OR($D459={"1/2","2/3","2/1","3/2"}),I453="l"),VLOOKUP(K453,$AC$2:$AD$17,2,FALSE),IF(AND(OR($D459={"1/2","2/3","2/1","3/2"}),I452="w"),VLOOKUP(K452,$AA$2:$AB$17,2,FALSE),IF(AND(OR($D459={"1/2","2/3","2/1","3/2"}),I452="l"),VLOOKUP(K452,$AC$2:$AD$17,2,FALSE),IF(AND(OR($D459={"1/2","2/3","2/1","3/2"}),I451="w"),VLOOKUP(K451,$AA$2:$AB$17,2,FALSE),IF(AND(OR($D459={"1/2","2/3","2/1","3/2"}),I451="l"),VLOOKUP(K451,$AC$2:$AD$17,2,FALSE),IF(AND(OR($D459={"1/2","2/3","2/1","3/2"}),I450="w"),VLOOKUP(K450,$AA$2:$AB$17,2,FALSE),IF(AND(OR($D459={"1/2","2/3","2/1","3/2"}),I450="l"),VLOOKUP(K450,$AC$2:$AD$17,2,FALSE),IF(AND(OR($D459={"1/2","2/3","2/1","3/2"}),I449="w"),VLOOKUP(K449,$AA$2:$AB$17,2,FALSE),IF(AND(OR($D459={"1/2","2/3","2/1","3/2"}),I449="l"),VLOOKUP(K449,$AC$2:$AD$17,2,FALSE),IF(OR($D459={"1/2","2/3","2/1","3/2"}),1,"")))))))))))))))))))))))</f>
        <v/>
      </c>
      <c r="L460" s="13" t="str">
        <f>IF(AND(M460="d",$A460&gt;=1,OR(N460={1,"2a","2b",3,"5a","5b","10a","10b","20a","20b","40a","40b","80a","80b","160a","160b"})),"w",IF(AND(M460="",$A460&gt;=1,OR(N460={1,"2a","2b",3,"5a","5b","10a","10b","20a","20b","40a","40b","80a","80b","160a","160b"})),"l",""))</f>
        <v/>
      </c>
      <c r="M460" s="7" t="str">
        <f>IF(OR($A460={25,26,27,28,29,30,31,32,33,34,35,36}),"d","")</f>
        <v/>
      </c>
      <c r="N460" s="14" t="str">
        <f>IF(AND(OR($D459={"1/3","2/3","3/1","3/2"}),L459="w"),VLOOKUP(N459,$AA$2:$AB$17,2,FALSE),IF(AND(OR($D459={"1/3","2/3","3/1","3/2"}),L459="l"),VLOOKUP(N459,$AC$2:$AD$17,2,FALSE),IF(AND(OR($D459={"1/3","2/3","3/1","3/2"}),L458="w"),VLOOKUP(N458,$AA$2:$AB$17,2,FALSE),IF(AND(OR($D459={"1/3","2/3","3/1","3/2"}),L458="l"),VLOOKUP(N458,$AC$2:$AD$17,2,FALSE),IF(AND(OR($D459={"1/3","2/3","3/1","3/2"}),L457="w"),VLOOKUP(N457,$AA$2:$AB$17,2,FALSE),IF(AND(OR($D459={"1/3","2/3","3/1","3/2"}),L457="l"),VLOOKUP(N457,$AC$2:$AD$17,2,FALSE),IF(AND(OR($D459={"1/3","2/3","3/1","3/2"}),L456="w"),VLOOKUP(N456,$AA$2:$AB$17,2,FALSE),IF(AND(OR($D459={"1/3","2/3","3/1","3/2"}),L456="l"),VLOOKUP(N456,$AC$2:$AD$17,2,FALSE),IF(AND(OR($D459={"1/3","2/3","3/1","3/2"}),L455="w"),VLOOKUP(N455,$AA$2:$AB$17,2,FALSE),IF(AND(OR($D459={"1/3","2/3","3/1","3/2"}),L455="l"),VLOOKUP(N455,$AC$2:$AD$17,2,FALSE),IF(AND(OR($D459={"1/3","2/3","3/1","3/2"}),L454="w"),VLOOKUP(N454,$AA$2:$AB$17,2,FALSE),IF(AND(OR($D459={"1/3","2/3","3/1","3/2"}),L454="l"),VLOOKUP(N454,$AC$2:$AD$17,2,FALSE),IF(AND(OR($D459={"1/3","2/3","3/1","3/2"}),L453="w"),VLOOKUP(N453,$AA$2:$AB$17,2,FALSE),IF(AND(OR($D459={"1/3","2/3","3/1","3/2"}),L453="l"),VLOOKUP(N453,$AC$2:$AD$17,2,FALSE),IF(AND(OR($D459={"1/3","2/3","3/1","3/2"}),L452="w"),VLOOKUP(N452,$AA$2:$AB$17,2,FALSE),IF(AND(OR($D459={"1/3","2/3","3/1","3/2"}),L452="l"),VLOOKUP(N452,$AC$2:$AD$17,2,FALSE),IF(AND(OR($D459={"1/3","2/3","3/1","3/2"}),L451="w"),VLOOKUP(N451,$AA$2:$AB$17,2,FALSE),IF(AND(OR($D459={"1/3","2/3","3/1","3/2"}),L451="l"),VLOOKUP(N451,$AC$2:$AD$17,2,FALSE),IF(AND(OR($D459={"1/3","2/3","3/1","3/2"}),L450="w"),VLOOKUP(N450,$AA$2:$AB$17,2,FALSE),IF(AND(OR($D459={"1/3","2/3","3/1","3/2"}),L450="l"),VLOOKUP(N450,$AC$2:$AD$17,2,FALSE),IF(AND(OR($D459={"1/3","2/3","3/1","3/2"}),L449="w"),VLOOKUP(N449,$AA$2:$AB$17,2,FALSE),IF(AND(OR($D459={"1/3","2/3","3/1","3/2"}),L449="l"),VLOOKUP(N449,$AC$2:$AD$17,2,FALSE),IF(OR($D459={"1/3","2/3","3/1","3/2"}),1,"")))))))))))))))))))))))</f>
        <v/>
      </c>
      <c r="O460" s="12">
        <f t="shared" si="37"/>
        <v>0</v>
      </c>
      <c r="P460" s="13" t="str">
        <f>IF(AND(Q460="c",$A460&gt;=1,OR(R460={1,"2a","2b",3,"5a","5b","10a","10b","20a","20b","40a","40b","80a","80b","160a","160b"})),"w",IF(AND(Q460="",$A460&gt;=1,OR(R460={1,"2a","2b",3,"5a","5b","10a","10b","20a","20b","40a","40b","80a","80b","160a","160b"})),"l",""))</f>
        <v/>
      </c>
      <c r="Q460" s="7" t="str">
        <f>IF(OR($A460={1,4,7,10,13,16,19,22,25,28,31,34}),"c","")</f>
        <v/>
      </c>
      <c r="R460" s="14" t="str">
        <f>IF(AND(OR($E459={"a/b","a/c","b/a","c/a"}),P459="w"),VLOOKUP(R459,$AA$2:$AB$17,2,FALSE),IF(AND(OR($E459={"a/b","a/c","b/a","c/a"}),P459="l"),VLOOKUP(R459,$AC$2:$AD$17,2,FALSE),IF(AND(OR($E459={"a/b","a/c","b/a","c/a"}),P458="w"),VLOOKUP(R458,$AA$2:$AB$17,2,FALSE),IF(AND(OR($E459={"a/b","a/c","b/a","c/a"}),P458="l"),VLOOKUP(R458,$AC$2:$AD$17,2,FALSE),IF(AND(OR($E459={"a/b","a/c","b/a","c/a"}),P457="w"),VLOOKUP(R457,$AA$2:$AB$17,2,FALSE),IF(AND(OR($E459={"a/b","a/c","b/a","c/a"}),P457="l"),VLOOKUP(R457,$AC$2:$AD$17,2,FALSE),IF(AND(OR($E459={"a/b","a/c","b/a","c/a"}),P456="w"),VLOOKUP(R456,$AA$2:$AB$17,2,FALSE),IF(AND(OR($E459={"a/b","a/c","b/a","c/a"}),P456="l"),VLOOKUP(R456,$AC$2:$AD$17,2,FALSE),IF(AND(OR($E459={"a/b","a/c","b/a","c/a"}),P455="w"),VLOOKUP(R455,$AA$2:$AB$17,2,FALSE),IF(AND(OR($E459={"a/b","a/c","b/a","c/a"}),P455="l"),VLOOKUP(R455,$AC$2:$AD$17,2,FALSE),IF(AND(OR($E459={"a/b","a/c","b/a","c/a"}),P454="w"),VLOOKUP(R454,$AA$2:$AB$17,2,FALSE),IF(AND(OR($E459={"a/b","a/c","b/a","c/a"}),P454="l"),VLOOKUP(R454,$AC$2:$AD$17,2,FALSE),IF(AND(OR($E459={"a/b","a/c","b/a","c/a"}),P453="w"),VLOOKUP(R453,$AA$2:$AB$17,2,FALSE),IF(AND(OR($E459={"a/b","a/c","b/a","c/a"}),P453="l"),VLOOKUP(R453,$AC$2:$AD$17,2,FALSE),IF(AND(OR($E459={"a/b","a/c","b/a","c/a"}),P452="w"),VLOOKUP(R452,$AA$2:$AB$17,2,FALSE),IF(AND(OR($E459={"a/b","a/c","b/a","c/a"}),P452="l"),VLOOKUP(R452,$AC$2:$AD$17,2,FALSE),IF(AND(OR($E459={"a/b","a/c","b/a","c/a"}),P451="w"),VLOOKUP(R451,$AA$2:$AB$17,2,FALSE),IF(AND(OR($E459={"a/b","a/c","b/a","c/a"}),P451="l"),VLOOKUP(R451,$AC$2:$AD$17,2,FALSE),IF(AND(OR($E459={"a/b","a/c","b/a","c/a"}),P450="w"),VLOOKUP(R450,$AA$2:$AB$17,2,FALSE),IF(AND(OR($E459={"a/b","a/c","b/a","c/a"}),P450="l"),VLOOKUP(R450,$AC$2:$AD$17,2,FALSE),IF(AND(OR($E459={"a/b","a/c","b/a","c/a"}),P449="w"),VLOOKUP(R449,$AA$2:$AB$17,2,FALSE),IF(AND(OR($E459={"a/b","a/c","b/a","c/a"}),P449="l"),VLOOKUP(R449,$AC$2:$AD$17,2,FALSE),IF(OR($E459={"a/b","a/c","b/a","c/a"}),1,"")))))))))))))))))))))))</f>
        <v/>
      </c>
      <c r="S460" s="13" t="str">
        <f>IF(AND(T460="c",$A460&gt;=1,OR(U460={1,"2a","2b",3,"5a","5b","10a","10b","20a","20b","40a","40b","80a","80b","160a","160b"})),"w",IF(AND(T460="",$A460&gt;=1,OR(U460={1,"2a","2b",3,"5a","5b","10a","10b","20a","20b","40a","40b","80a","80b","160a","160b"})),"l",""))</f>
        <v/>
      </c>
      <c r="T460" s="7" t="str">
        <f>IF(OR($A460={2,5,8,11,14,17,20,23,26,29,32,35}),"c","")</f>
        <v/>
      </c>
      <c r="U460" s="14" t="str">
        <f>IF(AND(OR($E459={"a/b","b/c","b/a","c/b"}),S459="w"),VLOOKUP(U459,$AA$2:$AB$17,2,FALSE),IF(AND(OR($E459={"a/b","b/c","b/a","c/b"}),S459="l"),VLOOKUP(U459,$AC$2:$AD$17,2,FALSE),IF(AND(OR($E459={"a/b","b/c","b/a","c/b"}),S458="w"),VLOOKUP(U458,$AA$2:$AB$17,2,FALSE),IF(AND(OR($E459={"a/b","b/c","b/a","c/b"}),S458="l"),VLOOKUP(U458,$AC$2:$AD$17,2,FALSE),IF(AND(OR($E459={"a/b","b/c","b/a","c/b"}),S457="w"),VLOOKUP(U457,$AA$2:$AB$17,2,FALSE),IF(AND(OR($E459={"a/b","b/c","b/a","c/b"}),S457="l"),VLOOKUP(U457,$AC$2:$AD$17,2,FALSE),IF(AND(OR($E459={"a/b","b/c","b/a","c/b"}),S456="w"),VLOOKUP(U456,$AA$2:$AB$17,2,FALSE),IF(AND(OR($E459={"a/b","b/c","b/a","c/b"}),S456="l"),VLOOKUP(U456,$AC$2:$AD$17,2,FALSE),IF(AND(OR($E459={"a/b","b/c","b/a","c/b"}),S455="w"),VLOOKUP(U455,$AA$2:$AB$17,2,FALSE),IF(AND(OR($E459={"a/b","b/c","b/a","c/b"}),S455="l"),VLOOKUP(U455,$AC$2:$AD$17,2,FALSE),IF(AND(OR($E459={"a/b","b/c","b/a","c/b"}),S454="w"),VLOOKUP(U454,$AA$2:$AB$17,2,FALSE),IF(AND(OR($E459={"a/b","b/c","b/a","c/b"}),S454="l"),VLOOKUP(U454,$AC$2:$AD$17,2,FALSE),IF(AND(OR($E459={"a/b","b/c","b/a","c/b"}),S453="w"),VLOOKUP(U453,$AA$2:$AB$17,2,FALSE),IF(AND(OR($E459={"a/b","b/c","b/a","c/b"}),S453="l"),VLOOKUP(U453,$AC$2:$AD$17,2,FALSE),IF(AND(OR($E459={"a/b","b/c","b/a","c/b"}),S452="w"),VLOOKUP(U452,$AA$2:$AB$17,2,FALSE),IF(AND(OR($E459={"a/b","b/c","b/a","c/b"}),S452="l"),VLOOKUP(U452,$AC$2:$AD$17,2,FALSE),IF(AND(OR($E459={"a/b","b/c","b/a","c/b"}),S451="w"),VLOOKUP(U451,$AA$2:$AB$17,2,FALSE),IF(AND(OR($E459={"a/b","b/c","b/a","c/b"}),S451="l"),VLOOKUP(U451,$AC$2:$AD$17,2,FALSE),IF(AND(OR($E459={"a/b","b/c","b/a","c/b"}),S450="w"),VLOOKUP(U450,$AA$2:$AB$17,2,FALSE),IF(AND(OR($E459={"a/b","b/c","b/a","c/b"}),S450="l"),VLOOKUP(U450,$AC$2:$AD$17,2,FALSE),IF(AND(OR($E459={"a/b","b/c","b/a","c/b"}),S449="w"),VLOOKUP(U449,$AA$2:$AB$17,2,FALSE),IF(AND(OR($E459={"a/b","b/c","b/a","c/b"}),S449="l"),VLOOKUP(U449,$AC$2:$AD$17,2,FALSE),IF(OR($E459={"a/b","b/c","b/a","c/b"}),1,"")))))))))))))))))))))))</f>
        <v/>
      </c>
      <c r="V460" s="13" t="str">
        <f>IF(AND(W460="c",$A460&gt;=1,OR(X460={1,"2a","2b",3,"5a","5b","10a","10b","20a","20b","40a","40b","80a","80b","160a","160b"})),"w",IF(AND(W460="",$A460&gt;=1,OR(X460={1,"2a","2b",3,"5a","5b","10a","10b","20a","20b","40a","40b","80a","80b","160a","160b"})),"l",""))</f>
        <v/>
      </c>
      <c r="W460" s="7" t="str">
        <f>IF(OR($A460={3,6,9,12,15,18,21,24,27,30,33,36}),"c","")</f>
        <v/>
      </c>
      <c r="X460" s="14" t="str">
        <f>IF(AND(OR($E459={"a/c","b/c","c/a","c/b"}),V459="w"),VLOOKUP(X459,$AA$2:$AB$17,2,FALSE),IF(AND(OR($E459={"a/c","b/c","c/a","c/b"}),V459="l"),VLOOKUP(X459,$AC$2:$AD$17,2,FALSE),IF(AND(OR($E459={"a/c","b/c","c/a","c/b"}),V458="w"),VLOOKUP(X458,$AA$2:$AB$17,2,FALSE),IF(AND(OR($E459={"a/c","b/c","c/a","c/b"}),V458="l"),VLOOKUP(X458,$AC$2:$AD$17,2,FALSE),IF(AND(OR($E459={"a/c","b/c","c/a","c/b"}),V457="w"),VLOOKUP(X457,$AA$2:$AB$17,2,FALSE),IF(AND(OR($E459={"a/c","b/c","c/a","c/b"}),V457="l"),VLOOKUP(X457,$AC$2:$AD$17,2,FALSE),IF(AND(OR($E459={"a/c","b/c","c/a","c/b"}),V456="w"),VLOOKUP(X456,$AA$2:$AB$17,2,FALSE),IF(AND(OR($E459={"a/c","b/c","c/a","c/b"}),V456="l"),VLOOKUP(X456,$AC$2:$AD$17,2,FALSE),IF(AND(OR($E459={"a/c","b/c","c/a","c/b"}),V455="w"),VLOOKUP(X455,$AA$2:$AB$17,2,FALSE),IF(AND(OR($E459={"a/c","b/c","c/a","c/b"}),V455="l"),VLOOKUP(X455,$AC$2:$AD$17,2,FALSE),IF(AND(OR($E459={"a/c","b/c","c/a","c/b"}),V454="w"),VLOOKUP(X454,$AA$2:$AB$17,2,FALSE),IF(AND(OR($E459={"a/c","b/c","c/a","c/b"}),V454="l"),VLOOKUP(X454,$AC$2:$AD$17,2,FALSE),IF(AND(OR($E459={"a/c","b/c","c/a","c/b"}),V453="w"),VLOOKUP(X453,$AA$2:$AB$17,2,FALSE),IF(AND(OR($E459={"a/c","b/c","c/a","c/b"}),V453="l"),VLOOKUP(X453,$AC$2:$AD$17,2,FALSE),IF(AND(OR($E459={"a/c","b/c","c/a","c/b"}),V452="w"),VLOOKUP(X452,$AA$2:$AB$17,2,FALSE),IF(AND(OR($E459={"a/c","b/c","c/a","c/b"}),V452="l"),VLOOKUP(X452,$AC$2:$AD$17,2,FALSE),IF(AND(OR($E459={"a/c","b/c","c/a","c/b"}),V451="w"),VLOOKUP(X451,$AA$2:$AB$17,2,FALSE),IF(AND(OR($E459={"a/c","b/c","c/a","c/b"}),V451="l"),VLOOKUP(X451,$AC$2:$AD$17,2,FALSE),IF(AND(OR($E459={"a/c","b/c","c/a","c/b"}),V450="w"),VLOOKUP(X450,$AA$2:$AB$17,2,FALSE),IF(AND(OR($E459={"a/c","b/c","c/a","c/b"}),V450="l"),VLOOKUP(X450,$AC$2:$AD$17,2,FALSE),IF(AND(OR($E459={"a/c","b/c","c/a","c/b"}),V449="w"),VLOOKUP(X449,$AA$2:$AB$17,2,FALSE),IF(AND(OR($E459={"a/c","b/c","c/a","c/b"}),V449="l"),VLOOKUP(X449,$AC$2:$AD$17,2,FALSE),IF(OR($E459={"a/c","b/c","c/a","c/b"}),1,"")))))))))))))))))))))))</f>
        <v/>
      </c>
      <c r="Y460" s="12">
        <f t="shared" si="38"/>
        <v>0</v>
      </c>
      <c r="Z460" s="27">
        <f t="shared" si="39"/>
        <v>0</v>
      </c>
    </row>
    <row r="461" spans="2:26">
      <c r="B461" s="9" t="str">
        <f>IF(OR($A461={1,2,3,4,5,6,7,8,9,10,11,12}),1,IF(OR($A461={13,14,15,16,17,18,19,20,21,22,23,24}),2,IF(OR($A461={25,26,27,28,29,30,31,32,33,34,35,36}),3,"")))</f>
        <v/>
      </c>
      <c r="C461" s="9" t="str">
        <f>IF(OR($A461={1,4,7,10,13,16,19,22,25,28,31,34}),"A",IF(OR($A461={2,5,8,11,14,17,20,23,26,29,32,35}),"B",IF(OR($A461={3,6,9,12,15,18,21,24,27,30,33,36}),"C","")))</f>
        <v/>
      </c>
      <c r="D461" t="str">
        <f t="shared" si="40"/>
        <v/>
      </c>
      <c r="E461" t="str">
        <f t="shared" si="41"/>
        <v/>
      </c>
      <c r="F461" s="13" t="str">
        <f>IF(AND(G461="d",$A461&gt;=1,OR(H461={1,"2a","2b",3,"5a","5b","10a","10b","20a","20b","40a","40b","80a","80b","160a","160b"})),"w",IF(AND(G461="",$A461&gt;=1,OR(H461={1,"2a","2b",3,"5a","5b","10a","10b","20a","20b","40a","40b","80a","80b","160a","160b"})),"l",""))</f>
        <v/>
      </c>
      <c r="G461" s="7" t="str">
        <f>IF(OR($A461={1,2,3,4,5,6,7,8,9,10,11,12}),"d","")</f>
        <v/>
      </c>
      <c r="H461" s="14" t="str">
        <f>IF(AND(OR($D460={"1/2","1/3","2/1","3/1"}),F460="w"),VLOOKUP(H460,$AA$2:$AB$17,2,FALSE),IF(AND(OR($D460={"1/2","1/3","2/1","3/1"}),F460="l"),VLOOKUP(H460,$AC$2:$AD$17,2,FALSE),IF(AND(OR($D460={"1/2","1/3","2/1","3/1"}),F459="w"),VLOOKUP(H459,$AA$2:$AB$17,2,FALSE),IF(AND(OR($D460={"1/2","1/3","2/1","3/1"}),F459="l"),VLOOKUP(H459,$AC$2:$AD$17,2,FALSE),IF(AND(OR($D460={"1/2","1/3","2/1","3/1"}),F458="w"),VLOOKUP(H458,$AA$2:$AB$17,2,FALSE),IF(AND(OR($D460={"1/2","1/3","2/1","3/1"}),F458="l"),VLOOKUP(H458,$AC$2:$AD$17,2,FALSE),IF(AND(OR($D460={"1/2","1/3","2/1","3/1"}),F457="w"),VLOOKUP(H457,$AA$2:$AB$17,2,FALSE),IF(AND(OR($D460={"1/2","1/3","2/1","3/1"}),F457="l"),VLOOKUP(H457,$AC$2:$AD$17,2,FALSE),IF(AND(OR($D460={"1/2","1/3","2/1","3/1"}),F456="w"),VLOOKUP(H456,$AA$2:$AB$17,2,FALSE),IF(AND(OR($D460={"1/2","1/3","2/1","3/1"}),F456="l"),VLOOKUP(H456,$AC$2:$AD$17,2,FALSE),IF(AND(OR($D460={"1/2","1/3","2/1","3/1"}),F455="w"),VLOOKUP(H455,$AA$2:$AB$17,2,FALSE),IF(AND(OR($D460={"1/2","1/3","2/1","3/1"}),F455="l"),VLOOKUP(H455,$AC$2:$AD$17,2,FALSE),IF(AND(OR($D460={"1/2","1/3","2/1","3/1"}),F454="w"),VLOOKUP(H454,$AA$2:$AB$17,2,FALSE),IF(AND(OR($D460={"1/2","1/3","2/1","3/1"}),F454="l"),VLOOKUP(H454,$AC$2:$AD$17,2,FALSE),IF(AND(OR($D460={"1/2","1/3","2/1","3/1"}),F453="w"),VLOOKUP(H453,$AA$2:$AB$17,2,FALSE),IF(AND(OR($D460={"1/2","1/3","2/1","3/1"}),F453="l"),VLOOKUP(H453,$AC$2:$AD$17,2,FALSE),IF(AND(OR($D460={"1/2","1/3","2/1","3/1"}),F452="w"),VLOOKUP(H452,$AA$2:$AB$17,2,FALSE),IF(AND(OR($D460={"1/2","1/3","2/1","3/1"}),F452="l"),VLOOKUP(H452,$AC$2:$AD$17,2,FALSE),IF(AND(OR($D460={"1/2","1/3","2/1","3/1"}),F451="w"),VLOOKUP(H451,$AA$2:$AB$17,2,FALSE),IF(AND(OR($D460={"1/2","1/3","2/1","3/1"}),F451="l"),VLOOKUP(H451,$AC$2:$AD$17,2,FALSE),IF(AND(OR($D460={"1/2","1/3","2/1","3/1"}),F450="w"),VLOOKUP(H450,$AA$2:$AB$17,2,FALSE),IF(AND(OR($D460={"1/2","1/3","2/1","3/1"}),F450="l"),VLOOKUP(H450,$AC$2:$AD$17,2,FALSE),IF(OR($D460={"1/2","1/3","2/1","3/1"}),1,"")))))))))))))))))))))))</f>
        <v/>
      </c>
      <c r="I461" s="13" t="str">
        <f>IF(AND(J461="d",$A461&gt;=1,OR(K461={1,"2a","2b",3,"5a","5b","10a","10b","20a","20b","40a","40b","80a","80b","160a","160b"})),"w",IF(AND(J461="",$A461&gt;=1,OR(K461={1,"2a","2b",3,"5a","5b","10a","10b","20a","20b","40a","40b","80a","80b","160a","160b"})),"l",""))</f>
        <v/>
      </c>
      <c r="J461" s="7" t="str">
        <f>IF(OR($A461={13,14,15,16,17,18,19,20,21,22,23,24}),"d","")</f>
        <v/>
      </c>
      <c r="K461" s="14" t="str">
        <f>IF(AND(OR($D460={"1/2","2/3","2/1","3/2"}),I460="w"),VLOOKUP(K460,$AA$2:$AB$17,2,FALSE),IF(AND(OR($D460={"1/2","2/3","2/1","3/2"}),I460="l"),VLOOKUP(K460,$AC$2:$AD$17,2,FALSE),IF(AND(OR($D460={"1/2","2/3","2/1","3/2"}),I459="w"),VLOOKUP(K459,$AA$2:$AB$17,2,FALSE),IF(AND(OR($D460={"1/2","2/3","2/1","3/2"}),I459="l"),VLOOKUP(K459,$AC$2:$AD$17,2,FALSE),IF(AND(OR($D460={"1/2","2/3","2/1","3/2"}),I458="w"),VLOOKUP(K458,$AA$2:$AB$17,2,FALSE),IF(AND(OR($D460={"1/2","2/3","2/1","3/2"}),I458="l"),VLOOKUP(K458,$AC$2:$AD$17,2,FALSE),IF(AND(OR($D460={"1/2","2/3","2/1","3/2"}),I457="w"),VLOOKUP(K457,$AA$2:$AB$17,2,FALSE),IF(AND(OR($D460={"1/2","2/3","2/1","3/2"}),I457="l"),VLOOKUP(K457,$AC$2:$AD$17,2,FALSE),IF(AND(OR($D460={"1/2","2/3","2/1","3/2"}),I456="w"),VLOOKUP(K456,$AA$2:$AB$17,2,FALSE),IF(AND(OR($D460={"1/2","2/3","2/1","3/2"}),I456="l"),VLOOKUP(K456,$AC$2:$AD$17,2,FALSE),IF(AND(OR($D460={"1/2","2/3","2/1","3/2"}),I455="w"),VLOOKUP(K455,$AA$2:$AB$17,2,FALSE),IF(AND(OR($D460={"1/2","2/3","2/1","3/2"}),I455="l"),VLOOKUP(K455,$AC$2:$AD$17,2,FALSE),IF(AND(OR($D460={"1/2","2/3","2/1","3/2"}),I454="w"),VLOOKUP(K454,$AA$2:$AB$17,2,FALSE),IF(AND(OR($D460={"1/2","2/3","2/1","3/2"}),I454="l"),VLOOKUP(K454,$AC$2:$AD$17,2,FALSE),IF(AND(OR($D460={"1/2","2/3","2/1","3/2"}),I453="w"),VLOOKUP(K453,$AA$2:$AB$17,2,FALSE),IF(AND(OR($D460={"1/2","2/3","2/1","3/2"}),I453="l"),VLOOKUP(K453,$AC$2:$AD$17,2,FALSE),IF(AND(OR($D460={"1/2","2/3","2/1","3/2"}),I452="w"),VLOOKUP(K452,$AA$2:$AB$17,2,FALSE),IF(AND(OR($D460={"1/2","2/3","2/1","3/2"}),I452="l"),VLOOKUP(K452,$AC$2:$AD$17,2,FALSE),IF(AND(OR($D460={"1/2","2/3","2/1","3/2"}),I451="w"),VLOOKUP(K451,$AA$2:$AB$17,2,FALSE),IF(AND(OR($D460={"1/2","2/3","2/1","3/2"}),I451="l"),VLOOKUP(K451,$AC$2:$AD$17,2,FALSE),IF(AND(OR($D460={"1/2","2/3","2/1","3/2"}),I450="w"),VLOOKUP(K450,$AA$2:$AB$17,2,FALSE),IF(AND(OR($D460={"1/2","2/3","2/1","3/2"}),I450="l"),VLOOKUP(K450,$AC$2:$AD$17,2,FALSE),IF(OR($D460={"1/2","2/3","2/1","3/2"}),1,"")))))))))))))))))))))))</f>
        <v/>
      </c>
      <c r="L461" s="13" t="str">
        <f>IF(AND(M461="d",$A461&gt;=1,OR(N461={1,"2a","2b",3,"5a","5b","10a","10b","20a","20b","40a","40b","80a","80b","160a","160b"})),"w",IF(AND(M461="",$A461&gt;=1,OR(N461={1,"2a","2b",3,"5a","5b","10a","10b","20a","20b","40a","40b","80a","80b","160a","160b"})),"l",""))</f>
        <v/>
      </c>
      <c r="M461" s="7" t="str">
        <f>IF(OR($A461={25,26,27,28,29,30,31,32,33,34,35,36}),"d","")</f>
        <v/>
      </c>
      <c r="N461" s="14" t="str">
        <f>IF(AND(OR($D460={"1/3","2/3","3/1","3/2"}),L460="w"),VLOOKUP(N460,$AA$2:$AB$17,2,FALSE),IF(AND(OR($D460={"1/3","2/3","3/1","3/2"}),L460="l"),VLOOKUP(N460,$AC$2:$AD$17,2,FALSE),IF(AND(OR($D460={"1/3","2/3","3/1","3/2"}),L459="w"),VLOOKUP(N459,$AA$2:$AB$17,2,FALSE),IF(AND(OR($D460={"1/3","2/3","3/1","3/2"}),L459="l"),VLOOKUP(N459,$AC$2:$AD$17,2,FALSE),IF(AND(OR($D460={"1/3","2/3","3/1","3/2"}),L458="w"),VLOOKUP(N458,$AA$2:$AB$17,2,FALSE),IF(AND(OR($D460={"1/3","2/3","3/1","3/2"}),L458="l"),VLOOKUP(N458,$AC$2:$AD$17,2,FALSE),IF(AND(OR($D460={"1/3","2/3","3/1","3/2"}),L457="w"),VLOOKUP(N457,$AA$2:$AB$17,2,FALSE),IF(AND(OR($D460={"1/3","2/3","3/1","3/2"}),L457="l"),VLOOKUP(N457,$AC$2:$AD$17,2,FALSE),IF(AND(OR($D460={"1/3","2/3","3/1","3/2"}),L456="w"),VLOOKUP(N456,$AA$2:$AB$17,2,FALSE),IF(AND(OR($D460={"1/3","2/3","3/1","3/2"}),L456="l"),VLOOKUP(N456,$AC$2:$AD$17,2,FALSE),IF(AND(OR($D460={"1/3","2/3","3/1","3/2"}),L455="w"),VLOOKUP(N455,$AA$2:$AB$17,2,FALSE),IF(AND(OR($D460={"1/3","2/3","3/1","3/2"}),L455="l"),VLOOKUP(N455,$AC$2:$AD$17,2,FALSE),IF(AND(OR($D460={"1/3","2/3","3/1","3/2"}),L454="w"),VLOOKUP(N454,$AA$2:$AB$17,2,FALSE),IF(AND(OR($D460={"1/3","2/3","3/1","3/2"}),L454="l"),VLOOKUP(N454,$AC$2:$AD$17,2,FALSE),IF(AND(OR($D460={"1/3","2/3","3/1","3/2"}),L453="w"),VLOOKUP(N453,$AA$2:$AB$17,2,FALSE),IF(AND(OR($D460={"1/3","2/3","3/1","3/2"}),L453="l"),VLOOKUP(N453,$AC$2:$AD$17,2,FALSE),IF(AND(OR($D460={"1/3","2/3","3/1","3/2"}),L452="w"),VLOOKUP(N452,$AA$2:$AB$17,2,FALSE),IF(AND(OR($D460={"1/3","2/3","3/1","3/2"}),L452="l"),VLOOKUP(N452,$AC$2:$AD$17,2,FALSE),IF(AND(OR($D460={"1/3","2/3","3/1","3/2"}),L451="w"),VLOOKUP(N451,$AA$2:$AB$17,2,FALSE),IF(AND(OR($D460={"1/3","2/3","3/1","3/2"}),L451="l"),VLOOKUP(N451,$AC$2:$AD$17,2,FALSE),IF(AND(OR($D460={"1/3","2/3","3/1","3/2"}),L450="w"),VLOOKUP(N450,$AA$2:$AB$17,2,FALSE),IF(AND(OR($D460={"1/3","2/3","3/1","3/2"}),L450="l"),VLOOKUP(N450,$AC$2:$AD$17,2,FALSE),IF(OR($D460={"1/3","2/3","3/1","3/2"}),1,"")))))))))))))))))))))))</f>
        <v/>
      </c>
      <c r="O461" s="12">
        <f t="shared" si="37"/>
        <v>0</v>
      </c>
      <c r="P461" s="13" t="str">
        <f>IF(AND(Q461="c",$A461&gt;=1,OR(R461={1,"2a","2b",3,"5a","5b","10a","10b","20a","20b","40a","40b","80a","80b","160a","160b"})),"w",IF(AND(Q461="",$A461&gt;=1,OR(R461={1,"2a","2b",3,"5a","5b","10a","10b","20a","20b","40a","40b","80a","80b","160a","160b"})),"l",""))</f>
        <v/>
      </c>
      <c r="Q461" s="7" t="str">
        <f>IF(OR($A461={1,4,7,10,13,16,19,22,25,28,31,34}),"c","")</f>
        <v/>
      </c>
      <c r="R461" s="14" t="str">
        <f>IF(AND(OR($E460={"a/b","a/c","b/a","c/a"}),P460="w"),VLOOKUP(R460,$AA$2:$AB$17,2,FALSE),IF(AND(OR($E460={"a/b","a/c","b/a","c/a"}),P460="l"),VLOOKUP(R460,$AC$2:$AD$17,2,FALSE),IF(AND(OR($E460={"a/b","a/c","b/a","c/a"}),P459="w"),VLOOKUP(R459,$AA$2:$AB$17,2,FALSE),IF(AND(OR($E460={"a/b","a/c","b/a","c/a"}),P459="l"),VLOOKUP(R459,$AC$2:$AD$17,2,FALSE),IF(AND(OR($E460={"a/b","a/c","b/a","c/a"}),P458="w"),VLOOKUP(R458,$AA$2:$AB$17,2,FALSE),IF(AND(OR($E460={"a/b","a/c","b/a","c/a"}),P458="l"),VLOOKUP(R458,$AC$2:$AD$17,2,FALSE),IF(AND(OR($E460={"a/b","a/c","b/a","c/a"}),P457="w"),VLOOKUP(R457,$AA$2:$AB$17,2,FALSE),IF(AND(OR($E460={"a/b","a/c","b/a","c/a"}),P457="l"),VLOOKUP(R457,$AC$2:$AD$17,2,FALSE),IF(AND(OR($E460={"a/b","a/c","b/a","c/a"}),P456="w"),VLOOKUP(R456,$AA$2:$AB$17,2,FALSE),IF(AND(OR($E460={"a/b","a/c","b/a","c/a"}),P456="l"),VLOOKUP(R456,$AC$2:$AD$17,2,FALSE),IF(AND(OR($E460={"a/b","a/c","b/a","c/a"}),P455="w"),VLOOKUP(R455,$AA$2:$AB$17,2,FALSE),IF(AND(OR($E460={"a/b","a/c","b/a","c/a"}),P455="l"),VLOOKUP(R455,$AC$2:$AD$17,2,FALSE),IF(AND(OR($E460={"a/b","a/c","b/a","c/a"}),P454="w"),VLOOKUP(R454,$AA$2:$AB$17,2,FALSE),IF(AND(OR($E460={"a/b","a/c","b/a","c/a"}),P454="l"),VLOOKUP(R454,$AC$2:$AD$17,2,FALSE),IF(AND(OR($E460={"a/b","a/c","b/a","c/a"}),P453="w"),VLOOKUP(R453,$AA$2:$AB$17,2,FALSE),IF(AND(OR($E460={"a/b","a/c","b/a","c/a"}),P453="l"),VLOOKUP(R453,$AC$2:$AD$17,2,FALSE),IF(AND(OR($E460={"a/b","a/c","b/a","c/a"}),P452="w"),VLOOKUP(R452,$AA$2:$AB$17,2,FALSE),IF(AND(OR($E460={"a/b","a/c","b/a","c/a"}),P452="l"),VLOOKUP(R452,$AC$2:$AD$17,2,FALSE),IF(AND(OR($E460={"a/b","a/c","b/a","c/a"}),P451="w"),VLOOKUP(R451,$AA$2:$AB$17,2,FALSE),IF(AND(OR($E460={"a/b","a/c","b/a","c/a"}),P451="l"),VLOOKUP(R451,$AC$2:$AD$17,2,FALSE),IF(AND(OR($E460={"a/b","a/c","b/a","c/a"}),P450="w"),VLOOKUP(R450,$AA$2:$AB$17,2,FALSE),IF(AND(OR($E460={"a/b","a/c","b/a","c/a"}),P450="l"),VLOOKUP(R450,$AC$2:$AD$17,2,FALSE),IF(OR($E460={"a/b","a/c","b/a","c/a"}),1,"")))))))))))))))))))))))</f>
        <v/>
      </c>
      <c r="S461" s="13" t="str">
        <f>IF(AND(T461="c",$A461&gt;=1,OR(U461={1,"2a","2b",3,"5a","5b","10a","10b","20a","20b","40a","40b","80a","80b","160a","160b"})),"w",IF(AND(T461="",$A461&gt;=1,OR(U461={1,"2a","2b",3,"5a","5b","10a","10b","20a","20b","40a","40b","80a","80b","160a","160b"})),"l",""))</f>
        <v/>
      </c>
      <c r="T461" s="7" t="str">
        <f>IF(OR($A461={2,5,8,11,14,17,20,23,26,29,32,35}),"c","")</f>
        <v/>
      </c>
      <c r="U461" s="14" t="str">
        <f>IF(AND(OR($E460={"a/b","b/c","b/a","c/b"}),S460="w"),VLOOKUP(U460,$AA$2:$AB$17,2,FALSE),IF(AND(OR($E460={"a/b","b/c","b/a","c/b"}),S460="l"),VLOOKUP(U460,$AC$2:$AD$17,2,FALSE),IF(AND(OR($E460={"a/b","b/c","b/a","c/b"}),S459="w"),VLOOKUP(U459,$AA$2:$AB$17,2,FALSE),IF(AND(OR($E460={"a/b","b/c","b/a","c/b"}),S459="l"),VLOOKUP(U459,$AC$2:$AD$17,2,FALSE),IF(AND(OR($E460={"a/b","b/c","b/a","c/b"}),S458="w"),VLOOKUP(U458,$AA$2:$AB$17,2,FALSE),IF(AND(OR($E460={"a/b","b/c","b/a","c/b"}),S458="l"),VLOOKUP(U458,$AC$2:$AD$17,2,FALSE),IF(AND(OR($E460={"a/b","b/c","b/a","c/b"}),S457="w"),VLOOKUP(U457,$AA$2:$AB$17,2,FALSE),IF(AND(OR($E460={"a/b","b/c","b/a","c/b"}),S457="l"),VLOOKUP(U457,$AC$2:$AD$17,2,FALSE),IF(AND(OR($E460={"a/b","b/c","b/a","c/b"}),S456="w"),VLOOKUP(U456,$AA$2:$AB$17,2,FALSE),IF(AND(OR($E460={"a/b","b/c","b/a","c/b"}),S456="l"),VLOOKUP(U456,$AC$2:$AD$17,2,FALSE),IF(AND(OR($E460={"a/b","b/c","b/a","c/b"}),S455="w"),VLOOKUP(U455,$AA$2:$AB$17,2,FALSE),IF(AND(OR($E460={"a/b","b/c","b/a","c/b"}),S455="l"),VLOOKUP(U455,$AC$2:$AD$17,2,FALSE),IF(AND(OR($E460={"a/b","b/c","b/a","c/b"}),S454="w"),VLOOKUP(U454,$AA$2:$AB$17,2,FALSE),IF(AND(OR($E460={"a/b","b/c","b/a","c/b"}),S454="l"),VLOOKUP(U454,$AC$2:$AD$17,2,FALSE),IF(AND(OR($E460={"a/b","b/c","b/a","c/b"}),S453="w"),VLOOKUP(U453,$AA$2:$AB$17,2,FALSE),IF(AND(OR($E460={"a/b","b/c","b/a","c/b"}),S453="l"),VLOOKUP(U453,$AC$2:$AD$17,2,FALSE),IF(AND(OR($E460={"a/b","b/c","b/a","c/b"}),S452="w"),VLOOKUP(U452,$AA$2:$AB$17,2,FALSE),IF(AND(OR($E460={"a/b","b/c","b/a","c/b"}),S452="l"),VLOOKUP(U452,$AC$2:$AD$17,2,FALSE),IF(AND(OR($E460={"a/b","b/c","b/a","c/b"}),S451="w"),VLOOKUP(U451,$AA$2:$AB$17,2,FALSE),IF(AND(OR($E460={"a/b","b/c","b/a","c/b"}),S451="l"),VLOOKUP(U451,$AC$2:$AD$17,2,FALSE),IF(AND(OR($E460={"a/b","b/c","b/a","c/b"}),S450="w"),VLOOKUP(U450,$AA$2:$AB$17,2,FALSE),IF(AND(OR($E460={"a/b","b/c","b/a","c/b"}),S450="l"),VLOOKUP(U450,$AC$2:$AD$17,2,FALSE),IF(OR($E460={"a/b","b/c","b/a","c/b"}),1,"")))))))))))))))))))))))</f>
        <v/>
      </c>
      <c r="V461" s="13" t="str">
        <f>IF(AND(W461="c",$A461&gt;=1,OR(X461={1,"2a","2b",3,"5a","5b","10a","10b","20a","20b","40a","40b","80a","80b","160a","160b"})),"w",IF(AND(W461="",$A461&gt;=1,OR(X461={1,"2a","2b",3,"5a","5b","10a","10b","20a","20b","40a","40b","80a","80b","160a","160b"})),"l",""))</f>
        <v/>
      </c>
      <c r="W461" s="7" t="str">
        <f>IF(OR($A461={3,6,9,12,15,18,21,24,27,30,33,36}),"c","")</f>
        <v/>
      </c>
      <c r="X461" s="14" t="str">
        <f>IF(AND(OR($E460={"a/c","b/c","c/a","c/b"}),V460="w"),VLOOKUP(X460,$AA$2:$AB$17,2,FALSE),IF(AND(OR($E460={"a/c","b/c","c/a","c/b"}),V460="l"),VLOOKUP(X460,$AC$2:$AD$17,2,FALSE),IF(AND(OR($E460={"a/c","b/c","c/a","c/b"}),V459="w"),VLOOKUP(X459,$AA$2:$AB$17,2,FALSE),IF(AND(OR($E460={"a/c","b/c","c/a","c/b"}),V459="l"),VLOOKUP(X459,$AC$2:$AD$17,2,FALSE),IF(AND(OR($E460={"a/c","b/c","c/a","c/b"}),V458="w"),VLOOKUP(X458,$AA$2:$AB$17,2,FALSE),IF(AND(OR($E460={"a/c","b/c","c/a","c/b"}),V458="l"),VLOOKUP(X458,$AC$2:$AD$17,2,FALSE),IF(AND(OR($E460={"a/c","b/c","c/a","c/b"}),V457="w"),VLOOKUP(X457,$AA$2:$AB$17,2,FALSE),IF(AND(OR($E460={"a/c","b/c","c/a","c/b"}),V457="l"),VLOOKUP(X457,$AC$2:$AD$17,2,FALSE),IF(AND(OR($E460={"a/c","b/c","c/a","c/b"}),V456="w"),VLOOKUP(X456,$AA$2:$AB$17,2,FALSE),IF(AND(OR($E460={"a/c","b/c","c/a","c/b"}),V456="l"),VLOOKUP(X456,$AC$2:$AD$17,2,FALSE),IF(AND(OR($E460={"a/c","b/c","c/a","c/b"}),V455="w"),VLOOKUP(X455,$AA$2:$AB$17,2,FALSE),IF(AND(OR($E460={"a/c","b/c","c/a","c/b"}),V455="l"),VLOOKUP(X455,$AC$2:$AD$17,2,FALSE),IF(AND(OR($E460={"a/c","b/c","c/a","c/b"}),V454="w"),VLOOKUP(X454,$AA$2:$AB$17,2,FALSE),IF(AND(OR($E460={"a/c","b/c","c/a","c/b"}),V454="l"),VLOOKUP(X454,$AC$2:$AD$17,2,FALSE),IF(AND(OR($E460={"a/c","b/c","c/a","c/b"}),V453="w"),VLOOKUP(X453,$AA$2:$AB$17,2,FALSE),IF(AND(OR($E460={"a/c","b/c","c/a","c/b"}),V453="l"),VLOOKUP(X453,$AC$2:$AD$17,2,FALSE),IF(AND(OR($E460={"a/c","b/c","c/a","c/b"}),V452="w"),VLOOKUP(X452,$AA$2:$AB$17,2,FALSE),IF(AND(OR($E460={"a/c","b/c","c/a","c/b"}),V452="l"),VLOOKUP(X452,$AC$2:$AD$17,2,FALSE),IF(AND(OR($E460={"a/c","b/c","c/a","c/b"}),V451="w"),VLOOKUP(X451,$AA$2:$AB$17,2,FALSE),IF(AND(OR($E460={"a/c","b/c","c/a","c/b"}),V451="l"),VLOOKUP(X451,$AC$2:$AD$17,2,FALSE),IF(AND(OR($E460={"a/c","b/c","c/a","c/b"}),V450="w"),VLOOKUP(X450,$AA$2:$AB$17,2,FALSE),IF(AND(OR($E460={"a/c","b/c","c/a","c/b"}),V450="l"),VLOOKUP(X450,$AC$2:$AD$17,2,FALSE),IF(OR($E460={"a/c","b/c","c/a","c/b"}),1,"")))))))))))))))))))))))</f>
        <v/>
      </c>
      <c r="Y461" s="12">
        <f t="shared" si="38"/>
        <v>0</v>
      </c>
      <c r="Z461" s="27">
        <f t="shared" si="39"/>
        <v>0</v>
      </c>
    </row>
    <row r="462" spans="2:26">
      <c r="B462" s="9" t="str">
        <f>IF(OR($A462={1,2,3,4,5,6,7,8,9,10,11,12}),1,IF(OR($A462={13,14,15,16,17,18,19,20,21,22,23,24}),2,IF(OR($A462={25,26,27,28,29,30,31,32,33,34,35,36}),3,"")))</f>
        <v/>
      </c>
      <c r="C462" s="9" t="str">
        <f>IF(OR($A462={1,4,7,10,13,16,19,22,25,28,31,34}),"A",IF(OR($A462={2,5,8,11,14,17,20,23,26,29,32,35}),"B",IF(OR($A462={3,6,9,12,15,18,21,24,27,30,33,36}),"C","")))</f>
        <v/>
      </c>
      <c r="D462" t="str">
        <f t="shared" si="40"/>
        <v/>
      </c>
      <c r="E462" t="str">
        <f t="shared" si="41"/>
        <v/>
      </c>
      <c r="F462" s="13" t="str">
        <f>IF(AND(G462="d",$A462&gt;=1,OR(H462={1,"2a","2b",3,"5a","5b","10a","10b","20a","20b","40a","40b","80a","80b","160a","160b"})),"w",IF(AND(G462="",$A462&gt;=1,OR(H462={1,"2a","2b",3,"5a","5b","10a","10b","20a","20b","40a","40b","80a","80b","160a","160b"})),"l",""))</f>
        <v/>
      </c>
      <c r="G462" s="7" t="str">
        <f>IF(OR($A462={1,2,3,4,5,6,7,8,9,10,11,12}),"d","")</f>
        <v/>
      </c>
      <c r="H462" s="14" t="str">
        <f>IF(AND(OR($D461={"1/2","1/3","2/1","3/1"}),F461="w"),VLOOKUP(H461,$AA$2:$AB$17,2,FALSE),IF(AND(OR($D461={"1/2","1/3","2/1","3/1"}),F461="l"),VLOOKUP(H461,$AC$2:$AD$17,2,FALSE),IF(AND(OR($D461={"1/2","1/3","2/1","3/1"}),F460="w"),VLOOKUP(H460,$AA$2:$AB$17,2,FALSE),IF(AND(OR($D461={"1/2","1/3","2/1","3/1"}),F460="l"),VLOOKUP(H460,$AC$2:$AD$17,2,FALSE),IF(AND(OR($D461={"1/2","1/3","2/1","3/1"}),F459="w"),VLOOKUP(H459,$AA$2:$AB$17,2,FALSE),IF(AND(OR($D461={"1/2","1/3","2/1","3/1"}),F459="l"),VLOOKUP(H459,$AC$2:$AD$17,2,FALSE),IF(AND(OR($D461={"1/2","1/3","2/1","3/1"}),F458="w"),VLOOKUP(H458,$AA$2:$AB$17,2,FALSE),IF(AND(OR($D461={"1/2","1/3","2/1","3/1"}),F458="l"),VLOOKUP(H458,$AC$2:$AD$17,2,FALSE),IF(AND(OR($D461={"1/2","1/3","2/1","3/1"}),F457="w"),VLOOKUP(H457,$AA$2:$AB$17,2,FALSE),IF(AND(OR($D461={"1/2","1/3","2/1","3/1"}),F457="l"),VLOOKUP(H457,$AC$2:$AD$17,2,FALSE),IF(AND(OR($D461={"1/2","1/3","2/1","3/1"}),F456="w"),VLOOKUP(H456,$AA$2:$AB$17,2,FALSE),IF(AND(OR($D461={"1/2","1/3","2/1","3/1"}),F456="l"),VLOOKUP(H456,$AC$2:$AD$17,2,FALSE),IF(AND(OR($D461={"1/2","1/3","2/1","3/1"}),F455="w"),VLOOKUP(H455,$AA$2:$AB$17,2,FALSE),IF(AND(OR($D461={"1/2","1/3","2/1","3/1"}),F455="l"),VLOOKUP(H455,$AC$2:$AD$17,2,FALSE),IF(AND(OR($D461={"1/2","1/3","2/1","3/1"}),F454="w"),VLOOKUP(H454,$AA$2:$AB$17,2,FALSE),IF(AND(OR($D461={"1/2","1/3","2/1","3/1"}),F454="l"),VLOOKUP(H454,$AC$2:$AD$17,2,FALSE),IF(AND(OR($D461={"1/2","1/3","2/1","3/1"}),F453="w"),VLOOKUP(H453,$AA$2:$AB$17,2,FALSE),IF(AND(OR($D461={"1/2","1/3","2/1","3/1"}),F453="l"),VLOOKUP(H453,$AC$2:$AD$17,2,FALSE),IF(AND(OR($D461={"1/2","1/3","2/1","3/1"}),F452="w"),VLOOKUP(H452,$AA$2:$AB$17,2,FALSE),IF(AND(OR($D461={"1/2","1/3","2/1","3/1"}),F452="l"),VLOOKUP(H452,$AC$2:$AD$17,2,FALSE),IF(AND(OR($D461={"1/2","1/3","2/1","3/1"}),F451="w"),VLOOKUP(H451,$AA$2:$AB$17,2,FALSE),IF(AND(OR($D461={"1/2","1/3","2/1","3/1"}),F451="l"),VLOOKUP(H451,$AC$2:$AD$17,2,FALSE),IF(OR($D461={"1/2","1/3","2/1","3/1"}),1,"")))))))))))))))))))))))</f>
        <v/>
      </c>
      <c r="I462" s="13" t="str">
        <f>IF(AND(J462="d",$A462&gt;=1,OR(K462={1,"2a","2b",3,"5a","5b","10a","10b","20a","20b","40a","40b","80a","80b","160a","160b"})),"w",IF(AND(J462="",$A462&gt;=1,OR(K462={1,"2a","2b",3,"5a","5b","10a","10b","20a","20b","40a","40b","80a","80b","160a","160b"})),"l",""))</f>
        <v/>
      </c>
      <c r="J462" s="7" t="str">
        <f>IF(OR($A462={13,14,15,16,17,18,19,20,21,22,23,24}),"d","")</f>
        <v/>
      </c>
      <c r="K462" s="14" t="str">
        <f>IF(AND(OR($D461={"1/2","2/3","2/1","3/2"}),I461="w"),VLOOKUP(K461,$AA$2:$AB$17,2,FALSE),IF(AND(OR($D461={"1/2","2/3","2/1","3/2"}),I461="l"),VLOOKUP(K461,$AC$2:$AD$17,2,FALSE),IF(AND(OR($D461={"1/2","2/3","2/1","3/2"}),I460="w"),VLOOKUP(K460,$AA$2:$AB$17,2,FALSE),IF(AND(OR($D461={"1/2","2/3","2/1","3/2"}),I460="l"),VLOOKUP(K460,$AC$2:$AD$17,2,FALSE),IF(AND(OR($D461={"1/2","2/3","2/1","3/2"}),I459="w"),VLOOKUP(K459,$AA$2:$AB$17,2,FALSE),IF(AND(OR($D461={"1/2","2/3","2/1","3/2"}),I459="l"),VLOOKUP(K459,$AC$2:$AD$17,2,FALSE),IF(AND(OR($D461={"1/2","2/3","2/1","3/2"}),I458="w"),VLOOKUP(K458,$AA$2:$AB$17,2,FALSE),IF(AND(OR($D461={"1/2","2/3","2/1","3/2"}),I458="l"),VLOOKUP(K458,$AC$2:$AD$17,2,FALSE),IF(AND(OR($D461={"1/2","2/3","2/1","3/2"}),I457="w"),VLOOKUP(K457,$AA$2:$AB$17,2,FALSE),IF(AND(OR($D461={"1/2","2/3","2/1","3/2"}),I457="l"),VLOOKUP(K457,$AC$2:$AD$17,2,FALSE),IF(AND(OR($D461={"1/2","2/3","2/1","3/2"}),I456="w"),VLOOKUP(K456,$AA$2:$AB$17,2,FALSE),IF(AND(OR($D461={"1/2","2/3","2/1","3/2"}),I456="l"),VLOOKUP(K456,$AC$2:$AD$17,2,FALSE),IF(AND(OR($D461={"1/2","2/3","2/1","3/2"}),I455="w"),VLOOKUP(K455,$AA$2:$AB$17,2,FALSE),IF(AND(OR($D461={"1/2","2/3","2/1","3/2"}),I455="l"),VLOOKUP(K455,$AC$2:$AD$17,2,FALSE),IF(AND(OR($D461={"1/2","2/3","2/1","3/2"}),I454="w"),VLOOKUP(K454,$AA$2:$AB$17,2,FALSE),IF(AND(OR($D461={"1/2","2/3","2/1","3/2"}),I454="l"),VLOOKUP(K454,$AC$2:$AD$17,2,FALSE),IF(AND(OR($D461={"1/2","2/3","2/1","3/2"}),I453="w"),VLOOKUP(K453,$AA$2:$AB$17,2,FALSE),IF(AND(OR($D461={"1/2","2/3","2/1","3/2"}),I453="l"),VLOOKUP(K453,$AC$2:$AD$17,2,FALSE),IF(AND(OR($D461={"1/2","2/3","2/1","3/2"}),I452="w"),VLOOKUP(K452,$AA$2:$AB$17,2,FALSE),IF(AND(OR($D461={"1/2","2/3","2/1","3/2"}),I452="l"),VLOOKUP(K452,$AC$2:$AD$17,2,FALSE),IF(AND(OR($D461={"1/2","2/3","2/1","3/2"}),I451="w"),VLOOKUP(K451,$AA$2:$AB$17,2,FALSE),IF(AND(OR($D461={"1/2","2/3","2/1","3/2"}),I451="l"),VLOOKUP(K451,$AC$2:$AD$17,2,FALSE),IF(OR($D461={"1/2","2/3","2/1","3/2"}),1,"")))))))))))))))))))))))</f>
        <v/>
      </c>
      <c r="L462" s="13" t="str">
        <f>IF(AND(M462="d",$A462&gt;=1,OR(N462={1,"2a","2b",3,"5a","5b","10a","10b","20a","20b","40a","40b","80a","80b","160a","160b"})),"w",IF(AND(M462="",$A462&gt;=1,OR(N462={1,"2a","2b",3,"5a","5b","10a","10b","20a","20b","40a","40b","80a","80b","160a","160b"})),"l",""))</f>
        <v/>
      </c>
      <c r="M462" s="7" t="str">
        <f>IF(OR($A462={25,26,27,28,29,30,31,32,33,34,35,36}),"d","")</f>
        <v/>
      </c>
      <c r="N462" s="14" t="str">
        <f>IF(AND(OR($D461={"1/3","2/3","3/1","3/2"}),L461="w"),VLOOKUP(N461,$AA$2:$AB$17,2,FALSE),IF(AND(OR($D461={"1/3","2/3","3/1","3/2"}),L461="l"),VLOOKUP(N461,$AC$2:$AD$17,2,FALSE),IF(AND(OR($D461={"1/3","2/3","3/1","3/2"}),L460="w"),VLOOKUP(N460,$AA$2:$AB$17,2,FALSE),IF(AND(OR($D461={"1/3","2/3","3/1","3/2"}),L460="l"),VLOOKUP(N460,$AC$2:$AD$17,2,FALSE),IF(AND(OR($D461={"1/3","2/3","3/1","3/2"}),L459="w"),VLOOKUP(N459,$AA$2:$AB$17,2,FALSE),IF(AND(OR($D461={"1/3","2/3","3/1","3/2"}),L459="l"),VLOOKUP(N459,$AC$2:$AD$17,2,FALSE),IF(AND(OR($D461={"1/3","2/3","3/1","3/2"}),L458="w"),VLOOKUP(N458,$AA$2:$AB$17,2,FALSE),IF(AND(OR($D461={"1/3","2/3","3/1","3/2"}),L458="l"),VLOOKUP(N458,$AC$2:$AD$17,2,FALSE),IF(AND(OR($D461={"1/3","2/3","3/1","3/2"}),L457="w"),VLOOKUP(N457,$AA$2:$AB$17,2,FALSE),IF(AND(OR($D461={"1/3","2/3","3/1","3/2"}),L457="l"),VLOOKUP(N457,$AC$2:$AD$17,2,FALSE),IF(AND(OR($D461={"1/3","2/3","3/1","3/2"}),L456="w"),VLOOKUP(N456,$AA$2:$AB$17,2,FALSE),IF(AND(OR($D461={"1/3","2/3","3/1","3/2"}),L456="l"),VLOOKUP(N456,$AC$2:$AD$17,2,FALSE),IF(AND(OR($D461={"1/3","2/3","3/1","3/2"}),L455="w"),VLOOKUP(N455,$AA$2:$AB$17,2,FALSE),IF(AND(OR($D461={"1/3","2/3","3/1","3/2"}),L455="l"),VLOOKUP(N455,$AC$2:$AD$17,2,FALSE),IF(AND(OR($D461={"1/3","2/3","3/1","3/2"}),L454="w"),VLOOKUP(N454,$AA$2:$AB$17,2,FALSE),IF(AND(OR($D461={"1/3","2/3","3/1","3/2"}),L454="l"),VLOOKUP(N454,$AC$2:$AD$17,2,FALSE),IF(AND(OR($D461={"1/3","2/3","3/1","3/2"}),L453="w"),VLOOKUP(N453,$AA$2:$AB$17,2,FALSE),IF(AND(OR($D461={"1/3","2/3","3/1","3/2"}),L453="l"),VLOOKUP(N453,$AC$2:$AD$17,2,FALSE),IF(AND(OR($D461={"1/3","2/3","3/1","3/2"}),L452="w"),VLOOKUP(N452,$AA$2:$AB$17,2,FALSE),IF(AND(OR($D461={"1/3","2/3","3/1","3/2"}),L452="l"),VLOOKUP(N452,$AC$2:$AD$17,2,FALSE),IF(AND(OR($D461={"1/3","2/3","3/1","3/2"}),L451="w"),VLOOKUP(N451,$AA$2:$AB$17,2,FALSE),IF(AND(OR($D461={"1/3","2/3","3/1","3/2"}),L451="l"),VLOOKUP(N451,$AC$2:$AD$17,2,FALSE),IF(OR($D461={"1/3","2/3","3/1","3/2"}),1,"")))))))))))))))))))))))</f>
        <v/>
      </c>
      <c r="O462" s="12">
        <f t="shared" si="37"/>
        <v>0</v>
      </c>
      <c r="P462" s="13" t="str">
        <f>IF(AND(Q462="c",$A462&gt;=1,OR(R462={1,"2a","2b",3,"5a","5b","10a","10b","20a","20b","40a","40b","80a","80b","160a","160b"})),"w",IF(AND(Q462="",$A462&gt;=1,OR(R462={1,"2a","2b",3,"5a","5b","10a","10b","20a","20b","40a","40b","80a","80b","160a","160b"})),"l",""))</f>
        <v/>
      </c>
      <c r="Q462" s="7" t="str">
        <f>IF(OR($A462={1,4,7,10,13,16,19,22,25,28,31,34}),"c","")</f>
        <v/>
      </c>
      <c r="R462" s="14" t="str">
        <f>IF(AND(OR($E461={"a/b","a/c","b/a","c/a"}),P461="w"),VLOOKUP(R461,$AA$2:$AB$17,2,FALSE),IF(AND(OR($E461={"a/b","a/c","b/a","c/a"}),P461="l"),VLOOKUP(R461,$AC$2:$AD$17,2,FALSE),IF(AND(OR($E461={"a/b","a/c","b/a","c/a"}),P460="w"),VLOOKUP(R460,$AA$2:$AB$17,2,FALSE),IF(AND(OR($E461={"a/b","a/c","b/a","c/a"}),P460="l"),VLOOKUP(R460,$AC$2:$AD$17,2,FALSE),IF(AND(OR($E461={"a/b","a/c","b/a","c/a"}),P459="w"),VLOOKUP(R459,$AA$2:$AB$17,2,FALSE),IF(AND(OR($E461={"a/b","a/c","b/a","c/a"}),P459="l"),VLOOKUP(R459,$AC$2:$AD$17,2,FALSE),IF(AND(OR($E461={"a/b","a/c","b/a","c/a"}),P458="w"),VLOOKUP(R458,$AA$2:$AB$17,2,FALSE),IF(AND(OR($E461={"a/b","a/c","b/a","c/a"}),P458="l"),VLOOKUP(R458,$AC$2:$AD$17,2,FALSE),IF(AND(OR($E461={"a/b","a/c","b/a","c/a"}),P457="w"),VLOOKUP(R457,$AA$2:$AB$17,2,FALSE),IF(AND(OR($E461={"a/b","a/c","b/a","c/a"}),P457="l"),VLOOKUP(R457,$AC$2:$AD$17,2,FALSE),IF(AND(OR($E461={"a/b","a/c","b/a","c/a"}),P456="w"),VLOOKUP(R456,$AA$2:$AB$17,2,FALSE),IF(AND(OR($E461={"a/b","a/c","b/a","c/a"}),P456="l"),VLOOKUP(R456,$AC$2:$AD$17,2,FALSE),IF(AND(OR($E461={"a/b","a/c","b/a","c/a"}),P455="w"),VLOOKUP(R455,$AA$2:$AB$17,2,FALSE),IF(AND(OR($E461={"a/b","a/c","b/a","c/a"}),P455="l"),VLOOKUP(R455,$AC$2:$AD$17,2,FALSE),IF(AND(OR($E461={"a/b","a/c","b/a","c/a"}),P454="w"),VLOOKUP(R454,$AA$2:$AB$17,2,FALSE),IF(AND(OR($E461={"a/b","a/c","b/a","c/a"}),P454="l"),VLOOKUP(R454,$AC$2:$AD$17,2,FALSE),IF(AND(OR($E461={"a/b","a/c","b/a","c/a"}),P453="w"),VLOOKUP(R453,$AA$2:$AB$17,2,FALSE),IF(AND(OR($E461={"a/b","a/c","b/a","c/a"}),P453="l"),VLOOKUP(R453,$AC$2:$AD$17,2,FALSE),IF(AND(OR($E461={"a/b","a/c","b/a","c/a"}),P452="w"),VLOOKUP(R452,$AA$2:$AB$17,2,FALSE),IF(AND(OR($E461={"a/b","a/c","b/a","c/a"}),P452="l"),VLOOKUP(R452,$AC$2:$AD$17,2,FALSE),IF(AND(OR($E461={"a/b","a/c","b/a","c/a"}),P451="w"),VLOOKUP(R451,$AA$2:$AB$17,2,FALSE),IF(AND(OR($E461={"a/b","a/c","b/a","c/a"}),P451="l"),VLOOKUP(R451,$AC$2:$AD$17,2,FALSE),IF(OR($E461={"a/b","a/c","b/a","c/a"}),1,"")))))))))))))))))))))))</f>
        <v/>
      </c>
      <c r="S462" s="13" t="str">
        <f>IF(AND(T462="c",$A462&gt;=1,OR(U462={1,"2a","2b",3,"5a","5b","10a","10b","20a","20b","40a","40b","80a","80b","160a","160b"})),"w",IF(AND(T462="",$A462&gt;=1,OR(U462={1,"2a","2b",3,"5a","5b","10a","10b","20a","20b","40a","40b","80a","80b","160a","160b"})),"l",""))</f>
        <v/>
      </c>
      <c r="T462" s="7" t="str">
        <f>IF(OR($A462={2,5,8,11,14,17,20,23,26,29,32,35}),"c","")</f>
        <v/>
      </c>
      <c r="U462" s="14" t="str">
        <f>IF(AND(OR($E461={"a/b","b/c","b/a","c/b"}),S461="w"),VLOOKUP(U461,$AA$2:$AB$17,2,FALSE),IF(AND(OR($E461={"a/b","b/c","b/a","c/b"}),S461="l"),VLOOKUP(U461,$AC$2:$AD$17,2,FALSE),IF(AND(OR($E461={"a/b","b/c","b/a","c/b"}),S460="w"),VLOOKUP(U460,$AA$2:$AB$17,2,FALSE),IF(AND(OR($E461={"a/b","b/c","b/a","c/b"}),S460="l"),VLOOKUP(U460,$AC$2:$AD$17,2,FALSE),IF(AND(OR($E461={"a/b","b/c","b/a","c/b"}),S459="w"),VLOOKUP(U459,$AA$2:$AB$17,2,FALSE),IF(AND(OR($E461={"a/b","b/c","b/a","c/b"}),S459="l"),VLOOKUP(U459,$AC$2:$AD$17,2,FALSE),IF(AND(OR($E461={"a/b","b/c","b/a","c/b"}),S458="w"),VLOOKUP(U458,$AA$2:$AB$17,2,FALSE),IF(AND(OR($E461={"a/b","b/c","b/a","c/b"}),S458="l"),VLOOKUP(U458,$AC$2:$AD$17,2,FALSE),IF(AND(OR($E461={"a/b","b/c","b/a","c/b"}),S457="w"),VLOOKUP(U457,$AA$2:$AB$17,2,FALSE),IF(AND(OR($E461={"a/b","b/c","b/a","c/b"}),S457="l"),VLOOKUP(U457,$AC$2:$AD$17,2,FALSE),IF(AND(OR($E461={"a/b","b/c","b/a","c/b"}),S456="w"),VLOOKUP(U456,$AA$2:$AB$17,2,FALSE),IF(AND(OR($E461={"a/b","b/c","b/a","c/b"}),S456="l"),VLOOKUP(U456,$AC$2:$AD$17,2,FALSE),IF(AND(OR($E461={"a/b","b/c","b/a","c/b"}),S455="w"),VLOOKUP(U455,$AA$2:$AB$17,2,FALSE),IF(AND(OR($E461={"a/b","b/c","b/a","c/b"}),S455="l"),VLOOKUP(U455,$AC$2:$AD$17,2,FALSE),IF(AND(OR($E461={"a/b","b/c","b/a","c/b"}),S454="w"),VLOOKUP(U454,$AA$2:$AB$17,2,FALSE),IF(AND(OR($E461={"a/b","b/c","b/a","c/b"}),S454="l"),VLOOKUP(U454,$AC$2:$AD$17,2,FALSE),IF(AND(OR($E461={"a/b","b/c","b/a","c/b"}),S453="w"),VLOOKUP(U453,$AA$2:$AB$17,2,FALSE),IF(AND(OR($E461={"a/b","b/c","b/a","c/b"}),S453="l"),VLOOKUP(U453,$AC$2:$AD$17,2,FALSE),IF(AND(OR($E461={"a/b","b/c","b/a","c/b"}),S452="w"),VLOOKUP(U452,$AA$2:$AB$17,2,FALSE),IF(AND(OR($E461={"a/b","b/c","b/a","c/b"}),S452="l"),VLOOKUP(U452,$AC$2:$AD$17,2,FALSE),IF(AND(OR($E461={"a/b","b/c","b/a","c/b"}),S451="w"),VLOOKUP(U451,$AA$2:$AB$17,2,FALSE),IF(AND(OR($E461={"a/b","b/c","b/a","c/b"}),S451="l"),VLOOKUP(U451,$AC$2:$AD$17,2,FALSE),IF(OR($E461={"a/b","b/c","b/a","c/b"}),1,"")))))))))))))))))))))))</f>
        <v/>
      </c>
      <c r="V462" s="13" t="str">
        <f>IF(AND(W462="c",$A462&gt;=1,OR(X462={1,"2a","2b",3,"5a","5b","10a","10b","20a","20b","40a","40b","80a","80b","160a","160b"})),"w",IF(AND(W462="",$A462&gt;=1,OR(X462={1,"2a","2b",3,"5a","5b","10a","10b","20a","20b","40a","40b","80a","80b","160a","160b"})),"l",""))</f>
        <v/>
      </c>
      <c r="W462" s="7" t="str">
        <f>IF(OR($A462={3,6,9,12,15,18,21,24,27,30,33,36}),"c","")</f>
        <v/>
      </c>
      <c r="X462" s="14" t="str">
        <f>IF(AND(OR($E461={"a/c","b/c","c/a","c/b"}),V461="w"),VLOOKUP(X461,$AA$2:$AB$17,2,FALSE),IF(AND(OR($E461={"a/c","b/c","c/a","c/b"}),V461="l"),VLOOKUP(X461,$AC$2:$AD$17,2,FALSE),IF(AND(OR($E461={"a/c","b/c","c/a","c/b"}),V460="w"),VLOOKUP(X460,$AA$2:$AB$17,2,FALSE),IF(AND(OR($E461={"a/c","b/c","c/a","c/b"}),V460="l"),VLOOKUP(X460,$AC$2:$AD$17,2,FALSE),IF(AND(OR($E461={"a/c","b/c","c/a","c/b"}),V459="w"),VLOOKUP(X459,$AA$2:$AB$17,2,FALSE),IF(AND(OR($E461={"a/c","b/c","c/a","c/b"}),V459="l"),VLOOKUP(X459,$AC$2:$AD$17,2,FALSE),IF(AND(OR($E461={"a/c","b/c","c/a","c/b"}),V458="w"),VLOOKUP(X458,$AA$2:$AB$17,2,FALSE),IF(AND(OR($E461={"a/c","b/c","c/a","c/b"}),V458="l"),VLOOKUP(X458,$AC$2:$AD$17,2,FALSE),IF(AND(OR($E461={"a/c","b/c","c/a","c/b"}),V457="w"),VLOOKUP(X457,$AA$2:$AB$17,2,FALSE),IF(AND(OR($E461={"a/c","b/c","c/a","c/b"}),V457="l"),VLOOKUP(X457,$AC$2:$AD$17,2,FALSE),IF(AND(OR($E461={"a/c","b/c","c/a","c/b"}),V456="w"),VLOOKUP(X456,$AA$2:$AB$17,2,FALSE),IF(AND(OR($E461={"a/c","b/c","c/a","c/b"}),V456="l"),VLOOKUP(X456,$AC$2:$AD$17,2,FALSE),IF(AND(OR($E461={"a/c","b/c","c/a","c/b"}),V455="w"),VLOOKUP(X455,$AA$2:$AB$17,2,FALSE),IF(AND(OR($E461={"a/c","b/c","c/a","c/b"}),V455="l"),VLOOKUP(X455,$AC$2:$AD$17,2,FALSE),IF(AND(OR($E461={"a/c","b/c","c/a","c/b"}),V454="w"),VLOOKUP(X454,$AA$2:$AB$17,2,FALSE),IF(AND(OR($E461={"a/c","b/c","c/a","c/b"}),V454="l"),VLOOKUP(X454,$AC$2:$AD$17,2,FALSE),IF(AND(OR($E461={"a/c","b/c","c/a","c/b"}),V453="w"),VLOOKUP(X453,$AA$2:$AB$17,2,FALSE),IF(AND(OR($E461={"a/c","b/c","c/a","c/b"}),V453="l"),VLOOKUP(X453,$AC$2:$AD$17,2,FALSE),IF(AND(OR($E461={"a/c","b/c","c/a","c/b"}),V452="w"),VLOOKUP(X452,$AA$2:$AB$17,2,FALSE),IF(AND(OR($E461={"a/c","b/c","c/a","c/b"}),V452="l"),VLOOKUP(X452,$AC$2:$AD$17,2,FALSE),IF(AND(OR($E461={"a/c","b/c","c/a","c/b"}),V451="w"),VLOOKUP(X451,$AA$2:$AB$17,2,FALSE),IF(AND(OR($E461={"a/c","b/c","c/a","c/b"}),V451="l"),VLOOKUP(X451,$AC$2:$AD$17,2,FALSE),IF(OR($E461={"a/c","b/c","c/a","c/b"}),1,"")))))))))))))))))))))))</f>
        <v/>
      </c>
      <c r="Y462" s="12">
        <f t="shared" si="38"/>
        <v>0</v>
      </c>
      <c r="Z462" s="27">
        <f t="shared" si="39"/>
        <v>0</v>
      </c>
    </row>
    <row r="463" spans="2:26">
      <c r="B463" s="9" t="str">
        <f>IF(OR($A463={1,2,3,4,5,6,7,8,9,10,11,12}),1,IF(OR($A463={13,14,15,16,17,18,19,20,21,22,23,24}),2,IF(OR($A463={25,26,27,28,29,30,31,32,33,34,35,36}),3,"")))</f>
        <v/>
      </c>
      <c r="C463" s="9" t="str">
        <f>IF(OR($A463={1,4,7,10,13,16,19,22,25,28,31,34}),"A",IF(OR($A463={2,5,8,11,14,17,20,23,26,29,32,35}),"B",IF(OR($A463={3,6,9,12,15,18,21,24,27,30,33,36}),"C","")))</f>
        <v/>
      </c>
      <c r="D463" t="str">
        <f t="shared" si="40"/>
        <v/>
      </c>
      <c r="E463" t="str">
        <f t="shared" si="41"/>
        <v/>
      </c>
      <c r="F463" s="13" t="str">
        <f>IF(AND(G463="d",$A463&gt;=1,OR(H463={1,"2a","2b",3,"5a","5b","10a","10b","20a","20b","40a","40b","80a","80b","160a","160b"})),"w",IF(AND(G463="",$A463&gt;=1,OR(H463={1,"2a","2b",3,"5a","5b","10a","10b","20a","20b","40a","40b","80a","80b","160a","160b"})),"l",""))</f>
        <v/>
      </c>
      <c r="G463" s="7" t="str">
        <f>IF(OR($A463={1,2,3,4,5,6,7,8,9,10,11,12}),"d","")</f>
        <v/>
      </c>
      <c r="H463" s="14" t="str">
        <f>IF(AND(OR($D462={"1/2","1/3","2/1","3/1"}),F462="w"),VLOOKUP(H462,$AA$2:$AB$17,2,FALSE),IF(AND(OR($D462={"1/2","1/3","2/1","3/1"}),F462="l"),VLOOKUP(H462,$AC$2:$AD$17,2,FALSE),IF(AND(OR($D462={"1/2","1/3","2/1","3/1"}),F461="w"),VLOOKUP(H461,$AA$2:$AB$17,2,FALSE),IF(AND(OR($D462={"1/2","1/3","2/1","3/1"}),F461="l"),VLOOKUP(H461,$AC$2:$AD$17,2,FALSE),IF(AND(OR($D462={"1/2","1/3","2/1","3/1"}),F460="w"),VLOOKUP(H460,$AA$2:$AB$17,2,FALSE),IF(AND(OR($D462={"1/2","1/3","2/1","3/1"}),F460="l"),VLOOKUP(H460,$AC$2:$AD$17,2,FALSE),IF(AND(OR($D462={"1/2","1/3","2/1","3/1"}),F459="w"),VLOOKUP(H459,$AA$2:$AB$17,2,FALSE),IF(AND(OR($D462={"1/2","1/3","2/1","3/1"}),F459="l"),VLOOKUP(H459,$AC$2:$AD$17,2,FALSE),IF(AND(OR($D462={"1/2","1/3","2/1","3/1"}),F458="w"),VLOOKUP(H458,$AA$2:$AB$17,2,FALSE),IF(AND(OR($D462={"1/2","1/3","2/1","3/1"}),F458="l"),VLOOKUP(H458,$AC$2:$AD$17,2,FALSE),IF(AND(OR($D462={"1/2","1/3","2/1","3/1"}),F457="w"),VLOOKUP(H457,$AA$2:$AB$17,2,FALSE),IF(AND(OR($D462={"1/2","1/3","2/1","3/1"}),F457="l"),VLOOKUP(H457,$AC$2:$AD$17,2,FALSE),IF(AND(OR($D462={"1/2","1/3","2/1","3/1"}),F456="w"),VLOOKUP(H456,$AA$2:$AB$17,2,FALSE),IF(AND(OR($D462={"1/2","1/3","2/1","3/1"}),F456="l"),VLOOKUP(H456,$AC$2:$AD$17,2,FALSE),IF(AND(OR($D462={"1/2","1/3","2/1","3/1"}),F455="w"),VLOOKUP(H455,$AA$2:$AB$17,2,FALSE),IF(AND(OR($D462={"1/2","1/3","2/1","3/1"}),F455="l"),VLOOKUP(H455,$AC$2:$AD$17,2,FALSE),IF(AND(OR($D462={"1/2","1/3","2/1","3/1"}),F454="w"),VLOOKUP(H454,$AA$2:$AB$17,2,FALSE),IF(AND(OR($D462={"1/2","1/3","2/1","3/1"}),F454="l"),VLOOKUP(H454,$AC$2:$AD$17,2,FALSE),IF(AND(OR($D462={"1/2","1/3","2/1","3/1"}),F453="w"),VLOOKUP(H453,$AA$2:$AB$17,2,FALSE),IF(AND(OR($D462={"1/2","1/3","2/1","3/1"}),F453="l"),VLOOKUP(H453,$AC$2:$AD$17,2,FALSE),IF(AND(OR($D462={"1/2","1/3","2/1","3/1"}),F452="w"),VLOOKUP(H452,$AA$2:$AB$17,2,FALSE),IF(AND(OR($D462={"1/2","1/3","2/1","3/1"}),F452="l"),VLOOKUP(H452,$AC$2:$AD$17,2,FALSE),IF(OR($D462={"1/2","1/3","2/1","3/1"}),1,"")))))))))))))))))))))))</f>
        <v/>
      </c>
      <c r="I463" s="13" t="str">
        <f>IF(AND(J463="d",$A463&gt;=1,OR(K463={1,"2a","2b",3,"5a","5b","10a","10b","20a","20b","40a","40b","80a","80b","160a","160b"})),"w",IF(AND(J463="",$A463&gt;=1,OR(K463={1,"2a","2b",3,"5a","5b","10a","10b","20a","20b","40a","40b","80a","80b","160a","160b"})),"l",""))</f>
        <v/>
      </c>
      <c r="J463" s="7" t="str">
        <f>IF(OR($A463={13,14,15,16,17,18,19,20,21,22,23,24}),"d","")</f>
        <v/>
      </c>
      <c r="K463" s="14" t="str">
        <f>IF(AND(OR($D462={"1/2","2/3","2/1","3/2"}),I462="w"),VLOOKUP(K462,$AA$2:$AB$17,2,FALSE),IF(AND(OR($D462={"1/2","2/3","2/1","3/2"}),I462="l"),VLOOKUP(K462,$AC$2:$AD$17,2,FALSE),IF(AND(OR($D462={"1/2","2/3","2/1","3/2"}),I461="w"),VLOOKUP(K461,$AA$2:$AB$17,2,FALSE),IF(AND(OR($D462={"1/2","2/3","2/1","3/2"}),I461="l"),VLOOKUP(K461,$AC$2:$AD$17,2,FALSE),IF(AND(OR($D462={"1/2","2/3","2/1","3/2"}),I460="w"),VLOOKUP(K460,$AA$2:$AB$17,2,FALSE),IF(AND(OR($D462={"1/2","2/3","2/1","3/2"}),I460="l"),VLOOKUP(K460,$AC$2:$AD$17,2,FALSE),IF(AND(OR($D462={"1/2","2/3","2/1","3/2"}),I459="w"),VLOOKUP(K459,$AA$2:$AB$17,2,FALSE),IF(AND(OR($D462={"1/2","2/3","2/1","3/2"}),I459="l"),VLOOKUP(K459,$AC$2:$AD$17,2,FALSE),IF(AND(OR($D462={"1/2","2/3","2/1","3/2"}),I458="w"),VLOOKUP(K458,$AA$2:$AB$17,2,FALSE),IF(AND(OR($D462={"1/2","2/3","2/1","3/2"}),I458="l"),VLOOKUP(K458,$AC$2:$AD$17,2,FALSE),IF(AND(OR($D462={"1/2","2/3","2/1","3/2"}),I457="w"),VLOOKUP(K457,$AA$2:$AB$17,2,FALSE),IF(AND(OR($D462={"1/2","2/3","2/1","3/2"}),I457="l"),VLOOKUP(K457,$AC$2:$AD$17,2,FALSE),IF(AND(OR($D462={"1/2","2/3","2/1","3/2"}),I456="w"),VLOOKUP(K456,$AA$2:$AB$17,2,FALSE),IF(AND(OR($D462={"1/2","2/3","2/1","3/2"}),I456="l"),VLOOKUP(K456,$AC$2:$AD$17,2,FALSE),IF(AND(OR($D462={"1/2","2/3","2/1","3/2"}),I455="w"),VLOOKUP(K455,$AA$2:$AB$17,2,FALSE),IF(AND(OR($D462={"1/2","2/3","2/1","3/2"}),I455="l"),VLOOKUP(K455,$AC$2:$AD$17,2,FALSE),IF(AND(OR($D462={"1/2","2/3","2/1","3/2"}),I454="w"),VLOOKUP(K454,$AA$2:$AB$17,2,FALSE),IF(AND(OR($D462={"1/2","2/3","2/1","3/2"}),I454="l"),VLOOKUP(K454,$AC$2:$AD$17,2,FALSE),IF(AND(OR($D462={"1/2","2/3","2/1","3/2"}),I453="w"),VLOOKUP(K453,$AA$2:$AB$17,2,FALSE),IF(AND(OR($D462={"1/2","2/3","2/1","3/2"}),I453="l"),VLOOKUP(K453,$AC$2:$AD$17,2,FALSE),IF(AND(OR($D462={"1/2","2/3","2/1","3/2"}),I452="w"),VLOOKUP(K452,$AA$2:$AB$17,2,FALSE),IF(AND(OR($D462={"1/2","2/3","2/1","3/2"}),I452="l"),VLOOKUP(K452,$AC$2:$AD$17,2,FALSE),IF(OR($D462={"1/2","2/3","2/1","3/2"}),1,"")))))))))))))))))))))))</f>
        <v/>
      </c>
      <c r="L463" s="13" t="str">
        <f>IF(AND(M463="d",$A463&gt;=1,OR(N463={1,"2a","2b",3,"5a","5b","10a","10b","20a","20b","40a","40b","80a","80b","160a","160b"})),"w",IF(AND(M463="",$A463&gt;=1,OR(N463={1,"2a","2b",3,"5a","5b","10a","10b","20a","20b","40a","40b","80a","80b","160a","160b"})),"l",""))</f>
        <v/>
      </c>
      <c r="M463" s="7" t="str">
        <f>IF(OR($A463={25,26,27,28,29,30,31,32,33,34,35,36}),"d","")</f>
        <v/>
      </c>
      <c r="N463" s="14" t="str">
        <f>IF(AND(OR($D462={"1/3","2/3","3/1","3/2"}),L462="w"),VLOOKUP(N462,$AA$2:$AB$17,2,FALSE),IF(AND(OR($D462={"1/3","2/3","3/1","3/2"}),L462="l"),VLOOKUP(N462,$AC$2:$AD$17,2,FALSE),IF(AND(OR($D462={"1/3","2/3","3/1","3/2"}),L461="w"),VLOOKUP(N461,$AA$2:$AB$17,2,FALSE),IF(AND(OR($D462={"1/3","2/3","3/1","3/2"}),L461="l"),VLOOKUP(N461,$AC$2:$AD$17,2,FALSE),IF(AND(OR($D462={"1/3","2/3","3/1","3/2"}),L460="w"),VLOOKUP(N460,$AA$2:$AB$17,2,FALSE),IF(AND(OR($D462={"1/3","2/3","3/1","3/2"}),L460="l"),VLOOKUP(N460,$AC$2:$AD$17,2,FALSE),IF(AND(OR($D462={"1/3","2/3","3/1","3/2"}),L459="w"),VLOOKUP(N459,$AA$2:$AB$17,2,FALSE),IF(AND(OR($D462={"1/3","2/3","3/1","3/2"}),L459="l"),VLOOKUP(N459,$AC$2:$AD$17,2,FALSE),IF(AND(OR($D462={"1/3","2/3","3/1","3/2"}),L458="w"),VLOOKUP(N458,$AA$2:$AB$17,2,FALSE),IF(AND(OR($D462={"1/3","2/3","3/1","3/2"}),L458="l"),VLOOKUP(N458,$AC$2:$AD$17,2,FALSE),IF(AND(OR($D462={"1/3","2/3","3/1","3/2"}),L457="w"),VLOOKUP(N457,$AA$2:$AB$17,2,FALSE),IF(AND(OR($D462={"1/3","2/3","3/1","3/2"}),L457="l"),VLOOKUP(N457,$AC$2:$AD$17,2,FALSE),IF(AND(OR($D462={"1/3","2/3","3/1","3/2"}),L456="w"),VLOOKUP(N456,$AA$2:$AB$17,2,FALSE),IF(AND(OR($D462={"1/3","2/3","3/1","3/2"}),L456="l"),VLOOKUP(N456,$AC$2:$AD$17,2,FALSE),IF(AND(OR($D462={"1/3","2/3","3/1","3/2"}),L455="w"),VLOOKUP(N455,$AA$2:$AB$17,2,FALSE),IF(AND(OR($D462={"1/3","2/3","3/1","3/2"}),L455="l"),VLOOKUP(N455,$AC$2:$AD$17,2,FALSE),IF(AND(OR($D462={"1/3","2/3","3/1","3/2"}),L454="w"),VLOOKUP(N454,$AA$2:$AB$17,2,FALSE),IF(AND(OR($D462={"1/3","2/3","3/1","3/2"}),L454="l"),VLOOKUP(N454,$AC$2:$AD$17,2,FALSE),IF(AND(OR($D462={"1/3","2/3","3/1","3/2"}),L453="w"),VLOOKUP(N453,$AA$2:$AB$17,2,FALSE),IF(AND(OR($D462={"1/3","2/3","3/1","3/2"}),L453="l"),VLOOKUP(N453,$AC$2:$AD$17,2,FALSE),IF(AND(OR($D462={"1/3","2/3","3/1","3/2"}),L452="w"),VLOOKUP(N452,$AA$2:$AB$17,2,FALSE),IF(AND(OR($D462={"1/3","2/3","3/1","3/2"}),L452="l"),VLOOKUP(N452,$AC$2:$AD$17,2,FALSE),IF(OR($D462={"1/3","2/3","3/1","3/2"}),1,"")))))))))))))))))))))))</f>
        <v/>
      </c>
      <c r="O463" s="12">
        <f t="shared" si="37"/>
        <v>0</v>
      </c>
      <c r="P463" s="13" t="str">
        <f>IF(AND(Q463="c",$A463&gt;=1,OR(R463={1,"2a","2b",3,"5a","5b","10a","10b","20a","20b","40a","40b","80a","80b","160a","160b"})),"w",IF(AND(Q463="",$A463&gt;=1,OR(R463={1,"2a","2b",3,"5a","5b","10a","10b","20a","20b","40a","40b","80a","80b","160a","160b"})),"l",""))</f>
        <v/>
      </c>
      <c r="Q463" s="7" t="str">
        <f>IF(OR($A463={1,4,7,10,13,16,19,22,25,28,31,34}),"c","")</f>
        <v/>
      </c>
      <c r="R463" s="14" t="str">
        <f>IF(AND(OR($E462={"a/b","a/c","b/a","c/a"}),P462="w"),VLOOKUP(R462,$AA$2:$AB$17,2,FALSE),IF(AND(OR($E462={"a/b","a/c","b/a","c/a"}),P462="l"),VLOOKUP(R462,$AC$2:$AD$17,2,FALSE),IF(AND(OR($E462={"a/b","a/c","b/a","c/a"}),P461="w"),VLOOKUP(R461,$AA$2:$AB$17,2,FALSE),IF(AND(OR($E462={"a/b","a/c","b/a","c/a"}),P461="l"),VLOOKUP(R461,$AC$2:$AD$17,2,FALSE),IF(AND(OR($E462={"a/b","a/c","b/a","c/a"}),P460="w"),VLOOKUP(R460,$AA$2:$AB$17,2,FALSE),IF(AND(OR($E462={"a/b","a/c","b/a","c/a"}),P460="l"),VLOOKUP(R460,$AC$2:$AD$17,2,FALSE),IF(AND(OR($E462={"a/b","a/c","b/a","c/a"}),P459="w"),VLOOKUP(R459,$AA$2:$AB$17,2,FALSE),IF(AND(OR($E462={"a/b","a/c","b/a","c/a"}),P459="l"),VLOOKUP(R459,$AC$2:$AD$17,2,FALSE),IF(AND(OR($E462={"a/b","a/c","b/a","c/a"}),P458="w"),VLOOKUP(R458,$AA$2:$AB$17,2,FALSE),IF(AND(OR($E462={"a/b","a/c","b/a","c/a"}),P458="l"),VLOOKUP(R458,$AC$2:$AD$17,2,FALSE),IF(AND(OR($E462={"a/b","a/c","b/a","c/a"}),P457="w"),VLOOKUP(R457,$AA$2:$AB$17,2,FALSE),IF(AND(OR($E462={"a/b","a/c","b/a","c/a"}),P457="l"),VLOOKUP(R457,$AC$2:$AD$17,2,FALSE),IF(AND(OR($E462={"a/b","a/c","b/a","c/a"}),P456="w"),VLOOKUP(R456,$AA$2:$AB$17,2,FALSE),IF(AND(OR($E462={"a/b","a/c","b/a","c/a"}),P456="l"),VLOOKUP(R456,$AC$2:$AD$17,2,FALSE),IF(AND(OR($E462={"a/b","a/c","b/a","c/a"}),P455="w"),VLOOKUP(R455,$AA$2:$AB$17,2,FALSE),IF(AND(OR($E462={"a/b","a/c","b/a","c/a"}),P455="l"),VLOOKUP(R455,$AC$2:$AD$17,2,FALSE),IF(AND(OR($E462={"a/b","a/c","b/a","c/a"}),P454="w"),VLOOKUP(R454,$AA$2:$AB$17,2,FALSE),IF(AND(OR($E462={"a/b","a/c","b/a","c/a"}),P454="l"),VLOOKUP(R454,$AC$2:$AD$17,2,FALSE),IF(AND(OR($E462={"a/b","a/c","b/a","c/a"}),P453="w"),VLOOKUP(R453,$AA$2:$AB$17,2,FALSE),IF(AND(OR($E462={"a/b","a/c","b/a","c/a"}),P453="l"),VLOOKUP(R453,$AC$2:$AD$17,2,FALSE),IF(AND(OR($E462={"a/b","a/c","b/a","c/a"}),P452="w"),VLOOKUP(R452,$AA$2:$AB$17,2,FALSE),IF(AND(OR($E462={"a/b","a/c","b/a","c/a"}),P452="l"),VLOOKUP(R452,$AC$2:$AD$17,2,FALSE),IF(OR($E462={"a/b","a/c","b/a","c/a"}),1,"")))))))))))))))))))))))</f>
        <v/>
      </c>
      <c r="S463" s="13" t="str">
        <f>IF(AND(T463="c",$A463&gt;=1,OR(U463={1,"2a","2b",3,"5a","5b","10a","10b","20a","20b","40a","40b","80a","80b","160a","160b"})),"w",IF(AND(T463="",$A463&gt;=1,OR(U463={1,"2a","2b",3,"5a","5b","10a","10b","20a","20b","40a","40b","80a","80b","160a","160b"})),"l",""))</f>
        <v/>
      </c>
      <c r="T463" s="7" t="str">
        <f>IF(OR($A463={2,5,8,11,14,17,20,23,26,29,32,35}),"c","")</f>
        <v/>
      </c>
      <c r="U463" s="14" t="str">
        <f>IF(AND(OR($E462={"a/b","b/c","b/a","c/b"}),S462="w"),VLOOKUP(U462,$AA$2:$AB$17,2,FALSE),IF(AND(OR($E462={"a/b","b/c","b/a","c/b"}),S462="l"),VLOOKUP(U462,$AC$2:$AD$17,2,FALSE),IF(AND(OR($E462={"a/b","b/c","b/a","c/b"}),S461="w"),VLOOKUP(U461,$AA$2:$AB$17,2,FALSE),IF(AND(OR($E462={"a/b","b/c","b/a","c/b"}),S461="l"),VLOOKUP(U461,$AC$2:$AD$17,2,FALSE),IF(AND(OR($E462={"a/b","b/c","b/a","c/b"}),S460="w"),VLOOKUP(U460,$AA$2:$AB$17,2,FALSE),IF(AND(OR($E462={"a/b","b/c","b/a","c/b"}),S460="l"),VLOOKUP(U460,$AC$2:$AD$17,2,FALSE),IF(AND(OR($E462={"a/b","b/c","b/a","c/b"}),S459="w"),VLOOKUP(U459,$AA$2:$AB$17,2,FALSE),IF(AND(OR($E462={"a/b","b/c","b/a","c/b"}),S459="l"),VLOOKUP(U459,$AC$2:$AD$17,2,FALSE),IF(AND(OR($E462={"a/b","b/c","b/a","c/b"}),S458="w"),VLOOKUP(U458,$AA$2:$AB$17,2,FALSE),IF(AND(OR($E462={"a/b","b/c","b/a","c/b"}),S458="l"),VLOOKUP(U458,$AC$2:$AD$17,2,FALSE),IF(AND(OR($E462={"a/b","b/c","b/a","c/b"}),S457="w"),VLOOKUP(U457,$AA$2:$AB$17,2,FALSE),IF(AND(OR($E462={"a/b","b/c","b/a","c/b"}),S457="l"),VLOOKUP(U457,$AC$2:$AD$17,2,FALSE),IF(AND(OR($E462={"a/b","b/c","b/a","c/b"}),S456="w"),VLOOKUP(U456,$AA$2:$AB$17,2,FALSE),IF(AND(OR($E462={"a/b","b/c","b/a","c/b"}),S456="l"),VLOOKUP(U456,$AC$2:$AD$17,2,FALSE),IF(AND(OR($E462={"a/b","b/c","b/a","c/b"}),S455="w"),VLOOKUP(U455,$AA$2:$AB$17,2,FALSE),IF(AND(OR($E462={"a/b","b/c","b/a","c/b"}),S455="l"),VLOOKUP(U455,$AC$2:$AD$17,2,FALSE),IF(AND(OR($E462={"a/b","b/c","b/a","c/b"}),S454="w"),VLOOKUP(U454,$AA$2:$AB$17,2,FALSE),IF(AND(OR($E462={"a/b","b/c","b/a","c/b"}),S454="l"),VLOOKUP(U454,$AC$2:$AD$17,2,FALSE),IF(AND(OR($E462={"a/b","b/c","b/a","c/b"}),S453="w"),VLOOKUP(U453,$AA$2:$AB$17,2,FALSE),IF(AND(OR($E462={"a/b","b/c","b/a","c/b"}),S453="l"),VLOOKUP(U453,$AC$2:$AD$17,2,FALSE),IF(AND(OR($E462={"a/b","b/c","b/a","c/b"}),S452="w"),VLOOKUP(U452,$AA$2:$AB$17,2,FALSE),IF(AND(OR($E462={"a/b","b/c","b/a","c/b"}),S452="l"),VLOOKUP(U452,$AC$2:$AD$17,2,FALSE),IF(OR($E462={"a/b","b/c","b/a","c/b"}),1,"")))))))))))))))))))))))</f>
        <v/>
      </c>
      <c r="V463" s="13" t="str">
        <f>IF(AND(W463="c",$A463&gt;=1,OR(X463={1,"2a","2b",3,"5a","5b","10a","10b","20a","20b","40a","40b","80a","80b","160a","160b"})),"w",IF(AND(W463="",$A463&gt;=1,OR(X463={1,"2a","2b",3,"5a","5b","10a","10b","20a","20b","40a","40b","80a","80b","160a","160b"})),"l",""))</f>
        <v/>
      </c>
      <c r="W463" s="7" t="str">
        <f>IF(OR($A463={3,6,9,12,15,18,21,24,27,30,33,36}),"c","")</f>
        <v/>
      </c>
      <c r="X463" s="14" t="str">
        <f>IF(AND(OR($E462={"a/c","b/c","c/a","c/b"}),V462="w"),VLOOKUP(X462,$AA$2:$AB$17,2,FALSE),IF(AND(OR($E462={"a/c","b/c","c/a","c/b"}),V462="l"),VLOOKUP(X462,$AC$2:$AD$17,2,FALSE),IF(AND(OR($E462={"a/c","b/c","c/a","c/b"}),V461="w"),VLOOKUP(X461,$AA$2:$AB$17,2,FALSE),IF(AND(OR($E462={"a/c","b/c","c/a","c/b"}),V461="l"),VLOOKUP(X461,$AC$2:$AD$17,2,FALSE),IF(AND(OR($E462={"a/c","b/c","c/a","c/b"}),V460="w"),VLOOKUP(X460,$AA$2:$AB$17,2,FALSE),IF(AND(OR($E462={"a/c","b/c","c/a","c/b"}),V460="l"),VLOOKUP(X460,$AC$2:$AD$17,2,FALSE),IF(AND(OR($E462={"a/c","b/c","c/a","c/b"}),V459="w"),VLOOKUP(X459,$AA$2:$AB$17,2,FALSE),IF(AND(OR($E462={"a/c","b/c","c/a","c/b"}),V459="l"),VLOOKUP(X459,$AC$2:$AD$17,2,FALSE),IF(AND(OR($E462={"a/c","b/c","c/a","c/b"}),V458="w"),VLOOKUP(X458,$AA$2:$AB$17,2,FALSE),IF(AND(OR($E462={"a/c","b/c","c/a","c/b"}),V458="l"),VLOOKUP(X458,$AC$2:$AD$17,2,FALSE),IF(AND(OR($E462={"a/c","b/c","c/a","c/b"}),V457="w"),VLOOKUP(X457,$AA$2:$AB$17,2,FALSE),IF(AND(OR($E462={"a/c","b/c","c/a","c/b"}),V457="l"),VLOOKUP(X457,$AC$2:$AD$17,2,FALSE),IF(AND(OR($E462={"a/c","b/c","c/a","c/b"}),V456="w"),VLOOKUP(X456,$AA$2:$AB$17,2,FALSE),IF(AND(OR($E462={"a/c","b/c","c/a","c/b"}),V456="l"),VLOOKUP(X456,$AC$2:$AD$17,2,FALSE),IF(AND(OR($E462={"a/c","b/c","c/a","c/b"}),V455="w"),VLOOKUP(X455,$AA$2:$AB$17,2,FALSE),IF(AND(OR($E462={"a/c","b/c","c/a","c/b"}),V455="l"),VLOOKUP(X455,$AC$2:$AD$17,2,FALSE),IF(AND(OR($E462={"a/c","b/c","c/a","c/b"}),V454="w"),VLOOKUP(X454,$AA$2:$AB$17,2,FALSE),IF(AND(OR($E462={"a/c","b/c","c/a","c/b"}),V454="l"),VLOOKUP(X454,$AC$2:$AD$17,2,FALSE),IF(AND(OR($E462={"a/c","b/c","c/a","c/b"}),V453="w"),VLOOKUP(X453,$AA$2:$AB$17,2,FALSE),IF(AND(OR($E462={"a/c","b/c","c/a","c/b"}),V453="l"),VLOOKUP(X453,$AC$2:$AD$17,2,FALSE),IF(AND(OR($E462={"a/c","b/c","c/a","c/b"}),V452="w"),VLOOKUP(X452,$AA$2:$AB$17,2,FALSE),IF(AND(OR($E462={"a/c","b/c","c/a","c/b"}),V452="l"),VLOOKUP(X452,$AC$2:$AD$17,2,FALSE),IF(OR($E462={"a/c","b/c","c/a","c/b"}),1,"")))))))))))))))))))))))</f>
        <v/>
      </c>
      <c r="Y463" s="12">
        <f t="shared" si="38"/>
        <v>0</v>
      </c>
      <c r="Z463" s="27">
        <f t="shared" si="39"/>
        <v>0</v>
      </c>
    </row>
    <row r="464" spans="2:26">
      <c r="B464" s="9" t="str">
        <f>IF(OR($A464={1,2,3,4,5,6,7,8,9,10,11,12}),1,IF(OR($A464={13,14,15,16,17,18,19,20,21,22,23,24}),2,IF(OR($A464={25,26,27,28,29,30,31,32,33,34,35,36}),3,"")))</f>
        <v/>
      </c>
      <c r="C464" s="9" t="str">
        <f>IF(OR($A464={1,4,7,10,13,16,19,22,25,28,31,34}),"A",IF(OR($A464={2,5,8,11,14,17,20,23,26,29,32,35}),"B",IF(OR($A464={3,6,9,12,15,18,21,24,27,30,33,36}),"C","")))</f>
        <v/>
      </c>
      <c r="D464" t="str">
        <f t="shared" si="40"/>
        <v/>
      </c>
      <c r="E464" t="str">
        <f t="shared" si="41"/>
        <v/>
      </c>
      <c r="F464" s="13" t="str">
        <f>IF(AND(G464="d",$A464&gt;=1,OR(H464={1,"2a","2b",3,"5a","5b","10a","10b","20a","20b","40a","40b","80a","80b","160a","160b"})),"w",IF(AND(G464="",$A464&gt;=1,OR(H464={1,"2a","2b",3,"5a","5b","10a","10b","20a","20b","40a","40b","80a","80b","160a","160b"})),"l",""))</f>
        <v/>
      </c>
      <c r="G464" s="7" t="str">
        <f>IF(OR($A464={1,2,3,4,5,6,7,8,9,10,11,12}),"d","")</f>
        <v/>
      </c>
      <c r="H464" s="14" t="str">
        <f>IF(AND(OR($D463={"1/2","1/3","2/1","3/1"}),F463="w"),VLOOKUP(H463,$AA$2:$AB$17,2,FALSE),IF(AND(OR($D463={"1/2","1/3","2/1","3/1"}),F463="l"),VLOOKUP(H463,$AC$2:$AD$17,2,FALSE),IF(AND(OR($D463={"1/2","1/3","2/1","3/1"}),F462="w"),VLOOKUP(H462,$AA$2:$AB$17,2,FALSE),IF(AND(OR($D463={"1/2","1/3","2/1","3/1"}),F462="l"),VLOOKUP(H462,$AC$2:$AD$17,2,FALSE),IF(AND(OR($D463={"1/2","1/3","2/1","3/1"}),F461="w"),VLOOKUP(H461,$AA$2:$AB$17,2,FALSE),IF(AND(OR($D463={"1/2","1/3","2/1","3/1"}),F461="l"),VLOOKUP(H461,$AC$2:$AD$17,2,FALSE),IF(AND(OR($D463={"1/2","1/3","2/1","3/1"}),F460="w"),VLOOKUP(H460,$AA$2:$AB$17,2,FALSE),IF(AND(OR($D463={"1/2","1/3","2/1","3/1"}),F460="l"),VLOOKUP(H460,$AC$2:$AD$17,2,FALSE),IF(AND(OR($D463={"1/2","1/3","2/1","3/1"}),F459="w"),VLOOKUP(H459,$AA$2:$AB$17,2,FALSE),IF(AND(OR($D463={"1/2","1/3","2/1","3/1"}),F459="l"),VLOOKUP(H459,$AC$2:$AD$17,2,FALSE),IF(AND(OR($D463={"1/2","1/3","2/1","3/1"}),F458="w"),VLOOKUP(H458,$AA$2:$AB$17,2,FALSE),IF(AND(OR($D463={"1/2","1/3","2/1","3/1"}),F458="l"),VLOOKUP(H458,$AC$2:$AD$17,2,FALSE),IF(AND(OR($D463={"1/2","1/3","2/1","3/1"}),F457="w"),VLOOKUP(H457,$AA$2:$AB$17,2,FALSE),IF(AND(OR($D463={"1/2","1/3","2/1","3/1"}),F457="l"),VLOOKUP(H457,$AC$2:$AD$17,2,FALSE),IF(AND(OR($D463={"1/2","1/3","2/1","3/1"}),F456="w"),VLOOKUP(H456,$AA$2:$AB$17,2,FALSE),IF(AND(OR($D463={"1/2","1/3","2/1","3/1"}),F456="l"),VLOOKUP(H456,$AC$2:$AD$17,2,FALSE),IF(AND(OR($D463={"1/2","1/3","2/1","3/1"}),F455="w"),VLOOKUP(H455,$AA$2:$AB$17,2,FALSE),IF(AND(OR($D463={"1/2","1/3","2/1","3/1"}),F455="l"),VLOOKUP(H455,$AC$2:$AD$17,2,FALSE),IF(AND(OR($D463={"1/2","1/3","2/1","3/1"}),F454="w"),VLOOKUP(H454,$AA$2:$AB$17,2,FALSE),IF(AND(OR($D463={"1/2","1/3","2/1","3/1"}),F454="l"),VLOOKUP(H454,$AC$2:$AD$17,2,FALSE),IF(AND(OR($D463={"1/2","1/3","2/1","3/1"}),F453="w"),VLOOKUP(H453,$AA$2:$AB$17,2,FALSE),IF(AND(OR($D463={"1/2","1/3","2/1","3/1"}),F453="l"),VLOOKUP(H453,$AC$2:$AD$17,2,FALSE),IF(OR($D463={"1/2","1/3","2/1","3/1"}),1,"")))))))))))))))))))))))</f>
        <v/>
      </c>
      <c r="I464" s="13" t="str">
        <f>IF(AND(J464="d",$A464&gt;=1,OR(K464={1,"2a","2b",3,"5a","5b","10a","10b","20a","20b","40a","40b","80a","80b","160a","160b"})),"w",IF(AND(J464="",$A464&gt;=1,OR(K464={1,"2a","2b",3,"5a","5b","10a","10b","20a","20b","40a","40b","80a","80b","160a","160b"})),"l",""))</f>
        <v/>
      </c>
      <c r="J464" s="7" t="str">
        <f>IF(OR($A464={13,14,15,16,17,18,19,20,21,22,23,24}),"d","")</f>
        <v/>
      </c>
      <c r="K464" s="14" t="str">
        <f>IF(AND(OR($D463={"1/2","2/3","2/1","3/2"}),I463="w"),VLOOKUP(K463,$AA$2:$AB$17,2,FALSE),IF(AND(OR($D463={"1/2","2/3","2/1","3/2"}),I463="l"),VLOOKUP(K463,$AC$2:$AD$17,2,FALSE),IF(AND(OR($D463={"1/2","2/3","2/1","3/2"}),I462="w"),VLOOKUP(K462,$AA$2:$AB$17,2,FALSE),IF(AND(OR($D463={"1/2","2/3","2/1","3/2"}),I462="l"),VLOOKUP(K462,$AC$2:$AD$17,2,FALSE),IF(AND(OR($D463={"1/2","2/3","2/1","3/2"}),I461="w"),VLOOKUP(K461,$AA$2:$AB$17,2,FALSE),IF(AND(OR($D463={"1/2","2/3","2/1","3/2"}),I461="l"),VLOOKUP(K461,$AC$2:$AD$17,2,FALSE),IF(AND(OR($D463={"1/2","2/3","2/1","3/2"}),I460="w"),VLOOKUP(K460,$AA$2:$AB$17,2,FALSE),IF(AND(OR($D463={"1/2","2/3","2/1","3/2"}),I460="l"),VLOOKUP(K460,$AC$2:$AD$17,2,FALSE),IF(AND(OR($D463={"1/2","2/3","2/1","3/2"}),I459="w"),VLOOKUP(K459,$AA$2:$AB$17,2,FALSE),IF(AND(OR($D463={"1/2","2/3","2/1","3/2"}),I459="l"),VLOOKUP(K459,$AC$2:$AD$17,2,FALSE),IF(AND(OR($D463={"1/2","2/3","2/1","3/2"}),I458="w"),VLOOKUP(K458,$AA$2:$AB$17,2,FALSE),IF(AND(OR($D463={"1/2","2/3","2/1","3/2"}),I458="l"),VLOOKUP(K458,$AC$2:$AD$17,2,FALSE),IF(AND(OR($D463={"1/2","2/3","2/1","3/2"}),I457="w"),VLOOKUP(K457,$AA$2:$AB$17,2,FALSE),IF(AND(OR($D463={"1/2","2/3","2/1","3/2"}),I457="l"),VLOOKUP(K457,$AC$2:$AD$17,2,FALSE),IF(AND(OR($D463={"1/2","2/3","2/1","3/2"}),I456="w"),VLOOKUP(K456,$AA$2:$AB$17,2,FALSE),IF(AND(OR($D463={"1/2","2/3","2/1","3/2"}),I456="l"),VLOOKUP(K456,$AC$2:$AD$17,2,FALSE),IF(AND(OR($D463={"1/2","2/3","2/1","3/2"}),I455="w"),VLOOKUP(K455,$AA$2:$AB$17,2,FALSE),IF(AND(OR($D463={"1/2","2/3","2/1","3/2"}),I455="l"),VLOOKUP(K455,$AC$2:$AD$17,2,FALSE),IF(AND(OR($D463={"1/2","2/3","2/1","3/2"}),I454="w"),VLOOKUP(K454,$AA$2:$AB$17,2,FALSE),IF(AND(OR($D463={"1/2","2/3","2/1","3/2"}),I454="l"),VLOOKUP(K454,$AC$2:$AD$17,2,FALSE),IF(AND(OR($D463={"1/2","2/3","2/1","3/2"}),I453="w"),VLOOKUP(K453,$AA$2:$AB$17,2,FALSE),IF(AND(OR($D463={"1/2","2/3","2/1","3/2"}),I453="l"),VLOOKUP(K453,$AC$2:$AD$17,2,FALSE),IF(OR($D463={"1/2","2/3","2/1","3/2"}),1,"")))))))))))))))))))))))</f>
        <v/>
      </c>
      <c r="L464" s="13" t="str">
        <f>IF(AND(M464="d",$A464&gt;=1,OR(N464={1,"2a","2b",3,"5a","5b","10a","10b","20a","20b","40a","40b","80a","80b","160a","160b"})),"w",IF(AND(M464="",$A464&gt;=1,OR(N464={1,"2a","2b",3,"5a","5b","10a","10b","20a","20b","40a","40b","80a","80b","160a","160b"})),"l",""))</f>
        <v/>
      </c>
      <c r="M464" s="7" t="str">
        <f>IF(OR($A464={25,26,27,28,29,30,31,32,33,34,35,36}),"d","")</f>
        <v/>
      </c>
      <c r="N464" s="14" t="str">
        <f>IF(AND(OR($D463={"1/3","2/3","3/1","3/2"}),L463="w"),VLOOKUP(N463,$AA$2:$AB$17,2,FALSE),IF(AND(OR($D463={"1/3","2/3","3/1","3/2"}),L463="l"),VLOOKUP(N463,$AC$2:$AD$17,2,FALSE),IF(AND(OR($D463={"1/3","2/3","3/1","3/2"}),L462="w"),VLOOKUP(N462,$AA$2:$AB$17,2,FALSE),IF(AND(OR($D463={"1/3","2/3","3/1","3/2"}),L462="l"),VLOOKUP(N462,$AC$2:$AD$17,2,FALSE),IF(AND(OR($D463={"1/3","2/3","3/1","3/2"}),L461="w"),VLOOKUP(N461,$AA$2:$AB$17,2,FALSE),IF(AND(OR($D463={"1/3","2/3","3/1","3/2"}),L461="l"),VLOOKUP(N461,$AC$2:$AD$17,2,FALSE),IF(AND(OR($D463={"1/3","2/3","3/1","3/2"}),L460="w"),VLOOKUP(N460,$AA$2:$AB$17,2,FALSE),IF(AND(OR($D463={"1/3","2/3","3/1","3/2"}),L460="l"),VLOOKUP(N460,$AC$2:$AD$17,2,FALSE),IF(AND(OR($D463={"1/3","2/3","3/1","3/2"}),L459="w"),VLOOKUP(N459,$AA$2:$AB$17,2,FALSE),IF(AND(OR($D463={"1/3","2/3","3/1","3/2"}),L459="l"),VLOOKUP(N459,$AC$2:$AD$17,2,FALSE),IF(AND(OR($D463={"1/3","2/3","3/1","3/2"}),L458="w"),VLOOKUP(N458,$AA$2:$AB$17,2,FALSE),IF(AND(OR($D463={"1/3","2/3","3/1","3/2"}),L458="l"),VLOOKUP(N458,$AC$2:$AD$17,2,FALSE),IF(AND(OR($D463={"1/3","2/3","3/1","3/2"}),L457="w"),VLOOKUP(N457,$AA$2:$AB$17,2,FALSE),IF(AND(OR($D463={"1/3","2/3","3/1","3/2"}),L457="l"),VLOOKUP(N457,$AC$2:$AD$17,2,FALSE),IF(AND(OR($D463={"1/3","2/3","3/1","3/2"}),L456="w"),VLOOKUP(N456,$AA$2:$AB$17,2,FALSE),IF(AND(OR($D463={"1/3","2/3","3/1","3/2"}),L456="l"),VLOOKUP(N456,$AC$2:$AD$17,2,FALSE),IF(AND(OR($D463={"1/3","2/3","3/1","3/2"}),L455="w"),VLOOKUP(N455,$AA$2:$AB$17,2,FALSE),IF(AND(OR($D463={"1/3","2/3","3/1","3/2"}),L455="l"),VLOOKUP(N455,$AC$2:$AD$17,2,FALSE),IF(AND(OR($D463={"1/3","2/3","3/1","3/2"}),L454="w"),VLOOKUP(N454,$AA$2:$AB$17,2,FALSE),IF(AND(OR($D463={"1/3","2/3","3/1","3/2"}),L454="l"),VLOOKUP(N454,$AC$2:$AD$17,2,FALSE),IF(AND(OR($D463={"1/3","2/3","3/1","3/2"}),L453="w"),VLOOKUP(N453,$AA$2:$AB$17,2,FALSE),IF(AND(OR($D463={"1/3","2/3","3/1","3/2"}),L453="l"),VLOOKUP(N453,$AC$2:$AD$17,2,FALSE),IF(OR($D463={"1/3","2/3","3/1","3/2"}),1,"")))))))))))))))))))))))</f>
        <v/>
      </c>
      <c r="O464" s="12">
        <f t="shared" si="37"/>
        <v>0</v>
      </c>
      <c r="P464" s="13" t="str">
        <f>IF(AND(Q464="c",$A464&gt;=1,OR(R464={1,"2a","2b",3,"5a","5b","10a","10b","20a","20b","40a","40b","80a","80b","160a","160b"})),"w",IF(AND(Q464="",$A464&gt;=1,OR(R464={1,"2a","2b",3,"5a","5b","10a","10b","20a","20b","40a","40b","80a","80b","160a","160b"})),"l",""))</f>
        <v/>
      </c>
      <c r="Q464" s="7" t="str">
        <f>IF(OR($A464={1,4,7,10,13,16,19,22,25,28,31,34}),"c","")</f>
        <v/>
      </c>
      <c r="R464" s="14" t="str">
        <f>IF(AND(OR($E463={"a/b","a/c","b/a","c/a"}),P463="w"),VLOOKUP(R463,$AA$2:$AB$17,2,FALSE),IF(AND(OR($E463={"a/b","a/c","b/a","c/a"}),P463="l"),VLOOKUP(R463,$AC$2:$AD$17,2,FALSE),IF(AND(OR($E463={"a/b","a/c","b/a","c/a"}),P462="w"),VLOOKUP(R462,$AA$2:$AB$17,2,FALSE),IF(AND(OR($E463={"a/b","a/c","b/a","c/a"}),P462="l"),VLOOKUP(R462,$AC$2:$AD$17,2,FALSE),IF(AND(OR($E463={"a/b","a/c","b/a","c/a"}),P461="w"),VLOOKUP(R461,$AA$2:$AB$17,2,FALSE),IF(AND(OR($E463={"a/b","a/c","b/a","c/a"}),P461="l"),VLOOKUP(R461,$AC$2:$AD$17,2,FALSE),IF(AND(OR($E463={"a/b","a/c","b/a","c/a"}),P460="w"),VLOOKUP(R460,$AA$2:$AB$17,2,FALSE),IF(AND(OR($E463={"a/b","a/c","b/a","c/a"}),P460="l"),VLOOKUP(R460,$AC$2:$AD$17,2,FALSE),IF(AND(OR($E463={"a/b","a/c","b/a","c/a"}),P459="w"),VLOOKUP(R459,$AA$2:$AB$17,2,FALSE),IF(AND(OR($E463={"a/b","a/c","b/a","c/a"}),P459="l"),VLOOKUP(R459,$AC$2:$AD$17,2,FALSE),IF(AND(OR($E463={"a/b","a/c","b/a","c/a"}),P458="w"),VLOOKUP(R458,$AA$2:$AB$17,2,FALSE),IF(AND(OR($E463={"a/b","a/c","b/a","c/a"}),P458="l"),VLOOKUP(R458,$AC$2:$AD$17,2,FALSE),IF(AND(OR($E463={"a/b","a/c","b/a","c/a"}),P457="w"),VLOOKUP(R457,$AA$2:$AB$17,2,FALSE),IF(AND(OR($E463={"a/b","a/c","b/a","c/a"}),P457="l"),VLOOKUP(R457,$AC$2:$AD$17,2,FALSE),IF(AND(OR($E463={"a/b","a/c","b/a","c/a"}),P456="w"),VLOOKUP(R456,$AA$2:$AB$17,2,FALSE),IF(AND(OR($E463={"a/b","a/c","b/a","c/a"}),P456="l"),VLOOKUP(R456,$AC$2:$AD$17,2,FALSE),IF(AND(OR($E463={"a/b","a/c","b/a","c/a"}),P455="w"),VLOOKUP(R455,$AA$2:$AB$17,2,FALSE),IF(AND(OR($E463={"a/b","a/c","b/a","c/a"}),P455="l"),VLOOKUP(R455,$AC$2:$AD$17,2,FALSE),IF(AND(OR($E463={"a/b","a/c","b/a","c/a"}),P454="w"),VLOOKUP(R454,$AA$2:$AB$17,2,FALSE),IF(AND(OR($E463={"a/b","a/c","b/a","c/a"}),P454="l"),VLOOKUP(R454,$AC$2:$AD$17,2,FALSE),IF(AND(OR($E463={"a/b","a/c","b/a","c/a"}),P453="w"),VLOOKUP(R453,$AA$2:$AB$17,2,FALSE),IF(AND(OR($E463={"a/b","a/c","b/a","c/a"}),P453="l"),VLOOKUP(R453,$AC$2:$AD$17,2,FALSE),IF(OR($E463={"a/b","a/c","b/a","c/a"}),1,"")))))))))))))))))))))))</f>
        <v/>
      </c>
      <c r="S464" s="13" t="str">
        <f>IF(AND(T464="c",$A464&gt;=1,OR(U464={1,"2a","2b",3,"5a","5b","10a","10b","20a","20b","40a","40b","80a","80b","160a","160b"})),"w",IF(AND(T464="",$A464&gt;=1,OR(U464={1,"2a","2b",3,"5a","5b","10a","10b","20a","20b","40a","40b","80a","80b","160a","160b"})),"l",""))</f>
        <v/>
      </c>
      <c r="T464" s="7" t="str">
        <f>IF(OR($A464={2,5,8,11,14,17,20,23,26,29,32,35}),"c","")</f>
        <v/>
      </c>
      <c r="U464" s="14" t="str">
        <f>IF(AND(OR($E463={"a/b","b/c","b/a","c/b"}),S463="w"),VLOOKUP(U463,$AA$2:$AB$17,2,FALSE),IF(AND(OR($E463={"a/b","b/c","b/a","c/b"}),S463="l"),VLOOKUP(U463,$AC$2:$AD$17,2,FALSE),IF(AND(OR($E463={"a/b","b/c","b/a","c/b"}),S462="w"),VLOOKUP(U462,$AA$2:$AB$17,2,FALSE),IF(AND(OR($E463={"a/b","b/c","b/a","c/b"}),S462="l"),VLOOKUP(U462,$AC$2:$AD$17,2,FALSE),IF(AND(OR($E463={"a/b","b/c","b/a","c/b"}),S461="w"),VLOOKUP(U461,$AA$2:$AB$17,2,FALSE),IF(AND(OR($E463={"a/b","b/c","b/a","c/b"}),S461="l"),VLOOKUP(U461,$AC$2:$AD$17,2,FALSE),IF(AND(OR($E463={"a/b","b/c","b/a","c/b"}),S460="w"),VLOOKUP(U460,$AA$2:$AB$17,2,FALSE),IF(AND(OR($E463={"a/b","b/c","b/a","c/b"}),S460="l"),VLOOKUP(U460,$AC$2:$AD$17,2,FALSE),IF(AND(OR($E463={"a/b","b/c","b/a","c/b"}),S459="w"),VLOOKUP(U459,$AA$2:$AB$17,2,FALSE),IF(AND(OR($E463={"a/b","b/c","b/a","c/b"}),S459="l"),VLOOKUP(U459,$AC$2:$AD$17,2,FALSE),IF(AND(OR($E463={"a/b","b/c","b/a","c/b"}),S458="w"),VLOOKUP(U458,$AA$2:$AB$17,2,FALSE),IF(AND(OR($E463={"a/b","b/c","b/a","c/b"}),S458="l"),VLOOKUP(U458,$AC$2:$AD$17,2,FALSE),IF(AND(OR($E463={"a/b","b/c","b/a","c/b"}),S457="w"),VLOOKUP(U457,$AA$2:$AB$17,2,FALSE),IF(AND(OR($E463={"a/b","b/c","b/a","c/b"}),S457="l"),VLOOKUP(U457,$AC$2:$AD$17,2,FALSE),IF(AND(OR($E463={"a/b","b/c","b/a","c/b"}),S456="w"),VLOOKUP(U456,$AA$2:$AB$17,2,FALSE),IF(AND(OR($E463={"a/b","b/c","b/a","c/b"}),S456="l"),VLOOKUP(U456,$AC$2:$AD$17,2,FALSE),IF(AND(OR($E463={"a/b","b/c","b/a","c/b"}),S455="w"),VLOOKUP(U455,$AA$2:$AB$17,2,FALSE),IF(AND(OR($E463={"a/b","b/c","b/a","c/b"}),S455="l"),VLOOKUP(U455,$AC$2:$AD$17,2,FALSE),IF(AND(OR($E463={"a/b","b/c","b/a","c/b"}),S454="w"),VLOOKUP(U454,$AA$2:$AB$17,2,FALSE),IF(AND(OR($E463={"a/b","b/c","b/a","c/b"}),S454="l"),VLOOKUP(U454,$AC$2:$AD$17,2,FALSE),IF(AND(OR($E463={"a/b","b/c","b/a","c/b"}),S453="w"),VLOOKUP(U453,$AA$2:$AB$17,2,FALSE),IF(AND(OR($E463={"a/b","b/c","b/a","c/b"}),S453="l"),VLOOKUP(U453,$AC$2:$AD$17,2,FALSE),IF(OR($E463={"a/b","b/c","b/a","c/b"}),1,"")))))))))))))))))))))))</f>
        <v/>
      </c>
      <c r="V464" s="13" t="str">
        <f>IF(AND(W464="c",$A464&gt;=1,OR(X464={1,"2a","2b",3,"5a","5b","10a","10b","20a","20b","40a","40b","80a","80b","160a","160b"})),"w",IF(AND(W464="",$A464&gt;=1,OR(X464={1,"2a","2b",3,"5a","5b","10a","10b","20a","20b","40a","40b","80a","80b","160a","160b"})),"l",""))</f>
        <v/>
      </c>
      <c r="W464" s="7" t="str">
        <f>IF(OR($A464={3,6,9,12,15,18,21,24,27,30,33,36}),"c","")</f>
        <v/>
      </c>
      <c r="X464" s="14" t="str">
        <f>IF(AND(OR($E463={"a/c","b/c","c/a","c/b"}),V463="w"),VLOOKUP(X463,$AA$2:$AB$17,2,FALSE),IF(AND(OR($E463={"a/c","b/c","c/a","c/b"}),V463="l"),VLOOKUP(X463,$AC$2:$AD$17,2,FALSE),IF(AND(OR($E463={"a/c","b/c","c/a","c/b"}),V462="w"),VLOOKUP(X462,$AA$2:$AB$17,2,FALSE),IF(AND(OR($E463={"a/c","b/c","c/a","c/b"}),V462="l"),VLOOKUP(X462,$AC$2:$AD$17,2,FALSE),IF(AND(OR($E463={"a/c","b/c","c/a","c/b"}),V461="w"),VLOOKUP(X461,$AA$2:$AB$17,2,FALSE),IF(AND(OR($E463={"a/c","b/c","c/a","c/b"}),V461="l"),VLOOKUP(X461,$AC$2:$AD$17,2,FALSE),IF(AND(OR($E463={"a/c","b/c","c/a","c/b"}),V460="w"),VLOOKUP(X460,$AA$2:$AB$17,2,FALSE),IF(AND(OR($E463={"a/c","b/c","c/a","c/b"}),V460="l"),VLOOKUP(X460,$AC$2:$AD$17,2,FALSE),IF(AND(OR($E463={"a/c","b/c","c/a","c/b"}),V459="w"),VLOOKUP(X459,$AA$2:$AB$17,2,FALSE),IF(AND(OR($E463={"a/c","b/c","c/a","c/b"}),V459="l"),VLOOKUP(X459,$AC$2:$AD$17,2,FALSE),IF(AND(OR($E463={"a/c","b/c","c/a","c/b"}),V458="w"),VLOOKUP(X458,$AA$2:$AB$17,2,FALSE),IF(AND(OR($E463={"a/c","b/c","c/a","c/b"}),V458="l"),VLOOKUP(X458,$AC$2:$AD$17,2,FALSE),IF(AND(OR($E463={"a/c","b/c","c/a","c/b"}),V457="w"),VLOOKUP(X457,$AA$2:$AB$17,2,FALSE),IF(AND(OR($E463={"a/c","b/c","c/a","c/b"}),V457="l"),VLOOKUP(X457,$AC$2:$AD$17,2,FALSE),IF(AND(OR($E463={"a/c","b/c","c/a","c/b"}),V456="w"),VLOOKUP(X456,$AA$2:$AB$17,2,FALSE),IF(AND(OR($E463={"a/c","b/c","c/a","c/b"}),V456="l"),VLOOKUP(X456,$AC$2:$AD$17,2,FALSE),IF(AND(OR($E463={"a/c","b/c","c/a","c/b"}),V455="w"),VLOOKUP(X455,$AA$2:$AB$17,2,FALSE),IF(AND(OR($E463={"a/c","b/c","c/a","c/b"}),V455="l"),VLOOKUP(X455,$AC$2:$AD$17,2,FALSE),IF(AND(OR($E463={"a/c","b/c","c/a","c/b"}),V454="w"),VLOOKUP(X454,$AA$2:$AB$17,2,FALSE),IF(AND(OR($E463={"a/c","b/c","c/a","c/b"}),V454="l"),VLOOKUP(X454,$AC$2:$AD$17,2,FALSE),IF(AND(OR($E463={"a/c","b/c","c/a","c/b"}),V453="w"),VLOOKUP(X453,$AA$2:$AB$17,2,FALSE),IF(AND(OR($E463={"a/c","b/c","c/a","c/b"}),V453="l"),VLOOKUP(X453,$AC$2:$AD$17,2,FALSE),IF(OR($E463={"a/c","b/c","c/a","c/b"}),1,"")))))))))))))))))))))))</f>
        <v/>
      </c>
      <c r="Y464" s="12">
        <f t="shared" si="38"/>
        <v>0</v>
      </c>
      <c r="Z464" s="27">
        <f t="shared" si="39"/>
        <v>0</v>
      </c>
    </row>
    <row r="465" spans="2:26">
      <c r="B465" s="9" t="str">
        <f>IF(OR($A465={1,2,3,4,5,6,7,8,9,10,11,12}),1,IF(OR($A465={13,14,15,16,17,18,19,20,21,22,23,24}),2,IF(OR($A465={25,26,27,28,29,30,31,32,33,34,35,36}),3,"")))</f>
        <v/>
      </c>
      <c r="C465" s="9" t="str">
        <f>IF(OR($A465={1,4,7,10,13,16,19,22,25,28,31,34}),"A",IF(OR($A465={2,5,8,11,14,17,20,23,26,29,32,35}),"B",IF(OR($A465={3,6,9,12,15,18,21,24,27,30,33,36}),"C","")))</f>
        <v/>
      </c>
      <c r="D465" t="str">
        <f t="shared" si="40"/>
        <v/>
      </c>
      <c r="E465" t="str">
        <f t="shared" si="41"/>
        <v/>
      </c>
      <c r="F465" s="13" t="str">
        <f>IF(AND(G465="d",$A465&gt;=1,OR(H465={1,"2a","2b",3,"5a","5b","10a","10b","20a","20b","40a","40b","80a","80b","160a","160b"})),"w",IF(AND(G465="",$A465&gt;=1,OR(H465={1,"2a","2b",3,"5a","5b","10a","10b","20a","20b","40a","40b","80a","80b","160a","160b"})),"l",""))</f>
        <v/>
      </c>
      <c r="G465" s="7" t="str">
        <f>IF(OR($A465={1,2,3,4,5,6,7,8,9,10,11,12}),"d","")</f>
        <v/>
      </c>
      <c r="H465" s="14" t="str">
        <f>IF(AND(OR($D464={"1/2","1/3","2/1","3/1"}),F464="w"),VLOOKUP(H464,$AA$2:$AB$17,2,FALSE),IF(AND(OR($D464={"1/2","1/3","2/1","3/1"}),F464="l"),VLOOKUP(H464,$AC$2:$AD$17,2,FALSE),IF(AND(OR($D464={"1/2","1/3","2/1","3/1"}),F463="w"),VLOOKUP(H463,$AA$2:$AB$17,2,FALSE),IF(AND(OR($D464={"1/2","1/3","2/1","3/1"}),F463="l"),VLOOKUP(H463,$AC$2:$AD$17,2,FALSE),IF(AND(OR($D464={"1/2","1/3","2/1","3/1"}),F462="w"),VLOOKUP(H462,$AA$2:$AB$17,2,FALSE),IF(AND(OR($D464={"1/2","1/3","2/1","3/1"}),F462="l"),VLOOKUP(H462,$AC$2:$AD$17,2,FALSE),IF(AND(OR($D464={"1/2","1/3","2/1","3/1"}),F461="w"),VLOOKUP(H461,$AA$2:$AB$17,2,FALSE),IF(AND(OR($D464={"1/2","1/3","2/1","3/1"}),F461="l"),VLOOKUP(H461,$AC$2:$AD$17,2,FALSE),IF(AND(OR($D464={"1/2","1/3","2/1","3/1"}),F460="w"),VLOOKUP(H460,$AA$2:$AB$17,2,FALSE),IF(AND(OR($D464={"1/2","1/3","2/1","3/1"}),F460="l"),VLOOKUP(H460,$AC$2:$AD$17,2,FALSE),IF(AND(OR($D464={"1/2","1/3","2/1","3/1"}),F459="w"),VLOOKUP(H459,$AA$2:$AB$17,2,FALSE),IF(AND(OR($D464={"1/2","1/3","2/1","3/1"}),F459="l"),VLOOKUP(H459,$AC$2:$AD$17,2,FALSE),IF(AND(OR($D464={"1/2","1/3","2/1","3/1"}),F458="w"),VLOOKUP(H458,$AA$2:$AB$17,2,FALSE),IF(AND(OR($D464={"1/2","1/3","2/1","3/1"}),F458="l"),VLOOKUP(H458,$AC$2:$AD$17,2,FALSE),IF(AND(OR($D464={"1/2","1/3","2/1","3/1"}),F457="w"),VLOOKUP(H457,$AA$2:$AB$17,2,FALSE),IF(AND(OR($D464={"1/2","1/3","2/1","3/1"}),F457="l"),VLOOKUP(H457,$AC$2:$AD$17,2,FALSE),IF(AND(OR($D464={"1/2","1/3","2/1","3/1"}),F456="w"),VLOOKUP(H456,$AA$2:$AB$17,2,FALSE),IF(AND(OR($D464={"1/2","1/3","2/1","3/1"}),F456="l"),VLOOKUP(H456,$AC$2:$AD$17,2,FALSE),IF(AND(OR($D464={"1/2","1/3","2/1","3/1"}),F455="w"),VLOOKUP(H455,$AA$2:$AB$17,2,FALSE),IF(AND(OR($D464={"1/2","1/3","2/1","3/1"}),F455="l"),VLOOKUP(H455,$AC$2:$AD$17,2,FALSE),IF(AND(OR($D464={"1/2","1/3","2/1","3/1"}),F454="w"),VLOOKUP(H454,$AA$2:$AB$17,2,FALSE),IF(AND(OR($D464={"1/2","1/3","2/1","3/1"}),F454="l"),VLOOKUP(H454,$AC$2:$AD$17,2,FALSE),IF(OR($D464={"1/2","1/3","2/1","3/1"}),1,"")))))))))))))))))))))))</f>
        <v/>
      </c>
      <c r="I465" s="13" t="str">
        <f>IF(AND(J465="d",$A465&gt;=1,OR(K465={1,"2a","2b",3,"5a","5b","10a","10b","20a","20b","40a","40b","80a","80b","160a","160b"})),"w",IF(AND(J465="",$A465&gt;=1,OR(K465={1,"2a","2b",3,"5a","5b","10a","10b","20a","20b","40a","40b","80a","80b","160a","160b"})),"l",""))</f>
        <v/>
      </c>
      <c r="J465" s="7" t="str">
        <f>IF(OR($A465={13,14,15,16,17,18,19,20,21,22,23,24}),"d","")</f>
        <v/>
      </c>
      <c r="K465" s="14" t="str">
        <f>IF(AND(OR($D464={"1/2","2/3","2/1","3/2"}),I464="w"),VLOOKUP(K464,$AA$2:$AB$17,2,FALSE),IF(AND(OR($D464={"1/2","2/3","2/1","3/2"}),I464="l"),VLOOKUP(K464,$AC$2:$AD$17,2,FALSE),IF(AND(OR($D464={"1/2","2/3","2/1","3/2"}),I463="w"),VLOOKUP(K463,$AA$2:$AB$17,2,FALSE),IF(AND(OR($D464={"1/2","2/3","2/1","3/2"}),I463="l"),VLOOKUP(K463,$AC$2:$AD$17,2,FALSE),IF(AND(OR($D464={"1/2","2/3","2/1","3/2"}),I462="w"),VLOOKUP(K462,$AA$2:$AB$17,2,FALSE),IF(AND(OR($D464={"1/2","2/3","2/1","3/2"}),I462="l"),VLOOKUP(K462,$AC$2:$AD$17,2,FALSE),IF(AND(OR($D464={"1/2","2/3","2/1","3/2"}),I461="w"),VLOOKUP(K461,$AA$2:$AB$17,2,FALSE),IF(AND(OR($D464={"1/2","2/3","2/1","3/2"}),I461="l"),VLOOKUP(K461,$AC$2:$AD$17,2,FALSE),IF(AND(OR($D464={"1/2","2/3","2/1","3/2"}),I460="w"),VLOOKUP(K460,$AA$2:$AB$17,2,FALSE),IF(AND(OR($D464={"1/2","2/3","2/1","3/2"}),I460="l"),VLOOKUP(K460,$AC$2:$AD$17,2,FALSE),IF(AND(OR($D464={"1/2","2/3","2/1","3/2"}),I459="w"),VLOOKUP(K459,$AA$2:$AB$17,2,FALSE),IF(AND(OR($D464={"1/2","2/3","2/1","3/2"}),I459="l"),VLOOKUP(K459,$AC$2:$AD$17,2,FALSE),IF(AND(OR($D464={"1/2","2/3","2/1","3/2"}),I458="w"),VLOOKUP(K458,$AA$2:$AB$17,2,FALSE),IF(AND(OR($D464={"1/2","2/3","2/1","3/2"}),I458="l"),VLOOKUP(K458,$AC$2:$AD$17,2,FALSE),IF(AND(OR($D464={"1/2","2/3","2/1","3/2"}),I457="w"),VLOOKUP(K457,$AA$2:$AB$17,2,FALSE),IF(AND(OR($D464={"1/2","2/3","2/1","3/2"}),I457="l"),VLOOKUP(K457,$AC$2:$AD$17,2,FALSE),IF(AND(OR($D464={"1/2","2/3","2/1","3/2"}),I456="w"),VLOOKUP(K456,$AA$2:$AB$17,2,FALSE),IF(AND(OR($D464={"1/2","2/3","2/1","3/2"}),I456="l"),VLOOKUP(K456,$AC$2:$AD$17,2,FALSE),IF(AND(OR($D464={"1/2","2/3","2/1","3/2"}),I455="w"),VLOOKUP(K455,$AA$2:$AB$17,2,FALSE),IF(AND(OR($D464={"1/2","2/3","2/1","3/2"}),I455="l"),VLOOKUP(K455,$AC$2:$AD$17,2,FALSE),IF(AND(OR($D464={"1/2","2/3","2/1","3/2"}),I454="w"),VLOOKUP(K454,$AA$2:$AB$17,2,FALSE),IF(AND(OR($D464={"1/2","2/3","2/1","3/2"}),I454="l"),VLOOKUP(K454,$AC$2:$AD$17,2,FALSE),IF(OR($D464={"1/2","2/3","2/1","3/2"}),1,"")))))))))))))))))))))))</f>
        <v/>
      </c>
      <c r="L465" s="13" t="str">
        <f>IF(AND(M465="d",$A465&gt;=1,OR(N465={1,"2a","2b",3,"5a","5b","10a","10b","20a","20b","40a","40b","80a","80b","160a","160b"})),"w",IF(AND(M465="",$A465&gt;=1,OR(N465={1,"2a","2b",3,"5a","5b","10a","10b","20a","20b","40a","40b","80a","80b","160a","160b"})),"l",""))</f>
        <v/>
      </c>
      <c r="M465" s="7" t="str">
        <f>IF(OR($A465={25,26,27,28,29,30,31,32,33,34,35,36}),"d","")</f>
        <v/>
      </c>
      <c r="N465" s="14" t="str">
        <f>IF(AND(OR($D464={"1/3","2/3","3/1","3/2"}),L464="w"),VLOOKUP(N464,$AA$2:$AB$17,2,FALSE),IF(AND(OR($D464={"1/3","2/3","3/1","3/2"}),L464="l"),VLOOKUP(N464,$AC$2:$AD$17,2,FALSE),IF(AND(OR($D464={"1/3","2/3","3/1","3/2"}),L463="w"),VLOOKUP(N463,$AA$2:$AB$17,2,FALSE),IF(AND(OR($D464={"1/3","2/3","3/1","3/2"}),L463="l"),VLOOKUP(N463,$AC$2:$AD$17,2,FALSE),IF(AND(OR($D464={"1/3","2/3","3/1","3/2"}),L462="w"),VLOOKUP(N462,$AA$2:$AB$17,2,FALSE),IF(AND(OR($D464={"1/3","2/3","3/1","3/2"}),L462="l"),VLOOKUP(N462,$AC$2:$AD$17,2,FALSE),IF(AND(OR($D464={"1/3","2/3","3/1","3/2"}),L461="w"),VLOOKUP(N461,$AA$2:$AB$17,2,FALSE),IF(AND(OR($D464={"1/3","2/3","3/1","3/2"}),L461="l"),VLOOKUP(N461,$AC$2:$AD$17,2,FALSE),IF(AND(OR($D464={"1/3","2/3","3/1","3/2"}),L460="w"),VLOOKUP(N460,$AA$2:$AB$17,2,FALSE),IF(AND(OR($D464={"1/3","2/3","3/1","3/2"}),L460="l"),VLOOKUP(N460,$AC$2:$AD$17,2,FALSE),IF(AND(OR($D464={"1/3","2/3","3/1","3/2"}),L459="w"),VLOOKUP(N459,$AA$2:$AB$17,2,FALSE),IF(AND(OR($D464={"1/3","2/3","3/1","3/2"}),L459="l"),VLOOKUP(N459,$AC$2:$AD$17,2,FALSE),IF(AND(OR($D464={"1/3","2/3","3/1","3/2"}),L458="w"),VLOOKUP(N458,$AA$2:$AB$17,2,FALSE),IF(AND(OR($D464={"1/3","2/3","3/1","3/2"}),L458="l"),VLOOKUP(N458,$AC$2:$AD$17,2,FALSE),IF(AND(OR($D464={"1/3","2/3","3/1","3/2"}),L457="w"),VLOOKUP(N457,$AA$2:$AB$17,2,FALSE),IF(AND(OR($D464={"1/3","2/3","3/1","3/2"}),L457="l"),VLOOKUP(N457,$AC$2:$AD$17,2,FALSE),IF(AND(OR($D464={"1/3","2/3","3/1","3/2"}),L456="w"),VLOOKUP(N456,$AA$2:$AB$17,2,FALSE),IF(AND(OR($D464={"1/3","2/3","3/1","3/2"}),L456="l"),VLOOKUP(N456,$AC$2:$AD$17,2,FALSE),IF(AND(OR($D464={"1/3","2/3","3/1","3/2"}),L455="w"),VLOOKUP(N455,$AA$2:$AB$17,2,FALSE),IF(AND(OR($D464={"1/3","2/3","3/1","3/2"}),L455="l"),VLOOKUP(N455,$AC$2:$AD$17,2,FALSE),IF(AND(OR($D464={"1/3","2/3","3/1","3/2"}),L454="w"),VLOOKUP(N454,$AA$2:$AB$17,2,FALSE),IF(AND(OR($D464={"1/3","2/3","3/1","3/2"}),L454="l"),VLOOKUP(N454,$AC$2:$AD$17,2,FALSE),IF(OR($D464={"1/3","2/3","3/1","3/2"}),1,"")))))))))))))))))))))))</f>
        <v/>
      </c>
      <c r="O465" s="12">
        <f t="shared" si="37"/>
        <v>0</v>
      </c>
      <c r="P465" s="13" t="str">
        <f>IF(AND(Q465="c",$A465&gt;=1,OR(R465={1,"2a","2b",3,"5a","5b","10a","10b","20a","20b","40a","40b","80a","80b","160a","160b"})),"w",IF(AND(Q465="",$A465&gt;=1,OR(R465={1,"2a","2b",3,"5a","5b","10a","10b","20a","20b","40a","40b","80a","80b","160a","160b"})),"l",""))</f>
        <v/>
      </c>
      <c r="Q465" s="7" t="str">
        <f>IF(OR($A465={1,4,7,10,13,16,19,22,25,28,31,34}),"c","")</f>
        <v/>
      </c>
      <c r="R465" s="14" t="str">
        <f>IF(AND(OR($E464={"a/b","a/c","b/a","c/a"}),P464="w"),VLOOKUP(R464,$AA$2:$AB$17,2,FALSE),IF(AND(OR($E464={"a/b","a/c","b/a","c/a"}),P464="l"),VLOOKUP(R464,$AC$2:$AD$17,2,FALSE),IF(AND(OR($E464={"a/b","a/c","b/a","c/a"}),P463="w"),VLOOKUP(R463,$AA$2:$AB$17,2,FALSE),IF(AND(OR($E464={"a/b","a/c","b/a","c/a"}),P463="l"),VLOOKUP(R463,$AC$2:$AD$17,2,FALSE),IF(AND(OR($E464={"a/b","a/c","b/a","c/a"}),P462="w"),VLOOKUP(R462,$AA$2:$AB$17,2,FALSE),IF(AND(OR($E464={"a/b","a/c","b/a","c/a"}),P462="l"),VLOOKUP(R462,$AC$2:$AD$17,2,FALSE),IF(AND(OR($E464={"a/b","a/c","b/a","c/a"}),P461="w"),VLOOKUP(R461,$AA$2:$AB$17,2,FALSE),IF(AND(OR($E464={"a/b","a/c","b/a","c/a"}),P461="l"),VLOOKUP(R461,$AC$2:$AD$17,2,FALSE),IF(AND(OR($E464={"a/b","a/c","b/a","c/a"}),P460="w"),VLOOKUP(R460,$AA$2:$AB$17,2,FALSE),IF(AND(OR($E464={"a/b","a/c","b/a","c/a"}),P460="l"),VLOOKUP(R460,$AC$2:$AD$17,2,FALSE),IF(AND(OR($E464={"a/b","a/c","b/a","c/a"}),P459="w"),VLOOKUP(R459,$AA$2:$AB$17,2,FALSE),IF(AND(OR($E464={"a/b","a/c","b/a","c/a"}),P459="l"),VLOOKUP(R459,$AC$2:$AD$17,2,FALSE),IF(AND(OR($E464={"a/b","a/c","b/a","c/a"}),P458="w"),VLOOKUP(R458,$AA$2:$AB$17,2,FALSE),IF(AND(OR($E464={"a/b","a/c","b/a","c/a"}),P458="l"),VLOOKUP(R458,$AC$2:$AD$17,2,FALSE),IF(AND(OR($E464={"a/b","a/c","b/a","c/a"}),P457="w"),VLOOKUP(R457,$AA$2:$AB$17,2,FALSE),IF(AND(OR($E464={"a/b","a/c","b/a","c/a"}),P457="l"),VLOOKUP(R457,$AC$2:$AD$17,2,FALSE),IF(AND(OR($E464={"a/b","a/c","b/a","c/a"}),P456="w"),VLOOKUP(R456,$AA$2:$AB$17,2,FALSE),IF(AND(OR($E464={"a/b","a/c","b/a","c/a"}),P456="l"),VLOOKUP(R456,$AC$2:$AD$17,2,FALSE),IF(AND(OR($E464={"a/b","a/c","b/a","c/a"}),P455="w"),VLOOKUP(R455,$AA$2:$AB$17,2,FALSE),IF(AND(OR($E464={"a/b","a/c","b/a","c/a"}),P455="l"),VLOOKUP(R455,$AC$2:$AD$17,2,FALSE),IF(AND(OR($E464={"a/b","a/c","b/a","c/a"}),P454="w"),VLOOKUP(R454,$AA$2:$AB$17,2,FALSE),IF(AND(OR($E464={"a/b","a/c","b/a","c/a"}),P454="l"),VLOOKUP(R454,$AC$2:$AD$17,2,FALSE),IF(OR($E464={"a/b","a/c","b/a","c/a"}),1,"")))))))))))))))))))))))</f>
        <v/>
      </c>
      <c r="S465" s="13" t="str">
        <f>IF(AND(T465="c",$A465&gt;=1,OR(U465={1,"2a","2b",3,"5a","5b","10a","10b","20a","20b","40a","40b","80a","80b","160a","160b"})),"w",IF(AND(T465="",$A465&gt;=1,OR(U465={1,"2a","2b",3,"5a","5b","10a","10b","20a","20b","40a","40b","80a","80b","160a","160b"})),"l",""))</f>
        <v/>
      </c>
      <c r="T465" s="7" t="str">
        <f>IF(OR($A465={2,5,8,11,14,17,20,23,26,29,32,35}),"c","")</f>
        <v/>
      </c>
      <c r="U465" s="14" t="str">
        <f>IF(AND(OR($E464={"a/b","b/c","b/a","c/b"}),S464="w"),VLOOKUP(U464,$AA$2:$AB$17,2,FALSE),IF(AND(OR($E464={"a/b","b/c","b/a","c/b"}),S464="l"),VLOOKUP(U464,$AC$2:$AD$17,2,FALSE),IF(AND(OR($E464={"a/b","b/c","b/a","c/b"}),S463="w"),VLOOKUP(U463,$AA$2:$AB$17,2,FALSE),IF(AND(OR($E464={"a/b","b/c","b/a","c/b"}),S463="l"),VLOOKUP(U463,$AC$2:$AD$17,2,FALSE),IF(AND(OR($E464={"a/b","b/c","b/a","c/b"}),S462="w"),VLOOKUP(U462,$AA$2:$AB$17,2,FALSE),IF(AND(OR($E464={"a/b","b/c","b/a","c/b"}),S462="l"),VLOOKUP(U462,$AC$2:$AD$17,2,FALSE),IF(AND(OR($E464={"a/b","b/c","b/a","c/b"}),S461="w"),VLOOKUP(U461,$AA$2:$AB$17,2,FALSE),IF(AND(OR($E464={"a/b","b/c","b/a","c/b"}),S461="l"),VLOOKUP(U461,$AC$2:$AD$17,2,FALSE),IF(AND(OR($E464={"a/b","b/c","b/a","c/b"}),S460="w"),VLOOKUP(U460,$AA$2:$AB$17,2,FALSE),IF(AND(OR($E464={"a/b","b/c","b/a","c/b"}),S460="l"),VLOOKUP(U460,$AC$2:$AD$17,2,FALSE),IF(AND(OR($E464={"a/b","b/c","b/a","c/b"}),S459="w"),VLOOKUP(U459,$AA$2:$AB$17,2,FALSE),IF(AND(OR($E464={"a/b","b/c","b/a","c/b"}),S459="l"),VLOOKUP(U459,$AC$2:$AD$17,2,FALSE),IF(AND(OR($E464={"a/b","b/c","b/a","c/b"}),S458="w"),VLOOKUP(U458,$AA$2:$AB$17,2,FALSE),IF(AND(OR($E464={"a/b","b/c","b/a","c/b"}),S458="l"),VLOOKUP(U458,$AC$2:$AD$17,2,FALSE),IF(AND(OR($E464={"a/b","b/c","b/a","c/b"}),S457="w"),VLOOKUP(U457,$AA$2:$AB$17,2,FALSE),IF(AND(OR($E464={"a/b","b/c","b/a","c/b"}),S457="l"),VLOOKUP(U457,$AC$2:$AD$17,2,FALSE),IF(AND(OR($E464={"a/b","b/c","b/a","c/b"}),S456="w"),VLOOKUP(U456,$AA$2:$AB$17,2,FALSE),IF(AND(OR($E464={"a/b","b/c","b/a","c/b"}),S456="l"),VLOOKUP(U456,$AC$2:$AD$17,2,FALSE),IF(AND(OR($E464={"a/b","b/c","b/a","c/b"}),S455="w"),VLOOKUP(U455,$AA$2:$AB$17,2,FALSE),IF(AND(OR($E464={"a/b","b/c","b/a","c/b"}),S455="l"),VLOOKUP(U455,$AC$2:$AD$17,2,FALSE),IF(AND(OR($E464={"a/b","b/c","b/a","c/b"}),S454="w"),VLOOKUP(U454,$AA$2:$AB$17,2,FALSE),IF(AND(OR($E464={"a/b","b/c","b/a","c/b"}),S454="l"),VLOOKUP(U454,$AC$2:$AD$17,2,FALSE),IF(OR($E464={"a/b","b/c","b/a","c/b"}),1,"")))))))))))))))))))))))</f>
        <v/>
      </c>
      <c r="V465" s="13" t="str">
        <f>IF(AND(W465="c",$A465&gt;=1,OR(X465={1,"2a","2b",3,"5a","5b","10a","10b","20a","20b","40a","40b","80a","80b","160a","160b"})),"w",IF(AND(W465="",$A465&gt;=1,OR(X465={1,"2a","2b",3,"5a","5b","10a","10b","20a","20b","40a","40b","80a","80b","160a","160b"})),"l",""))</f>
        <v/>
      </c>
      <c r="W465" s="7" t="str">
        <f>IF(OR($A465={3,6,9,12,15,18,21,24,27,30,33,36}),"c","")</f>
        <v/>
      </c>
      <c r="X465" s="14" t="str">
        <f>IF(AND(OR($E464={"a/c","b/c","c/a","c/b"}),V464="w"),VLOOKUP(X464,$AA$2:$AB$17,2,FALSE),IF(AND(OR($E464={"a/c","b/c","c/a","c/b"}),V464="l"),VLOOKUP(X464,$AC$2:$AD$17,2,FALSE),IF(AND(OR($E464={"a/c","b/c","c/a","c/b"}),V463="w"),VLOOKUP(X463,$AA$2:$AB$17,2,FALSE),IF(AND(OR($E464={"a/c","b/c","c/a","c/b"}),V463="l"),VLOOKUP(X463,$AC$2:$AD$17,2,FALSE),IF(AND(OR($E464={"a/c","b/c","c/a","c/b"}),V462="w"),VLOOKUP(X462,$AA$2:$AB$17,2,FALSE),IF(AND(OR($E464={"a/c","b/c","c/a","c/b"}),V462="l"),VLOOKUP(X462,$AC$2:$AD$17,2,FALSE),IF(AND(OR($E464={"a/c","b/c","c/a","c/b"}),V461="w"),VLOOKUP(X461,$AA$2:$AB$17,2,FALSE),IF(AND(OR($E464={"a/c","b/c","c/a","c/b"}),V461="l"),VLOOKUP(X461,$AC$2:$AD$17,2,FALSE),IF(AND(OR($E464={"a/c","b/c","c/a","c/b"}),V460="w"),VLOOKUP(X460,$AA$2:$AB$17,2,FALSE),IF(AND(OR($E464={"a/c","b/c","c/a","c/b"}),V460="l"),VLOOKUP(X460,$AC$2:$AD$17,2,FALSE),IF(AND(OR($E464={"a/c","b/c","c/a","c/b"}),V459="w"),VLOOKUP(X459,$AA$2:$AB$17,2,FALSE),IF(AND(OR($E464={"a/c","b/c","c/a","c/b"}),V459="l"),VLOOKUP(X459,$AC$2:$AD$17,2,FALSE),IF(AND(OR($E464={"a/c","b/c","c/a","c/b"}),V458="w"),VLOOKUP(X458,$AA$2:$AB$17,2,FALSE),IF(AND(OR($E464={"a/c","b/c","c/a","c/b"}),V458="l"),VLOOKUP(X458,$AC$2:$AD$17,2,FALSE),IF(AND(OR($E464={"a/c","b/c","c/a","c/b"}),V457="w"),VLOOKUP(X457,$AA$2:$AB$17,2,FALSE),IF(AND(OR($E464={"a/c","b/c","c/a","c/b"}),V457="l"),VLOOKUP(X457,$AC$2:$AD$17,2,FALSE),IF(AND(OR($E464={"a/c","b/c","c/a","c/b"}),V456="w"),VLOOKUP(X456,$AA$2:$AB$17,2,FALSE),IF(AND(OR($E464={"a/c","b/c","c/a","c/b"}),V456="l"),VLOOKUP(X456,$AC$2:$AD$17,2,FALSE),IF(AND(OR($E464={"a/c","b/c","c/a","c/b"}),V455="w"),VLOOKUP(X455,$AA$2:$AB$17,2,FALSE),IF(AND(OR($E464={"a/c","b/c","c/a","c/b"}),V455="l"),VLOOKUP(X455,$AC$2:$AD$17,2,FALSE),IF(AND(OR($E464={"a/c","b/c","c/a","c/b"}),V454="w"),VLOOKUP(X454,$AA$2:$AB$17,2,FALSE),IF(AND(OR($E464={"a/c","b/c","c/a","c/b"}),V454="l"),VLOOKUP(X454,$AC$2:$AD$17,2,FALSE),IF(OR($E464={"a/c","b/c","c/a","c/b"}),1,"")))))))))))))))))))))))</f>
        <v/>
      </c>
      <c r="Y465" s="12">
        <f t="shared" si="38"/>
        <v>0</v>
      </c>
      <c r="Z465" s="27">
        <f t="shared" si="39"/>
        <v>0</v>
      </c>
    </row>
    <row r="466" spans="2:26">
      <c r="B466" s="9" t="str">
        <f>IF(OR($A466={1,2,3,4,5,6,7,8,9,10,11,12}),1,IF(OR($A466={13,14,15,16,17,18,19,20,21,22,23,24}),2,IF(OR($A466={25,26,27,28,29,30,31,32,33,34,35,36}),3,"")))</f>
        <v/>
      </c>
      <c r="C466" s="9" t="str">
        <f>IF(OR($A466={1,4,7,10,13,16,19,22,25,28,31,34}),"A",IF(OR($A466={2,5,8,11,14,17,20,23,26,29,32,35}),"B",IF(OR($A466={3,6,9,12,15,18,21,24,27,30,33,36}),"C","")))</f>
        <v/>
      </c>
      <c r="D466" t="str">
        <f t="shared" si="40"/>
        <v/>
      </c>
      <c r="E466" t="str">
        <f t="shared" si="41"/>
        <v/>
      </c>
      <c r="F466" s="13" t="str">
        <f>IF(AND(G466="d",$A466&gt;=1,OR(H466={1,"2a","2b",3,"5a","5b","10a","10b","20a","20b","40a","40b","80a","80b","160a","160b"})),"w",IF(AND(G466="",$A466&gt;=1,OR(H466={1,"2a","2b",3,"5a","5b","10a","10b","20a","20b","40a","40b","80a","80b","160a","160b"})),"l",""))</f>
        <v/>
      </c>
      <c r="G466" s="7" t="str">
        <f>IF(OR($A466={1,2,3,4,5,6,7,8,9,10,11,12}),"d","")</f>
        <v/>
      </c>
      <c r="H466" s="14" t="str">
        <f>IF(AND(OR($D465={"1/2","1/3","2/1","3/1"}),F465="w"),VLOOKUP(H465,$AA$2:$AB$17,2,FALSE),IF(AND(OR($D465={"1/2","1/3","2/1","3/1"}),F465="l"),VLOOKUP(H465,$AC$2:$AD$17,2,FALSE),IF(AND(OR($D465={"1/2","1/3","2/1","3/1"}),F464="w"),VLOOKUP(H464,$AA$2:$AB$17,2,FALSE),IF(AND(OR($D465={"1/2","1/3","2/1","3/1"}),F464="l"),VLOOKUP(H464,$AC$2:$AD$17,2,FALSE),IF(AND(OR($D465={"1/2","1/3","2/1","3/1"}),F463="w"),VLOOKUP(H463,$AA$2:$AB$17,2,FALSE),IF(AND(OR($D465={"1/2","1/3","2/1","3/1"}),F463="l"),VLOOKUP(H463,$AC$2:$AD$17,2,FALSE),IF(AND(OR($D465={"1/2","1/3","2/1","3/1"}),F462="w"),VLOOKUP(H462,$AA$2:$AB$17,2,FALSE),IF(AND(OR($D465={"1/2","1/3","2/1","3/1"}),F462="l"),VLOOKUP(H462,$AC$2:$AD$17,2,FALSE),IF(AND(OR($D465={"1/2","1/3","2/1","3/1"}),F461="w"),VLOOKUP(H461,$AA$2:$AB$17,2,FALSE),IF(AND(OR($D465={"1/2","1/3","2/1","3/1"}),F461="l"),VLOOKUP(H461,$AC$2:$AD$17,2,FALSE),IF(AND(OR($D465={"1/2","1/3","2/1","3/1"}),F460="w"),VLOOKUP(H460,$AA$2:$AB$17,2,FALSE),IF(AND(OR($D465={"1/2","1/3","2/1","3/1"}),F460="l"),VLOOKUP(H460,$AC$2:$AD$17,2,FALSE),IF(AND(OR($D465={"1/2","1/3","2/1","3/1"}),F459="w"),VLOOKUP(H459,$AA$2:$AB$17,2,FALSE),IF(AND(OR($D465={"1/2","1/3","2/1","3/1"}),F459="l"),VLOOKUP(H459,$AC$2:$AD$17,2,FALSE),IF(AND(OR($D465={"1/2","1/3","2/1","3/1"}),F458="w"),VLOOKUP(H458,$AA$2:$AB$17,2,FALSE),IF(AND(OR($D465={"1/2","1/3","2/1","3/1"}),F458="l"),VLOOKUP(H458,$AC$2:$AD$17,2,FALSE),IF(AND(OR($D465={"1/2","1/3","2/1","3/1"}),F457="w"),VLOOKUP(H457,$AA$2:$AB$17,2,FALSE),IF(AND(OR($D465={"1/2","1/3","2/1","3/1"}),F457="l"),VLOOKUP(H457,$AC$2:$AD$17,2,FALSE),IF(AND(OR($D465={"1/2","1/3","2/1","3/1"}),F456="w"),VLOOKUP(H456,$AA$2:$AB$17,2,FALSE),IF(AND(OR($D465={"1/2","1/3","2/1","3/1"}),F456="l"),VLOOKUP(H456,$AC$2:$AD$17,2,FALSE),IF(AND(OR($D465={"1/2","1/3","2/1","3/1"}),F455="w"),VLOOKUP(H455,$AA$2:$AB$17,2,FALSE),IF(AND(OR($D465={"1/2","1/3","2/1","3/1"}),F455="l"),VLOOKUP(H455,$AC$2:$AD$17,2,FALSE),IF(OR($D465={"1/2","1/3","2/1","3/1"}),1,"")))))))))))))))))))))))</f>
        <v/>
      </c>
      <c r="I466" s="13" t="str">
        <f>IF(AND(J466="d",$A466&gt;=1,OR(K466={1,"2a","2b",3,"5a","5b","10a","10b","20a","20b","40a","40b","80a","80b","160a","160b"})),"w",IF(AND(J466="",$A466&gt;=1,OR(K466={1,"2a","2b",3,"5a","5b","10a","10b","20a","20b","40a","40b","80a","80b","160a","160b"})),"l",""))</f>
        <v/>
      </c>
      <c r="J466" s="7" t="str">
        <f>IF(OR($A466={13,14,15,16,17,18,19,20,21,22,23,24}),"d","")</f>
        <v/>
      </c>
      <c r="K466" s="14" t="str">
        <f>IF(AND(OR($D465={"1/2","2/3","2/1","3/2"}),I465="w"),VLOOKUP(K465,$AA$2:$AB$17,2,FALSE),IF(AND(OR($D465={"1/2","2/3","2/1","3/2"}),I465="l"),VLOOKUP(K465,$AC$2:$AD$17,2,FALSE),IF(AND(OR($D465={"1/2","2/3","2/1","3/2"}),I464="w"),VLOOKUP(K464,$AA$2:$AB$17,2,FALSE),IF(AND(OR($D465={"1/2","2/3","2/1","3/2"}),I464="l"),VLOOKUP(K464,$AC$2:$AD$17,2,FALSE),IF(AND(OR($D465={"1/2","2/3","2/1","3/2"}),I463="w"),VLOOKUP(K463,$AA$2:$AB$17,2,FALSE),IF(AND(OR($D465={"1/2","2/3","2/1","3/2"}),I463="l"),VLOOKUP(K463,$AC$2:$AD$17,2,FALSE),IF(AND(OR($D465={"1/2","2/3","2/1","3/2"}),I462="w"),VLOOKUP(K462,$AA$2:$AB$17,2,FALSE),IF(AND(OR($D465={"1/2","2/3","2/1","3/2"}),I462="l"),VLOOKUP(K462,$AC$2:$AD$17,2,FALSE),IF(AND(OR($D465={"1/2","2/3","2/1","3/2"}),I461="w"),VLOOKUP(K461,$AA$2:$AB$17,2,FALSE),IF(AND(OR($D465={"1/2","2/3","2/1","3/2"}),I461="l"),VLOOKUP(K461,$AC$2:$AD$17,2,FALSE),IF(AND(OR($D465={"1/2","2/3","2/1","3/2"}),I460="w"),VLOOKUP(K460,$AA$2:$AB$17,2,FALSE),IF(AND(OR($D465={"1/2","2/3","2/1","3/2"}),I460="l"),VLOOKUP(K460,$AC$2:$AD$17,2,FALSE),IF(AND(OR($D465={"1/2","2/3","2/1","3/2"}),I459="w"),VLOOKUP(K459,$AA$2:$AB$17,2,FALSE),IF(AND(OR($D465={"1/2","2/3","2/1","3/2"}),I459="l"),VLOOKUP(K459,$AC$2:$AD$17,2,FALSE),IF(AND(OR($D465={"1/2","2/3","2/1","3/2"}),I458="w"),VLOOKUP(K458,$AA$2:$AB$17,2,FALSE),IF(AND(OR($D465={"1/2","2/3","2/1","3/2"}),I458="l"),VLOOKUP(K458,$AC$2:$AD$17,2,FALSE),IF(AND(OR($D465={"1/2","2/3","2/1","3/2"}),I457="w"),VLOOKUP(K457,$AA$2:$AB$17,2,FALSE),IF(AND(OR($D465={"1/2","2/3","2/1","3/2"}),I457="l"),VLOOKUP(K457,$AC$2:$AD$17,2,FALSE),IF(AND(OR($D465={"1/2","2/3","2/1","3/2"}),I456="w"),VLOOKUP(K456,$AA$2:$AB$17,2,FALSE),IF(AND(OR($D465={"1/2","2/3","2/1","3/2"}),I456="l"),VLOOKUP(K456,$AC$2:$AD$17,2,FALSE),IF(AND(OR($D465={"1/2","2/3","2/1","3/2"}),I455="w"),VLOOKUP(K455,$AA$2:$AB$17,2,FALSE),IF(AND(OR($D465={"1/2","2/3","2/1","3/2"}),I455="l"),VLOOKUP(K455,$AC$2:$AD$17,2,FALSE),IF(OR($D465={"1/2","2/3","2/1","3/2"}),1,"")))))))))))))))))))))))</f>
        <v/>
      </c>
      <c r="L466" s="13" t="str">
        <f>IF(AND(M466="d",$A466&gt;=1,OR(N466={1,"2a","2b",3,"5a","5b","10a","10b","20a","20b","40a","40b","80a","80b","160a","160b"})),"w",IF(AND(M466="",$A466&gt;=1,OR(N466={1,"2a","2b",3,"5a","5b","10a","10b","20a","20b","40a","40b","80a","80b","160a","160b"})),"l",""))</f>
        <v/>
      </c>
      <c r="M466" s="7" t="str">
        <f>IF(OR($A466={25,26,27,28,29,30,31,32,33,34,35,36}),"d","")</f>
        <v/>
      </c>
      <c r="N466" s="14" t="str">
        <f>IF(AND(OR($D465={"1/3","2/3","3/1","3/2"}),L465="w"),VLOOKUP(N465,$AA$2:$AB$17,2,FALSE),IF(AND(OR($D465={"1/3","2/3","3/1","3/2"}),L465="l"),VLOOKUP(N465,$AC$2:$AD$17,2,FALSE),IF(AND(OR($D465={"1/3","2/3","3/1","3/2"}),L464="w"),VLOOKUP(N464,$AA$2:$AB$17,2,FALSE),IF(AND(OR($D465={"1/3","2/3","3/1","3/2"}),L464="l"),VLOOKUP(N464,$AC$2:$AD$17,2,FALSE),IF(AND(OR($D465={"1/3","2/3","3/1","3/2"}),L463="w"),VLOOKUP(N463,$AA$2:$AB$17,2,FALSE),IF(AND(OR($D465={"1/3","2/3","3/1","3/2"}),L463="l"),VLOOKUP(N463,$AC$2:$AD$17,2,FALSE),IF(AND(OR($D465={"1/3","2/3","3/1","3/2"}),L462="w"),VLOOKUP(N462,$AA$2:$AB$17,2,FALSE),IF(AND(OR($D465={"1/3","2/3","3/1","3/2"}),L462="l"),VLOOKUP(N462,$AC$2:$AD$17,2,FALSE),IF(AND(OR($D465={"1/3","2/3","3/1","3/2"}),L461="w"),VLOOKUP(N461,$AA$2:$AB$17,2,FALSE),IF(AND(OR($D465={"1/3","2/3","3/1","3/2"}),L461="l"),VLOOKUP(N461,$AC$2:$AD$17,2,FALSE),IF(AND(OR($D465={"1/3","2/3","3/1","3/2"}),L460="w"),VLOOKUP(N460,$AA$2:$AB$17,2,FALSE),IF(AND(OR($D465={"1/3","2/3","3/1","3/2"}),L460="l"),VLOOKUP(N460,$AC$2:$AD$17,2,FALSE),IF(AND(OR($D465={"1/3","2/3","3/1","3/2"}),L459="w"),VLOOKUP(N459,$AA$2:$AB$17,2,FALSE),IF(AND(OR($D465={"1/3","2/3","3/1","3/2"}),L459="l"),VLOOKUP(N459,$AC$2:$AD$17,2,FALSE),IF(AND(OR($D465={"1/3","2/3","3/1","3/2"}),L458="w"),VLOOKUP(N458,$AA$2:$AB$17,2,FALSE),IF(AND(OR($D465={"1/3","2/3","3/1","3/2"}),L458="l"),VLOOKUP(N458,$AC$2:$AD$17,2,FALSE),IF(AND(OR($D465={"1/3","2/3","3/1","3/2"}),L457="w"),VLOOKUP(N457,$AA$2:$AB$17,2,FALSE),IF(AND(OR($D465={"1/3","2/3","3/1","3/2"}),L457="l"),VLOOKUP(N457,$AC$2:$AD$17,2,FALSE),IF(AND(OR($D465={"1/3","2/3","3/1","3/2"}),L456="w"),VLOOKUP(N456,$AA$2:$AB$17,2,FALSE),IF(AND(OR($D465={"1/3","2/3","3/1","3/2"}),L456="l"),VLOOKUP(N456,$AC$2:$AD$17,2,FALSE),IF(AND(OR($D465={"1/3","2/3","3/1","3/2"}),L455="w"),VLOOKUP(N455,$AA$2:$AB$17,2,FALSE),IF(AND(OR($D465={"1/3","2/3","3/1","3/2"}),L455="l"),VLOOKUP(N455,$AC$2:$AD$17,2,FALSE),IF(OR($D465={"1/3","2/3","3/1","3/2"}),1,"")))))))))))))))))))))))</f>
        <v/>
      </c>
      <c r="O466" s="12">
        <f t="shared" si="37"/>
        <v>0</v>
      </c>
      <c r="P466" s="13" t="str">
        <f>IF(AND(Q466="c",$A466&gt;=1,OR(R466={1,"2a","2b",3,"5a","5b","10a","10b","20a","20b","40a","40b","80a","80b","160a","160b"})),"w",IF(AND(Q466="",$A466&gt;=1,OR(R466={1,"2a","2b",3,"5a","5b","10a","10b","20a","20b","40a","40b","80a","80b","160a","160b"})),"l",""))</f>
        <v/>
      </c>
      <c r="Q466" s="7" t="str">
        <f>IF(OR($A466={1,4,7,10,13,16,19,22,25,28,31,34}),"c","")</f>
        <v/>
      </c>
      <c r="R466" s="14" t="str">
        <f>IF(AND(OR($E465={"a/b","a/c","b/a","c/a"}),P465="w"),VLOOKUP(R465,$AA$2:$AB$17,2,FALSE),IF(AND(OR($E465={"a/b","a/c","b/a","c/a"}),P465="l"),VLOOKUP(R465,$AC$2:$AD$17,2,FALSE),IF(AND(OR($E465={"a/b","a/c","b/a","c/a"}),P464="w"),VLOOKUP(R464,$AA$2:$AB$17,2,FALSE),IF(AND(OR($E465={"a/b","a/c","b/a","c/a"}),P464="l"),VLOOKUP(R464,$AC$2:$AD$17,2,FALSE),IF(AND(OR($E465={"a/b","a/c","b/a","c/a"}),P463="w"),VLOOKUP(R463,$AA$2:$AB$17,2,FALSE),IF(AND(OR($E465={"a/b","a/c","b/a","c/a"}),P463="l"),VLOOKUP(R463,$AC$2:$AD$17,2,FALSE),IF(AND(OR($E465={"a/b","a/c","b/a","c/a"}),P462="w"),VLOOKUP(R462,$AA$2:$AB$17,2,FALSE),IF(AND(OR($E465={"a/b","a/c","b/a","c/a"}),P462="l"),VLOOKUP(R462,$AC$2:$AD$17,2,FALSE),IF(AND(OR($E465={"a/b","a/c","b/a","c/a"}),P461="w"),VLOOKUP(R461,$AA$2:$AB$17,2,FALSE),IF(AND(OR($E465={"a/b","a/c","b/a","c/a"}),P461="l"),VLOOKUP(R461,$AC$2:$AD$17,2,FALSE),IF(AND(OR($E465={"a/b","a/c","b/a","c/a"}),P460="w"),VLOOKUP(R460,$AA$2:$AB$17,2,FALSE),IF(AND(OR($E465={"a/b","a/c","b/a","c/a"}),P460="l"),VLOOKUP(R460,$AC$2:$AD$17,2,FALSE),IF(AND(OR($E465={"a/b","a/c","b/a","c/a"}),P459="w"),VLOOKUP(R459,$AA$2:$AB$17,2,FALSE),IF(AND(OR($E465={"a/b","a/c","b/a","c/a"}),P459="l"),VLOOKUP(R459,$AC$2:$AD$17,2,FALSE),IF(AND(OR($E465={"a/b","a/c","b/a","c/a"}),P458="w"),VLOOKUP(R458,$AA$2:$AB$17,2,FALSE),IF(AND(OR($E465={"a/b","a/c","b/a","c/a"}),P458="l"),VLOOKUP(R458,$AC$2:$AD$17,2,FALSE),IF(AND(OR($E465={"a/b","a/c","b/a","c/a"}),P457="w"),VLOOKUP(R457,$AA$2:$AB$17,2,FALSE),IF(AND(OR($E465={"a/b","a/c","b/a","c/a"}),P457="l"),VLOOKUP(R457,$AC$2:$AD$17,2,FALSE),IF(AND(OR($E465={"a/b","a/c","b/a","c/a"}),P456="w"),VLOOKUP(R456,$AA$2:$AB$17,2,FALSE),IF(AND(OR($E465={"a/b","a/c","b/a","c/a"}),P456="l"),VLOOKUP(R456,$AC$2:$AD$17,2,FALSE),IF(AND(OR($E465={"a/b","a/c","b/a","c/a"}),P455="w"),VLOOKUP(R455,$AA$2:$AB$17,2,FALSE),IF(AND(OR($E465={"a/b","a/c","b/a","c/a"}),P455="l"),VLOOKUP(R455,$AC$2:$AD$17,2,FALSE),IF(OR($E465={"a/b","a/c","b/a","c/a"}),1,"")))))))))))))))))))))))</f>
        <v/>
      </c>
      <c r="S466" s="13" t="str">
        <f>IF(AND(T466="c",$A466&gt;=1,OR(U466={1,"2a","2b",3,"5a","5b","10a","10b","20a","20b","40a","40b","80a","80b","160a","160b"})),"w",IF(AND(T466="",$A466&gt;=1,OR(U466={1,"2a","2b",3,"5a","5b","10a","10b","20a","20b","40a","40b","80a","80b","160a","160b"})),"l",""))</f>
        <v/>
      </c>
      <c r="T466" s="7" t="str">
        <f>IF(OR($A466={2,5,8,11,14,17,20,23,26,29,32,35}),"c","")</f>
        <v/>
      </c>
      <c r="U466" s="14" t="str">
        <f>IF(AND(OR($E465={"a/b","b/c","b/a","c/b"}),S465="w"),VLOOKUP(U465,$AA$2:$AB$17,2,FALSE),IF(AND(OR($E465={"a/b","b/c","b/a","c/b"}),S465="l"),VLOOKUP(U465,$AC$2:$AD$17,2,FALSE),IF(AND(OR($E465={"a/b","b/c","b/a","c/b"}),S464="w"),VLOOKUP(U464,$AA$2:$AB$17,2,FALSE),IF(AND(OR($E465={"a/b","b/c","b/a","c/b"}),S464="l"),VLOOKUP(U464,$AC$2:$AD$17,2,FALSE),IF(AND(OR($E465={"a/b","b/c","b/a","c/b"}),S463="w"),VLOOKUP(U463,$AA$2:$AB$17,2,FALSE),IF(AND(OR($E465={"a/b","b/c","b/a","c/b"}),S463="l"),VLOOKUP(U463,$AC$2:$AD$17,2,FALSE),IF(AND(OR($E465={"a/b","b/c","b/a","c/b"}),S462="w"),VLOOKUP(U462,$AA$2:$AB$17,2,FALSE),IF(AND(OR($E465={"a/b","b/c","b/a","c/b"}),S462="l"),VLOOKUP(U462,$AC$2:$AD$17,2,FALSE),IF(AND(OR($E465={"a/b","b/c","b/a","c/b"}),S461="w"),VLOOKUP(U461,$AA$2:$AB$17,2,FALSE),IF(AND(OR($E465={"a/b","b/c","b/a","c/b"}),S461="l"),VLOOKUP(U461,$AC$2:$AD$17,2,FALSE),IF(AND(OR($E465={"a/b","b/c","b/a","c/b"}),S460="w"),VLOOKUP(U460,$AA$2:$AB$17,2,FALSE),IF(AND(OR($E465={"a/b","b/c","b/a","c/b"}),S460="l"),VLOOKUP(U460,$AC$2:$AD$17,2,FALSE),IF(AND(OR($E465={"a/b","b/c","b/a","c/b"}),S459="w"),VLOOKUP(U459,$AA$2:$AB$17,2,FALSE),IF(AND(OR($E465={"a/b","b/c","b/a","c/b"}),S459="l"),VLOOKUP(U459,$AC$2:$AD$17,2,FALSE),IF(AND(OR($E465={"a/b","b/c","b/a","c/b"}),S458="w"),VLOOKUP(U458,$AA$2:$AB$17,2,FALSE),IF(AND(OR($E465={"a/b","b/c","b/a","c/b"}),S458="l"),VLOOKUP(U458,$AC$2:$AD$17,2,FALSE),IF(AND(OR($E465={"a/b","b/c","b/a","c/b"}),S457="w"),VLOOKUP(U457,$AA$2:$AB$17,2,FALSE),IF(AND(OR($E465={"a/b","b/c","b/a","c/b"}),S457="l"),VLOOKUP(U457,$AC$2:$AD$17,2,FALSE),IF(AND(OR($E465={"a/b","b/c","b/a","c/b"}),S456="w"),VLOOKUP(U456,$AA$2:$AB$17,2,FALSE),IF(AND(OR($E465={"a/b","b/c","b/a","c/b"}),S456="l"),VLOOKUP(U456,$AC$2:$AD$17,2,FALSE),IF(AND(OR($E465={"a/b","b/c","b/a","c/b"}),S455="w"),VLOOKUP(U455,$AA$2:$AB$17,2,FALSE),IF(AND(OR($E465={"a/b","b/c","b/a","c/b"}),S455="l"),VLOOKUP(U455,$AC$2:$AD$17,2,FALSE),IF(OR($E465={"a/b","b/c","b/a","c/b"}),1,"")))))))))))))))))))))))</f>
        <v/>
      </c>
      <c r="V466" s="13" t="str">
        <f>IF(AND(W466="c",$A466&gt;=1,OR(X466={1,"2a","2b",3,"5a","5b","10a","10b","20a","20b","40a","40b","80a","80b","160a","160b"})),"w",IF(AND(W466="",$A466&gt;=1,OR(X466={1,"2a","2b",3,"5a","5b","10a","10b","20a","20b","40a","40b","80a","80b","160a","160b"})),"l",""))</f>
        <v/>
      </c>
      <c r="W466" s="7" t="str">
        <f>IF(OR($A466={3,6,9,12,15,18,21,24,27,30,33,36}),"c","")</f>
        <v/>
      </c>
      <c r="X466" s="14" t="str">
        <f>IF(AND(OR($E465={"a/c","b/c","c/a","c/b"}),V465="w"),VLOOKUP(X465,$AA$2:$AB$17,2,FALSE),IF(AND(OR($E465={"a/c","b/c","c/a","c/b"}),V465="l"),VLOOKUP(X465,$AC$2:$AD$17,2,FALSE),IF(AND(OR($E465={"a/c","b/c","c/a","c/b"}),V464="w"),VLOOKUP(X464,$AA$2:$AB$17,2,FALSE),IF(AND(OR($E465={"a/c","b/c","c/a","c/b"}),V464="l"),VLOOKUP(X464,$AC$2:$AD$17,2,FALSE),IF(AND(OR($E465={"a/c","b/c","c/a","c/b"}),V463="w"),VLOOKUP(X463,$AA$2:$AB$17,2,FALSE),IF(AND(OR($E465={"a/c","b/c","c/a","c/b"}),V463="l"),VLOOKUP(X463,$AC$2:$AD$17,2,FALSE),IF(AND(OR($E465={"a/c","b/c","c/a","c/b"}),V462="w"),VLOOKUP(X462,$AA$2:$AB$17,2,FALSE),IF(AND(OR($E465={"a/c","b/c","c/a","c/b"}),V462="l"),VLOOKUP(X462,$AC$2:$AD$17,2,FALSE),IF(AND(OR($E465={"a/c","b/c","c/a","c/b"}),V461="w"),VLOOKUP(X461,$AA$2:$AB$17,2,FALSE),IF(AND(OR($E465={"a/c","b/c","c/a","c/b"}),V461="l"),VLOOKUP(X461,$AC$2:$AD$17,2,FALSE),IF(AND(OR($E465={"a/c","b/c","c/a","c/b"}),V460="w"),VLOOKUP(X460,$AA$2:$AB$17,2,FALSE),IF(AND(OR($E465={"a/c","b/c","c/a","c/b"}),V460="l"),VLOOKUP(X460,$AC$2:$AD$17,2,FALSE),IF(AND(OR($E465={"a/c","b/c","c/a","c/b"}),V459="w"),VLOOKUP(X459,$AA$2:$AB$17,2,FALSE),IF(AND(OR($E465={"a/c","b/c","c/a","c/b"}),V459="l"),VLOOKUP(X459,$AC$2:$AD$17,2,FALSE),IF(AND(OR($E465={"a/c","b/c","c/a","c/b"}),V458="w"),VLOOKUP(X458,$AA$2:$AB$17,2,FALSE),IF(AND(OR($E465={"a/c","b/c","c/a","c/b"}),V458="l"),VLOOKUP(X458,$AC$2:$AD$17,2,FALSE),IF(AND(OR($E465={"a/c","b/c","c/a","c/b"}),V457="w"),VLOOKUP(X457,$AA$2:$AB$17,2,FALSE),IF(AND(OR($E465={"a/c","b/c","c/a","c/b"}),V457="l"),VLOOKUP(X457,$AC$2:$AD$17,2,FALSE),IF(AND(OR($E465={"a/c","b/c","c/a","c/b"}),V456="w"),VLOOKUP(X456,$AA$2:$AB$17,2,FALSE),IF(AND(OR($E465={"a/c","b/c","c/a","c/b"}),V456="l"),VLOOKUP(X456,$AC$2:$AD$17,2,FALSE),IF(AND(OR($E465={"a/c","b/c","c/a","c/b"}),V455="w"),VLOOKUP(X455,$AA$2:$AB$17,2,FALSE),IF(AND(OR($E465={"a/c","b/c","c/a","c/b"}),V455="l"),VLOOKUP(X455,$AC$2:$AD$17,2,FALSE),IF(OR($E465={"a/c","b/c","c/a","c/b"}),1,"")))))))))))))))))))))))</f>
        <v/>
      </c>
      <c r="Y466" s="12">
        <f t="shared" si="38"/>
        <v>0</v>
      </c>
      <c r="Z466" s="27">
        <f t="shared" si="39"/>
        <v>0</v>
      </c>
    </row>
    <row r="467" spans="2:26">
      <c r="B467" s="9" t="str">
        <f>IF(OR($A467={1,2,3,4,5,6,7,8,9,10,11,12}),1,IF(OR($A467={13,14,15,16,17,18,19,20,21,22,23,24}),2,IF(OR($A467={25,26,27,28,29,30,31,32,33,34,35,36}),3,"")))</f>
        <v/>
      </c>
      <c r="C467" s="9" t="str">
        <f>IF(OR($A467={1,4,7,10,13,16,19,22,25,28,31,34}),"A",IF(OR($A467={2,5,8,11,14,17,20,23,26,29,32,35}),"B",IF(OR($A467={3,6,9,12,15,18,21,24,27,30,33,36}),"C","")))</f>
        <v/>
      </c>
      <c r="D467" t="str">
        <f t="shared" si="40"/>
        <v/>
      </c>
      <c r="E467" t="str">
        <f t="shared" si="41"/>
        <v/>
      </c>
      <c r="F467" s="13" t="str">
        <f>IF(AND(G467="d",$A467&gt;=1,OR(H467={1,"2a","2b",3,"5a","5b","10a","10b","20a","20b","40a","40b","80a","80b","160a","160b"})),"w",IF(AND(G467="",$A467&gt;=1,OR(H467={1,"2a","2b",3,"5a","5b","10a","10b","20a","20b","40a","40b","80a","80b","160a","160b"})),"l",""))</f>
        <v/>
      </c>
      <c r="G467" s="7" t="str">
        <f>IF(OR($A467={1,2,3,4,5,6,7,8,9,10,11,12}),"d","")</f>
        <v/>
      </c>
      <c r="H467" s="14" t="str">
        <f>IF(AND(OR($D466={"1/2","1/3","2/1","3/1"}),F466="w"),VLOOKUP(H466,$AA$2:$AB$17,2,FALSE),IF(AND(OR($D466={"1/2","1/3","2/1","3/1"}),F466="l"),VLOOKUP(H466,$AC$2:$AD$17,2,FALSE),IF(AND(OR($D466={"1/2","1/3","2/1","3/1"}),F465="w"),VLOOKUP(H465,$AA$2:$AB$17,2,FALSE),IF(AND(OR($D466={"1/2","1/3","2/1","3/1"}),F465="l"),VLOOKUP(H465,$AC$2:$AD$17,2,FALSE),IF(AND(OR($D466={"1/2","1/3","2/1","3/1"}),F464="w"),VLOOKUP(H464,$AA$2:$AB$17,2,FALSE),IF(AND(OR($D466={"1/2","1/3","2/1","3/1"}),F464="l"),VLOOKUP(H464,$AC$2:$AD$17,2,FALSE),IF(AND(OR($D466={"1/2","1/3","2/1","3/1"}),F463="w"),VLOOKUP(H463,$AA$2:$AB$17,2,FALSE),IF(AND(OR($D466={"1/2","1/3","2/1","3/1"}),F463="l"),VLOOKUP(H463,$AC$2:$AD$17,2,FALSE),IF(AND(OR($D466={"1/2","1/3","2/1","3/1"}),F462="w"),VLOOKUP(H462,$AA$2:$AB$17,2,FALSE),IF(AND(OR($D466={"1/2","1/3","2/1","3/1"}),F462="l"),VLOOKUP(H462,$AC$2:$AD$17,2,FALSE),IF(AND(OR($D466={"1/2","1/3","2/1","3/1"}),F461="w"),VLOOKUP(H461,$AA$2:$AB$17,2,FALSE),IF(AND(OR($D466={"1/2","1/3","2/1","3/1"}),F461="l"),VLOOKUP(H461,$AC$2:$AD$17,2,FALSE),IF(AND(OR($D466={"1/2","1/3","2/1","3/1"}),F460="w"),VLOOKUP(H460,$AA$2:$AB$17,2,FALSE),IF(AND(OR($D466={"1/2","1/3","2/1","3/1"}),F460="l"),VLOOKUP(H460,$AC$2:$AD$17,2,FALSE),IF(AND(OR($D466={"1/2","1/3","2/1","3/1"}),F459="w"),VLOOKUP(H459,$AA$2:$AB$17,2,FALSE),IF(AND(OR($D466={"1/2","1/3","2/1","3/1"}),F459="l"),VLOOKUP(H459,$AC$2:$AD$17,2,FALSE),IF(AND(OR($D466={"1/2","1/3","2/1","3/1"}),F458="w"),VLOOKUP(H458,$AA$2:$AB$17,2,FALSE),IF(AND(OR($D466={"1/2","1/3","2/1","3/1"}),F458="l"),VLOOKUP(H458,$AC$2:$AD$17,2,FALSE),IF(AND(OR($D466={"1/2","1/3","2/1","3/1"}),F457="w"),VLOOKUP(H457,$AA$2:$AB$17,2,FALSE),IF(AND(OR($D466={"1/2","1/3","2/1","3/1"}),F457="l"),VLOOKUP(H457,$AC$2:$AD$17,2,FALSE),IF(AND(OR($D466={"1/2","1/3","2/1","3/1"}),F456="w"),VLOOKUP(H456,$AA$2:$AB$17,2,FALSE),IF(AND(OR($D466={"1/2","1/3","2/1","3/1"}),F456="l"),VLOOKUP(H456,$AC$2:$AD$17,2,FALSE),IF(OR($D466={"1/2","1/3","2/1","3/1"}),1,"")))))))))))))))))))))))</f>
        <v/>
      </c>
      <c r="I467" s="13" t="str">
        <f>IF(AND(J467="d",$A467&gt;=1,OR(K467={1,"2a","2b",3,"5a","5b","10a","10b","20a","20b","40a","40b","80a","80b","160a","160b"})),"w",IF(AND(J467="",$A467&gt;=1,OR(K467={1,"2a","2b",3,"5a","5b","10a","10b","20a","20b","40a","40b","80a","80b","160a","160b"})),"l",""))</f>
        <v/>
      </c>
      <c r="J467" s="7" t="str">
        <f>IF(OR($A467={13,14,15,16,17,18,19,20,21,22,23,24}),"d","")</f>
        <v/>
      </c>
      <c r="K467" s="14" t="str">
        <f>IF(AND(OR($D466={"1/2","2/3","2/1","3/2"}),I466="w"),VLOOKUP(K466,$AA$2:$AB$17,2,FALSE),IF(AND(OR($D466={"1/2","2/3","2/1","3/2"}),I466="l"),VLOOKUP(K466,$AC$2:$AD$17,2,FALSE),IF(AND(OR($D466={"1/2","2/3","2/1","3/2"}),I465="w"),VLOOKUP(K465,$AA$2:$AB$17,2,FALSE),IF(AND(OR($D466={"1/2","2/3","2/1","3/2"}),I465="l"),VLOOKUP(K465,$AC$2:$AD$17,2,FALSE),IF(AND(OR($D466={"1/2","2/3","2/1","3/2"}),I464="w"),VLOOKUP(K464,$AA$2:$AB$17,2,FALSE),IF(AND(OR($D466={"1/2","2/3","2/1","3/2"}),I464="l"),VLOOKUP(K464,$AC$2:$AD$17,2,FALSE),IF(AND(OR($D466={"1/2","2/3","2/1","3/2"}),I463="w"),VLOOKUP(K463,$AA$2:$AB$17,2,FALSE),IF(AND(OR($D466={"1/2","2/3","2/1","3/2"}),I463="l"),VLOOKUP(K463,$AC$2:$AD$17,2,FALSE),IF(AND(OR($D466={"1/2","2/3","2/1","3/2"}),I462="w"),VLOOKUP(K462,$AA$2:$AB$17,2,FALSE),IF(AND(OR($D466={"1/2","2/3","2/1","3/2"}),I462="l"),VLOOKUP(K462,$AC$2:$AD$17,2,FALSE),IF(AND(OR($D466={"1/2","2/3","2/1","3/2"}),I461="w"),VLOOKUP(K461,$AA$2:$AB$17,2,FALSE),IF(AND(OR($D466={"1/2","2/3","2/1","3/2"}),I461="l"),VLOOKUP(K461,$AC$2:$AD$17,2,FALSE),IF(AND(OR($D466={"1/2","2/3","2/1","3/2"}),I460="w"),VLOOKUP(K460,$AA$2:$AB$17,2,FALSE),IF(AND(OR($D466={"1/2","2/3","2/1","3/2"}),I460="l"),VLOOKUP(K460,$AC$2:$AD$17,2,FALSE),IF(AND(OR($D466={"1/2","2/3","2/1","3/2"}),I459="w"),VLOOKUP(K459,$AA$2:$AB$17,2,FALSE),IF(AND(OR($D466={"1/2","2/3","2/1","3/2"}),I459="l"),VLOOKUP(K459,$AC$2:$AD$17,2,FALSE),IF(AND(OR($D466={"1/2","2/3","2/1","3/2"}),I458="w"),VLOOKUP(K458,$AA$2:$AB$17,2,FALSE),IF(AND(OR($D466={"1/2","2/3","2/1","3/2"}),I458="l"),VLOOKUP(K458,$AC$2:$AD$17,2,FALSE),IF(AND(OR($D466={"1/2","2/3","2/1","3/2"}),I457="w"),VLOOKUP(K457,$AA$2:$AB$17,2,FALSE),IF(AND(OR($D466={"1/2","2/3","2/1","3/2"}),I457="l"),VLOOKUP(K457,$AC$2:$AD$17,2,FALSE),IF(AND(OR($D466={"1/2","2/3","2/1","3/2"}),I456="w"),VLOOKUP(K456,$AA$2:$AB$17,2,FALSE),IF(AND(OR($D466={"1/2","2/3","2/1","3/2"}),I456="l"),VLOOKUP(K456,$AC$2:$AD$17,2,FALSE),IF(OR($D466={"1/2","2/3","2/1","3/2"}),1,"")))))))))))))))))))))))</f>
        <v/>
      </c>
      <c r="L467" s="13" t="str">
        <f>IF(AND(M467="d",$A467&gt;=1,OR(N467={1,"2a","2b",3,"5a","5b","10a","10b","20a","20b","40a","40b","80a","80b","160a","160b"})),"w",IF(AND(M467="",$A467&gt;=1,OR(N467={1,"2a","2b",3,"5a","5b","10a","10b","20a","20b","40a","40b","80a","80b","160a","160b"})),"l",""))</f>
        <v/>
      </c>
      <c r="M467" s="7" t="str">
        <f>IF(OR($A467={25,26,27,28,29,30,31,32,33,34,35,36}),"d","")</f>
        <v/>
      </c>
      <c r="N467" s="14" t="str">
        <f>IF(AND(OR($D466={"1/3","2/3","3/1","3/2"}),L466="w"),VLOOKUP(N466,$AA$2:$AB$17,2,FALSE),IF(AND(OR($D466={"1/3","2/3","3/1","3/2"}),L466="l"),VLOOKUP(N466,$AC$2:$AD$17,2,FALSE),IF(AND(OR($D466={"1/3","2/3","3/1","3/2"}),L465="w"),VLOOKUP(N465,$AA$2:$AB$17,2,FALSE),IF(AND(OR($D466={"1/3","2/3","3/1","3/2"}),L465="l"),VLOOKUP(N465,$AC$2:$AD$17,2,FALSE),IF(AND(OR($D466={"1/3","2/3","3/1","3/2"}),L464="w"),VLOOKUP(N464,$AA$2:$AB$17,2,FALSE),IF(AND(OR($D466={"1/3","2/3","3/1","3/2"}),L464="l"),VLOOKUP(N464,$AC$2:$AD$17,2,FALSE),IF(AND(OR($D466={"1/3","2/3","3/1","3/2"}),L463="w"),VLOOKUP(N463,$AA$2:$AB$17,2,FALSE),IF(AND(OR($D466={"1/3","2/3","3/1","3/2"}),L463="l"),VLOOKUP(N463,$AC$2:$AD$17,2,FALSE),IF(AND(OR($D466={"1/3","2/3","3/1","3/2"}),L462="w"),VLOOKUP(N462,$AA$2:$AB$17,2,FALSE),IF(AND(OR($D466={"1/3","2/3","3/1","3/2"}),L462="l"),VLOOKUP(N462,$AC$2:$AD$17,2,FALSE),IF(AND(OR($D466={"1/3","2/3","3/1","3/2"}),L461="w"),VLOOKUP(N461,$AA$2:$AB$17,2,FALSE),IF(AND(OR($D466={"1/3","2/3","3/1","3/2"}),L461="l"),VLOOKUP(N461,$AC$2:$AD$17,2,FALSE),IF(AND(OR($D466={"1/3","2/3","3/1","3/2"}),L460="w"),VLOOKUP(N460,$AA$2:$AB$17,2,FALSE),IF(AND(OR($D466={"1/3","2/3","3/1","3/2"}),L460="l"),VLOOKUP(N460,$AC$2:$AD$17,2,FALSE),IF(AND(OR($D466={"1/3","2/3","3/1","3/2"}),L459="w"),VLOOKUP(N459,$AA$2:$AB$17,2,FALSE),IF(AND(OR($D466={"1/3","2/3","3/1","3/2"}),L459="l"),VLOOKUP(N459,$AC$2:$AD$17,2,FALSE),IF(AND(OR($D466={"1/3","2/3","3/1","3/2"}),L458="w"),VLOOKUP(N458,$AA$2:$AB$17,2,FALSE),IF(AND(OR($D466={"1/3","2/3","3/1","3/2"}),L458="l"),VLOOKUP(N458,$AC$2:$AD$17,2,FALSE),IF(AND(OR($D466={"1/3","2/3","3/1","3/2"}),L457="w"),VLOOKUP(N457,$AA$2:$AB$17,2,FALSE),IF(AND(OR($D466={"1/3","2/3","3/1","3/2"}),L457="l"),VLOOKUP(N457,$AC$2:$AD$17,2,FALSE),IF(AND(OR($D466={"1/3","2/3","3/1","3/2"}),L456="w"),VLOOKUP(N456,$AA$2:$AB$17,2,FALSE),IF(AND(OR($D466={"1/3","2/3","3/1","3/2"}),L456="l"),VLOOKUP(N456,$AC$2:$AD$17,2,FALSE),IF(OR($D466={"1/3","2/3","3/1","3/2"}),1,"")))))))))))))))))))))))</f>
        <v/>
      </c>
      <c r="O467" s="12">
        <f t="shared" si="37"/>
        <v>0</v>
      </c>
      <c r="P467" s="13" t="str">
        <f>IF(AND(Q467="c",$A467&gt;=1,OR(R467={1,"2a","2b",3,"5a","5b","10a","10b","20a","20b","40a","40b","80a","80b","160a","160b"})),"w",IF(AND(Q467="",$A467&gt;=1,OR(R467={1,"2a","2b",3,"5a","5b","10a","10b","20a","20b","40a","40b","80a","80b","160a","160b"})),"l",""))</f>
        <v/>
      </c>
      <c r="Q467" s="7" t="str">
        <f>IF(OR($A467={1,4,7,10,13,16,19,22,25,28,31,34}),"c","")</f>
        <v/>
      </c>
      <c r="R467" s="14" t="str">
        <f>IF(AND(OR($E466={"a/b","a/c","b/a","c/a"}),P466="w"),VLOOKUP(R466,$AA$2:$AB$17,2,FALSE),IF(AND(OR($E466={"a/b","a/c","b/a","c/a"}),P466="l"),VLOOKUP(R466,$AC$2:$AD$17,2,FALSE),IF(AND(OR($E466={"a/b","a/c","b/a","c/a"}),P465="w"),VLOOKUP(R465,$AA$2:$AB$17,2,FALSE),IF(AND(OR($E466={"a/b","a/c","b/a","c/a"}),P465="l"),VLOOKUP(R465,$AC$2:$AD$17,2,FALSE),IF(AND(OR($E466={"a/b","a/c","b/a","c/a"}),P464="w"),VLOOKUP(R464,$AA$2:$AB$17,2,FALSE),IF(AND(OR($E466={"a/b","a/c","b/a","c/a"}),P464="l"),VLOOKUP(R464,$AC$2:$AD$17,2,FALSE),IF(AND(OR($E466={"a/b","a/c","b/a","c/a"}),P463="w"),VLOOKUP(R463,$AA$2:$AB$17,2,FALSE),IF(AND(OR($E466={"a/b","a/c","b/a","c/a"}),P463="l"),VLOOKUP(R463,$AC$2:$AD$17,2,FALSE),IF(AND(OR($E466={"a/b","a/c","b/a","c/a"}),P462="w"),VLOOKUP(R462,$AA$2:$AB$17,2,FALSE),IF(AND(OR($E466={"a/b","a/c","b/a","c/a"}),P462="l"),VLOOKUP(R462,$AC$2:$AD$17,2,FALSE),IF(AND(OR($E466={"a/b","a/c","b/a","c/a"}),P461="w"),VLOOKUP(R461,$AA$2:$AB$17,2,FALSE),IF(AND(OR($E466={"a/b","a/c","b/a","c/a"}),P461="l"),VLOOKUP(R461,$AC$2:$AD$17,2,FALSE),IF(AND(OR($E466={"a/b","a/c","b/a","c/a"}),P460="w"),VLOOKUP(R460,$AA$2:$AB$17,2,FALSE),IF(AND(OR($E466={"a/b","a/c","b/a","c/a"}),P460="l"),VLOOKUP(R460,$AC$2:$AD$17,2,FALSE),IF(AND(OR($E466={"a/b","a/c","b/a","c/a"}),P459="w"),VLOOKUP(R459,$AA$2:$AB$17,2,FALSE),IF(AND(OR($E466={"a/b","a/c","b/a","c/a"}),P459="l"),VLOOKUP(R459,$AC$2:$AD$17,2,FALSE),IF(AND(OR($E466={"a/b","a/c","b/a","c/a"}),P458="w"),VLOOKUP(R458,$AA$2:$AB$17,2,FALSE),IF(AND(OR($E466={"a/b","a/c","b/a","c/a"}),P458="l"),VLOOKUP(R458,$AC$2:$AD$17,2,FALSE),IF(AND(OR($E466={"a/b","a/c","b/a","c/a"}),P457="w"),VLOOKUP(R457,$AA$2:$AB$17,2,FALSE),IF(AND(OR($E466={"a/b","a/c","b/a","c/a"}),P457="l"),VLOOKUP(R457,$AC$2:$AD$17,2,FALSE),IF(AND(OR($E466={"a/b","a/c","b/a","c/a"}),P456="w"),VLOOKUP(R456,$AA$2:$AB$17,2,FALSE),IF(AND(OR($E466={"a/b","a/c","b/a","c/a"}),P456="l"),VLOOKUP(R456,$AC$2:$AD$17,2,FALSE),IF(OR($E466={"a/b","a/c","b/a","c/a"}),1,"")))))))))))))))))))))))</f>
        <v/>
      </c>
      <c r="S467" s="13" t="str">
        <f>IF(AND(T467="c",$A467&gt;=1,OR(U467={1,"2a","2b",3,"5a","5b","10a","10b","20a","20b","40a","40b","80a","80b","160a","160b"})),"w",IF(AND(T467="",$A467&gt;=1,OR(U467={1,"2a","2b",3,"5a","5b","10a","10b","20a","20b","40a","40b","80a","80b","160a","160b"})),"l",""))</f>
        <v/>
      </c>
      <c r="T467" s="7" t="str">
        <f>IF(OR($A467={2,5,8,11,14,17,20,23,26,29,32,35}),"c","")</f>
        <v/>
      </c>
      <c r="U467" s="14" t="str">
        <f>IF(AND(OR($E466={"a/b","b/c","b/a","c/b"}),S466="w"),VLOOKUP(U466,$AA$2:$AB$17,2,FALSE),IF(AND(OR($E466={"a/b","b/c","b/a","c/b"}),S466="l"),VLOOKUP(U466,$AC$2:$AD$17,2,FALSE),IF(AND(OR($E466={"a/b","b/c","b/a","c/b"}),S465="w"),VLOOKUP(U465,$AA$2:$AB$17,2,FALSE),IF(AND(OR($E466={"a/b","b/c","b/a","c/b"}),S465="l"),VLOOKUP(U465,$AC$2:$AD$17,2,FALSE),IF(AND(OR($E466={"a/b","b/c","b/a","c/b"}),S464="w"),VLOOKUP(U464,$AA$2:$AB$17,2,FALSE),IF(AND(OR($E466={"a/b","b/c","b/a","c/b"}),S464="l"),VLOOKUP(U464,$AC$2:$AD$17,2,FALSE),IF(AND(OR($E466={"a/b","b/c","b/a","c/b"}),S463="w"),VLOOKUP(U463,$AA$2:$AB$17,2,FALSE),IF(AND(OR($E466={"a/b","b/c","b/a","c/b"}),S463="l"),VLOOKUP(U463,$AC$2:$AD$17,2,FALSE),IF(AND(OR($E466={"a/b","b/c","b/a","c/b"}),S462="w"),VLOOKUP(U462,$AA$2:$AB$17,2,FALSE),IF(AND(OR($E466={"a/b","b/c","b/a","c/b"}),S462="l"),VLOOKUP(U462,$AC$2:$AD$17,2,FALSE),IF(AND(OR($E466={"a/b","b/c","b/a","c/b"}),S461="w"),VLOOKUP(U461,$AA$2:$AB$17,2,FALSE),IF(AND(OR($E466={"a/b","b/c","b/a","c/b"}),S461="l"),VLOOKUP(U461,$AC$2:$AD$17,2,FALSE),IF(AND(OR($E466={"a/b","b/c","b/a","c/b"}),S460="w"),VLOOKUP(U460,$AA$2:$AB$17,2,FALSE),IF(AND(OR($E466={"a/b","b/c","b/a","c/b"}),S460="l"),VLOOKUP(U460,$AC$2:$AD$17,2,FALSE),IF(AND(OR($E466={"a/b","b/c","b/a","c/b"}),S459="w"),VLOOKUP(U459,$AA$2:$AB$17,2,FALSE),IF(AND(OR($E466={"a/b","b/c","b/a","c/b"}),S459="l"),VLOOKUP(U459,$AC$2:$AD$17,2,FALSE),IF(AND(OR($E466={"a/b","b/c","b/a","c/b"}),S458="w"),VLOOKUP(U458,$AA$2:$AB$17,2,FALSE),IF(AND(OR($E466={"a/b","b/c","b/a","c/b"}),S458="l"),VLOOKUP(U458,$AC$2:$AD$17,2,FALSE),IF(AND(OR($E466={"a/b","b/c","b/a","c/b"}),S457="w"),VLOOKUP(U457,$AA$2:$AB$17,2,FALSE),IF(AND(OR($E466={"a/b","b/c","b/a","c/b"}),S457="l"),VLOOKUP(U457,$AC$2:$AD$17,2,FALSE),IF(AND(OR($E466={"a/b","b/c","b/a","c/b"}),S456="w"),VLOOKUP(U456,$AA$2:$AB$17,2,FALSE),IF(AND(OR($E466={"a/b","b/c","b/a","c/b"}),S456="l"),VLOOKUP(U456,$AC$2:$AD$17,2,FALSE),IF(OR($E466={"a/b","b/c","b/a","c/b"}),1,"")))))))))))))))))))))))</f>
        <v/>
      </c>
      <c r="V467" s="13" t="str">
        <f>IF(AND(W467="c",$A467&gt;=1,OR(X467={1,"2a","2b",3,"5a","5b","10a","10b","20a","20b","40a","40b","80a","80b","160a","160b"})),"w",IF(AND(W467="",$A467&gt;=1,OR(X467={1,"2a","2b",3,"5a","5b","10a","10b","20a","20b","40a","40b","80a","80b","160a","160b"})),"l",""))</f>
        <v/>
      </c>
      <c r="W467" s="7" t="str">
        <f>IF(OR($A467={3,6,9,12,15,18,21,24,27,30,33,36}),"c","")</f>
        <v/>
      </c>
      <c r="X467" s="14" t="str">
        <f>IF(AND(OR($E466={"a/c","b/c","c/a","c/b"}),V466="w"),VLOOKUP(X466,$AA$2:$AB$17,2,FALSE),IF(AND(OR($E466={"a/c","b/c","c/a","c/b"}),V466="l"),VLOOKUP(X466,$AC$2:$AD$17,2,FALSE),IF(AND(OR($E466={"a/c","b/c","c/a","c/b"}),V465="w"),VLOOKUP(X465,$AA$2:$AB$17,2,FALSE),IF(AND(OR($E466={"a/c","b/c","c/a","c/b"}),V465="l"),VLOOKUP(X465,$AC$2:$AD$17,2,FALSE),IF(AND(OR($E466={"a/c","b/c","c/a","c/b"}),V464="w"),VLOOKUP(X464,$AA$2:$AB$17,2,FALSE),IF(AND(OR($E466={"a/c","b/c","c/a","c/b"}),V464="l"),VLOOKUP(X464,$AC$2:$AD$17,2,FALSE),IF(AND(OR($E466={"a/c","b/c","c/a","c/b"}),V463="w"),VLOOKUP(X463,$AA$2:$AB$17,2,FALSE),IF(AND(OR($E466={"a/c","b/c","c/a","c/b"}),V463="l"),VLOOKUP(X463,$AC$2:$AD$17,2,FALSE),IF(AND(OR($E466={"a/c","b/c","c/a","c/b"}),V462="w"),VLOOKUP(X462,$AA$2:$AB$17,2,FALSE),IF(AND(OR($E466={"a/c","b/c","c/a","c/b"}),V462="l"),VLOOKUP(X462,$AC$2:$AD$17,2,FALSE),IF(AND(OR($E466={"a/c","b/c","c/a","c/b"}),V461="w"),VLOOKUP(X461,$AA$2:$AB$17,2,FALSE),IF(AND(OR($E466={"a/c","b/c","c/a","c/b"}),V461="l"),VLOOKUP(X461,$AC$2:$AD$17,2,FALSE),IF(AND(OR($E466={"a/c","b/c","c/a","c/b"}),V460="w"),VLOOKUP(X460,$AA$2:$AB$17,2,FALSE),IF(AND(OR($E466={"a/c","b/c","c/a","c/b"}),V460="l"),VLOOKUP(X460,$AC$2:$AD$17,2,FALSE),IF(AND(OR($E466={"a/c","b/c","c/a","c/b"}),V459="w"),VLOOKUP(X459,$AA$2:$AB$17,2,FALSE),IF(AND(OR($E466={"a/c","b/c","c/a","c/b"}),V459="l"),VLOOKUP(X459,$AC$2:$AD$17,2,FALSE),IF(AND(OR($E466={"a/c","b/c","c/a","c/b"}),V458="w"),VLOOKUP(X458,$AA$2:$AB$17,2,FALSE),IF(AND(OR($E466={"a/c","b/c","c/a","c/b"}),V458="l"),VLOOKUP(X458,$AC$2:$AD$17,2,FALSE),IF(AND(OR($E466={"a/c","b/c","c/a","c/b"}),V457="w"),VLOOKUP(X457,$AA$2:$AB$17,2,FALSE),IF(AND(OR($E466={"a/c","b/c","c/a","c/b"}),V457="l"),VLOOKUP(X457,$AC$2:$AD$17,2,FALSE),IF(AND(OR($E466={"a/c","b/c","c/a","c/b"}),V456="w"),VLOOKUP(X456,$AA$2:$AB$17,2,FALSE),IF(AND(OR($E466={"a/c","b/c","c/a","c/b"}),V456="l"),VLOOKUP(X456,$AC$2:$AD$17,2,FALSE),IF(OR($E466={"a/c","b/c","c/a","c/b"}),1,"")))))))))))))))))))))))</f>
        <v/>
      </c>
      <c r="Y467" s="12">
        <f t="shared" si="38"/>
        <v>0</v>
      </c>
      <c r="Z467" s="27">
        <f t="shared" si="39"/>
        <v>0</v>
      </c>
    </row>
    <row r="468" spans="2:26">
      <c r="B468" s="9" t="str">
        <f>IF(OR($A468={1,2,3,4,5,6,7,8,9,10,11,12}),1,IF(OR($A468={13,14,15,16,17,18,19,20,21,22,23,24}),2,IF(OR($A468={25,26,27,28,29,30,31,32,33,34,35,36}),3,"")))</f>
        <v/>
      </c>
      <c r="C468" s="9" t="str">
        <f>IF(OR($A468={1,4,7,10,13,16,19,22,25,28,31,34}),"A",IF(OR($A468={2,5,8,11,14,17,20,23,26,29,32,35}),"B",IF(OR($A468={3,6,9,12,15,18,21,24,27,30,33,36}),"C","")))</f>
        <v/>
      </c>
      <c r="D468" t="str">
        <f t="shared" si="40"/>
        <v/>
      </c>
      <c r="E468" t="str">
        <f t="shared" si="41"/>
        <v/>
      </c>
      <c r="F468" s="13" t="str">
        <f>IF(AND(G468="d",$A468&gt;=1,OR(H468={1,"2a","2b",3,"5a","5b","10a","10b","20a","20b","40a","40b","80a","80b","160a","160b"})),"w",IF(AND(G468="",$A468&gt;=1,OR(H468={1,"2a","2b",3,"5a","5b","10a","10b","20a","20b","40a","40b","80a","80b","160a","160b"})),"l",""))</f>
        <v/>
      </c>
      <c r="G468" s="7" t="str">
        <f>IF(OR($A468={1,2,3,4,5,6,7,8,9,10,11,12}),"d","")</f>
        <v/>
      </c>
      <c r="H468" s="14" t="str">
        <f>IF(AND(OR($D467={"1/2","1/3","2/1","3/1"}),F467="w"),VLOOKUP(H467,$AA$2:$AB$17,2,FALSE),IF(AND(OR($D467={"1/2","1/3","2/1","3/1"}),F467="l"),VLOOKUP(H467,$AC$2:$AD$17,2,FALSE),IF(AND(OR($D467={"1/2","1/3","2/1","3/1"}),F466="w"),VLOOKUP(H466,$AA$2:$AB$17,2,FALSE),IF(AND(OR($D467={"1/2","1/3","2/1","3/1"}),F466="l"),VLOOKUP(H466,$AC$2:$AD$17,2,FALSE),IF(AND(OR($D467={"1/2","1/3","2/1","3/1"}),F465="w"),VLOOKUP(H465,$AA$2:$AB$17,2,FALSE),IF(AND(OR($D467={"1/2","1/3","2/1","3/1"}),F465="l"),VLOOKUP(H465,$AC$2:$AD$17,2,FALSE),IF(AND(OR($D467={"1/2","1/3","2/1","3/1"}),F464="w"),VLOOKUP(H464,$AA$2:$AB$17,2,FALSE),IF(AND(OR($D467={"1/2","1/3","2/1","3/1"}),F464="l"),VLOOKUP(H464,$AC$2:$AD$17,2,FALSE),IF(AND(OR($D467={"1/2","1/3","2/1","3/1"}),F463="w"),VLOOKUP(H463,$AA$2:$AB$17,2,FALSE),IF(AND(OR($D467={"1/2","1/3","2/1","3/1"}),F463="l"),VLOOKUP(H463,$AC$2:$AD$17,2,FALSE),IF(AND(OR($D467={"1/2","1/3","2/1","3/1"}),F462="w"),VLOOKUP(H462,$AA$2:$AB$17,2,FALSE),IF(AND(OR($D467={"1/2","1/3","2/1","3/1"}),F462="l"),VLOOKUP(H462,$AC$2:$AD$17,2,FALSE),IF(AND(OR($D467={"1/2","1/3","2/1","3/1"}),F461="w"),VLOOKUP(H461,$AA$2:$AB$17,2,FALSE),IF(AND(OR($D467={"1/2","1/3","2/1","3/1"}),F461="l"),VLOOKUP(H461,$AC$2:$AD$17,2,FALSE),IF(AND(OR($D467={"1/2","1/3","2/1","3/1"}),F460="w"),VLOOKUP(H460,$AA$2:$AB$17,2,FALSE),IF(AND(OR($D467={"1/2","1/3","2/1","3/1"}),F460="l"),VLOOKUP(H460,$AC$2:$AD$17,2,FALSE),IF(AND(OR($D467={"1/2","1/3","2/1","3/1"}),F459="w"),VLOOKUP(H459,$AA$2:$AB$17,2,FALSE),IF(AND(OR($D467={"1/2","1/3","2/1","3/1"}),F459="l"),VLOOKUP(H459,$AC$2:$AD$17,2,FALSE),IF(AND(OR($D467={"1/2","1/3","2/1","3/1"}),F458="w"),VLOOKUP(H458,$AA$2:$AB$17,2,FALSE),IF(AND(OR($D467={"1/2","1/3","2/1","3/1"}),F458="l"),VLOOKUP(H458,$AC$2:$AD$17,2,FALSE),IF(AND(OR($D467={"1/2","1/3","2/1","3/1"}),F457="w"),VLOOKUP(H457,$AA$2:$AB$17,2,FALSE),IF(AND(OR($D467={"1/2","1/3","2/1","3/1"}),F457="l"),VLOOKUP(H457,$AC$2:$AD$17,2,FALSE),IF(OR($D467={"1/2","1/3","2/1","3/1"}),1,"")))))))))))))))))))))))</f>
        <v/>
      </c>
      <c r="I468" s="13" t="str">
        <f>IF(AND(J468="d",$A468&gt;=1,OR(K468={1,"2a","2b",3,"5a","5b","10a","10b","20a","20b","40a","40b","80a","80b","160a","160b"})),"w",IF(AND(J468="",$A468&gt;=1,OR(K468={1,"2a","2b",3,"5a","5b","10a","10b","20a","20b","40a","40b","80a","80b","160a","160b"})),"l",""))</f>
        <v/>
      </c>
      <c r="J468" s="7" t="str">
        <f>IF(OR($A468={13,14,15,16,17,18,19,20,21,22,23,24}),"d","")</f>
        <v/>
      </c>
      <c r="K468" s="14" t="str">
        <f>IF(AND(OR($D467={"1/2","2/3","2/1","3/2"}),I467="w"),VLOOKUP(K467,$AA$2:$AB$17,2,FALSE),IF(AND(OR($D467={"1/2","2/3","2/1","3/2"}),I467="l"),VLOOKUP(K467,$AC$2:$AD$17,2,FALSE),IF(AND(OR($D467={"1/2","2/3","2/1","3/2"}),I466="w"),VLOOKUP(K466,$AA$2:$AB$17,2,FALSE),IF(AND(OR($D467={"1/2","2/3","2/1","3/2"}),I466="l"),VLOOKUP(K466,$AC$2:$AD$17,2,FALSE),IF(AND(OR($D467={"1/2","2/3","2/1","3/2"}),I465="w"),VLOOKUP(K465,$AA$2:$AB$17,2,FALSE),IF(AND(OR($D467={"1/2","2/3","2/1","3/2"}),I465="l"),VLOOKUP(K465,$AC$2:$AD$17,2,FALSE),IF(AND(OR($D467={"1/2","2/3","2/1","3/2"}),I464="w"),VLOOKUP(K464,$AA$2:$AB$17,2,FALSE),IF(AND(OR($D467={"1/2","2/3","2/1","3/2"}),I464="l"),VLOOKUP(K464,$AC$2:$AD$17,2,FALSE),IF(AND(OR($D467={"1/2","2/3","2/1","3/2"}),I463="w"),VLOOKUP(K463,$AA$2:$AB$17,2,FALSE),IF(AND(OR($D467={"1/2","2/3","2/1","3/2"}),I463="l"),VLOOKUP(K463,$AC$2:$AD$17,2,FALSE),IF(AND(OR($D467={"1/2","2/3","2/1","3/2"}),I462="w"),VLOOKUP(K462,$AA$2:$AB$17,2,FALSE),IF(AND(OR($D467={"1/2","2/3","2/1","3/2"}),I462="l"),VLOOKUP(K462,$AC$2:$AD$17,2,FALSE),IF(AND(OR($D467={"1/2","2/3","2/1","3/2"}),I461="w"),VLOOKUP(K461,$AA$2:$AB$17,2,FALSE),IF(AND(OR($D467={"1/2","2/3","2/1","3/2"}),I461="l"),VLOOKUP(K461,$AC$2:$AD$17,2,FALSE),IF(AND(OR($D467={"1/2","2/3","2/1","3/2"}),I460="w"),VLOOKUP(K460,$AA$2:$AB$17,2,FALSE),IF(AND(OR($D467={"1/2","2/3","2/1","3/2"}),I460="l"),VLOOKUP(K460,$AC$2:$AD$17,2,FALSE),IF(AND(OR($D467={"1/2","2/3","2/1","3/2"}),I459="w"),VLOOKUP(K459,$AA$2:$AB$17,2,FALSE),IF(AND(OR($D467={"1/2","2/3","2/1","3/2"}),I459="l"),VLOOKUP(K459,$AC$2:$AD$17,2,FALSE),IF(AND(OR($D467={"1/2","2/3","2/1","3/2"}),I458="w"),VLOOKUP(K458,$AA$2:$AB$17,2,FALSE),IF(AND(OR($D467={"1/2","2/3","2/1","3/2"}),I458="l"),VLOOKUP(K458,$AC$2:$AD$17,2,FALSE),IF(AND(OR($D467={"1/2","2/3","2/1","3/2"}),I457="w"),VLOOKUP(K457,$AA$2:$AB$17,2,FALSE),IF(AND(OR($D467={"1/2","2/3","2/1","3/2"}),I457="l"),VLOOKUP(K457,$AC$2:$AD$17,2,FALSE),IF(OR($D467={"1/2","2/3","2/1","3/2"}),1,"")))))))))))))))))))))))</f>
        <v/>
      </c>
      <c r="L468" s="13" t="str">
        <f>IF(AND(M468="d",$A468&gt;=1,OR(N468={1,"2a","2b",3,"5a","5b","10a","10b","20a","20b","40a","40b","80a","80b","160a","160b"})),"w",IF(AND(M468="",$A468&gt;=1,OR(N468={1,"2a","2b",3,"5a","5b","10a","10b","20a","20b","40a","40b","80a","80b","160a","160b"})),"l",""))</f>
        <v/>
      </c>
      <c r="M468" s="7" t="str">
        <f>IF(OR($A468={25,26,27,28,29,30,31,32,33,34,35,36}),"d","")</f>
        <v/>
      </c>
      <c r="N468" s="14" t="str">
        <f>IF(AND(OR($D467={"1/3","2/3","3/1","3/2"}),L467="w"),VLOOKUP(N467,$AA$2:$AB$17,2,FALSE),IF(AND(OR($D467={"1/3","2/3","3/1","3/2"}),L467="l"),VLOOKUP(N467,$AC$2:$AD$17,2,FALSE),IF(AND(OR($D467={"1/3","2/3","3/1","3/2"}),L466="w"),VLOOKUP(N466,$AA$2:$AB$17,2,FALSE),IF(AND(OR($D467={"1/3","2/3","3/1","3/2"}),L466="l"),VLOOKUP(N466,$AC$2:$AD$17,2,FALSE),IF(AND(OR($D467={"1/3","2/3","3/1","3/2"}),L465="w"),VLOOKUP(N465,$AA$2:$AB$17,2,FALSE),IF(AND(OR($D467={"1/3","2/3","3/1","3/2"}),L465="l"),VLOOKUP(N465,$AC$2:$AD$17,2,FALSE),IF(AND(OR($D467={"1/3","2/3","3/1","3/2"}),L464="w"),VLOOKUP(N464,$AA$2:$AB$17,2,FALSE),IF(AND(OR($D467={"1/3","2/3","3/1","3/2"}),L464="l"),VLOOKUP(N464,$AC$2:$AD$17,2,FALSE),IF(AND(OR($D467={"1/3","2/3","3/1","3/2"}),L463="w"),VLOOKUP(N463,$AA$2:$AB$17,2,FALSE),IF(AND(OR($D467={"1/3","2/3","3/1","3/2"}),L463="l"),VLOOKUP(N463,$AC$2:$AD$17,2,FALSE),IF(AND(OR($D467={"1/3","2/3","3/1","3/2"}),L462="w"),VLOOKUP(N462,$AA$2:$AB$17,2,FALSE),IF(AND(OR($D467={"1/3","2/3","3/1","3/2"}),L462="l"),VLOOKUP(N462,$AC$2:$AD$17,2,FALSE),IF(AND(OR($D467={"1/3","2/3","3/1","3/2"}),L461="w"),VLOOKUP(N461,$AA$2:$AB$17,2,FALSE),IF(AND(OR($D467={"1/3","2/3","3/1","3/2"}),L461="l"),VLOOKUP(N461,$AC$2:$AD$17,2,FALSE),IF(AND(OR($D467={"1/3","2/3","3/1","3/2"}),L460="w"),VLOOKUP(N460,$AA$2:$AB$17,2,FALSE),IF(AND(OR($D467={"1/3","2/3","3/1","3/2"}),L460="l"),VLOOKUP(N460,$AC$2:$AD$17,2,FALSE),IF(AND(OR($D467={"1/3","2/3","3/1","3/2"}),L459="w"),VLOOKUP(N459,$AA$2:$AB$17,2,FALSE),IF(AND(OR($D467={"1/3","2/3","3/1","3/2"}),L459="l"),VLOOKUP(N459,$AC$2:$AD$17,2,FALSE),IF(AND(OR($D467={"1/3","2/3","3/1","3/2"}),L458="w"),VLOOKUP(N458,$AA$2:$AB$17,2,FALSE),IF(AND(OR($D467={"1/3","2/3","3/1","3/2"}),L458="l"),VLOOKUP(N458,$AC$2:$AD$17,2,FALSE),IF(AND(OR($D467={"1/3","2/3","3/1","3/2"}),L457="w"),VLOOKUP(N457,$AA$2:$AB$17,2,FALSE),IF(AND(OR($D467={"1/3","2/3","3/1","3/2"}),L457="l"),VLOOKUP(N457,$AC$2:$AD$17,2,FALSE),IF(OR($D467={"1/3","2/3","3/1","3/2"}),1,"")))))))))))))))))))))))</f>
        <v/>
      </c>
      <c r="O468" s="12">
        <f t="shared" si="37"/>
        <v>0</v>
      </c>
      <c r="P468" s="13" t="str">
        <f>IF(AND(Q468="c",$A468&gt;=1,OR(R468={1,"2a","2b",3,"5a","5b","10a","10b","20a","20b","40a","40b","80a","80b","160a","160b"})),"w",IF(AND(Q468="",$A468&gt;=1,OR(R468={1,"2a","2b",3,"5a","5b","10a","10b","20a","20b","40a","40b","80a","80b","160a","160b"})),"l",""))</f>
        <v/>
      </c>
      <c r="Q468" s="7" t="str">
        <f>IF(OR($A468={1,4,7,10,13,16,19,22,25,28,31,34}),"c","")</f>
        <v/>
      </c>
      <c r="R468" s="14" t="str">
        <f>IF(AND(OR($E467={"a/b","a/c","b/a","c/a"}),P467="w"),VLOOKUP(R467,$AA$2:$AB$17,2,FALSE),IF(AND(OR($E467={"a/b","a/c","b/a","c/a"}),P467="l"),VLOOKUP(R467,$AC$2:$AD$17,2,FALSE),IF(AND(OR($E467={"a/b","a/c","b/a","c/a"}),P466="w"),VLOOKUP(R466,$AA$2:$AB$17,2,FALSE),IF(AND(OR($E467={"a/b","a/c","b/a","c/a"}),P466="l"),VLOOKUP(R466,$AC$2:$AD$17,2,FALSE),IF(AND(OR($E467={"a/b","a/c","b/a","c/a"}),P465="w"),VLOOKUP(R465,$AA$2:$AB$17,2,FALSE),IF(AND(OR($E467={"a/b","a/c","b/a","c/a"}),P465="l"),VLOOKUP(R465,$AC$2:$AD$17,2,FALSE),IF(AND(OR($E467={"a/b","a/c","b/a","c/a"}),P464="w"),VLOOKUP(R464,$AA$2:$AB$17,2,FALSE),IF(AND(OR($E467={"a/b","a/c","b/a","c/a"}),P464="l"),VLOOKUP(R464,$AC$2:$AD$17,2,FALSE),IF(AND(OR($E467={"a/b","a/c","b/a","c/a"}),P463="w"),VLOOKUP(R463,$AA$2:$AB$17,2,FALSE),IF(AND(OR($E467={"a/b","a/c","b/a","c/a"}),P463="l"),VLOOKUP(R463,$AC$2:$AD$17,2,FALSE),IF(AND(OR($E467={"a/b","a/c","b/a","c/a"}),P462="w"),VLOOKUP(R462,$AA$2:$AB$17,2,FALSE),IF(AND(OR($E467={"a/b","a/c","b/a","c/a"}),P462="l"),VLOOKUP(R462,$AC$2:$AD$17,2,FALSE),IF(AND(OR($E467={"a/b","a/c","b/a","c/a"}),P461="w"),VLOOKUP(R461,$AA$2:$AB$17,2,FALSE),IF(AND(OR($E467={"a/b","a/c","b/a","c/a"}),P461="l"),VLOOKUP(R461,$AC$2:$AD$17,2,FALSE),IF(AND(OR($E467={"a/b","a/c","b/a","c/a"}),P460="w"),VLOOKUP(R460,$AA$2:$AB$17,2,FALSE),IF(AND(OR($E467={"a/b","a/c","b/a","c/a"}),P460="l"),VLOOKUP(R460,$AC$2:$AD$17,2,FALSE),IF(AND(OR($E467={"a/b","a/c","b/a","c/a"}),P459="w"),VLOOKUP(R459,$AA$2:$AB$17,2,FALSE),IF(AND(OR($E467={"a/b","a/c","b/a","c/a"}),P459="l"),VLOOKUP(R459,$AC$2:$AD$17,2,FALSE),IF(AND(OR($E467={"a/b","a/c","b/a","c/a"}),P458="w"),VLOOKUP(R458,$AA$2:$AB$17,2,FALSE),IF(AND(OR($E467={"a/b","a/c","b/a","c/a"}),P458="l"),VLOOKUP(R458,$AC$2:$AD$17,2,FALSE),IF(AND(OR($E467={"a/b","a/c","b/a","c/a"}),P457="w"),VLOOKUP(R457,$AA$2:$AB$17,2,FALSE),IF(AND(OR($E467={"a/b","a/c","b/a","c/a"}),P457="l"),VLOOKUP(R457,$AC$2:$AD$17,2,FALSE),IF(OR($E467={"a/b","a/c","b/a","c/a"}),1,"")))))))))))))))))))))))</f>
        <v/>
      </c>
      <c r="S468" s="13" t="str">
        <f>IF(AND(T468="c",$A468&gt;=1,OR(U468={1,"2a","2b",3,"5a","5b","10a","10b","20a","20b","40a","40b","80a","80b","160a","160b"})),"w",IF(AND(T468="",$A468&gt;=1,OR(U468={1,"2a","2b",3,"5a","5b","10a","10b","20a","20b","40a","40b","80a","80b","160a","160b"})),"l",""))</f>
        <v/>
      </c>
      <c r="T468" s="7" t="str">
        <f>IF(OR($A468={2,5,8,11,14,17,20,23,26,29,32,35}),"c","")</f>
        <v/>
      </c>
      <c r="U468" s="14" t="str">
        <f>IF(AND(OR($E467={"a/b","b/c","b/a","c/b"}),S467="w"),VLOOKUP(U467,$AA$2:$AB$17,2,FALSE),IF(AND(OR($E467={"a/b","b/c","b/a","c/b"}),S467="l"),VLOOKUP(U467,$AC$2:$AD$17,2,FALSE),IF(AND(OR($E467={"a/b","b/c","b/a","c/b"}),S466="w"),VLOOKUP(U466,$AA$2:$AB$17,2,FALSE),IF(AND(OR($E467={"a/b","b/c","b/a","c/b"}),S466="l"),VLOOKUP(U466,$AC$2:$AD$17,2,FALSE),IF(AND(OR($E467={"a/b","b/c","b/a","c/b"}),S465="w"),VLOOKUP(U465,$AA$2:$AB$17,2,FALSE),IF(AND(OR($E467={"a/b","b/c","b/a","c/b"}),S465="l"),VLOOKUP(U465,$AC$2:$AD$17,2,FALSE),IF(AND(OR($E467={"a/b","b/c","b/a","c/b"}),S464="w"),VLOOKUP(U464,$AA$2:$AB$17,2,FALSE),IF(AND(OR($E467={"a/b","b/c","b/a","c/b"}),S464="l"),VLOOKUP(U464,$AC$2:$AD$17,2,FALSE),IF(AND(OR($E467={"a/b","b/c","b/a","c/b"}),S463="w"),VLOOKUP(U463,$AA$2:$AB$17,2,FALSE),IF(AND(OR($E467={"a/b","b/c","b/a","c/b"}),S463="l"),VLOOKUP(U463,$AC$2:$AD$17,2,FALSE),IF(AND(OR($E467={"a/b","b/c","b/a","c/b"}),S462="w"),VLOOKUP(U462,$AA$2:$AB$17,2,FALSE),IF(AND(OR($E467={"a/b","b/c","b/a","c/b"}),S462="l"),VLOOKUP(U462,$AC$2:$AD$17,2,FALSE),IF(AND(OR($E467={"a/b","b/c","b/a","c/b"}),S461="w"),VLOOKUP(U461,$AA$2:$AB$17,2,FALSE),IF(AND(OR($E467={"a/b","b/c","b/a","c/b"}),S461="l"),VLOOKUP(U461,$AC$2:$AD$17,2,FALSE),IF(AND(OR($E467={"a/b","b/c","b/a","c/b"}),S460="w"),VLOOKUP(U460,$AA$2:$AB$17,2,FALSE),IF(AND(OR($E467={"a/b","b/c","b/a","c/b"}),S460="l"),VLOOKUP(U460,$AC$2:$AD$17,2,FALSE),IF(AND(OR($E467={"a/b","b/c","b/a","c/b"}),S459="w"),VLOOKUP(U459,$AA$2:$AB$17,2,FALSE),IF(AND(OR($E467={"a/b","b/c","b/a","c/b"}),S459="l"),VLOOKUP(U459,$AC$2:$AD$17,2,FALSE),IF(AND(OR($E467={"a/b","b/c","b/a","c/b"}),S458="w"),VLOOKUP(U458,$AA$2:$AB$17,2,FALSE),IF(AND(OR($E467={"a/b","b/c","b/a","c/b"}),S458="l"),VLOOKUP(U458,$AC$2:$AD$17,2,FALSE),IF(AND(OR($E467={"a/b","b/c","b/a","c/b"}),S457="w"),VLOOKUP(U457,$AA$2:$AB$17,2,FALSE),IF(AND(OR($E467={"a/b","b/c","b/a","c/b"}),S457="l"),VLOOKUP(U457,$AC$2:$AD$17,2,FALSE),IF(OR($E467={"a/b","b/c","b/a","c/b"}),1,"")))))))))))))))))))))))</f>
        <v/>
      </c>
      <c r="V468" s="13" t="str">
        <f>IF(AND(W468="c",$A468&gt;=1,OR(X468={1,"2a","2b",3,"5a","5b","10a","10b","20a","20b","40a","40b","80a","80b","160a","160b"})),"w",IF(AND(W468="",$A468&gt;=1,OR(X468={1,"2a","2b",3,"5a","5b","10a","10b","20a","20b","40a","40b","80a","80b","160a","160b"})),"l",""))</f>
        <v/>
      </c>
      <c r="W468" s="7" t="str">
        <f>IF(OR($A468={3,6,9,12,15,18,21,24,27,30,33,36}),"c","")</f>
        <v/>
      </c>
      <c r="X468" s="14" t="str">
        <f>IF(AND(OR($E467={"a/c","b/c","c/a","c/b"}),V467="w"),VLOOKUP(X467,$AA$2:$AB$17,2,FALSE),IF(AND(OR($E467={"a/c","b/c","c/a","c/b"}),V467="l"),VLOOKUP(X467,$AC$2:$AD$17,2,FALSE),IF(AND(OR($E467={"a/c","b/c","c/a","c/b"}),V466="w"),VLOOKUP(X466,$AA$2:$AB$17,2,FALSE),IF(AND(OR($E467={"a/c","b/c","c/a","c/b"}),V466="l"),VLOOKUP(X466,$AC$2:$AD$17,2,FALSE),IF(AND(OR($E467={"a/c","b/c","c/a","c/b"}),V465="w"),VLOOKUP(X465,$AA$2:$AB$17,2,FALSE),IF(AND(OR($E467={"a/c","b/c","c/a","c/b"}),V465="l"),VLOOKUP(X465,$AC$2:$AD$17,2,FALSE),IF(AND(OR($E467={"a/c","b/c","c/a","c/b"}),V464="w"),VLOOKUP(X464,$AA$2:$AB$17,2,FALSE),IF(AND(OR($E467={"a/c","b/c","c/a","c/b"}),V464="l"),VLOOKUP(X464,$AC$2:$AD$17,2,FALSE),IF(AND(OR($E467={"a/c","b/c","c/a","c/b"}),V463="w"),VLOOKUP(X463,$AA$2:$AB$17,2,FALSE),IF(AND(OR($E467={"a/c","b/c","c/a","c/b"}),V463="l"),VLOOKUP(X463,$AC$2:$AD$17,2,FALSE),IF(AND(OR($E467={"a/c","b/c","c/a","c/b"}),V462="w"),VLOOKUP(X462,$AA$2:$AB$17,2,FALSE),IF(AND(OR($E467={"a/c","b/c","c/a","c/b"}),V462="l"),VLOOKUP(X462,$AC$2:$AD$17,2,FALSE),IF(AND(OR($E467={"a/c","b/c","c/a","c/b"}),V461="w"),VLOOKUP(X461,$AA$2:$AB$17,2,FALSE),IF(AND(OR($E467={"a/c","b/c","c/a","c/b"}),V461="l"),VLOOKUP(X461,$AC$2:$AD$17,2,FALSE),IF(AND(OR($E467={"a/c","b/c","c/a","c/b"}),V460="w"),VLOOKUP(X460,$AA$2:$AB$17,2,FALSE),IF(AND(OR($E467={"a/c","b/c","c/a","c/b"}),V460="l"),VLOOKUP(X460,$AC$2:$AD$17,2,FALSE),IF(AND(OR($E467={"a/c","b/c","c/a","c/b"}),V459="w"),VLOOKUP(X459,$AA$2:$AB$17,2,FALSE),IF(AND(OR($E467={"a/c","b/c","c/a","c/b"}),V459="l"),VLOOKUP(X459,$AC$2:$AD$17,2,FALSE),IF(AND(OR($E467={"a/c","b/c","c/a","c/b"}),V458="w"),VLOOKUP(X458,$AA$2:$AB$17,2,FALSE),IF(AND(OR($E467={"a/c","b/c","c/a","c/b"}),V458="l"),VLOOKUP(X458,$AC$2:$AD$17,2,FALSE),IF(AND(OR($E467={"a/c","b/c","c/a","c/b"}),V457="w"),VLOOKUP(X457,$AA$2:$AB$17,2,FALSE),IF(AND(OR($E467={"a/c","b/c","c/a","c/b"}),V457="l"),VLOOKUP(X457,$AC$2:$AD$17,2,FALSE),IF(OR($E467={"a/c","b/c","c/a","c/b"}),1,"")))))))))))))))))))))))</f>
        <v/>
      </c>
      <c r="Y468" s="12">
        <f t="shared" si="38"/>
        <v>0</v>
      </c>
      <c r="Z468" s="27">
        <f t="shared" si="39"/>
        <v>0</v>
      </c>
    </row>
    <row r="469" spans="2:26">
      <c r="B469" s="9" t="str">
        <f>IF(OR($A469={1,2,3,4,5,6,7,8,9,10,11,12}),1,IF(OR($A469={13,14,15,16,17,18,19,20,21,22,23,24}),2,IF(OR($A469={25,26,27,28,29,30,31,32,33,34,35,36}),3,"")))</f>
        <v/>
      </c>
      <c r="C469" s="9" t="str">
        <f>IF(OR($A469={1,4,7,10,13,16,19,22,25,28,31,34}),"A",IF(OR($A469={2,5,8,11,14,17,20,23,26,29,32,35}),"B",IF(OR($A469={3,6,9,12,15,18,21,24,27,30,33,36}),"C","")))</f>
        <v/>
      </c>
      <c r="D469" t="str">
        <f t="shared" si="40"/>
        <v/>
      </c>
      <c r="E469" t="str">
        <f t="shared" si="41"/>
        <v/>
      </c>
      <c r="F469" s="13" t="str">
        <f>IF(AND(G469="d",$A469&gt;=1,OR(H469={1,"2a","2b",3,"5a","5b","10a","10b","20a","20b","40a","40b","80a","80b","160a","160b"})),"w",IF(AND(G469="",$A469&gt;=1,OR(H469={1,"2a","2b",3,"5a","5b","10a","10b","20a","20b","40a","40b","80a","80b","160a","160b"})),"l",""))</f>
        <v/>
      </c>
      <c r="G469" s="7" t="str">
        <f>IF(OR($A469={1,2,3,4,5,6,7,8,9,10,11,12}),"d","")</f>
        <v/>
      </c>
      <c r="H469" s="14" t="str">
        <f>IF(AND(OR($D468={"1/2","1/3","2/1","3/1"}),F468="w"),VLOOKUP(H468,$AA$2:$AB$17,2,FALSE),IF(AND(OR($D468={"1/2","1/3","2/1","3/1"}),F468="l"),VLOOKUP(H468,$AC$2:$AD$17,2,FALSE),IF(AND(OR($D468={"1/2","1/3","2/1","3/1"}),F467="w"),VLOOKUP(H467,$AA$2:$AB$17,2,FALSE),IF(AND(OR($D468={"1/2","1/3","2/1","3/1"}),F467="l"),VLOOKUP(H467,$AC$2:$AD$17,2,FALSE),IF(AND(OR($D468={"1/2","1/3","2/1","3/1"}),F466="w"),VLOOKUP(H466,$AA$2:$AB$17,2,FALSE),IF(AND(OR($D468={"1/2","1/3","2/1","3/1"}),F466="l"),VLOOKUP(H466,$AC$2:$AD$17,2,FALSE),IF(AND(OR($D468={"1/2","1/3","2/1","3/1"}),F465="w"),VLOOKUP(H465,$AA$2:$AB$17,2,FALSE),IF(AND(OR($D468={"1/2","1/3","2/1","3/1"}),F465="l"),VLOOKUP(H465,$AC$2:$AD$17,2,FALSE),IF(AND(OR($D468={"1/2","1/3","2/1","3/1"}),F464="w"),VLOOKUP(H464,$AA$2:$AB$17,2,FALSE),IF(AND(OR($D468={"1/2","1/3","2/1","3/1"}),F464="l"),VLOOKUP(H464,$AC$2:$AD$17,2,FALSE),IF(AND(OR($D468={"1/2","1/3","2/1","3/1"}),F463="w"),VLOOKUP(H463,$AA$2:$AB$17,2,FALSE),IF(AND(OR($D468={"1/2","1/3","2/1","3/1"}),F463="l"),VLOOKUP(H463,$AC$2:$AD$17,2,FALSE),IF(AND(OR($D468={"1/2","1/3","2/1","3/1"}),F462="w"),VLOOKUP(H462,$AA$2:$AB$17,2,FALSE),IF(AND(OR($D468={"1/2","1/3","2/1","3/1"}),F462="l"),VLOOKUP(H462,$AC$2:$AD$17,2,FALSE),IF(AND(OR($D468={"1/2","1/3","2/1","3/1"}),F461="w"),VLOOKUP(H461,$AA$2:$AB$17,2,FALSE),IF(AND(OR($D468={"1/2","1/3","2/1","3/1"}),F461="l"),VLOOKUP(H461,$AC$2:$AD$17,2,FALSE),IF(AND(OR($D468={"1/2","1/3","2/1","3/1"}),F460="w"),VLOOKUP(H460,$AA$2:$AB$17,2,FALSE),IF(AND(OR($D468={"1/2","1/3","2/1","3/1"}),F460="l"),VLOOKUP(H460,$AC$2:$AD$17,2,FALSE),IF(AND(OR($D468={"1/2","1/3","2/1","3/1"}),F459="w"),VLOOKUP(H459,$AA$2:$AB$17,2,FALSE),IF(AND(OR($D468={"1/2","1/3","2/1","3/1"}),F459="l"),VLOOKUP(H459,$AC$2:$AD$17,2,FALSE),IF(AND(OR($D468={"1/2","1/3","2/1","3/1"}),F458="w"),VLOOKUP(H458,$AA$2:$AB$17,2,FALSE),IF(AND(OR($D468={"1/2","1/3","2/1","3/1"}),F458="l"),VLOOKUP(H458,$AC$2:$AD$17,2,FALSE),IF(OR($D468={"1/2","1/3","2/1","3/1"}),1,"")))))))))))))))))))))))</f>
        <v/>
      </c>
      <c r="I469" s="13" t="str">
        <f>IF(AND(J469="d",$A469&gt;=1,OR(K469={1,"2a","2b",3,"5a","5b","10a","10b","20a","20b","40a","40b","80a","80b","160a","160b"})),"w",IF(AND(J469="",$A469&gt;=1,OR(K469={1,"2a","2b",3,"5a","5b","10a","10b","20a","20b","40a","40b","80a","80b","160a","160b"})),"l",""))</f>
        <v/>
      </c>
      <c r="J469" s="7" t="str">
        <f>IF(OR($A469={13,14,15,16,17,18,19,20,21,22,23,24}),"d","")</f>
        <v/>
      </c>
      <c r="K469" s="14" t="str">
        <f>IF(AND(OR($D468={"1/2","2/3","2/1","3/2"}),I468="w"),VLOOKUP(K468,$AA$2:$AB$17,2,FALSE),IF(AND(OR($D468={"1/2","2/3","2/1","3/2"}),I468="l"),VLOOKUP(K468,$AC$2:$AD$17,2,FALSE),IF(AND(OR($D468={"1/2","2/3","2/1","3/2"}),I467="w"),VLOOKUP(K467,$AA$2:$AB$17,2,FALSE),IF(AND(OR($D468={"1/2","2/3","2/1","3/2"}),I467="l"),VLOOKUP(K467,$AC$2:$AD$17,2,FALSE),IF(AND(OR($D468={"1/2","2/3","2/1","3/2"}),I466="w"),VLOOKUP(K466,$AA$2:$AB$17,2,FALSE),IF(AND(OR($D468={"1/2","2/3","2/1","3/2"}),I466="l"),VLOOKUP(K466,$AC$2:$AD$17,2,FALSE),IF(AND(OR($D468={"1/2","2/3","2/1","3/2"}),I465="w"),VLOOKUP(K465,$AA$2:$AB$17,2,FALSE),IF(AND(OR($D468={"1/2","2/3","2/1","3/2"}),I465="l"),VLOOKUP(K465,$AC$2:$AD$17,2,FALSE),IF(AND(OR($D468={"1/2","2/3","2/1","3/2"}),I464="w"),VLOOKUP(K464,$AA$2:$AB$17,2,FALSE),IF(AND(OR($D468={"1/2","2/3","2/1","3/2"}),I464="l"),VLOOKUP(K464,$AC$2:$AD$17,2,FALSE),IF(AND(OR($D468={"1/2","2/3","2/1","3/2"}),I463="w"),VLOOKUP(K463,$AA$2:$AB$17,2,FALSE),IF(AND(OR($D468={"1/2","2/3","2/1","3/2"}),I463="l"),VLOOKUP(K463,$AC$2:$AD$17,2,FALSE),IF(AND(OR($D468={"1/2","2/3","2/1","3/2"}),I462="w"),VLOOKUP(K462,$AA$2:$AB$17,2,FALSE),IF(AND(OR($D468={"1/2","2/3","2/1","3/2"}),I462="l"),VLOOKUP(K462,$AC$2:$AD$17,2,FALSE),IF(AND(OR($D468={"1/2","2/3","2/1","3/2"}),I461="w"),VLOOKUP(K461,$AA$2:$AB$17,2,FALSE),IF(AND(OR($D468={"1/2","2/3","2/1","3/2"}),I461="l"),VLOOKUP(K461,$AC$2:$AD$17,2,FALSE),IF(AND(OR($D468={"1/2","2/3","2/1","3/2"}),I460="w"),VLOOKUP(K460,$AA$2:$AB$17,2,FALSE),IF(AND(OR($D468={"1/2","2/3","2/1","3/2"}),I460="l"),VLOOKUP(K460,$AC$2:$AD$17,2,FALSE),IF(AND(OR($D468={"1/2","2/3","2/1","3/2"}),I459="w"),VLOOKUP(K459,$AA$2:$AB$17,2,FALSE),IF(AND(OR($D468={"1/2","2/3","2/1","3/2"}),I459="l"),VLOOKUP(K459,$AC$2:$AD$17,2,FALSE),IF(AND(OR($D468={"1/2","2/3","2/1","3/2"}),I458="w"),VLOOKUP(K458,$AA$2:$AB$17,2,FALSE),IF(AND(OR($D468={"1/2","2/3","2/1","3/2"}),I458="l"),VLOOKUP(K458,$AC$2:$AD$17,2,FALSE),IF(OR($D468={"1/2","2/3","2/1","3/2"}),1,"")))))))))))))))))))))))</f>
        <v/>
      </c>
      <c r="L469" s="13" t="str">
        <f>IF(AND(M469="d",$A469&gt;=1,OR(N469={1,"2a","2b",3,"5a","5b","10a","10b","20a","20b","40a","40b","80a","80b","160a","160b"})),"w",IF(AND(M469="",$A469&gt;=1,OR(N469={1,"2a","2b",3,"5a","5b","10a","10b","20a","20b","40a","40b","80a","80b","160a","160b"})),"l",""))</f>
        <v/>
      </c>
      <c r="M469" s="7" t="str">
        <f>IF(OR($A469={25,26,27,28,29,30,31,32,33,34,35,36}),"d","")</f>
        <v/>
      </c>
      <c r="N469" s="14" t="str">
        <f>IF(AND(OR($D468={"1/3","2/3","3/1","3/2"}),L468="w"),VLOOKUP(N468,$AA$2:$AB$17,2,FALSE),IF(AND(OR($D468={"1/3","2/3","3/1","3/2"}),L468="l"),VLOOKUP(N468,$AC$2:$AD$17,2,FALSE),IF(AND(OR($D468={"1/3","2/3","3/1","3/2"}),L467="w"),VLOOKUP(N467,$AA$2:$AB$17,2,FALSE),IF(AND(OR($D468={"1/3","2/3","3/1","3/2"}),L467="l"),VLOOKUP(N467,$AC$2:$AD$17,2,FALSE),IF(AND(OR($D468={"1/3","2/3","3/1","3/2"}),L466="w"),VLOOKUP(N466,$AA$2:$AB$17,2,FALSE),IF(AND(OR($D468={"1/3","2/3","3/1","3/2"}),L466="l"),VLOOKUP(N466,$AC$2:$AD$17,2,FALSE),IF(AND(OR($D468={"1/3","2/3","3/1","3/2"}),L465="w"),VLOOKUP(N465,$AA$2:$AB$17,2,FALSE),IF(AND(OR($D468={"1/3","2/3","3/1","3/2"}),L465="l"),VLOOKUP(N465,$AC$2:$AD$17,2,FALSE),IF(AND(OR($D468={"1/3","2/3","3/1","3/2"}),L464="w"),VLOOKUP(N464,$AA$2:$AB$17,2,FALSE),IF(AND(OR($D468={"1/3","2/3","3/1","3/2"}),L464="l"),VLOOKUP(N464,$AC$2:$AD$17,2,FALSE),IF(AND(OR($D468={"1/3","2/3","3/1","3/2"}),L463="w"),VLOOKUP(N463,$AA$2:$AB$17,2,FALSE),IF(AND(OR($D468={"1/3","2/3","3/1","3/2"}),L463="l"),VLOOKUP(N463,$AC$2:$AD$17,2,FALSE),IF(AND(OR($D468={"1/3","2/3","3/1","3/2"}),L462="w"),VLOOKUP(N462,$AA$2:$AB$17,2,FALSE),IF(AND(OR($D468={"1/3","2/3","3/1","3/2"}),L462="l"),VLOOKUP(N462,$AC$2:$AD$17,2,FALSE),IF(AND(OR($D468={"1/3","2/3","3/1","3/2"}),L461="w"),VLOOKUP(N461,$AA$2:$AB$17,2,FALSE),IF(AND(OR($D468={"1/3","2/3","3/1","3/2"}),L461="l"),VLOOKUP(N461,$AC$2:$AD$17,2,FALSE),IF(AND(OR($D468={"1/3","2/3","3/1","3/2"}),L460="w"),VLOOKUP(N460,$AA$2:$AB$17,2,FALSE),IF(AND(OR($D468={"1/3","2/3","3/1","3/2"}),L460="l"),VLOOKUP(N460,$AC$2:$AD$17,2,FALSE),IF(AND(OR($D468={"1/3","2/3","3/1","3/2"}),L459="w"),VLOOKUP(N459,$AA$2:$AB$17,2,FALSE),IF(AND(OR($D468={"1/3","2/3","3/1","3/2"}),L459="l"),VLOOKUP(N459,$AC$2:$AD$17,2,FALSE),IF(AND(OR($D468={"1/3","2/3","3/1","3/2"}),L458="w"),VLOOKUP(N458,$AA$2:$AB$17,2,FALSE),IF(AND(OR($D468={"1/3","2/3","3/1","3/2"}),L458="l"),VLOOKUP(N458,$AC$2:$AD$17,2,FALSE),IF(OR($D468={"1/3","2/3","3/1","3/2"}),1,"")))))))))))))))))))))))</f>
        <v/>
      </c>
      <c r="O469" s="12">
        <f t="shared" si="37"/>
        <v>0</v>
      </c>
      <c r="P469" s="13" t="str">
        <f>IF(AND(Q469="c",$A469&gt;=1,OR(R469={1,"2a","2b",3,"5a","5b","10a","10b","20a","20b","40a","40b","80a","80b","160a","160b"})),"w",IF(AND(Q469="",$A469&gt;=1,OR(R469={1,"2a","2b",3,"5a","5b","10a","10b","20a","20b","40a","40b","80a","80b","160a","160b"})),"l",""))</f>
        <v/>
      </c>
      <c r="Q469" s="7" t="str">
        <f>IF(OR($A469={1,4,7,10,13,16,19,22,25,28,31,34}),"c","")</f>
        <v/>
      </c>
      <c r="R469" s="14" t="str">
        <f>IF(AND(OR($E468={"a/b","a/c","b/a","c/a"}),P468="w"),VLOOKUP(R468,$AA$2:$AB$17,2,FALSE),IF(AND(OR($E468={"a/b","a/c","b/a","c/a"}),P468="l"),VLOOKUP(R468,$AC$2:$AD$17,2,FALSE),IF(AND(OR($E468={"a/b","a/c","b/a","c/a"}),P467="w"),VLOOKUP(R467,$AA$2:$AB$17,2,FALSE),IF(AND(OR($E468={"a/b","a/c","b/a","c/a"}),P467="l"),VLOOKUP(R467,$AC$2:$AD$17,2,FALSE),IF(AND(OR($E468={"a/b","a/c","b/a","c/a"}),P466="w"),VLOOKUP(R466,$AA$2:$AB$17,2,FALSE),IF(AND(OR($E468={"a/b","a/c","b/a","c/a"}),P466="l"),VLOOKUP(R466,$AC$2:$AD$17,2,FALSE),IF(AND(OR($E468={"a/b","a/c","b/a","c/a"}),P465="w"),VLOOKUP(R465,$AA$2:$AB$17,2,FALSE),IF(AND(OR($E468={"a/b","a/c","b/a","c/a"}),P465="l"),VLOOKUP(R465,$AC$2:$AD$17,2,FALSE),IF(AND(OR($E468={"a/b","a/c","b/a","c/a"}),P464="w"),VLOOKUP(R464,$AA$2:$AB$17,2,FALSE),IF(AND(OR($E468={"a/b","a/c","b/a","c/a"}),P464="l"),VLOOKUP(R464,$AC$2:$AD$17,2,FALSE),IF(AND(OR($E468={"a/b","a/c","b/a","c/a"}),P463="w"),VLOOKUP(R463,$AA$2:$AB$17,2,FALSE),IF(AND(OR($E468={"a/b","a/c","b/a","c/a"}),P463="l"),VLOOKUP(R463,$AC$2:$AD$17,2,FALSE),IF(AND(OR($E468={"a/b","a/c","b/a","c/a"}),P462="w"),VLOOKUP(R462,$AA$2:$AB$17,2,FALSE),IF(AND(OR($E468={"a/b","a/c","b/a","c/a"}),P462="l"),VLOOKUP(R462,$AC$2:$AD$17,2,FALSE),IF(AND(OR($E468={"a/b","a/c","b/a","c/a"}),P461="w"),VLOOKUP(R461,$AA$2:$AB$17,2,FALSE),IF(AND(OR($E468={"a/b","a/c","b/a","c/a"}),P461="l"),VLOOKUP(R461,$AC$2:$AD$17,2,FALSE),IF(AND(OR($E468={"a/b","a/c","b/a","c/a"}),P460="w"),VLOOKUP(R460,$AA$2:$AB$17,2,FALSE),IF(AND(OR($E468={"a/b","a/c","b/a","c/a"}),P460="l"),VLOOKUP(R460,$AC$2:$AD$17,2,FALSE),IF(AND(OR($E468={"a/b","a/c","b/a","c/a"}),P459="w"),VLOOKUP(R459,$AA$2:$AB$17,2,FALSE),IF(AND(OR($E468={"a/b","a/c","b/a","c/a"}),P459="l"),VLOOKUP(R459,$AC$2:$AD$17,2,FALSE),IF(AND(OR($E468={"a/b","a/c","b/a","c/a"}),P458="w"),VLOOKUP(R458,$AA$2:$AB$17,2,FALSE),IF(AND(OR($E468={"a/b","a/c","b/a","c/a"}),P458="l"),VLOOKUP(R458,$AC$2:$AD$17,2,FALSE),IF(OR($E468={"a/b","a/c","b/a","c/a"}),1,"")))))))))))))))))))))))</f>
        <v/>
      </c>
      <c r="S469" s="13" t="str">
        <f>IF(AND(T469="c",$A469&gt;=1,OR(U469={1,"2a","2b",3,"5a","5b","10a","10b","20a","20b","40a","40b","80a","80b","160a","160b"})),"w",IF(AND(T469="",$A469&gt;=1,OR(U469={1,"2a","2b",3,"5a","5b","10a","10b","20a","20b","40a","40b","80a","80b","160a","160b"})),"l",""))</f>
        <v/>
      </c>
      <c r="T469" s="7" t="str">
        <f>IF(OR($A469={2,5,8,11,14,17,20,23,26,29,32,35}),"c","")</f>
        <v/>
      </c>
      <c r="U469" s="14" t="str">
        <f>IF(AND(OR($E468={"a/b","b/c","b/a","c/b"}),S468="w"),VLOOKUP(U468,$AA$2:$AB$17,2,FALSE),IF(AND(OR($E468={"a/b","b/c","b/a","c/b"}),S468="l"),VLOOKUP(U468,$AC$2:$AD$17,2,FALSE),IF(AND(OR($E468={"a/b","b/c","b/a","c/b"}),S467="w"),VLOOKUP(U467,$AA$2:$AB$17,2,FALSE),IF(AND(OR($E468={"a/b","b/c","b/a","c/b"}),S467="l"),VLOOKUP(U467,$AC$2:$AD$17,2,FALSE),IF(AND(OR($E468={"a/b","b/c","b/a","c/b"}),S466="w"),VLOOKUP(U466,$AA$2:$AB$17,2,FALSE),IF(AND(OR($E468={"a/b","b/c","b/a","c/b"}),S466="l"),VLOOKUP(U466,$AC$2:$AD$17,2,FALSE),IF(AND(OR($E468={"a/b","b/c","b/a","c/b"}),S465="w"),VLOOKUP(U465,$AA$2:$AB$17,2,FALSE),IF(AND(OR($E468={"a/b","b/c","b/a","c/b"}),S465="l"),VLOOKUP(U465,$AC$2:$AD$17,2,FALSE),IF(AND(OR($E468={"a/b","b/c","b/a","c/b"}),S464="w"),VLOOKUP(U464,$AA$2:$AB$17,2,FALSE),IF(AND(OR($E468={"a/b","b/c","b/a","c/b"}),S464="l"),VLOOKUP(U464,$AC$2:$AD$17,2,FALSE),IF(AND(OR($E468={"a/b","b/c","b/a","c/b"}),S463="w"),VLOOKUP(U463,$AA$2:$AB$17,2,FALSE),IF(AND(OR($E468={"a/b","b/c","b/a","c/b"}),S463="l"),VLOOKUP(U463,$AC$2:$AD$17,2,FALSE),IF(AND(OR($E468={"a/b","b/c","b/a","c/b"}),S462="w"),VLOOKUP(U462,$AA$2:$AB$17,2,FALSE),IF(AND(OR($E468={"a/b","b/c","b/a","c/b"}),S462="l"),VLOOKUP(U462,$AC$2:$AD$17,2,FALSE),IF(AND(OR($E468={"a/b","b/c","b/a","c/b"}),S461="w"),VLOOKUP(U461,$AA$2:$AB$17,2,FALSE),IF(AND(OR($E468={"a/b","b/c","b/a","c/b"}),S461="l"),VLOOKUP(U461,$AC$2:$AD$17,2,FALSE),IF(AND(OR($E468={"a/b","b/c","b/a","c/b"}),S460="w"),VLOOKUP(U460,$AA$2:$AB$17,2,FALSE),IF(AND(OR($E468={"a/b","b/c","b/a","c/b"}),S460="l"),VLOOKUP(U460,$AC$2:$AD$17,2,FALSE),IF(AND(OR($E468={"a/b","b/c","b/a","c/b"}),S459="w"),VLOOKUP(U459,$AA$2:$AB$17,2,FALSE),IF(AND(OR($E468={"a/b","b/c","b/a","c/b"}),S459="l"),VLOOKUP(U459,$AC$2:$AD$17,2,FALSE),IF(AND(OR($E468={"a/b","b/c","b/a","c/b"}),S458="w"),VLOOKUP(U458,$AA$2:$AB$17,2,FALSE),IF(AND(OR($E468={"a/b","b/c","b/a","c/b"}),S458="l"),VLOOKUP(U458,$AC$2:$AD$17,2,FALSE),IF(OR($E468={"a/b","b/c","b/a","c/b"}),1,"")))))))))))))))))))))))</f>
        <v/>
      </c>
      <c r="V469" s="13" t="str">
        <f>IF(AND(W469="c",$A469&gt;=1,OR(X469={1,"2a","2b",3,"5a","5b","10a","10b","20a","20b","40a","40b","80a","80b","160a","160b"})),"w",IF(AND(W469="",$A469&gt;=1,OR(X469={1,"2a","2b",3,"5a","5b","10a","10b","20a","20b","40a","40b","80a","80b","160a","160b"})),"l",""))</f>
        <v/>
      </c>
      <c r="W469" s="7" t="str">
        <f>IF(OR($A469={3,6,9,12,15,18,21,24,27,30,33,36}),"c","")</f>
        <v/>
      </c>
      <c r="X469" s="14" t="str">
        <f>IF(AND(OR($E468={"a/c","b/c","c/a","c/b"}),V468="w"),VLOOKUP(X468,$AA$2:$AB$17,2,FALSE),IF(AND(OR($E468={"a/c","b/c","c/a","c/b"}),V468="l"),VLOOKUP(X468,$AC$2:$AD$17,2,FALSE),IF(AND(OR($E468={"a/c","b/c","c/a","c/b"}),V467="w"),VLOOKUP(X467,$AA$2:$AB$17,2,FALSE),IF(AND(OR($E468={"a/c","b/c","c/a","c/b"}),V467="l"),VLOOKUP(X467,$AC$2:$AD$17,2,FALSE),IF(AND(OR($E468={"a/c","b/c","c/a","c/b"}),V466="w"),VLOOKUP(X466,$AA$2:$AB$17,2,FALSE),IF(AND(OR($E468={"a/c","b/c","c/a","c/b"}),V466="l"),VLOOKUP(X466,$AC$2:$AD$17,2,FALSE),IF(AND(OR($E468={"a/c","b/c","c/a","c/b"}),V465="w"),VLOOKUP(X465,$AA$2:$AB$17,2,FALSE),IF(AND(OR($E468={"a/c","b/c","c/a","c/b"}),V465="l"),VLOOKUP(X465,$AC$2:$AD$17,2,FALSE),IF(AND(OR($E468={"a/c","b/c","c/a","c/b"}),V464="w"),VLOOKUP(X464,$AA$2:$AB$17,2,FALSE),IF(AND(OR($E468={"a/c","b/c","c/a","c/b"}),V464="l"),VLOOKUP(X464,$AC$2:$AD$17,2,FALSE),IF(AND(OR($E468={"a/c","b/c","c/a","c/b"}),V463="w"),VLOOKUP(X463,$AA$2:$AB$17,2,FALSE),IF(AND(OR($E468={"a/c","b/c","c/a","c/b"}),V463="l"),VLOOKUP(X463,$AC$2:$AD$17,2,FALSE),IF(AND(OR($E468={"a/c","b/c","c/a","c/b"}),V462="w"),VLOOKUP(X462,$AA$2:$AB$17,2,FALSE),IF(AND(OR($E468={"a/c","b/c","c/a","c/b"}),V462="l"),VLOOKUP(X462,$AC$2:$AD$17,2,FALSE),IF(AND(OR($E468={"a/c","b/c","c/a","c/b"}),V461="w"),VLOOKUP(X461,$AA$2:$AB$17,2,FALSE),IF(AND(OR($E468={"a/c","b/c","c/a","c/b"}),V461="l"),VLOOKUP(X461,$AC$2:$AD$17,2,FALSE),IF(AND(OR($E468={"a/c","b/c","c/a","c/b"}),V460="w"),VLOOKUP(X460,$AA$2:$AB$17,2,FALSE),IF(AND(OR($E468={"a/c","b/c","c/a","c/b"}),V460="l"),VLOOKUP(X460,$AC$2:$AD$17,2,FALSE),IF(AND(OR($E468={"a/c","b/c","c/a","c/b"}),V459="w"),VLOOKUP(X459,$AA$2:$AB$17,2,FALSE),IF(AND(OR($E468={"a/c","b/c","c/a","c/b"}),V459="l"),VLOOKUP(X459,$AC$2:$AD$17,2,FALSE),IF(AND(OR($E468={"a/c","b/c","c/a","c/b"}),V458="w"),VLOOKUP(X458,$AA$2:$AB$17,2,FALSE),IF(AND(OR($E468={"a/c","b/c","c/a","c/b"}),V458="l"),VLOOKUP(X458,$AC$2:$AD$17,2,FALSE),IF(OR($E468={"a/c","b/c","c/a","c/b"}),1,"")))))))))))))))))))))))</f>
        <v/>
      </c>
      <c r="Y469" s="12">
        <f t="shared" si="38"/>
        <v>0</v>
      </c>
      <c r="Z469" s="27">
        <f t="shared" si="39"/>
        <v>0</v>
      </c>
    </row>
    <row r="470" spans="2:26">
      <c r="B470" s="9" t="str">
        <f>IF(OR($A470={1,2,3,4,5,6,7,8,9,10,11,12}),1,IF(OR($A470={13,14,15,16,17,18,19,20,21,22,23,24}),2,IF(OR($A470={25,26,27,28,29,30,31,32,33,34,35,36}),3,"")))</f>
        <v/>
      </c>
      <c r="C470" s="9" t="str">
        <f>IF(OR($A470={1,4,7,10,13,16,19,22,25,28,31,34}),"A",IF(OR($A470={2,5,8,11,14,17,20,23,26,29,32,35}),"B",IF(OR($A470={3,6,9,12,15,18,21,24,27,30,33,36}),"C","")))</f>
        <v/>
      </c>
      <c r="D470" t="str">
        <f t="shared" si="40"/>
        <v/>
      </c>
      <c r="E470" t="str">
        <f t="shared" si="41"/>
        <v/>
      </c>
      <c r="F470" s="13" t="str">
        <f>IF(AND(G470="d",$A470&gt;=1,OR(H470={1,"2a","2b",3,"5a","5b","10a","10b","20a","20b","40a","40b","80a","80b","160a","160b"})),"w",IF(AND(G470="",$A470&gt;=1,OR(H470={1,"2a","2b",3,"5a","5b","10a","10b","20a","20b","40a","40b","80a","80b","160a","160b"})),"l",""))</f>
        <v/>
      </c>
      <c r="G470" s="7" t="str">
        <f>IF(OR($A470={1,2,3,4,5,6,7,8,9,10,11,12}),"d","")</f>
        <v/>
      </c>
      <c r="H470" s="14" t="str">
        <f>IF(AND(OR($D469={"1/2","1/3","2/1","3/1"}),F469="w"),VLOOKUP(H469,$AA$2:$AB$17,2,FALSE),IF(AND(OR($D469={"1/2","1/3","2/1","3/1"}),F469="l"),VLOOKUP(H469,$AC$2:$AD$17,2,FALSE),IF(AND(OR($D469={"1/2","1/3","2/1","3/1"}),F468="w"),VLOOKUP(H468,$AA$2:$AB$17,2,FALSE),IF(AND(OR($D469={"1/2","1/3","2/1","3/1"}),F468="l"),VLOOKUP(H468,$AC$2:$AD$17,2,FALSE),IF(AND(OR($D469={"1/2","1/3","2/1","3/1"}),F467="w"),VLOOKUP(H467,$AA$2:$AB$17,2,FALSE),IF(AND(OR($D469={"1/2","1/3","2/1","3/1"}),F467="l"),VLOOKUP(H467,$AC$2:$AD$17,2,FALSE),IF(AND(OR($D469={"1/2","1/3","2/1","3/1"}),F466="w"),VLOOKUP(H466,$AA$2:$AB$17,2,FALSE),IF(AND(OR($D469={"1/2","1/3","2/1","3/1"}),F466="l"),VLOOKUP(H466,$AC$2:$AD$17,2,FALSE),IF(AND(OR($D469={"1/2","1/3","2/1","3/1"}),F465="w"),VLOOKUP(H465,$AA$2:$AB$17,2,FALSE),IF(AND(OR($D469={"1/2","1/3","2/1","3/1"}),F465="l"),VLOOKUP(H465,$AC$2:$AD$17,2,FALSE),IF(AND(OR($D469={"1/2","1/3","2/1","3/1"}),F464="w"),VLOOKUP(H464,$AA$2:$AB$17,2,FALSE),IF(AND(OR($D469={"1/2","1/3","2/1","3/1"}),F464="l"),VLOOKUP(H464,$AC$2:$AD$17,2,FALSE),IF(AND(OR($D469={"1/2","1/3","2/1","3/1"}),F463="w"),VLOOKUP(H463,$AA$2:$AB$17,2,FALSE),IF(AND(OR($D469={"1/2","1/3","2/1","3/1"}),F463="l"),VLOOKUP(H463,$AC$2:$AD$17,2,FALSE),IF(AND(OR($D469={"1/2","1/3","2/1","3/1"}),F462="w"),VLOOKUP(H462,$AA$2:$AB$17,2,FALSE),IF(AND(OR($D469={"1/2","1/3","2/1","3/1"}),F462="l"),VLOOKUP(H462,$AC$2:$AD$17,2,FALSE),IF(AND(OR($D469={"1/2","1/3","2/1","3/1"}),F461="w"),VLOOKUP(H461,$AA$2:$AB$17,2,FALSE),IF(AND(OR($D469={"1/2","1/3","2/1","3/1"}),F461="l"),VLOOKUP(H461,$AC$2:$AD$17,2,FALSE),IF(AND(OR($D469={"1/2","1/3","2/1","3/1"}),F460="w"),VLOOKUP(H460,$AA$2:$AB$17,2,FALSE),IF(AND(OR($D469={"1/2","1/3","2/1","3/1"}),F460="l"),VLOOKUP(H460,$AC$2:$AD$17,2,FALSE),IF(AND(OR($D469={"1/2","1/3","2/1","3/1"}),F459="w"),VLOOKUP(H459,$AA$2:$AB$17,2,FALSE),IF(AND(OR($D469={"1/2","1/3","2/1","3/1"}),F459="l"),VLOOKUP(H459,$AC$2:$AD$17,2,FALSE),IF(OR($D469={"1/2","1/3","2/1","3/1"}),1,"")))))))))))))))))))))))</f>
        <v/>
      </c>
      <c r="I470" s="13" t="str">
        <f>IF(AND(J470="d",$A470&gt;=1,OR(K470={1,"2a","2b",3,"5a","5b","10a","10b","20a","20b","40a","40b","80a","80b","160a","160b"})),"w",IF(AND(J470="",$A470&gt;=1,OR(K470={1,"2a","2b",3,"5a","5b","10a","10b","20a","20b","40a","40b","80a","80b","160a","160b"})),"l",""))</f>
        <v/>
      </c>
      <c r="J470" s="7" t="str">
        <f>IF(OR($A470={13,14,15,16,17,18,19,20,21,22,23,24}),"d","")</f>
        <v/>
      </c>
      <c r="K470" s="14" t="str">
        <f>IF(AND(OR($D469={"1/2","2/3","2/1","3/2"}),I469="w"),VLOOKUP(K469,$AA$2:$AB$17,2,FALSE),IF(AND(OR($D469={"1/2","2/3","2/1","3/2"}),I469="l"),VLOOKUP(K469,$AC$2:$AD$17,2,FALSE),IF(AND(OR($D469={"1/2","2/3","2/1","3/2"}),I468="w"),VLOOKUP(K468,$AA$2:$AB$17,2,FALSE),IF(AND(OR($D469={"1/2","2/3","2/1","3/2"}),I468="l"),VLOOKUP(K468,$AC$2:$AD$17,2,FALSE),IF(AND(OR($D469={"1/2","2/3","2/1","3/2"}),I467="w"),VLOOKUP(K467,$AA$2:$AB$17,2,FALSE),IF(AND(OR($D469={"1/2","2/3","2/1","3/2"}),I467="l"),VLOOKUP(K467,$AC$2:$AD$17,2,FALSE),IF(AND(OR($D469={"1/2","2/3","2/1","3/2"}),I466="w"),VLOOKUP(K466,$AA$2:$AB$17,2,FALSE),IF(AND(OR($D469={"1/2","2/3","2/1","3/2"}),I466="l"),VLOOKUP(K466,$AC$2:$AD$17,2,FALSE),IF(AND(OR($D469={"1/2","2/3","2/1","3/2"}),I465="w"),VLOOKUP(K465,$AA$2:$AB$17,2,FALSE),IF(AND(OR($D469={"1/2","2/3","2/1","3/2"}),I465="l"),VLOOKUP(K465,$AC$2:$AD$17,2,FALSE),IF(AND(OR($D469={"1/2","2/3","2/1","3/2"}),I464="w"),VLOOKUP(K464,$AA$2:$AB$17,2,FALSE),IF(AND(OR($D469={"1/2","2/3","2/1","3/2"}),I464="l"),VLOOKUP(K464,$AC$2:$AD$17,2,FALSE),IF(AND(OR($D469={"1/2","2/3","2/1","3/2"}),I463="w"),VLOOKUP(K463,$AA$2:$AB$17,2,FALSE),IF(AND(OR($D469={"1/2","2/3","2/1","3/2"}),I463="l"),VLOOKUP(K463,$AC$2:$AD$17,2,FALSE),IF(AND(OR($D469={"1/2","2/3","2/1","3/2"}),I462="w"),VLOOKUP(K462,$AA$2:$AB$17,2,FALSE),IF(AND(OR($D469={"1/2","2/3","2/1","3/2"}),I462="l"),VLOOKUP(K462,$AC$2:$AD$17,2,FALSE),IF(AND(OR($D469={"1/2","2/3","2/1","3/2"}),I461="w"),VLOOKUP(K461,$AA$2:$AB$17,2,FALSE),IF(AND(OR($D469={"1/2","2/3","2/1","3/2"}),I461="l"),VLOOKUP(K461,$AC$2:$AD$17,2,FALSE),IF(AND(OR($D469={"1/2","2/3","2/1","3/2"}),I460="w"),VLOOKUP(K460,$AA$2:$AB$17,2,FALSE),IF(AND(OR($D469={"1/2","2/3","2/1","3/2"}),I460="l"),VLOOKUP(K460,$AC$2:$AD$17,2,FALSE),IF(AND(OR($D469={"1/2","2/3","2/1","3/2"}),I459="w"),VLOOKUP(K459,$AA$2:$AB$17,2,FALSE),IF(AND(OR($D469={"1/2","2/3","2/1","3/2"}),I459="l"),VLOOKUP(K459,$AC$2:$AD$17,2,FALSE),IF(OR($D469={"1/2","2/3","2/1","3/2"}),1,"")))))))))))))))))))))))</f>
        <v/>
      </c>
      <c r="L470" s="13" t="str">
        <f>IF(AND(M470="d",$A470&gt;=1,OR(N470={1,"2a","2b",3,"5a","5b","10a","10b","20a","20b","40a","40b","80a","80b","160a","160b"})),"w",IF(AND(M470="",$A470&gt;=1,OR(N470={1,"2a","2b",3,"5a","5b","10a","10b","20a","20b","40a","40b","80a","80b","160a","160b"})),"l",""))</f>
        <v/>
      </c>
      <c r="M470" s="7" t="str">
        <f>IF(OR($A470={25,26,27,28,29,30,31,32,33,34,35,36}),"d","")</f>
        <v/>
      </c>
      <c r="N470" s="14" t="str">
        <f>IF(AND(OR($D469={"1/3","2/3","3/1","3/2"}),L469="w"),VLOOKUP(N469,$AA$2:$AB$17,2,FALSE),IF(AND(OR($D469={"1/3","2/3","3/1","3/2"}),L469="l"),VLOOKUP(N469,$AC$2:$AD$17,2,FALSE),IF(AND(OR($D469={"1/3","2/3","3/1","3/2"}),L468="w"),VLOOKUP(N468,$AA$2:$AB$17,2,FALSE),IF(AND(OR($D469={"1/3","2/3","3/1","3/2"}),L468="l"),VLOOKUP(N468,$AC$2:$AD$17,2,FALSE),IF(AND(OR($D469={"1/3","2/3","3/1","3/2"}),L467="w"),VLOOKUP(N467,$AA$2:$AB$17,2,FALSE),IF(AND(OR($D469={"1/3","2/3","3/1","3/2"}),L467="l"),VLOOKUP(N467,$AC$2:$AD$17,2,FALSE),IF(AND(OR($D469={"1/3","2/3","3/1","3/2"}),L466="w"),VLOOKUP(N466,$AA$2:$AB$17,2,FALSE),IF(AND(OR($D469={"1/3","2/3","3/1","3/2"}),L466="l"),VLOOKUP(N466,$AC$2:$AD$17,2,FALSE),IF(AND(OR($D469={"1/3","2/3","3/1","3/2"}),L465="w"),VLOOKUP(N465,$AA$2:$AB$17,2,FALSE),IF(AND(OR($D469={"1/3","2/3","3/1","3/2"}),L465="l"),VLOOKUP(N465,$AC$2:$AD$17,2,FALSE),IF(AND(OR($D469={"1/3","2/3","3/1","3/2"}),L464="w"),VLOOKUP(N464,$AA$2:$AB$17,2,FALSE),IF(AND(OR($D469={"1/3","2/3","3/1","3/2"}),L464="l"),VLOOKUP(N464,$AC$2:$AD$17,2,FALSE),IF(AND(OR($D469={"1/3","2/3","3/1","3/2"}),L463="w"),VLOOKUP(N463,$AA$2:$AB$17,2,FALSE),IF(AND(OR($D469={"1/3","2/3","3/1","3/2"}),L463="l"),VLOOKUP(N463,$AC$2:$AD$17,2,FALSE),IF(AND(OR($D469={"1/3","2/3","3/1","3/2"}),L462="w"),VLOOKUP(N462,$AA$2:$AB$17,2,FALSE),IF(AND(OR($D469={"1/3","2/3","3/1","3/2"}),L462="l"),VLOOKUP(N462,$AC$2:$AD$17,2,FALSE),IF(AND(OR($D469={"1/3","2/3","3/1","3/2"}),L461="w"),VLOOKUP(N461,$AA$2:$AB$17,2,FALSE),IF(AND(OR($D469={"1/3","2/3","3/1","3/2"}),L461="l"),VLOOKUP(N461,$AC$2:$AD$17,2,FALSE),IF(AND(OR($D469={"1/3","2/3","3/1","3/2"}),L460="w"),VLOOKUP(N460,$AA$2:$AB$17,2,FALSE),IF(AND(OR($D469={"1/3","2/3","3/1","3/2"}),L460="l"),VLOOKUP(N460,$AC$2:$AD$17,2,FALSE),IF(AND(OR($D469={"1/3","2/3","3/1","3/2"}),L459="w"),VLOOKUP(N459,$AA$2:$AB$17,2,FALSE),IF(AND(OR($D469={"1/3","2/3","3/1","3/2"}),L459="l"),VLOOKUP(N459,$AC$2:$AD$17,2,FALSE),IF(OR($D469={"1/3","2/3","3/1","3/2"}),1,"")))))))))))))))))))))))</f>
        <v/>
      </c>
      <c r="O470" s="12">
        <f t="shared" si="37"/>
        <v>0</v>
      </c>
      <c r="P470" s="13" t="str">
        <f>IF(AND(Q470="c",$A470&gt;=1,OR(R470={1,"2a","2b",3,"5a","5b","10a","10b","20a","20b","40a","40b","80a","80b","160a","160b"})),"w",IF(AND(Q470="",$A470&gt;=1,OR(R470={1,"2a","2b",3,"5a","5b","10a","10b","20a","20b","40a","40b","80a","80b","160a","160b"})),"l",""))</f>
        <v/>
      </c>
      <c r="Q470" s="7" t="str">
        <f>IF(OR($A470={1,4,7,10,13,16,19,22,25,28,31,34}),"c","")</f>
        <v/>
      </c>
      <c r="R470" s="14" t="str">
        <f>IF(AND(OR($E469={"a/b","a/c","b/a","c/a"}),P469="w"),VLOOKUP(R469,$AA$2:$AB$17,2,FALSE),IF(AND(OR($E469={"a/b","a/c","b/a","c/a"}),P469="l"),VLOOKUP(R469,$AC$2:$AD$17,2,FALSE),IF(AND(OR($E469={"a/b","a/c","b/a","c/a"}),P468="w"),VLOOKUP(R468,$AA$2:$AB$17,2,FALSE),IF(AND(OR($E469={"a/b","a/c","b/a","c/a"}),P468="l"),VLOOKUP(R468,$AC$2:$AD$17,2,FALSE),IF(AND(OR($E469={"a/b","a/c","b/a","c/a"}),P467="w"),VLOOKUP(R467,$AA$2:$AB$17,2,FALSE),IF(AND(OR($E469={"a/b","a/c","b/a","c/a"}),P467="l"),VLOOKUP(R467,$AC$2:$AD$17,2,FALSE),IF(AND(OR($E469={"a/b","a/c","b/a","c/a"}),P466="w"),VLOOKUP(R466,$AA$2:$AB$17,2,FALSE),IF(AND(OR($E469={"a/b","a/c","b/a","c/a"}),P466="l"),VLOOKUP(R466,$AC$2:$AD$17,2,FALSE),IF(AND(OR($E469={"a/b","a/c","b/a","c/a"}),P465="w"),VLOOKUP(R465,$AA$2:$AB$17,2,FALSE),IF(AND(OR($E469={"a/b","a/c","b/a","c/a"}),P465="l"),VLOOKUP(R465,$AC$2:$AD$17,2,FALSE),IF(AND(OR($E469={"a/b","a/c","b/a","c/a"}),P464="w"),VLOOKUP(R464,$AA$2:$AB$17,2,FALSE),IF(AND(OR($E469={"a/b","a/c","b/a","c/a"}),P464="l"),VLOOKUP(R464,$AC$2:$AD$17,2,FALSE),IF(AND(OR($E469={"a/b","a/c","b/a","c/a"}),P463="w"),VLOOKUP(R463,$AA$2:$AB$17,2,FALSE),IF(AND(OR($E469={"a/b","a/c","b/a","c/a"}),P463="l"),VLOOKUP(R463,$AC$2:$AD$17,2,FALSE),IF(AND(OR($E469={"a/b","a/c","b/a","c/a"}),P462="w"),VLOOKUP(R462,$AA$2:$AB$17,2,FALSE),IF(AND(OR($E469={"a/b","a/c","b/a","c/a"}),P462="l"),VLOOKUP(R462,$AC$2:$AD$17,2,FALSE),IF(AND(OR($E469={"a/b","a/c","b/a","c/a"}),P461="w"),VLOOKUP(R461,$AA$2:$AB$17,2,FALSE),IF(AND(OR($E469={"a/b","a/c","b/a","c/a"}),P461="l"),VLOOKUP(R461,$AC$2:$AD$17,2,FALSE),IF(AND(OR($E469={"a/b","a/c","b/a","c/a"}),P460="w"),VLOOKUP(R460,$AA$2:$AB$17,2,FALSE),IF(AND(OR($E469={"a/b","a/c","b/a","c/a"}),P460="l"),VLOOKUP(R460,$AC$2:$AD$17,2,FALSE),IF(AND(OR($E469={"a/b","a/c","b/a","c/a"}),P459="w"),VLOOKUP(R459,$AA$2:$AB$17,2,FALSE),IF(AND(OR($E469={"a/b","a/c","b/a","c/a"}),P459="l"),VLOOKUP(R459,$AC$2:$AD$17,2,FALSE),IF(OR($E469={"a/b","a/c","b/a","c/a"}),1,"")))))))))))))))))))))))</f>
        <v/>
      </c>
      <c r="S470" s="13" t="str">
        <f>IF(AND(T470="c",$A470&gt;=1,OR(U470={1,"2a","2b",3,"5a","5b","10a","10b","20a","20b","40a","40b","80a","80b","160a","160b"})),"w",IF(AND(T470="",$A470&gt;=1,OR(U470={1,"2a","2b",3,"5a","5b","10a","10b","20a","20b","40a","40b","80a","80b","160a","160b"})),"l",""))</f>
        <v/>
      </c>
      <c r="T470" s="7" t="str">
        <f>IF(OR($A470={2,5,8,11,14,17,20,23,26,29,32,35}),"c","")</f>
        <v/>
      </c>
      <c r="U470" s="14" t="str">
        <f>IF(AND(OR($E469={"a/b","b/c","b/a","c/b"}),S469="w"),VLOOKUP(U469,$AA$2:$AB$17,2,FALSE),IF(AND(OR($E469={"a/b","b/c","b/a","c/b"}),S469="l"),VLOOKUP(U469,$AC$2:$AD$17,2,FALSE),IF(AND(OR($E469={"a/b","b/c","b/a","c/b"}),S468="w"),VLOOKUP(U468,$AA$2:$AB$17,2,FALSE),IF(AND(OR($E469={"a/b","b/c","b/a","c/b"}),S468="l"),VLOOKUP(U468,$AC$2:$AD$17,2,FALSE),IF(AND(OR($E469={"a/b","b/c","b/a","c/b"}),S467="w"),VLOOKUP(U467,$AA$2:$AB$17,2,FALSE),IF(AND(OR($E469={"a/b","b/c","b/a","c/b"}),S467="l"),VLOOKUP(U467,$AC$2:$AD$17,2,FALSE),IF(AND(OR($E469={"a/b","b/c","b/a","c/b"}),S466="w"),VLOOKUP(U466,$AA$2:$AB$17,2,FALSE),IF(AND(OR($E469={"a/b","b/c","b/a","c/b"}),S466="l"),VLOOKUP(U466,$AC$2:$AD$17,2,FALSE),IF(AND(OR($E469={"a/b","b/c","b/a","c/b"}),S465="w"),VLOOKUP(U465,$AA$2:$AB$17,2,FALSE),IF(AND(OR($E469={"a/b","b/c","b/a","c/b"}),S465="l"),VLOOKUP(U465,$AC$2:$AD$17,2,FALSE),IF(AND(OR($E469={"a/b","b/c","b/a","c/b"}),S464="w"),VLOOKUP(U464,$AA$2:$AB$17,2,FALSE),IF(AND(OR($E469={"a/b","b/c","b/a","c/b"}),S464="l"),VLOOKUP(U464,$AC$2:$AD$17,2,FALSE),IF(AND(OR($E469={"a/b","b/c","b/a","c/b"}),S463="w"),VLOOKUP(U463,$AA$2:$AB$17,2,FALSE),IF(AND(OR($E469={"a/b","b/c","b/a","c/b"}),S463="l"),VLOOKUP(U463,$AC$2:$AD$17,2,FALSE),IF(AND(OR($E469={"a/b","b/c","b/a","c/b"}),S462="w"),VLOOKUP(U462,$AA$2:$AB$17,2,FALSE),IF(AND(OR($E469={"a/b","b/c","b/a","c/b"}),S462="l"),VLOOKUP(U462,$AC$2:$AD$17,2,FALSE),IF(AND(OR($E469={"a/b","b/c","b/a","c/b"}),S461="w"),VLOOKUP(U461,$AA$2:$AB$17,2,FALSE),IF(AND(OR($E469={"a/b","b/c","b/a","c/b"}),S461="l"),VLOOKUP(U461,$AC$2:$AD$17,2,FALSE),IF(AND(OR($E469={"a/b","b/c","b/a","c/b"}),S460="w"),VLOOKUP(U460,$AA$2:$AB$17,2,FALSE),IF(AND(OR($E469={"a/b","b/c","b/a","c/b"}),S460="l"),VLOOKUP(U460,$AC$2:$AD$17,2,FALSE),IF(AND(OR($E469={"a/b","b/c","b/a","c/b"}),S459="w"),VLOOKUP(U459,$AA$2:$AB$17,2,FALSE),IF(AND(OR($E469={"a/b","b/c","b/a","c/b"}),S459="l"),VLOOKUP(U459,$AC$2:$AD$17,2,FALSE),IF(OR($E469={"a/b","b/c","b/a","c/b"}),1,"")))))))))))))))))))))))</f>
        <v/>
      </c>
      <c r="V470" s="13" t="str">
        <f>IF(AND(W470="c",$A470&gt;=1,OR(X470={1,"2a","2b",3,"5a","5b","10a","10b","20a","20b","40a","40b","80a","80b","160a","160b"})),"w",IF(AND(W470="",$A470&gt;=1,OR(X470={1,"2a","2b",3,"5a","5b","10a","10b","20a","20b","40a","40b","80a","80b","160a","160b"})),"l",""))</f>
        <v/>
      </c>
      <c r="W470" s="7" t="str">
        <f>IF(OR($A470={3,6,9,12,15,18,21,24,27,30,33,36}),"c","")</f>
        <v/>
      </c>
      <c r="X470" s="14" t="str">
        <f>IF(AND(OR($E469={"a/c","b/c","c/a","c/b"}),V469="w"),VLOOKUP(X469,$AA$2:$AB$17,2,FALSE),IF(AND(OR($E469={"a/c","b/c","c/a","c/b"}),V469="l"),VLOOKUP(X469,$AC$2:$AD$17,2,FALSE),IF(AND(OR($E469={"a/c","b/c","c/a","c/b"}),V468="w"),VLOOKUP(X468,$AA$2:$AB$17,2,FALSE),IF(AND(OR($E469={"a/c","b/c","c/a","c/b"}),V468="l"),VLOOKUP(X468,$AC$2:$AD$17,2,FALSE),IF(AND(OR($E469={"a/c","b/c","c/a","c/b"}),V467="w"),VLOOKUP(X467,$AA$2:$AB$17,2,FALSE),IF(AND(OR($E469={"a/c","b/c","c/a","c/b"}),V467="l"),VLOOKUP(X467,$AC$2:$AD$17,2,FALSE),IF(AND(OR($E469={"a/c","b/c","c/a","c/b"}),V466="w"),VLOOKUP(X466,$AA$2:$AB$17,2,FALSE),IF(AND(OR($E469={"a/c","b/c","c/a","c/b"}),V466="l"),VLOOKUP(X466,$AC$2:$AD$17,2,FALSE),IF(AND(OR($E469={"a/c","b/c","c/a","c/b"}),V465="w"),VLOOKUP(X465,$AA$2:$AB$17,2,FALSE),IF(AND(OR($E469={"a/c","b/c","c/a","c/b"}),V465="l"),VLOOKUP(X465,$AC$2:$AD$17,2,FALSE),IF(AND(OR($E469={"a/c","b/c","c/a","c/b"}),V464="w"),VLOOKUP(X464,$AA$2:$AB$17,2,FALSE),IF(AND(OR($E469={"a/c","b/c","c/a","c/b"}),V464="l"),VLOOKUP(X464,$AC$2:$AD$17,2,FALSE),IF(AND(OR($E469={"a/c","b/c","c/a","c/b"}),V463="w"),VLOOKUP(X463,$AA$2:$AB$17,2,FALSE),IF(AND(OR($E469={"a/c","b/c","c/a","c/b"}),V463="l"),VLOOKUP(X463,$AC$2:$AD$17,2,FALSE),IF(AND(OR($E469={"a/c","b/c","c/a","c/b"}),V462="w"),VLOOKUP(X462,$AA$2:$AB$17,2,FALSE),IF(AND(OR($E469={"a/c","b/c","c/a","c/b"}),V462="l"),VLOOKUP(X462,$AC$2:$AD$17,2,FALSE),IF(AND(OR($E469={"a/c","b/c","c/a","c/b"}),V461="w"),VLOOKUP(X461,$AA$2:$AB$17,2,FALSE),IF(AND(OR($E469={"a/c","b/c","c/a","c/b"}),V461="l"),VLOOKUP(X461,$AC$2:$AD$17,2,FALSE),IF(AND(OR($E469={"a/c","b/c","c/a","c/b"}),V460="w"),VLOOKUP(X460,$AA$2:$AB$17,2,FALSE),IF(AND(OR($E469={"a/c","b/c","c/a","c/b"}),V460="l"),VLOOKUP(X460,$AC$2:$AD$17,2,FALSE),IF(AND(OR($E469={"a/c","b/c","c/a","c/b"}),V459="w"),VLOOKUP(X459,$AA$2:$AB$17,2,FALSE),IF(AND(OR($E469={"a/c","b/c","c/a","c/b"}),V459="l"),VLOOKUP(X459,$AC$2:$AD$17,2,FALSE),IF(OR($E469={"a/c","b/c","c/a","c/b"}),1,"")))))))))))))))))))))))</f>
        <v/>
      </c>
      <c r="Y470" s="12">
        <f t="shared" si="38"/>
        <v>0</v>
      </c>
      <c r="Z470" s="27">
        <f t="shared" si="39"/>
        <v>0</v>
      </c>
    </row>
    <row r="471" spans="2:26">
      <c r="B471" s="9" t="str">
        <f>IF(OR($A471={1,2,3,4,5,6,7,8,9,10,11,12}),1,IF(OR($A471={13,14,15,16,17,18,19,20,21,22,23,24}),2,IF(OR($A471={25,26,27,28,29,30,31,32,33,34,35,36}),3,"")))</f>
        <v/>
      </c>
      <c r="C471" s="9" t="str">
        <f>IF(OR($A471={1,4,7,10,13,16,19,22,25,28,31,34}),"A",IF(OR($A471={2,5,8,11,14,17,20,23,26,29,32,35}),"B",IF(OR($A471={3,6,9,12,15,18,21,24,27,30,33,36}),"C","")))</f>
        <v/>
      </c>
      <c r="D471" t="str">
        <f t="shared" si="40"/>
        <v/>
      </c>
      <c r="E471" t="str">
        <f t="shared" si="41"/>
        <v/>
      </c>
      <c r="F471" s="13" t="str">
        <f>IF(AND(G471="d",$A471&gt;=1,OR(H471={1,"2a","2b",3,"5a","5b","10a","10b","20a","20b","40a","40b","80a","80b","160a","160b"})),"w",IF(AND(G471="",$A471&gt;=1,OR(H471={1,"2a","2b",3,"5a","5b","10a","10b","20a","20b","40a","40b","80a","80b","160a","160b"})),"l",""))</f>
        <v/>
      </c>
      <c r="G471" s="7" t="str">
        <f>IF(OR($A471={1,2,3,4,5,6,7,8,9,10,11,12}),"d","")</f>
        <v/>
      </c>
      <c r="H471" s="14" t="str">
        <f>IF(AND(OR($D470={"1/2","1/3","2/1","3/1"}),F470="w"),VLOOKUP(H470,$AA$2:$AB$17,2,FALSE),IF(AND(OR($D470={"1/2","1/3","2/1","3/1"}),F470="l"),VLOOKUP(H470,$AC$2:$AD$17,2,FALSE),IF(AND(OR($D470={"1/2","1/3","2/1","3/1"}),F469="w"),VLOOKUP(H469,$AA$2:$AB$17,2,FALSE),IF(AND(OR($D470={"1/2","1/3","2/1","3/1"}),F469="l"),VLOOKUP(H469,$AC$2:$AD$17,2,FALSE),IF(AND(OR($D470={"1/2","1/3","2/1","3/1"}),F468="w"),VLOOKUP(H468,$AA$2:$AB$17,2,FALSE),IF(AND(OR($D470={"1/2","1/3","2/1","3/1"}),F468="l"),VLOOKUP(H468,$AC$2:$AD$17,2,FALSE),IF(AND(OR($D470={"1/2","1/3","2/1","3/1"}),F467="w"),VLOOKUP(H467,$AA$2:$AB$17,2,FALSE),IF(AND(OR($D470={"1/2","1/3","2/1","3/1"}),F467="l"),VLOOKUP(H467,$AC$2:$AD$17,2,FALSE),IF(AND(OR($D470={"1/2","1/3","2/1","3/1"}),F466="w"),VLOOKUP(H466,$AA$2:$AB$17,2,FALSE),IF(AND(OR($D470={"1/2","1/3","2/1","3/1"}),F466="l"),VLOOKUP(H466,$AC$2:$AD$17,2,FALSE),IF(AND(OR($D470={"1/2","1/3","2/1","3/1"}),F465="w"),VLOOKUP(H465,$AA$2:$AB$17,2,FALSE),IF(AND(OR($D470={"1/2","1/3","2/1","3/1"}),F465="l"),VLOOKUP(H465,$AC$2:$AD$17,2,FALSE),IF(AND(OR($D470={"1/2","1/3","2/1","3/1"}),F464="w"),VLOOKUP(H464,$AA$2:$AB$17,2,FALSE),IF(AND(OR($D470={"1/2","1/3","2/1","3/1"}),F464="l"),VLOOKUP(H464,$AC$2:$AD$17,2,FALSE),IF(AND(OR($D470={"1/2","1/3","2/1","3/1"}),F463="w"),VLOOKUP(H463,$AA$2:$AB$17,2,FALSE),IF(AND(OR($D470={"1/2","1/3","2/1","3/1"}),F463="l"),VLOOKUP(H463,$AC$2:$AD$17,2,FALSE),IF(AND(OR($D470={"1/2","1/3","2/1","3/1"}),F462="w"),VLOOKUP(H462,$AA$2:$AB$17,2,FALSE),IF(AND(OR($D470={"1/2","1/3","2/1","3/1"}),F462="l"),VLOOKUP(H462,$AC$2:$AD$17,2,FALSE),IF(AND(OR($D470={"1/2","1/3","2/1","3/1"}),F461="w"),VLOOKUP(H461,$AA$2:$AB$17,2,FALSE),IF(AND(OR($D470={"1/2","1/3","2/1","3/1"}),F461="l"),VLOOKUP(H461,$AC$2:$AD$17,2,FALSE),IF(AND(OR($D470={"1/2","1/3","2/1","3/1"}),F460="w"),VLOOKUP(H460,$AA$2:$AB$17,2,FALSE),IF(AND(OR($D470={"1/2","1/3","2/1","3/1"}),F460="l"),VLOOKUP(H460,$AC$2:$AD$17,2,FALSE),IF(OR($D470={"1/2","1/3","2/1","3/1"}),1,"")))))))))))))))))))))))</f>
        <v/>
      </c>
      <c r="I471" s="13" t="str">
        <f>IF(AND(J471="d",$A471&gt;=1,OR(K471={1,"2a","2b",3,"5a","5b","10a","10b","20a","20b","40a","40b","80a","80b","160a","160b"})),"w",IF(AND(J471="",$A471&gt;=1,OR(K471={1,"2a","2b",3,"5a","5b","10a","10b","20a","20b","40a","40b","80a","80b","160a","160b"})),"l",""))</f>
        <v/>
      </c>
      <c r="J471" s="7" t="str">
        <f>IF(OR($A471={13,14,15,16,17,18,19,20,21,22,23,24}),"d","")</f>
        <v/>
      </c>
      <c r="K471" s="14" t="str">
        <f>IF(AND(OR($D470={"1/2","2/3","2/1","3/2"}),I470="w"),VLOOKUP(K470,$AA$2:$AB$17,2,FALSE),IF(AND(OR($D470={"1/2","2/3","2/1","3/2"}),I470="l"),VLOOKUP(K470,$AC$2:$AD$17,2,FALSE),IF(AND(OR($D470={"1/2","2/3","2/1","3/2"}),I469="w"),VLOOKUP(K469,$AA$2:$AB$17,2,FALSE),IF(AND(OR($D470={"1/2","2/3","2/1","3/2"}),I469="l"),VLOOKUP(K469,$AC$2:$AD$17,2,FALSE),IF(AND(OR($D470={"1/2","2/3","2/1","3/2"}),I468="w"),VLOOKUP(K468,$AA$2:$AB$17,2,FALSE),IF(AND(OR($D470={"1/2","2/3","2/1","3/2"}),I468="l"),VLOOKUP(K468,$AC$2:$AD$17,2,FALSE),IF(AND(OR($D470={"1/2","2/3","2/1","3/2"}),I467="w"),VLOOKUP(K467,$AA$2:$AB$17,2,FALSE),IF(AND(OR($D470={"1/2","2/3","2/1","3/2"}),I467="l"),VLOOKUP(K467,$AC$2:$AD$17,2,FALSE),IF(AND(OR($D470={"1/2","2/3","2/1","3/2"}),I466="w"),VLOOKUP(K466,$AA$2:$AB$17,2,FALSE),IF(AND(OR($D470={"1/2","2/3","2/1","3/2"}),I466="l"),VLOOKUP(K466,$AC$2:$AD$17,2,FALSE),IF(AND(OR($D470={"1/2","2/3","2/1","3/2"}),I465="w"),VLOOKUP(K465,$AA$2:$AB$17,2,FALSE),IF(AND(OR($D470={"1/2","2/3","2/1","3/2"}),I465="l"),VLOOKUP(K465,$AC$2:$AD$17,2,FALSE),IF(AND(OR($D470={"1/2","2/3","2/1","3/2"}),I464="w"),VLOOKUP(K464,$AA$2:$AB$17,2,FALSE),IF(AND(OR($D470={"1/2","2/3","2/1","3/2"}),I464="l"),VLOOKUP(K464,$AC$2:$AD$17,2,FALSE),IF(AND(OR($D470={"1/2","2/3","2/1","3/2"}),I463="w"),VLOOKUP(K463,$AA$2:$AB$17,2,FALSE),IF(AND(OR($D470={"1/2","2/3","2/1","3/2"}),I463="l"),VLOOKUP(K463,$AC$2:$AD$17,2,FALSE),IF(AND(OR($D470={"1/2","2/3","2/1","3/2"}),I462="w"),VLOOKUP(K462,$AA$2:$AB$17,2,FALSE),IF(AND(OR($D470={"1/2","2/3","2/1","3/2"}),I462="l"),VLOOKUP(K462,$AC$2:$AD$17,2,FALSE),IF(AND(OR($D470={"1/2","2/3","2/1","3/2"}),I461="w"),VLOOKUP(K461,$AA$2:$AB$17,2,FALSE),IF(AND(OR($D470={"1/2","2/3","2/1","3/2"}),I461="l"),VLOOKUP(K461,$AC$2:$AD$17,2,FALSE),IF(AND(OR($D470={"1/2","2/3","2/1","3/2"}),I460="w"),VLOOKUP(K460,$AA$2:$AB$17,2,FALSE),IF(AND(OR($D470={"1/2","2/3","2/1","3/2"}),I460="l"),VLOOKUP(K460,$AC$2:$AD$17,2,FALSE),IF(OR($D470={"1/2","2/3","2/1","3/2"}),1,"")))))))))))))))))))))))</f>
        <v/>
      </c>
      <c r="L471" s="13" t="str">
        <f>IF(AND(M471="d",$A471&gt;=1,OR(N471={1,"2a","2b",3,"5a","5b","10a","10b","20a","20b","40a","40b","80a","80b","160a","160b"})),"w",IF(AND(M471="",$A471&gt;=1,OR(N471={1,"2a","2b",3,"5a","5b","10a","10b","20a","20b","40a","40b","80a","80b","160a","160b"})),"l",""))</f>
        <v/>
      </c>
      <c r="M471" s="7" t="str">
        <f>IF(OR($A471={25,26,27,28,29,30,31,32,33,34,35,36}),"d","")</f>
        <v/>
      </c>
      <c r="N471" s="14" t="str">
        <f>IF(AND(OR($D470={"1/3","2/3","3/1","3/2"}),L470="w"),VLOOKUP(N470,$AA$2:$AB$17,2,FALSE),IF(AND(OR($D470={"1/3","2/3","3/1","3/2"}),L470="l"),VLOOKUP(N470,$AC$2:$AD$17,2,FALSE),IF(AND(OR($D470={"1/3","2/3","3/1","3/2"}),L469="w"),VLOOKUP(N469,$AA$2:$AB$17,2,FALSE),IF(AND(OR($D470={"1/3","2/3","3/1","3/2"}),L469="l"),VLOOKUP(N469,$AC$2:$AD$17,2,FALSE),IF(AND(OR($D470={"1/3","2/3","3/1","3/2"}),L468="w"),VLOOKUP(N468,$AA$2:$AB$17,2,FALSE),IF(AND(OR($D470={"1/3","2/3","3/1","3/2"}),L468="l"),VLOOKUP(N468,$AC$2:$AD$17,2,FALSE),IF(AND(OR($D470={"1/3","2/3","3/1","3/2"}),L467="w"),VLOOKUP(N467,$AA$2:$AB$17,2,FALSE),IF(AND(OR($D470={"1/3","2/3","3/1","3/2"}),L467="l"),VLOOKUP(N467,$AC$2:$AD$17,2,FALSE),IF(AND(OR($D470={"1/3","2/3","3/1","3/2"}),L466="w"),VLOOKUP(N466,$AA$2:$AB$17,2,FALSE),IF(AND(OR($D470={"1/3","2/3","3/1","3/2"}),L466="l"),VLOOKUP(N466,$AC$2:$AD$17,2,FALSE),IF(AND(OR($D470={"1/3","2/3","3/1","3/2"}),L465="w"),VLOOKUP(N465,$AA$2:$AB$17,2,FALSE),IF(AND(OR($D470={"1/3","2/3","3/1","3/2"}),L465="l"),VLOOKUP(N465,$AC$2:$AD$17,2,FALSE),IF(AND(OR($D470={"1/3","2/3","3/1","3/2"}),L464="w"),VLOOKUP(N464,$AA$2:$AB$17,2,FALSE),IF(AND(OR($D470={"1/3","2/3","3/1","3/2"}),L464="l"),VLOOKUP(N464,$AC$2:$AD$17,2,FALSE),IF(AND(OR($D470={"1/3","2/3","3/1","3/2"}),L463="w"),VLOOKUP(N463,$AA$2:$AB$17,2,FALSE),IF(AND(OR($D470={"1/3","2/3","3/1","3/2"}),L463="l"),VLOOKUP(N463,$AC$2:$AD$17,2,FALSE),IF(AND(OR($D470={"1/3","2/3","3/1","3/2"}),L462="w"),VLOOKUP(N462,$AA$2:$AB$17,2,FALSE),IF(AND(OR($D470={"1/3","2/3","3/1","3/2"}),L462="l"),VLOOKUP(N462,$AC$2:$AD$17,2,FALSE),IF(AND(OR($D470={"1/3","2/3","3/1","3/2"}),L461="w"),VLOOKUP(N461,$AA$2:$AB$17,2,FALSE),IF(AND(OR($D470={"1/3","2/3","3/1","3/2"}),L461="l"),VLOOKUP(N461,$AC$2:$AD$17,2,FALSE),IF(AND(OR($D470={"1/3","2/3","3/1","3/2"}),L460="w"),VLOOKUP(N460,$AA$2:$AB$17,2,FALSE),IF(AND(OR($D470={"1/3","2/3","3/1","3/2"}),L460="l"),VLOOKUP(N460,$AC$2:$AD$17,2,FALSE),IF(OR($D470={"1/3","2/3","3/1","3/2"}),1,"")))))))))))))))))))))))</f>
        <v/>
      </c>
      <c r="O471" s="12">
        <f t="shared" si="37"/>
        <v>0</v>
      </c>
      <c r="P471" s="13" t="str">
        <f>IF(AND(Q471="c",$A471&gt;=1,OR(R471={1,"2a","2b",3,"5a","5b","10a","10b","20a","20b","40a","40b","80a","80b","160a","160b"})),"w",IF(AND(Q471="",$A471&gt;=1,OR(R471={1,"2a","2b",3,"5a","5b","10a","10b","20a","20b","40a","40b","80a","80b","160a","160b"})),"l",""))</f>
        <v/>
      </c>
      <c r="Q471" s="7" t="str">
        <f>IF(OR($A471={1,4,7,10,13,16,19,22,25,28,31,34}),"c","")</f>
        <v/>
      </c>
      <c r="R471" s="14" t="str">
        <f>IF(AND(OR($E470={"a/b","a/c","b/a","c/a"}),P470="w"),VLOOKUP(R470,$AA$2:$AB$17,2,FALSE),IF(AND(OR($E470={"a/b","a/c","b/a","c/a"}),P470="l"),VLOOKUP(R470,$AC$2:$AD$17,2,FALSE),IF(AND(OR($E470={"a/b","a/c","b/a","c/a"}),P469="w"),VLOOKUP(R469,$AA$2:$AB$17,2,FALSE),IF(AND(OR($E470={"a/b","a/c","b/a","c/a"}),P469="l"),VLOOKUP(R469,$AC$2:$AD$17,2,FALSE),IF(AND(OR($E470={"a/b","a/c","b/a","c/a"}),P468="w"),VLOOKUP(R468,$AA$2:$AB$17,2,FALSE),IF(AND(OR($E470={"a/b","a/c","b/a","c/a"}),P468="l"),VLOOKUP(R468,$AC$2:$AD$17,2,FALSE),IF(AND(OR($E470={"a/b","a/c","b/a","c/a"}),P467="w"),VLOOKUP(R467,$AA$2:$AB$17,2,FALSE),IF(AND(OR($E470={"a/b","a/c","b/a","c/a"}),P467="l"),VLOOKUP(R467,$AC$2:$AD$17,2,FALSE),IF(AND(OR($E470={"a/b","a/c","b/a","c/a"}),P466="w"),VLOOKUP(R466,$AA$2:$AB$17,2,FALSE),IF(AND(OR($E470={"a/b","a/c","b/a","c/a"}),P466="l"),VLOOKUP(R466,$AC$2:$AD$17,2,FALSE),IF(AND(OR($E470={"a/b","a/c","b/a","c/a"}),P465="w"),VLOOKUP(R465,$AA$2:$AB$17,2,FALSE),IF(AND(OR($E470={"a/b","a/c","b/a","c/a"}),P465="l"),VLOOKUP(R465,$AC$2:$AD$17,2,FALSE),IF(AND(OR($E470={"a/b","a/c","b/a","c/a"}),P464="w"),VLOOKUP(R464,$AA$2:$AB$17,2,FALSE),IF(AND(OR($E470={"a/b","a/c","b/a","c/a"}),P464="l"),VLOOKUP(R464,$AC$2:$AD$17,2,FALSE),IF(AND(OR($E470={"a/b","a/c","b/a","c/a"}),P463="w"),VLOOKUP(R463,$AA$2:$AB$17,2,FALSE),IF(AND(OR($E470={"a/b","a/c","b/a","c/a"}),P463="l"),VLOOKUP(R463,$AC$2:$AD$17,2,FALSE),IF(AND(OR($E470={"a/b","a/c","b/a","c/a"}),P462="w"),VLOOKUP(R462,$AA$2:$AB$17,2,FALSE),IF(AND(OR($E470={"a/b","a/c","b/a","c/a"}),P462="l"),VLOOKUP(R462,$AC$2:$AD$17,2,FALSE),IF(AND(OR($E470={"a/b","a/c","b/a","c/a"}),P461="w"),VLOOKUP(R461,$AA$2:$AB$17,2,FALSE),IF(AND(OR($E470={"a/b","a/c","b/a","c/a"}),P461="l"),VLOOKUP(R461,$AC$2:$AD$17,2,FALSE),IF(AND(OR($E470={"a/b","a/c","b/a","c/a"}),P460="w"),VLOOKUP(R460,$AA$2:$AB$17,2,FALSE),IF(AND(OR($E470={"a/b","a/c","b/a","c/a"}),P460="l"),VLOOKUP(R460,$AC$2:$AD$17,2,FALSE),IF(OR($E470={"a/b","a/c","b/a","c/a"}),1,"")))))))))))))))))))))))</f>
        <v/>
      </c>
      <c r="S471" s="13" t="str">
        <f>IF(AND(T471="c",$A471&gt;=1,OR(U471={1,"2a","2b",3,"5a","5b","10a","10b","20a","20b","40a","40b","80a","80b","160a","160b"})),"w",IF(AND(T471="",$A471&gt;=1,OR(U471={1,"2a","2b",3,"5a","5b","10a","10b","20a","20b","40a","40b","80a","80b","160a","160b"})),"l",""))</f>
        <v/>
      </c>
      <c r="T471" s="7" t="str">
        <f>IF(OR($A471={2,5,8,11,14,17,20,23,26,29,32,35}),"c","")</f>
        <v/>
      </c>
      <c r="U471" s="14" t="str">
        <f>IF(AND(OR($E470={"a/b","b/c","b/a","c/b"}),S470="w"),VLOOKUP(U470,$AA$2:$AB$17,2,FALSE),IF(AND(OR($E470={"a/b","b/c","b/a","c/b"}),S470="l"),VLOOKUP(U470,$AC$2:$AD$17,2,FALSE),IF(AND(OR($E470={"a/b","b/c","b/a","c/b"}),S469="w"),VLOOKUP(U469,$AA$2:$AB$17,2,FALSE),IF(AND(OR($E470={"a/b","b/c","b/a","c/b"}),S469="l"),VLOOKUP(U469,$AC$2:$AD$17,2,FALSE),IF(AND(OR($E470={"a/b","b/c","b/a","c/b"}),S468="w"),VLOOKUP(U468,$AA$2:$AB$17,2,FALSE),IF(AND(OR($E470={"a/b","b/c","b/a","c/b"}),S468="l"),VLOOKUP(U468,$AC$2:$AD$17,2,FALSE),IF(AND(OR($E470={"a/b","b/c","b/a","c/b"}),S467="w"),VLOOKUP(U467,$AA$2:$AB$17,2,FALSE),IF(AND(OR($E470={"a/b","b/c","b/a","c/b"}),S467="l"),VLOOKUP(U467,$AC$2:$AD$17,2,FALSE),IF(AND(OR($E470={"a/b","b/c","b/a","c/b"}),S466="w"),VLOOKUP(U466,$AA$2:$AB$17,2,FALSE),IF(AND(OR($E470={"a/b","b/c","b/a","c/b"}),S466="l"),VLOOKUP(U466,$AC$2:$AD$17,2,FALSE),IF(AND(OR($E470={"a/b","b/c","b/a","c/b"}),S465="w"),VLOOKUP(U465,$AA$2:$AB$17,2,FALSE),IF(AND(OR($E470={"a/b","b/c","b/a","c/b"}),S465="l"),VLOOKUP(U465,$AC$2:$AD$17,2,FALSE),IF(AND(OR($E470={"a/b","b/c","b/a","c/b"}),S464="w"),VLOOKUP(U464,$AA$2:$AB$17,2,FALSE),IF(AND(OR($E470={"a/b","b/c","b/a","c/b"}),S464="l"),VLOOKUP(U464,$AC$2:$AD$17,2,FALSE),IF(AND(OR($E470={"a/b","b/c","b/a","c/b"}),S463="w"),VLOOKUP(U463,$AA$2:$AB$17,2,FALSE),IF(AND(OR($E470={"a/b","b/c","b/a","c/b"}),S463="l"),VLOOKUP(U463,$AC$2:$AD$17,2,FALSE),IF(AND(OR($E470={"a/b","b/c","b/a","c/b"}),S462="w"),VLOOKUP(U462,$AA$2:$AB$17,2,FALSE),IF(AND(OR($E470={"a/b","b/c","b/a","c/b"}),S462="l"),VLOOKUP(U462,$AC$2:$AD$17,2,FALSE),IF(AND(OR($E470={"a/b","b/c","b/a","c/b"}),S461="w"),VLOOKUP(U461,$AA$2:$AB$17,2,FALSE),IF(AND(OR($E470={"a/b","b/c","b/a","c/b"}),S461="l"),VLOOKUP(U461,$AC$2:$AD$17,2,FALSE),IF(AND(OR($E470={"a/b","b/c","b/a","c/b"}),S460="w"),VLOOKUP(U460,$AA$2:$AB$17,2,FALSE),IF(AND(OR($E470={"a/b","b/c","b/a","c/b"}),S460="l"),VLOOKUP(U460,$AC$2:$AD$17,2,FALSE),IF(OR($E470={"a/b","b/c","b/a","c/b"}),1,"")))))))))))))))))))))))</f>
        <v/>
      </c>
      <c r="V471" s="13" t="str">
        <f>IF(AND(W471="c",$A471&gt;=1,OR(X471={1,"2a","2b",3,"5a","5b","10a","10b","20a","20b","40a","40b","80a","80b","160a","160b"})),"w",IF(AND(W471="",$A471&gt;=1,OR(X471={1,"2a","2b",3,"5a","5b","10a","10b","20a","20b","40a","40b","80a","80b","160a","160b"})),"l",""))</f>
        <v/>
      </c>
      <c r="W471" s="7" t="str">
        <f>IF(OR($A471={3,6,9,12,15,18,21,24,27,30,33,36}),"c","")</f>
        <v/>
      </c>
      <c r="X471" s="14" t="str">
        <f>IF(AND(OR($E470={"a/c","b/c","c/a","c/b"}),V470="w"),VLOOKUP(X470,$AA$2:$AB$17,2,FALSE),IF(AND(OR($E470={"a/c","b/c","c/a","c/b"}),V470="l"),VLOOKUP(X470,$AC$2:$AD$17,2,FALSE),IF(AND(OR($E470={"a/c","b/c","c/a","c/b"}),V469="w"),VLOOKUP(X469,$AA$2:$AB$17,2,FALSE),IF(AND(OR($E470={"a/c","b/c","c/a","c/b"}),V469="l"),VLOOKUP(X469,$AC$2:$AD$17,2,FALSE),IF(AND(OR($E470={"a/c","b/c","c/a","c/b"}),V468="w"),VLOOKUP(X468,$AA$2:$AB$17,2,FALSE),IF(AND(OR($E470={"a/c","b/c","c/a","c/b"}),V468="l"),VLOOKUP(X468,$AC$2:$AD$17,2,FALSE),IF(AND(OR($E470={"a/c","b/c","c/a","c/b"}),V467="w"),VLOOKUP(X467,$AA$2:$AB$17,2,FALSE),IF(AND(OR($E470={"a/c","b/c","c/a","c/b"}),V467="l"),VLOOKUP(X467,$AC$2:$AD$17,2,FALSE),IF(AND(OR($E470={"a/c","b/c","c/a","c/b"}),V466="w"),VLOOKUP(X466,$AA$2:$AB$17,2,FALSE),IF(AND(OR($E470={"a/c","b/c","c/a","c/b"}),V466="l"),VLOOKUP(X466,$AC$2:$AD$17,2,FALSE),IF(AND(OR($E470={"a/c","b/c","c/a","c/b"}),V465="w"),VLOOKUP(X465,$AA$2:$AB$17,2,FALSE),IF(AND(OR($E470={"a/c","b/c","c/a","c/b"}),V465="l"),VLOOKUP(X465,$AC$2:$AD$17,2,FALSE),IF(AND(OR($E470={"a/c","b/c","c/a","c/b"}),V464="w"),VLOOKUP(X464,$AA$2:$AB$17,2,FALSE),IF(AND(OR($E470={"a/c","b/c","c/a","c/b"}),V464="l"),VLOOKUP(X464,$AC$2:$AD$17,2,FALSE),IF(AND(OR($E470={"a/c","b/c","c/a","c/b"}),V463="w"),VLOOKUP(X463,$AA$2:$AB$17,2,FALSE),IF(AND(OR($E470={"a/c","b/c","c/a","c/b"}),V463="l"),VLOOKUP(X463,$AC$2:$AD$17,2,FALSE),IF(AND(OR($E470={"a/c","b/c","c/a","c/b"}),V462="w"),VLOOKUP(X462,$AA$2:$AB$17,2,FALSE),IF(AND(OR($E470={"a/c","b/c","c/a","c/b"}),V462="l"),VLOOKUP(X462,$AC$2:$AD$17,2,FALSE),IF(AND(OR($E470={"a/c","b/c","c/a","c/b"}),V461="w"),VLOOKUP(X461,$AA$2:$AB$17,2,FALSE),IF(AND(OR($E470={"a/c","b/c","c/a","c/b"}),V461="l"),VLOOKUP(X461,$AC$2:$AD$17,2,FALSE),IF(AND(OR($E470={"a/c","b/c","c/a","c/b"}),V460="w"),VLOOKUP(X460,$AA$2:$AB$17,2,FALSE),IF(AND(OR($E470={"a/c","b/c","c/a","c/b"}),V460="l"),VLOOKUP(X460,$AC$2:$AD$17,2,FALSE),IF(OR($E470={"a/c","b/c","c/a","c/b"}),1,"")))))))))))))))))))))))</f>
        <v/>
      </c>
      <c r="Y471" s="12">
        <f t="shared" si="38"/>
        <v>0</v>
      </c>
      <c r="Z471" s="27">
        <f t="shared" si="39"/>
        <v>0</v>
      </c>
    </row>
    <row r="472" spans="2:26">
      <c r="B472" s="9" t="str">
        <f>IF(OR($A472={1,2,3,4,5,6,7,8,9,10,11,12}),1,IF(OR($A472={13,14,15,16,17,18,19,20,21,22,23,24}),2,IF(OR($A472={25,26,27,28,29,30,31,32,33,34,35,36}),3,"")))</f>
        <v/>
      </c>
      <c r="C472" s="9" t="str">
        <f>IF(OR($A472={1,4,7,10,13,16,19,22,25,28,31,34}),"A",IF(OR($A472={2,5,8,11,14,17,20,23,26,29,32,35}),"B",IF(OR($A472={3,6,9,12,15,18,21,24,27,30,33,36}),"C","")))</f>
        <v/>
      </c>
      <c r="D472" t="str">
        <f t="shared" si="40"/>
        <v/>
      </c>
      <c r="E472" t="str">
        <f t="shared" si="41"/>
        <v/>
      </c>
      <c r="F472" s="13" t="str">
        <f>IF(AND(G472="d",$A472&gt;=1,OR(H472={1,"2a","2b",3,"5a","5b","10a","10b","20a","20b","40a","40b","80a","80b","160a","160b"})),"w",IF(AND(G472="",$A472&gt;=1,OR(H472={1,"2a","2b",3,"5a","5b","10a","10b","20a","20b","40a","40b","80a","80b","160a","160b"})),"l",""))</f>
        <v/>
      </c>
      <c r="G472" s="7" t="str">
        <f>IF(OR($A472={1,2,3,4,5,6,7,8,9,10,11,12}),"d","")</f>
        <v/>
      </c>
      <c r="H472" s="14" t="str">
        <f>IF(AND(OR($D471={"1/2","1/3","2/1","3/1"}),F471="w"),VLOOKUP(H471,$AA$2:$AB$17,2,FALSE),IF(AND(OR($D471={"1/2","1/3","2/1","3/1"}),F471="l"),VLOOKUP(H471,$AC$2:$AD$17,2,FALSE),IF(AND(OR($D471={"1/2","1/3","2/1","3/1"}),F470="w"),VLOOKUP(H470,$AA$2:$AB$17,2,FALSE),IF(AND(OR($D471={"1/2","1/3","2/1","3/1"}),F470="l"),VLOOKUP(H470,$AC$2:$AD$17,2,FALSE),IF(AND(OR($D471={"1/2","1/3","2/1","3/1"}),F469="w"),VLOOKUP(H469,$AA$2:$AB$17,2,FALSE),IF(AND(OR($D471={"1/2","1/3","2/1","3/1"}),F469="l"),VLOOKUP(H469,$AC$2:$AD$17,2,FALSE),IF(AND(OR($D471={"1/2","1/3","2/1","3/1"}),F468="w"),VLOOKUP(H468,$AA$2:$AB$17,2,FALSE),IF(AND(OR($D471={"1/2","1/3","2/1","3/1"}),F468="l"),VLOOKUP(H468,$AC$2:$AD$17,2,FALSE),IF(AND(OR($D471={"1/2","1/3","2/1","3/1"}),F467="w"),VLOOKUP(H467,$AA$2:$AB$17,2,FALSE),IF(AND(OR($D471={"1/2","1/3","2/1","3/1"}),F467="l"),VLOOKUP(H467,$AC$2:$AD$17,2,FALSE),IF(AND(OR($D471={"1/2","1/3","2/1","3/1"}),F466="w"),VLOOKUP(H466,$AA$2:$AB$17,2,FALSE),IF(AND(OR($D471={"1/2","1/3","2/1","3/1"}),F466="l"),VLOOKUP(H466,$AC$2:$AD$17,2,FALSE),IF(AND(OR($D471={"1/2","1/3","2/1","3/1"}),F465="w"),VLOOKUP(H465,$AA$2:$AB$17,2,FALSE),IF(AND(OR($D471={"1/2","1/3","2/1","3/1"}),F465="l"),VLOOKUP(H465,$AC$2:$AD$17,2,FALSE),IF(AND(OR($D471={"1/2","1/3","2/1","3/1"}),F464="w"),VLOOKUP(H464,$AA$2:$AB$17,2,FALSE),IF(AND(OR($D471={"1/2","1/3","2/1","3/1"}),F464="l"),VLOOKUP(H464,$AC$2:$AD$17,2,FALSE),IF(AND(OR($D471={"1/2","1/3","2/1","3/1"}),F463="w"),VLOOKUP(H463,$AA$2:$AB$17,2,FALSE),IF(AND(OR($D471={"1/2","1/3","2/1","3/1"}),F463="l"),VLOOKUP(H463,$AC$2:$AD$17,2,FALSE),IF(AND(OR($D471={"1/2","1/3","2/1","3/1"}),F462="w"),VLOOKUP(H462,$AA$2:$AB$17,2,FALSE),IF(AND(OR($D471={"1/2","1/3","2/1","3/1"}),F462="l"),VLOOKUP(H462,$AC$2:$AD$17,2,FALSE),IF(AND(OR($D471={"1/2","1/3","2/1","3/1"}),F461="w"),VLOOKUP(H461,$AA$2:$AB$17,2,FALSE),IF(AND(OR($D471={"1/2","1/3","2/1","3/1"}),F461="l"),VLOOKUP(H461,$AC$2:$AD$17,2,FALSE),IF(OR($D471={"1/2","1/3","2/1","3/1"}),1,"")))))))))))))))))))))))</f>
        <v/>
      </c>
      <c r="I472" s="13" t="str">
        <f>IF(AND(J472="d",$A472&gt;=1,OR(K472={1,"2a","2b",3,"5a","5b","10a","10b","20a","20b","40a","40b","80a","80b","160a","160b"})),"w",IF(AND(J472="",$A472&gt;=1,OR(K472={1,"2a","2b",3,"5a","5b","10a","10b","20a","20b","40a","40b","80a","80b","160a","160b"})),"l",""))</f>
        <v/>
      </c>
      <c r="J472" s="7" t="str">
        <f>IF(OR($A472={13,14,15,16,17,18,19,20,21,22,23,24}),"d","")</f>
        <v/>
      </c>
      <c r="K472" s="14" t="str">
        <f>IF(AND(OR($D471={"1/2","2/3","2/1","3/2"}),I471="w"),VLOOKUP(K471,$AA$2:$AB$17,2,FALSE),IF(AND(OR($D471={"1/2","2/3","2/1","3/2"}),I471="l"),VLOOKUP(K471,$AC$2:$AD$17,2,FALSE),IF(AND(OR($D471={"1/2","2/3","2/1","3/2"}),I470="w"),VLOOKUP(K470,$AA$2:$AB$17,2,FALSE),IF(AND(OR($D471={"1/2","2/3","2/1","3/2"}),I470="l"),VLOOKUP(K470,$AC$2:$AD$17,2,FALSE),IF(AND(OR($D471={"1/2","2/3","2/1","3/2"}),I469="w"),VLOOKUP(K469,$AA$2:$AB$17,2,FALSE),IF(AND(OR($D471={"1/2","2/3","2/1","3/2"}),I469="l"),VLOOKUP(K469,$AC$2:$AD$17,2,FALSE),IF(AND(OR($D471={"1/2","2/3","2/1","3/2"}),I468="w"),VLOOKUP(K468,$AA$2:$AB$17,2,FALSE),IF(AND(OR($D471={"1/2","2/3","2/1","3/2"}),I468="l"),VLOOKUP(K468,$AC$2:$AD$17,2,FALSE),IF(AND(OR($D471={"1/2","2/3","2/1","3/2"}),I467="w"),VLOOKUP(K467,$AA$2:$AB$17,2,FALSE),IF(AND(OR($D471={"1/2","2/3","2/1","3/2"}),I467="l"),VLOOKUP(K467,$AC$2:$AD$17,2,FALSE),IF(AND(OR($D471={"1/2","2/3","2/1","3/2"}),I466="w"),VLOOKUP(K466,$AA$2:$AB$17,2,FALSE),IF(AND(OR($D471={"1/2","2/3","2/1","3/2"}),I466="l"),VLOOKUP(K466,$AC$2:$AD$17,2,FALSE),IF(AND(OR($D471={"1/2","2/3","2/1","3/2"}),I465="w"),VLOOKUP(K465,$AA$2:$AB$17,2,FALSE),IF(AND(OR($D471={"1/2","2/3","2/1","3/2"}),I465="l"),VLOOKUP(K465,$AC$2:$AD$17,2,FALSE),IF(AND(OR($D471={"1/2","2/3","2/1","3/2"}),I464="w"),VLOOKUP(K464,$AA$2:$AB$17,2,FALSE),IF(AND(OR($D471={"1/2","2/3","2/1","3/2"}),I464="l"),VLOOKUP(K464,$AC$2:$AD$17,2,FALSE),IF(AND(OR($D471={"1/2","2/3","2/1","3/2"}),I463="w"),VLOOKUP(K463,$AA$2:$AB$17,2,FALSE),IF(AND(OR($D471={"1/2","2/3","2/1","3/2"}),I463="l"),VLOOKUP(K463,$AC$2:$AD$17,2,FALSE),IF(AND(OR($D471={"1/2","2/3","2/1","3/2"}),I462="w"),VLOOKUP(K462,$AA$2:$AB$17,2,FALSE),IF(AND(OR($D471={"1/2","2/3","2/1","3/2"}),I462="l"),VLOOKUP(K462,$AC$2:$AD$17,2,FALSE),IF(AND(OR($D471={"1/2","2/3","2/1","3/2"}),I461="w"),VLOOKUP(K461,$AA$2:$AB$17,2,FALSE),IF(AND(OR($D471={"1/2","2/3","2/1","3/2"}),I461="l"),VLOOKUP(K461,$AC$2:$AD$17,2,FALSE),IF(OR($D471={"1/2","2/3","2/1","3/2"}),1,"")))))))))))))))))))))))</f>
        <v/>
      </c>
      <c r="L472" s="13" t="str">
        <f>IF(AND(M472="d",$A472&gt;=1,OR(N472={1,"2a","2b",3,"5a","5b","10a","10b","20a","20b","40a","40b","80a","80b","160a","160b"})),"w",IF(AND(M472="",$A472&gt;=1,OR(N472={1,"2a","2b",3,"5a","5b","10a","10b","20a","20b","40a","40b","80a","80b","160a","160b"})),"l",""))</f>
        <v/>
      </c>
      <c r="M472" s="7" t="str">
        <f>IF(OR($A472={25,26,27,28,29,30,31,32,33,34,35,36}),"d","")</f>
        <v/>
      </c>
      <c r="N472" s="14" t="str">
        <f>IF(AND(OR($D471={"1/3","2/3","3/1","3/2"}),L471="w"),VLOOKUP(N471,$AA$2:$AB$17,2,FALSE),IF(AND(OR($D471={"1/3","2/3","3/1","3/2"}),L471="l"),VLOOKUP(N471,$AC$2:$AD$17,2,FALSE),IF(AND(OR($D471={"1/3","2/3","3/1","3/2"}),L470="w"),VLOOKUP(N470,$AA$2:$AB$17,2,FALSE),IF(AND(OR($D471={"1/3","2/3","3/1","3/2"}),L470="l"),VLOOKUP(N470,$AC$2:$AD$17,2,FALSE),IF(AND(OR($D471={"1/3","2/3","3/1","3/2"}),L469="w"),VLOOKUP(N469,$AA$2:$AB$17,2,FALSE),IF(AND(OR($D471={"1/3","2/3","3/1","3/2"}),L469="l"),VLOOKUP(N469,$AC$2:$AD$17,2,FALSE),IF(AND(OR($D471={"1/3","2/3","3/1","3/2"}),L468="w"),VLOOKUP(N468,$AA$2:$AB$17,2,FALSE),IF(AND(OR($D471={"1/3","2/3","3/1","3/2"}),L468="l"),VLOOKUP(N468,$AC$2:$AD$17,2,FALSE),IF(AND(OR($D471={"1/3","2/3","3/1","3/2"}),L467="w"),VLOOKUP(N467,$AA$2:$AB$17,2,FALSE),IF(AND(OR($D471={"1/3","2/3","3/1","3/2"}),L467="l"),VLOOKUP(N467,$AC$2:$AD$17,2,FALSE),IF(AND(OR($D471={"1/3","2/3","3/1","3/2"}),L466="w"),VLOOKUP(N466,$AA$2:$AB$17,2,FALSE),IF(AND(OR($D471={"1/3","2/3","3/1","3/2"}),L466="l"),VLOOKUP(N466,$AC$2:$AD$17,2,FALSE),IF(AND(OR($D471={"1/3","2/3","3/1","3/2"}),L465="w"),VLOOKUP(N465,$AA$2:$AB$17,2,FALSE),IF(AND(OR($D471={"1/3","2/3","3/1","3/2"}),L465="l"),VLOOKUP(N465,$AC$2:$AD$17,2,FALSE),IF(AND(OR($D471={"1/3","2/3","3/1","3/2"}),L464="w"),VLOOKUP(N464,$AA$2:$AB$17,2,FALSE),IF(AND(OR($D471={"1/3","2/3","3/1","3/2"}),L464="l"),VLOOKUP(N464,$AC$2:$AD$17,2,FALSE),IF(AND(OR($D471={"1/3","2/3","3/1","3/2"}),L463="w"),VLOOKUP(N463,$AA$2:$AB$17,2,FALSE),IF(AND(OR($D471={"1/3","2/3","3/1","3/2"}),L463="l"),VLOOKUP(N463,$AC$2:$AD$17,2,FALSE),IF(AND(OR($D471={"1/3","2/3","3/1","3/2"}),L462="w"),VLOOKUP(N462,$AA$2:$AB$17,2,FALSE),IF(AND(OR($D471={"1/3","2/3","3/1","3/2"}),L462="l"),VLOOKUP(N462,$AC$2:$AD$17,2,FALSE),IF(AND(OR($D471={"1/3","2/3","3/1","3/2"}),L461="w"),VLOOKUP(N461,$AA$2:$AB$17,2,FALSE),IF(AND(OR($D471={"1/3","2/3","3/1","3/2"}),L461="l"),VLOOKUP(N461,$AC$2:$AD$17,2,FALSE),IF(OR($D471={"1/3","2/3","3/1","3/2"}),1,"")))))))))))))))))))))))</f>
        <v/>
      </c>
      <c r="O472" s="12">
        <f t="shared" si="37"/>
        <v>0</v>
      </c>
      <c r="P472" s="13" t="str">
        <f>IF(AND(Q472="c",$A472&gt;=1,OR(R472={1,"2a","2b",3,"5a","5b","10a","10b","20a","20b","40a","40b","80a","80b","160a","160b"})),"w",IF(AND(Q472="",$A472&gt;=1,OR(R472={1,"2a","2b",3,"5a","5b","10a","10b","20a","20b","40a","40b","80a","80b","160a","160b"})),"l",""))</f>
        <v/>
      </c>
      <c r="Q472" s="7" t="str">
        <f>IF(OR($A472={1,4,7,10,13,16,19,22,25,28,31,34}),"c","")</f>
        <v/>
      </c>
      <c r="R472" s="14" t="str">
        <f>IF(AND(OR($E471={"a/b","a/c","b/a","c/a"}),P471="w"),VLOOKUP(R471,$AA$2:$AB$17,2,FALSE),IF(AND(OR($E471={"a/b","a/c","b/a","c/a"}),P471="l"),VLOOKUP(R471,$AC$2:$AD$17,2,FALSE),IF(AND(OR($E471={"a/b","a/c","b/a","c/a"}),P470="w"),VLOOKUP(R470,$AA$2:$AB$17,2,FALSE),IF(AND(OR($E471={"a/b","a/c","b/a","c/a"}),P470="l"),VLOOKUP(R470,$AC$2:$AD$17,2,FALSE),IF(AND(OR($E471={"a/b","a/c","b/a","c/a"}),P469="w"),VLOOKUP(R469,$AA$2:$AB$17,2,FALSE),IF(AND(OR($E471={"a/b","a/c","b/a","c/a"}),P469="l"),VLOOKUP(R469,$AC$2:$AD$17,2,FALSE),IF(AND(OR($E471={"a/b","a/c","b/a","c/a"}),P468="w"),VLOOKUP(R468,$AA$2:$AB$17,2,FALSE),IF(AND(OR($E471={"a/b","a/c","b/a","c/a"}),P468="l"),VLOOKUP(R468,$AC$2:$AD$17,2,FALSE),IF(AND(OR($E471={"a/b","a/c","b/a","c/a"}),P467="w"),VLOOKUP(R467,$AA$2:$AB$17,2,FALSE),IF(AND(OR($E471={"a/b","a/c","b/a","c/a"}),P467="l"),VLOOKUP(R467,$AC$2:$AD$17,2,FALSE),IF(AND(OR($E471={"a/b","a/c","b/a","c/a"}),P466="w"),VLOOKUP(R466,$AA$2:$AB$17,2,FALSE),IF(AND(OR($E471={"a/b","a/c","b/a","c/a"}),P466="l"),VLOOKUP(R466,$AC$2:$AD$17,2,FALSE),IF(AND(OR($E471={"a/b","a/c","b/a","c/a"}),P465="w"),VLOOKUP(R465,$AA$2:$AB$17,2,FALSE),IF(AND(OR($E471={"a/b","a/c","b/a","c/a"}),P465="l"),VLOOKUP(R465,$AC$2:$AD$17,2,FALSE),IF(AND(OR($E471={"a/b","a/c","b/a","c/a"}),P464="w"),VLOOKUP(R464,$AA$2:$AB$17,2,FALSE),IF(AND(OR($E471={"a/b","a/c","b/a","c/a"}),P464="l"),VLOOKUP(R464,$AC$2:$AD$17,2,FALSE),IF(AND(OR($E471={"a/b","a/c","b/a","c/a"}),P463="w"),VLOOKUP(R463,$AA$2:$AB$17,2,FALSE),IF(AND(OR($E471={"a/b","a/c","b/a","c/a"}),P463="l"),VLOOKUP(R463,$AC$2:$AD$17,2,FALSE),IF(AND(OR($E471={"a/b","a/c","b/a","c/a"}),P462="w"),VLOOKUP(R462,$AA$2:$AB$17,2,FALSE),IF(AND(OR($E471={"a/b","a/c","b/a","c/a"}),P462="l"),VLOOKUP(R462,$AC$2:$AD$17,2,FALSE),IF(AND(OR($E471={"a/b","a/c","b/a","c/a"}),P461="w"),VLOOKUP(R461,$AA$2:$AB$17,2,FALSE),IF(AND(OR($E471={"a/b","a/c","b/a","c/a"}),P461="l"),VLOOKUP(R461,$AC$2:$AD$17,2,FALSE),IF(OR($E471={"a/b","a/c","b/a","c/a"}),1,"")))))))))))))))))))))))</f>
        <v/>
      </c>
      <c r="S472" s="13" t="str">
        <f>IF(AND(T472="c",$A472&gt;=1,OR(U472={1,"2a","2b",3,"5a","5b","10a","10b","20a","20b","40a","40b","80a","80b","160a","160b"})),"w",IF(AND(T472="",$A472&gt;=1,OR(U472={1,"2a","2b",3,"5a","5b","10a","10b","20a","20b","40a","40b","80a","80b","160a","160b"})),"l",""))</f>
        <v/>
      </c>
      <c r="T472" s="7" t="str">
        <f>IF(OR($A472={2,5,8,11,14,17,20,23,26,29,32,35}),"c","")</f>
        <v/>
      </c>
      <c r="U472" s="14" t="str">
        <f>IF(AND(OR($E471={"a/b","b/c","b/a","c/b"}),S471="w"),VLOOKUP(U471,$AA$2:$AB$17,2,FALSE),IF(AND(OR($E471={"a/b","b/c","b/a","c/b"}),S471="l"),VLOOKUP(U471,$AC$2:$AD$17,2,FALSE),IF(AND(OR($E471={"a/b","b/c","b/a","c/b"}),S470="w"),VLOOKUP(U470,$AA$2:$AB$17,2,FALSE),IF(AND(OR($E471={"a/b","b/c","b/a","c/b"}),S470="l"),VLOOKUP(U470,$AC$2:$AD$17,2,FALSE),IF(AND(OR($E471={"a/b","b/c","b/a","c/b"}),S469="w"),VLOOKUP(U469,$AA$2:$AB$17,2,FALSE),IF(AND(OR($E471={"a/b","b/c","b/a","c/b"}),S469="l"),VLOOKUP(U469,$AC$2:$AD$17,2,FALSE),IF(AND(OR($E471={"a/b","b/c","b/a","c/b"}),S468="w"),VLOOKUP(U468,$AA$2:$AB$17,2,FALSE),IF(AND(OR($E471={"a/b","b/c","b/a","c/b"}),S468="l"),VLOOKUP(U468,$AC$2:$AD$17,2,FALSE),IF(AND(OR($E471={"a/b","b/c","b/a","c/b"}),S467="w"),VLOOKUP(U467,$AA$2:$AB$17,2,FALSE),IF(AND(OR($E471={"a/b","b/c","b/a","c/b"}),S467="l"),VLOOKUP(U467,$AC$2:$AD$17,2,FALSE),IF(AND(OR($E471={"a/b","b/c","b/a","c/b"}),S466="w"),VLOOKUP(U466,$AA$2:$AB$17,2,FALSE),IF(AND(OR($E471={"a/b","b/c","b/a","c/b"}),S466="l"),VLOOKUP(U466,$AC$2:$AD$17,2,FALSE),IF(AND(OR($E471={"a/b","b/c","b/a","c/b"}),S465="w"),VLOOKUP(U465,$AA$2:$AB$17,2,FALSE),IF(AND(OR($E471={"a/b","b/c","b/a","c/b"}),S465="l"),VLOOKUP(U465,$AC$2:$AD$17,2,FALSE),IF(AND(OR($E471={"a/b","b/c","b/a","c/b"}),S464="w"),VLOOKUP(U464,$AA$2:$AB$17,2,FALSE),IF(AND(OR($E471={"a/b","b/c","b/a","c/b"}),S464="l"),VLOOKUP(U464,$AC$2:$AD$17,2,FALSE),IF(AND(OR($E471={"a/b","b/c","b/a","c/b"}),S463="w"),VLOOKUP(U463,$AA$2:$AB$17,2,FALSE),IF(AND(OR($E471={"a/b","b/c","b/a","c/b"}),S463="l"),VLOOKUP(U463,$AC$2:$AD$17,2,FALSE),IF(AND(OR($E471={"a/b","b/c","b/a","c/b"}),S462="w"),VLOOKUP(U462,$AA$2:$AB$17,2,FALSE),IF(AND(OR($E471={"a/b","b/c","b/a","c/b"}),S462="l"),VLOOKUP(U462,$AC$2:$AD$17,2,FALSE),IF(AND(OR($E471={"a/b","b/c","b/a","c/b"}),S461="w"),VLOOKUP(U461,$AA$2:$AB$17,2,FALSE),IF(AND(OR($E471={"a/b","b/c","b/a","c/b"}),S461="l"),VLOOKUP(U461,$AC$2:$AD$17,2,FALSE),IF(OR($E471={"a/b","b/c","b/a","c/b"}),1,"")))))))))))))))))))))))</f>
        <v/>
      </c>
      <c r="V472" s="13" t="str">
        <f>IF(AND(W472="c",$A472&gt;=1,OR(X472={1,"2a","2b",3,"5a","5b","10a","10b","20a","20b","40a","40b","80a","80b","160a","160b"})),"w",IF(AND(W472="",$A472&gt;=1,OR(X472={1,"2a","2b",3,"5a","5b","10a","10b","20a","20b","40a","40b","80a","80b","160a","160b"})),"l",""))</f>
        <v/>
      </c>
      <c r="W472" s="7" t="str">
        <f>IF(OR($A472={3,6,9,12,15,18,21,24,27,30,33,36}),"c","")</f>
        <v/>
      </c>
      <c r="X472" s="14" t="str">
        <f>IF(AND(OR($E471={"a/c","b/c","c/a","c/b"}),V471="w"),VLOOKUP(X471,$AA$2:$AB$17,2,FALSE),IF(AND(OR($E471={"a/c","b/c","c/a","c/b"}),V471="l"),VLOOKUP(X471,$AC$2:$AD$17,2,FALSE),IF(AND(OR($E471={"a/c","b/c","c/a","c/b"}),V470="w"),VLOOKUP(X470,$AA$2:$AB$17,2,FALSE),IF(AND(OR($E471={"a/c","b/c","c/a","c/b"}),V470="l"),VLOOKUP(X470,$AC$2:$AD$17,2,FALSE),IF(AND(OR($E471={"a/c","b/c","c/a","c/b"}),V469="w"),VLOOKUP(X469,$AA$2:$AB$17,2,FALSE),IF(AND(OR($E471={"a/c","b/c","c/a","c/b"}),V469="l"),VLOOKUP(X469,$AC$2:$AD$17,2,FALSE),IF(AND(OR($E471={"a/c","b/c","c/a","c/b"}),V468="w"),VLOOKUP(X468,$AA$2:$AB$17,2,FALSE),IF(AND(OR($E471={"a/c","b/c","c/a","c/b"}),V468="l"),VLOOKUP(X468,$AC$2:$AD$17,2,FALSE),IF(AND(OR($E471={"a/c","b/c","c/a","c/b"}),V467="w"),VLOOKUP(X467,$AA$2:$AB$17,2,FALSE),IF(AND(OR($E471={"a/c","b/c","c/a","c/b"}),V467="l"),VLOOKUP(X467,$AC$2:$AD$17,2,FALSE),IF(AND(OR($E471={"a/c","b/c","c/a","c/b"}),V466="w"),VLOOKUP(X466,$AA$2:$AB$17,2,FALSE),IF(AND(OR($E471={"a/c","b/c","c/a","c/b"}),V466="l"),VLOOKUP(X466,$AC$2:$AD$17,2,FALSE),IF(AND(OR($E471={"a/c","b/c","c/a","c/b"}),V465="w"),VLOOKUP(X465,$AA$2:$AB$17,2,FALSE),IF(AND(OR($E471={"a/c","b/c","c/a","c/b"}),V465="l"),VLOOKUP(X465,$AC$2:$AD$17,2,FALSE),IF(AND(OR($E471={"a/c","b/c","c/a","c/b"}),V464="w"),VLOOKUP(X464,$AA$2:$AB$17,2,FALSE),IF(AND(OR($E471={"a/c","b/c","c/a","c/b"}),V464="l"),VLOOKUP(X464,$AC$2:$AD$17,2,FALSE),IF(AND(OR($E471={"a/c","b/c","c/a","c/b"}),V463="w"),VLOOKUP(X463,$AA$2:$AB$17,2,FALSE),IF(AND(OR($E471={"a/c","b/c","c/a","c/b"}),V463="l"),VLOOKUP(X463,$AC$2:$AD$17,2,FALSE),IF(AND(OR($E471={"a/c","b/c","c/a","c/b"}),V462="w"),VLOOKUP(X462,$AA$2:$AB$17,2,FALSE),IF(AND(OR($E471={"a/c","b/c","c/a","c/b"}),V462="l"),VLOOKUP(X462,$AC$2:$AD$17,2,FALSE),IF(AND(OR($E471={"a/c","b/c","c/a","c/b"}),V461="w"),VLOOKUP(X461,$AA$2:$AB$17,2,FALSE),IF(AND(OR($E471={"a/c","b/c","c/a","c/b"}),V461="l"),VLOOKUP(X461,$AC$2:$AD$17,2,FALSE),IF(OR($E471={"a/c","b/c","c/a","c/b"}),1,"")))))))))))))))))))))))</f>
        <v/>
      </c>
      <c r="Y472" s="12">
        <f t="shared" si="38"/>
        <v>0</v>
      </c>
      <c r="Z472" s="27">
        <f t="shared" si="39"/>
        <v>0</v>
      </c>
    </row>
    <row r="473" spans="2:26">
      <c r="B473" s="9" t="str">
        <f>IF(OR($A473={1,2,3,4,5,6,7,8,9,10,11,12}),1,IF(OR($A473={13,14,15,16,17,18,19,20,21,22,23,24}),2,IF(OR($A473={25,26,27,28,29,30,31,32,33,34,35,36}),3,"")))</f>
        <v/>
      </c>
      <c r="C473" s="9" t="str">
        <f>IF(OR($A473={1,4,7,10,13,16,19,22,25,28,31,34}),"A",IF(OR($A473={2,5,8,11,14,17,20,23,26,29,32,35}),"B",IF(OR($A473={3,6,9,12,15,18,21,24,27,30,33,36}),"C","")))</f>
        <v/>
      </c>
      <c r="D473" t="str">
        <f t="shared" si="40"/>
        <v/>
      </c>
      <c r="E473" t="str">
        <f t="shared" si="41"/>
        <v/>
      </c>
      <c r="F473" s="13" t="str">
        <f>IF(AND(G473="d",$A473&gt;=1,OR(H473={1,"2a","2b",3,"5a","5b","10a","10b","20a","20b","40a","40b","80a","80b","160a","160b"})),"w",IF(AND(G473="",$A473&gt;=1,OR(H473={1,"2a","2b",3,"5a","5b","10a","10b","20a","20b","40a","40b","80a","80b","160a","160b"})),"l",""))</f>
        <v/>
      </c>
      <c r="G473" s="7" t="str">
        <f>IF(OR($A473={1,2,3,4,5,6,7,8,9,10,11,12}),"d","")</f>
        <v/>
      </c>
      <c r="H473" s="14" t="str">
        <f>IF(AND(OR($D472={"1/2","1/3","2/1","3/1"}),F472="w"),VLOOKUP(H472,$AA$2:$AB$17,2,FALSE),IF(AND(OR($D472={"1/2","1/3","2/1","3/1"}),F472="l"),VLOOKUP(H472,$AC$2:$AD$17,2,FALSE),IF(AND(OR($D472={"1/2","1/3","2/1","3/1"}),F471="w"),VLOOKUP(H471,$AA$2:$AB$17,2,FALSE),IF(AND(OR($D472={"1/2","1/3","2/1","3/1"}),F471="l"),VLOOKUP(H471,$AC$2:$AD$17,2,FALSE),IF(AND(OR($D472={"1/2","1/3","2/1","3/1"}),F470="w"),VLOOKUP(H470,$AA$2:$AB$17,2,FALSE),IF(AND(OR($D472={"1/2","1/3","2/1","3/1"}),F470="l"),VLOOKUP(H470,$AC$2:$AD$17,2,FALSE),IF(AND(OR($D472={"1/2","1/3","2/1","3/1"}),F469="w"),VLOOKUP(H469,$AA$2:$AB$17,2,FALSE),IF(AND(OR($D472={"1/2","1/3","2/1","3/1"}),F469="l"),VLOOKUP(H469,$AC$2:$AD$17,2,FALSE),IF(AND(OR($D472={"1/2","1/3","2/1","3/1"}),F468="w"),VLOOKUP(H468,$AA$2:$AB$17,2,FALSE),IF(AND(OR($D472={"1/2","1/3","2/1","3/1"}),F468="l"),VLOOKUP(H468,$AC$2:$AD$17,2,FALSE),IF(AND(OR($D472={"1/2","1/3","2/1","3/1"}),F467="w"),VLOOKUP(H467,$AA$2:$AB$17,2,FALSE),IF(AND(OR($D472={"1/2","1/3","2/1","3/1"}),F467="l"),VLOOKUP(H467,$AC$2:$AD$17,2,FALSE),IF(AND(OR($D472={"1/2","1/3","2/1","3/1"}),F466="w"),VLOOKUP(H466,$AA$2:$AB$17,2,FALSE),IF(AND(OR($D472={"1/2","1/3","2/1","3/1"}),F466="l"),VLOOKUP(H466,$AC$2:$AD$17,2,FALSE),IF(AND(OR($D472={"1/2","1/3","2/1","3/1"}),F465="w"),VLOOKUP(H465,$AA$2:$AB$17,2,FALSE),IF(AND(OR($D472={"1/2","1/3","2/1","3/1"}),F465="l"),VLOOKUP(H465,$AC$2:$AD$17,2,FALSE),IF(AND(OR($D472={"1/2","1/3","2/1","3/1"}),F464="w"),VLOOKUP(H464,$AA$2:$AB$17,2,FALSE),IF(AND(OR($D472={"1/2","1/3","2/1","3/1"}),F464="l"),VLOOKUP(H464,$AC$2:$AD$17,2,FALSE),IF(AND(OR($D472={"1/2","1/3","2/1","3/1"}),F463="w"),VLOOKUP(H463,$AA$2:$AB$17,2,FALSE),IF(AND(OR($D472={"1/2","1/3","2/1","3/1"}),F463="l"),VLOOKUP(H463,$AC$2:$AD$17,2,FALSE),IF(AND(OR($D472={"1/2","1/3","2/1","3/1"}),F462="w"),VLOOKUP(H462,$AA$2:$AB$17,2,FALSE),IF(AND(OR($D472={"1/2","1/3","2/1","3/1"}),F462="l"),VLOOKUP(H462,$AC$2:$AD$17,2,FALSE),IF(OR($D472={"1/2","1/3","2/1","3/1"}),1,"")))))))))))))))))))))))</f>
        <v/>
      </c>
      <c r="I473" s="13" t="str">
        <f>IF(AND(J473="d",$A473&gt;=1,OR(K473={1,"2a","2b",3,"5a","5b","10a","10b","20a","20b","40a","40b","80a","80b","160a","160b"})),"w",IF(AND(J473="",$A473&gt;=1,OR(K473={1,"2a","2b",3,"5a","5b","10a","10b","20a","20b","40a","40b","80a","80b","160a","160b"})),"l",""))</f>
        <v/>
      </c>
      <c r="J473" s="7" t="str">
        <f>IF(OR($A473={13,14,15,16,17,18,19,20,21,22,23,24}),"d","")</f>
        <v/>
      </c>
      <c r="K473" s="14" t="str">
        <f>IF(AND(OR($D472={"1/2","2/3","2/1","3/2"}),I472="w"),VLOOKUP(K472,$AA$2:$AB$17,2,FALSE),IF(AND(OR($D472={"1/2","2/3","2/1","3/2"}),I472="l"),VLOOKUP(K472,$AC$2:$AD$17,2,FALSE),IF(AND(OR($D472={"1/2","2/3","2/1","3/2"}),I471="w"),VLOOKUP(K471,$AA$2:$AB$17,2,FALSE),IF(AND(OR($D472={"1/2","2/3","2/1","3/2"}),I471="l"),VLOOKUP(K471,$AC$2:$AD$17,2,FALSE),IF(AND(OR($D472={"1/2","2/3","2/1","3/2"}),I470="w"),VLOOKUP(K470,$AA$2:$AB$17,2,FALSE),IF(AND(OR($D472={"1/2","2/3","2/1","3/2"}),I470="l"),VLOOKUP(K470,$AC$2:$AD$17,2,FALSE),IF(AND(OR($D472={"1/2","2/3","2/1","3/2"}),I469="w"),VLOOKUP(K469,$AA$2:$AB$17,2,FALSE),IF(AND(OR($D472={"1/2","2/3","2/1","3/2"}),I469="l"),VLOOKUP(K469,$AC$2:$AD$17,2,FALSE),IF(AND(OR($D472={"1/2","2/3","2/1","3/2"}),I468="w"),VLOOKUP(K468,$AA$2:$AB$17,2,FALSE),IF(AND(OR($D472={"1/2","2/3","2/1","3/2"}),I468="l"),VLOOKUP(K468,$AC$2:$AD$17,2,FALSE),IF(AND(OR($D472={"1/2","2/3","2/1","3/2"}),I467="w"),VLOOKUP(K467,$AA$2:$AB$17,2,FALSE),IF(AND(OR($D472={"1/2","2/3","2/1","3/2"}),I467="l"),VLOOKUP(K467,$AC$2:$AD$17,2,FALSE),IF(AND(OR($D472={"1/2","2/3","2/1","3/2"}),I466="w"),VLOOKUP(K466,$AA$2:$AB$17,2,FALSE),IF(AND(OR($D472={"1/2","2/3","2/1","3/2"}),I466="l"),VLOOKUP(K466,$AC$2:$AD$17,2,FALSE),IF(AND(OR($D472={"1/2","2/3","2/1","3/2"}),I465="w"),VLOOKUP(K465,$AA$2:$AB$17,2,FALSE),IF(AND(OR($D472={"1/2","2/3","2/1","3/2"}),I465="l"),VLOOKUP(K465,$AC$2:$AD$17,2,FALSE),IF(AND(OR($D472={"1/2","2/3","2/1","3/2"}),I464="w"),VLOOKUP(K464,$AA$2:$AB$17,2,FALSE),IF(AND(OR($D472={"1/2","2/3","2/1","3/2"}),I464="l"),VLOOKUP(K464,$AC$2:$AD$17,2,FALSE),IF(AND(OR($D472={"1/2","2/3","2/1","3/2"}),I463="w"),VLOOKUP(K463,$AA$2:$AB$17,2,FALSE),IF(AND(OR($D472={"1/2","2/3","2/1","3/2"}),I463="l"),VLOOKUP(K463,$AC$2:$AD$17,2,FALSE),IF(AND(OR($D472={"1/2","2/3","2/1","3/2"}),I462="w"),VLOOKUP(K462,$AA$2:$AB$17,2,FALSE),IF(AND(OR($D472={"1/2","2/3","2/1","3/2"}),I462="l"),VLOOKUP(K462,$AC$2:$AD$17,2,FALSE),IF(OR($D472={"1/2","2/3","2/1","3/2"}),1,"")))))))))))))))))))))))</f>
        <v/>
      </c>
      <c r="L473" s="13" t="str">
        <f>IF(AND(M473="d",$A473&gt;=1,OR(N473={1,"2a","2b",3,"5a","5b","10a","10b","20a","20b","40a","40b","80a","80b","160a","160b"})),"w",IF(AND(M473="",$A473&gt;=1,OR(N473={1,"2a","2b",3,"5a","5b","10a","10b","20a","20b","40a","40b","80a","80b","160a","160b"})),"l",""))</f>
        <v/>
      </c>
      <c r="M473" s="7" t="str">
        <f>IF(OR($A473={25,26,27,28,29,30,31,32,33,34,35,36}),"d","")</f>
        <v/>
      </c>
      <c r="N473" s="14" t="str">
        <f>IF(AND(OR($D472={"1/3","2/3","3/1","3/2"}),L472="w"),VLOOKUP(N472,$AA$2:$AB$17,2,FALSE),IF(AND(OR($D472={"1/3","2/3","3/1","3/2"}),L472="l"),VLOOKUP(N472,$AC$2:$AD$17,2,FALSE),IF(AND(OR($D472={"1/3","2/3","3/1","3/2"}),L471="w"),VLOOKUP(N471,$AA$2:$AB$17,2,FALSE),IF(AND(OR($D472={"1/3","2/3","3/1","3/2"}),L471="l"),VLOOKUP(N471,$AC$2:$AD$17,2,FALSE),IF(AND(OR($D472={"1/3","2/3","3/1","3/2"}),L470="w"),VLOOKUP(N470,$AA$2:$AB$17,2,FALSE),IF(AND(OR($D472={"1/3","2/3","3/1","3/2"}),L470="l"),VLOOKUP(N470,$AC$2:$AD$17,2,FALSE),IF(AND(OR($D472={"1/3","2/3","3/1","3/2"}),L469="w"),VLOOKUP(N469,$AA$2:$AB$17,2,FALSE),IF(AND(OR($D472={"1/3","2/3","3/1","3/2"}),L469="l"),VLOOKUP(N469,$AC$2:$AD$17,2,FALSE),IF(AND(OR($D472={"1/3","2/3","3/1","3/2"}),L468="w"),VLOOKUP(N468,$AA$2:$AB$17,2,FALSE),IF(AND(OR($D472={"1/3","2/3","3/1","3/2"}),L468="l"),VLOOKUP(N468,$AC$2:$AD$17,2,FALSE),IF(AND(OR($D472={"1/3","2/3","3/1","3/2"}),L467="w"),VLOOKUP(N467,$AA$2:$AB$17,2,FALSE),IF(AND(OR($D472={"1/3","2/3","3/1","3/2"}),L467="l"),VLOOKUP(N467,$AC$2:$AD$17,2,FALSE),IF(AND(OR($D472={"1/3","2/3","3/1","3/2"}),L466="w"),VLOOKUP(N466,$AA$2:$AB$17,2,FALSE),IF(AND(OR($D472={"1/3","2/3","3/1","3/2"}),L466="l"),VLOOKUP(N466,$AC$2:$AD$17,2,FALSE),IF(AND(OR($D472={"1/3","2/3","3/1","3/2"}),L465="w"),VLOOKUP(N465,$AA$2:$AB$17,2,FALSE),IF(AND(OR($D472={"1/3","2/3","3/1","3/2"}),L465="l"),VLOOKUP(N465,$AC$2:$AD$17,2,FALSE),IF(AND(OR($D472={"1/3","2/3","3/1","3/2"}),L464="w"),VLOOKUP(N464,$AA$2:$AB$17,2,FALSE),IF(AND(OR($D472={"1/3","2/3","3/1","3/2"}),L464="l"),VLOOKUP(N464,$AC$2:$AD$17,2,FALSE),IF(AND(OR($D472={"1/3","2/3","3/1","3/2"}),L463="w"),VLOOKUP(N463,$AA$2:$AB$17,2,FALSE),IF(AND(OR($D472={"1/3","2/3","3/1","3/2"}),L463="l"),VLOOKUP(N463,$AC$2:$AD$17,2,FALSE),IF(AND(OR($D472={"1/3","2/3","3/1","3/2"}),L462="w"),VLOOKUP(N462,$AA$2:$AB$17,2,FALSE),IF(AND(OR($D472={"1/3","2/3","3/1","3/2"}),L462="l"),VLOOKUP(N462,$AC$2:$AD$17,2,FALSE),IF(OR($D472={"1/3","2/3","3/1","3/2"}),1,"")))))))))))))))))))))))</f>
        <v/>
      </c>
      <c r="O473" s="12">
        <f t="shared" si="37"/>
        <v>0</v>
      </c>
      <c r="P473" s="13" t="str">
        <f>IF(AND(Q473="c",$A473&gt;=1,OR(R473={1,"2a","2b",3,"5a","5b","10a","10b","20a","20b","40a","40b","80a","80b","160a","160b"})),"w",IF(AND(Q473="",$A473&gt;=1,OR(R473={1,"2a","2b",3,"5a","5b","10a","10b","20a","20b","40a","40b","80a","80b","160a","160b"})),"l",""))</f>
        <v/>
      </c>
      <c r="Q473" s="7" t="str">
        <f>IF(OR($A473={1,4,7,10,13,16,19,22,25,28,31,34}),"c","")</f>
        <v/>
      </c>
      <c r="R473" s="14" t="str">
        <f>IF(AND(OR($E472={"a/b","a/c","b/a","c/a"}),P472="w"),VLOOKUP(R472,$AA$2:$AB$17,2,FALSE),IF(AND(OR($E472={"a/b","a/c","b/a","c/a"}),P472="l"),VLOOKUP(R472,$AC$2:$AD$17,2,FALSE),IF(AND(OR($E472={"a/b","a/c","b/a","c/a"}),P471="w"),VLOOKUP(R471,$AA$2:$AB$17,2,FALSE),IF(AND(OR($E472={"a/b","a/c","b/a","c/a"}),P471="l"),VLOOKUP(R471,$AC$2:$AD$17,2,FALSE),IF(AND(OR($E472={"a/b","a/c","b/a","c/a"}),P470="w"),VLOOKUP(R470,$AA$2:$AB$17,2,FALSE),IF(AND(OR($E472={"a/b","a/c","b/a","c/a"}),P470="l"),VLOOKUP(R470,$AC$2:$AD$17,2,FALSE),IF(AND(OR($E472={"a/b","a/c","b/a","c/a"}),P469="w"),VLOOKUP(R469,$AA$2:$AB$17,2,FALSE),IF(AND(OR($E472={"a/b","a/c","b/a","c/a"}),P469="l"),VLOOKUP(R469,$AC$2:$AD$17,2,FALSE),IF(AND(OR($E472={"a/b","a/c","b/a","c/a"}),P468="w"),VLOOKUP(R468,$AA$2:$AB$17,2,FALSE),IF(AND(OR($E472={"a/b","a/c","b/a","c/a"}),P468="l"),VLOOKUP(R468,$AC$2:$AD$17,2,FALSE),IF(AND(OR($E472={"a/b","a/c","b/a","c/a"}),P467="w"),VLOOKUP(R467,$AA$2:$AB$17,2,FALSE),IF(AND(OR($E472={"a/b","a/c","b/a","c/a"}),P467="l"),VLOOKUP(R467,$AC$2:$AD$17,2,FALSE),IF(AND(OR($E472={"a/b","a/c","b/a","c/a"}),P466="w"),VLOOKUP(R466,$AA$2:$AB$17,2,FALSE),IF(AND(OR($E472={"a/b","a/c","b/a","c/a"}),P466="l"),VLOOKUP(R466,$AC$2:$AD$17,2,FALSE),IF(AND(OR($E472={"a/b","a/c","b/a","c/a"}),P465="w"),VLOOKUP(R465,$AA$2:$AB$17,2,FALSE),IF(AND(OR($E472={"a/b","a/c","b/a","c/a"}),P465="l"),VLOOKUP(R465,$AC$2:$AD$17,2,FALSE),IF(AND(OR($E472={"a/b","a/c","b/a","c/a"}),P464="w"),VLOOKUP(R464,$AA$2:$AB$17,2,FALSE),IF(AND(OR($E472={"a/b","a/c","b/a","c/a"}),P464="l"),VLOOKUP(R464,$AC$2:$AD$17,2,FALSE),IF(AND(OR($E472={"a/b","a/c","b/a","c/a"}),P463="w"),VLOOKUP(R463,$AA$2:$AB$17,2,FALSE),IF(AND(OR($E472={"a/b","a/c","b/a","c/a"}),P463="l"),VLOOKUP(R463,$AC$2:$AD$17,2,FALSE),IF(AND(OR($E472={"a/b","a/c","b/a","c/a"}),P462="w"),VLOOKUP(R462,$AA$2:$AB$17,2,FALSE),IF(AND(OR($E472={"a/b","a/c","b/a","c/a"}),P462="l"),VLOOKUP(R462,$AC$2:$AD$17,2,FALSE),IF(OR($E472={"a/b","a/c","b/a","c/a"}),1,"")))))))))))))))))))))))</f>
        <v/>
      </c>
      <c r="S473" s="13" t="str">
        <f>IF(AND(T473="c",$A473&gt;=1,OR(U473={1,"2a","2b",3,"5a","5b","10a","10b","20a","20b","40a","40b","80a","80b","160a","160b"})),"w",IF(AND(T473="",$A473&gt;=1,OR(U473={1,"2a","2b",3,"5a","5b","10a","10b","20a","20b","40a","40b","80a","80b","160a","160b"})),"l",""))</f>
        <v/>
      </c>
      <c r="T473" s="7" t="str">
        <f>IF(OR($A473={2,5,8,11,14,17,20,23,26,29,32,35}),"c","")</f>
        <v/>
      </c>
      <c r="U473" s="14" t="str">
        <f>IF(AND(OR($E472={"a/b","b/c","b/a","c/b"}),S472="w"),VLOOKUP(U472,$AA$2:$AB$17,2,FALSE),IF(AND(OR($E472={"a/b","b/c","b/a","c/b"}),S472="l"),VLOOKUP(U472,$AC$2:$AD$17,2,FALSE),IF(AND(OR($E472={"a/b","b/c","b/a","c/b"}),S471="w"),VLOOKUP(U471,$AA$2:$AB$17,2,FALSE),IF(AND(OR($E472={"a/b","b/c","b/a","c/b"}),S471="l"),VLOOKUP(U471,$AC$2:$AD$17,2,FALSE),IF(AND(OR($E472={"a/b","b/c","b/a","c/b"}),S470="w"),VLOOKUP(U470,$AA$2:$AB$17,2,FALSE),IF(AND(OR($E472={"a/b","b/c","b/a","c/b"}),S470="l"),VLOOKUP(U470,$AC$2:$AD$17,2,FALSE),IF(AND(OR($E472={"a/b","b/c","b/a","c/b"}),S469="w"),VLOOKUP(U469,$AA$2:$AB$17,2,FALSE),IF(AND(OR($E472={"a/b","b/c","b/a","c/b"}),S469="l"),VLOOKUP(U469,$AC$2:$AD$17,2,FALSE),IF(AND(OR($E472={"a/b","b/c","b/a","c/b"}),S468="w"),VLOOKUP(U468,$AA$2:$AB$17,2,FALSE),IF(AND(OR($E472={"a/b","b/c","b/a","c/b"}),S468="l"),VLOOKUP(U468,$AC$2:$AD$17,2,FALSE),IF(AND(OR($E472={"a/b","b/c","b/a","c/b"}),S467="w"),VLOOKUP(U467,$AA$2:$AB$17,2,FALSE),IF(AND(OR($E472={"a/b","b/c","b/a","c/b"}),S467="l"),VLOOKUP(U467,$AC$2:$AD$17,2,FALSE),IF(AND(OR($E472={"a/b","b/c","b/a","c/b"}),S466="w"),VLOOKUP(U466,$AA$2:$AB$17,2,FALSE),IF(AND(OR($E472={"a/b","b/c","b/a","c/b"}),S466="l"),VLOOKUP(U466,$AC$2:$AD$17,2,FALSE),IF(AND(OR($E472={"a/b","b/c","b/a","c/b"}),S465="w"),VLOOKUP(U465,$AA$2:$AB$17,2,FALSE),IF(AND(OR($E472={"a/b","b/c","b/a","c/b"}),S465="l"),VLOOKUP(U465,$AC$2:$AD$17,2,FALSE),IF(AND(OR($E472={"a/b","b/c","b/a","c/b"}),S464="w"),VLOOKUP(U464,$AA$2:$AB$17,2,FALSE),IF(AND(OR($E472={"a/b","b/c","b/a","c/b"}),S464="l"),VLOOKUP(U464,$AC$2:$AD$17,2,FALSE),IF(AND(OR($E472={"a/b","b/c","b/a","c/b"}),S463="w"),VLOOKUP(U463,$AA$2:$AB$17,2,FALSE),IF(AND(OR($E472={"a/b","b/c","b/a","c/b"}),S463="l"),VLOOKUP(U463,$AC$2:$AD$17,2,FALSE),IF(AND(OR($E472={"a/b","b/c","b/a","c/b"}),S462="w"),VLOOKUP(U462,$AA$2:$AB$17,2,FALSE),IF(AND(OR($E472={"a/b","b/c","b/a","c/b"}),S462="l"),VLOOKUP(U462,$AC$2:$AD$17,2,FALSE),IF(OR($E472={"a/b","b/c","b/a","c/b"}),1,"")))))))))))))))))))))))</f>
        <v/>
      </c>
      <c r="V473" s="13" t="str">
        <f>IF(AND(W473="c",$A473&gt;=1,OR(X473={1,"2a","2b",3,"5a","5b","10a","10b","20a","20b","40a","40b","80a","80b","160a","160b"})),"w",IF(AND(W473="",$A473&gt;=1,OR(X473={1,"2a","2b",3,"5a","5b","10a","10b","20a","20b","40a","40b","80a","80b","160a","160b"})),"l",""))</f>
        <v/>
      </c>
      <c r="W473" s="7" t="str">
        <f>IF(OR($A473={3,6,9,12,15,18,21,24,27,30,33,36}),"c","")</f>
        <v/>
      </c>
      <c r="X473" s="14" t="str">
        <f>IF(AND(OR($E472={"a/c","b/c","c/a","c/b"}),V472="w"),VLOOKUP(X472,$AA$2:$AB$17,2,FALSE),IF(AND(OR($E472={"a/c","b/c","c/a","c/b"}),V472="l"),VLOOKUP(X472,$AC$2:$AD$17,2,FALSE),IF(AND(OR($E472={"a/c","b/c","c/a","c/b"}),V471="w"),VLOOKUP(X471,$AA$2:$AB$17,2,FALSE),IF(AND(OR($E472={"a/c","b/c","c/a","c/b"}),V471="l"),VLOOKUP(X471,$AC$2:$AD$17,2,FALSE),IF(AND(OR($E472={"a/c","b/c","c/a","c/b"}),V470="w"),VLOOKUP(X470,$AA$2:$AB$17,2,FALSE),IF(AND(OR($E472={"a/c","b/c","c/a","c/b"}),V470="l"),VLOOKUP(X470,$AC$2:$AD$17,2,FALSE),IF(AND(OR($E472={"a/c","b/c","c/a","c/b"}),V469="w"),VLOOKUP(X469,$AA$2:$AB$17,2,FALSE),IF(AND(OR($E472={"a/c","b/c","c/a","c/b"}),V469="l"),VLOOKUP(X469,$AC$2:$AD$17,2,FALSE),IF(AND(OR($E472={"a/c","b/c","c/a","c/b"}),V468="w"),VLOOKUP(X468,$AA$2:$AB$17,2,FALSE),IF(AND(OR($E472={"a/c","b/c","c/a","c/b"}),V468="l"),VLOOKUP(X468,$AC$2:$AD$17,2,FALSE),IF(AND(OR($E472={"a/c","b/c","c/a","c/b"}),V467="w"),VLOOKUP(X467,$AA$2:$AB$17,2,FALSE),IF(AND(OR($E472={"a/c","b/c","c/a","c/b"}),V467="l"),VLOOKUP(X467,$AC$2:$AD$17,2,FALSE),IF(AND(OR($E472={"a/c","b/c","c/a","c/b"}),V466="w"),VLOOKUP(X466,$AA$2:$AB$17,2,FALSE),IF(AND(OR($E472={"a/c","b/c","c/a","c/b"}),V466="l"),VLOOKUP(X466,$AC$2:$AD$17,2,FALSE),IF(AND(OR($E472={"a/c","b/c","c/a","c/b"}),V465="w"),VLOOKUP(X465,$AA$2:$AB$17,2,FALSE),IF(AND(OR($E472={"a/c","b/c","c/a","c/b"}),V465="l"),VLOOKUP(X465,$AC$2:$AD$17,2,FALSE),IF(AND(OR($E472={"a/c","b/c","c/a","c/b"}),V464="w"),VLOOKUP(X464,$AA$2:$AB$17,2,FALSE),IF(AND(OR($E472={"a/c","b/c","c/a","c/b"}),V464="l"),VLOOKUP(X464,$AC$2:$AD$17,2,FALSE),IF(AND(OR($E472={"a/c","b/c","c/a","c/b"}),V463="w"),VLOOKUP(X463,$AA$2:$AB$17,2,FALSE),IF(AND(OR($E472={"a/c","b/c","c/a","c/b"}),V463="l"),VLOOKUP(X463,$AC$2:$AD$17,2,FALSE),IF(AND(OR($E472={"a/c","b/c","c/a","c/b"}),V462="w"),VLOOKUP(X462,$AA$2:$AB$17,2,FALSE),IF(AND(OR($E472={"a/c","b/c","c/a","c/b"}),V462="l"),VLOOKUP(X462,$AC$2:$AD$17,2,FALSE),IF(OR($E472={"a/c","b/c","c/a","c/b"}),1,"")))))))))))))))))))))))</f>
        <v/>
      </c>
      <c r="Y473" s="12">
        <f t="shared" si="38"/>
        <v>0</v>
      </c>
      <c r="Z473" s="27">
        <f t="shared" si="39"/>
        <v>0</v>
      </c>
    </row>
    <row r="474" spans="2:26">
      <c r="B474" s="9" t="str">
        <f>IF(OR($A474={1,2,3,4,5,6,7,8,9,10,11,12}),1,IF(OR($A474={13,14,15,16,17,18,19,20,21,22,23,24}),2,IF(OR($A474={25,26,27,28,29,30,31,32,33,34,35,36}),3,"")))</f>
        <v/>
      </c>
      <c r="C474" s="9" t="str">
        <f>IF(OR($A474={1,4,7,10,13,16,19,22,25,28,31,34}),"A",IF(OR($A474={2,5,8,11,14,17,20,23,26,29,32,35}),"B",IF(OR($A474={3,6,9,12,15,18,21,24,27,30,33,36}),"C","")))</f>
        <v/>
      </c>
      <c r="D474" t="str">
        <f t="shared" si="40"/>
        <v/>
      </c>
      <c r="E474" t="str">
        <f t="shared" si="41"/>
        <v/>
      </c>
      <c r="F474" s="13" t="str">
        <f>IF(AND(G474="d",$A474&gt;=1,OR(H474={1,"2a","2b",3,"5a","5b","10a","10b","20a","20b","40a","40b","80a","80b","160a","160b"})),"w",IF(AND(G474="",$A474&gt;=1,OR(H474={1,"2a","2b",3,"5a","5b","10a","10b","20a","20b","40a","40b","80a","80b","160a","160b"})),"l",""))</f>
        <v/>
      </c>
      <c r="G474" s="7" t="str">
        <f>IF(OR($A474={1,2,3,4,5,6,7,8,9,10,11,12}),"d","")</f>
        <v/>
      </c>
      <c r="H474" s="14" t="str">
        <f>IF(AND(OR($D473={"1/2","1/3","2/1","3/1"}),F473="w"),VLOOKUP(H473,$AA$2:$AB$17,2,FALSE),IF(AND(OR($D473={"1/2","1/3","2/1","3/1"}),F473="l"),VLOOKUP(H473,$AC$2:$AD$17,2,FALSE),IF(AND(OR($D473={"1/2","1/3","2/1","3/1"}),F472="w"),VLOOKUP(H472,$AA$2:$AB$17,2,FALSE),IF(AND(OR($D473={"1/2","1/3","2/1","3/1"}),F472="l"),VLOOKUP(H472,$AC$2:$AD$17,2,FALSE),IF(AND(OR($D473={"1/2","1/3","2/1","3/1"}),F471="w"),VLOOKUP(H471,$AA$2:$AB$17,2,FALSE),IF(AND(OR($D473={"1/2","1/3","2/1","3/1"}),F471="l"),VLOOKUP(H471,$AC$2:$AD$17,2,FALSE),IF(AND(OR($D473={"1/2","1/3","2/1","3/1"}),F470="w"),VLOOKUP(H470,$AA$2:$AB$17,2,FALSE),IF(AND(OR($D473={"1/2","1/3","2/1","3/1"}),F470="l"),VLOOKUP(H470,$AC$2:$AD$17,2,FALSE),IF(AND(OR($D473={"1/2","1/3","2/1","3/1"}),F469="w"),VLOOKUP(H469,$AA$2:$AB$17,2,FALSE),IF(AND(OR($D473={"1/2","1/3","2/1","3/1"}),F469="l"),VLOOKUP(H469,$AC$2:$AD$17,2,FALSE),IF(AND(OR($D473={"1/2","1/3","2/1","3/1"}),F468="w"),VLOOKUP(H468,$AA$2:$AB$17,2,FALSE),IF(AND(OR($D473={"1/2","1/3","2/1","3/1"}),F468="l"),VLOOKUP(H468,$AC$2:$AD$17,2,FALSE),IF(AND(OR($D473={"1/2","1/3","2/1","3/1"}),F467="w"),VLOOKUP(H467,$AA$2:$AB$17,2,FALSE),IF(AND(OR($D473={"1/2","1/3","2/1","3/1"}),F467="l"),VLOOKUP(H467,$AC$2:$AD$17,2,FALSE),IF(AND(OR($D473={"1/2","1/3","2/1","3/1"}),F466="w"),VLOOKUP(H466,$AA$2:$AB$17,2,FALSE),IF(AND(OR($D473={"1/2","1/3","2/1","3/1"}),F466="l"),VLOOKUP(H466,$AC$2:$AD$17,2,FALSE),IF(AND(OR($D473={"1/2","1/3","2/1","3/1"}),F465="w"),VLOOKUP(H465,$AA$2:$AB$17,2,FALSE),IF(AND(OR($D473={"1/2","1/3","2/1","3/1"}),F465="l"),VLOOKUP(H465,$AC$2:$AD$17,2,FALSE),IF(AND(OR($D473={"1/2","1/3","2/1","3/1"}),F464="w"),VLOOKUP(H464,$AA$2:$AB$17,2,FALSE),IF(AND(OR($D473={"1/2","1/3","2/1","3/1"}),F464="l"),VLOOKUP(H464,$AC$2:$AD$17,2,FALSE),IF(AND(OR($D473={"1/2","1/3","2/1","3/1"}),F463="w"),VLOOKUP(H463,$AA$2:$AB$17,2,FALSE),IF(AND(OR($D473={"1/2","1/3","2/1","3/1"}),F463="l"),VLOOKUP(H463,$AC$2:$AD$17,2,FALSE),IF(OR($D473={"1/2","1/3","2/1","3/1"}),1,"")))))))))))))))))))))))</f>
        <v/>
      </c>
      <c r="I474" s="13" t="str">
        <f>IF(AND(J474="d",$A474&gt;=1,OR(K474={1,"2a","2b",3,"5a","5b","10a","10b","20a","20b","40a","40b","80a","80b","160a","160b"})),"w",IF(AND(J474="",$A474&gt;=1,OR(K474={1,"2a","2b",3,"5a","5b","10a","10b","20a","20b","40a","40b","80a","80b","160a","160b"})),"l",""))</f>
        <v/>
      </c>
      <c r="J474" s="7" t="str">
        <f>IF(OR($A474={13,14,15,16,17,18,19,20,21,22,23,24}),"d","")</f>
        <v/>
      </c>
      <c r="K474" s="14" t="str">
        <f>IF(AND(OR($D473={"1/2","2/3","2/1","3/2"}),I473="w"),VLOOKUP(K473,$AA$2:$AB$17,2,FALSE),IF(AND(OR($D473={"1/2","2/3","2/1","3/2"}),I473="l"),VLOOKUP(K473,$AC$2:$AD$17,2,FALSE),IF(AND(OR($D473={"1/2","2/3","2/1","3/2"}),I472="w"),VLOOKUP(K472,$AA$2:$AB$17,2,FALSE),IF(AND(OR($D473={"1/2","2/3","2/1","3/2"}),I472="l"),VLOOKUP(K472,$AC$2:$AD$17,2,FALSE),IF(AND(OR($D473={"1/2","2/3","2/1","3/2"}),I471="w"),VLOOKUP(K471,$AA$2:$AB$17,2,FALSE),IF(AND(OR($D473={"1/2","2/3","2/1","3/2"}),I471="l"),VLOOKUP(K471,$AC$2:$AD$17,2,FALSE),IF(AND(OR($D473={"1/2","2/3","2/1","3/2"}),I470="w"),VLOOKUP(K470,$AA$2:$AB$17,2,FALSE),IF(AND(OR($D473={"1/2","2/3","2/1","3/2"}),I470="l"),VLOOKUP(K470,$AC$2:$AD$17,2,FALSE),IF(AND(OR($D473={"1/2","2/3","2/1","3/2"}),I469="w"),VLOOKUP(K469,$AA$2:$AB$17,2,FALSE),IF(AND(OR($D473={"1/2","2/3","2/1","3/2"}),I469="l"),VLOOKUP(K469,$AC$2:$AD$17,2,FALSE),IF(AND(OR($D473={"1/2","2/3","2/1","3/2"}),I468="w"),VLOOKUP(K468,$AA$2:$AB$17,2,FALSE),IF(AND(OR($D473={"1/2","2/3","2/1","3/2"}),I468="l"),VLOOKUP(K468,$AC$2:$AD$17,2,FALSE),IF(AND(OR($D473={"1/2","2/3","2/1","3/2"}),I467="w"),VLOOKUP(K467,$AA$2:$AB$17,2,FALSE),IF(AND(OR($D473={"1/2","2/3","2/1","3/2"}),I467="l"),VLOOKUP(K467,$AC$2:$AD$17,2,FALSE),IF(AND(OR($D473={"1/2","2/3","2/1","3/2"}),I466="w"),VLOOKUP(K466,$AA$2:$AB$17,2,FALSE),IF(AND(OR($D473={"1/2","2/3","2/1","3/2"}),I466="l"),VLOOKUP(K466,$AC$2:$AD$17,2,FALSE),IF(AND(OR($D473={"1/2","2/3","2/1","3/2"}),I465="w"),VLOOKUP(K465,$AA$2:$AB$17,2,FALSE),IF(AND(OR($D473={"1/2","2/3","2/1","3/2"}),I465="l"),VLOOKUP(K465,$AC$2:$AD$17,2,FALSE),IF(AND(OR($D473={"1/2","2/3","2/1","3/2"}),I464="w"),VLOOKUP(K464,$AA$2:$AB$17,2,FALSE),IF(AND(OR($D473={"1/2","2/3","2/1","3/2"}),I464="l"),VLOOKUP(K464,$AC$2:$AD$17,2,FALSE),IF(AND(OR($D473={"1/2","2/3","2/1","3/2"}),I463="w"),VLOOKUP(K463,$AA$2:$AB$17,2,FALSE),IF(AND(OR($D473={"1/2","2/3","2/1","3/2"}),I463="l"),VLOOKUP(K463,$AC$2:$AD$17,2,FALSE),IF(OR($D473={"1/2","2/3","2/1","3/2"}),1,"")))))))))))))))))))))))</f>
        <v/>
      </c>
      <c r="L474" s="13" t="str">
        <f>IF(AND(M474="d",$A474&gt;=1,OR(N474={1,"2a","2b",3,"5a","5b","10a","10b","20a","20b","40a","40b","80a","80b","160a","160b"})),"w",IF(AND(M474="",$A474&gt;=1,OR(N474={1,"2a","2b",3,"5a","5b","10a","10b","20a","20b","40a","40b","80a","80b","160a","160b"})),"l",""))</f>
        <v/>
      </c>
      <c r="M474" s="7" t="str">
        <f>IF(OR($A474={25,26,27,28,29,30,31,32,33,34,35,36}),"d","")</f>
        <v/>
      </c>
      <c r="N474" s="14" t="str">
        <f>IF(AND(OR($D473={"1/3","2/3","3/1","3/2"}),L473="w"),VLOOKUP(N473,$AA$2:$AB$17,2,FALSE),IF(AND(OR($D473={"1/3","2/3","3/1","3/2"}),L473="l"),VLOOKUP(N473,$AC$2:$AD$17,2,FALSE),IF(AND(OR($D473={"1/3","2/3","3/1","3/2"}),L472="w"),VLOOKUP(N472,$AA$2:$AB$17,2,FALSE),IF(AND(OR($D473={"1/3","2/3","3/1","3/2"}),L472="l"),VLOOKUP(N472,$AC$2:$AD$17,2,FALSE),IF(AND(OR($D473={"1/3","2/3","3/1","3/2"}),L471="w"),VLOOKUP(N471,$AA$2:$AB$17,2,FALSE),IF(AND(OR($D473={"1/3","2/3","3/1","3/2"}),L471="l"),VLOOKUP(N471,$AC$2:$AD$17,2,FALSE),IF(AND(OR($D473={"1/3","2/3","3/1","3/2"}),L470="w"),VLOOKUP(N470,$AA$2:$AB$17,2,FALSE),IF(AND(OR($D473={"1/3","2/3","3/1","3/2"}),L470="l"),VLOOKUP(N470,$AC$2:$AD$17,2,FALSE),IF(AND(OR($D473={"1/3","2/3","3/1","3/2"}),L469="w"),VLOOKUP(N469,$AA$2:$AB$17,2,FALSE),IF(AND(OR($D473={"1/3","2/3","3/1","3/2"}),L469="l"),VLOOKUP(N469,$AC$2:$AD$17,2,FALSE),IF(AND(OR($D473={"1/3","2/3","3/1","3/2"}),L468="w"),VLOOKUP(N468,$AA$2:$AB$17,2,FALSE),IF(AND(OR($D473={"1/3","2/3","3/1","3/2"}),L468="l"),VLOOKUP(N468,$AC$2:$AD$17,2,FALSE),IF(AND(OR($D473={"1/3","2/3","3/1","3/2"}),L467="w"),VLOOKUP(N467,$AA$2:$AB$17,2,FALSE),IF(AND(OR($D473={"1/3","2/3","3/1","3/2"}),L467="l"),VLOOKUP(N467,$AC$2:$AD$17,2,FALSE),IF(AND(OR($D473={"1/3","2/3","3/1","3/2"}),L466="w"),VLOOKUP(N466,$AA$2:$AB$17,2,FALSE),IF(AND(OR($D473={"1/3","2/3","3/1","3/2"}),L466="l"),VLOOKUP(N466,$AC$2:$AD$17,2,FALSE),IF(AND(OR($D473={"1/3","2/3","3/1","3/2"}),L465="w"),VLOOKUP(N465,$AA$2:$AB$17,2,FALSE),IF(AND(OR($D473={"1/3","2/3","3/1","3/2"}),L465="l"),VLOOKUP(N465,$AC$2:$AD$17,2,FALSE),IF(AND(OR($D473={"1/3","2/3","3/1","3/2"}),L464="w"),VLOOKUP(N464,$AA$2:$AB$17,2,FALSE),IF(AND(OR($D473={"1/3","2/3","3/1","3/2"}),L464="l"),VLOOKUP(N464,$AC$2:$AD$17,2,FALSE),IF(AND(OR($D473={"1/3","2/3","3/1","3/2"}),L463="w"),VLOOKUP(N463,$AA$2:$AB$17,2,FALSE),IF(AND(OR($D473={"1/3","2/3","3/1","3/2"}),L463="l"),VLOOKUP(N463,$AC$2:$AD$17,2,FALSE),IF(OR($D473={"1/3","2/3","3/1","3/2"}),1,"")))))))))))))))))))))))</f>
        <v/>
      </c>
      <c r="O474" s="12">
        <f t="shared" ref="O474:O500" si="42">SUM(IF(F474="","0",IF(F474="w",VLOOKUP(H474,$AE$2:$AF$17,2,FALSE),IF(F474="l",VLOOKUP(H474,$AG$2:$AH$17,2,FALSE)))))+IF(I474="","0",IF(I474="w",VLOOKUP(K474,$AE$2:$AF$17,2,FALSE),IF(I474="l",VLOOKUP(K474,$AG$2:$AH$17,2,FALSE))))+IF(L474="","0",IF(L474="w",VLOOKUP(N474,$AE$2:$AF$17,2,FALSE),IF(L474="l",VLOOKUP(N474,$AG$2:$AH$17,2,FALSE))))</f>
        <v>0</v>
      </c>
      <c r="P474" s="13" t="str">
        <f>IF(AND(Q474="c",$A474&gt;=1,OR(R474={1,"2a","2b",3,"5a","5b","10a","10b","20a","20b","40a","40b","80a","80b","160a","160b"})),"w",IF(AND(Q474="",$A474&gt;=1,OR(R474={1,"2a","2b",3,"5a","5b","10a","10b","20a","20b","40a","40b","80a","80b","160a","160b"})),"l",""))</f>
        <v/>
      </c>
      <c r="Q474" s="7" t="str">
        <f>IF(OR($A474={1,4,7,10,13,16,19,22,25,28,31,34}),"c","")</f>
        <v/>
      </c>
      <c r="R474" s="14" t="str">
        <f>IF(AND(OR($E473={"a/b","a/c","b/a","c/a"}),P473="w"),VLOOKUP(R473,$AA$2:$AB$17,2,FALSE),IF(AND(OR($E473={"a/b","a/c","b/a","c/a"}),P473="l"),VLOOKUP(R473,$AC$2:$AD$17,2,FALSE),IF(AND(OR($E473={"a/b","a/c","b/a","c/a"}),P472="w"),VLOOKUP(R472,$AA$2:$AB$17,2,FALSE),IF(AND(OR($E473={"a/b","a/c","b/a","c/a"}),P472="l"),VLOOKUP(R472,$AC$2:$AD$17,2,FALSE),IF(AND(OR($E473={"a/b","a/c","b/a","c/a"}),P471="w"),VLOOKUP(R471,$AA$2:$AB$17,2,FALSE),IF(AND(OR($E473={"a/b","a/c","b/a","c/a"}),P471="l"),VLOOKUP(R471,$AC$2:$AD$17,2,FALSE),IF(AND(OR($E473={"a/b","a/c","b/a","c/a"}),P470="w"),VLOOKUP(R470,$AA$2:$AB$17,2,FALSE),IF(AND(OR($E473={"a/b","a/c","b/a","c/a"}),P470="l"),VLOOKUP(R470,$AC$2:$AD$17,2,FALSE),IF(AND(OR($E473={"a/b","a/c","b/a","c/a"}),P469="w"),VLOOKUP(R469,$AA$2:$AB$17,2,FALSE),IF(AND(OR($E473={"a/b","a/c","b/a","c/a"}),P469="l"),VLOOKUP(R469,$AC$2:$AD$17,2,FALSE),IF(AND(OR($E473={"a/b","a/c","b/a","c/a"}),P468="w"),VLOOKUP(R468,$AA$2:$AB$17,2,FALSE),IF(AND(OR($E473={"a/b","a/c","b/a","c/a"}),P468="l"),VLOOKUP(R468,$AC$2:$AD$17,2,FALSE),IF(AND(OR($E473={"a/b","a/c","b/a","c/a"}),P467="w"),VLOOKUP(R467,$AA$2:$AB$17,2,FALSE),IF(AND(OR($E473={"a/b","a/c","b/a","c/a"}),P467="l"),VLOOKUP(R467,$AC$2:$AD$17,2,FALSE),IF(AND(OR($E473={"a/b","a/c","b/a","c/a"}),P466="w"),VLOOKUP(R466,$AA$2:$AB$17,2,FALSE),IF(AND(OR($E473={"a/b","a/c","b/a","c/a"}),P466="l"),VLOOKUP(R466,$AC$2:$AD$17,2,FALSE),IF(AND(OR($E473={"a/b","a/c","b/a","c/a"}),P465="w"),VLOOKUP(R465,$AA$2:$AB$17,2,FALSE),IF(AND(OR($E473={"a/b","a/c","b/a","c/a"}),P465="l"),VLOOKUP(R465,$AC$2:$AD$17,2,FALSE),IF(AND(OR($E473={"a/b","a/c","b/a","c/a"}),P464="w"),VLOOKUP(R464,$AA$2:$AB$17,2,FALSE),IF(AND(OR($E473={"a/b","a/c","b/a","c/a"}),P464="l"),VLOOKUP(R464,$AC$2:$AD$17,2,FALSE),IF(AND(OR($E473={"a/b","a/c","b/a","c/a"}),P463="w"),VLOOKUP(R463,$AA$2:$AB$17,2,FALSE),IF(AND(OR($E473={"a/b","a/c","b/a","c/a"}),P463="l"),VLOOKUP(R463,$AC$2:$AD$17,2,FALSE),IF(OR($E473={"a/b","a/c","b/a","c/a"}),1,"")))))))))))))))))))))))</f>
        <v/>
      </c>
      <c r="S474" s="13" t="str">
        <f>IF(AND(T474="c",$A474&gt;=1,OR(U474={1,"2a","2b",3,"5a","5b","10a","10b","20a","20b","40a","40b","80a","80b","160a","160b"})),"w",IF(AND(T474="",$A474&gt;=1,OR(U474={1,"2a","2b",3,"5a","5b","10a","10b","20a","20b","40a","40b","80a","80b","160a","160b"})),"l",""))</f>
        <v/>
      </c>
      <c r="T474" s="7" t="str">
        <f>IF(OR($A474={2,5,8,11,14,17,20,23,26,29,32,35}),"c","")</f>
        <v/>
      </c>
      <c r="U474" s="14" t="str">
        <f>IF(AND(OR($E473={"a/b","b/c","b/a","c/b"}),S473="w"),VLOOKUP(U473,$AA$2:$AB$17,2,FALSE),IF(AND(OR($E473={"a/b","b/c","b/a","c/b"}),S473="l"),VLOOKUP(U473,$AC$2:$AD$17,2,FALSE),IF(AND(OR($E473={"a/b","b/c","b/a","c/b"}),S472="w"),VLOOKUP(U472,$AA$2:$AB$17,2,FALSE),IF(AND(OR($E473={"a/b","b/c","b/a","c/b"}),S472="l"),VLOOKUP(U472,$AC$2:$AD$17,2,FALSE),IF(AND(OR($E473={"a/b","b/c","b/a","c/b"}),S471="w"),VLOOKUP(U471,$AA$2:$AB$17,2,FALSE),IF(AND(OR($E473={"a/b","b/c","b/a","c/b"}),S471="l"),VLOOKUP(U471,$AC$2:$AD$17,2,FALSE),IF(AND(OR($E473={"a/b","b/c","b/a","c/b"}),S470="w"),VLOOKUP(U470,$AA$2:$AB$17,2,FALSE),IF(AND(OR($E473={"a/b","b/c","b/a","c/b"}),S470="l"),VLOOKUP(U470,$AC$2:$AD$17,2,FALSE),IF(AND(OR($E473={"a/b","b/c","b/a","c/b"}),S469="w"),VLOOKUP(U469,$AA$2:$AB$17,2,FALSE),IF(AND(OR($E473={"a/b","b/c","b/a","c/b"}),S469="l"),VLOOKUP(U469,$AC$2:$AD$17,2,FALSE),IF(AND(OR($E473={"a/b","b/c","b/a","c/b"}),S468="w"),VLOOKUP(U468,$AA$2:$AB$17,2,FALSE),IF(AND(OR($E473={"a/b","b/c","b/a","c/b"}),S468="l"),VLOOKUP(U468,$AC$2:$AD$17,2,FALSE),IF(AND(OR($E473={"a/b","b/c","b/a","c/b"}),S467="w"),VLOOKUP(U467,$AA$2:$AB$17,2,FALSE),IF(AND(OR($E473={"a/b","b/c","b/a","c/b"}),S467="l"),VLOOKUP(U467,$AC$2:$AD$17,2,FALSE),IF(AND(OR($E473={"a/b","b/c","b/a","c/b"}),S466="w"),VLOOKUP(U466,$AA$2:$AB$17,2,FALSE),IF(AND(OR($E473={"a/b","b/c","b/a","c/b"}),S466="l"),VLOOKUP(U466,$AC$2:$AD$17,2,FALSE),IF(AND(OR($E473={"a/b","b/c","b/a","c/b"}),S465="w"),VLOOKUP(U465,$AA$2:$AB$17,2,FALSE),IF(AND(OR($E473={"a/b","b/c","b/a","c/b"}),S465="l"),VLOOKUP(U465,$AC$2:$AD$17,2,FALSE),IF(AND(OR($E473={"a/b","b/c","b/a","c/b"}),S464="w"),VLOOKUP(U464,$AA$2:$AB$17,2,FALSE),IF(AND(OR($E473={"a/b","b/c","b/a","c/b"}),S464="l"),VLOOKUP(U464,$AC$2:$AD$17,2,FALSE),IF(AND(OR($E473={"a/b","b/c","b/a","c/b"}),S463="w"),VLOOKUP(U463,$AA$2:$AB$17,2,FALSE),IF(AND(OR($E473={"a/b","b/c","b/a","c/b"}),S463="l"),VLOOKUP(U463,$AC$2:$AD$17,2,FALSE),IF(OR($E473={"a/b","b/c","b/a","c/b"}),1,"")))))))))))))))))))))))</f>
        <v/>
      </c>
      <c r="V474" s="13" t="str">
        <f>IF(AND(W474="c",$A474&gt;=1,OR(X474={1,"2a","2b",3,"5a","5b","10a","10b","20a","20b","40a","40b","80a","80b","160a","160b"})),"w",IF(AND(W474="",$A474&gt;=1,OR(X474={1,"2a","2b",3,"5a","5b","10a","10b","20a","20b","40a","40b","80a","80b","160a","160b"})),"l",""))</f>
        <v/>
      </c>
      <c r="W474" s="7" t="str">
        <f>IF(OR($A474={3,6,9,12,15,18,21,24,27,30,33,36}),"c","")</f>
        <v/>
      </c>
      <c r="X474" s="14" t="str">
        <f>IF(AND(OR($E473={"a/c","b/c","c/a","c/b"}),V473="w"),VLOOKUP(X473,$AA$2:$AB$17,2,FALSE),IF(AND(OR($E473={"a/c","b/c","c/a","c/b"}),V473="l"),VLOOKUP(X473,$AC$2:$AD$17,2,FALSE),IF(AND(OR($E473={"a/c","b/c","c/a","c/b"}),V472="w"),VLOOKUP(X472,$AA$2:$AB$17,2,FALSE),IF(AND(OR($E473={"a/c","b/c","c/a","c/b"}),V472="l"),VLOOKUP(X472,$AC$2:$AD$17,2,FALSE),IF(AND(OR($E473={"a/c","b/c","c/a","c/b"}),V471="w"),VLOOKUP(X471,$AA$2:$AB$17,2,FALSE),IF(AND(OR($E473={"a/c","b/c","c/a","c/b"}),V471="l"),VLOOKUP(X471,$AC$2:$AD$17,2,FALSE),IF(AND(OR($E473={"a/c","b/c","c/a","c/b"}),V470="w"),VLOOKUP(X470,$AA$2:$AB$17,2,FALSE),IF(AND(OR($E473={"a/c","b/c","c/a","c/b"}),V470="l"),VLOOKUP(X470,$AC$2:$AD$17,2,FALSE),IF(AND(OR($E473={"a/c","b/c","c/a","c/b"}),V469="w"),VLOOKUP(X469,$AA$2:$AB$17,2,FALSE),IF(AND(OR($E473={"a/c","b/c","c/a","c/b"}),V469="l"),VLOOKUP(X469,$AC$2:$AD$17,2,FALSE),IF(AND(OR($E473={"a/c","b/c","c/a","c/b"}),V468="w"),VLOOKUP(X468,$AA$2:$AB$17,2,FALSE),IF(AND(OR($E473={"a/c","b/c","c/a","c/b"}),V468="l"),VLOOKUP(X468,$AC$2:$AD$17,2,FALSE),IF(AND(OR($E473={"a/c","b/c","c/a","c/b"}),V467="w"),VLOOKUP(X467,$AA$2:$AB$17,2,FALSE),IF(AND(OR($E473={"a/c","b/c","c/a","c/b"}),V467="l"),VLOOKUP(X467,$AC$2:$AD$17,2,FALSE),IF(AND(OR($E473={"a/c","b/c","c/a","c/b"}),V466="w"),VLOOKUP(X466,$AA$2:$AB$17,2,FALSE),IF(AND(OR($E473={"a/c","b/c","c/a","c/b"}),V466="l"),VLOOKUP(X466,$AC$2:$AD$17,2,FALSE),IF(AND(OR($E473={"a/c","b/c","c/a","c/b"}),V465="w"),VLOOKUP(X465,$AA$2:$AB$17,2,FALSE),IF(AND(OR($E473={"a/c","b/c","c/a","c/b"}),V465="l"),VLOOKUP(X465,$AC$2:$AD$17,2,FALSE),IF(AND(OR($E473={"a/c","b/c","c/a","c/b"}),V464="w"),VLOOKUP(X464,$AA$2:$AB$17,2,FALSE),IF(AND(OR($E473={"a/c","b/c","c/a","c/b"}),V464="l"),VLOOKUP(X464,$AC$2:$AD$17,2,FALSE),IF(AND(OR($E473={"a/c","b/c","c/a","c/b"}),V463="w"),VLOOKUP(X463,$AA$2:$AB$17,2,FALSE),IF(AND(OR($E473={"a/c","b/c","c/a","c/b"}),V463="l"),VLOOKUP(X463,$AC$2:$AD$17,2,FALSE),IF(OR($E473={"a/c","b/c","c/a","c/b"}),1,"")))))))))))))))))))))))</f>
        <v/>
      </c>
      <c r="Y474" s="12">
        <f t="shared" ref="Y474:Y500" si="43">SUM(IF(P474="","0",IF(P474="w",VLOOKUP(R474,$AE$2:$AF$17,2,FALSE),IF(P474="l",VLOOKUP(R474,$AG$2:$AH$17,2,FALSE)))))+IF(S474="","0",IF(S474="w",VLOOKUP(U474,$AE$2:$AF$17,2,FALSE),IF(S474="l",VLOOKUP(U474,$AG$2:$AH$17,2,FALSE))))+IF(V474="","0",IF(V474="w",VLOOKUP(X474,$AE$2:$AF$17,2,FALSE),IF(V474="l",VLOOKUP(X474,$AG$2:$AH$17,2,FALSE))))</f>
        <v>0</v>
      </c>
      <c r="Z474" s="27">
        <f t="shared" ref="Z474:Z500" si="44">SUM(O474,Y474)</f>
        <v>0</v>
      </c>
    </row>
    <row r="475" spans="2:26">
      <c r="B475" s="9" t="str">
        <f>IF(OR($A475={1,2,3,4,5,6,7,8,9,10,11,12}),1,IF(OR($A475={13,14,15,16,17,18,19,20,21,22,23,24}),2,IF(OR($A475={25,26,27,28,29,30,31,32,33,34,35,36}),3,"")))</f>
        <v/>
      </c>
      <c r="C475" s="9" t="str">
        <f>IF(OR($A475={1,4,7,10,13,16,19,22,25,28,31,34}),"A",IF(OR($A475={2,5,8,11,14,17,20,23,26,29,32,35}),"B",IF(OR($A475={3,6,9,12,15,18,21,24,27,30,33,36}),"C","")))</f>
        <v/>
      </c>
      <c r="D475" t="str">
        <f t="shared" si="40"/>
        <v/>
      </c>
      <c r="E475" t="str">
        <f t="shared" si="41"/>
        <v/>
      </c>
      <c r="F475" s="13" t="str">
        <f>IF(AND(G475="d",$A475&gt;=1,OR(H475={1,"2a","2b",3,"5a","5b","10a","10b","20a","20b","40a","40b","80a","80b","160a","160b"})),"w",IF(AND(G475="",$A475&gt;=1,OR(H475={1,"2a","2b",3,"5a","5b","10a","10b","20a","20b","40a","40b","80a","80b","160a","160b"})),"l",""))</f>
        <v/>
      </c>
      <c r="G475" s="7" t="str">
        <f>IF(OR($A475={1,2,3,4,5,6,7,8,9,10,11,12}),"d","")</f>
        <v/>
      </c>
      <c r="H475" s="14" t="str">
        <f>IF(AND(OR($D474={"1/2","1/3","2/1","3/1"}),F474="w"),VLOOKUP(H474,$AA$2:$AB$17,2,FALSE),IF(AND(OR($D474={"1/2","1/3","2/1","3/1"}),F474="l"),VLOOKUP(H474,$AC$2:$AD$17,2,FALSE),IF(AND(OR($D474={"1/2","1/3","2/1","3/1"}),F473="w"),VLOOKUP(H473,$AA$2:$AB$17,2,FALSE),IF(AND(OR($D474={"1/2","1/3","2/1","3/1"}),F473="l"),VLOOKUP(H473,$AC$2:$AD$17,2,FALSE),IF(AND(OR($D474={"1/2","1/3","2/1","3/1"}),F472="w"),VLOOKUP(H472,$AA$2:$AB$17,2,FALSE),IF(AND(OR($D474={"1/2","1/3","2/1","3/1"}),F472="l"),VLOOKUP(H472,$AC$2:$AD$17,2,FALSE),IF(AND(OR($D474={"1/2","1/3","2/1","3/1"}),F471="w"),VLOOKUP(H471,$AA$2:$AB$17,2,FALSE),IF(AND(OR($D474={"1/2","1/3","2/1","3/1"}),F471="l"),VLOOKUP(H471,$AC$2:$AD$17,2,FALSE),IF(AND(OR($D474={"1/2","1/3","2/1","3/1"}),F470="w"),VLOOKUP(H470,$AA$2:$AB$17,2,FALSE),IF(AND(OR($D474={"1/2","1/3","2/1","3/1"}),F470="l"),VLOOKUP(H470,$AC$2:$AD$17,2,FALSE),IF(AND(OR($D474={"1/2","1/3","2/1","3/1"}),F469="w"),VLOOKUP(H469,$AA$2:$AB$17,2,FALSE),IF(AND(OR($D474={"1/2","1/3","2/1","3/1"}),F469="l"),VLOOKUP(H469,$AC$2:$AD$17,2,FALSE),IF(AND(OR($D474={"1/2","1/3","2/1","3/1"}),F468="w"),VLOOKUP(H468,$AA$2:$AB$17,2,FALSE),IF(AND(OR($D474={"1/2","1/3","2/1","3/1"}),F468="l"),VLOOKUP(H468,$AC$2:$AD$17,2,FALSE),IF(AND(OR($D474={"1/2","1/3","2/1","3/1"}),F467="w"),VLOOKUP(H467,$AA$2:$AB$17,2,FALSE),IF(AND(OR($D474={"1/2","1/3","2/1","3/1"}),F467="l"),VLOOKUP(H467,$AC$2:$AD$17,2,FALSE),IF(AND(OR($D474={"1/2","1/3","2/1","3/1"}),F466="w"),VLOOKUP(H466,$AA$2:$AB$17,2,FALSE),IF(AND(OR($D474={"1/2","1/3","2/1","3/1"}),F466="l"),VLOOKUP(H466,$AC$2:$AD$17,2,FALSE),IF(AND(OR($D474={"1/2","1/3","2/1","3/1"}),F465="w"),VLOOKUP(H465,$AA$2:$AB$17,2,FALSE),IF(AND(OR($D474={"1/2","1/3","2/1","3/1"}),F465="l"),VLOOKUP(H465,$AC$2:$AD$17,2,FALSE),IF(AND(OR($D474={"1/2","1/3","2/1","3/1"}),F464="w"),VLOOKUP(H464,$AA$2:$AB$17,2,FALSE),IF(AND(OR($D474={"1/2","1/3","2/1","3/1"}),F464="l"),VLOOKUP(H464,$AC$2:$AD$17,2,FALSE),IF(OR($D474={"1/2","1/3","2/1","3/1"}),1,"")))))))))))))))))))))))</f>
        <v/>
      </c>
      <c r="I475" s="13" t="str">
        <f>IF(AND(J475="d",$A475&gt;=1,OR(K475={1,"2a","2b",3,"5a","5b","10a","10b","20a","20b","40a","40b","80a","80b","160a","160b"})),"w",IF(AND(J475="",$A475&gt;=1,OR(K475={1,"2a","2b",3,"5a","5b","10a","10b","20a","20b","40a","40b","80a","80b","160a","160b"})),"l",""))</f>
        <v/>
      </c>
      <c r="J475" s="7" t="str">
        <f>IF(OR($A475={13,14,15,16,17,18,19,20,21,22,23,24}),"d","")</f>
        <v/>
      </c>
      <c r="K475" s="14" t="str">
        <f>IF(AND(OR($D474={"1/2","2/3","2/1","3/2"}),I474="w"),VLOOKUP(K474,$AA$2:$AB$17,2,FALSE),IF(AND(OR($D474={"1/2","2/3","2/1","3/2"}),I474="l"),VLOOKUP(K474,$AC$2:$AD$17,2,FALSE),IF(AND(OR($D474={"1/2","2/3","2/1","3/2"}),I473="w"),VLOOKUP(K473,$AA$2:$AB$17,2,FALSE),IF(AND(OR($D474={"1/2","2/3","2/1","3/2"}),I473="l"),VLOOKUP(K473,$AC$2:$AD$17,2,FALSE),IF(AND(OR($D474={"1/2","2/3","2/1","3/2"}),I472="w"),VLOOKUP(K472,$AA$2:$AB$17,2,FALSE),IF(AND(OR($D474={"1/2","2/3","2/1","3/2"}),I472="l"),VLOOKUP(K472,$AC$2:$AD$17,2,FALSE),IF(AND(OR($D474={"1/2","2/3","2/1","3/2"}),I471="w"),VLOOKUP(K471,$AA$2:$AB$17,2,FALSE),IF(AND(OR($D474={"1/2","2/3","2/1","3/2"}),I471="l"),VLOOKUP(K471,$AC$2:$AD$17,2,FALSE),IF(AND(OR($D474={"1/2","2/3","2/1","3/2"}),I470="w"),VLOOKUP(K470,$AA$2:$AB$17,2,FALSE),IF(AND(OR($D474={"1/2","2/3","2/1","3/2"}),I470="l"),VLOOKUP(K470,$AC$2:$AD$17,2,FALSE),IF(AND(OR($D474={"1/2","2/3","2/1","3/2"}),I469="w"),VLOOKUP(K469,$AA$2:$AB$17,2,FALSE),IF(AND(OR($D474={"1/2","2/3","2/1","3/2"}),I469="l"),VLOOKUP(K469,$AC$2:$AD$17,2,FALSE),IF(AND(OR($D474={"1/2","2/3","2/1","3/2"}),I468="w"),VLOOKUP(K468,$AA$2:$AB$17,2,FALSE),IF(AND(OR($D474={"1/2","2/3","2/1","3/2"}),I468="l"),VLOOKUP(K468,$AC$2:$AD$17,2,FALSE),IF(AND(OR($D474={"1/2","2/3","2/1","3/2"}),I467="w"),VLOOKUP(K467,$AA$2:$AB$17,2,FALSE),IF(AND(OR($D474={"1/2","2/3","2/1","3/2"}),I467="l"),VLOOKUP(K467,$AC$2:$AD$17,2,FALSE),IF(AND(OR($D474={"1/2","2/3","2/1","3/2"}),I466="w"),VLOOKUP(K466,$AA$2:$AB$17,2,FALSE),IF(AND(OR($D474={"1/2","2/3","2/1","3/2"}),I466="l"),VLOOKUP(K466,$AC$2:$AD$17,2,FALSE),IF(AND(OR($D474={"1/2","2/3","2/1","3/2"}),I465="w"),VLOOKUP(K465,$AA$2:$AB$17,2,FALSE),IF(AND(OR($D474={"1/2","2/3","2/1","3/2"}),I465="l"),VLOOKUP(K465,$AC$2:$AD$17,2,FALSE),IF(AND(OR($D474={"1/2","2/3","2/1","3/2"}),I464="w"),VLOOKUP(K464,$AA$2:$AB$17,2,FALSE),IF(AND(OR($D474={"1/2","2/3","2/1","3/2"}),I464="l"),VLOOKUP(K464,$AC$2:$AD$17,2,FALSE),IF(OR($D474={"1/2","2/3","2/1","3/2"}),1,"")))))))))))))))))))))))</f>
        <v/>
      </c>
      <c r="L475" s="13" t="str">
        <f>IF(AND(M475="d",$A475&gt;=1,OR(N475={1,"2a","2b",3,"5a","5b","10a","10b","20a","20b","40a","40b","80a","80b","160a","160b"})),"w",IF(AND(M475="",$A475&gt;=1,OR(N475={1,"2a","2b",3,"5a","5b","10a","10b","20a","20b","40a","40b","80a","80b","160a","160b"})),"l",""))</f>
        <v/>
      </c>
      <c r="M475" s="7" t="str">
        <f>IF(OR($A475={25,26,27,28,29,30,31,32,33,34,35,36}),"d","")</f>
        <v/>
      </c>
      <c r="N475" s="14" t="str">
        <f>IF(AND(OR($D474={"1/3","2/3","3/1","3/2"}),L474="w"),VLOOKUP(N474,$AA$2:$AB$17,2,FALSE),IF(AND(OR($D474={"1/3","2/3","3/1","3/2"}),L474="l"),VLOOKUP(N474,$AC$2:$AD$17,2,FALSE),IF(AND(OR($D474={"1/3","2/3","3/1","3/2"}),L473="w"),VLOOKUP(N473,$AA$2:$AB$17,2,FALSE),IF(AND(OR($D474={"1/3","2/3","3/1","3/2"}),L473="l"),VLOOKUP(N473,$AC$2:$AD$17,2,FALSE),IF(AND(OR($D474={"1/3","2/3","3/1","3/2"}),L472="w"),VLOOKUP(N472,$AA$2:$AB$17,2,FALSE),IF(AND(OR($D474={"1/3","2/3","3/1","3/2"}),L472="l"),VLOOKUP(N472,$AC$2:$AD$17,2,FALSE),IF(AND(OR($D474={"1/3","2/3","3/1","3/2"}),L471="w"),VLOOKUP(N471,$AA$2:$AB$17,2,FALSE),IF(AND(OR($D474={"1/3","2/3","3/1","3/2"}),L471="l"),VLOOKUP(N471,$AC$2:$AD$17,2,FALSE),IF(AND(OR($D474={"1/3","2/3","3/1","3/2"}),L470="w"),VLOOKUP(N470,$AA$2:$AB$17,2,FALSE),IF(AND(OR($D474={"1/3","2/3","3/1","3/2"}),L470="l"),VLOOKUP(N470,$AC$2:$AD$17,2,FALSE),IF(AND(OR($D474={"1/3","2/3","3/1","3/2"}),L469="w"),VLOOKUP(N469,$AA$2:$AB$17,2,FALSE),IF(AND(OR($D474={"1/3","2/3","3/1","3/2"}),L469="l"),VLOOKUP(N469,$AC$2:$AD$17,2,FALSE),IF(AND(OR($D474={"1/3","2/3","3/1","3/2"}),L468="w"),VLOOKUP(N468,$AA$2:$AB$17,2,FALSE),IF(AND(OR($D474={"1/3","2/3","3/1","3/2"}),L468="l"),VLOOKUP(N468,$AC$2:$AD$17,2,FALSE),IF(AND(OR($D474={"1/3","2/3","3/1","3/2"}),L467="w"),VLOOKUP(N467,$AA$2:$AB$17,2,FALSE),IF(AND(OR($D474={"1/3","2/3","3/1","3/2"}),L467="l"),VLOOKUP(N467,$AC$2:$AD$17,2,FALSE),IF(AND(OR($D474={"1/3","2/3","3/1","3/2"}),L466="w"),VLOOKUP(N466,$AA$2:$AB$17,2,FALSE),IF(AND(OR($D474={"1/3","2/3","3/1","3/2"}),L466="l"),VLOOKUP(N466,$AC$2:$AD$17,2,FALSE),IF(AND(OR($D474={"1/3","2/3","3/1","3/2"}),L465="w"),VLOOKUP(N465,$AA$2:$AB$17,2,FALSE),IF(AND(OR($D474={"1/3","2/3","3/1","3/2"}),L465="l"),VLOOKUP(N465,$AC$2:$AD$17,2,FALSE),IF(AND(OR($D474={"1/3","2/3","3/1","3/2"}),L464="w"),VLOOKUP(N464,$AA$2:$AB$17,2,FALSE),IF(AND(OR($D474={"1/3","2/3","3/1","3/2"}),L464="l"),VLOOKUP(N464,$AC$2:$AD$17,2,FALSE),IF(OR($D474={"1/3","2/3","3/1","3/2"}),1,"")))))))))))))))))))))))</f>
        <v/>
      </c>
      <c r="O475" s="12">
        <f t="shared" si="42"/>
        <v>0</v>
      </c>
      <c r="P475" s="13" t="str">
        <f>IF(AND(Q475="c",$A475&gt;=1,OR(R475={1,"2a","2b",3,"5a","5b","10a","10b","20a","20b","40a","40b","80a","80b","160a","160b"})),"w",IF(AND(Q475="",$A475&gt;=1,OR(R475={1,"2a","2b",3,"5a","5b","10a","10b","20a","20b","40a","40b","80a","80b","160a","160b"})),"l",""))</f>
        <v/>
      </c>
      <c r="Q475" s="7" t="str">
        <f>IF(OR($A475={1,4,7,10,13,16,19,22,25,28,31,34}),"c","")</f>
        <v/>
      </c>
      <c r="R475" s="14" t="str">
        <f>IF(AND(OR($E474={"a/b","a/c","b/a","c/a"}),P474="w"),VLOOKUP(R474,$AA$2:$AB$17,2,FALSE),IF(AND(OR($E474={"a/b","a/c","b/a","c/a"}),P474="l"),VLOOKUP(R474,$AC$2:$AD$17,2,FALSE),IF(AND(OR($E474={"a/b","a/c","b/a","c/a"}),P473="w"),VLOOKUP(R473,$AA$2:$AB$17,2,FALSE),IF(AND(OR($E474={"a/b","a/c","b/a","c/a"}),P473="l"),VLOOKUP(R473,$AC$2:$AD$17,2,FALSE),IF(AND(OR($E474={"a/b","a/c","b/a","c/a"}),P472="w"),VLOOKUP(R472,$AA$2:$AB$17,2,FALSE),IF(AND(OR($E474={"a/b","a/c","b/a","c/a"}),P472="l"),VLOOKUP(R472,$AC$2:$AD$17,2,FALSE),IF(AND(OR($E474={"a/b","a/c","b/a","c/a"}),P471="w"),VLOOKUP(R471,$AA$2:$AB$17,2,FALSE),IF(AND(OR($E474={"a/b","a/c","b/a","c/a"}),P471="l"),VLOOKUP(R471,$AC$2:$AD$17,2,FALSE),IF(AND(OR($E474={"a/b","a/c","b/a","c/a"}),P470="w"),VLOOKUP(R470,$AA$2:$AB$17,2,FALSE),IF(AND(OR($E474={"a/b","a/c","b/a","c/a"}),P470="l"),VLOOKUP(R470,$AC$2:$AD$17,2,FALSE),IF(AND(OR($E474={"a/b","a/c","b/a","c/a"}),P469="w"),VLOOKUP(R469,$AA$2:$AB$17,2,FALSE),IF(AND(OR($E474={"a/b","a/c","b/a","c/a"}),P469="l"),VLOOKUP(R469,$AC$2:$AD$17,2,FALSE),IF(AND(OR($E474={"a/b","a/c","b/a","c/a"}),P468="w"),VLOOKUP(R468,$AA$2:$AB$17,2,FALSE),IF(AND(OR($E474={"a/b","a/c","b/a","c/a"}),P468="l"),VLOOKUP(R468,$AC$2:$AD$17,2,FALSE),IF(AND(OR($E474={"a/b","a/c","b/a","c/a"}),P467="w"),VLOOKUP(R467,$AA$2:$AB$17,2,FALSE),IF(AND(OR($E474={"a/b","a/c","b/a","c/a"}),P467="l"),VLOOKUP(R467,$AC$2:$AD$17,2,FALSE),IF(AND(OR($E474={"a/b","a/c","b/a","c/a"}),P466="w"),VLOOKUP(R466,$AA$2:$AB$17,2,FALSE),IF(AND(OR($E474={"a/b","a/c","b/a","c/a"}),P466="l"),VLOOKUP(R466,$AC$2:$AD$17,2,FALSE),IF(AND(OR($E474={"a/b","a/c","b/a","c/a"}),P465="w"),VLOOKUP(R465,$AA$2:$AB$17,2,FALSE),IF(AND(OR($E474={"a/b","a/c","b/a","c/a"}),P465="l"),VLOOKUP(R465,$AC$2:$AD$17,2,FALSE),IF(AND(OR($E474={"a/b","a/c","b/a","c/a"}),P464="w"),VLOOKUP(R464,$AA$2:$AB$17,2,FALSE),IF(AND(OR($E474={"a/b","a/c","b/a","c/a"}),P464="l"),VLOOKUP(R464,$AC$2:$AD$17,2,FALSE),IF(OR($E474={"a/b","a/c","b/a","c/a"}),1,"")))))))))))))))))))))))</f>
        <v/>
      </c>
      <c r="S475" s="13" t="str">
        <f>IF(AND(T475="c",$A475&gt;=1,OR(U475={1,"2a","2b",3,"5a","5b","10a","10b","20a","20b","40a","40b","80a","80b","160a","160b"})),"w",IF(AND(T475="",$A475&gt;=1,OR(U475={1,"2a","2b",3,"5a","5b","10a","10b","20a","20b","40a","40b","80a","80b","160a","160b"})),"l",""))</f>
        <v/>
      </c>
      <c r="T475" s="7" t="str">
        <f>IF(OR($A475={2,5,8,11,14,17,20,23,26,29,32,35}),"c","")</f>
        <v/>
      </c>
      <c r="U475" s="14" t="str">
        <f>IF(AND(OR($E474={"a/b","b/c","b/a","c/b"}),S474="w"),VLOOKUP(U474,$AA$2:$AB$17,2,FALSE),IF(AND(OR($E474={"a/b","b/c","b/a","c/b"}),S474="l"),VLOOKUP(U474,$AC$2:$AD$17,2,FALSE),IF(AND(OR($E474={"a/b","b/c","b/a","c/b"}),S473="w"),VLOOKUP(U473,$AA$2:$AB$17,2,FALSE),IF(AND(OR($E474={"a/b","b/c","b/a","c/b"}),S473="l"),VLOOKUP(U473,$AC$2:$AD$17,2,FALSE),IF(AND(OR($E474={"a/b","b/c","b/a","c/b"}),S472="w"),VLOOKUP(U472,$AA$2:$AB$17,2,FALSE),IF(AND(OR($E474={"a/b","b/c","b/a","c/b"}),S472="l"),VLOOKUP(U472,$AC$2:$AD$17,2,FALSE),IF(AND(OR($E474={"a/b","b/c","b/a","c/b"}),S471="w"),VLOOKUP(U471,$AA$2:$AB$17,2,FALSE),IF(AND(OR($E474={"a/b","b/c","b/a","c/b"}),S471="l"),VLOOKUP(U471,$AC$2:$AD$17,2,FALSE),IF(AND(OR($E474={"a/b","b/c","b/a","c/b"}),S470="w"),VLOOKUP(U470,$AA$2:$AB$17,2,FALSE),IF(AND(OR($E474={"a/b","b/c","b/a","c/b"}),S470="l"),VLOOKUP(U470,$AC$2:$AD$17,2,FALSE),IF(AND(OR($E474={"a/b","b/c","b/a","c/b"}),S469="w"),VLOOKUP(U469,$AA$2:$AB$17,2,FALSE),IF(AND(OR($E474={"a/b","b/c","b/a","c/b"}),S469="l"),VLOOKUP(U469,$AC$2:$AD$17,2,FALSE),IF(AND(OR($E474={"a/b","b/c","b/a","c/b"}),S468="w"),VLOOKUP(U468,$AA$2:$AB$17,2,FALSE),IF(AND(OR($E474={"a/b","b/c","b/a","c/b"}),S468="l"),VLOOKUP(U468,$AC$2:$AD$17,2,FALSE),IF(AND(OR($E474={"a/b","b/c","b/a","c/b"}),S467="w"),VLOOKUP(U467,$AA$2:$AB$17,2,FALSE),IF(AND(OR($E474={"a/b","b/c","b/a","c/b"}),S467="l"),VLOOKUP(U467,$AC$2:$AD$17,2,FALSE),IF(AND(OR($E474={"a/b","b/c","b/a","c/b"}),S466="w"),VLOOKUP(U466,$AA$2:$AB$17,2,FALSE),IF(AND(OR($E474={"a/b","b/c","b/a","c/b"}),S466="l"),VLOOKUP(U466,$AC$2:$AD$17,2,FALSE),IF(AND(OR($E474={"a/b","b/c","b/a","c/b"}),S465="w"),VLOOKUP(U465,$AA$2:$AB$17,2,FALSE),IF(AND(OR($E474={"a/b","b/c","b/a","c/b"}),S465="l"),VLOOKUP(U465,$AC$2:$AD$17,2,FALSE),IF(AND(OR($E474={"a/b","b/c","b/a","c/b"}),S464="w"),VLOOKUP(U464,$AA$2:$AB$17,2,FALSE),IF(AND(OR($E474={"a/b","b/c","b/a","c/b"}),S464="l"),VLOOKUP(U464,$AC$2:$AD$17,2,FALSE),IF(OR($E474={"a/b","b/c","b/a","c/b"}),1,"")))))))))))))))))))))))</f>
        <v/>
      </c>
      <c r="V475" s="13" t="str">
        <f>IF(AND(W475="c",$A475&gt;=1,OR(X475={1,"2a","2b",3,"5a","5b","10a","10b","20a","20b","40a","40b","80a","80b","160a","160b"})),"w",IF(AND(W475="",$A475&gt;=1,OR(X475={1,"2a","2b",3,"5a","5b","10a","10b","20a","20b","40a","40b","80a","80b","160a","160b"})),"l",""))</f>
        <v/>
      </c>
      <c r="W475" s="7" t="str">
        <f>IF(OR($A475={3,6,9,12,15,18,21,24,27,30,33,36}),"c","")</f>
        <v/>
      </c>
      <c r="X475" s="14" t="str">
        <f>IF(AND(OR($E474={"a/c","b/c","c/a","c/b"}),V474="w"),VLOOKUP(X474,$AA$2:$AB$17,2,FALSE),IF(AND(OR($E474={"a/c","b/c","c/a","c/b"}),V474="l"),VLOOKUP(X474,$AC$2:$AD$17,2,FALSE),IF(AND(OR($E474={"a/c","b/c","c/a","c/b"}),V473="w"),VLOOKUP(X473,$AA$2:$AB$17,2,FALSE),IF(AND(OR($E474={"a/c","b/c","c/a","c/b"}),V473="l"),VLOOKUP(X473,$AC$2:$AD$17,2,FALSE),IF(AND(OR($E474={"a/c","b/c","c/a","c/b"}),V472="w"),VLOOKUP(X472,$AA$2:$AB$17,2,FALSE),IF(AND(OR($E474={"a/c","b/c","c/a","c/b"}),V472="l"),VLOOKUP(X472,$AC$2:$AD$17,2,FALSE),IF(AND(OR($E474={"a/c","b/c","c/a","c/b"}),V471="w"),VLOOKUP(X471,$AA$2:$AB$17,2,FALSE),IF(AND(OR($E474={"a/c","b/c","c/a","c/b"}),V471="l"),VLOOKUP(X471,$AC$2:$AD$17,2,FALSE),IF(AND(OR($E474={"a/c","b/c","c/a","c/b"}),V470="w"),VLOOKUP(X470,$AA$2:$AB$17,2,FALSE),IF(AND(OR($E474={"a/c","b/c","c/a","c/b"}),V470="l"),VLOOKUP(X470,$AC$2:$AD$17,2,FALSE),IF(AND(OR($E474={"a/c","b/c","c/a","c/b"}),V469="w"),VLOOKUP(X469,$AA$2:$AB$17,2,FALSE),IF(AND(OR($E474={"a/c","b/c","c/a","c/b"}),V469="l"),VLOOKUP(X469,$AC$2:$AD$17,2,FALSE),IF(AND(OR($E474={"a/c","b/c","c/a","c/b"}),V468="w"),VLOOKUP(X468,$AA$2:$AB$17,2,FALSE),IF(AND(OR($E474={"a/c","b/c","c/a","c/b"}),V468="l"),VLOOKUP(X468,$AC$2:$AD$17,2,FALSE),IF(AND(OR($E474={"a/c","b/c","c/a","c/b"}),V467="w"),VLOOKUP(X467,$AA$2:$AB$17,2,FALSE),IF(AND(OR($E474={"a/c","b/c","c/a","c/b"}),V467="l"),VLOOKUP(X467,$AC$2:$AD$17,2,FALSE),IF(AND(OR($E474={"a/c","b/c","c/a","c/b"}),V466="w"),VLOOKUP(X466,$AA$2:$AB$17,2,FALSE),IF(AND(OR($E474={"a/c","b/c","c/a","c/b"}),V466="l"),VLOOKUP(X466,$AC$2:$AD$17,2,FALSE),IF(AND(OR($E474={"a/c","b/c","c/a","c/b"}),V465="w"),VLOOKUP(X465,$AA$2:$AB$17,2,FALSE),IF(AND(OR($E474={"a/c","b/c","c/a","c/b"}),V465="l"),VLOOKUP(X465,$AC$2:$AD$17,2,FALSE),IF(AND(OR($E474={"a/c","b/c","c/a","c/b"}),V464="w"),VLOOKUP(X464,$AA$2:$AB$17,2,FALSE),IF(AND(OR($E474={"a/c","b/c","c/a","c/b"}),V464="l"),VLOOKUP(X464,$AC$2:$AD$17,2,FALSE),IF(OR($E474={"a/c","b/c","c/a","c/b"}),1,"")))))))))))))))))))))))</f>
        <v/>
      </c>
      <c r="Y475" s="12">
        <f t="shared" si="43"/>
        <v>0</v>
      </c>
      <c r="Z475" s="27">
        <f t="shared" si="44"/>
        <v>0</v>
      </c>
    </row>
    <row r="476" spans="2:26">
      <c r="B476" s="9" t="str">
        <f>IF(OR($A476={1,2,3,4,5,6,7,8,9,10,11,12}),1,IF(OR($A476={13,14,15,16,17,18,19,20,21,22,23,24}),2,IF(OR($A476={25,26,27,28,29,30,31,32,33,34,35,36}),3,"")))</f>
        <v/>
      </c>
      <c r="C476" s="9" t="str">
        <f>IF(OR($A476={1,4,7,10,13,16,19,22,25,28,31,34}),"A",IF(OR($A476={2,5,8,11,14,17,20,23,26,29,32,35}),"B",IF(OR($A476={3,6,9,12,15,18,21,24,27,30,33,36}),"C","")))</f>
        <v/>
      </c>
      <c r="D476" t="str">
        <f t="shared" si="40"/>
        <v/>
      </c>
      <c r="E476" t="str">
        <f t="shared" si="41"/>
        <v/>
      </c>
      <c r="F476" s="13" t="str">
        <f>IF(AND(G476="d",$A476&gt;=1,OR(H476={1,"2a","2b",3,"5a","5b","10a","10b","20a","20b","40a","40b","80a","80b","160a","160b"})),"w",IF(AND(G476="",$A476&gt;=1,OR(H476={1,"2a","2b",3,"5a","5b","10a","10b","20a","20b","40a","40b","80a","80b","160a","160b"})),"l",""))</f>
        <v/>
      </c>
      <c r="G476" s="7" t="str">
        <f>IF(OR($A476={1,2,3,4,5,6,7,8,9,10,11,12}),"d","")</f>
        <v/>
      </c>
      <c r="H476" s="14" t="str">
        <f>IF(AND(OR($D475={"1/2","1/3","2/1","3/1"}),F475="w"),VLOOKUP(H475,$AA$2:$AB$17,2,FALSE),IF(AND(OR($D475={"1/2","1/3","2/1","3/1"}),F475="l"),VLOOKUP(H475,$AC$2:$AD$17,2,FALSE),IF(AND(OR($D475={"1/2","1/3","2/1","3/1"}),F474="w"),VLOOKUP(H474,$AA$2:$AB$17,2,FALSE),IF(AND(OR($D475={"1/2","1/3","2/1","3/1"}),F474="l"),VLOOKUP(H474,$AC$2:$AD$17,2,FALSE),IF(AND(OR($D475={"1/2","1/3","2/1","3/1"}),F473="w"),VLOOKUP(H473,$AA$2:$AB$17,2,FALSE),IF(AND(OR($D475={"1/2","1/3","2/1","3/1"}),F473="l"),VLOOKUP(H473,$AC$2:$AD$17,2,FALSE),IF(AND(OR($D475={"1/2","1/3","2/1","3/1"}),F472="w"),VLOOKUP(H472,$AA$2:$AB$17,2,FALSE),IF(AND(OR($D475={"1/2","1/3","2/1","3/1"}),F472="l"),VLOOKUP(H472,$AC$2:$AD$17,2,FALSE),IF(AND(OR($D475={"1/2","1/3","2/1","3/1"}),F471="w"),VLOOKUP(H471,$AA$2:$AB$17,2,FALSE),IF(AND(OR($D475={"1/2","1/3","2/1","3/1"}),F471="l"),VLOOKUP(H471,$AC$2:$AD$17,2,FALSE),IF(AND(OR($D475={"1/2","1/3","2/1","3/1"}),F470="w"),VLOOKUP(H470,$AA$2:$AB$17,2,FALSE),IF(AND(OR($D475={"1/2","1/3","2/1","3/1"}),F470="l"),VLOOKUP(H470,$AC$2:$AD$17,2,FALSE),IF(AND(OR($D475={"1/2","1/3","2/1","3/1"}),F469="w"),VLOOKUP(H469,$AA$2:$AB$17,2,FALSE),IF(AND(OR($D475={"1/2","1/3","2/1","3/1"}),F469="l"),VLOOKUP(H469,$AC$2:$AD$17,2,FALSE),IF(AND(OR($D475={"1/2","1/3","2/1","3/1"}),F468="w"),VLOOKUP(H468,$AA$2:$AB$17,2,FALSE),IF(AND(OR($D475={"1/2","1/3","2/1","3/1"}),F468="l"),VLOOKUP(H468,$AC$2:$AD$17,2,FALSE),IF(AND(OR($D475={"1/2","1/3","2/1","3/1"}),F467="w"),VLOOKUP(H467,$AA$2:$AB$17,2,FALSE),IF(AND(OR($D475={"1/2","1/3","2/1","3/1"}),F467="l"),VLOOKUP(H467,$AC$2:$AD$17,2,FALSE),IF(AND(OR($D475={"1/2","1/3","2/1","3/1"}),F466="w"),VLOOKUP(H466,$AA$2:$AB$17,2,FALSE),IF(AND(OR($D475={"1/2","1/3","2/1","3/1"}),F466="l"),VLOOKUP(H466,$AC$2:$AD$17,2,FALSE),IF(AND(OR($D475={"1/2","1/3","2/1","3/1"}),F465="w"),VLOOKUP(H465,$AA$2:$AB$17,2,FALSE),IF(AND(OR($D475={"1/2","1/3","2/1","3/1"}),F465="l"),VLOOKUP(H465,$AC$2:$AD$17,2,FALSE),IF(OR($D475={"1/2","1/3","2/1","3/1"}),1,"")))))))))))))))))))))))</f>
        <v/>
      </c>
      <c r="I476" s="13" t="str">
        <f>IF(AND(J476="d",$A476&gt;=1,OR(K476={1,"2a","2b",3,"5a","5b","10a","10b","20a","20b","40a","40b","80a","80b","160a","160b"})),"w",IF(AND(J476="",$A476&gt;=1,OR(K476={1,"2a","2b",3,"5a","5b","10a","10b","20a","20b","40a","40b","80a","80b","160a","160b"})),"l",""))</f>
        <v/>
      </c>
      <c r="J476" s="7" t="str">
        <f>IF(OR($A476={13,14,15,16,17,18,19,20,21,22,23,24}),"d","")</f>
        <v/>
      </c>
      <c r="K476" s="14" t="str">
        <f>IF(AND(OR($D475={"1/2","2/3","2/1","3/2"}),I475="w"),VLOOKUP(K475,$AA$2:$AB$17,2,FALSE),IF(AND(OR($D475={"1/2","2/3","2/1","3/2"}),I475="l"),VLOOKUP(K475,$AC$2:$AD$17,2,FALSE),IF(AND(OR($D475={"1/2","2/3","2/1","3/2"}),I474="w"),VLOOKUP(K474,$AA$2:$AB$17,2,FALSE),IF(AND(OR($D475={"1/2","2/3","2/1","3/2"}),I474="l"),VLOOKUP(K474,$AC$2:$AD$17,2,FALSE),IF(AND(OR($D475={"1/2","2/3","2/1","3/2"}),I473="w"),VLOOKUP(K473,$AA$2:$AB$17,2,FALSE),IF(AND(OR($D475={"1/2","2/3","2/1","3/2"}),I473="l"),VLOOKUP(K473,$AC$2:$AD$17,2,FALSE),IF(AND(OR($D475={"1/2","2/3","2/1","3/2"}),I472="w"),VLOOKUP(K472,$AA$2:$AB$17,2,FALSE),IF(AND(OR($D475={"1/2","2/3","2/1","3/2"}),I472="l"),VLOOKUP(K472,$AC$2:$AD$17,2,FALSE),IF(AND(OR($D475={"1/2","2/3","2/1","3/2"}),I471="w"),VLOOKUP(K471,$AA$2:$AB$17,2,FALSE),IF(AND(OR($D475={"1/2","2/3","2/1","3/2"}),I471="l"),VLOOKUP(K471,$AC$2:$AD$17,2,FALSE),IF(AND(OR($D475={"1/2","2/3","2/1","3/2"}),I470="w"),VLOOKUP(K470,$AA$2:$AB$17,2,FALSE),IF(AND(OR($D475={"1/2","2/3","2/1","3/2"}),I470="l"),VLOOKUP(K470,$AC$2:$AD$17,2,FALSE),IF(AND(OR($D475={"1/2","2/3","2/1","3/2"}),I469="w"),VLOOKUP(K469,$AA$2:$AB$17,2,FALSE),IF(AND(OR($D475={"1/2","2/3","2/1","3/2"}),I469="l"),VLOOKUP(K469,$AC$2:$AD$17,2,FALSE),IF(AND(OR($D475={"1/2","2/3","2/1","3/2"}),I468="w"),VLOOKUP(K468,$AA$2:$AB$17,2,FALSE),IF(AND(OR($D475={"1/2","2/3","2/1","3/2"}),I468="l"),VLOOKUP(K468,$AC$2:$AD$17,2,FALSE),IF(AND(OR($D475={"1/2","2/3","2/1","3/2"}),I467="w"),VLOOKUP(K467,$AA$2:$AB$17,2,FALSE),IF(AND(OR($D475={"1/2","2/3","2/1","3/2"}),I467="l"),VLOOKUP(K467,$AC$2:$AD$17,2,FALSE),IF(AND(OR($D475={"1/2","2/3","2/1","3/2"}),I466="w"),VLOOKUP(K466,$AA$2:$AB$17,2,FALSE),IF(AND(OR($D475={"1/2","2/3","2/1","3/2"}),I466="l"),VLOOKUP(K466,$AC$2:$AD$17,2,FALSE),IF(AND(OR($D475={"1/2","2/3","2/1","3/2"}),I465="w"),VLOOKUP(K465,$AA$2:$AB$17,2,FALSE),IF(AND(OR($D475={"1/2","2/3","2/1","3/2"}),I465="l"),VLOOKUP(K465,$AC$2:$AD$17,2,FALSE),IF(OR($D475={"1/2","2/3","2/1","3/2"}),1,"")))))))))))))))))))))))</f>
        <v/>
      </c>
      <c r="L476" s="13" t="str">
        <f>IF(AND(M476="d",$A476&gt;=1,OR(N476={1,"2a","2b",3,"5a","5b","10a","10b","20a","20b","40a","40b","80a","80b","160a","160b"})),"w",IF(AND(M476="",$A476&gt;=1,OR(N476={1,"2a","2b",3,"5a","5b","10a","10b","20a","20b","40a","40b","80a","80b","160a","160b"})),"l",""))</f>
        <v/>
      </c>
      <c r="M476" s="7" t="str">
        <f>IF(OR($A476={25,26,27,28,29,30,31,32,33,34,35,36}),"d","")</f>
        <v/>
      </c>
      <c r="N476" s="14" t="str">
        <f>IF(AND(OR($D475={"1/3","2/3","3/1","3/2"}),L475="w"),VLOOKUP(N475,$AA$2:$AB$17,2,FALSE),IF(AND(OR($D475={"1/3","2/3","3/1","3/2"}),L475="l"),VLOOKUP(N475,$AC$2:$AD$17,2,FALSE),IF(AND(OR($D475={"1/3","2/3","3/1","3/2"}),L474="w"),VLOOKUP(N474,$AA$2:$AB$17,2,FALSE),IF(AND(OR($D475={"1/3","2/3","3/1","3/2"}),L474="l"),VLOOKUP(N474,$AC$2:$AD$17,2,FALSE),IF(AND(OR($D475={"1/3","2/3","3/1","3/2"}),L473="w"),VLOOKUP(N473,$AA$2:$AB$17,2,FALSE),IF(AND(OR($D475={"1/3","2/3","3/1","3/2"}),L473="l"),VLOOKUP(N473,$AC$2:$AD$17,2,FALSE),IF(AND(OR($D475={"1/3","2/3","3/1","3/2"}),L472="w"),VLOOKUP(N472,$AA$2:$AB$17,2,FALSE),IF(AND(OR($D475={"1/3","2/3","3/1","3/2"}),L472="l"),VLOOKUP(N472,$AC$2:$AD$17,2,FALSE),IF(AND(OR($D475={"1/3","2/3","3/1","3/2"}),L471="w"),VLOOKUP(N471,$AA$2:$AB$17,2,FALSE),IF(AND(OR($D475={"1/3","2/3","3/1","3/2"}),L471="l"),VLOOKUP(N471,$AC$2:$AD$17,2,FALSE),IF(AND(OR($D475={"1/3","2/3","3/1","3/2"}),L470="w"),VLOOKUP(N470,$AA$2:$AB$17,2,FALSE),IF(AND(OR($D475={"1/3","2/3","3/1","3/2"}),L470="l"),VLOOKUP(N470,$AC$2:$AD$17,2,FALSE),IF(AND(OR($D475={"1/3","2/3","3/1","3/2"}),L469="w"),VLOOKUP(N469,$AA$2:$AB$17,2,FALSE),IF(AND(OR($D475={"1/3","2/3","3/1","3/2"}),L469="l"),VLOOKUP(N469,$AC$2:$AD$17,2,FALSE),IF(AND(OR($D475={"1/3","2/3","3/1","3/2"}),L468="w"),VLOOKUP(N468,$AA$2:$AB$17,2,FALSE),IF(AND(OR($D475={"1/3","2/3","3/1","3/2"}),L468="l"),VLOOKUP(N468,$AC$2:$AD$17,2,FALSE),IF(AND(OR($D475={"1/3","2/3","3/1","3/2"}),L467="w"),VLOOKUP(N467,$AA$2:$AB$17,2,FALSE),IF(AND(OR($D475={"1/3","2/3","3/1","3/2"}),L467="l"),VLOOKUP(N467,$AC$2:$AD$17,2,FALSE),IF(AND(OR($D475={"1/3","2/3","3/1","3/2"}),L466="w"),VLOOKUP(N466,$AA$2:$AB$17,2,FALSE),IF(AND(OR($D475={"1/3","2/3","3/1","3/2"}),L466="l"),VLOOKUP(N466,$AC$2:$AD$17,2,FALSE),IF(AND(OR($D475={"1/3","2/3","3/1","3/2"}),L465="w"),VLOOKUP(N465,$AA$2:$AB$17,2,FALSE),IF(AND(OR($D475={"1/3","2/3","3/1","3/2"}),L465="l"),VLOOKUP(N465,$AC$2:$AD$17,2,FALSE),IF(OR($D475={"1/3","2/3","3/1","3/2"}),1,"")))))))))))))))))))))))</f>
        <v/>
      </c>
      <c r="O476" s="12">
        <f t="shared" si="42"/>
        <v>0</v>
      </c>
      <c r="P476" s="13" t="str">
        <f>IF(AND(Q476="c",$A476&gt;=1,OR(R476={1,"2a","2b",3,"5a","5b","10a","10b","20a","20b","40a","40b","80a","80b","160a","160b"})),"w",IF(AND(Q476="",$A476&gt;=1,OR(R476={1,"2a","2b",3,"5a","5b","10a","10b","20a","20b","40a","40b","80a","80b","160a","160b"})),"l",""))</f>
        <v/>
      </c>
      <c r="Q476" s="7" t="str">
        <f>IF(OR($A476={1,4,7,10,13,16,19,22,25,28,31,34}),"c","")</f>
        <v/>
      </c>
      <c r="R476" s="14" t="str">
        <f>IF(AND(OR($E475={"a/b","a/c","b/a","c/a"}),P475="w"),VLOOKUP(R475,$AA$2:$AB$17,2,FALSE),IF(AND(OR($E475={"a/b","a/c","b/a","c/a"}),P475="l"),VLOOKUP(R475,$AC$2:$AD$17,2,FALSE),IF(AND(OR($E475={"a/b","a/c","b/a","c/a"}),P474="w"),VLOOKUP(R474,$AA$2:$AB$17,2,FALSE),IF(AND(OR($E475={"a/b","a/c","b/a","c/a"}),P474="l"),VLOOKUP(R474,$AC$2:$AD$17,2,FALSE),IF(AND(OR($E475={"a/b","a/c","b/a","c/a"}),P473="w"),VLOOKUP(R473,$AA$2:$AB$17,2,FALSE),IF(AND(OR($E475={"a/b","a/c","b/a","c/a"}),P473="l"),VLOOKUP(R473,$AC$2:$AD$17,2,FALSE),IF(AND(OR($E475={"a/b","a/c","b/a","c/a"}),P472="w"),VLOOKUP(R472,$AA$2:$AB$17,2,FALSE),IF(AND(OR($E475={"a/b","a/c","b/a","c/a"}),P472="l"),VLOOKUP(R472,$AC$2:$AD$17,2,FALSE),IF(AND(OR($E475={"a/b","a/c","b/a","c/a"}),P471="w"),VLOOKUP(R471,$AA$2:$AB$17,2,FALSE),IF(AND(OR($E475={"a/b","a/c","b/a","c/a"}),P471="l"),VLOOKUP(R471,$AC$2:$AD$17,2,FALSE),IF(AND(OR($E475={"a/b","a/c","b/a","c/a"}),P470="w"),VLOOKUP(R470,$AA$2:$AB$17,2,FALSE),IF(AND(OR($E475={"a/b","a/c","b/a","c/a"}),P470="l"),VLOOKUP(R470,$AC$2:$AD$17,2,FALSE),IF(AND(OR($E475={"a/b","a/c","b/a","c/a"}),P469="w"),VLOOKUP(R469,$AA$2:$AB$17,2,FALSE),IF(AND(OR($E475={"a/b","a/c","b/a","c/a"}),P469="l"),VLOOKUP(R469,$AC$2:$AD$17,2,FALSE),IF(AND(OR($E475={"a/b","a/c","b/a","c/a"}),P468="w"),VLOOKUP(R468,$AA$2:$AB$17,2,FALSE),IF(AND(OR($E475={"a/b","a/c","b/a","c/a"}),P468="l"),VLOOKUP(R468,$AC$2:$AD$17,2,FALSE),IF(AND(OR($E475={"a/b","a/c","b/a","c/a"}),P467="w"),VLOOKUP(R467,$AA$2:$AB$17,2,FALSE),IF(AND(OR($E475={"a/b","a/c","b/a","c/a"}),P467="l"),VLOOKUP(R467,$AC$2:$AD$17,2,FALSE),IF(AND(OR($E475={"a/b","a/c","b/a","c/a"}),P466="w"),VLOOKUP(R466,$AA$2:$AB$17,2,FALSE),IF(AND(OR($E475={"a/b","a/c","b/a","c/a"}),P466="l"),VLOOKUP(R466,$AC$2:$AD$17,2,FALSE),IF(AND(OR($E475={"a/b","a/c","b/a","c/a"}),P465="w"),VLOOKUP(R465,$AA$2:$AB$17,2,FALSE),IF(AND(OR($E475={"a/b","a/c","b/a","c/a"}),P465="l"),VLOOKUP(R465,$AC$2:$AD$17,2,FALSE),IF(OR($E475={"a/b","a/c","b/a","c/a"}),1,"")))))))))))))))))))))))</f>
        <v/>
      </c>
      <c r="S476" s="13" t="str">
        <f>IF(AND(T476="c",$A476&gt;=1,OR(U476={1,"2a","2b",3,"5a","5b","10a","10b","20a","20b","40a","40b","80a","80b","160a","160b"})),"w",IF(AND(T476="",$A476&gt;=1,OR(U476={1,"2a","2b",3,"5a","5b","10a","10b","20a","20b","40a","40b","80a","80b","160a","160b"})),"l",""))</f>
        <v/>
      </c>
      <c r="T476" s="7" t="str">
        <f>IF(OR($A476={2,5,8,11,14,17,20,23,26,29,32,35}),"c","")</f>
        <v/>
      </c>
      <c r="U476" s="14" t="str">
        <f>IF(AND(OR($E475={"a/b","b/c","b/a","c/b"}),S475="w"),VLOOKUP(U475,$AA$2:$AB$17,2,FALSE),IF(AND(OR($E475={"a/b","b/c","b/a","c/b"}),S475="l"),VLOOKUP(U475,$AC$2:$AD$17,2,FALSE),IF(AND(OR($E475={"a/b","b/c","b/a","c/b"}),S474="w"),VLOOKUP(U474,$AA$2:$AB$17,2,FALSE),IF(AND(OR($E475={"a/b","b/c","b/a","c/b"}),S474="l"),VLOOKUP(U474,$AC$2:$AD$17,2,FALSE),IF(AND(OR($E475={"a/b","b/c","b/a","c/b"}),S473="w"),VLOOKUP(U473,$AA$2:$AB$17,2,FALSE),IF(AND(OR($E475={"a/b","b/c","b/a","c/b"}),S473="l"),VLOOKUP(U473,$AC$2:$AD$17,2,FALSE),IF(AND(OR($E475={"a/b","b/c","b/a","c/b"}),S472="w"),VLOOKUP(U472,$AA$2:$AB$17,2,FALSE),IF(AND(OR($E475={"a/b","b/c","b/a","c/b"}),S472="l"),VLOOKUP(U472,$AC$2:$AD$17,2,FALSE),IF(AND(OR($E475={"a/b","b/c","b/a","c/b"}),S471="w"),VLOOKUP(U471,$AA$2:$AB$17,2,FALSE),IF(AND(OR($E475={"a/b","b/c","b/a","c/b"}),S471="l"),VLOOKUP(U471,$AC$2:$AD$17,2,FALSE),IF(AND(OR($E475={"a/b","b/c","b/a","c/b"}),S470="w"),VLOOKUP(U470,$AA$2:$AB$17,2,FALSE),IF(AND(OR($E475={"a/b","b/c","b/a","c/b"}),S470="l"),VLOOKUP(U470,$AC$2:$AD$17,2,FALSE),IF(AND(OR($E475={"a/b","b/c","b/a","c/b"}),S469="w"),VLOOKUP(U469,$AA$2:$AB$17,2,FALSE),IF(AND(OR($E475={"a/b","b/c","b/a","c/b"}),S469="l"),VLOOKUP(U469,$AC$2:$AD$17,2,FALSE),IF(AND(OR($E475={"a/b","b/c","b/a","c/b"}),S468="w"),VLOOKUP(U468,$AA$2:$AB$17,2,FALSE),IF(AND(OR($E475={"a/b","b/c","b/a","c/b"}),S468="l"),VLOOKUP(U468,$AC$2:$AD$17,2,FALSE),IF(AND(OR($E475={"a/b","b/c","b/a","c/b"}),S467="w"),VLOOKUP(U467,$AA$2:$AB$17,2,FALSE),IF(AND(OR($E475={"a/b","b/c","b/a","c/b"}),S467="l"),VLOOKUP(U467,$AC$2:$AD$17,2,FALSE),IF(AND(OR($E475={"a/b","b/c","b/a","c/b"}),S466="w"),VLOOKUP(U466,$AA$2:$AB$17,2,FALSE),IF(AND(OR($E475={"a/b","b/c","b/a","c/b"}),S466="l"),VLOOKUP(U466,$AC$2:$AD$17,2,FALSE),IF(AND(OR($E475={"a/b","b/c","b/a","c/b"}),S465="w"),VLOOKUP(U465,$AA$2:$AB$17,2,FALSE),IF(AND(OR($E475={"a/b","b/c","b/a","c/b"}),S465="l"),VLOOKUP(U465,$AC$2:$AD$17,2,FALSE),IF(OR($E475={"a/b","b/c","b/a","c/b"}),1,"")))))))))))))))))))))))</f>
        <v/>
      </c>
      <c r="V476" s="13" t="str">
        <f>IF(AND(W476="c",$A476&gt;=1,OR(X476={1,"2a","2b",3,"5a","5b","10a","10b","20a","20b","40a","40b","80a","80b","160a","160b"})),"w",IF(AND(W476="",$A476&gt;=1,OR(X476={1,"2a","2b",3,"5a","5b","10a","10b","20a","20b","40a","40b","80a","80b","160a","160b"})),"l",""))</f>
        <v/>
      </c>
      <c r="W476" s="7" t="str">
        <f>IF(OR($A476={3,6,9,12,15,18,21,24,27,30,33,36}),"c","")</f>
        <v/>
      </c>
      <c r="X476" s="14" t="str">
        <f>IF(AND(OR($E475={"a/c","b/c","c/a","c/b"}),V475="w"),VLOOKUP(X475,$AA$2:$AB$17,2,FALSE),IF(AND(OR($E475={"a/c","b/c","c/a","c/b"}),V475="l"),VLOOKUP(X475,$AC$2:$AD$17,2,FALSE),IF(AND(OR($E475={"a/c","b/c","c/a","c/b"}),V474="w"),VLOOKUP(X474,$AA$2:$AB$17,2,FALSE),IF(AND(OR($E475={"a/c","b/c","c/a","c/b"}),V474="l"),VLOOKUP(X474,$AC$2:$AD$17,2,FALSE),IF(AND(OR($E475={"a/c","b/c","c/a","c/b"}),V473="w"),VLOOKUP(X473,$AA$2:$AB$17,2,FALSE),IF(AND(OR($E475={"a/c","b/c","c/a","c/b"}),V473="l"),VLOOKUP(X473,$AC$2:$AD$17,2,FALSE),IF(AND(OR($E475={"a/c","b/c","c/a","c/b"}),V472="w"),VLOOKUP(X472,$AA$2:$AB$17,2,FALSE),IF(AND(OR($E475={"a/c","b/c","c/a","c/b"}),V472="l"),VLOOKUP(X472,$AC$2:$AD$17,2,FALSE),IF(AND(OR($E475={"a/c","b/c","c/a","c/b"}),V471="w"),VLOOKUP(X471,$AA$2:$AB$17,2,FALSE),IF(AND(OR($E475={"a/c","b/c","c/a","c/b"}),V471="l"),VLOOKUP(X471,$AC$2:$AD$17,2,FALSE),IF(AND(OR($E475={"a/c","b/c","c/a","c/b"}),V470="w"),VLOOKUP(X470,$AA$2:$AB$17,2,FALSE),IF(AND(OR($E475={"a/c","b/c","c/a","c/b"}),V470="l"),VLOOKUP(X470,$AC$2:$AD$17,2,FALSE),IF(AND(OR($E475={"a/c","b/c","c/a","c/b"}),V469="w"),VLOOKUP(X469,$AA$2:$AB$17,2,FALSE),IF(AND(OR($E475={"a/c","b/c","c/a","c/b"}),V469="l"),VLOOKUP(X469,$AC$2:$AD$17,2,FALSE),IF(AND(OR($E475={"a/c","b/c","c/a","c/b"}),V468="w"),VLOOKUP(X468,$AA$2:$AB$17,2,FALSE),IF(AND(OR($E475={"a/c","b/c","c/a","c/b"}),V468="l"),VLOOKUP(X468,$AC$2:$AD$17,2,FALSE),IF(AND(OR($E475={"a/c","b/c","c/a","c/b"}),V467="w"),VLOOKUP(X467,$AA$2:$AB$17,2,FALSE),IF(AND(OR($E475={"a/c","b/c","c/a","c/b"}),V467="l"),VLOOKUP(X467,$AC$2:$AD$17,2,FALSE),IF(AND(OR($E475={"a/c","b/c","c/a","c/b"}),V466="w"),VLOOKUP(X466,$AA$2:$AB$17,2,FALSE),IF(AND(OR($E475={"a/c","b/c","c/a","c/b"}),V466="l"),VLOOKUP(X466,$AC$2:$AD$17,2,FALSE),IF(AND(OR($E475={"a/c","b/c","c/a","c/b"}),V465="w"),VLOOKUP(X465,$AA$2:$AB$17,2,FALSE),IF(AND(OR($E475={"a/c","b/c","c/a","c/b"}),V465="l"),VLOOKUP(X465,$AC$2:$AD$17,2,FALSE),IF(OR($E475={"a/c","b/c","c/a","c/b"}),1,"")))))))))))))))))))))))</f>
        <v/>
      </c>
      <c r="Y476" s="12">
        <f t="shared" si="43"/>
        <v>0</v>
      </c>
      <c r="Z476" s="27">
        <f t="shared" si="44"/>
        <v>0</v>
      </c>
    </row>
    <row r="477" spans="2:26">
      <c r="B477" s="9" t="str">
        <f>IF(OR($A477={1,2,3,4,5,6,7,8,9,10,11,12}),1,IF(OR($A477={13,14,15,16,17,18,19,20,21,22,23,24}),2,IF(OR($A477={25,26,27,28,29,30,31,32,33,34,35,36}),3,"")))</f>
        <v/>
      </c>
      <c r="C477" s="9" t="str">
        <f>IF(OR($A477={1,4,7,10,13,16,19,22,25,28,31,34}),"A",IF(OR($A477={2,5,8,11,14,17,20,23,26,29,32,35}),"B",IF(OR($A477={3,6,9,12,15,18,21,24,27,30,33,36}),"C","")))</f>
        <v/>
      </c>
      <c r="D477" t="str">
        <f t="shared" si="40"/>
        <v/>
      </c>
      <c r="E477" t="str">
        <f t="shared" si="41"/>
        <v/>
      </c>
      <c r="F477" s="13" t="str">
        <f>IF(AND(G477="d",$A477&gt;=1,OR(H477={1,"2a","2b",3,"5a","5b","10a","10b","20a","20b","40a","40b","80a","80b","160a","160b"})),"w",IF(AND(G477="",$A477&gt;=1,OR(H477={1,"2a","2b",3,"5a","5b","10a","10b","20a","20b","40a","40b","80a","80b","160a","160b"})),"l",""))</f>
        <v/>
      </c>
      <c r="G477" s="7" t="str">
        <f>IF(OR($A477={1,2,3,4,5,6,7,8,9,10,11,12}),"d","")</f>
        <v/>
      </c>
      <c r="H477" s="14" t="str">
        <f>IF(AND(OR($D476={"1/2","1/3","2/1","3/1"}),F476="w"),VLOOKUP(H476,$AA$2:$AB$17,2,FALSE),IF(AND(OR($D476={"1/2","1/3","2/1","3/1"}),F476="l"),VLOOKUP(H476,$AC$2:$AD$17,2,FALSE),IF(AND(OR($D476={"1/2","1/3","2/1","3/1"}),F475="w"),VLOOKUP(H475,$AA$2:$AB$17,2,FALSE),IF(AND(OR($D476={"1/2","1/3","2/1","3/1"}),F475="l"),VLOOKUP(H475,$AC$2:$AD$17,2,FALSE),IF(AND(OR($D476={"1/2","1/3","2/1","3/1"}),F474="w"),VLOOKUP(H474,$AA$2:$AB$17,2,FALSE),IF(AND(OR($D476={"1/2","1/3","2/1","3/1"}),F474="l"),VLOOKUP(H474,$AC$2:$AD$17,2,FALSE),IF(AND(OR($D476={"1/2","1/3","2/1","3/1"}),F473="w"),VLOOKUP(H473,$AA$2:$AB$17,2,FALSE),IF(AND(OR($D476={"1/2","1/3","2/1","3/1"}),F473="l"),VLOOKUP(H473,$AC$2:$AD$17,2,FALSE),IF(AND(OR($D476={"1/2","1/3","2/1","3/1"}),F472="w"),VLOOKUP(H472,$AA$2:$AB$17,2,FALSE),IF(AND(OR($D476={"1/2","1/3","2/1","3/1"}),F472="l"),VLOOKUP(H472,$AC$2:$AD$17,2,FALSE),IF(AND(OR($D476={"1/2","1/3","2/1","3/1"}),F471="w"),VLOOKUP(H471,$AA$2:$AB$17,2,FALSE),IF(AND(OR($D476={"1/2","1/3","2/1","3/1"}),F471="l"),VLOOKUP(H471,$AC$2:$AD$17,2,FALSE),IF(AND(OR($D476={"1/2","1/3","2/1","3/1"}),F470="w"),VLOOKUP(H470,$AA$2:$AB$17,2,FALSE),IF(AND(OR($D476={"1/2","1/3","2/1","3/1"}),F470="l"),VLOOKUP(H470,$AC$2:$AD$17,2,FALSE),IF(AND(OR($D476={"1/2","1/3","2/1","3/1"}),F469="w"),VLOOKUP(H469,$AA$2:$AB$17,2,FALSE),IF(AND(OR($D476={"1/2","1/3","2/1","3/1"}),F469="l"),VLOOKUP(H469,$AC$2:$AD$17,2,FALSE),IF(AND(OR($D476={"1/2","1/3","2/1","3/1"}),F468="w"),VLOOKUP(H468,$AA$2:$AB$17,2,FALSE),IF(AND(OR($D476={"1/2","1/3","2/1","3/1"}),F468="l"),VLOOKUP(H468,$AC$2:$AD$17,2,FALSE),IF(AND(OR($D476={"1/2","1/3","2/1","3/1"}),F467="w"),VLOOKUP(H467,$AA$2:$AB$17,2,FALSE),IF(AND(OR($D476={"1/2","1/3","2/1","3/1"}),F467="l"),VLOOKUP(H467,$AC$2:$AD$17,2,FALSE),IF(AND(OR($D476={"1/2","1/3","2/1","3/1"}),F466="w"),VLOOKUP(H466,$AA$2:$AB$17,2,FALSE),IF(AND(OR($D476={"1/2","1/3","2/1","3/1"}),F466="l"),VLOOKUP(H466,$AC$2:$AD$17,2,FALSE),IF(OR($D476={"1/2","1/3","2/1","3/1"}),1,"")))))))))))))))))))))))</f>
        <v/>
      </c>
      <c r="I477" s="13" t="str">
        <f>IF(AND(J477="d",$A477&gt;=1,OR(K477={1,"2a","2b",3,"5a","5b","10a","10b","20a","20b","40a","40b","80a","80b","160a","160b"})),"w",IF(AND(J477="",$A477&gt;=1,OR(K477={1,"2a","2b",3,"5a","5b","10a","10b","20a","20b","40a","40b","80a","80b","160a","160b"})),"l",""))</f>
        <v/>
      </c>
      <c r="J477" s="7" t="str">
        <f>IF(OR($A477={13,14,15,16,17,18,19,20,21,22,23,24}),"d","")</f>
        <v/>
      </c>
      <c r="K477" s="14" t="str">
        <f>IF(AND(OR($D476={"1/2","2/3","2/1","3/2"}),I476="w"),VLOOKUP(K476,$AA$2:$AB$17,2,FALSE),IF(AND(OR($D476={"1/2","2/3","2/1","3/2"}),I476="l"),VLOOKUP(K476,$AC$2:$AD$17,2,FALSE),IF(AND(OR($D476={"1/2","2/3","2/1","3/2"}),I475="w"),VLOOKUP(K475,$AA$2:$AB$17,2,FALSE),IF(AND(OR($D476={"1/2","2/3","2/1","3/2"}),I475="l"),VLOOKUP(K475,$AC$2:$AD$17,2,FALSE),IF(AND(OR($D476={"1/2","2/3","2/1","3/2"}),I474="w"),VLOOKUP(K474,$AA$2:$AB$17,2,FALSE),IF(AND(OR($D476={"1/2","2/3","2/1","3/2"}),I474="l"),VLOOKUP(K474,$AC$2:$AD$17,2,FALSE),IF(AND(OR($D476={"1/2","2/3","2/1","3/2"}),I473="w"),VLOOKUP(K473,$AA$2:$AB$17,2,FALSE),IF(AND(OR($D476={"1/2","2/3","2/1","3/2"}),I473="l"),VLOOKUP(K473,$AC$2:$AD$17,2,FALSE),IF(AND(OR($D476={"1/2","2/3","2/1","3/2"}),I472="w"),VLOOKUP(K472,$AA$2:$AB$17,2,FALSE),IF(AND(OR($D476={"1/2","2/3","2/1","3/2"}),I472="l"),VLOOKUP(K472,$AC$2:$AD$17,2,FALSE),IF(AND(OR($D476={"1/2","2/3","2/1","3/2"}),I471="w"),VLOOKUP(K471,$AA$2:$AB$17,2,FALSE),IF(AND(OR($D476={"1/2","2/3","2/1","3/2"}),I471="l"),VLOOKUP(K471,$AC$2:$AD$17,2,FALSE),IF(AND(OR($D476={"1/2","2/3","2/1","3/2"}),I470="w"),VLOOKUP(K470,$AA$2:$AB$17,2,FALSE),IF(AND(OR($D476={"1/2","2/3","2/1","3/2"}),I470="l"),VLOOKUP(K470,$AC$2:$AD$17,2,FALSE),IF(AND(OR($D476={"1/2","2/3","2/1","3/2"}),I469="w"),VLOOKUP(K469,$AA$2:$AB$17,2,FALSE),IF(AND(OR($D476={"1/2","2/3","2/1","3/2"}),I469="l"),VLOOKUP(K469,$AC$2:$AD$17,2,FALSE),IF(AND(OR($D476={"1/2","2/3","2/1","3/2"}),I468="w"),VLOOKUP(K468,$AA$2:$AB$17,2,FALSE),IF(AND(OR($D476={"1/2","2/3","2/1","3/2"}),I468="l"),VLOOKUP(K468,$AC$2:$AD$17,2,FALSE),IF(AND(OR($D476={"1/2","2/3","2/1","3/2"}),I467="w"),VLOOKUP(K467,$AA$2:$AB$17,2,FALSE),IF(AND(OR($D476={"1/2","2/3","2/1","3/2"}),I467="l"),VLOOKUP(K467,$AC$2:$AD$17,2,FALSE),IF(AND(OR($D476={"1/2","2/3","2/1","3/2"}),I466="w"),VLOOKUP(K466,$AA$2:$AB$17,2,FALSE),IF(AND(OR($D476={"1/2","2/3","2/1","3/2"}),I466="l"),VLOOKUP(K466,$AC$2:$AD$17,2,FALSE),IF(OR($D476={"1/2","2/3","2/1","3/2"}),1,"")))))))))))))))))))))))</f>
        <v/>
      </c>
      <c r="L477" s="13" t="str">
        <f>IF(AND(M477="d",$A477&gt;=1,OR(N477={1,"2a","2b",3,"5a","5b","10a","10b","20a","20b","40a","40b","80a","80b","160a","160b"})),"w",IF(AND(M477="",$A477&gt;=1,OR(N477={1,"2a","2b",3,"5a","5b","10a","10b","20a","20b","40a","40b","80a","80b","160a","160b"})),"l",""))</f>
        <v/>
      </c>
      <c r="M477" s="7" t="str">
        <f>IF(OR($A477={25,26,27,28,29,30,31,32,33,34,35,36}),"d","")</f>
        <v/>
      </c>
      <c r="N477" s="14" t="str">
        <f>IF(AND(OR($D476={"1/3","2/3","3/1","3/2"}),L476="w"),VLOOKUP(N476,$AA$2:$AB$17,2,FALSE),IF(AND(OR($D476={"1/3","2/3","3/1","3/2"}),L476="l"),VLOOKUP(N476,$AC$2:$AD$17,2,FALSE),IF(AND(OR($D476={"1/3","2/3","3/1","3/2"}),L475="w"),VLOOKUP(N475,$AA$2:$AB$17,2,FALSE),IF(AND(OR($D476={"1/3","2/3","3/1","3/2"}),L475="l"),VLOOKUP(N475,$AC$2:$AD$17,2,FALSE),IF(AND(OR($D476={"1/3","2/3","3/1","3/2"}),L474="w"),VLOOKUP(N474,$AA$2:$AB$17,2,FALSE),IF(AND(OR($D476={"1/3","2/3","3/1","3/2"}),L474="l"),VLOOKUP(N474,$AC$2:$AD$17,2,FALSE),IF(AND(OR($D476={"1/3","2/3","3/1","3/2"}),L473="w"),VLOOKUP(N473,$AA$2:$AB$17,2,FALSE),IF(AND(OR($D476={"1/3","2/3","3/1","3/2"}),L473="l"),VLOOKUP(N473,$AC$2:$AD$17,2,FALSE),IF(AND(OR($D476={"1/3","2/3","3/1","3/2"}),L472="w"),VLOOKUP(N472,$AA$2:$AB$17,2,FALSE),IF(AND(OR($D476={"1/3","2/3","3/1","3/2"}),L472="l"),VLOOKUP(N472,$AC$2:$AD$17,2,FALSE),IF(AND(OR($D476={"1/3","2/3","3/1","3/2"}),L471="w"),VLOOKUP(N471,$AA$2:$AB$17,2,FALSE),IF(AND(OR($D476={"1/3","2/3","3/1","3/2"}),L471="l"),VLOOKUP(N471,$AC$2:$AD$17,2,FALSE),IF(AND(OR($D476={"1/3","2/3","3/1","3/2"}),L470="w"),VLOOKUP(N470,$AA$2:$AB$17,2,FALSE),IF(AND(OR($D476={"1/3","2/3","3/1","3/2"}),L470="l"),VLOOKUP(N470,$AC$2:$AD$17,2,FALSE),IF(AND(OR($D476={"1/3","2/3","3/1","3/2"}),L469="w"),VLOOKUP(N469,$AA$2:$AB$17,2,FALSE),IF(AND(OR($D476={"1/3","2/3","3/1","3/2"}),L469="l"),VLOOKUP(N469,$AC$2:$AD$17,2,FALSE),IF(AND(OR($D476={"1/3","2/3","3/1","3/2"}),L468="w"),VLOOKUP(N468,$AA$2:$AB$17,2,FALSE),IF(AND(OR($D476={"1/3","2/3","3/1","3/2"}),L468="l"),VLOOKUP(N468,$AC$2:$AD$17,2,FALSE),IF(AND(OR($D476={"1/3","2/3","3/1","3/2"}),L467="w"),VLOOKUP(N467,$AA$2:$AB$17,2,FALSE),IF(AND(OR($D476={"1/3","2/3","3/1","3/2"}),L467="l"),VLOOKUP(N467,$AC$2:$AD$17,2,FALSE),IF(AND(OR($D476={"1/3","2/3","3/1","3/2"}),L466="w"),VLOOKUP(N466,$AA$2:$AB$17,2,FALSE),IF(AND(OR($D476={"1/3","2/3","3/1","3/2"}),L466="l"),VLOOKUP(N466,$AC$2:$AD$17,2,FALSE),IF(OR($D476={"1/3","2/3","3/1","3/2"}),1,"")))))))))))))))))))))))</f>
        <v/>
      </c>
      <c r="O477" s="12">
        <f t="shared" si="42"/>
        <v>0</v>
      </c>
      <c r="P477" s="13" t="str">
        <f>IF(AND(Q477="c",$A477&gt;=1,OR(R477={1,"2a","2b",3,"5a","5b","10a","10b","20a","20b","40a","40b","80a","80b","160a","160b"})),"w",IF(AND(Q477="",$A477&gt;=1,OR(R477={1,"2a","2b",3,"5a","5b","10a","10b","20a","20b","40a","40b","80a","80b","160a","160b"})),"l",""))</f>
        <v/>
      </c>
      <c r="Q477" s="7" t="str">
        <f>IF(OR($A477={1,4,7,10,13,16,19,22,25,28,31,34}),"c","")</f>
        <v/>
      </c>
      <c r="R477" s="14" t="str">
        <f>IF(AND(OR($E476={"a/b","a/c","b/a","c/a"}),P476="w"),VLOOKUP(R476,$AA$2:$AB$17,2,FALSE),IF(AND(OR($E476={"a/b","a/c","b/a","c/a"}),P476="l"),VLOOKUP(R476,$AC$2:$AD$17,2,FALSE),IF(AND(OR($E476={"a/b","a/c","b/a","c/a"}),P475="w"),VLOOKUP(R475,$AA$2:$AB$17,2,FALSE),IF(AND(OR($E476={"a/b","a/c","b/a","c/a"}),P475="l"),VLOOKUP(R475,$AC$2:$AD$17,2,FALSE),IF(AND(OR($E476={"a/b","a/c","b/a","c/a"}),P474="w"),VLOOKUP(R474,$AA$2:$AB$17,2,FALSE),IF(AND(OR($E476={"a/b","a/c","b/a","c/a"}),P474="l"),VLOOKUP(R474,$AC$2:$AD$17,2,FALSE),IF(AND(OR($E476={"a/b","a/c","b/a","c/a"}),P473="w"),VLOOKUP(R473,$AA$2:$AB$17,2,FALSE),IF(AND(OR($E476={"a/b","a/c","b/a","c/a"}),P473="l"),VLOOKUP(R473,$AC$2:$AD$17,2,FALSE),IF(AND(OR($E476={"a/b","a/c","b/a","c/a"}),P472="w"),VLOOKUP(R472,$AA$2:$AB$17,2,FALSE),IF(AND(OR($E476={"a/b","a/c","b/a","c/a"}),P472="l"),VLOOKUP(R472,$AC$2:$AD$17,2,FALSE),IF(AND(OR($E476={"a/b","a/c","b/a","c/a"}),P471="w"),VLOOKUP(R471,$AA$2:$AB$17,2,FALSE),IF(AND(OR($E476={"a/b","a/c","b/a","c/a"}),P471="l"),VLOOKUP(R471,$AC$2:$AD$17,2,FALSE),IF(AND(OR($E476={"a/b","a/c","b/a","c/a"}),P470="w"),VLOOKUP(R470,$AA$2:$AB$17,2,FALSE),IF(AND(OR($E476={"a/b","a/c","b/a","c/a"}),P470="l"),VLOOKUP(R470,$AC$2:$AD$17,2,FALSE),IF(AND(OR($E476={"a/b","a/c","b/a","c/a"}),P469="w"),VLOOKUP(R469,$AA$2:$AB$17,2,FALSE),IF(AND(OR($E476={"a/b","a/c","b/a","c/a"}),P469="l"),VLOOKUP(R469,$AC$2:$AD$17,2,FALSE),IF(AND(OR($E476={"a/b","a/c","b/a","c/a"}),P468="w"),VLOOKUP(R468,$AA$2:$AB$17,2,FALSE),IF(AND(OR($E476={"a/b","a/c","b/a","c/a"}),P468="l"),VLOOKUP(R468,$AC$2:$AD$17,2,FALSE),IF(AND(OR($E476={"a/b","a/c","b/a","c/a"}),P467="w"),VLOOKUP(R467,$AA$2:$AB$17,2,FALSE),IF(AND(OR($E476={"a/b","a/c","b/a","c/a"}),P467="l"),VLOOKUP(R467,$AC$2:$AD$17,2,FALSE),IF(AND(OR($E476={"a/b","a/c","b/a","c/a"}),P466="w"),VLOOKUP(R466,$AA$2:$AB$17,2,FALSE),IF(AND(OR($E476={"a/b","a/c","b/a","c/a"}),P466="l"),VLOOKUP(R466,$AC$2:$AD$17,2,FALSE),IF(OR($E476={"a/b","a/c","b/a","c/a"}),1,"")))))))))))))))))))))))</f>
        <v/>
      </c>
      <c r="S477" s="13" t="str">
        <f>IF(AND(T477="c",$A477&gt;=1,OR(U477={1,"2a","2b",3,"5a","5b","10a","10b","20a","20b","40a","40b","80a","80b","160a","160b"})),"w",IF(AND(T477="",$A477&gt;=1,OR(U477={1,"2a","2b",3,"5a","5b","10a","10b","20a","20b","40a","40b","80a","80b","160a","160b"})),"l",""))</f>
        <v/>
      </c>
      <c r="T477" s="7" t="str">
        <f>IF(OR($A477={2,5,8,11,14,17,20,23,26,29,32,35}),"c","")</f>
        <v/>
      </c>
      <c r="U477" s="14" t="str">
        <f>IF(AND(OR($E476={"a/b","b/c","b/a","c/b"}),S476="w"),VLOOKUP(U476,$AA$2:$AB$17,2,FALSE),IF(AND(OR($E476={"a/b","b/c","b/a","c/b"}),S476="l"),VLOOKUP(U476,$AC$2:$AD$17,2,FALSE),IF(AND(OR($E476={"a/b","b/c","b/a","c/b"}),S475="w"),VLOOKUP(U475,$AA$2:$AB$17,2,FALSE),IF(AND(OR($E476={"a/b","b/c","b/a","c/b"}),S475="l"),VLOOKUP(U475,$AC$2:$AD$17,2,FALSE),IF(AND(OR($E476={"a/b","b/c","b/a","c/b"}),S474="w"),VLOOKUP(U474,$AA$2:$AB$17,2,FALSE),IF(AND(OR($E476={"a/b","b/c","b/a","c/b"}),S474="l"),VLOOKUP(U474,$AC$2:$AD$17,2,FALSE),IF(AND(OR($E476={"a/b","b/c","b/a","c/b"}),S473="w"),VLOOKUP(U473,$AA$2:$AB$17,2,FALSE),IF(AND(OR($E476={"a/b","b/c","b/a","c/b"}),S473="l"),VLOOKUP(U473,$AC$2:$AD$17,2,FALSE),IF(AND(OR($E476={"a/b","b/c","b/a","c/b"}),S472="w"),VLOOKUP(U472,$AA$2:$AB$17,2,FALSE),IF(AND(OR($E476={"a/b","b/c","b/a","c/b"}),S472="l"),VLOOKUP(U472,$AC$2:$AD$17,2,FALSE),IF(AND(OR($E476={"a/b","b/c","b/a","c/b"}),S471="w"),VLOOKUP(U471,$AA$2:$AB$17,2,FALSE),IF(AND(OR($E476={"a/b","b/c","b/a","c/b"}),S471="l"),VLOOKUP(U471,$AC$2:$AD$17,2,FALSE),IF(AND(OR($E476={"a/b","b/c","b/a","c/b"}),S470="w"),VLOOKUP(U470,$AA$2:$AB$17,2,FALSE),IF(AND(OR($E476={"a/b","b/c","b/a","c/b"}),S470="l"),VLOOKUP(U470,$AC$2:$AD$17,2,FALSE),IF(AND(OR($E476={"a/b","b/c","b/a","c/b"}),S469="w"),VLOOKUP(U469,$AA$2:$AB$17,2,FALSE),IF(AND(OR($E476={"a/b","b/c","b/a","c/b"}),S469="l"),VLOOKUP(U469,$AC$2:$AD$17,2,FALSE),IF(AND(OR($E476={"a/b","b/c","b/a","c/b"}),S468="w"),VLOOKUP(U468,$AA$2:$AB$17,2,FALSE),IF(AND(OR($E476={"a/b","b/c","b/a","c/b"}),S468="l"),VLOOKUP(U468,$AC$2:$AD$17,2,FALSE),IF(AND(OR($E476={"a/b","b/c","b/a","c/b"}),S467="w"),VLOOKUP(U467,$AA$2:$AB$17,2,FALSE),IF(AND(OR($E476={"a/b","b/c","b/a","c/b"}),S467="l"),VLOOKUP(U467,$AC$2:$AD$17,2,FALSE),IF(AND(OR($E476={"a/b","b/c","b/a","c/b"}),S466="w"),VLOOKUP(U466,$AA$2:$AB$17,2,FALSE),IF(AND(OR($E476={"a/b","b/c","b/a","c/b"}),S466="l"),VLOOKUP(U466,$AC$2:$AD$17,2,FALSE),IF(OR($E476={"a/b","b/c","b/a","c/b"}),1,"")))))))))))))))))))))))</f>
        <v/>
      </c>
      <c r="V477" s="13" t="str">
        <f>IF(AND(W477="c",$A477&gt;=1,OR(X477={1,"2a","2b",3,"5a","5b","10a","10b","20a","20b","40a","40b","80a","80b","160a","160b"})),"w",IF(AND(W477="",$A477&gt;=1,OR(X477={1,"2a","2b",3,"5a","5b","10a","10b","20a","20b","40a","40b","80a","80b","160a","160b"})),"l",""))</f>
        <v/>
      </c>
      <c r="W477" s="7" t="str">
        <f>IF(OR($A477={3,6,9,12,15,18,21,24,27,30,33,36}),"c","")</f>
        <v/>
      </c>
      <c r="X477" s="14" t="str">
        <f>IF(AND(OR($E476={"a/c","b/c","c/a","c/b"}),V476="w"),VLOOKUP(X476,$AA$2:$AB$17,2,FALSE),IF(AND(OR($E476={"a/c","b/c","c/a","c/b"}),V476="l"),VLOOKUP(X476,$AC$2:$AD$17,2,FALSE),IF(AND(OR($E476={"a/c","b/c","c/a","c/b"}),V475="w"),VLOOKUP(X475,$AA$2:$AB$17,2,FALSE),IF(AND(OR($E476={"a/c","b/c","c/a","c/b"}),V475="l"),VLOOKUP(X475,$AC$2:$AD$17,2,FALSE),IF(AND(OR($E476={"a/c","b/c","c/a","c/b"}),V474="w"),VLOOKUP(X474,$AA$2:$AB$17,2,FALSE),IF(AND(OR($E476={"a/c","b/c","c/a","c/b"}),V474="l"),VLOOKUP(X474,$AC$2:$AD$17,2,FALSE),IF(AND(OR($E476={"a/c","b/c","c/a","c/b"}),V473="w"),VLOOKUP(X473,$AA$2:$AB$17,2,FALSE),IF(AND(OR($E476={"a/c","b/c","c/a","c/b"}),V473="l"),VLOOKUP(X473,$AC$2:$AD$17,2,FALSE),IF(AND(OR($E476={"a/c","b/c","c/a","c/b"}),V472="w"),VLOOKUP(X472,$AA$2:$AB$17,2,FALSE),IF(AND(OR($E476={"a/c","b/c","c/a","c/b"}),V472="l"),VLOOKUP(X472,$AC$2:$AD$17,2,FALSE),IF(AND(OR($E476={"a/c","b/c","c/a","c/b"}),V471="w"),VLOOKUP(X471,$AA$2:$AB$17,2,FALSE),IF(AND(OR($E476={"a/c","b/c","c/a","c/b"}),V471="l"),VLOOKUP(X471,$AC$2:$AD$17,2,FALSE),IF(AND(OR($E476={"a/c","b/c","c/a","c/b"}),V470="w"),VLOOKUP(X470,$AA$2:$AB$17,2,FALSE),IF(AND(OR($E476={"a/c","b/c","c/a","c/b"}),V470="l"),VLOOKUP(X470,$AC$2:$AD$17,2,FALSE),IF(AND(OR($E476={"a/c","b/c","c/a","c/b"}),V469="w"),VLOOKUP(X469,$AA$2:$AB$17,2,FALSE),IF(AND(OR($E476={"a/c","b/c","c/a","c/b"}),V469="l"),VLOOKUP(X469,$AC$2:$AD$17,2,FALSE),IF(AND(OR($E476={"a/c","b/c","c/a","c/b"}),V468="w"),VLOOKUP(X468,$AA$2:$AB$17,2,FALSE),IF(AND(OR($E476={"a/c","b/c","c/a","c/b"}),V468="l"),VLOOKUP(X468,$AC$2:$AD$17,2,FALSE),IF(AND(OR($E476={"a/c","b/c","c/a","c/b"}),V467="w"),VLOOKUP(X467,$AA$2:$AB$17,2,FALSE),IF(AND(OR($E476={"a/c","b/c","c/a","c/b"}),V467="l"),VLOOKUP(X467,$AC$2:$AD$17,2,FALSE),IF(AND(OR($E476={"a/c","b/c","c/a","c/b"}),V466="w"),VLOOKUP(X466,$AA$2:$AB$17,2,FALSE),IF(AND(OR($E476={"a/c","b/c","c/a","c/b"}),V466="l"),VLOOKUP(X466,$AC$2:$AD$17,2,FALSE),IF(OR($E476={"a/c","b/c","c/a","c/b"}),1,"")))))))))))))))))))))))</f>
        <v/>
      </c>
      <c r="Y477" s="12">
        <f t="shared" si="43"/>
        <v>0</v>
      </c>
      <c r="Z477" s="27">
        <f t="shared" si="44"/>
        <v>0</v>
      </c>
    </row>
    <row r="478" spans="2:26">
      <c r="B478" s="9" t="str">
        <f>IF(OR($A478={1,2,3,4,5,6,7,8,9,10,11,12}),1,IF(OR($A478={13,14,15,16,17,18,19,20,21,22,23,24}),2,IF(OR($A478={25,26,27,28,29,30,31,32,33,34,35,36}),3,"")))</f>
        <v/>
      </c>
      <c r="C478" s="9" t="str">
        <f>IF(OR($A478={1,4,7,10,13,16,19,22,25,28,31,34}),"A",IF(OR($A478={2,5,8,11,14,17,20,23,26,29,32,35}),"B",IF(OR($A478={3,6,9,12,15,18,21,24,27,30,33,36}),"C","")))</f>
        <v/>
      </c>
      <c r="D478" t="str">
        <f t="shared" ref="D478:D500" si="45">IF($A478="","",IF($B477=$B478,$D477,IF(OR($A477="z",$A478="z"),$D477,CONCATENATE($B477,"/",$B478))))</f>
        <v/>
      </c>
      <c r="E478" t="str">
        <f t="shared" ref="E478:E500" si="46">IF($A478="","",IF($C477=$C478,$E477,IF(OR($A477="z",$A478="z"),$E477,CONCATENATE($C477,"/",$C478))))</f>
        <v/>
      </c>
      <c r="F478" s="13" t="str">
        <f>IF(AND(G478="d",$A478&gt;=1,OR(H478={1,"2a","2b",3,"5a","5b","10a","10b","20a","20b","40a","40b","80a","80b","160a","160b"})),"w",IF(AND(G478="",$A478&gt;=1,OR(H478={1,"2a","2b",3,"5a","5b","10a","10b","20a","20b","40a","40b","80a","80b","160a","160b"})),"l",""))</f>
        <v/>
      </c>
      <c r="G478" s="7" t="str">
        <f>IF(OR($A478={1,2,3,4,5,6,7,8,9,10,11,12}),"d","")</f>
        <v/>
      </c>
      <c r="H478" s="14" t="str">
        <f>IF(AND(OR($D477={"1/2","1/3","2/1","3/1"}),F477="w"),VLOOKUP(H477,$AA$2:$AB$17,2,FALSE),IF(AND(OR($D477={"1/2","1/3","2/1","3/1"}),F477="l"),VLOOKUP(H477,$AC$2:$AD$17,2,FALSE),IF(AND(OR($D477={"1/2","1/3","2/1","3/1"}),F476="w"),VLOOKUP(H476,$AA$2:$AB$17,2,FALSE),IF(AND(OR($D477={"1/2","1/3","2/1","3/1"}),F476="l"),VLOOKUP(H476,$AC$2:$AD$17,2,FALSE),IF(AND(OR($D477={"1/2","1/3","2/1","3/1"}),F475="w"),VLOOKUP(H475,$AA$2:$AB$17,2,FALSE),IF(AND(OR($D477={"1/2","1/3","2/1","3/1"}),F475="l"),VLOOKUP(H475,$AC$2:$AD$17,2,FALSE),IF(AND(OR($D477={"1/2","1/3","2/1","3/1"}),F474="w"),VLOOKUP(H474,$AA$2:$AB$17,2,FALSE),IF(AND(OR($D477={"1/2","1/3","2/1","3/1"}),F474="l"),VLOOKUP(H474,$AC$2:$AD$17,2,FALSE),IF(AND(OR($D477={"1/2","1/3","2/1","3/1"}),F473="w"),VLOOKUP(H473,$AA$2:$AB$17,2,FALSE),IF(AND(OR($D477={"1/2","1/3","2/1","3/1"}),F473="l"),VLOOKUP(H473,$AC$2:$AD$17,2,FALSE),IF(AND(OR($D477={"1/2","1/3","2/1","3/1"}),F472="w"),VLOOKUP(H472,$AA$2:$AB$17,2,FALSE),IF(AND(OR($D477={"1/2","1/3","2/1","3/1"}),F472="l"),VLOOKUP(H472,$AC$2:$AD$17,2,FALSE),IF(AND(OR($D477={"1/2","1/3","2/1","3/1"}),F471="w"),VLOOKUP(H471,$AA$2:$AB$17,2,FALSE),IF(AND(OR($D477={"1/2","1/3","2/1","3/1"}),F471="l"),VLOOKUP(H471,$AC$2:$AD$17,2,FALSE),IF(AND(OR($D477={"1/2","1/3","2/1","3/1"}),F470="w"),VLOOKUP(H470,$AA$2:$AB$17,2,FALSE),IF(AND(OR($D477={"1/2","1/3","2/1","3/1"}),F470="l"),VLOOKUP(H470,$AC$2:$AD$17,2,FALSE),IF(AND(OR($D477={"1/2","1/3","2/1","3/1"}),F469="w"),VLOOKUP(H469,$AA$2:$AB$17,2,FALSE),IF(AND(OR($D477={"1/2","1/3","2/1","3/1"}),F469="l"),VLOOKUP(H469,$AC$2:$AD$17,2,FALSE),IF(AND(OR($D477={"1/2","1/3","2/1","3/1"}),F468="w"),VLOOKUP(H468,$AA$2:$AB$17,2,FALSE),IF(AND(OR($D477={"1/2","1/3","2/1","3/1"}),F468="l"),VLOOKUP(H468,$AC$2:$AD$17,2,FALSE),IF(AND(OR($D477={"1/2","1/3","2/1","3/1"}),F467="w"),VLOOKUP(H467,$AA$2:$AB$17,2,FALSE),IF(AND(OR($D477={"1/2","1/3","2/1","3/1"}),F467="l"),VLOOKUP(H467,$AC$2:$AD$17,2,FALSE),IF(OR($D477={"1/2","1/3","2/1","3/1"}),1,"")))))))))))))))))))))))</f>
        <v/>
      </c>
      <c r="I478" s="13" t="str">
        <f>IF(AND(J478="d",$A478&gt;=1,OR(K478={1,"2a","2b",3,"5a","5b","10a","10b","20a","20b","40a","40b","80a","80b","160a","160b"})),"w",IF(AND(J478="",$A478&gt;=1,OR(K478={1,"2a","2b",3,"5a","5b","10a","10b","20a","20b","40a","40b","80a","80b","160a","160b"})),"l",""))</f>
        <v/>
      </c>
      <c r="J478" s="7" t="str">
        <f>IF(OR($A478={13,14,15,16,17,18,19,20,21,22,23,24}),"d","")</f>
        <v/>
      </c>
      <c r="K478" s="14" t="str">
        <f>IF(AND(OR($D477={"1/2","2/3","2/1","3/2"}),I477="w"),VLOOKUP(K477,$AA$2:$AB$17,2,FALSE),IF(AND(OR($D477={"1/2","2/3","2/1","3/2"}),I477="l"),VLOOKUP(K477,$AC$2:$AD$17,2,FALSE),IF(AND(OR($D477={"1/2","2/3","2/1","3/2"}),I476="w"),VLOOKUP(K476,$AA$2:$AB$17,2,FALSE),IF(AND(OR($D477={"1/2","2/3","2/1","3/2"}),I476="l"),VLOOKUP(K476,$AC$2:$AD$17,2,FALSE),IF(AND(OR($D477={"1/2","2/3","2/1","3/2"}),I475="w"),VLOOKUP(K475,$AA$2:$AB$17,2,FALSE),IF(AND(OR($D477={"1/2","2/3","2/1","3/2"}),I475="l"),VLOOKUP(K475,$AC$2:$AD$17,2,FALSE),IF(AND(OR($D477={"1/2","2/3","2/1","3/2"}),I474="w"),VLOOKUP(K474,$AA$2:$AB$17,2,FALSE),IF(AND(OR($D477={"1/2","2/3","2/1","3/2"}),I474="l"),VLOOKUP(K474,$AC$2:$AD$17,2,FALSE),IF(AND(OR($D477={"1/2","2/3","2/1","3/2"}),I473="w"),VLOOKUP(K473,$AA$2:$AB$17,2,FALSE),IF(AND(OR($D477={"1/2","2/3","2/1","3/2"}),I473="l"),VLOOKUP(K473,$AC$2:$AD$17,2,FALSE),IF(AND(OR($D477={"1/2","2/3","2/1","3/2"}),I472="w"),VLOOKUP(K472,$AA$2:$AB$17,2,FALSE),IF(AND(OR($D477={"1/2","2/3","2/1","3/2"}),I472="l"),VLOOKUP(K472,$AC$2:$AD$17,2,FALSE),IF(AND(OR($D477={"1/2","2/3","2/1","3/2"}),I471="w"),VLOOKUP(K471,$AA$2:$AB$17,2,FALSE),IF(AND(OR($D477={"1/2","2/3","2/1","3/2"}),I471="l"),VLOOKUP(K471,$AC$2:$AD$17,2,FALSE),IF(AND(OR($D477={"1/2","2/3","2/1","3/2"}),I470="w"),VLOOKUP(K470,$AA$2:$AB$17,2,FALSE),IF(AND(OR($D477={"1/2","2/3","2/1","3/2"}),I470="l"),VLOOKUP(K470,$AC$2:$AD$17,2,FALSE),IF(AND(OR($D477={"1/2","2/3","2/1","3/2"}),I469="w"),VLOOKUP(K469,$AA$2:$AB$17,2,FALSE),IF(AND(OR($D477={"1/2","2/3","2/1","3/2"}),I469="l"),VLOOKUP(K469,$AC$2:$AD$17,2,FALSE),IF(AND(OR($D477={"1/2","2/3","2/1","3/2"}),I468="w"),VLOOKUP(K468,$AA$2:$AB$17,2,FALSE),IF(AND(OR($D477={"1/2","2/3","2/1","3/2"}),I468="l"),VLOOKUP(K468,$AC$2:$AD$17,2,FALSE),IF(AND(OR($D477={"1/2","2/3","2/1","3/2"}),I467="w"),VLOOKUP(K467,$AA$2:$AB$17,2,FALSE),IF(AND(OR($D477={"1/2","2/3","2/1","3/2"}),I467="l"),VLOOKUP(K467,$AC$2:$AD$17,2,FALSE),IF(OR($D477={"1/2","2/3","2/1","3/2"}),1,"")))))))))))))))))))))))</f>
        <v/>
      </c>
      <c r="L478" s="13" t="str">
        <f>IF(AND(M478="d",$A478&gt;=1,OR(N478={1,"2a","2b",3,"5a","5b","10a","10b","20a","20b","40a","40b","80a","80b","160a","160b"})),"w",IF(AND(M478="",$A478&gt;=1,OR(N478={1,"2a","2b",3,"5a","5b","10a","10b","20a","20b","40a","40b","80a","80b","160a","160b"})),"l",""))</f>
        <v/>
      </c>
      <c r="M478" s="7" t="str">
        <f>IF(OR($A478={25,26,27,28,29,30,31,32,33,34,35,36}),"d","")</f>
        <v/>
      </c>
      <c r="N478" s="14" t="str">
        <f>IF(AND(OR($D477={"1/3","2/3","3/1","3/2"}),L477="w"),VLOOKUP(N477,$AA$2:$AB$17,2,FALSE),IF(AND(OR($D477={"1/3","2/3","3/1","3/2"}),L477="l"),VLOOKUP(N477,$AC$2:$AD$17,2,FALSE),IF(AND(OR($D477={"1/3","2/3","3/1","3/2"}),L476="w"),VLOOKUP(N476,$AA$2:$AB$17,2,FALSE),IF(AND(OR($D477={"1/3","2/3","3/1","3/2"}),L476="l"),VLOOKUP(N476,$AC$2:$AD$17,2,FALSE),IF(AND(OR($D477={"1/3","2/3","3/1","3/2"}),L475="w"),VLOOKUP(N475,$AA$2:$AB$17,2,FALSE),IF(AND(OR($D477={"1/3","2/3","3/1","3/2"}),L475="l"),VLOOKUP(N475,$AC$2:$AD$17,2,FALSE),IF(AND(OR($D477={"1/3","2/3","3/1","3/2"}),L474="w"),VLOOKUP(N474,$AA$2:$AB$17,2,FALSE),IF(AND(OR($D477={"1/3","2/3","3/1","3/2"}),L474="l"),VLOOKUP(N474,$AC$2:$AD$17,2,FALSE),IF(AND(OR($D477={"1/3","2/3","3/1","3/2"}),L473="w"),VLOOKUP(N473,$AA$2:$AB$17,2,FALSE),IF(AND(OR($D477={"1/3","2/3","3/1","3/2"}),L473="l"),VLOOKUP(N473,$AC$2:$AD$17,2,FALSE),IF(AND(OR($D477={"1/3","2/3","3/1","3/2"}),L472="w"),VLOOKUP(N472,$AA$2:$AB$17,2,FALSE),IF(AND(OR($D477={"1/3","2/3","3/1","3/2"}),L472="l"),VLOOKUP(N472,$AC$2:$AD$17,2,FALSE),IF(AND(OR($D477={"1/3","2/3","3/1","3/2"}),L471="w"),VLOOKUP(N471,$AA$2:$AB$17,2,FALSE),IF(AND(OR($D477={"1/3","2/3","3/1","3/2"}),L471="l"),VLOOKUP(N471,$AC$2:$AD$17,2,FALSE),IF(AND(OR($D477={"1/3","2/3","3/1","3/2"}),L470="w"),VLOOKUP(N470,$AA$2:$AB$17,2,FALSE),IF(AND(OR($D477={"1/3","2/3","3/1","3/2"}),L470="l"),VLOOKUP(N470,$AC$2:$AD$17,2,FALSE),IF(AND(OR($D477={"1/3","2/3","3/1","3/2"}),L469="w"),VLOOKUP(N469,$AA$2:$AB$17,2,FALSE),IF(AND(OR($D477={"1/3","2/3","3/1","3/2"}),L469="l"),VLOOKUP(N469,$AC$2:$AD$17,2,FALSE),IF(AND(OR($D477={"1/3","2/3","3/1","3/2"}),L468="w"),VLOOKUP(N468,$AA$2:$AB$17,2,FALSE),IF(AND(OR($D477={"1/3","2/3","3/1","3/2"}),L468="l"),VLOOKUP(N468,$AC$2:$AD$17,2,FALSE),IF(AND(OR($D477={"1/3","2/3","3/1","3/2"}),L467="w"),VLOOKUP(N467,$AA$2:$AB$17,2,FALSE),IF(AND(OR($D477={"1/3","2/3","3/1","3/2"}),L467="l"),VLOOKUP(N467,$AC$2:$AD$17,2,FALSE),IF(OR($D477={"1/3","2/3","3/1","3/2"}),1,"")))))))))))))))))))))))</f>
        <v/>
      </c>
      <c r="O478" s="12">
        <f t="shared" si="42"/>
        <v>0</v>
      </c>
      <c r="P478" s="13" t="str">
        <f>IF(AND(Q478="c",$A478&gt;=1,OR(R478={1,"2a","2b",3,"5a","5b","10a","10b","20a","20b","40a","40b","80a","80b","160a","160b"})),"w",IF(AND(Q478="",$A478&gt;=1,OR(R478={1,"2a","2b",3,"5a","5b","10a","10b","20a","20b","40a","40b","80a","80b","160a","160b"})),"l",""))</f>
        <v/>
      </c>
      <c r="Q478" s="7" t="str">
        <f>IF(OR($A478={1,4,7,10,13,16,19,22,25,28,31,34}),"c","")</f>
        <v/>
      </c>
      <c r="R478" s="14" t="str">
        <f>IF(AND(OR($E477={"a/b","a/c","b/a","c/a"}),P477="w"),VLOOKUP(R477,$AA$2:$AB$17,2,FALSE),IF(AND(OR($E477={"a/b","a/c","b/a","c/a"}),P477="l"),VLOOKUP(R477,$AC$2:$AD$17,2,FALSE),IF(AND(OR($E477={"a/b","a/c","b/a","c/a"}),P476="w"),VLOOKUP(R476,$AA$2:$AB$17,2,FALSE),IF(AND(OR($E477={"a/b","a/c","b/a","c/a"}),P476="l"),VLOOKUP(R476,$AC$2:$AD$17,2,FALSE),IF(AND(OR($E477={"a/b","a/c","b/a","c/a"}),P475="w"),VLOOKUP(R475,$AA$2:$AB$17,2,FALSE),IF(AND(OR($E477={"a/b","a/c","b/a","c/a"}),P475="l"),VLOOKUP(R475,$AC$2:$AD$17,2,FALSE),IF(AND(OR($E477={"a/b","a/c","b/a","c/a"}),P474="w"),VLOOKUP(R474,$AA$2:$AB$17,2,FALSE),IF(AND(OR($E477={"a/b","a/c","b/a","c/a"}),P474="l"),VLOOKUP(R474,$AC$2:$AD$17,2,FALSE),IF(AND(OR($E477={"a/b","a/c","b/a","c/a"}),P473="w"),VLOOKUP(R473,$AA$2:$AB$17,2,FALSE),IF(AND(OR($E477={"a/b","a/c","b/a","c/a"}),P473="l"),VLOOKUP(R473,$AC$2:$AD$17,2,FALSE),IF(AND(OR($E477={"a/b","a/c","b/a","c/a"}),P472="w"),VLOOKUP(R472,$AA$2:$AB$17,2,FALSE),IF(AND(OR($E477={"a/b","a/c","b/a","c/a"}),P472="l"),VLOOKUP(R472,$AC$2:$AD$17,2,FALSE),IF(AND(OR($E477={"a/b","a/c","b/a","c/a"}),P471="w"),VLOOKUP(R471,$AA$2:$AB$17,2,FALSE),IF(AND(OR($E477={"a/b","a/c","b/a","c/a"}),P471="l"),VLOOKUP(R471,$AC$2:$AD$17,2,FALSE),IF(AND(OR($E477={"a/b","a/c","b/a","c/a"}),P470="w"),VLOOKUP(R470,$AA$2:$AB$17,2,FALSE),IF(AND(OR($E477={"a/b","a/c","b/a","c/a"}),P470="l"),VLOOKUP(R470,$AC$2:$AD$17,2,FALSE),IF(AND(OR($E477={"a/b","a/c","b/a","c/a"}),P469="w"),VLOOKUP(R469,$AA$2:$AB$17,2,FALSE),IF(AND(OR($E477={"a/b","a/c","b/a","c/a"}),P469="l"),VLOOKUP(R469,$AC$2:$AD$17,2,FALSE),IF(AND(OR($E477={"a/b","a/c","b/a","c/a"}),P468="w"),VLOOKUP(R468,$AA$2:$AB$17,2,FALSE),IF(AND(OR($E477={"a/b","a/c","b/a","c/a"}),P468="l"),VLOOKUP(R468,$AC$2:$AD$17,2,FALSE),IF(AND(OR($E477={"a/b","a/c","b/a","c/a"}),P467="w"),VLOOKUP(R467,$AA$2:$AB$17,2,FALSE),IF(AND(OR($E477={"a/b","a/c","b/a","c/a"}),P467="l"),VLOOKUP(R467,$AC$2:$AD$17,2,FALSE),IF(OR($E477={"a/b","a/c","b/a","c/a"}),1,"")))))))))))))))))))))))</f>
        <v/>
      </c>
      <c r="S478" s="13" t="str">
        <f>IF(AND(T478="c",$A478&gt;=1,OR(U478={1,"2a","2b",3,"5a","5b","10a","10b","20a","20b","40a","40b","80a","80b","160a","160b"})),"w",IF(AND(T478="",$A478&gt;=1,OR(U478={1,"2a","2b",3,"5a","5b","10a","10b","20a","20b","40a","40b","80a","80b","160a","160b"})),"l",""))</f>
        <v/>
      </c>
      <c r="T478" s="7" t="str">
        <f>IF(OR($A478={2,5,8,11,14,17,20,23,26,29,32,35}),"c","")</f>
        <v/>
      </c>
      <c r="U478" s="14" t="str">
        <f>IF(AND(OR($E477={"a/b","b/c","b/a","c/b"}),S477="w"),VLOOKUP(U477,$AA$2:$AB$17,2,FALSE),IF(AND(OR($E477={"a/b","b/c","b/a","c/b"}),S477="l"),VLOOKUP(U477,$AC$2:$AD$17,2,FALSE),IF(AND(OR($E477={"a/b","b/c","b/a","c/b"}),S476="w"),VLOOKUP(U476,$AA$2:$AB$17,2,FALSE),IF(AND(OR($E477={"a/b","b/c","b/a","c/b"}),S476="l"),VLOOKUP(U476,$AC$2:$AD$17,2,FALSE),IF(AND(OR($E477={"a/b","b/c","b/a","c/b"}),S475="w"),VLOOKUP(U475,$AA$2:$AB$17,2,FALSE),IF(AND(OR($E477={"a/b","b/c","b/a","c/b"}),S475="l"),VLOOKUP(U475,$AC$2:$AD$17,2,FALSE),IF(AND(OR($E477={"a/b","b/c","b/a","c/b"}),S474="w"),VLOOKUP(U474,$AA$2:$AB$17,2,FALSE),IF(AND(OR($E477={"a/b","b/c","b/a","c/b"}),S474="l"),VLOOKUP(U474,$AC$2:$AD$17,2,FALSE),IF(AND(OR($E477={"a/b","b/c","b/a","c/b"}),S473="w"),VLOOKUP(U473,$AA$2:$AB$17,2,FALSE),IF(AND(OR($E477={"a/b","b/c","b/a","c/b"}),S473="l"),VLOOKUP(U473,$AC$2:$AD$17,2,FALSE),IF(AND(OR($E477={"a/b","b/c","b/a","c/b"}),S472="w"),VLOOKUP(U472,$AA$2:$AB$17,2,FALSE),IF(AND(OR($E477={"a/b","b/c","b/a","c/b"}),S472="l"),VLOOKUP(U472,$AC$2:$AD$17,2,FALSE),IF(AND(OR($E477={"a/b","b/c","b/a","c/b"}),S471="w"),VLOOKUP(U471,$AA$2:$AB$17,2,FALSE),IF(AND(OR($E477={"a/b","b/c","b/a","c/b"}),S471="l"),VLOOKUP(U471,$AC$2:$AD$17,2,FALSE),IF(AND(OR($E477={"a/b","b/c","b/a","c/b"}),S470="w"),VLOOKUP(U470,$AA$2:$AB$17,2,FALSE),IF(AND(OR($E477={"a/b","b/c","b/a","c/b"}),S470="l"),VLOOKUP(U470,$AC$2:$AD$17,2,FALSE),IF(AND(OR($E477={"a/b","b/c","b/a","c/b"}),S469="w"),VLOOKUP(U469,$AA$2:$AB$17,2,FALSE),IF(AND(OR($E477={"a/b","b/c","b/a","c/b"}),S469="l"),VLOOKUP(U469,$AC$2:$AD$17,2,FALSE),IF(AND(OR($E477={"a/b","b/c","b/a","c/b"}),S468="w"),VLOOKUP(U468,$AA$2:$AB$17,2,FALSE),IF(AND(OR($E477={"a/b","b/c","b/a","c/b"}),S468="l"),VLOOKUP(U468,$AC$2:$AD$17,2,FALSE),IF(AND(OR($E477={"a/b","b/c","b/a","c/b"}),S467="w"),VLOOKUP(U467,$AA$2:$AB$17,2,FALSE),IF(AND(OR($E477={"a/b","b/c","b/a","c/b"}),S467="l"),VLOOKUP(U467,$AC$2:$AD$17,2,FALSE),IF(OR($E477={"a/b","b/c","b/a","c/b"}),1,"")))))))))))))))))))))))</f>
        <v/>
      </c>
      <c r="V478" s="13" t="str">
        <f>IF(AND(W478="c",$A478&gt;=1,OR(X478={1,"2a","2b",3,"5a","5b","10a","10b","20a","20b","40a","40b","80a","80b","160a","160b"})),"w",IF(AND(W478="",$A478&gt;=1,OR(X478={1,"2a","2b",3,"5a","5b","10a","10b","20a","20b","40a","40b","80a","80b","160a","160b"})),"l",""))</f>
        <v/>
      </c>
      <c r="W478" s="7" t="str">
        <f>IF(OR($A478={3,6,9,12,15,18,21,24,27,30,33,36}),"c","")</f>
        <v/>
      </c>
      <c r="X478" s="14" t="str">
        <f>IF(AND(OR($E477={"a/c","b/c","c/a","c/b"}),V477="w"),VLOOKUP(X477,$AA$2:$AB$17,2,FALSE),IF(AND(OR($E477={"a/c","b/c","c/a","c/b"}),V477="l"),VLOOKUP(X477,$AC$2:$AD$17,2,FALSE),IF(AND(OR($E477={"a/c","b/c","c/a","c/b"}),V476="w"),VLOOKUP(X476,$AA$2:$AB$17,2,FALSE),IF(AND(OR($E477={"a/c","b/c","c/a","c/b"}),V476="l"),VLOOKUP(X476,$AC$2:$AD$17,2,FALSE),IF(AND(OR($E477={"a/c","b/c","c/a","c/b"}),V475="w"),VLOOKUP(X475,$AA$2:$AB$17,2,FALSE),IF(AND(OR($E477={"a/c","b/c","c/a","c/b"}),V475="l"),VLOOKUP(X475,$AC$2:$AD$17,2,FALSE),IF(AND(OR($E477={"a/c","b/c","c/a","c/b"}),V474="w"),VLOOKUP(X474,$AA$2:$AB$17,2,FALSE),IF(AND(OR($E477={"a/c","b/c","c/a","c/b"}),V474="l"),VLOOKUP(X474,$AC$2:$AD$17,2,FALSE),IF(AND(OR($E477={"a/c","b/c","c/a","c/b"}),V473="w"),VLOOKUP(X473,$AA$2:$AB$17,2,FALSE),IF(AND(OR($E477={"a/c","b/c","c/a","c/b"}),V473="l"),VLOOKUP(X473,$AC$2:$AD$17,2,FALSE),IF(AND(OR($E477={"a/c","b/c","c/a","c/b"}),V472="w"),VLOOKUP(X472,$AA$2:$AB$17,2,FALSE),IF(AND(OR($E477={"a/c","b/c","c/a","c/b"}),V472="l"),VLOOKUP(X472,$AC$2:$AD$17,2,FALSE),IF(AND(OR($E477={"a/c","b/c","c/a","c/b"}),V471="w"),VLOOKUP(X471,$AA$2:$AB$17,2,FALSE),IF(AND(OR($E477={"a/c","b/c","c/a","c/b"}),V471="l"),VLOOKUP(X471,$AC$2:$AD$17,2,FALSE),IF(AND(OR($E477={"a/c","b/c","c/a","c/b"}),V470="w"),VLOOKUP(X470,$AA$2:$AB$17,2,FALSE),IF(AND(OR($E477={"a/c","b/c","c/a","c/b"}),V470="l"),VLOOKUP(X470,$AC$2:$AD$17,2,FALSE),IF(AND(OR($E477={"a/c","b/c","c/a","c/b"}),V469="w"),VLOOKUP(X469,$AA$2:$AB$17,2,FALSE),IF(AND(OR($E477={"a/c","b/c","c/a","c/b"}),V469="l"),VLOOKUP(X469,$AC$2:$AD$17,2,FALSE),IF(AND(OR($E477={"a/c","b/c","c/a","c/b"}),V468="w"),VLOOKUP(X468,$AA$2:$AB$17,2,FALSE),IF(AND(OR($E477={"a/c","b/c","c/a","c/b"}),V468="l"),VLOOKUP(X468,$AC$2:$AD$17,2,FALSE),IF(AND(OR($E477={"a/c","b/c","c/a","c/b"}),V467="w"),VLOOKUP(X467,$AA$2:$AB$17,2,FALSE),IF(AND(OR($E477={"a/c","b/c","c/a","c/b"}),V467="l"),VLOOKUP(X467,$AC$2:$AD$17,2,FALSE),IF(OR($E477={"a/c","b/c","c/a","c/b"}),1,"")))))))))))))))))))))))</f>
        <v/>
      </c>
      <c r="Y478" s="12">
        <f t="shared" si="43"/>
        <v>0</v>
      </c>
      <c r="Z478" s="27">
        <f t="shared" si="44"/>
        <v>0</v>
      </c>
    </row>
    <row r="479" spans="2:26">
      <c r="B479" s="9" t="str">
        <f>IF(OR($A479={1,2,3,4,5,6,7,8,9,10,11,12}),1,IF(OR($A479={13,14,15,16,17,18,19,20,21,22,23,24}),2,IF(OR($A479={25,26,27,28,29,30,31,32,33,34,35,36}),3,"")))</f>
        <v/>
      </c>
      <c r="C479" s="9" t="str">
        <f>IF(OR($A479={1,4,7,10,13,16,19,22,25,28,31,34}),"A",IF(OR($A479={2,5,8,11,14,17,20,23,26,29,32,35}),"B",IF(OR($A479={3,6,9,12,15,18,21,24,27,30,33,36}),"C","")))</f>
        <v/>
      </c>
      <c r="D479" t="str">
        <f t="shared" si="45"/>
        <v/>
      </c>
      <c r="E479" t="str">
        <f t="shared" si="46"/>
        <v/>
      </c>
      <c r="F479" s="13" t="str">
        <f>IF(AND(G479="d",$A479&gt;=1,OR(H479={1,"2a","2b",3,"5a","5b","10a","10b","20a","20b","40a","40b","80a","80b","160a","160b"})),"w",IF(AND(G479="",$A479&gt;=1,OR(H479={1,"2a","2b",3,"5a","5b","10a","10b","20a","20b","40a","40b","80a","80b","160a","160b"})),"l",""))</f>
        <v/>
      </c>
      <c r="G479" s="7" t="str">
        <f>IF(OR($A479={1,2,3,4,5,6,7,8,9,10,11,12}),"d","")</f>
        <v/>
      </c>
      <c r="H479" s="14" t="str">
        <f>IF(AND(OR($D478={"1/2","1/3","2/1","3/1"}),F478="w"),VLOOKUP(H478,$AA$2:$AB$17,2,FALSE),IF(AND(OR($D478={"1/2","1/3","2/1","3/1"}),F478="l"),VLOOKUP(H478,$AC$2:$AD$17,2,FALSE),IF(AND(OR($D478={"1/2","1/3","2/1","3/1"}),F477="w"),VLOOKUP(H477,$AA$2:$AB$17,2,FALSE),IF(AND(OR($D478={"1/2","1/3","2/1","3/1"}),F477="l"),VLOOKUP(H477,$AC$2:$AD$17,2,FALSE),IF(AND(OR($D478={"1/2","1/3","2/1","3/1"}),F476="w"),VLOOKUP(H476,$AA$2:$AB$17,2,FALSE),IF(AND(OR($D478={"1/2","1/3","2/1","3/1"}),F476="l"),VLOOKUP(H476,$AC$2:$AD$17,2,FALSE),IF(AND(OR($D478={"1/2","1/3","2/1","3/1"}),F475="w"),VLOOKUP(H475,$AA$2:$AB$17,2,FALSE),IF(AND(OR($D478={"1/2","1/3","2/1","3/1"}),F475="l"),VLOOKUP(H475,$AC$2:$AD$17,2,FALSE),IF(AND(OR($D478={"1/2","1/3","2/1","3/1"}),F474="w"),VLOOKUP(H474,$AA$2:$AB$17,2,FALSE),IF(AND(OR($D478={"1/2","1/3","2/1","3/1"}),F474="l"),VLOOKUP(H474,$AC$2:$AD$17,2,FALSE),IF(AND(OR($D478={"1/2","1/3","2/1","3/1"}),F473="w"),VLOOKUP(H473,$AA$2:$AB$17,2,FALSE),IF(AND(OR($D478={"1/2","1/3","2/1","3/1"}),F473="l"),VLOOKUP(H473,$AC$2:$AD$17,2,FALSE),IF(AND(OR($D478={"1/2","1/3","2/1","3/1"}),F472="w"),VLOOKUP(H472,$AA$2:$AB$17,2,FALSE),IF(AND(OR($D478={"1/2","1/3","2/1","3/1"}),F472="l"),VLOOKUP(H472,$AC$2:$AD$17,2,FALSE),IF(AND(OR($D478={"1/2","1/3","2/1","3/1"}),F471="w"),VLOOKUP(H471,$AA$2:$AB$17,2,FALSE),IF(AND(OR($D478={"1/2","1/3","2/1","3/1"}),F471="l"),VLOOKUP(H471,$AC$2:$AD$17,2,FALSE),IF(AND(OR($D478={"1/2","1/3","2/1","3/1"}),F470="w"),VLOOKUP(H470,$AA$2:$AB$17,2,FALSE),IF(AND(OR($D478={"1/2","1/3","2/1","3/1"}),F470="l"),VLOOKUP(H470,$AC$2:$AD$17,2,FALSE),IF(AND(OR($D478={"1/2","1/3","2/1","3/1"}),F469="w"),VLOOKUP(H469,$AA$2:$AB$17,2,FALSE),IF(AND(OR($D478={"1/2","1/3","2/1","3/1"}),F469="l"),VLOOKUP(H469,$AC$2:$AD$17,2,FALSE),IF(AND(OR($D478={"1/2","1/3","2/1","3/1"}),F468="w"),VLOOKUP(H468,$AA$2:$AB$17,2,FALSE),IF(AND(OR($D478={"1/2","1/3","2/1","3/1"}),F468="l"),VLOOKUP(H468,$AC$2:$AD$17,2,FALSE),IF(OR($D478={"1/2","1/3","2/1","3/1"}),1,"")))))))))))))))))))))))</f>
        <v/>
      </c>
      <c r="I479" s="13" t="str">
        <f>IF(AND(J479="d",$A479&gt;=1,OR(K479={1,"2a","2b",3,"5a","5b","10a","10b","20a","20b","40a","40b","80a","80b","160a","160b"})),"w",IF(AND(J479="",$A479&gt;=1,OR(K479={1,"2a","2b",3,"5a","5b","10a","10b","20a","20b","40a","40b","80a","80b","160a","160b"})),"l",""))</f>
        <v/>
      </c>
      <c r="J479" s="7" t="str">
        <f>IF(OR($A479={13,14,15,16,17,18,19,20,21,22,23,24}),"d","")</f>
        <v/>
      </c>
      <c r="K479" s="14" t="str">
        <f>IF(AND(OR($D478={"1/2","2/3","2/1","3/2"}),I478="w"),VLOOKUP(K478,$AA$2:$AB$17,2,FALSE),IF(AND(OR($D478={"1/2","2/3","2/1","3/2"}),I478="l"),VLOOKUP(K478,$AC$2:$AD$17,2,FALSE),IF(AND(OR($D478={"1/2","2/3","2/1","3/2"}),I477="w"),VLOOKUP(K477,$AA$2:$AB$17,2,FALSE),IF(AND(OR($D478={"1/2","2/3","2/1","3/2"}),I477="l"),VLOOKUP(K477,$AC$2:$AD$17,2,FALSE),IF(AND(OR($D478={"1/2","2/3","2/1","3/2"}),I476="w"),VLOOKUP(K476,$AA$2:$AB$17,2,FALSE),IF(AND(OR($D478={"1/2","2/3","2/1","3/2"}),I476="l"),VLOOKUP(K476,$AC$2:$AD$17,2,FALSE),IF(AND(OR($D478={"1/2","2/3","2/1","3/2"}),I475="w"),VLOOKUP(K475,$AA$2:$AB$17,2,FALSE),IF(AND(OR($D478={"1/2","2/3","2/1","3/2"}),I475="l"),VLOOKUP(K475,$AC$2:$AD$17,2,FALSE),IF(AND(OR($D478={"1/2","2/3","2/1","3/2"}),I474="w"),VLOOKUP(K474,$AA$2:$AB$17,2,FALSE),IF(AND(OR($D478={"1/2","2/3","2/1","3/2"}),I474="l"),VLOOKUP(K474,$AC$2:$AD$17,2,FALSE),IF(AND(OR($D478={"1/2","2/3","2/1","3/2"}),I473="w"),VLOOKUP(K473,$AA$2:$AB$17,2,FALSE),IF(AND(OR($D478={"1/2","2/3","2/1","3/2"}),I473="l"),VLOOKUP(K473,$AC$2:$AD$17,2,FALSE),IF(AND(OR($D478={"1/2","2/3","2/1","3/2"}),I472="w"),VLOOKUP(K472,$AA$2:$AB$17,2,FALSE),IF(AND(OR($D478={"1/2","2/3","2/1","3/2"}),I472="l"),VLOOKUP(K472,$AC$2:$AD$17,2,FALSE),IF(AND(OR($D478={"1/2","2/3","2/1","3/2"}),I471="w"),VLOOKUP(K471,$AA$2:$AB$17,2,FALSE),IF(AND(OR($D478={"1/2","2/3","2/1","3/2"}),I471="l"),VLOOKUP(K471,$AC$2:$AD$17,2,FALSE),IF(AND(OR($D478={"1/2","2/3","2/1","3/2"}),I470="w"),VLOOKUP(K470,$AA$2:$AB$17,2,FALSE),IF(AND(OR($D478={"1/2","2/3","2/1","3/2"}),I470="l"),VLOOKUP(K470,$AC$2:$AD$17,2,FALSE),IF(AND(OR($D478={"1/2","2/3","2/1","3/2"}),I469="w"),VLOOKUP(K469,$AA$2:$AB$17,2,FALSE),IF(AND(OR($D478={"1/2","2/3","2/1","3/2"}),I469="l"),VLOOKUP(K469,$AC$2:$AD$17,2,FALSE),IF(AND(OR($D478={"1/2","2/3","2/1","3/2"}),I468="w"),VLOOKUP(K468,$AA$2:$AB$17,2,FALSE),IF(AND(OR($D478={"1/2","2/3","2/1","3/2"}),I468="l"),VLOOKUP(K468,$AC$2:$AD$17,2,FALSE),IF(OR($D478={"1/2","2/3","2/1","3/2"}),1,"")))))))))))))))))))))))</f>
        <v/>
      </c>
      <c r="L479" s="13" t="str">
        <f>IF(AND(M479="d",$A479&gt;=1,OR(N479={1,"2a","2b",3,"5a","5b","10a","10b","20a","20b","40a","40b","80a","80b","160a","160b"})),"w",IF(AND(M479="",$A479&gt;=1,OR(N479={1,"2a","2b",3,"5a","5b","10a","10b","20a","20b","40a","40b","80a","80b","160a","160b"})),"l",""))</f>
        <v/>
      </c>
      <c r="M479" s="7" t="str">
        <f>IF(OR($A479={25,26,27,28,29,30,31,32,33,34,35,36}),"d","")</f>
        <v/>
      </c>
      <c r="N479" s="14" t="str">
        <f>IF(AND(OR($D478={"1/3","2/3","3/1","3/2"}),L478="w"),VLOOKUP(N478,$AA$2:$AB$17,2,FALSE),IF(AND(OR($D478={"1/3","2/3","3/1","3/2"}),L478="l"),VLOOKUP(N478,$AC$2:$AD$17,2,FALSE),IF(AND(OR($D478={"1/3","2/3","3/1","3/2"}),L477="w"),VLOOKUP(N477,$AA$2:$AB$17,2,FALSE),IF(AND(OR($D478={"1/3","2/3","3/1","3/2"}),L477="l"),VLOOKUP(N477,$AC$2:$AD$17,2,FALSE),IF(AND(OR($D478={"1/3","2/3","3/1","3/2"}),L476="w"),VLOOKUP(N476,$AA$2:$AB$17,2,FALSE),IF(AND(OR($D478={"1/3","2/3","3/1","3/2"}),L476="l"),VLOOKUP(N476,$AC$2:$AD$17,2,FALSE),IF(AND(OR($D478={"1/3","2/3","3/1","3/2"}),L475="w"),VLOOKUP(N475,$AA$2:$AB$17,2,FALSE),IF(AND(OR($D478={"1/3","2/3","3/1","3/2"}),L475="l"),VLOOKUP(N475,$AC$2:$AD$17,2,FALSE),IF(AND(OR($D478={"1/3","2/3","3/1","3/2"}),L474="w"),VLOOKUP(N474,$AA$2:$AB$17,2,FALSE),IF(AND(OR($D478={"1/3","2/3","3/1","3/2"}),L474="l"),VLOOKUP(N474,$AC$2:$AD$17,2,FALSE),IF(AND(OR($D478={"1/3","2/3","3/1","3/2"}),L473="w"),VLOOKUP(N473,$AA$2:$AB$17,2,FALSE),IF(AND(OR($D478={"1/3","2/3","3/1","3/2"}),L473="l"),VLOOKUP(N473,$AC$2:$AD$17,2,FALSE),IF(AND(OR($D478={"1/3","2/3","3/1","3/2"}),L472="w"),VLOOKUP(N472,$AA$2:$AB$17,2,FALSE),IF(AND(OR($D478={"1/3","2/3","3/1","3/2"}),L472="l"),VLOOKUP(N472,$AC$2:$AD$17,2,FALSE),IF(AND(OR($D478={"1/3","2/3","3/1","3/2"}),L471="w"),VLOOKUP(N471,$AA$2:$AB$17,2,FALSE),IF(AND(OR($D478={"1/3","2/3","3/1","3/2"}),L471="l"),VLOOKUP(N471,$AC$2:$AD$17,2,FALSE),IF(AND(OR($D478={"1/3","2/3","3/1","3/2"}),L470="w"),VLOOKUP(N470,$AA$2:$AB$17,2,FALSE),IF(AND(OR($D478={"1/3","2/3","3/1","3/2"}),L470="l"),VLOOKUP(N470,$AC$2:$AD$17,2,FALSE),IF(AND(OR($D478={"1/3","2/3","3/1","3/2"}),L469="w"),VLOOKUP(N469,$AA$2:$AB$17,2,FALSE),IF(AND(OR($D478={"1/3","2/3","3/1","3/2"}),L469="l"),VLOOKUP(N469,$AC$2:$AD$17,2,FALSE),IF(AND(OR($D478={"1/3","2/3","3/1","3/2"}),L468="w"),VLOOKUP(N468,$AA$2:$AB$17,2,FALSE),IF(AND(OR($D478={"1/3","2/3","3/1","3/2"}),L468="l"),VLOOKUP(N468,$AC$2:$AD$17,2,FALSE),IF(OR($D478={"1/3","2/3","3/1","3/2"}),1,"")))))))))))))))))))))))</f>
        <v/>
      </c>
      <c r="O479" s="12">
        <f t="shared" si="42"/>
        <v>0</v>
      </c>
      <c r="P479" s="13" t="str">
        <f>IF(AND(Q479="c",$A479&gt;=1,OR(R479={1,"2a","2b",3,"5a","5b","10a","10b","20a","20b","40a","40b","80a","80b","160a","160b"})),"w",IF(AND(Q479="",$A479&gt;=1,OR(R479={1,"2a","2b",3,"5a","5b","10a","10b","20a","20b","40a","40b","80a","80b","160a","160b"})),"l",""))</f>
        <v/>
      </c>
      <c r="Q479" s="7" t="str">
        <f>IF(OR($A479={1,4,7,10,13,16,19,22,25,28,31,34}),"c","")</f>
        <v/>
      </c>
      <c r="R479" s="14" t="str">
        <f>IF(AND(OR($E478={"a/b","a/c","b/a","c/a"}),P478="w"),VLOOKUP(R478,$AA$2:$AB$17,2,FALSE),IF(AND(OR($E478={"a/b","a/c","b/a","c/a"}),P478="l"),VLOOKUP(R478,$AC$2:$AD$17,2,FALSE),IF(AND(OR($E478={"a/b","a/c","b/a","c/a"}),P477="w"),VLOOKUP(R477,$AA$2:$AB$17,2,FALSE),IF(AND(OR($E478={"a/b","a/c","b/a","c/a"}),P477="l"),VLOOKUP(R477,$AC$2:$AD$17,2,FALSE),IF(AND(OR($E478={"a/b","a/c","b/a","c/a"}),P476="w"),VLOOKUP(R476,$AA$2:$AB$17,2,FALSE),IF(AND(OR($E478={"a/b","a/c","b/a","c/a"}),P476="l"),VLOOKUP(R476,$AC$2:$AD$17,2,FALSE),IF(AND(OR($E478={"a/b","a/c","b/a","c/a"}),P475="w"),VLOOKUP(R475,$AA$2:$AB$17,2,FALSE),IF(AND(OR($E478={"a/b","a/c","b/a","c/a"}),P475="l"),VLOOKUP(R475,$AC$2:$AD$17,2,FALSE),IF(AND(OR($E478={"a/b","a/c","b/a","c/a"}),P474="w"),VLOOKUP(R474,$AA$2:$AB$17,2,FALSE),IF(AND(OR($E478={"a/b","a/c","b/a","c/a"}),P474="l"),VLOOKUP(R474,$AC$2:$AD$17,2,FALSE),IF(AND(OR($E478={"a/b","a/c","b/a","c/a"}),P473="w"),VLOOKUP(R473,$AA$2:$AB$17,2,FALSE),IF(AND(OR($E478={"a/b","a/c","b/a","c/a"}),P473="l"),VLOOKUP(R473,$AC$2:$AD$17,2,FALSE),IF(AND(OR($E478={"a/b","a/c","b/a","c/a"}),P472="w"),VLOOKUP(R472,$AA$2:$AB$17,2,FALSE),IF(AND(OR($E478={"a/b","a/c","b/a","c/a"}),P472="l"),VLOOKUP(R472,$AC$2:$AD$17,2,FALSE),IF(AND(OR($E478={"a/b","a/c","b/a","c/a"}),P471="w"),VLOOKUP(R471,$AA$2:$AB$17,2,FALSE),IF(AND(OR($E478={"a/b","a/c","b/a","c/a"}),P471="l"),VLOOKUP(R471,$AC$2:$AD$17,2,FALSE),IF(AND(OR($E478={"a/b","a/c","b/a","c/a"}),P470="w"),VLOOKUP(R470,$AA$2:$AB$17,2,FALSE),IF(AND(OR($E478={"a/b","a/c","b/a","c/a"}),P470="l"),VLOOKUP(R470,$AC$2:$AD$17,2,FALSE),IF(AND(OR($E478={"a/b","a/c","b/a","c/a"}),P469="w"),VLOOKUP(R469,$AA$2:$AB$17,2,FALSE),IF(AND(OR($E478={"a/b","a/c","b/a","c/a"}),P469="l"),VLOOKUP(R469,$AC$2:$AD$17,2,FALSE),IF(AND(OR($E478={"a/b","a/c","b/a","c/a"}),P468="w"),VLOOKUP(R468,$AA$2:$AB$17,2,FALSE),IF(AND(OR($E478={"a/b","a/c","b/a","c/a"}),P468="l"),VLOOKUP(R468,$AC$2:$AD$17,2,FALSE),IF(OR($E478={"a/b","a/c","b/a","c/a"}),1,"")))))))))))))))))))))))</f>
        <v/>
      </c>
      <c r="S479" s="13" t="str">
        <f>IF(AND(T479="c",$A479&gt;=1,OR(U479={1,"2a","2b",3,"5a","5b","10a","10b","20a","20b","40a","40b","80a","80b","160a","160b"})),"w",IF(AND(T479="",$A479&gt;=1,OR(U479={1,"2a","2b",3,"5a","5b","10a","10b","20a","20b","40a","40b","80a","80b","160a","160b"})),"l",""))</f>
        <v/>
      </c>
      <c r="T479" s="7" t="str">
        <f>IF(OR($A479={2,5,8,11,14,17,20,23,26,29,32,35}),"c","")</f>
        <v/>
      </c>
      <c r="U479" s="14" t="str">
        <f>IF(AND(OR($E478={"a/b","b/c","b/a","c/b"}),S478="w"),VLOOKUP(U478,$AA$2:$AB$17,2,FALSE),IF(AND(OR($E478={"a/b","b/c","b/a","c/b"}),S478="l"),VLOOKUP(U478,$AC$2:$AD$17,2,FALSE),IF(AND(OR($E478={"a/b","b/c","b/a","c/b"}),S477="w"),VLOOKUP(U477,$AA$2:$AB$17,2,FALSE),IF(AND(OR($E478={"a/b","b/c","b/a","c/b"}),S477="l"),VLOOKUP(U477,$AC$2:$AD$17,2,FALSE),IF(AND(OR($E478={"a/b","b/c","b/a","c/b"}),S476="w"),VLOOKUP(U476,$AA$2:$AB$17,2,FALSE),IF(AND(OR($E478={"a/b","b/c","b/a","c/b"}),S476="l"),VLOOKUP(U476,$AC$2:$AD$17,2,FALSE),IF(AND(OR($E478={"a/b","b/c","b/a","c/b"}),S475="w"),VLOOKUP(U475,$AA$2:$AB$17,2,FALSE),IF(AND(OR($E478={"a/b","b/c","b/a","c/b"}),S475="l"),VLOOKUP(U475,$AC$2:$AD$17,2,FALSE),IF(AND(OR($E478={"a/b","b/c","b/a","c/b"}),S474="w"),VLOOKUP(U474,$AA$2:$AB$17,2,FALSE),IF(AND(OR($E478={"a/b","b/c","b/a","c/b"}),S474="l"),VLOOKUP(U474,$AC$2:$AD$17,2,FALSE),IF(AND(OR($E478={"a/b","b/c","b/a","c/b"}),S473="w"),VLOOKUP(U473,$AA$2:$AB$17,2,FALSE),IF(AND(OR($E478={"a/b","b/c","b/a","c/b"}),S473="l"),VLOOKUP(U473,$AC$2:$AD$17,2,FALSE),IF(AND(OR($E478={"a/b","b/c","b/a","c/b"}),S472="w"),VLOOKUP(U472,$AA$2:$AB$17,2,FALSE),IF(AND(OR($E478={"a/b","b/c","b/a","c/b"}),S472="l"),VLOOKUP(U472,$AC$2:$AD$17,2,FALSE),IF(AND(OR($E478={"a/b","b/c","b/a","c/b"}),S471="w"),VLOOKUP(U471,$AA$2:$AB$17,2,FALSE),IF(AND(OR($E478={"a/b","b/c","b/a","c/b"}),S471="l"),VLOOKUP(U471,$AC$2:$AD$17,2,FALSE),IF(AND(OR($E478={"a/b","b/c","b/a","c/b"}),S470="w"),VLOOKUP(U470,$AA$2:$AB$17,2,FALSE),IF(AND(OR($E478={"a/b","b/c","b/a","c/b"}),S470="l"),VLOOKUP(U470,$AC$2:$AD$17,2,FALSE),IF(AND(OR($E478={"a/b","b/c","b/a","c/b"}),S469="w"),VLOOKUP(U469,$AA$2:$AB$17,2,FALSE),IF(AND(OR($E478={"a/b","b/c","b/a","c/b"}),S469="l"),VLOOKUP(U469,$AC$2:$AD$17,2,FALSE),IF(AND(OR($E478={"a/b","b/c","b/a","c/b"}),S468="w"),VLOOKUP(U468,$AA$2:$AB$17,2,FALSE),IF(AND(OR($E478={"a/b","b/c","b/a","c/b"}),S468="l"),VLOOKUP(U468,$AC$2:$AD$17,2,FALSE),IF(OR($E478={"a/b","b/c","b/a","c/b"}),1,"")))))))))))))))))))))))</f>
        <v/>
      </c>
      <c r="V479" s="13" t="str">
        <f>IF(AND(W479="c",$A479&gt;=1,OR(X479={1,"2a","2b",3,"5a","5b","10a","10b","20a","20b","40a","40b","80a","80b","160a","160b"})),"w",IF(AND(W479="",$A479&gt;=1,OR(X479={1,"2a","2b",3,"5a","5b","10a","10b","20a","20b","40a","40b","80a","80b","160a","160b"})),"l",""))</f>
        <v/>
      </c>
      <c r="W479" s="7" t="str">
        <f>IF(OR($A479={3,6,9,12,15,18,21,24,27,30,33,36}),"c","")</f>
        <v/>
      </c>
      <c r="X479" s="14" t="str">
        <f>IF(AND(OR($E478={"a/c","b/c","c/a","c/b"}),V478="w"),VLOOKUP(X478,$AA$2:$AB$17,2,FALSE),IF(AND(OR($E478={"a/c","b/c","c/a","c/b"}),V478="l"),VLOOKUP(X478,$AC$2:$AD$17,2,FALSE),IF(AND(OR($E478={"a/c","b/c","c/a","c/b"}),V477="w"),VLOOKUP(X477,$AA$2:$AB$17,2,FALSE),IF(AND(OR($E478={"a/c","b/c","c/a","c/b"}),V477="l"),VLOOKUP(X477,$AC$2:$AD$17,2,FALSE),IF(AND(OR($E478={"a/c","b/c","c/a","c/b"}),V476="w"),VLOOKUP(X476,$AA$2:$AB$17,2,FALSE),IF(AND(OR($E478={"a/c","b/c","c/a","c/b"}),V476="l"),VLOOKUP(X476,$AC$2:$AD$17,2,FALSE),IF(AND(OR($E478={"a/c","b/c","c/a","c/b"}),V475="w"),VLOOKUP(X475,$AA$2:$AB$17,2,FALSE),IF(AND(OR($E478={"a/c","b/c","c/a","c/b"}),V475="l"),VLOOKUP(X475,$AC$2:$AD$17,2,FALSE),IF(AND(OR($E478={"a/c","b/c","c/a","c/b"}),V474="w"),VLOOKUP(X474,$AA$2:$AB$17,2,FALSE),IF(AND(OR($E478={"a/c","b/c","c/a","c/b"}),V474="l"),VLOOKUP(X474,$AC$2:$AD$17,2,FALSE),IF(AND(OR($E478={"a/c","b/c","c/a","c/b"}),V473="w"),VLOOKUP(X473,$AA$2:$AB$17,2,FALSE),IF(AND(OR($E478={"a/c","b/c","c/a","c/b"}),V473="l"),VLOOKUP(X473,$AC$2:$AD$17,2,FALSE),IF(AND(OR($E478={"a/c","b/c","c/a","c/b"}),V472="w"),VLOOKUP(X472,$AA$2:$AB$17,2,FALSE),IF(AND(OR($E478={"a/c","b/c","c/a","c/b"}),V472="l"),VLOOKUP(X472,$AC$2:$AD$17,2,FALSE),IF(AND(OR($E478={"a/c","b/c","c/a","c/b"}),V471="w"),VLOOKUP(X471,$AA$2:$AB$17,2,FALSE),IF(AND(OR($E478={"a/c","b/c","c/a","c/b"}),V471="l"),VLOOKUP(X471,$AC$2:$AD$17,2,FALSE),IF(AND(OR($E478={"a/c","b/c","c/a","c/b"}),V470="w"),VLOOKUP(X470,$AA$2:$AB$17,2,FALSE),IF(AND(OR($E478={"a/c","b/c","c/a","c/b"}),V470="l"),VLOOKUP(X470,$AC$2:$AD$17,2,FALSE),IF(AND(OR($E478={"a/c","b/c","c/a","c/b"}),V469="w"),VLOOKUP(X469,$AA$2:$AB$17,2,FALSE),IF(AND(OR($E478={"a/c","b/c","c/a","c/b"}),V469="l"),VLOOKUP(X469,$AC$2:$AD$17,2,FALSE),IF(AND(OR($E478={"a/c","b/c","c/a","c/b"}),V468="w"),VLOOKUP(X468,$AA$2:$AB$17,2,FALSE),IF(AND(OR($E478={"a/c","b/c","c/a","c/b"}),V468="l"),VLOOKUP(X468,$AC$2:$AD$17,2,FALSE),IF(OR($E478={"a/c","b/c","c/a","c/b"}),1,"")))))))))))))))))))))))</f>
        <v/>
      </c>
      <c r="Y479" s="12">
        <f t="shared" si="43"/>
        <v>0</v>
      </c>
      <c r="Z479" s="27">
        <f t="shared" si="44"/>
        <v>0</v>
      </c>
    </row>
    <row r="480" spans="2:26">
      <c r="B480" s="9" t="str">
        <f>IF(OR($A480={1,2,3,4,5,6,7,8,9,10,11,12}),1,IF(OR($A480={13,14,15,16,17,18,19,20,21,22,23,24}),2,IF(OR($A480={25,26,27,28,29,30,31,32,33,34,35,36}),3,"")))</f>
        <v/>
      </c>
      <c r="C480" s="9" t="str">
        <f>IF(OR($A480={1,4,7,10,13,16,19,22,25,28,31,34}),"A",IF(OR($A480={2,5,8,11,14,17,20,23,26,29,32,35}),"B",IF(OR($A480={3,6,9,12,15,18,21,24,27,30,33,36}),"C","")))</f>
        <v/>
      </c>
      <c r="D480" t="str">
        <f t="shared" si="45"/>
        <v/>
      </c>
      <c r="E480" t="str">
        <f t="shared" si="46"/>
        <v/>
      </c>
      <c r="F480" s="13" t="str">
        <f>IF(AND(G480="d",$A480&gt;=1,OR(H480={1,"2a","2b",3,"5a","5b","10a","10b","20a","20b","40a","40b","80a","80b","160a","160b"})),"w",IF(AND(G480="",$A480&gt;=1,OR(H480={1,"2a","2b",3,"5a","5b","10a","10b","20a","20b","40a","40b","80a","80b","160a","160b"})),"l",""))</f>
        <v/>
      </c>
      <c r="G480" s="7" t="str">
        <f>IF(OR($A480={1,2,3,4,5,6,7,8,9,10,11,12}),"d","")</f>
        <v/>
      </c>
      <c r="H480" s="14" t="str">
        <f>IF(AND(OR($D479={"1/2","1/3","2/1","3/1"}),F479="w"),VLOOKUP(H479,$AA$2:$AB$17,2,FALSE),IF(AND(OR($D479={"1/2","1/3","2/1","3/1"}),F479="l"),VLOOKUP(H479,$AC$2:$AD$17,2,FALSE),IF(AND(OR($D479={"1/2","1/3","2/1","3/1"}),F478="w"),VLOOKUP(H478,$AA$2:$AB$17,2,FALSE),IF(AND(OR($D479={"1/2","1/3","2/1","3/1"}),F478="l"),VLOOKUP(H478,$AC$2:$AD$17,2,FALSE),IF(AND(OR($D479={"1/2","1/3","2/1","3/1"}),F477="w"),VLOOKUP(H477,$AA$2:$AB$17,2,FALSE),IF(AND(OR($D479={"1/2","1/3","2/1","3/1"}),F477="l"),VLOOKUP(H477,$AC$2:$AD$17,2,FALSE),IF(AND(OR($D479={"1/2","1/3","2/1","3/1"}),F476="w"),VLOOKUP(H476,$AA$2:$AB$17,2,FALSE),IF(AND(OR($D479={"1/2","1/3","2/1","3/1"}),F476="l"),VLOOKUP(H476,$AC$2:$AD$17,2,FALSE),IF(AND(OR($D479={"1/2","1/3","2/1","3/1"}),F475="w"),VLOOKUP(H475,$AA$2:$AB$17,2,FALSE),IF(AND(OR($D479={"1/2","1/3","2/1","3/1"}),F475="l"),VLOOKUP(H475,$AC$2:$AD$17,2,FALSE),IF(AND(OR($D479={"1/2","1/3","2/1","3/1"}),F474="w"),VLOOKUP(H474,$AA$2:$AB$17,2,FALSE),IF(AND(OR($D479={"1/2","1/3","2/1","3/1"}),F474="l"),VLOOKUP(H474,$AC$2:$AD$17,2,FALSE),IF(AND(OR($D479={"1/2","1/3","2/1","3/1"}),F473="w"),VLOOKUP(H473,$AA$2:$AB$17,2,FALSE),IF(AND(OR($D479={"1/2","1/3","2/1","3/1"}),F473="l"),VLOOKUP(H473,$AC$2:$AD$17,2,FALSE),IF(AND(OR($D479={"1/2","1/3","2/1","3/1"}),F472="w"),VLOOKUP(H472,$AA$2:$AB$17,2,FALSE),IF(AND(OR($D479={"1/2","1/3","2/1","3/1"}),F472="l"),VLOOKUP(H472,$AC$2:$AD$17,2,FALSE),IF(AND(OR($D479={"1/2","1/3","2/1","3/1"}),F471="w"),VLOOKUP(H471,$AA$2:$AB$17,2,FALSE),IF(AND(OR($D479={"1/2","1/3","2/1","3/1"}),F471="l"),VLOOKUP(H471,$AC$2:$AD$17,2,FALSE),IF(AND(OR($D479={"1/2","1/3","2/1","3/1"}),F470="w"),VLOOKUP(H470,$AA$2:$AB$17,2,FALSE),IF(AND(OR($D479={"1/2","1/3","2/1","3/1"}),F470="l"),VLOOKUP(H470,$AC$2:$AD$17,2,FALSE),IF(AND(OR($D479={"1/2","1/3","2/1","3/1"}),F469="w"),VLOOKUP(H469,$AA$2:$AB$17,2,FALSE),IF(AND(OR($D479={"1/2","1/3","2/1","3/1"}),F469="l"),VLOOKUP(H469,$AC$2:$AD$17,2,FALSE),IF(OR($D479={"1/2","1/3","2/1","3/1"}),1,"")))))))))))))))))))))))</f>
        <v/>
      </c>
      <c r="I480" s="13" t="str">
        <f>IF(AND(J480="d",$A480&gt;=1,OR(K480={1,"2a","2b",3,"5a","5b","10a","10b","20a","20b","40a","40b","80a","80b","160a","160b"})),"w",IF(AND(J480="",$A480&gt;=1,OR(K480={1,"2a","2b",3,"5a","5b","10a","10b","20a","20b","40a","40b","80a","80b","160a","160b"})),"l",""))</f>
        <v/>
      </c>
      <c r="J480" s="7" t="str">
        <f>IF(OR($A480={13,14,15,16,17,18,19,20,21,22,23,24}),"d","")</f>
        <v/>
      </c>
      <c r="K480" s="14" t="str">
        <f>IF(AND(OR($D479={"1/2","2/3","2/1","3/2"}),I479="w"),VLOOKUP(K479,$AA$2:$AB$17,2,FALSE),IF(AND(OR($D479={"1/2","2/3","2/1","3/2"}),I479="l"),VLOOKUP(K479,$AC$2:$AD$17,2,FALSE),IF(AND(OR($D479={"1/2","2/3","2/1","3/2"}),I478="w"),VLOOKUP(K478,$AA$2:$AB$17,2,FALSE),IF(AND(OR($D479={"1/2","2/3","2/1","3/2"}),I478="l"),VLOOKUP(K478,$AC$2:$AD$17,2,FALSE),IF(AND(OR($D479={"1/2","2/3","2/1","3/2"}),I477="w"),VLOOKUP(K477,$AA$2:$AB$17,2,FALSE),IF(AND(OR($D479={"1/2","2/3","2/1","3/2"}),I477="l"),VLOOKUP(K477,$AC$2:$AD$17,2,FALSE),IF(AND(OR($D479={"1/2","2/3","2/1","3/2"}),I476="w"),VLOOKUP(K476,$AA$2:$AB$17,2,FALSE),IF(AND(OR($D479={"1/2","2/3","2/1","3/2"}),I476="l"),VLOOKUP(K476,$AC$2:$AD$17,2,FALSE),IF(AND(OR($D479={"1/2","2/3","2/1","3/2"}),I475="w"),VLOOKUP(K475,$AA$2:$AB$17,2,FALSE),IF(AND(OR($D479={"1/2","2/3","2/1","3/2"}),I475="l"),VLOOKUP(K475,$AC$2:$AD$17,2,FALSE),IF(AND(OR($D479={"1/2","2/3","2/1","3/2"}),I474="w"),VLOOKUP(K474,$AA$2:$AB$17,2,FALSE),IF(AND(OR($D479={"1/2","2/3","2/1","3/2"}),I474="l"),VLOOKUP(K474,$AC$2:$AD$17,2,FALSE),IF(AND(OR($D479={"1/2","2/3","2/1","3/2"}),I473="w"),VLOOKUP(K473,$AA$2:$AB$17,2,FALSE),IF(AND(OR($D479={"1/2","2/3","2/1","3/2"}),I473="l"),VLOOKUP(K473,$AC$2:$AD$17,2,FALSE),IF(AND(OR($D479={"1/2","2/3","2/1","3/2"}),I472="w"),VLOOKUP(K472,$AA$2:$AB$17,2,FALSE),IF(AND(OR($D479={"1/2","2/3","2/1","3/2"}),I472="l"),VLOOKUP(K472,$AC$2:$AD$17,2,FALSE),IF(AND(OR($D479={"1/2","2/3","2/1","3/2"}),I471="w"),VLOOKUP(K471,$AA$2:$AB$17,2,FALSE),IF(AND(OR($D479={"1/2","2/3","2/1","3/2"}),I471="l"),VLOOKUP(K471,$AC$2:$AD$17,2,FALSE),IF(AND(OR($D479={"1/2","2/3","2/1","3/2"}),I470="w"),VLOOKUP(K470,$AA$2:$AB$17,2,FALSE),IF(AND(OR($D479={"1/2","2/3","2/1","3/2"}),I470="l"),VLOOKUP(K470,$AC$2:$AD$17,2,FALSE),IF(AND(OR($D479={"1/2","2/3","2/1","3/2"}),I469="w"),VLOOKUP(K469,$AA$2:$AB$17,2,FALSE),IF(AND(OR($D479={"1/2","2/3","2/1","3/2"}),I469="l"),VLOOKUP(K469,$AC$2:$AD$17,2,FALSE),IF(OR($D479={"1/2","2/3","2/1","3/2"}),1,"")))))))))))))))))))))))</f>
        <v/>
      </c>
      <c r="L480" s="13" t="str">
        <f>IF(AND(M480="d",$A480&gt;=1,OR(N480={1,"2a","2b",3,"5a","5b","10a","10b","20a","20b","40a","40b","80a","80b","160a","160b"})),"w",IF(AND(M480="",$A480&gt;=1,OR(N480={1,"2a","2b",3,"5a","5b","10a","10b","20a","20b","40a","40b","80a","80b","160a","160b"})),"l",""))</f>
        <v/>
      </c>
      <c r="M480" s="7" t="str">
        <f>IF(OR($A480={25,26,27,28,29,30,31,32,33,34,35,36}),"d","")</f>
        <v/>
      </c>
      <c r="N480" s="14" t="str">
        <f>IF(AND(OR($D479={"1/3","2/3","3/1","3/2"}),L479="w"),VLOOKUP(N479,$AA$2:$AB$17,2,FALSE),IF(AND(OR($D479={"1/3","2/3","3/1","3/2"}),L479="l"),VLOOKUP(N479,$AC$2:$AD$17,2,FALSE),IF(AND(OR($D479={"1/3","2/3","3/1","3/2"}),L478="w"),VLOOKUP(N478,$AA$2:$AB$17,2,FALSE),IF(AND(OR($D479={"1/3","2/3","3/1","3/2"}),L478="l"),VLOOKUP(N478,$AC$2:$AD$17,2,FALSE),IF(AND(OR($D479={"1/3","2/3","3/1","3/2"}),L477="w"),VLOOKUP(N477,$AA$2:$AB$17,2,FALSE),IF(AND(OR($D479={"1/3","2/3","3/1","3/2"}),L477="l"),VLOOKUP(N477,$AC$2:$AD$17,2,FALSE),IF(AND(OR($D479={"1/3","2/3","3/1","3/2"}),L476="w"),VLOOKUP(N476,$AA$2:$AB$17,2,FALSE),IF(AND(OR($D479={"1/3","2/3","3/1","3/2"}),L476="l"),VLOOKUP(N476,$AC$2:$AD$17,2,FALSE),IF(AND(OR($D479={"1/3","2/3","3/1","3/2"}),L475="w"),VLOOKUP(N475,$AA$2:$AB$17,2,FALSE),IF(AND(OR($D479={"1/3","2/3","3/1","3/2"}),L475="l"),VLOOKUP(N475,$AC$2:$AD$17,2,FALSE),IF(AND(OR($D479={"1/3","2/3","3/1","3/2"}),L474="w"),VLOOKUP(N474,$AA$2:$AB$17,2,FALSE),IF(AND(OR($D479={"1/3","2/3","3/1","3/2"}),L474="l"),VLOOKUP(N474,$AC$2:$AD$17,2,FALSE),IF(AND(OR($D479={"1/3","2/3","3/1","3/2"}),L473="w"),VLOOKUP(N473,$AA$2:$AB$17,2,FALSE),IF(AND(OR($D479={"1/3","2/3","3/1","3/2"}),L473="l"),VLOOKUP(N473,$AC$2:$AD$17,2,FALSE),IF(AND(OR($D479={"1/3","2/3","3/1","3/2"}),L472="w"),VLOOKUP(N472,$AA$2:$AB$17,2,FALSE),IF(AND(OR($D479={"1/3","2/3","3/1","3/2"}),L472="l"),VLOOKUP(N472,$AC$2:$AD$17,2,FALSE),IF(AND(OR($D479={"1/3","2/3","3/1","3/2"}),L471="w"),VLOOKUP(N471,$AA$2:$AB$17,2,FALSE),IF(AND(OR($D479={"1/3","2/3","3/1","3/2"}),L471="l"),VLOOKUP(N471,$AC$2:$AD$17,2,FALSE),IF(AND(OR($D479={"1/3","2/3","3/1","3/2"}),L470="w"),VLOOKUP(N470,$AA$2:$AB$17,2,FALSE),IF(AND(OR($D479={"1/3","2/3","3/1","3/2"}),L470="l"),VLOOKUP(N470,$AC$2:$AD$17,2,FALSE),IF(AND(OR($D479={"1/3","2/3","3/1","3/2"}),L469="w"),VLOOKUP(N469,$AA$2:$AB$17,2,FALSE),IF(AND(OR($D479={"1/3","2/3","3/1","3/2"}),L469="l"),VLOOKUP(N469,$AC$2:$AD$17,2,FALSE),IF(OR($D479={"1/3","2/3","3/1","3/2"}),1,"")))))))))))))))))))))))</f>
        <v/>
      </c>
      <c r="O480" s="12">
        <f t="shared" si="42"/>
        <v>0</v>
      </c>
      <c r="P480" s="13" t="str">
        <f>IF(AND(Q480="c",$A480&gt;=1,OR(R480={1,"2a","2b",3,"5a","5b","10a","10b","20a","20b","40a","40b","80a","80b","160a","160b"})),"w",IF(AND(Q480="",$A480&gt;=1,OR(R480={1,"2a","2b",3,"5a","5b","10a","10b","20a","20b","40a","40b","80a","80b","160a","160b"})),"l",""))</f>
        <v/>
      </c>
      <c r="Q480" s="7" t="str">
        <f>IF(OR($A480={1,4,7,10,13,16,19,22,25,28,31,34}),"c","")</f>
        <v/>
      </c>
      <c r="R480" s="14" t="str">
        <f>IF(AND(OR($E479={"a/b","a/c","b/a","c/a"}),P479="w"),VLOOKUP(R479,$AA$2:$AB$17,2,FALSE),IF(AND(OR($E479={"a/b","a/c","b/a","c/a"}),P479="l"),VLOOKUP(R479,$AC$2:$AD$17,2,FALSE),IF(AND(OR($E479={"a/b","a/c","b/a","c/a"}),P478="w"),VLOOKUP(R478,$AA$2:$AB$17,2,FALSE),IF(AND(OR($E479={"a/b","a/c","b/a","c/a"}),P478="l"),VLOOKUP(R478,$AC$2:$AD$17,2,FALSE),IF(AND(OR($E479={"a/b","a/c","b/a","c/a"}),P477="w"),VLOOKUP(R477,$AA$2:$AB$17,2,FALSE),IF(AND(OR($E479={"a/b","a/c","b/a","c/a"}),P477="l"),VLOOKUP(R477,$AC$2:$AD$17,2,FALSE),IF(AND(OR($E479={"a/b","a/c","b/a","c/a"}),P476="w"),VLOOKUP(R476,$AA$2:$AB$17,2,FALSE),IF(AND(OR($E479={"a/b","a/c","b/a","c/a"}),P476="l"),VLOOKUP(R476,$AC$2:$AD$17,2,FALSE),IF(AND(OR($E479={"a/b","a/c","b/a","c/a"}),P475="w"),VLOOKUP(R475,$AA$2:$AB$17,2,FALSE),IF(AND(OR($E479={"a/b","a/c","b/a","c/a"}),P475="l"),VLOOKUP(R475,$AC$2:$AD$17,2,FALSE),IF(AND(OR($E479={"a/b","a/c","b/a","c/a"}),P474="w"),VLOOKUP(R474,$AA$2:$AB$17,2,FALSE),IF(AND(OR($E479={"a/b","a/c","b/a","c/a"}),P474="l"),VLOOKUP(R474,$AC$2:$AD$17,2,FALSE),IF(AND(OR($E479={"a/b","a/c","b/a","c/a"}),P473="w"),VLOOKUP(R473,$AA$2:$AB$17,2,FALSE),IF(AND(OR($E479={"a/b","a/c","b/a","c/a"}),P473="l"),VLOOKUP(R473,$AC$2:$AD$17,2,FALSE),IF(AND(OR($E479={"a/b","a/c","b/a","c/a"}),P472="w"),VLOOKUP(R472,$AA$2:$AB$17,2,FALSE),IF(AND(OR($E479={"a/b","a/c","b/a","c/a"}),P472="l"),VLOOKUP(R472,$AC$2:$AD$17,2,FALSE),IF(AND(OR($E479={"a/b","a/c","b/a","c/a"}),P471="w"),VLOOKUP(R471,$AA$2:$AB$17,2,FALSE),IF(AND(OR($E479={"a/b","a/c","b/a","c/a"}),P471="l"),VLOOKUP(R471,$AC$2:$AD$17,2,FALSE),IF(AND(OR($E479={"a/b","a/c","b/a","c/a"}),P470="w"),VLOOKUP(R470,$AA$2:$AB$17,2,FALSE),IF(AND(OR($E479={"a/b","a/c","b/a","c/a"}),P470="l"),VLOOKUP(R470,$AC$2:$AD$17,2,FALSE),IF(AND(OR($E479={"a/b","a/c","b/a","c/a"}),P469="w"),VLOOKUP(R469,$AA$2:$AB$17,2,FALSE),IF(AND(OR($E479={"a/b","a/c","b/a","c/a"}),P469="l"),VLOOKUP(R469,$AC$2:$AD$17,2,FALSE),IF(OR($E479={"a/b","a/c","b/a","c/a"}),1,"")))))))))))))))))))))))</f>
        <v/>
      </c>
      <c r="S480" s="13" t="str">
        <f>IF(AND(T480="c",$A480&gt;=1,OR(U480={1,"2a","2b",3,"5a","5b","10a","10b","20a","20b","40a","40b","80a","80b","160a","160b"})),"w",IF(AND(T480="",$A480&gt;=1,OR(U480={1,"2a","2b",3,"5a","5b","10a","10b","20a","20b","40a","40b","80a","80b","160a","160b"})),"l",""))</f>
        <v/>
      </c>
      <c r="T480" s="7" t="str">
        <f>IF(OR($A480={2,5,8,11,14,17,20,23,26,29,32,35}),"c","")</f>
        <v/>
      </c>
      <c r="U480" s="14" t="str">
        <f>IF(AND(OR($E479={"a/b","b/c","b/a","c/b"}),S479="w"),VLOOKUP(U479,$AA$2:$AB$17,2,FALSE),IF(AND(OR($E479={"a/b","b/c","b/a","c/b"}),S479="l"),VLOOKUP(U479,$AC$2:$AD$17,2,FALSE),IF(AND(OR($E479={"a/b","b/c","b/a","c/b"}),S478="w"),VLOOKUP(U478,$AA$2:$AB$17,2,FALSE),IF(AND(OR($E479={"a/b","b/c","b/a","c/b"}),S478="l"),VLOOKUP(U478,$AC$2:$AD$17,2,FALSE),IF(AND(OR($E479={"a/b","b/c","b/a","c/b"}),S477="w"),VLOOKUP(U477,$AA$2:$AB$17,2,FALSE),IF(AND(OR($E479={"a/b","b/c","b/a","c/b"}),S477="l"),VLOOKUP(U477,$AC$2:$AD$17,2,FALSE),IF(AND(OR($E479={"a/b","b/c","b/a","c/b"}),S476="w"),VLOOKUP(U476,$AA$2:$AB$17,2,FALSE),IF(AND(OR($E479={"a/b","b/c","b/a","c/b"}),S476="l"),VLOOKUP(U476,$AC$2:$AD$17,2,FALSE),IF(AND(OR($E479={"a/b","b/c","b/a","c/b"}),S475="w"),VLOOKUP(U475,$AA$2:$AB$17,2,FALSE),IF(AND(OR($E479={"a/b","b/c","b/a","c/b"}),S475="l"),VLOOKUP(U475,$AC$2:$AD$17,2,FALSE),IF(AND(OR($E479={"a/b","b/c","b/a","c/b"}),S474="w"),VLOOKUP(U474,$AA$2:$AB$17,2,FALSE),IF(AND(OR($E479={"a/b","b/c","b/a","c/b"}),S474="l"),VLOOKUP(U474,$AC$2:$AD$17,2,FALSE),IF(AND(OR($E479={"a/b","b/c","b/a","c/b"}),S473="w"),VLOOKUP(U473,$AA$2:$AB$17,2,FALSE),IF(AND(OR($E479={"a/b","b/c","b/a","c/b"}),S473="l"),VLOOKUP(U473,$AC$2:$AD$17,2,FALSE),IF(AND(OR($E479={"a/b","b/c","b/a","c/b"}),S472="w"),VLOOKUP(U472,$AA$2:$AB$17,2,FALSE),IF(AND(OR($E479={"a/b","b/c","b/a","c/b"}),S472="l"),VLOOKUP(U472,$AC$2:$AD$17,2,FALSE),IF(AND(OR($E479={"a/b","b/c","b/a","c/b"}),S471="w"),VLOOKUP(U471,$AA$2:$AB$17,2,FALSE),IF(AND(OR($E479={"a/b","b/c","b/a","c/b"}),S471="l"),VLOOKUP(U471,$AC$2:$AD$17,2,FALSE),IF(AND(OR($E479={"a/b","b/c","b/a","c/b"}),S470="w"),VLOOKUP(U470,$AA$2:$AB$17,2,FALSE),IF(AND(OR($E479={"a/b","b/c","b/a","c/b"}),S470="l"),VLOOKUP(U470,$AC$2:$AD$17,2,FALSE),IF(AND(OR($E479={"a/b","b/c","b/a","c/b"}),S469="w"),VLOOKUP(U469,$AA$2:$AB$17,2,FALSE),IF(AND(OR($E479={"a/b","b/c","b/a","c/b"}),S469="l"),VLOOKUP(U469,$AC$2:$AD$17,2,FALSE),IF(OR($E479={"a/b","b/c","b/a","c/b"}),1,"")))))))))))))))))))))))</f>
        <v/>
      </c>
      <c r="V480" s="13" t="str">
        <f>IF(AND(W480="c",$A480&gt;=1,OR(X480={1,"2a","2b",3,"5a","5b","10a","10b","20a","20b","40a","40b","80a","80b","160a","160b"})),"w",IF(AND(W480="",$A480&gt;=1,OR(X480={1,"2a","2b",3,"5a","5b","10a","10b","20a","20b","40a","40b","80a","80b","160a","160b"})),"l",""))</f>
        <v/>
      </c>
      <c r="W480" s="7" t="str">
        <f>IF(OR($A480={3,6,9,12,15,18,21,24,27,30,33,36}),"c","")</f>
        <v/>
      </c>
      <c r="X480" s="14" t="str">
        <f>IF(AND(OR($E479={"a/c","b/c","c/a","c/b"}),V479="w"),VLOOKUP(X479,$AA$2:$AB$17,2,FALSE),IF(AND(OR($E479={"a/c","b/c","c/a","c/b"}),V479="l"),VLOOKUP(X479,$AC$2:$AD$17,2,FALSE),IF(AND(OR($E479={"a/c","b/c","c/a","c/b"}),V478="w"),VLOOKUP(X478,$AA$2:$AB$17,2,FALSE),IF(AND(OR($E479={"a/c","b/c","c/a","c/b"}),V478="l"),VLOOKUP(X478,$AC$2:$AD$17,2,FALSE),IF(AND(OR($E479={"a/c","b/c","c/a","c/b"}),V477="w"),VLOOKUP(X477,$AA$2:$AB$17,2,FALSE),IF(AND(OR($E479={"a/c","b/c","c/a","c/b"}),V477="l"),VLOOKUP(X477,$AC$2:$AD$17,2,FALSE),IF(AND(OR($E479={"a/c","b/c","c/a","c/b"}),V476="w"),VLOOKUP(X476,$AA$2:$AB$17,2,FALSE),IF(AND(OR($E479={"a/c","b/c","c/a","c/b"}),V476="l"),VLOOKUP(X476,$AC$2:$AD$17,2,FALSE),IF(AND(OR($E479={"a/c","b/c","c/a","c/b"}),V475="w"),VLOOKUP(X475,$AA$2:$AB$17,2,FALSE),IF(AND(OR($E479={"a/c","b/c","c/a","c/b"}),V475="l"),VLOOKUP(X475,$AC$2:$AD$17,2,FALSE),IF(AND(OR($E479={"a/c","b/c","c/a","c/b"}),V474="w"),VLOOKUP(X474,$AA$2:$AB$17,2,FALSE),IF(AND(OR($E479={"a/c","b/c","c/a","c/b"}),V474="l"),VLOOKUP(X474,$AC$2:$AD$17,2,FALSE),IF(AND(OR($E479={"a/c","b/c","c/a","c/b"}),V473="w"),VLOOKUP(X473,$AA$2:$AB$17,2,FALSE),IF(AND(OR($E479={"a/c","b/c","c/a","c/b"}),V473="l"),VLOOKUP(X473,$AC$2:$AD$17,2,FALSE),IF(AND(OR($E479={"a/c","b/c","c/a","c/b"}),V472="w"),VLOOKUP(X472,$AA$2:$AB$17,2,FALSE),IF(AND(OR($E479={"a/c","b/c","c/a","c/b"}),V472="l"),VLOOKUP(X472,$AC$2:$AD$17,2,FALSE),IF(AND(OR($E479={"a/c","b/c","c/a","c/b"}),V471="w"),VLOOKUP(X471,$AA$2:$AB$17,2,FALSE),IF(AND(OR($E479={"a/c","b/c","c/a","c/b"}),V471="l"),VLOOKUP(X471,$AC$2:$AD$17,2,FALSE),IF(AND(OR($E479={"a/c","b/c","c/a","c/b"}),V470="w"),VLOOKUP(X470,$AA$2:$AB$17,2,FALSE),IF(AND(OR($E479={"a/c","b/c","c/a","c/b"}),V470="l"),VLOOKUP(X470,$AC$2:$AD$17,2,FALSE),IF(AND(OR($E479={"a/c","b/c","c/a","c/b"}),V469="w"),VLOOKUP(X469,$AA$2:$AB$17,2,FALSE),IF(AND(OR($E479={"a/c","b/c","c/a","c/b"}),V469="l"),VLOOKUP(X469,$AC$2:$AD$17,2,FALSE),IF(OR($E479={"a/c","b/c","c/a","c/b"}),1,"")))))))))))))))))))))))</f>
        <v/>
      </c>
      <c r="Y480" s="12">
        <f t="shared" si="43"/>
        <v>0</v>
      </c>
      <c r="Z480" s="27">
        <f t="shared" si="44"/>
        <v>0</v>
      </c>
    </row>
    <row r="481" spans="2:26">
      <c r="B481" s="9" t="str">
        <f>IF(OR($A481={1,2,3,4,5,6,7,8,9,10,11,12}),1,IF(OR($A481={13,14,15,16,17,18,19,20,21,22,23,24}),2,IF(OR($A481={25,26,27,28,29,30,31,32,33,34,35,36}),3,"")))</f>
        <v/>
      </c>
      <c r="C481" s="9" t="str">
        <f>IF(OR($A481={1,4,7,10,13,16,19,22,25,28,31,34}),"A",IF(OR($A481={2,5,8,11,14,17,20,23,26,29,32,35}),"B",IF(OR($A481={3,6,9,12,15,18,21,24,27,30,33,36}),"C","")))</f>
        <v/>
      </c>
      <c r="D481" t="str">
        <f t="shared" si="45"/>
        <v/>
      </c>
      <c r="E481" t="str">
        <f t="shared" si="46"/>
        <v/>
      </c>
      <c r="F481" s="13" t="str">
        <f>IF(AND(G481="d",$A481&gt;=1,OR(H481={1,"2a","2b",3,"5a","5b","10a","10b","20a","20b","40a","40b","80a","80b","160a","160b"})),"w",IF(AND(G481="",$A481&gt;=1,OR(H481={1,"2a","2b",3,"5a","5b","10a","10b","20a","20b","40a","40b","80a","80b","160a","160b"})),"l",""))</f>
        <v/>
      </c>
      <c r="G481" s="7" t="str">
        <f>IF(OR($A481={1,2,3,4,5,6,7,8,9,10,11,12}),"d","")</f>
        <v/>
      </c>
      <c r="H481" s="14" t="str">
        <f>IF(AND(OR($D480={"1/2","1/3","2/1","3/1"}),F480="w"),VLOOKUP(H480,$AA$2:$AB$17,2,FALSE),IF(AND(OR($D480={"1/2","1/3","2/1","3/1"}),F480="l"),VLOOKUP(H480,$AC$2:$AD$17,2,FALSE),IF(AND(OR($D480={"1/2","1/3","2/1","3/1"}),F479="w"),VLOOKUP(H479,$AA$2:$AB$17,2,FALSE),IF(AND(OR($D480={"1/2","1/3","2/1","3/1"}),F479="l"),VLOOKUP(H479,$AC$2:$AD$17,2,FALSE),IF(AND(OR($D480={"1/2","1/3","2/1","3/1"}),F478="w"),VLOOKUP(H478,$AA$2:$AB$17,2,FALSE),IF(AND(OR($D480={"1/2","1/3","2/1","3/1"}),F478="l"),VLOOKUP(H478,$AC$2:$AD$17,2,FALSE),IF(AND(OR($D480={"1/2","1/3","2/1","3/1"}),F477="w"),VLOOKUP(H477,$AA$2:$AB$17,2,FALSE),IF(AND(OR($D480={"1/2","1/3","2/1","3/1"}),F477="l"),VLOOKUP(H477,$AC$2:$AD$17,2,FALSE),IF(AND(OR($D480={"1/2","1/3","2/1","3/1"}),F476="w"),VLOOKUP(H476,$AA$2:$AB$17,2,FALSE),IF(AND(OR($D480={"1/2","1/3","2/1","3/1"}),F476="l"),VLOOKUP(H476,$AC$2:$AD$17,2,FALSE),IF(AND(OR($D480={"1/2","1/3","2/1","3/1"}),F475="w"),VLOOKUP(H475,$AA$2:$AB$17,2,FALSE),IF(AND(OR($D480={"1/2","1/3","2/1","3/1"}),F475="l"),VLOOKUP(H475,$AC$2:$AD$17,2,FALSE),IF(AND(OR($D480={"1/2","1/3","2/1","3/1"}),F474="w"),VLOOKUP(H474,$AA$2:$AB$17,2,FALSE),IF(AND(OR($D480={"1/2","1/3","2/1","3/1"}),F474="l"),VLOOKUP(H474,$AC$2:$AD$17,2,FALSE),IF(AND(OR($D480={"1/2","1/3","2/1","3/1"}),F473="w"),VLOOKUP(H473,$AA$2:$AB$17,2,FALSE),IF(AND(OR($D480={"1/2","1/3","2/1","3/1"}),F473="l"),VLOOKUP(H473,$AC$2:$AD$17,2,FALSE),IF(AND(OR($D480={"1/2","1/3","2/1","3/1"}),F472="w"),VLOOKUP(H472,$AA$2:$AB$17,2,FALSE),IF(AND(OR($D480={"1/2","1/3","2/1","3/1"}),F472="l"),VLOOKUP(H472,$AC$2:$AD$17,2,FALSE),IF(AND(OR($D480={"1/2","1/3","2/1","3/1"}),F471="w"),VLOOKUP(H471,$AA$2:$AB$17,2,FALSE),IF(AND(OR($D480={"1/2","1/3","2/1","3/1"}),F471="l"),VLOOKUP(H471,$AC$2:$AD$17,2,FALSE),IF(AND(OR($D480={"1/2","1/3","2/1","3/1"}),F470="w"),VLOOKUP(H470,$AA$2:$AB$17,2,FALSE),IF(AND(OR($D480={"1/2","1/3","2/1","3/1"}),F470="l"),VLOOKUP(H470,$AC$2:$AD$17,2,FALSE),IF(OR($D480={"1/2","1/3","2/1","3/1"}),1,"")))))))))))))))))))))))</f>
        <v/>
      </c>
      <c r="I481" s="13" t="str">
        <f>IF(AND(J481="d",$A481&gt;=1,OR(K481={1,"2a","2b",3,"5a","5b","10a","10b","20a","20b","40a","40b","80a","80b","160a","160b"})),"w",IF(AND(J481="",$A481&gt;=1,OR(K481={1,"2a","2b",3,"5a","5b","10a","10b","20a","20b","40a","40b","80a","80b","160a","160b"})),"l",""))</f>
        <v/>
      </c>
      <c r="J481" s="7" t="str">
        <f>IF(OR($A481={13,14,15,16,17,18,19,20,21,22,23,24}),"d","")</f>
        <v/>
      </c>
      <c r="K481" s="14" t="str">
        <f>IF(AND(OR($D480={"1/2","2/3","2/1","3/2"}),I480="w"),VLOOKUP(K480,$AA$2:$AB$17,2,FALSE),IF(AND(OR($D480={"1/2","2/3","2/1","3/2"}),I480="l"),VLOOKUP(K480,$AC$2:$AD$17,2,FALSE),IF(AND(OR($D480={"1/2","2/3","2/1","3/2"}),I479="w"),VLOOKUP(K479,$AA$2:$AB$17,2,FALSE),IF(AND(OR($D480={"1/2","2/3","2/1","3/2"}),I479="l"),VLOOKUP(K479,$AC$2:$AD$17,2,FALSE),IF(AND(OR($D480={"1/2","2/3","2/1","3/2"}),I478="w"),VLOOKUP(K478,$AA$2:$AB$17,2,FALSE),IF(AND(OR($D480={"1/2","2/3","2/1","3/2"}),I478="l"),VLOOKUP(K478,$AC$2:$AD$17,2,FALSE),IF(AND(OR($D480={"1/2","2/3","2/1","3/2"}),I477="w"),VLOOKUP(K477,$AA$2:$AB$17,2,FALSE),IF(AND(OR($D480={"1/2","2/3","2/1","3/2"}),I477="l"),VLOOKUP(K477,$AC$2:$AD$17,2,FALSE),IF(AND(OR($D480={"1/2","2/3","2/1","3/2"}),I476="w"),VLOOKUP(K476,$AA$2:$AB$17,2,FALSE),IF(AND(OR($D480={"1/2","2/3","2/1","3/2"}),I476="l"),VLOOKUP(K476,$AC$2:$AD$17,2,FALSE),IF(AND(OR($D480={"1/2","2/3","2/1","3/2"}),I475="w"),VLOOKUP(K475,$AA$2:$AB$17,2,FALSE),IF(AND(OR($D480={"1/2","2/3","2/1","3/2"}),I475="l"),VLOOKUP(K475,$AC$2:$AD$17,2,FALSE),IF(AND(OR($D480={"1/2","2/3","2/1","3/2"}),I474="w"),VLOOKUP(K474,$AA$2:$AB$17,2,FALSE),IF(AND(OR($D480={"1/2","2/3","2/1","3/2"}),I474="l"),VLOOKUP(K474,$AC$2:$AD$17,2,FALSE),IF(AND(OR($D480={"1/2","2/3","2/1","3/2"}),I473="w"),VLOOKUP(K473,$AA$2:$AB$17,2,FALSE),IF(AND(OR($D480={"1/2","2/3","2/1","3/2"}),I473="l"),VLOOKUP(K473,$AC$2:$AD$17,2,FALSE),IF(AND(OR($D480={"1/2","2/3","2/1","3/2"}),I472="w"),VLOOKUP(K472,$AA$2:$AB$17,2,FALSE),IF(AND(OR($D480={"1/2","2/3","2/1","3/2"}),I472="l"),VLOOKUP(K472,$AC$2:$AD$17,2,FALSE),IF(AND(OR($D480={"1/2","2/3","2/1","3/2"}),I471="w"),VLOOKUP(K471,$AA$2:$AB$17,2,FALSE),IF(AND(OR($D480={"1/2","2/3","2/1","3/2"}),I471="l"),VLOOKUP(K471,$AC$2:$AD$17,2,FALSE),IF(AND(OR($D480={"1/2","2/3","2/1","3/2"}),I470="w"),VLOOKUP(K470,$AA$2:$AB$17,2,FALSE),IF(AND(OR($D480={"1/2","2/3","2/1","3/2"}),I470="l"),VLOOKUP(K470,$AC$2:$AD$17,2,FALSE),IF(OR($D480={"1/2","2/3","2/1","3/2"}),1,"")))))))))))))))))))))))</f>
        <v/>
      </c>
      <c r="L481" s="13" t="str">
        <f>IF(AND(M481="d",$A481&gt;=1,OR(N481={1,"2a","2b",3,"5a","5b","10a","10b","20a","20b","40a","40b","80a","80b","160a","160b"})),"w",IF(AND(M481="",$A481&gt;=1,OR(N481={1,"2a","2b",3,"5a","5b","10a","10b","20a","20b","40a","40b","80a","80b","160a","160b"})),"l",""))</f>
        <v/>
      </c>
      <c r="M481" s="7" t="str">
        <f>IF(OR($A481={25,26,27,28,29,30,31,32,33,34,35,36}),"d","")</f>
        <v/>
      </c>
      <c r="N481" s="14" t="str">
        <f>IF(AND(OR($D480={"1/3","2/3","3/1","3/2"}),L480="w"),VLOOKUP(N480,$AA$2:$AB$17,2,FALSE),IF(AND(OR($D480={"1/3","2/3","3/1","3/2"}),L480="l"),VLOOKUP(N480,$AC$2:$AD$17,2,FALSE),IF(AND(OR($D480={"1/3","2/3","3/1","3/2"}),L479="w"),VLOOKUP(N479,$AA$2:$AB$17,2,FALSE),IF(AND(OR($D480={"1/3","2/3","3/1","3/2"}),L479="l"),VLOOKUP(N479,$AC$2:$AD$17,2,FALSE),IF(AND(OR($D480={"1/3","2/3","3/1","3/2"}),L478="w"),VLOOKUP(N478,$AA$2:$AB$17,2,FALSE),IF(AND(OR($D480={"1/3","2/3","3/1","3/2"}),L478="l"),VLOOKUP(N478,$AC$2:$AD$17,2,FALSE),IF(AND(OR($D480={"1/3","2/3","3/1","3/2"}),L477="w"),VLOOKUP(N477,$AA$2:$AB$17,2,FALSE),IF(AND(OR($D480={"1/3","2/3","3/1","3/2"}),L477="l"),VLOOKUP(N477,$AC$2:$AD$17,2,FALSE),IF(AND(OR($D480={"1/3","2/3","3/1","3/2"}),L476="w"),VLOOKUP(N476,$AA$2:$AB$17,2,FALSE),IF(AND(OR($D480={"1/3","2/3","3/1","3/2"}),L476="l"),VLOOKUP(N476,$AC$2:$AD$17,2,FALSE),IF(AND(OR($D480={"1/3","2/3","3/1","3/2"}),L475="w"),VLOOKUP(N475,$AA$2:$AB$17,2,FALSE),IF(AND(OR($D480={"1/3","2/3","3/1","3/2"}),L475="l"),VLOOKUP(N475,$AC$2:$AD$17,2,FALSE),IF(AND(OR($D480={"1/3","2/3","3/1","3/2"}),L474="w"),VLOOKUP(N474,$AA$2:$AB$17,2,FALSE),IF(AND(OR($D480={"1/3","2/3","3/1","3/2"}),L474="l"),VLOOKUP(N474,$AC$2:$AD$17,2,FALSE),IF(AND(OR($D480={"1/3","2/3","3/1","3/2"}),L473="w"),VLOOKUP(N473,$AA$2:$AB$17,2,FALSE),IF(AND(OR($D480={"1/3","2/3","3/1","3/2"}),L473="l"),VLOOKUP(N473,$AC$2:$AD$17,2,FALSE),IF(AND(OR($D480={"1/3","2/3","3/1","3/2"}),L472="w"),VLOOKUP(N472,$AA$2:$AB$17,2,FALSE),IF(AND(OR($D480={"1/3","2/3","3/1","3/2"}),L472="l"),VLOOKUP(N472,$AC$2:$AD$17,2,FALSE),IF(AND(OR($D480={"1/3","2/3","3/1","3/2"}),L471="w"),VLOOKUP(N471,$AA$2:$AB$17,2,FALSE),IF(AND(OR($D480={"1/3","2/3","3/1","3/2"}),L471="l"),VLOOKUP(N471,$AC$2:$AD$17,2,FALSE),IF(AND(OR($D480={"1/3","2/3","3/1","3/2"}),L470="w"),VLOOKUP(N470,$AA$2:$AB$17,2,FALSE),IF(AND(OR($D480={"1/3","2/3","3/1","3/2"}),L470="l"),VLOOKUP(N470,$AC$2:$AD$17,2,FALSE),IF(OR($D480={"1/3","2/3","3/1","3/2"}),1,"")))))))))))))))))))))))</f>
        <v/>
      </c>
      <c r="O481" s="12">
        <f t="shared" si="42"/>
        <v>0</v>
      </c>
      <c r="P481" s="13" t="str">
        <f>IF(AND(Q481="c",$A481&gt;=1,OR(R481={1,"2a","2b",3,"5a","5b","10a","10b","20a","20b","40a","40b","80a","80b","160a","160b"})),"w",IF(AND(Q481="",$A481&gt;=1,OR(R481={1,"2a","2b",3,"5a","5b","10a","10b","20a","20b","40a","40b","80a","80b","160a","160b"})),"l",""))</f>
        <v/>
      </c>
      <c r="Q481" s="7" t="str">
        <f>IF(OR($A481={1,4,7,10,13,16,19,22,25,28,31,34}),"c","")</f>
        <v/>
      </c>
      <c r="R481" s="14" t="str">
        <f>IF(AND(OR($E480={"a/b","a/c","b/a","c/a"}),P480="w"),VLOOKUP(R480,$AA$2:$AB$17,2,FALSE),IF(AND(OR($E480={"a/b","a/c","b/a","c/a"}),P480="l"),VLOOKUP(R480,$AC$2:$AD$17,2,FALSE),IF(AND(OR($E480={"a/b","a/c","b/a","c/a"}),P479="w"),VLOOKUP(R479,$AA$2:$AB$17,2,FALSE),IF(AND(OR($E480={"a/b","a/c","b/a","c/a"}),P479="l"),VLOOKUP(R479,$AC$2:$AD$17,2,FALSE),IF(AND(OR($E480={"a/b","a/c","b/a","c/a"}),P478="w"),VLOOKUP(R478,$AA$2:$AB$17,2,FALSE),IF(AND(OR($E480={"a/b","a/c","b/a","c/a"}),P478="l"),VLOOKUP(R478,$AC$2:$AD$17,2,FALSE),IF(AND(OR($E480={"a/b","a/c","b/a","c/a"}),P477="w"),VLOOKUP(R477,$AA$2:$AB$17,2,FALSE),IF(AND(OR($E480={"a/b","a/c","b/a","c/a"}),P477="l"),VLOOKUP(R477,$AC$2:$AD$17,2,FALSE),IF(AND(OR($E480={"a/b","a/c","b/a","c/a"}),P476="w"),VLOOKUP(R476,$AA$2:$AB$17,2,FALSE),IF(AND(OR($E480={"a/b","a/c","b/a","c/a"}),P476="l"),VLOOKUP(R476,$AC$2:$AD$17,2,FALSE),IF(AND(OR($E480={"a/b","a/c","b/a","c/a"}),P475="w"),VLOOKUP(R475,$AA$2:$AB$17,2,FALSE),IF(AND(OR($E480={"a/b","a/c","b/a","c/a"}),P475="l"),VLOOKUP(R475,$AC$2:$AD$17,2,FALSE),IF(AND(OR($E480={"a/b","a/c","b/a","c/a"}),P474="w"),VLOOKUP(R474,$AA$2:$AB$17,2,FALSE),IF(AND(OR($E480={"a/b","a/c","b/a","c/a"}),P474="l"),VLOOKUP(R474,$AC$2:$AD$17,2,FALSE),IF(AND(OR($E480={"a/b","a/c","b/a","c/a"}),P473="w"),VLOOKUP(R473,$AA$2:$AB$17,2,FALSE),IF(AND(OR($E480={"a/b","a/c","b/a","c/a"}),P473="l"),VLOOKUP(R473,$AC$2:$AD$17,2,FALSE),IF(AND(OR($E480={"a/b","a/c","b/a","c/a"}),P472="w"),VLOOKUP(R472,$AA$2:$AB$17,2,FALSE),IF(AND(OR($E480={"a/b","a/c","b/a","c/a"}),P472="l"),VLOOKUP(R472,$AC$2:$AD$17,2,FALSE),IF(AND(OR($E480={"a/b","a/c","b/a","c/a"}),P471="w"),VLOOKUP(R471,$AA$2:$AB$17,2,FALSE),IF(AND(OR($E480={"a/b","a/c","b/a","c/a"}),P471="l"),VLOOKUP(R471,$AC$2:$AD$17,2,FALSE),IF(AND(OR($E480={"a/b","a/c","b/a","c/a"}),P470="w"),VLOOKUP(R470,$AA$2:$AB$17,2,FALSE),IF(AND(OR($E480={"a/b","a/c","b/a","c/a"}),P470="l"),VLOOKUP(R470,$AC$2:$AD$17,2,FALSE),IF(OR($E480={"a/b","a/c","b/a","c/a"}),1,"")))))))))))))))))))))))</f>
        <v/>
      </c>
      <c r="S481" s="13" t="str">
        <f>IF(AND(T481="c",$A481&gt;=1,OR(U481={1,"2a","2b",3,"5a","5b","10a","10b","20a","20b","40a","40b","80a","80b","160a","160b"})),"w",IF(AND(T481="",$A481&gt;=1,OR(U481={1,"2a","2b",3,"5a","5b","10a","10b","20a","20b","40a","40b","80a","80b","160a","160b"})),"l",""))</f>
        <v/>
      </c>
      <c r="T481" s="7" t="str">
        <f>IF(OR($A481={2,5,8,11,14,17,20,23,26,29,32,35}),"c","")</f>
        <v/>
      </c>
      <c r="U481" s="14" t="str">
        <f>IF(AND(OR($E480={"a/b","b/c","b/a","c/b"}),S480="w"),VLOOKUP(U480,$AA$2:$AB$17,2,FALSE),IF(AND(OR($E480={"a/b","b/c","b/a","c/b"}),S480="l"),VLOOKUP(U480,$AC$2:$AD$17,2,FALSE),IF(AND(OR($E480={"a/b","b/c","b/a","c/b"}),S479="w"),VLOOKUP(U479,$AA$2:$AB$17,2,FALSE),IF(AND(OR($E480={"a/b","b/c","b/a","c/b"}),S479="l"),VLOOKUP(U479,$AC$2:$AD$17,2,FALSE),IF(AND(OR($E480={"a/b","b/c","b/a","c/b"}),S478="w"),VLOOKUP(U478,$AA$2:$AB$17,2,FALSE),IF(AND(OR($E480={"a/b","b/c","b/a","c/b"}),S478="l"),VLOOKUP(U478,$AC$2:$AD$17,2,FALSE),IF(AND(OR($E480={"a/b","b/c","b/a","c/b"}),S477="w"),VLOOKUP(U477,$AA$2:$AB$17,2,FALSE),IF(AND(OR($E480={"a/b","b/c","b/a","c/b"}),S477="l"),VLOOKUP(U477,$AC$2:$AD$17,2,FALSE),IF(AND(OR($E480={"a/b","b/c","b/a","c/b"}),S476="w"),VLOOKUP(U476,$AA$2:$AB$17,2,FALSE),IF(AND(OR($E480={"a/b","b/c","b/a","c/b"}),S476="l"),VLOOKUP(U476,$AC$2:$AD$17,2,FALSE),IF(AND(OR($E480={"a/b","b/c","b/a","c/b"}),S475="w"),VLOOKUP(U475,$AA$2:$AB$17,2,FALSE),IF(AND(OR($E480={"a/b","b/c","b/a","c/b"}),S475="l"),VLOOKUP(U475,$AC$2:$AD$17,2,FALSE),IF(AND(OR($E480={"a/b","b/c","b/a","c/b"}),S474="w"),VLOOKUP(U474,$AA$2:$AB$17,2,FALSE),IF(AND(OR($E480={"a/b","b/c","b/a","c/b"}),S474="l"),VLOOKUP(U474,$AC$2:$AD$17,2,FALSE),IF(AND(OR($E480={"a/b","b/c","b/a","c/b"}),S473="w"),VLOOKUP(U473,$AA$2:$AB$17,2,FALSE),IF(AND(OR($E480={"a/b","b/c","b/a","c/b"}),S473="l"),VLOOKUP(U473,$AC$2:$AD$17,2,FALSE),IF(AND(OR($E480={"a/b","b/c","b/a","c/b"}),S472="w"),VLOOKUP(U472,$AA$2:$AB$17,2,FALSE),IF(AND(OR($E480={"a/b","b/c","b/a","c/b"}),S472="l"),VLOOKUP(U472,$AC$2:$AD$17,2,FALSE),IF(AND(OR($E480={"a/b","b/c","b/a","c/b"}),S471="w"),VLOOKUP(U471,$AA$2:$AB$17,2,FALSE),IF(AND(OR($E480={"a/b","b/c","b/a","c/b"}),S471="l"),VLOOKUP(U471,$AC$2:$AD$17,2,FALSE),IF(AND(OR($E480={"a/b","b/c","b/a","c/b"}),S470="w"),VLOOKUP(U470,$AA$2:$AB$17,2,FALSE),IF(AND(OR($E480={"a/b","b/c","b/a","c/b"}),S470="l"),VLOOKUP(U470,$AC$2:$AD$17,2,FALSE),IF(OR($E480={"a/b","b/c","b/a","c/b"}),1,"")))))))))))))))))))))))</f>
        <v/>
      </c>
      <c r="V481" s="13" t="str">
        <f>IF(AND(W481="c",$A481&gt;=1,OR(X481={1,"2a","2b",3,"5a","5b","10a","10b","20a","20b","40a","40b","80a","80b","160a","160b"})),"w",IF(AND(W481="",$A481&gt;=1,OR(X481={1,"2a","2b",3,"5a","5b","10a","10b","20a","20b","40a","40b","80a","80b","160a","160b"})),"l",""))</f>
        <v/>
      </c>
      <c r="W481" s="7" t="str">
        <f>IF(OR($A481={3,6,9,12,15,18,21,24,27,30,33,36}),"c","")</f>
        <v/>
      </c>
      <c r="X481" s="14" t="str">
        <f>IF(AND(OR($E480={"a/c","b/c","c/a","c/b"}),V480="w"),VLOOKUP(X480,$AA$2:$AB$17,2,FALSE),IF(AND(OR($E480={"a/c","b/c","c/a","c/b"}),V480="l"),VLOOKUP(X480,$AC$2:$AD$17,2,FALSE),IF(AND(OR($E480={"a/c","b/c","c/a","c/b"}),V479="w"),VLOOKUP(X479,$AA$2:$AB$17,2,FALSE),IF(AND(OR($E480={"a/c","b/c","c/a","c/b"}),V479="l"),VLOOKUP(X479,$AC$2:$AD$17,2,FALSE),IF(AND(OR($E480={"a/c","b/c","c/a","c/b"}),V478="w"),VLOOKUP(X478,$AA$2:$AB$17,2,FALSE),IF(AND(OR($E480={"a/c","b/c","c/a","c/b"}),V478="l"),VLOOKUP(X478,$AC$2:$AD$17,2,FALSE),IF(AND(OR($E480={"a/c","b/c","c/a","c/b"}),V477="w"),VLOOKUP(X477,$AA$2:$AB$17,2,FALSE),IF(AND(OR($E480={"a/c","b/c","c/a","c/b"}),V477="l"),VLOOKUP(X477,$AC$2:$AD$17,2,FALSE),IF(AND(OR($E480={"a/c","b/c","c/a","c/b"}),V476="w"),VLOOKUP(X476,$AA$2:$AB$17,2,FALSE),IF(AND(OR($E480={"a/c","b/c","c/a","c/b"}),V476="l"),VLOOKUP(X476,$AC$2:$AD$17,2,FALSE),IF(AND(OR($E480={"a/c","b/c","c/a","c/b"}),V475="w"),VLOOKUP(X475,$AA$2:$AB$17,2,FALSE),IF(AND(OR($E480={"a/c","b/c","c/a","c/b"}),V475="l"),VLOOKUP(X475,$AC$2:$AD$17,2,FALSE),IF(AND(OR($E480={"a/c","b/c","c/a","c/b"}),V474="w"),VLOOKUP(X474,$AA$2:$AB$17,2,FALSE),IF(AND(OR($E480={"a/c","b/c","c/a","c/b"}),V474="l"),VLOOKUP(X474,$AC$2:$AD$17,2,FALSE),IF(AND(OR($E480={"a/c","b/c","c/a","c/b"}),V473="w"),VLOOKUP(X473,$AA$2:$AB$17,2,FALSE),IF(AND(OR($E480={"a/c","b/c","c/a","c/b"}),V473="l"),VLOOKUP(X473,$AC$2:$AD$17,2,FALSE),IF(AND(OR($E480={"a/c","b/c","c/a","c/b"}),V472="w"),VLOOKUP(X472,$AA$2:$AB$17,2,FALSE),IF(AND(OR($E480={"a/c","b/c","c/a","c/b"}),V472="l"),VLOOKUP(X472,$AC$2:$AD$17,2,FALSE),IF(AND(OR($E480={"a/c","b/c","c/a","c/b"}),V471="w"),VLOOKUP(X471,$AA$2:$AB$17,2,FALSE),IF(AND(OR($E480={"a/c","b/c","c/a","c/b"}),V471="l"),VLOOKUP(X471,$AC$2:$AD$17,2,FALSE),IF(AND(OR($E480={"a/c","b/c","c/a","c/b"}),V470="w"),VLOOKUP(X470,$AA$2:$AB$17,2,FALSE),IF(AND(OR($E480={"a/c","b/c","c/a","c/b"}),V470="l"),VLOOKUP(X470,$AC$2:$AD$17,2,FALSE),IF(OR($E480={"a/c","b/c","c/a","c/b"}),1,"")))))))))))))))))))))))</f>
        <v/>
      </c>
      <c r="Y481" s="12">
        <f t="shared" si="43"/>
        <v>0</v>
      </c>
      <c r="Z481" s="27">
        <f t="shared" si="44"/>
        <v>0</v>
      </c>
    </row>
    <row r="482" spans="2:26">
      <c r="B482" s="9" t="str">
        <f>IF(OR($A482={1,2,3,4,5,6,7,8,9,10,11,12}),1,IF(OR($A482={13,14,15,16,17,18,19,20,21,22,23,24}),2,IF(OR($A482={25,26,27,28,29,30,31,32,33,34,35,36}),3,"")))</f>
        <v/>
      </c>
      <c r="C482" s="9" t="str">
        <f>IF(OR($A482={1,4,7,10,13,16,19,22,25,28,31,34}),"A",IF(OR($A482={2,5,8,11,14,17,20,23,26,29,32,35}),"B",IF(OR($A482={3,6,9,12,15,18,21,24,27,30,33,36}),"C","")))</f>
        <v/>
      </c>
      <c r="D482" t="str">
        <f t="shared" si="45"/>
        <v/>
      </c>
      <c r="E482" t="str">
        <f t="shared" si="46"/>
        <v/>
      </c>
      <c r="F482" s="13" t="str">
        <f>IF(AND(G482="d",$A482&gt;=1,OR(H482={1,"2a","2b",3,"5a","5b","10a","10b","20a","20b","40a","40b","80a","80b","160a","160b"})),"w",IF(AND(G482="",$A482&gt;=1,OR(H482={1,"2a","2b",3,"5a","5b","10a","10b","20a","20b","40a","40b","80a","80b","160a","160b"})),"l",""))</f>
        <v/>
      </c>
      <c r="G482" s="7" t="str">
        <f>IF(OR($A482={1,2,3,4,5,6,7,8,9,10,11,12}),"d","")</f>
        <v/>
      </c>
      <c r="H482" s="14" t="str">
        <f>IF(AND(OR($D481={"1/2","1/3","2/1","3/1"}),F481="w"),VLOOKUP(H481,$AA$2:$AB$17,2,FALSE),IF(AND(OR($D481={"1/2","1/3","2/1","3/1"}),F481="l"),VLOOKUP(H481,$AC$2:$AD$17,2,FALSE),IF(AND(OR($D481={"1/2","1/3","2/1","3/1"}),F480="w"),VLOOKUP(H480,$AA$2:$AB$17,2,FALSE),IF(AND(OR($D481={"1/2","1/3","2/1","3/1"}),F480="l"),VLOOKUP(H480,$AC$2:$AD$17,2,FALSE),IF(AND(OR($D481={"1/2","1/3","2/1","3/1"}),F479="w"),VLOOKUP(H479,$AA$2:$AB$17,2,FALSE),IF(AND(OR($D481={"1/2","1/3","2/1","3/1"}),F479="l"),VLOOKUP(H479,$AC$2:$AD$17,2,FALSE),IF(AND(OR($D481={"1/2","1/3","2/1","3/1"}),F478="w"),VLOOKUP(H478,$AA$2:$AB$17,2,FALSE),IF(AND(OR($D481={"1/2","1/3","2/1","3/1"}),F478="l"),VLOOKUP(H478,$AC$2:$AD$17,2,FALSE),IF(AND(OR($D481={"1/2","1/3","2/1","3/1"}),F477="w"),VLOOKUP(H477,$AA$2:$AB$17,2,FALSE),IF(AND(OR($D481={"1/2","1/3","2/1","3/1"}),F477="l"),VLOOKUP(H477,$AC$2:$AD$17,2,FALSE),IF(AND(OR($D481={"1/2","1/3","2/1","3/1"}),F476="w"),VLOOKUP(H476,$AA$2:$AB$17,2,FALSE),IF(AND(OR($D481={"1/2","1/3","2/1","3/1"}),F476="l"),VLOOKUP(H476,$AC$2:$AD$17,2,FALSE),IF(AND(OR($D481={"1/2","1/3","2/1","3/1"}),F475="w"),VLOOKUP(H475,$AA$2:$AB$17,2,FALSE),IF(AND(OR($D481={"1/2","1/3","2/1","3/1"}),F475="l"),VLOOKUP(H475,$AC$2:$AD$17,2,FALSE),IF(AND(OR($D481={"1/2","1/3","2/1","3/1"}),F474="w"),VLOOKUP(H474,$AA$2:$AB$17,2,FALSE),IF(AND(OR($D481={"1/2","1/3","2/1","3/1"}),F474="l"),VLOOKUP(H474,$AC$2:$AD$17,2,FALSE),IF(AND(OR($D481={"1/2","1/3","2/1","3/1"}),F473="w"),VLOOKUP(H473,$AA$2:$AB$17,2,FALSE),IF(AND(OR($D481={"1/2","1/3","2/1","3/1"}),F473="l"),VLOOKUP(H473,$AC$2:$AD$17,2,FALSE),IF(AND(OR($D481={"1/2","1/3","2/1","3/1"}),F472="w"),VLOOKUP(H472,$AA$2:$AB$17,2,FALSE),IF(AND(OR($D481={"1/2","1/3","2/1","3/1"}),F472="l"),VLOOKUP(H472,$AC$2:$AD$17,2,FALSE),IF(AND(OR($D481={"1/2","1/3","2/1","3/1"}),F471="w"),VLOOKUP(H471,$AA$2:$AB$17,2,FALSE),IF(AND(OR($D481={"1/2","1/3","2/1","3/1"}),F471="l"),VLOOKUP(H471,$AC$2:$AD$17,2,FALSE),IF(OR($D481={"1/2","1/3","2/1","3/1"}),1,"")))))))))))))))))))))))</f>
        <v/>
      </c>
      <c r="I482" s="13" t="str">
        <f>IF(AND(J482="d",$A482&gt;=1,OR(K482={1,"2a","2b",3,"5a","5b","10a","10b","20a","20b","40a","40b","80a","80b","160a","160b"})),"w",IF(AND(J482="",$A482&gt;=1,OR(K482={1,"2a","2b",3,"5a","5b","10a","10b","20a","20b","40a","40b","80a","80b","160a","160b"})),"l",""))</f>
        <v/>
      </c>
      <c r="J482" s="7" t="str">
        <f>IF(OR($A482={13,14,15,16,17,18,19,20,21,22,23,24}),"d","")</f>
        <v/>
      </c>
      <c r="K482" s="14" t="str">
        <f>IF(AND(OR($D481={"1/2","2/3","2/1","3/2"}),I481="w"),VLOOKUP(K481,$AA$2:$AB$17,2,FALSE),IF(AND(OR($D481={"1/2","2/3","2/1","3/2"}),I481="l"),VLOOKUP(K481,$AC$2:$AD$17,2,FALSE),IF(AND(OR($D481={"1/2","2/3","2/1","3/2"}),I480="w"),VLOOKUP(K480,$AA$2:$AB$17,2,FALSE),IF(AND(OR($D481={"1/2","2/3","2/1","3/2"}),I480="l"),VLOOKUP(K480,$AC$2:$AD$17,2,FALSE),IF(AND(OR($D481={"1/2","2/3","2/1","3/2"}),I479="w"),VLOOKUP(K479,$AA$2:$AB$17,2,FALSE),IF(AND(OR($D481={"1/2","2/3","2/1","3/2"}),I479="l"),VLOOKUP(K479,$AC$2:$AD$17,2,FALSE),IF(AND(OR($D481={"1/2","2/3","2/1","3/2"}),I478="w"),VLOOKUP(K478,$AA$2:$AB$17,2,FALSE),IF(AND(OR($D481={"1/2","2/3","2/1","3/2"}),I478="l"),VLOOKUP(K478,$AC$2:$AD$17,2,FALSE),IF(AND(OR($D481={"1/2","2/3","2/1","3/2"}),I477="w"),VLOOKUP(K477,$AA$2:$AB$17,2,FALSE),IF(AND(OR($D481={"1/2","2/3","2/1","3/2"}),I477="l"),VLOOKUP(K477,$AC$2:$AD$17,2,FALSE),IF(AND(OR($D481={"1/2","2/3","2/1","3/2"}),I476="w"),VLOOKUP(K476,$AA$2:$AB$17,2,FALSE),IF(AND(OR($D481={"1/2","2/3","2/1","3/2"}),I476="l"),VLOOKUP(K476,$AC$2:$AD$17,2,FALSE),IF(AND(OR($D481={"1/2","2/3","2/1","3/2"}),I475="w"),VLOOKUP(K475,$AA$2:$AB$17,2,FALSE),IF(AND(OR($D481={"1/2","2/3","2/1","3/2"}),I475="l"),VLOOKUP(K475,$AC$2:$AD$17,2,FALSE),IF(AND(OR($D481={"1/2","2/3","2/1","3/2"}),I474="w"),VLOOKUP(K474,$AA$2:$AB$17,2,FALSE),IF(AND(OR($D481={"1/2","2/3","2/1","3/2"}),I474="l"),VLOOKUP(K474,$AC$2:$AD$17,2,FALSE),IF(AND(OR($D481={"1/2","2/3","2/1","3/2"}),I473="w"),VLOOKUP(K473,$AA$2:$AB$17,2,FALSE),IF(AND(OR($D481={"1/2","2/3","2/1","3/2"}),I473="l"),VLOOKUP(K473,$AC$2:$AD$17,2,FALSE),IF(AND(OR($D481={"1/2","2/3","2/1","3/2"}),I472="w"),VLOOKUP(K472,$AA$2:$AB$17,2,FALSE),IF(AND(OR($D481={"1/2","2/3","2/1","3/2"}),I472="l"),VLOOKUP(K472,$AC$2:$AD$17,2,FALSE),IF(AND(OR($D481={"1/2","2/3","2/1","3/2"}),I471="w"),VLOOKUP(K471,$AA$2:$AB$17,2,FALSE),IF(AND(OR($D481={"1/2","2/3","2/1","3/2"}),I471="l"),VLOOKUP(K471,$AC$2:$AD$17,2,FALSE),IF(OR($D481={"1/2","2/3","2/1","3/2"}),1,"")))))))))))))))))))))))</f>
        <v/>
      </c>
      <c r="L482" s="13" t="str">
        <f>IF(AND(M482="d",$A482&gt;=1,OR(N482={1,"2a","2b",3,"5a","5b","10a","10b","20a","20b","40a","40b","80a","80b","160a","160b"})),"w",IF(AND(M482="",$A482&gt;=1,OR(N482={1,"2a","2b",3,"5a","5b","10a","10b","20a","20b","40a","40b","80a","80b","160a","160b"})),"l",""))</f>
        <v/>
      </c>
      <c r="M482" s="7" t="str">
        <f>IF(OR($A482={25,26,27,28,29,30,31,32,33,34,35,36}),"d","")</f>
        <v/>
      </c>
      <c r="N482" s="14" t="str">
        <f>IF(AND(OR($D481={"1/3","2/3","3/1","3/2"}),L481="w"),VLOOKUP(N481,$AA$2:$AB$17,2,FALSE),IF(AND(OR($D481={"1/3","2/3","3/1","3/2"}),L481="l"),VLOOKUP(N481,$AC$2:$AD$17,2,FALSE),IF(AND(OR($D481={"1/3","2/3","3/1","3/2"}),L480="w"),VLOOKUP(N480,$AA$2:$AB$17,2,FALSE),IF(AND(OR($D481={"1/3","2/3","3/1","3/2"}),L480="l"),VLOOKUP(N480,$AC$2:$AD$17,2,FALSE),IF(AND(OR($D481={"1/3","2/3","3/1","3/2"}),L479="w"),VLOOKUP(N479,$AA$2:$AB$17,2,FALSE),IF(AND(OR($D481={"1/3","2/3","3/1","3/2"}),L479="l"),VLOOKUP(N479,$AC$2:$AD$17,2,FALSE),IF(AND(OR($D481={"1/3","2/3","3/1","3/2"}),L478="w"),VLOOKUP(N478,$AA$2:$AB$17,2,FALSE),IF(AND(OR($D481={"1/3","2/3","3/1","3/2"}),L478="l"),VLOOKUP(N478,$AC$2:$AD$17,2,FALSE),IF(AND(OR($D481={"1/3","2/3","3/1","3/2"}),L477="w"),VLOOKUP(N477,$AA$2:$AB$17,2,FALSE),IF(AND(OR($D481={"1/3","2/3","3/1","3/2"}),L477="l"),VLOOKUP(N477,$AC$2:$AD$17,2,FALSE),IF(AND(OR($D481={"1/3","2/3","3/1","3/2"}),L476="w"),VLOOKUP(N476,$AA$2:$AB$17,2,FALSE),IF(AND(OR($D481={"1/3","2/3","3/1","3/2"}),L476="l"),VLOOKUP(N476,$AC$2:$AD$17,2,FALSE),IF(AND(OR($D481={"1/3","2/3","3/1","3/2"}),L475="w"),VLOOKUP(N475,$AA$2:$AB$17,2,FALSE),IF(AND(OR($D481={"1/3","2/3","3/1","3/2"}),L475="l"),VLOOKUP(N475,$AC$2:$AD$17,2,FALSE),IF(AND(OR($D481={"1/3","2/3","3/1","3/2"}),L474="w"),VLOOKUP(N474,$AA$2:$AB$17,2,FALSE),IF(AND(OR($D481={"1/3","2/3","3/1","3/2"}),L474="l"),VLOOKUP(N474,$AC$2:$AD$17,2,FALSE),IF(AND(OR($D481={"1/3","2/3","3/1","3/2"}),L473="w"),VLOOKUP(N473,$AA$2:$AB$17,2,FALSE),IF(AND(OR($D481={"1/3","2/3","3/1","3/2"}),L473="l"),VLOOKUP(N473,$AC$2:$AD$17,2,FALSE),IF(AND(OR($D481={"1/3","2/3","3/1","3/2"}),L472="w"),VLOOKUP(N472,$AA$2:$AB$17,2,FALSE),IF(AND(OR($D481={"1/3","2/3","3/1","3/2"}),L472="l"),VLOOKUP(N472,$AC$2:$AD$17,2,FALSE),IF(AND(OR($D481={"1/3","2/3","3/1","3/2"}),L471="w"),VLOOKUP(N471,$AA$2:$AB$17,2,FALSE),IF(AND(OR($D481={"1/3","2/3","3/1","3/2"}),L471="l"),VLOOKUP(N471,$AC$2:$AD$17,2,FALSE),IF(OR($D481={"1/3","2/3","3/1","3/2"}),1,"")))))))))))))))))))))))</f>
        <v/>
      </c>
      <c r="O482" s="12">
        <f t="shared" si="42"/>
        <v>0</v>
      </c>
      <c r="P482" s="13" t="str">
        <f>IF(AND(Q482="c",$A482&gt;=1,OR(R482={1,"2a","2b",3,"5a","5b","10a","10b","20a","20b","40a","40b","80a","80b","160a","160b"})),"w",IF(AND(Q482="",$A482&gt;=1,OR(R482={1,"2a","2b",3,"5a","5b","10a","10b","20a","20b","40a","40b","80a","80b","160a","160b"})),"l",""))</f>
        <v/>
      </c>
      <c r="Q482" s="7" t="str">
        <f>IF(OR($A482={1,4,7,10,13,16,19,22,25,28,31,34}),"c","")</f>
        <v/>
      </c>
      <c r="R482" s="14" t="str">
        <f>IF(AND(OR($E481={"a/b","a/c","b/a","c/a"}),P481="w"),VLOOKUP(R481,$AA$2:$AB$17,2,FALSE),IF(AND(OR($E481={"a/b","a/c","b/a","c/a"}),P481="l"),VLOOKUP(R481,$AC$2:$AD$17,2,FALSE),IF(AND(OR($E481={"a/b","a/c","b/a","c/a"}),P480="w"),VLOOKUP(R480,$AA$2:$AB$17,2,FALSE),IF(AND(OR($E481={"a/b","a/c","b/a","c/a"}),P480="l"),VLOOKUP(R480,$AC$2:$AD$17,2,FALSE),IF(AND(OR($E481={"a/b","a/c","b/a","c/a"}),P479="w"),VLOOKUP(R479,$AA$2:$AB$17,2,FALSE),IF(AND(OR($E481={"a/b","a/c","b/a","c/a"}),P479="l"),VLOOKUP(R479,$AC$2:$AD$17,2,FALSE),IF(AND(OR($E481={"a/b","a/c","b/a","c/a"}),P478="w"),VLOOKUP(R478,$AA$2:$AB$17,2,FALSE),IF(AND(OR($E481={"a/b","a/c","b/a","c/a"}),P478="l"),VLOOKUP(R478,$AC$2:$AD$17,2,FALSE),IF(AND(OR($E481={"a/b","a/c","b/a","c/a"}),P477="w"),VLOOKUP(R477,$AA$2:$AB$17,2,FALSE),IF(AND(OR($E481={"a/b","a/c","b/a","c/a"}),P477="l"),VLOOKUP(R477,$AC$2:$AD$17,2,FALSE),IF(AND(OR($E481={"a/b","a/c","b/a","c/a"}),P476="w"),VLOOKUP(R476,$AA$2:$AB$17,2,FALSE),IF(AND(OR($E481={"a/b","a/c","b/a","c/a"}),P476="l"),VLOOKUP(R476,$AC$2:$AD$17,2,FALSE),IF(AND(OR($E481={"a/b","a/c","b/a","c/a"}),P475="w"),VLOOKUP(R475,$AA$2:$AB$17,2,FALSE),IF(AND(OR($E481={"a/b","a/c","b/a","c/a"}),P475="l"),VLOOKUP(R475,$AC$2:$AD$17,2,FALSE),IF(AND(OR($E481={"a/b","a/c","b/a","c/a"}),P474="w"),VLOOKUP(R474,$AA$2:$AB$17,2,FALSE),IF(AND(OR($E481={"a/b","a/c","b/a","c/a"}),P474="l"),VLOOKUP(R474,$AC$2:$AD$17,2,FALSE),IF(AND(OR($E481={"a/b","a/c","b/a","c/a"}),P473="w"),VLOOKUP(R473,$AA$2:$AB$17,2,FALSE),IF(AND(OR($E481={"a/b","a/c","b/a","c/a"}),P473="l"),VLOOKUP(R473,$AC$2:$AD$17,2,FALSE),IF(AND(OR($E481={"a/b","a/c","b/a","c/a"}),P472="w"),VLOOKUP(R472,$AA$2:$AB$17,2,FALSE),IF(AND(OR($E481={"a/b","a/c","b/a","c/a"}),P472="l"),VLOOKUP(R472,$AC$2:$AD$17,2,FALSE),IF(AND(OR($E481={"a/b","a/c","b/a","c/a"}),P471="w"),VLOOKUP(R471,$AA$2:$AB$17,2,FALSE),IF(AND(OR($E481={"a/b","a/c","b/a","c/a"}),P471="l"),VLOOKUP(R471,$AC$2:$AD$17,2,FALSE),IF(OR($E481={"a/b","a/c","b/a","c/a"}),1,"")))))))))))))))))))))))</f>
        <v/>
      </c>
      <c r="S482" s="13" t="str">
        <f>IF(AND(T482="c",$A482&gt;=1,OR(U482={1,"2a","2b",3,"5a","5b","10a","10b","20a","20b","40a","40b","80a","80b","160a","160b"})),"w",IF(AND(T482="",$A482&gt;=1,OR(U482={1,"2a","2b",3,"5a","5b","10a","10b","20a","20b","40a","40b","80a","80b","160a","160b"})),"l",""))</f>
        <v/>
      </c>
      <c r="T482" s="7" t="str">
        <f>IF(OR($A482={2,5,8,11,14,17,20,23,26,29,32,35}),"c","")</f>
        <v/>
      </c>
      <c r="U482" s="14" t="str">
        <f>IF(AND(OR($E481={"a/b","b/c","b/a","c/b"}),S481="w"),VLOOKUP(U481,$AA$2:$AB$17,2,FALSE),IF(AND(OR($E481={"a/b","b/c","b/a","c/b"}),S481="l"),VLOOKUP(U481,$AC$2:$AD$17,2,FALSE),IF(AND(OR($E481={"a/b","b/c","b/a","c/b"}),S480="w"),VLOOKUP(U480,$AA$2:$AB$17,2,FALSE),IF(AND(OR($E481={"a/b","b/c","b/a","c/b"}),S480="l"),VLOOKUP(U480,$AC$2:$AD$17,2,FALSE),IF(AND(OR($E481={"a/b","b/c","b/a","c/b"}),S479="w"),VLOOKUP(U479,$AA$2:$AB$17,2,FALSE),IF(AND(OR($E481={"a/b","b/c","b/a","c/b"}),S479="l"),VLOOKUP(U479,$AC$2:$AD$17,2,FALSE),IF(AND(OR($E481={"a/b","b/c","b/a","c/b"}),S478="w"),VLOOKUP(U478,$AA$2:$AB$17,2,FALSE),IF(AND(OR($E481={"a/b","b/c","b/a","c/b"}),S478="l"),VLOOKUP(U478,$AC$2:$AD$17,2,FALSE),IF(AND(OR($E481={"a/b","b/c","b/a","c/b"}),S477="w"),VLOOKUP(U477,$AA$2:$AB$17,2,FALSE),IF(AND(OR($E481={"a/b","b/c","b/a","c/b"}),S477="l"),VLOOKUP(U477,$AC$2:$AD$17,2,FALSE),IF(AND(OR($E481={"a/b","b/c","b/a","c/b"}),S476="w"),VLOOKUP(U476,$AA$2:$AB$17,2,FALSE),IF(AND(OR($E481={"a/b","b/c","b/a","c/b"}),S476="l"),VLOOKUP(U476,$AC$2:$AD$17,2,FALSE),IF(AND(OR($E481={"a/b","b/c","b/a","c/b"}),S475="w"),VLOOKUP(U475,$AA$2:$AB$17,2,FALSE),IF(AND(OR($E481={"a/b","b/c","b/a","c/b"}),S475="l"),VLOOKUP(U475,$AC$2:$AD$17,2,FALSE),IF(AND(OR($E481={"a/b","b/c","b/a","c/b"}),S474="w"),VLOOKUP(U474,$AA$2:$AB$17,2,FALSE),IF(AND(OR($E481={"a/b","b/c","b/a","c/b"}),S474="l"),VLOOKUP(U474,$AC$2:$AD$17,2,FALSE),IF(AND(OR($E481={"a/b","b/c","b/a","c/b"}),S473="w"),VLOOKUP(U473,$AA$2:$AB$17,2,FALSE),IF(AND(OR($E481={"a/b","b/c","b/a","c/b"}),S473="l"),VLOOKUP(U473,$AC$2:$AD$17,2,FALSE),IF(AND(OR($E481={"a/b","b/c","b/a","c/b"}),S472="w"),VLOOKUP(U472,$AA$2:$AB$17,2,FALSE),IF(AND(OR($E481={"a/b","b/c","b/a","c/b"}),S472="l"),VLOOKUP(U472,$AC$2:$AD$17,2,FALSE),IF(AND(OR($E481={"a/b","b/c","b/a","c/b"}),S471="w"),VLOOKUP(U471,$AA$2:$AB$17,2,FALSE),IF(AND(OR($E481={"a/b","b/c","b/a","c/b"}),S471="l"),VLOOKUP(U471,$AC$2:$AD$17,2,FALSE),IF(OR($E481={"a/b","b/c","b/a","c/b"}),1,"")))))))))))))))))))))))</f>
        <v/>
      </c>
      <c r="V482" s="13" t="str">
        <f>IF(AND(W482="c",$A482&gt;=1,OR(X482={1,"2a","2b",3,"5a","5b","10a","10b","20a","20b","40a","40b","80a","80b","160a","160b"})),"w",IF(AND(W482="",$A482&gt;=1,OR(X482={1,"2a","2b",3,"5a","5b","10a","10b","20a","20b","40a","40b","80a","80b","160a","160b"})),"l",""))</f>
        <v/>
      </c>
      <c r="W482" s="7" t="str">
        <f>IF(OR($A482={3,6,9,12,15,18,21,24,27,30,33,36}),"c","")</f>
        <v/>
      </c>
      <c r="X482" s="14" t="str">
        <f>IF(AND(OR($E481={"a/c","b/c","c/a","c/b"}),V481="w"),VLOOKUP(X481,$AA$2:$AB$17,2,FALSE),IF(AND(OR($E481={"a/c","b/c","c/a","c/b"}),V481="l"),VLOOKUP(X481,$AC$2:$AD$17,2,FALSE),IF(AND(OR($E481={"a/c","b/c","c/a","c/b"}),V480="w"),VLOOKUP(X480,$AA$2:$AB$17,2,FALSE),IF(AND(OR($E481={"a/c","b/c","c/a","c/b"}),V480="l"),VLOOKUP(X480,$AC$2:$AD$17,2,FALSE),IF(AND(OR($E481={"a/c","b/c","c/a","c/b"}),V479="w"),VLOOKUP(X479,$AA$2:$AB$17,2,FALSE),IF(AND(OR($E481={"a/c","b/c","c/a","c/b"}),V479="l"),VLOOKUP(X479,$AC$2:$AD$17,2,FALSE),IF(AND(OR($E481={"a/c","b/c","c/a","c/b"}),V478="w"),VLOOKUP(X478,$AA$2:$AB$17,2,FALSE),IF(AND(OR($E481={"a/c","b/c","c/a","c/b"}),V478="l"),VLOOKUP(X478,$AC$2:$AD$17,2,FALSE),IF(AND(OR($E481={"a/c","b/c","c/a","c/b"}),V477="w"),VLOOKUP(X477,$AA$2:$AB$17,2,FALSE),IF(AND(OR($E481={"a/c","b/c","c/a","c/b"}),V477="l"),VLOOKUP(X477,$AC$2:$AD$17,2,FALSE),IF(AND(OR($E481={"a/c","b/c","c/a","c/b"}),V476="w"),VLOOKUP(X476,$AA$2:$AB$17,2,FALSE),IF(AND(OR($E481={"a/c","b/c","c/a","c/b"}),V476="l"),VLOOKUP(X476,$AC$2:$AD$17,2,FALSE),IF(AND(OR($E481={"a/c","b/c","c/a","c/b"}),V475="w"),VLOOKUP(X475,$AA$2:$AB$17,2,FALSE),IF(AND(OR($E481={"a/c","b/c","c/a","c/b"}),V475="l"),VLOOKUP(X475,$AC$2:$AD$17,2,FALSE),IF(AND(OR($E481={"a/c","b/c","c/a","c/b"}),V474="w"),VLOOKUP(X474,$AA$2:$AB$17,2,FALSE),IF(AND(OR($E481={"a/c","b/c","c/a","c/b"}),V474="l"),VLOOKUP(X474,$AC$2:$AD$17,2,FALSE),IF(AND(OR($E481={"a/c","b/c","c/a","c/b"}),V473="w"),VLOOKUP(X473,$AA$2:$AB$17,2,FALSE),IF(AND(OR($E481={"a/c","b/c","c/a","c/b"}),V473="l"),VLOOKUP(X473,$AC$2:$AD$17,2,FALSE),IF(AND(OR($E481={"a/c","b/c","c/a","c/b"}),V472="w"),VLOOKUP(X472,$AA$2:$AB$17,2,FALSE),IF(AND(OR($E481={"a/c","b/c","c/a","c/b"}),V472="l"),VLOOKUP(X472,$AC$2:$AD$17,2,FALSE),IF(AND(OR($E481={"a/c","b/c","c/a","c/b"}),V471="w"),VLOOKUP(X471,$AA$2:$AB$17,2,FALSE),IF(AND(OR($E481={"a/c","b/c","c/a","c/b"}),V471="l"),VLOOKUP(X471,$AC$2:$AD$17,2,FALSE),IF(OR($E481={"a/c","b/c","c/a","c/b"}),1,"")))))))))))))))))))))))</f>
        <v/>
      </c>
      <c r="Y482" s="12">
        <f t="shared" si="43"/>
        <v>0</v>
      </c>
      <c r="Z482" s="27">
        <f t="shared" si="44"/>
        <v>0</v>
      </c>
    </row>
    <row r="483" spans="2:26">
      <c r="B483" s="9" t="str">
        <f>IF(OR($A483={1,2,3,4,5,6,7,8,9,10,11,12}),1,IF(OR($A483={13,14,15,16,17,18,19,20,21,22,23,24}),2,IF(OR($A483={25,26,27,28,29,30,31,32,33,34,35,36}),3,"")))</f>
        <v/>
      </c>
      <c r="C483" s="9" t="str">
        <f>IF(OR($A483={1,4,7,10,13,16,19,22,25,28,31,34}),"A",IF(OR($A483={2,5,8,11,14,17,20,23,26,29,32,35}),"B",IF(OR($A483={3,6,9,12,15,18,21,24,27,30,33,36}),"C","")))</f>
        <v/>
      </c>
      <c r="D483" t="str">
        <f t="shared" si="45"/>
        <v/>
      </c>
      <c r="E483" t="str">
        <f t="shared" si="46"/>
        <v/>
      </c>
      <c r="F483" s="13" t="str">
        <f>IF(AND(G483="d",$A483&gt;=1,OR(H483={1,"2a","2b",3,"5a","5b","10a","10b","20a","20b","40a","40b","80a","80b","160a","160b"})),"w",IF(AND(G483="",$A483&gt;=1,OR(H483={1,"2a","2b",3,"5a","5b","10a","10b","20a","20b","40a","40b","80a","80b","160a","160b"})),"l",""))</f>
        <v/>
      </c>
      <c r="G483" s="7" t="str">
        <f>IF(OR($A483={1,2,3,4,5,6,7,8,9,10,11,12}),"d","")</f>
        <v/>
      </c>
      <c r="H483" s="14" t="str">
        <f>IF(AND(OR($D482={"1/2","1/3","2/1","3/1"}),F482="w"),VLOOKUP(H482,$AA$2:$AB$17,2,FALSE),IF(AND(OR($D482={"1/2","1/3","2/1","3/1"}),F482="l"),VLOOKUP(H482,$AC$2:$AD$17,2,FALSE),IF(AND(OR($D482={"1/2","1/3","2/1","3/1"}),F481="w"),VLOOKUP(H481,$AA$2:$AB$17,2,FALSE),IF(AND(OR($D482={"1/2","1/3","2/1","3/1"}),F481="l"),VLOOKUP(H481,$AC$2:$AD$17,2,FALSE),IF(AND(OR($D482={"1/2","1/3","2/1","3/1"}),F480="w"),VLOOKUP(H480,$AA$2:$AB$17,2,FALSE),IF(AND(OR($D482={"1/2","1/3","2/1","3/1"}),F480="l"),VLOOKUP(H480,$AC$2:$AD$17,2,FALSE),IF(AND(OR($D482={"1/2","1/3","2/1","3/1"}),F479="w"),VLOOKUP(H479,$AA$2:$AB$17,2,FALSE),IF(AND(OR($D482={"1/2","1/3","2/1","3/1"}),F479="l"),VLOOKUP(H479,$AC$2:$AD$17,2,FALSE),IF(AND(OR($D482={"1/2","1/3","2/1","3/1"}),F478="w"),VLOOKUP(H478,$AA$2:$AB$17,2,FALSE),IF(AND(OR($D482={"1/2","1/3","2/1","3/1"}),F478="l"),VLOOKUP(H478,$AC$2:$AD$17,2,FALSE),IF(AND(OR($D482={"1/2","1/3","2/1","3/1"}),F477="w"),VLOOKUP(H477,$AA$2:$AB$17,2,FALSE),IF(AND(OR($D482={"1/2","1/3","2/1","3/1"}),F477="l"),VLOOKUP(H477,$AC$2:$AD$17,2,FALSE),IF(AND(OR($D482={"1/2","1/3","2/1","3/1"}),F476="w"),VLOOKUP(H476,$AA$2:$AB$17,2,FALSE),IF(AND(OR($D482={"1/2","1/3","2/1","3/1"}),F476="l"),VLOOKUP(H476,$AC$2:$AD$17,2,FALSE),IF(AND(OR($D482={"1/2","1/3","2/1","3/1"}),F475="w"),VLOOKUP(H475,$AA$2:$AB$17,2,FALSE),IF(AND(OR($D482={"1/2","1/3","2/1","3/1"}),F475="l"),VLOOKUP(H475,$AC$2:$AD$17,2,FALSE),IF(AND(OR($D482={"1/2","1/3","2/1","3/1"}),F474="w"),VLOOKUP(H474,$AA$2:$AB$17,2,FALSE),IF(AND(OR($D482={"1/2","1/3","2/1","3/1"}),F474="l"),VLOOKUP(H474,$AC$2:$AD$17,2,FALSE),IF(AND(OR($D482={"1/2","1/3","2/1","3/1"}),F473="w"),VLOOKUP(H473,$AA$2:$AB$17,2,FALSE),IF(AND(OR($D482={"1/2","1/3","2/1","3/1"}),F473="l"),VLOOKUP(H473,$AC$2:$AD$17,2,FALSE),IF(AND(OR($D482={"1/2","1/3","2/1","3/1"}),F472="w"),VLOOKUP(H472,$AA$2:$AB$17,2,FALSE),IF(AND(OR($D482={"1/2","1/3","2/1","3/1"}),F472="l"),VLOOKUP(H472,$AC$2:$AD$17,2,FALSE),IF(OR($D482={"1/2","1/3","2/1","3/1"}),1,"")))))))))))))))))))))))</f>
        <v/>
      </c>
      <c r="I483" s="13" t="str">
        <f>IF(AND(J483="d",$A483&gt;=1,OR(K483={1,"2a","2b",3,"5a","5b","10a","10b","20a","20b","40a","40b","80a","80b","160a","160b"})),"w",IF(AND(J483="",$A483&gt;=1,OR(K483={1,"2a","2b",3,"5a","5b","10a","10b","20a","20b","40a","40b","80a","80b","160a","160b"})),"l",""))</f>
        <v/>
      </c>
      <c r="J483" s="7" t="str">
        <f>IF(OR($A483={13,14,15,16,17,18,19,20,21,22,23,24}),"d","")</f>
        <v/>
      </c>
      <c r="K483" s="14" t="str">
        <f>IF(AND(OR($D482={"1/2","2/3","2/1","3/2"}),I482="w"),VLOOKUP(K482,$AA$2:$AB$17,2,FALSE),IF(AND(OR($D482={"1/2","2/3","2/1","3/2"}),I482="l"),VLOOKUP(K482,$AC$2:$AD$17,2,FALSE),IF(AND(OR($D482={"1/2","2/3","2/1","3/2"}),I481="w"),VLOOKUP(K481,$AA$2:$AB$17,2,FALSE),IF(AND(OR($D482={"1/2","2/3","2/1","3/2"}),I481="l"),VLOOKUP(K481,$AC$2:$AD$17,2,FALSE),IF(AND(OR($D482={"1/2","2/3","2/1","3/2"}),I480="w"),VLOOKUP(K480,$AA$2:$AB$17,2,FALSE),IF(AND(OR($D482={"1/2","2/3","2/1","3/2"}),I480="l"),VLOOKUP(K480,$AC$2:$AD$17,2,FALSE),IF(AND(OR($D482={"1/2","2/3","2/1","3/2"}),I479="w"),VLOOKUP(K479,$AA$2:$AB$17,2,FALSE),IF(AND(OR($D482={"1/2","2/3","2/1","3/2"}),I479="l"),VLOOKUP(K479,$AC$2:$AD$17,2,FALSE),IF(AND(OR($D482={"1/2","2/3","2/1","3/2"}),I478="w"),VLOOKUP(K478,$AA$2:$AB$17,2,FALSE),IF(AND(OR($D482={"1/2","2/3","2/1","3/2"}),I478="l"),VLOOKUP(K478,$AC$2:$AD$17,2,FALSE),IF(AND(OR($D482={"1/2","2/3","2/1","3/2"}),I477="w"),VLOOKUP(K477,$AA$2:$AB$17,2,FALSE),IF(AND(OR($D482={"1/2","2/3","2/1","3/2"}),I477="l"),VLOOKUP(K477,$AC$2:$AD$17,2,FALSE),IF(AND(OR($D482={"1/2","2/3","2/1","3/2"}),I476="w"),VLOOKUP(K476,$AA$2:$AB$17,2,FALSE),IF(AND(OR($D482={"1/2","2/3","2/1","3/2"}),I476="l"),VLOOKUP(K476,$AC$2:$AD$17,2,FALSE),IF(AND(OR($D482={"1/2","2/3","2/1","3/2"}),I475="w"),VLOOKUP(K475,$AA$2:$AB$17,2,FALSE),IF(AND(OR($D482={"1/2","2/3","2/1","3/2"}),I475="l"),VLOOKUP(K475,$AC$2:$AD$17,2,FALSE),IF(AND(OR($D482={"1/2","2/3","2/1","3/2"}),I474="w"),VLOOKUP(K474,$AA$2:$AB$17,2,FALSE),IF(AND(OR($D482={"1/2","2/3","2/1","3/2"}),I474="l"),VLOOKUP(K474,$AC$2:$AD$17,2,FALSE),IF(AND(OR($D482={"1/2","2/3","2/1","3/2"}),I473="w"),VLOOKUP(K473,$AA$2:$AB$17,2,FALSE),IF(AND(OR($D482={"1/2","2/3","2/1","3/2"}),I473="l"),VLOOKUP(K473,$AC$2:$AD$17,2,FALSE),IF(AND(OR($D482={"1/2","2/3","2/1","3/2"}),I472="w"),VLOOKUP(K472,$AA$2:$AB$17,2,FALSE),IF(AND(OR($D482={"1/2","2/3","2/1","3/2"}),I472="l"),VLOOKUP(K472,$AC$2:$AD$17,2,FALSE),IF(OR($D482={"1/2","2/3","2/1","3/2"}),1,"")))))))))))))))))))))))</f>
        <v/>
      </c>
      <c r="L483" s="13" t="str">
        <f>IF(AND(M483="d",$A483&gt;=1,OR(N483={1,"2a","2b",3,"5a","5b","10a","10b","20a","20b","40a","40b","80a","80b","160a","160b"})),"w",IF(AND(M483="",$A483&gt;=1,OR(N483={1,"2a","2b",3,"5a","5b","10a","10b","20a","20b","40a","40b","80a","80b","160a","160b"})),"l",""))</f>
        <v/>
      </c>
      <c r="M483" s="7" t="str">
        <f>IF(OR($A483={25,26,27,28,29,30,31,32,33,34,35,36}),"d","")</f>
        <v/>
      </c>
      <c r="N483" s="14" t="str">
        <f>IF(AND(OR($D482={"1/3","2/3","3/1","3/2"}),L482="w"),VLOOKUP(N482,$AA$2:$AB$17,2,FALSE),IF(AND(OR($D482={"1/3","2/3","3/1","3/2"}),L482="l"),VLOOKUP(N482,$AC$2:$AD$17,2,FALSE),IF(AND(OR($D482={"1/3","2/3","3/1","3/2"}),L481="w"),VLOOKUP(N481,$AA$2:$AB$17,2,FALSE),IF(AND(OR($D482={"1/3","2/3","3/1","3/2"}),L481="l"),VLOOKUP(N481,$AC$2:$AD$17,2,FALSE),IF(AND(OR($D482={"1/3","2/3","3/1","3/2"}),L480="w"),VLOOKUP(N480,$AA$2:$AB$17,2,FALSE),IF(AND(OR($D482={"1/3","2/3","3/1","3/2"}),L480="l"),VLOOKUP(N480,$AC$2:$AD$17,2,FALSE),IF(AND(OR($D482={"1/3","2/3","3/1","3/2"}),L479="w"),VLOOKUP(N479,$AA$2:$AB$17,2,FALSE),IF(AND(OR($D482={"1/3","2/3","3/1","3/2"}),L479="l"),VLOOKUP(N479,$AC$2:$AD$17,2,FALSE),IF(AND(OR($D482={"1/3","2/3","3/1","3/2"}),L478="w"),VLOOKUP(N478,$AA$2:$AB$17,2,FALSE),IF(AND(OR($D482={"1/3","2/3","3/1","3/2"}),L478="l"),VLOOKUP(N478,$AC$2:$AD$17,2,FALSE),IF(AND(OR($D482={"1/3","2/3","3/1","3/2"}),L477="w"),VLOOKUP(N477,$AA$2:$AB$17,2,FALSE),IF(AND(OR($D482={"1/3","2/3","3/1","3/2"}),L477="l"),VLOOKUP(N477,$AC$2:$AD$17,2,FALSE),IF(AND(OR($D482={"1/3","2/3","3/1","3/2"}),L476="w"),VLOOKUP(N476,$AA$2:$AB$17,2,FALSE),IF(AND(OR($D482={"1/3","2/3","3/1","3/2"}),L476="l"),VLOOKUP(N476,$AC$2:$AD$17,2,FALSE),IF(AND(OR($D482={"1/3","2/3","3/1","3/2"}),L475="w"),VLOOKUP(N475,$AA$2:$AB$17,2,FALSE),IF(AND(OR($D482={"1/3","2/3","3/1","3/2"}),L475="l"),VLOOKUP(N475,$AC$2:$AD$17,2,FALSE),IF(AND(OR($D482={"1/3","2/3","3/1","3/2"}),L474="w"),VLOOKUP(N474,$AA$2:$AB$17,2,FALSE),IF(AND(OR($D482={"1/3","2/3","3/1","3/2"}),L474="l"),VLOOKUP(N474,$AC$2:$AD$17,2,FALSE),IF(AND(OR($D482={"1/3","2/3","3/1","3/2"}),L473="w"),VLOOKUP(N473,$AA$2:$AB$17,2,FALSE),IF(AND(OR($D482={"1/3","2/3","3/1","3/2"}),L473="l"),VLOOKUP(N473,$AC$2:$AD$17,2,FALSE),IF(AND(OR($D482={"1/3","2/3","3/1","3/2"}),L472="w"),VLOOKUP(N472,$AA$2:$AB$17,2,FALSE),IF(AND(OR($D482={"1/3","2/3","3/1","3/2"}),L472="l"),VLOOKUP(N472,$AC$2:$AD$17,2,FALSE),IF(OR($D482={"1/3","2/3","3/1","3/2"}),1,"")))))))))))))))))))))))</f>
        <v/>
      </c>
      <c r="O483" s="12">
        <f t="shared" si="42"/>
        <v>0</v>
      </c>
      <c r="P483" s="13" t="str">
        <f>IF(AND(Q483="c",$A483&gt;=1,OR(R483={1,"2a","2b",3,"5a","5b","10a","10b","20a","20b","40a","40b","80a","80b","160a","160b"})),"w",IF(AND(Q483="",$A483&gt;=1,OR(R483={1,"2a","2b",3,"5a","5b","10a","10b","20a","20b","40a","40b","80a","80b","160a","160b"})),"l",""))</f>
        <v/>
      </c>
      <c r="Q483" s="7" t="str">
        <f>IF(OR($A483={1,4,7,10,13,16,19,22,25,28,31,34}),"c","")</f>
        <v/>
      </c>
      <c r="R483" s="14" t="str">
        <f>IF(AND(OR($E482={"a/b","a/c","b/a","c/a"}),P482="w"),VLOOKUP(R482,$AA$2:$AB$17,2,FALSE),IF(AND(OR($E482={"a/b","a/c","b/a","c/a"}),P482="l"),VLOOKUP(R482,$AC$2:$AD$17,2,FALSE),IF(AND(OR($E482={"a/b","a/c","b/a","c/a"}),P481="w"),VLOOKUP(R481,$AA$2:$AB$17,2,FALSE),IF(AND(OR($E482={"a/b","a/c","b/a","c/a"}),P481="l"),VLOOKUP(R481,$AC$2:$AD$17,2,FALSE),IF(AND(OR($E482={"a/b","a/c","b/a","c/a"}),P480="w"),VLOOKUP(R480,$AA$2:$AB$17,2,FALSE),IF(AND(OR($E482={"a/b","a/c","b/a","c/a"}),P480="l"),VLOOKUP(R480,$AC$2:$AD$17,2,FALSE),IF(AND(OR($E482={"a/b","a/c","b/a","c/a"}),P479="w"),VLOOKUP(R479,$AA$2:$AB$17,2,FALSE),IF(AND(OR($E482={"a/b","a/c","b/a","c/a"}),P479="l"),VLOOKUP(R479,$AC$2:$AD$17,2,FALSE),IF(AND(OR($E482={"a/b","a/c","b/a","c/a"}),P478="w"),VLOOKUP(R478,$AA$2:$AB$17,2,FALSE),IF(AND(OR($E482={"a/b","a/c","b/a","c/a"}),P478="l"),VLOOKUP(R478,$AC$2:$AD$17,2,FALSE),IF(AND(OR($E482={"a/b","a/c","b/a","c/a"}),P477="w"),VLOOKUP(R477,$AA$2:$AB$17,2,FALSE),IF(AND(OR($E482={"a/b","a/c","b/a","c/a"}),P477="l"),VLOOKUP(R477,$AC$2:$AD$17,2,FALSE),IF(AND(OR($E482={"a/b","a/c","b/a","c/a"}),P476="w"),VLOOKUP(R476,$AA$2:$AB$17,2,FALSE),IF(AND(OR($E482={"a/b","a/c","b/a","c/a"}),P476="l"),VLOOKUP(R476,$AC$2:$AD$17,2,FALSE),IF(AND(OR($E482={"a/b","a/c","b/a","c/a"}),P475="w"),VLOOKUP(R475,$AA$2:$AB$17,2,FALSE),IF(AND(OR($E482={"a/b","a/c","b/a","c/a"}),P475="l"),VLOOKUP(R475,$AC$2:$AD$17,2,FALSE),IF(AND(OR($E482={"a/b","a/c","b/a","c/a"}),P474="w"),VLOOKUP(R474,$AA$2:$AB$17,2,FALSE),IF(AND(OR($E482={"a/b","a/c","b/a","c/a"}),P474="l"),VLOOKUP(R474,$AC$2:$AD$17,2,FALSE),IF(AND(OR($E482={"a/b","a/c","b/a","c/a"}),P473="w"),VLOOKUP(R473,$AA$2:$AB$17,2,FALSE),IF(AND(OR($E482={"a/b","a/c","b/a","c/a"}),P473="l"),VLOOKUP(R473,$AC$2:$AD$17,2,FALSE),IF(AND(OR($E482={"a/b","a/c","b/a","c/a"}),P472="w"),VLOOKUP(R472,$AA$2:$AB$17,2,FALSE),IF(AND(OR($E482={"a/b","a/c","b/a","c/a"}),P472="l"),VLOOKUP(R472,$AC$2:$AD$17,2,FALSE),IF(OR($E482={"a/b","a/c","b/a","c/a"}),1,"")))))))))))))))))))))))</f>
        <v/>
      </c>
      <c r="S483" s="13" t="str">
        <f>IF(AND(T483="c",$A483&gt;=1,OR(U483={1,"2a","2b",3,"5a","5b","10a","10b","20a","20b","40a","40b","80a","80b","160a","160b"})),"w",IF(AND(T483="",$A483&gt;=1,OR(U483={1,"2a","2b",3,"5a","5b","10a","10b","20a","20b","40a","40b","80a","80b","160a","160b"})),"l",""))</f>
        <v/>
      </c>
      <c r="T483" s="7" t="str">
        <f>IF(OR($A483={2,5,8,11,14,17,20,23,26,29,32,35}),"c","")</f>
        <v/>
      </c>
      <c r="U483" s="14" t="str">
        <f>IF(AND(OR($E482={"a/b","b/c","b/a","c/b"}),S482="w"),VLOOKUP(U482,$AA$2:$AB$17,2,FALSE),IF(AND(OR($E482={"a/b","b/c","b/a","c/b"}),S482="l"),VLOOKUP(U482,$AC$2:$AD$17,2,FALSE),IF(AND(OR($E482={"a/b","b/c","b/a","c/b"}),S481="w"),VLOOKUP(U481,$AA$2:$AB$17,2,FALSE),IF(AND(OR($E482={"a/b","b/c","b/a","c/b"}),S481="l"),VLOOKUP(U481,$AC$2:$AD$17,2,FALSE),IF(AND(OR($E482={"a/b","b/c","b/a","c/b"}),S480="w"),VLOOKUP(U480,$AA$2:$AB$17,2,FALSE),IF(AND(OR($E482={"a/b","b/c","b/a","c/b"}),S480="l"),VLOOKUP(U480,$AC$2:$AD$17,2,FALSE),IF(AND(OR($E482={"a/b","b/c","b/a","c/b"}),S479="w"),VLOOKUP(U479,$AA$2:$AB$17,2,FALSE),IF(AND(OR($E482={"a/b","b/c","b/a","c/b"}),S479="l"),VLOOKUP(U479,$AC$2:$AD$17,2,FALSE),IF(AND(OR($E482={"a/b","b/c","b/a","c/b"}),S478="w"),VLOOKUP(U478,$AA$2:$AB$17,2,FALSE),IF(AND(OR($E482={"a/b","b/c","b/a","c/b"}),S478="l"),VLOOKUP(U478,$AC$2:$AD$17,2,FALSE),IF(AND(OR($E482={"a/b","b/c","b/a","c/b"}),S477="w"),VLOOKUP(U477,$AA$2:$AB$17,2,FALSE),IF(AND(OR($E482={"a/b","b/c","b/a","c/b"}),S477="l"),VLOOKUP(U477,$AC$2:$AD$17,2,FALSE),IF(AND(OR($E482={"a/b","b/c","b/a","c/b"}),S476="w"),VLOOKUP(U476,$AA$2:$AB$17,2,FALSE),IF(AND(OR($E482={"a/b","b/c","b/a","c/b"}),S476="l"),VLOOKUP(U476,$AC$2:$AD$17,2,FALSE),IF(AND(OR($E482={"a/b","b/c","b/a","c/b"}),S475="w"),VLOOKUP(U475,$AA$2:$AB$17,2,FALSE),IF(AND(OR($E482={"a/b","b/c","b/a","c/b"}),S475="l"),VLOOKUP(U475,$AC$2:$AD$17,2,FALSE),IF(AND(OR($E482={"a/b","b/c","b/a","c/b"}),S474="w"),VLOOKUP(U474,$AA$2:$AB$17,2,FALSE),IF(AND(OR($E482={"a/b","b/c","b/a","c/b"}),S474="l"),VLOOKUP(U474,$AC$2:$AD$17,2,FALSE),IF(AND(OR($E482={"a/b","b/c","b/a","c/b"}),S473="w"),VLOOKUP(U473,$AA$2:$AB$17,2,FALSE),IF(AND(OR($E482={"a/b","b/c","b/a","c/b"}),S473="l"),VLOOKUP(U473,$AC$2:$AD$17,2,FALSE),IF(AND(OR($E482={"a/b","b/c","b/a","c/b"}),S472="w"),VLOOKUP(U472,$AA$2:$AB$17,2,FALSE),IF(AND(OR($E482={"a/b","b/c","b/a","c/b"}),S472="l"),VLOOKUP(U472,$AC$2:$AD$17,2,FALSE),IF(OR($E482={"a/b","b/c","b/a","c/b"}),1,"")))))))))))))))))))))))</f>
        <v/>
      </c>
      <c r="V483" s="13" t="str">
        <f>IF(AND(W483="c",$A483&gt;=1,OR(X483={1,"2a","2b",3,"5a","5b","10a","10b","20a","20b","40a","40b","80a","80b","160a","160b"})),"w",IF(AND(W483="",$A483&gt;=1,OR(X483={1,"2a","2b",3,"5a","5b","10a","10b","20a","20b","40a","40b","80a","80b","160a","160b"})),"l",""))</f>
        <v/>
      </c>
      <c r="W483" s="7" t="str">
        <f>IF(OR($A483={3,6,9,12,15,18,21,24,27,30,33,36}),"c","")</f>
        <v/>
      </c>
      <c r="X483" s="14" t="str">
        <f>IF(AND(OR($E482={"a/c","b/c","c/a","c/b"}),V482="w"),VLOOKUP(X482,$AA$2:$AB$17,2,FALSE),IF(AND(OR($E482={"a/c","b/c","c/a","c/b"}),V482="l"),VLOOKUP(X482,$AC$2:$AD$17,2,FALSE),IF(AND(OR($E482={"a/c","b/c","c/a","c/b"}),V481="w"),VLOOKUP(X481,$AA$2:$AB$17,2,FALSE),IF(AND(OR($E482={"a/c","b/c","c/a","c/b"}),V481="l"),VLOOKUP(X481,$AC$2:$AD$17,2,FALSE),IF(AND(OR($E482={"a/c","b/c","c/a","c/b"}),V480="w"),VLOOKUP(X480,$AA$2:$AB$17,2,FALSE),IF(AND(OR($E482={"a/c","b/c","c/a","c/b"}),V480="l"),VLOOKUP(X480,$AC$2:$AD$17,2,FALSE),IF(AND(OR($E482={"a/c","b/c","c/a","c/b"}),V479="w"),VLOOKUP(X479,$AA$2:$AB$17,2,FALSE),IF(AND(OR($E482={"a/c","b/c","c/a","c/b"}),V479="l"),VLOOKUP(X479,$AC$2:$AD$17,2,FALSE),IF(AND(OR($E482={"a/c","b/c","c/a","c/b"}),V478="w"),VLOOKUP(X478,$AA$2:$AB$17,2,FALSE),IF(AND(OR($E482={"a/c","b/c","c/a","c/b"}),V478="l"),VLOOKUP(X478,$AC$2:$AD$17,2,FALSE),IF(AND(OR($E482={"a/c","b/c","c/a","c/b"}),V477="w"),VLOOKUP(X477,$AA$2:$AB$17,2,FALSE),IF(AND(OR($E482={"a/c","b/c","c/a","c/b"}),V477="l"),VLOOKUP(X477,$AC$2:$AD$17,2,FALSE),IF(AND(OR($E482={"a/c","b/c","c/a","c/b"}),V476="w"),VLOOKUP(X476,$AA$2:$AB$17,2,FALSE),IF(AND(OR($E482={"a/c","b/c","c/a","c/b"}),V476="l"),VLOOKUP(X476,$AC$2:$AD$17,2,FALSE),IF(AND(OR($E482={"a/c","b/c","c/a","c/b"}),V475="w"),VLOOKUP(X475,$AA$2:$AB$17,2,FALSE),IF(AND(OR($E482={"a/c","b/c","c/a","c/b"}),V475="l"),VLOOKUP(X475,$AC$2:$AD$17,2,FALSE),IF(AND(OR($E482={"a/c","b/c","c/a","c/b"}),V474="w"),VLOOKUP(X474,$AA$2:$AB$17,2,FALSE),IF(AND(OR($E482={"a/c","b/c","c/a","c/b"}),V474="l"),VLOOKUP(X474,$AC$2:$AD$17,2,FALSE),IF(AND(OR($E482={"a/c","b/c","c/a","c/b"}),V473="w"),VLOOKUP(X473,$AA$2:$AB$17,2,FALSE),IF(AND(OR($E482={"a/c","b/c","c/a","c/b"}),V473="l"),VLOOKUP(X473,$AC$2:$AD$17,2,FALSE),IF(AND(OR($E482={"a/c","b/c","c/a","c/b"}),V472="w"),VLOOKUP(X472,$AA$2:$AB$17,2,FALSE),IF(AND(OR($E482={"a/c","b/c","c/a","c/b"}),V472="l"),VLOOKUP(X472,$AC$2:$AD$17,2,FALSE),IF(OR($E482={"a/c","b/c","c/a","c/b"}),1,"")))))))))))))))))))))))</f>
        <v/>
      </c>
      <c r="Y483" s="12">
        <f t="shared" si="43"/>
        <v>0</v>
      </c>
      <c r="Z483" s="27">
        <f t="shared" si="44"/>
        <v>0</v>
      </c>
    </row>
    <row r="484" spans="2:26">
      <c r="B484" s="9" t="str">
        <f>IF(OR($A484={1,2,3,4,5,6,7,8,9,10,11,12}),1,IF(OR($A484={13,14,15,16,17,18,19,20,21,22,23,24}),2,IF(OR($A484={25,26,27,28,29,30,31,32,33,34,35,36}),3,"")))</f>
        <v/>
      </c>
      <c r="C484" s="9" t="str">
        <f>IF(OR($A484={1,4,7,10,13,16,19,22,25,28,31,34}),"A",IF(OR($A484={2,5,8,11,14,17,20,23,26,29,32,35}),"B",IF(OR($A484={3,6,9,12,15,18,21,24,27,30,33,36}),"C","")))</f>
        <v/>
      </c>
      <c r="D484" t="str">
        <f t="shared" si="45"/>
        <v/>
      </c>
      <c r="E484" t="str">
        <f t="shared" si="46"/>
        <v/>
      </c>
      <c r="F484" s="13" t="str">
        <f>IF(AND(G484="d",$A484&gt;=1,OR(H484={1,"2a","2b",3,"5a","5b","10a","10b","20a","20b","40a","40b","80a","80b","160a","160b"})),"w",IF(AND(G484="",$A484&gt;=1,OR(H484={1,"2a","2b",3,"5a","5b","10a","10b","20a","20b","40a","40b","80a","80b","160a","160b"})),"l",""))</f>
        <v/>
      </c>
      <c r="G484" s="7" t="str">
        <f>IF(OR($A484={1,2,3,4,5,6,7,8,9,10,11,12}),"d","")</f>
        <v/>
      </c>
      <c r="H484" s="14" t="str">
        <f>IF(AND(OR($D483={"1/2","1/3","2/1","3/1"}),F483="w"),VLOOKUP(H483,$AA$2:$AB$17,2,FALSE),IF(AND(OR($D483={"1/2","1/3","2/1","3/1"}),F483="l"),VLOOKUP(H483,$AC$2:$AD$17,2,FALSE),IF(AND(OR($D483={"1/2","1/3","2/1","3/1"}),F482="w"),VLOOKUP(H482,$AA$2:$AB$17,2,FALSE),IF(AND(OR($D483={"1/2","1/3","2/1","3/1"}),F482="l"),VLOOKUP(H482,$AC$2:$AD$17,2,FALSE),IF(AND(OR($D483={"1/2","1/3","2/1","3/1"}),F481="w"),VLOOKUP(H481,$AA$2:$AB$17,2,FALSE),IF(AND(OR($D483={"1/2","1/3","2/1","3/1"}),F481="l"),VLOOKUP(H481,$AC$2:$AD$17,2,FALSE),IF(AND(OR($D483={"1/2","1/3","2/1","3/1"}),F480="w"),VLOOKUP(H480,$AA$2:$AB$17,2,FALSE),IF(AND(OR($D483={"1/2","1/3","2/1","3/1"}),F480="l"),VLOOKUP(H480,$AC$2:$AD$17,2,FALSE),IF(AND(OR($D483={"1/2","1/3","2/1","3/1"}),F479="w"),VLOOKUP(H479,$AA$2:$AB$17,2,FALSE),IF(AND(OR($D483={"1/2","1/3","2/1","3/1"}),F479="l"),VLOOKUP(H479,$AC$2:$AD$17,2,FALSE),IF(AND(OR($D483={"1/2","1/3","2/1","3/1"}),F478="w"),VLOOKUP(H478,$AA$2:$AB$17,2,FALSE),IF(AND(OR($D483={"1/2","1/3","2/1","3/1"}),F478="l"),VLOOKUP(H478,$AC$2:$AD$17,2,FALSE),IF(AND(OR($D483={"1/2","1/3","2/1","3/1"}),F477="w"),VLOOKUP(H477,$AA$2:$AB$17,2,FALSE),IF(AND(OR($D483={"1/2","1/3","2/1","3/1"}),F477="l"),VLOOKUP(H477,$AC$2:$AD$17,2,FALSE),IF(AND(OR($D483={"1/2","1/3","2/1","3/1"}),F476="w"),VLOOKUP(H476,$AA$2:$AB$17,2,FALSE),IF(AND(OR($D483={"1/2","1/3","2/1","3/1"}),F476="l"),VLOOKUP(H476,$AC$2:$AD$17,2,FALSE),IF(AND(OR($D483={"1/2","1/3","2/1","3/1"}),F475="w"),VLOOKUP(H475,$AA$2:$AB$17,2,FALSE),IF(AND(OR($D483={"1/2","1/3","2/1","3/1"}),F475="l"),VLOOKUP(H475,$AC$2:$AD$17,2,FALSE),IF(AND(OR($D483={"1/2","1/3","2/1","3/1"}),F474="w"),VLOOKUP(H474,$AA$2:$AB$17,2,FALSE),IF(AND(OR($D483={"1/2","1/3","2/1","3/1"}),F474="l"),VLOOKUP(H474,$AC$2:$AD$17,2,FALSE),IF(AND(OR($D483={"1/2","1/3","2/1","3/1"}),F473="w"),VLOOKUP(H473,$AA$2:$AB$17,2,FALSE),IF(AND(OR($D483={"1/2","1/3","2/1","3/1"}),F473="l"),VLOOKUP(H473,$AC$2:$AD$17,2,FALSE),IF(OR($D483={"1/2","1/3","2/1","3/1"}),1,"")))))))))))))))))))))))</f>
        <v/>
      </c>
      <c r="I484" s="13" t="str">
        <f>IF(AND(J484="d",$A484&gt;=1,OR(K484={1,"2a","2b",3,"5a","5b","10a","10b","20a","20b","40a","40b","80a","80b","160a","160b"})),"w",IF(AND(J484="",$A484&gt;=1,OR(K484={1,"2a","2b",3,"5a","5b","10a","10b","20a","20b","40a","40b","80a","80b","160a","160b"})),"l",""))</f>
        <v/>
      </c>
      <c r="J484" s="7" t="str">
        <f>IF(OR($A484={13,14,15,16,17,18,19,20,21,22,23,24}),"d","")</f>
        <v/>
      </c>
      <c r="K484" s="14" t="str">
        <f>IF(AND(OR($D483={"1/2","2/3","2/1","3/2"}),I483="w"),VLOOKUP(K483,$AA$2:$AB$17,2,FALSE),IF(AND(OR($D483={"1/2","2/3","2/1","3/2"}),I483="l"),VLOOKUP(K483,$AC$2:$AD$17,2,FALSE),IF(AND(OR($D483={"1/2","2/3","2/1","3/2"}),I482="w"),VLOOKUP(K482,$AA$2:$AB$17,2,FALSE),IF(AND(OR($D483={"1/2","2/3","2/1","3/2"}),I482="l"),VLOOKUP(K482,$AC$2:$AD$17,2,FALSE),IF(AND(OR($D483={"1/2","2/3","2/1","3/2"}),I481="w"),VLOOKUP(K481,$AA$2:$AB$17,2,FALSE),IF(AND(OR($D483={"1/2","2/3","2/1","3/2"}),I481="l"),VLOOKUP(K481,$AC$2:$AD$17,2,FALSE),IF(AND(OR($D483={"1/2","2/3","2/1","3/2"}),I480="w"),VLOOKUP(K480,$AA$2:$AB$17,2,FALSE),IF(AND(OR($D483={"1/2","2/3","2/1","3/2"}),I480="l"),VLOOKUP(K480,$AC$2:$AD$17,2,FALSE),IF(AND(OR($D483={"1/2","2/3","2/1","3/2"}),I479="w"),VLOOKUP(K479,$AA$2:$AB$17,2,FALSE),IF(AND(OR($D483={"1/2","2/3","2/1","3/2"}),I479="l"),VLOOKUP(K479,$AC$2:$AD$17,2,FALSE),IF(AND(OR($D483={"1/2","2/3","2/1","3/2"}),I478="w"),VLOOKUP(K478,$AA$2:$AB$17,2,FALSE),IF(AND(OR($D483={"1/2","2/3","2/1","3/2"}),I478="l"),VLOOKUP(K478,$AC$2:$AD$17,2,FALSE),IF(AND(OR($D483={"1/2","2/3","2/1","3/2"}),I477="w"),VLOOKUP(K477,$AA$2:$AB$17,2,FALSE),IF(AND(OR($D483={"1/2","2/3","2/1","3/2"}),I477="l"),VLOOKUP(K477,$AC$2:$AD$17,2,FALSE),IF(AND(OR($D483={"1/2","2/3","2/1","3/2"}),I476="w"),VLOOKUP(K476,$AA$2:$AB$17,2,FALSE),IF(AND(OR($D483={"1/2","2/3","2/1","3/2"}),I476="l"),VLOOKUP(K476,$AC$2:$AD$17,2,FALSE),IF(AND(OR($D483={"1/2","2/3","2/1","3/2"}),I475="w"),VLOOKUP(K475,$AA$2:$AB$17,2,FALSE),IF(AND(OR($D483={"1/2","2/3","2/1","3/2"}),I475="l"),VLOOKUP(K475,$AC$2:$AD$17,2,FALSE),IF(AND(OR($D483={"1/2","2/3","2/1","3/2"}),I474="w"),VLOOKUP(K474,$AA$2:$AB$17,2,FALSE),IF(AND(OR($D483={"1/2","2/3","2/1","3/2"}),I474="l"),VLOOKUP(K474,$AC$2:$AD$17,2,FALSE),IF(AND(OR($D483={"1/2","2/3","2/1","3/2"}),I473="w"),VLOOKUP(K473,$AA$2:$AB$17,2,FALSE),IF(AND(OR($D483={"1/2","2/3","2/1","3/2"}),I473="l"),VLOOKUP(K473,$AC$2:$AD$17,2,FALSE),IF(OR($D483={"1/2","2/3","2/1","3/2"}),1,"")))))))))))))))))))))))</f>
        <v/>
      </c>
      <c r="L484" s="13" t="str">
        <f>IF(AND(M484="d",$A484&gt;=1,OR(N484={1,"2a","2b",3,"5a","5b","10a","10b","20a","20b","40a","40b","80a","80b","160a","160b"})),"w",IF(AND(M484="",$A484&gt;=1,OR(N484={1,"2a","2b",3,"5a","5b","10a","10b","20a","20b","40a","40b","80a","80b","160a","160b"})),"l",""))</f>
        <v/>
      </c>
      <c r="M484" s="7" t="str">
        <f>IF(OR($A484={25,26,27,28,29,30,31,32,33,34,35,36}),"d","")</f>
        <v/>
      </c>
      <c r="N484" s="14" t="str">
        <f>IF(AND(OR($D483={"1/3","2/3","3/1","3/2"}),L483="w"),VLOOKUP(N483,$AA$2:$AB$17,2,FALSE),IF(AND(OR($D483={"1/3","2/3","3/1","3/2"}),L483="l"),VLOOKUP(N483,$AC$2:$AD$17,2,FALSE),IF(AND(OR($D483={"1/3","2/3","3/1","3/2"}),L482="w"),VLOOKUP(N482,$AA$2:$AB$17,2,FALSE),IF(AND(OR($D483={"1/3","2/3","3/1","3/2"}),L482="l"),VLOOKUP(N482,$AC$2:$AD$17,2,FALSE),IF(AND(OR($D483={"1/3","2/3","3/1","3/2"}),L481="w"),VLOOKUP(N481,$AA$2:$AB$17,2,FALSE),IF(AND(OR($D483={"1/3","2/3","3/1","3/2"}),L481="l"),VLOOKUP(N481,$AC$2:$AD$17,2,FALSE),IF(AND(OR($D483={"1/3","2/3","3/1","3/2"}),L480="w"),VLOOKUP(N480,$AA$2:$AB$17,2,FALSE),IF(AND(OR($D483={"1/3","2/3","3/1","3/2"}),L480="l"),VLOOKUP(N480,$AC$2:$AD$17,2,FALSE),IF(AND(OR($D483={"1/3","2/3","3/1","3/2"}),L479="w"),VLOOKUP(N479,$AA$2:$AB$17,2,FALSE),IF(AND(OR($D483={"1/3","2/3","3/1","3/2"}),L479="l"),VLOOKUP(N479,$AC$2:$AD$17,2,FALSE),IF(AND(OR($D483={"1/3","2/3","3/1","3/2"}),L478="w"),VLOOKUP(N478,$AA$2:$AB$17,2,FALSE),IF(AND(OR($D483={"1/3","2/3","3/1","3/2"}),L478="l"),VLOOKUP(N478,$AC$2:$AD$17,2,FALSE),IF(AND(OR($D483={"1/3","2/3","3/1","3/2"}),L477="w"),VLOOKUP(N477,$AA$2:$AB$17,2,FALSE),IF(AND(OR($D483={"1/3","2/3","3/1","3/2"}),L477="l"),VLOOKUP(N477,$AC$2:$AD$17,2,FALSE),IF(AND(OR($D483={"1/3","2/3","3/1","3/2"}),L476="w"),VLOOKUP(N476,$AA$2:$AB$17,2,FALSE),IF(AND(OR($D483={"1/3","2/3","3/1","3/2"}),L476="l"),VLOOKUP(N476,$AC$2:$AD$17,2,FALSE),IF(AND(OR($D483={"1/3","2/3","3/1","3/2"}),L475="w"),VLOOKUP(N475,$AA$2:$AB$17,2,FALSE),IF(AND(OR($D483={"1/3","2/3","3/1","3/2"}),L475="l"),VLOOKUP(N475,$AC$2:$AD$17,2,FALSE),IF(AND(OR($D483={"1/3","2/3","3/1","3/2"}),L474="w"),VLOOKUP(N474,$AA$2:$AB$17,2,FALSE),IF(AND(OR($D483={"1/3","2/3","3/1","3/2"}),L474="l"),VLOOKUP(N474,$AC$2:$AD$17,2,FALSE),IF(AND(OR($D483={"1/3","2/3","3/1","3/2"}),L473="w"),VLOOKUP(N473,$AA$2:$AB$17,2,FALSE),IF(AND(OR($D483={"1/3","2/3","3/1","3/2"}),L473="l"),VLOOKUP(N473,$AC$2:$AD$17,2,FALSE),IF(OR($D483={"1/3","2/3","3/1","3/2"}),1,"")))))))))))))))))))))))</f>
        <v/>
      </c>
      <c r="O484" s="12">
        <f t="shared" si="42"/>
        <v>0</v>
      </c>
      <c r="P484" s="13" t="str">
        <f>IF(AND(Q484="c",$A484&gt;=1,OR(R484={1,"2a","2b",3,"5a","5b","10a","10b","20a","20b","40a","40b","80a","80b","160a","160b"})),"w",IF(AND(Q484="",$A484&gt;=1,OR(R484={1,"2a","2b",3,"5a","5b","10a","10b","20a","20b","40a","40b","80a","80b","160a","160b"})),"l",""))</f>
        <v/>
      </c>
      <c r="Q484" s="7" t="str">
        <f>IF(OR($A484={1,4,7,10,13,16,19,22,25,28,31,34}),"c","")</f>
        <v/>
      </c>
      <c r="R484" s="14" t="str">
        <f>IF(AND(OR($E483={"a/b","a/c","b/a","c/a"}),P483="w"),VLOOKUP(R483,$AA$2:$AB$17,2,FALSE),IF(AND(OR($E483={"a/b","a/c","b/a","c/a"}),P483="l"),VLOOKUP(R483,$AC$2:$AD$17,2,FALSE),IF(AND(OR($E483={"a/b","a/c","b/a","c/a"}),P482="w"),VLOOKUP(R482,$AA$2:$AB$17,2,FALSE),IF(AND(OR($E483={"a/b","a/c","b/a","c/a"}),P482="l"),VLOOKUP(R482,$AC$2:$AD$17,2,FALSE),IF(AND(OR($E483={"a/b","a/c","b/a","c/a"}),P481="w"),VLOOKUP(R481,$AA$2:$AB$17,2,FALSE),IF(AND(OR($E483={"a/b","a/c","b/a","c/a"}),P481="l"),VLOOKUP(R481,$AC$2:$AD$17,2,FALSE),IF(AND(OR($E483={"a/b","a/c","b/a","c/a"}),P480="w"),VLOOKUP(R480,$AA$2:$AB$17,2,FALSE),IF(AND(OR($E483={"a/b","a/c","b/a","c/a"}),P480="l"),VLOOKUP(R480,$AC$2:$AD$17,2,FALSE),IF(AND(OR($E483={"a/b","a/c","b/a","c/a"}),P479="w"),VLOOKUP(R479,$AA$2:$AB$17,2,FALSE),IF(AND(OR($E483={"a/b","a/c","b/a","c/a"}),P479="l"),VLOOKUP(R479,$AC$2:$AD$17,2,FALSE),IF(AND(OR($E483={"a/b","a/c","b/a","c/a"}),P478="w"),VLOOKUP(R478,$AA$2:$AB$17,2,FALSE),IF(AND(OR($E483={"a/b","a/c","b/a","c/a"}),P478="l"),VLOOKUP(R478,$AC$2:$AD$17,2,FALSE),IF(AND(OR($E483={"a/b","a/c","b/a","c/a"}),P477="w"),VLOOKUP(R477,$AA$2:$AB$17,2,FALSE),IF(AND(OR($E483={"a/b","a/c","b/a","c/a"}),P477="l"),VLOOKUP(R477,$AC$2:$AD$17,2,FALSE),IF(AND(OR($E483={"a/b","a/c","b/a","c/a"}),P476="w"),VLOOKUP(R476,$AA$2:$AB$17,2,FALSE),IF(AND(OR($E483={"a/b","a/c","b/a","c/a"}),P476="l"),VLOOKUP(R476,$AC$2:$AD$17,2,FALSE),IF(AND(OR($E483={"a/b","a/c","b/a","c/a"}),P475="w"),VLOOKUP(R475,$AA$2:$AB$17,2,FALSE),IF(AND(OR($E483={"a/b","a/c","b/a","c/a"}),P475="l"),VLOOKUP(R475,$AC$2:$AD$17,2,FALSE),IF(AND(OR($E483={"a/b","a/c","b/a","c/a"}),P474="w"),VLOOKUP(R474,$AA$2:$AB$17,2,FALSE),IF(AND(OR($E483={"a/b","a/c","b/a","c/a"}),P474="l"),VLOOKUP(R474,$AC$2:$AD$17,2,FALSE),IF(AND(OR($E483={"a/b","a/c","b/a","c/a"}),P473="w"),VLOOKUP(R473,$AA$2:$AB$17,2,FALSE),IF(AND(OR($E483={"a/b","a/c","b/a","c/a"}),P473="l"),VLOOKUP(R473,$AC$2:$AD$17,2,FALSE),IF(OR($E483={"a/b","a/c","b/a","c/a"}),1,"")))))))))))))))))))))))</f>
        <v/>
      </c>
      <c r="S484" s="13" t="str">
        <f>IF(AND(T484="c",$A484&gt;=1,OR(U484={1,"2a","2b",3,"5a","5b","10a","10b","20a","20b","40a","40b","80a","80b","160a","160b"})),"w",IF(AND(T484="",$A484&gt;=1,OR(U484={1,"2a","2b",3,"5a","5b","10a","10b","20a","20b","40a","40b","80a","80b","160a","160b"})),"l",""))</f>
        <v/>
      </c>
      <c r="T484" s="7" t="str">
        <f>IF(OR($A484={2,5,8,11,14,17,20,23,26,29,32,35}),"c","")</f>
        <v/>
      </c>
      <c r="U484" s="14" t="str">
        <f>IF(AND(OR($E483={"a/b","b/c","b/a","c/b"}),S483="w"),VLOOKUP(U483,$AA$2:$AB$17,2,FALSE),IF(AND(OR($E483={"a/b","b/c","b/a","c/b"}),S483="l"),VLOOKUP(U483,$AC$2:$AD$17,2,FALSE),IF(AND(OR($E483={"a/b","b/c","b/a","c/b"}),S482="w"),VLOOKUP(U482,$AA$2:$AB$17,2,FALSE),IF(AND(OR($E483={"a/b","b/c","b/a","c/b"}),S482="l"),VLOOKUP(U482,$AC$2:$AD$17,2,FALSE),IF(AND(OR($E483={"a/b","b/c","b/a","c/b"}),S481="w"),VLOOKUP(U481,$AA$2:$AB$17,2,FALSE),IF(AND(OR($E483={"a/b","b/c","b/a","c/b"}),S481="l"),VLOOKUP(U481,$AC$2:$AD$17,2,FALSE),IF(AND(OR($E483={"a/b","b/c","b/a","c/b"}),S480="w"),VLOOKUP(U480,$AA$2:$AB$17,2,FALSE),IF(AND(OR($E483={"a/b","b/c","b/a","c/b"}),S480="l"),VLOOKUP(U480,$AC$2:$AD$17,2,FALSE),IF(AND(OR($E483={"a/b","b/c","b/a","c/b"}),S479="w"),VLOOKUP(U479,$AA$2:$AB$17,2,FALSE),IF(AND(OR($E483={"a/b","b/c","b/a","c/b"}),S479="l"),VLOOKUP(U479,$AC$2:$AD$17,2,FALSE),IF(AND(OR($E483={"a/b","b/c","b/a","c/b"}),S478="w"),VLOOKUP(U478,$AA$2:$AB$17,2,FALSE),IF(AND(OR($E483={"a/b","b/c","b/a","c/b"}),S478="l"),VLOOKUP(U478,$AC$2:$AD$17,2,FALSE),IF(AND(OR($E483={"a/b","b/c","b/a","c/b"}),S477="w"),VLOOKUP(U477,$AA$2:$AB$17,2,FALSE),IF(AND(OR($E483={"a/b","b/c","b/a","c/b"}),S477="l"),VLOOKUP(U477,$AC$2:$AD$17,2,FALSE),IF(AND(OR($E483={"a/b","b/c","b/a","c/b"}),S476="w"),VLOOKUP(U476,$AA$2:$AB$17,2,FALSE),IF(AND(OR($E483={"a/b","b/c","b/a","c/b"}),S476="l"),VLOOKUP(U476,$AC$2:$AD$17,2,FALSE),IF(AND(OR($E483={"a/b","b/c","b/a","c/b"}),S475="w"),VLOOKUP(U475,$AA$2:$AB$17,2,FALSE),IF(AND(OR($E483={"a/b","b/c","b/a","c/b"}),S475="l"),VLOOKUP(U475,$AC$2:$AD$17,2,FALSE),IF(AND(OR($E483={"a/b","b/c","b/a","c/b"}),S474="w"),VLOOKUP(U474,$AA$2:$AB$17,2,FALSE),IF(AND(OR($E483={"a/b","b/c","b/a","c/b"}),S474="l"),VLOOKUP(U474,$AC$2:$AD$17,2,FALSE),IF(AND(OR($E483={"a/b","b/c","b/a","c/b"}),S473="w"),VLOOKUP(U473,$AA$2:$AB$17,2,FALSE),IF(AND(OR($E483={"a/b","b/c","b/a","c/b"}),S473="l"),VLOOKUP(U473,$AC$2:$AD$17,2,FALSE),IF(OR($E483={"a/b","b/c","b/a","c/b"}),1,"")))))))))))))))))))))))</f>
        <v/>
      </c>
      <c r="V484" s="13" t="str">
        <f>IF(AND(W484="c",$A484&gt;=1,OR(X484={1,"2a","2b",3,"5a","5b","10a","10b","20a","20b","40a","40b","80a","80b","160a","160b"})),"w",IF(AND(W484="",$A484&gt;=1,OR(X484={1,"2a","2b",3,"5a","5b","10a","10b","20a","20b","40a","40b","80a","80b","160a","160b"})),"l",""))</f>
        <v/>
      </c>
      <c r="W484" s="7" t="str">
        <f>IF(OR($A484={3,6,9,12,15,18,21,24,27,30,33,36}),"c","")</f>
        <v/>
      </c>
      <c r="X484" s="14" t="str">
        <f>IF(AND(OR($E483={"a/c","b/c","c/a","c/b"}),V483="w"),VLOOKUP(X483,$AA$2:$AB$17,2,FALSE),IF(AND(OR($E483={"a/c","b/c","c/a","c/b"}),V483="l"),VLOOKUP(X483,$AC$2:$AD$17,2,FALSE),IF(AND(OR($E483={"a/c","b/c","c/a","c/b"}),V482="w"),VLOOKUP(X482,$AA$2:$AB$17,2,FALSE),IF(AND(OR($E483={"a/c","b/c","c/a","c/b"}),V482="l"),VLOOKUP(X482,$AC$2:$AD$17,2,FALSE),IF(AND(OR($E483={"a/c","b/c","c/a","c/b"}),V481="w"),VLOOKUP(X481,$AA$2:$AB$17,2,FALSE),IF(AND(OR($E483={"a/c","b/c","c/a","c/b"}),V481="l"),VLOOKUP(X481,$AC$2:$AD$17,2,FALSE),IF(AND(OR($E483={"a/c","b/c","c/a","c/b"}),V480="w"),VLOOKUP(X480,$AA$2:$AB$17,2,FALSE),IF(AND(OR($E483={"a/c","b/c","c/a","c/b"}),V480="l"),VLOOKUP(X480,$AC$2:$AD$17,2,FALSE),IF(AND(OR($E483={"a/c","b/c","c/a","c/b"}),V479="w"),VLOOKUP(X479,$AA$2:$AB$17,2,FALSE),IF(AND(OR($E483={"a/c","b/c","c/a","c/b"}),V479="l"),VLOOKUP(X479,$AC$2:$AD$17,2,FALSE),IF(AND(OR($E483={"a/c","b/c","c/a","c/b"}),V478="w"),VLOOKUP(X478,$AA$2:$AB$17,2,FALSE),IF(AND(OR($E483={"a/c","b/c","c/a","c/b"}),V478="l"),VLOOKUP(X478,$AC$2:$AD$17,2,FALSE),IF(AND(OR($E483={"a/c","b/c","c/a","c/b"}),V477="w"),VLOOKUP(X477,$AA$2:$AB$17,2,FALSE),IF(AND(OR($E483={"a/c","b/c","c/a","c/b"}),V477="l"),VLOOKUP(X477,$AC$2:$AD$17,2,FALSE),IF(AND(OR($E483={"a/c","b/c","c/a","c/b"}),V476="w"),VLOOKUP(X476,$AA$2:$AB$17,2,FALSE),IF(AND(OR($E483={"a/c","b/c","c/a","c/b"}),V476="l"),VLOOKUP(X476,$AC$2:$AD$17,2,FALSE),IF(AND(OR($E483={"a/c","b/c","c/a","c/b"}),V475="w"),VLOOKUP(X475,$AA$2:$AB$17,2,FALSE),IF(AND(OR($E483={"a/c","b/c","c/a","c/b"}),V475="l"),VLOOKUP(X475,$AC$2:$AD$17,2,FALSE),IF(AND(OR($E483={"a/c","b/c","c/a","c/b"}),V474="w"),VLOOKUP(X474,$AA$2:$AB$17,2,FALSE),IF(AND(OR($E483={"a/c","b/c","c/a","c/b"}),V474="l"),VLOOKUP(X474,$AC$2:$AD$17,2,FALSE),IF(AND(OR($E483={"a/c","b/c","c/a","c/b"}),V473="w"),VLOOKUP(X473,$AA$2:$AB$17,2,FALSE),IF(AND(OR($E483={"a/c","b/c","c/a","c/b"}),V473="l"),VLOOKUP(X473,$AC$2:$AD$17,2,FALSE),IF(OR($E483={"a/c","b/c","c/a","c/b"}),1,"")))))))))))))))))))))))</f>
        <v/>
      </c>
      <c r="Y484" s="12">
        <f t="shared" si="43"/>
        <v>0</v>
      </c>
      <c r="Z484" s="27">
        <f t="shared" si="44"/>
        <v>0</v>
      </c>
    </row>
    <row r="485" spans="2:26">
      <c r="B485" s="9" t="str">
        <f>IF(OR($A485={1,2,3,4,5,6,7,8,9,10,11,12}),1,IF(OR($A485={13,14,15,16,17,18,19,20,21,22,23,24}),2,IF(OR($A485={25,26,27,28,29,30,31,32,33,34,35,36}),3,"")))</f>
        <v/>
      </c>
      <c r="C485" s="9" t="str">
        <f>IF(OR($A485={1,4,7,10,13,16,19,22,25,28,31,34}),"A",IF(OR($A485={2,5,8,11,14,17,20,23,26,29,32,35}),"B",IF(OR($A485={3,6,9,12,15,18,21,24,27,30,33,36}),"C","")))</f>
        <v/>
      </c>
      <c r="D485" t="str">
        <f t="shared" si="45"/>
        <v/>
      </c>
      <c r="E485" t="str">
        <f t="shared" si="46"/>
        <v/>
      </c>
      <c r="F485" s="13" t="str">
        <f>IF(AND(G485="d",$A485&gt;=1,OR(H485={1,"2a","2b",3,"5a","5b","10a","10b","20a","20b","40a","40b","80a","80b","160a","160b"})),"w",IF(AND(G485="",$A485&gt;=1,OR(H485={1,"2a","2b",3,"5a","5b","10a","10b","20a","20b","40a","40b","80a","80b","160a","160b"})),"l",""))</f>
        <v/>
      </c>
      <c r="G485" s="7" t="str">
        <f>IF(OR($A485={1,2,3,4,5,6,7,8,9,10,11,12}),"d","")</f>
        <v/>
      </c>
      <c r="H485" s="14" t="str">
        <f>IF(AND(OR($D484={"1/2","1/3","2/1","3/1"}),F484="w"),VLOOKUP(H484,$AA$2:$AB$17,2,FALSE),IF(AND(OR($D484={"1/2","1/3","2/1","3/1"}),F484="l"),VLOOKUP(H484,$AC$2:$AD$17,2,FALSE),IF(AND(OR($D484={"1/2","1/3","2/1","3/1"}),F483="w"),VLOOKUP(H483,$AA$2:$AB$17,2,FALSE),IF(AND(OR($D484={"1/2","1/3","2/1","3/1"}),F483="l"),VLOOKUP(H483,$AC$2:$AD$17,2,FALSE),IF(AND(OR($D484={"1/2","1/3","2/1","3/1"}),F482="w"),VLOOKUP(H482,$AA$2:$AB$17,2,FALSE),IF(AND(OR($D484={"1/2","1/3","2/1","3/1"}),F482="l"),VLOOKUP(H482,$AC$2:$AD$17,2,FALSE),IF(AND(OR($D484={"1/2","1/3","2/1","3/1"}),F481="w"),VLOOKUP(H481,$AA$2:$AB$17,2,FALSE),IF(AND(OR($D484={"1/2","1/3","2/1","3/1"}),F481="l"),VLOOKUP(H481,$AC$2:$AD$17,2,FALSE),IF(AND(OR($D484={"1/2","1/3","2/1","3/1"}),F480="w"),VLOOKUP(H480,$AA$2:$AB$17,2,FALSE),IF(AND(OR($D484={"1/2","1/3","2/1","3/1"}),F480="l"),VLOOKUP(H480,$AC$2:$AD$17,2,FALSE),IF(AND(OR($D484={"1/2","1/3","2/1","3/1"}),F479="w"),VLOOKUP(H479,$AA$2:$AB$17,2,FALSE),IF(AND(OR($D484={"1/2","1/3","2/1","3/1"}),F479="l"),VLOOKUP(H479,$AC$2:$AD$17,2,FALSE),IF(AND(OR($D484={"1/2","1/3","2/1","3/1"}),F478="w"),VLOOKUP(H478,$AA$2:$AB$17,2,FALSE),IF(AND(OR($D484={"1/2","1/3","2/1","3/1"}),F478="l"),VLOOKUP(H478,$AC$2:$AD$17,2,FALSE),IF(AND(OR($D484={"1/2","1/3","2/1","3/1"}),F477="w"),VLOOKUP(H477,$AA$2:$AB$17,2,FALSE),IF(AND(OR($D484={"1/2","1/3","2/1","3/1"}),F477="l"),VLOOKUP(H477,$AC$2:$AD$17,2,FALSE),IF(AND(OR($D484={"1/2","1/3","2/1","3/1"}),F476="w"),VLOOKUP(H476,$AA$2:$AB$17,2,FALSE),IF(AND(OR($D484={"1/2","1/3","2/1","3/1"}),F476="l"),VLOOKUP(H476,$AC$2:$AD$17,2,FALSE),IF(AND(OR($D484={"1/2","1/3","2/1","3/1"}),F475="w"),VLOOKUP(H475,$AA$2:$AB$17,2,FALSE),IF(AND(OR($D484={"1/2","1/3","2/1","3/1"}),F475="l"),VLOOKUP(H475,$AC$2:$AD$17,2,FALSE),IF(AND(OR($D484={"1/2","1/3","2/1","3/1"}),F474="w"),VLOOKUP(H474,$AA$2:$AB$17,2,FALSE),IF(AND(OR($D484={"1/2","1/3","2/1","3/1"}),F474="l"),VLOOKUP(H474,$AC$2:$AD$17,2,FALSE),IF(OR($D484={"1/2","1/3","2/1","3/1"}),1,"")))))))))))))))))))))))</f>
        <v/>
      </c>
      <c r="I485" s="13" t="str">
        <f>IF(AND(J485="d",$A485&gt;=1,OR(K485={1,"2a","2b",3,"5a","5b","10a","10b","20a","20b","40a","40b","80a","80b","160a","160b"})),"w",IF(AND(J485="",$A485&gt;=1,OR(K485={1,"2a","2b",3,"5a","5b","10a","10b","20a","20b","40a","40b","80a","80b","160a","160b"})),"l",""))</f>
        <v/>
      </c>
      <c r="J485" s="7" t="str">
        <f>IF(OR($A485={13,14,15,16,17,18,19,20,21,22,23,24}),"d","")</f>
        <v/>
      </c>
      <c r="K485" s="14" t="str">
        <f>IF(AND(OR($D484={"1/2","2/3","2/1","3/2"}),I484="w"),VLOOKUP(K484,$AA$2:$AB$17,2,FALSE),IF(AND(OR($D484={"1/2","2/3","2/1","3/2"}),I484="l"),VLOOKUP(K484,$AC$2:$AD$17,2,FALSE),IF(AND(OR($D484={"1/2","2/3","2/1","3/2"}),I483="w"),VLOOKUP(K483,$AA$2:$AB$17,2,FALSE),IF(AND(OR($D484={"1/2","2/3","2/1","3/2"}),I483="l"),VLOOKUP(K483,$AC$2:$AD$17,2,FALSE),IF(AND(OR($D484={"1/2","2/3","2/1","3/2"}),I482="w"),VLOOKUP(K482,$AA$2:$AB$17,2,FALSE),IF(AND(OR($D484={"1/2","2/3","2/1","3/2"}),I482="l"),VLOOKUP(K482,$AC$2:$AD$17,2,FALSE),IF(AND(OR($D484={"1/2","2/3","2/1","3/2"}),I481="w"),VLOOKUP(K481,$AA$2:$AB$17,2,FALSE),IF(AND(OR($D484={"1/2","2/3","2/1","3/2"}),I481="l"),VLOOKUP(K481,$AC$2:$AD$17,2,FALSE),IF(AND(OR($D484={"1/2","2/3","2/1","3/2"}),I480="w"),VLOOKUP(K480,$AA$2:$AB$17,2,FALSE),IF(AND(OR($D484={"1/2","2/3","2/1","3/2"}),I480="l"),VLOOKUP(K480,$AC$2:$AD$17,2,FALSE),IF(AND(OR($D484={"1/2","2/3","2/1","3/2"}),I479="w"),VLOOKUP(K479,$AA$2:$AB$17,2,FALSE),IF(AND(OR($D484={"1/2","2/3","2/1","3/2"}),I479="l"),VLOOKUP(K479,$AC$2:$AD$17,2,FALSE),IF(AND(OR($D484={"1/2","2/3","2/1","3/2"}),I478="w"),VLOOKUP(K478,$AA$2:$AB$17,2,FALSE),IF(AND(OR($D484={"1/2","2/3","2/1","3/2"}),I478="l"),VLOOKUP(K478,$AC$2:$AD$17,2,FALSE),IF(AND(OR($D484={"1/2","2/3","2/1","3/2"}),I477="w"),VLOOKUP(K477,$AA$2:$AB$17,2,FALSE),IF(AND(OR($D484={"1/2","2/3","2/1","3/2"}),I477="l"),VLOOKUP(K477,$AC$2:$AD$17,2,FALSE),IF(AND(OR($D484={"1/2","2/3","2/1","3/2"}),I476="w"),VLOOKUP(K476,$AA$2:$AB$17,2,FALSE),IF(AND(OR($D484={"1/2","2/3","2/1","3/2"}),I476="l"),VLOOKUP(K476,$AC$2:$AD$17,2,FALSE),IF(AND(OR($D484={"1/2","2/3","2/1","3/2"}),I475="w"),VLOOKUP(K475,$AA$2:$AB$17,2,FALSE),IF(AND(OR($D484={"1/2","2/3","2/1","3/2"}),I475="l"),VLOOKUP(K475,$AC$2:$AD$17,2,FALSE),IF(AND(OR($D484={"1/2","2/3","2/1","3/2"}),I474="w"),VLOOKUP(K474,$AA$2:$AB$17,2,FALSE),IF(AND(OR($D484={"1/2","2/3","2/1","3/2"}),I474="l"),VLOOKUP(K474,$AC$2:$AD$17,2,FALSE),IF(OR($D484={"1/2","2/3","2/1","3/2"}),1,"")))))))))))))))))))))))</f>
        <v/>
      </c>
      <c r="L485" s="13" t="str">
        <f>IF(AND(M485="d",$A485&gt;=1,OR(N485={1,"2a","2b",3,"5a","5b","10a","10b","20a","20b","40a","40b","80a","80b","160a","160b"})),"w",IF(AND(M485="",$A485&gt;=1,OR(N485={1,"2a","2b",3,"5a","5b","10a","10b","20a","20b","40a","40b","80a","80b","160a","160b"})),"l",""))</f>
        <v/>
      </c>
      <c r="M485" s="7" t="str">
        <f>IF(OR($A485={25,26,27,28,29,30,31,32,33,34,35,36}),"d","")</f>
        <v/>
      </c>
      <c r="N485" s="14" t="str">
        <f>IF(AND(OR($D484={"1/3","2/3","3/1","3/2"}),L484="w"),VLOOKUP(N484,$AA$2:$AB$17,2,FALSE),IF(AND(OR($D484={"1/3","2/3","3/1","3/2"}),L484="l"),VLOOKUP(N484,$AC$2:$AD$17,2,FALSE),IF(AND(OR($D484={"1/3","2/3","3/1","3/2"}),L483="w"),VLOOKUP(N483,$AA$2:$AB$17,2,FALSE),IF(AND(OR($D484={"1/3","2/3","3/1","3/2"}),L483="l"),VLOOKUP(N483,$AC$2:$AD$17,2,FALSE),IF(AND(OR($D484={"1/3","2/3","3/1","3/2"}),L482="w"),VLOOKUP(N482,$AA$2:$AB$17,2,FALSE),IF(AND(OR($D484={"1/3","2/3","3/1","3/2"}),L482="l"),VLOOKUP(N482,$AC$2:$AD$17,2,FALSE),IF(AND(OR($D484={"1/3","2/3","3/1","3/2"}),L481="w"),VLOOKUP(N481,$AA$2:$AB$17,2,FALSE),IF(AND(OR($D484={"1/3","2/3","3/1","3/2"}),L481="l"),VLOOKUP(N481,$AC$2:$AD$17,2,FALSE),IF(AND(OR($D484={"1/3","2/3","3/1","3/2"}),L480="w"),VLOOKUP(N480,$AA$2:$AB$17,2,FALSE),IF(AND(OR($D484={"1/3","2/3","3/1","3/2"}),L480="l"),VLOOKUP(N480,$AC$2:$AD$17,2,FALSE),IF(AND(OR($D484={"1/3","2/3","3/1","3/2"}),L479="w"),VLOOKUP(N479,$AA$2:$AB$17,2,FALSE),IF(AND(OR($D484={"1/3","2/3","3/1","3/2"}),L479="l"),VLOOKUP(N479,$AC$2:$AD$17,2,FALSE),IF(AND(OR($D484={"1/3","2/3","3/1","3/2"}),L478="w"),VLOOKUP(N478,$AA$2:$AB$17,2,FALSE),IF(AND(OR($D484={"1/3","2/3","3/1","3/2"}),L478="l"),VLOOKUP(N478,$AC$2:$AD$17,2,FALSE),IF(AND(OR($D484={"1/3","2/3","3/1","3/2"}),L477="w"),VLOOKUP(N477,$AA$2:$AB$17,2,FALSE),IF(AND(OR($D484={"1/3","2/3","3/1","3/2"}),L477="l"),VLOOKUP(N477,$AC$2:$AD$17,2,FALSE),IF(AND(OR($D484={"1/3","2/3","3/1","3/2"}),L476="w"),VLOOKUP(N476,$AA$2:$AB$17,2,FALSE),IF(AND(OR($D484={"1/3","2/3","3/1","3/2"}),L476="l"),VLOOKUP(N476,$AC$2:$AD$17,2,FALSE),IF(AND(OR($D484={"1/3","2/3","3/1","3/2"}),L475="w"),VLOOKUP(N475,$AA$2:$AB$17,2,FALSE),IF(AND(OR($D484={"1/3","2/3","3/1","3/2"}),L475="l"),VLOOKUP(N475,$AC$2:$AD$17,2,FALSE),IF(AND(OR($D484={"1/3","2/3","3/1","3/2"}),L474="w"),VLOOKUP(N474,$AA$2:$AB$17,2,FALSE),IF(AND(OR($D484={"1/3","2/3","3/1","3/2"}),L474="l"),VLOOKUP(N474,$AC$2:$AD$17,2,FALSE),IF(OR($D484={"1/3","2/3","3/1","3/2"}),1,"")))))))))))))))))))))))</f>
        <v/>
      </c>
      <c r="O485" s="12">
        <f t="shared" si="42"/>
        <v>0</v>
      </c>
      <c r="P485" s="13" t="str">
        <f>IF(AND(Q485="c",$A485&gt;=1,OR(R485={1,"2a","2b",3,"5a","5b","10a","10b","20a","20b","40a","40b","80a","80b","160a","160b"})),"w",IF(AND(Q485="",$A485&gt;=1,OR(R485={1,"2a","2b",3,"5a","5b","10a","10b","20a","20b","40a","40b","80a","80b","160a","160b"})),"l",""))</f>
        <v/>
      </c>
      <c r="Q485" s="7" t="str">
        <f>IF(OR($A485={1,4,7,10,13,16,19,22,25,28,31,34}),"c","")</f>
        <v/>
      </c>
      <c r="R485" s="14" t="str">
        <f>IF(AND(OR($E484={"a/b","a/c","b/a","c/a"}),P484="w"),VLOOKUP(R484,$AA$2:$AB$17,2,FALSE),IF(AND(OR($E484={"a/b","a/c","b/a","c/a"}),P484="l"),VLOOKUP(R484,$AC$2:$AD$17,2,FALSE),IF(AND(OR($E484={"a/b","a/c","b/a","c/a"}),P483="w"),VLOOKUP(R483,$AA$2:$AB$17,2,FALSE),IF(AND(OR($E484={"a/b","a/c","b/a","c/a"}),P483="l"),VLOOKUP(R483,$AC$2:$AD$17,2,FALSE),IF(AND(OR($E484={"a/b","a/c","b/a","c/a"}),P482="w"),VLOOKUP(R482,$AA$2:$AB$17,2,FALSE),IF(AND(OR($E484={"a/b","a/c","b/a","c/a"}),P482="l"),VLOOKUP(R482,$AC$2:$AD$17,2,FALSE),IF(AND(OR($E484={"a/b","a/c","b/a","c/a"}),P481="w"),VLOOKUP(R481,$AA$2:$AB$17,2,FALSE),IF(AND(OR($E484={"a/b","a/c","b/a","c/a"}),P481="l"),VLOOKUP(R481,$AC$2:$AD$17,2,FALSE),IF(AND(OR($E484={"a/b","a/c","b/a","c/a"}),P480="w"),VLOOKUP(R480,$AA$2:$AB$17,2,FALSE),IF(AND(OR($E484={"a/b","a/c","b/a","c/a"}),P480="l"),VLOOKUP(R480,$AC$2:$AD$17,2,FALSE),IF(AND(OR($E484={"a/b","a/c","b/a","c/a"}),P479="w"),VLOOKUP(R479,$AA$2:$AB$17,2,FALSE),IF(AND(OR($E484={"a/b","a/c","b/a","c/a"}),P479="l"),VLOOKUP(R479,$AC$2:$AD$17,2,FALSE),IF(AND(OR($E484={"a/b","a/c","b/a","c/a"}),P478="w"),VLOOKUP(R478,$AA$2:$AB$17,2,FALSE),IF(AND(OR($E484={"a/b","a/c","b/a","c/a"}),P478="l"),VLOOKUP(R478,$AC$2:$AD$17,2,FALSE),IF(AND(OR($E484={"a/b","a/c","b/a","c/a"}),P477="w"),VLOOKUP(R477,$AA$2:$AB$17,2,FALSE),IF(AND(OR($E484={"a/b","a/c","b/a","c/a"}),P477="l"),VLOOKUP(R477,$AC$2:$AD$17,2,FALSE),IF(AND(OR($E484={"a/b","a/c","b/a","c/a"}),P476="w"),VLOOKUP(R476,$AA$2:$AB$17,2,FALSE),IF(AND(OR($E484={"a/b","a/c","b/a","c/a"}),P476="l"),VLOOKUP(R476,$AC$2:$AD$17,2,FALSE),IF(AND(OR($E484={"a/b","a/c","b/a","c/a"}),P475="w"),VLOOKUP(R475,$AA$2:$AB$17,2,FALSE),IF(AND(OR($E484={"a/b","a/c","b/a","c/a"}),P475="l"),VLOOKUP(R475,$AC$2:$AD$17,2,FALSE),IF(AND(OR($E484={"a/b","a/c","b/a","c/a"}),P474="w"),VLOOKUP(R474,$AA$2:$AB$17,2,FALSE),IF(AND(OR($E484={"a/b","a/c","b/a","c/a"}),P474="l"),VLOOKUP(R474,$AC$2:$AD$17,2,FALSE),IF(OR($E484={"a/b","a/c","b/a","c/a"}),1,"")))))))))))))))))))))))</f>
        <v/>
      </c>
      <c r="S485" s="13" t="str">
        <f>IF(AND(T485="c",$A485&gt;=1,OR(U485={1,"2a","2b",3,"5a","5b","10a","10b","20a","20b","40a","40b","80a","80b","160a","160b"})),"w",IF(AND(T485="",$A485&gt;=1,OR(U485={1,"2a","2b",3,"5a","5b","10a","10b","20a","20b","40a","40b","80a","80b","160a","160b"})),"l",""))</f>
        <v/>
      </c>
      <c r="T485" s="7" t="str">
        <f>IF(OR($A485={2,5,8,11,14,17,20,23,26,29,32,35}),"c","")</f>
        <v/>
      </c>
      <c r="U485" s="14" t="str">
        <f>IF(AND(OR($E484={"a/b","b/c","b/a","c/b"}),S484="w"),VLOOKUP(U484,$AA$2:$AB$17,2,FALSE),IF(AND(OR($E484={"a/b","b/c","b/a","c/b"}),S484="l"),VLOOKUP(U484,$AC$2:$AD$17,2,FALSE),IF(AND(OR($E484={"a/b","b/c","b/a","c/b"}),S483="w"),VLOOKUP(U483,$AA$2:$AB$17,2,FALSE),IF(AND(OR($E484={"a/b","b/c","b/a","c/b"}),S483="l"),VLOOKUP(U483,$AC$2:$AD$17,2,FALSE),IF(AND(OR($E484={"a/b","b/c","b/a","c/b"}),S482="w"),VLOOKUP(U482,$AA$2:$AB$17,2,FALSE),IF(AND(OR($E484={"a/b","b/c","b/a","c/b"}),S482="l"),VLOOKUP(U482,$AC$2:$AD$17,2,FALSE),IF(AND(OR($E484={"a/b","b/c","b/a","c/b"}),S481="w"),VLOOKUP(U481,$AA$2:$AB$17,2,FALSE),IF(AND(OR($E484={"a/b","b/c","b/a","c/b"}),S481="l"),VLOOKUP(U481,$AC$2:$AD$17,2,FALSE),IF(AND(OR($E484={"a/b","b/c","b/a","c/b"}),S480="w"),VLOOKUP(U480,$AA$2:$AB$17,2,FALSE),IF(AND(OR($E484={"a/b","b/c","b/a","c/b"}),S480="l"),VLOOKUP(U480,$AC$2:$AD$17,2,FALSE),IF(AND(OR($E484={"a/b","b/c","b/a","c/b"}),S479="w"),VLOOKUP(U479,$AA$2:$AB$17,2,FALSE),IF(AND(OR($E484={"a/b","b/c","b/a","c/b"}),S479="l"),VLOOKUP(U479,$AC$2:$AD$17,2,FALSE),IF(AND(OR($E484={"a/b","b/c","b/a","c/b"}),S478="w"),VLOOKUP(U478,$AA$2:$AB$17,2,FALSE),IF(AND(OR($E484={"a/b","b/c","b/a","c/b"}),S478="l"),VLOOKUP(U478,$AC$2:$AD$17,2,FALSE),IF(AND(OR($E484={"a/b","b/c","b/a","c/b"}),S477="w"),VLOOKUP(U477,$AA$2:$AB$17,2,FALSE),IF(AND(OR($E484={"a/b","b/c","b/a","c/b"}),S477="l"),VLOOKUP(U477,$AC$2:$AD$17,2,FALSE),IF(AND(OR($E484={"a/b","b/c","b/a","c/b"}),S476="w"),VLOOKUP(U476,$AA$2:$AB$17,2,FALSE),IF(AND(OR($E484={"a/b","b/c","b/a","c/b"}),S476="l"),VLOOKUP(U476,$AC$2:$AD$17,2,FALSE),IF(AND(OR($E484={"a/b","b/c","b/a","c/b"}),S475="w"),VLOOKUP(U475,$AA$2:$AB$17,2,FALSE),IF(AND(OR($E484={"a/b","b/c","b/a","c/b"}),S475="l"),VLOOKUP(U475,$AC$2:$AD$17,2,FALSE),IF(AND(OR($E484={"a/b","b/c","b/a","c/b"}),S474="w"),VLOOKUP(U474,$AA$2:$AB$17,2,FALSE),IF(AND(OR($E484={"a/b","b/c","b/a","c/b"}),S474="l"),VLOOKUP(U474,$AC$2:$AD$17,2,FALSE),IF(OR($E484={"a/b","b/c","b/a","c/b"}),1,"")))))))))))))))))))))))</f>
        <v/>
      </c>
      <c r="V485" s="13" t="str">
        <f>IF(AND(W485="c",$A485&gt;=1,OR(X485={1,"2a","2b",3,"5a","5b","10a","10b","20a","20b","40a","40b","80a","80b","160a","160b"})),"w",IF(AND(W485="",$A485&gt;=1,OR(X485={1,"2a","2b",3,"5a","5b","10a","10b","20a","20b","40a","40b","80a","80b","160a","160b"})),"l",""))</f>
        <v/>
      </c>
      <c r="W485" s="7" t="str">
        <f>IF(OR($A485={3,6,9,12,15,18,21,24,27,30,33,36}),"c","")</f>
        <v/>
      </c>
      <c r="X485" s="14" t="str">
        <f>IF(AND(OR($E484={"a/c","b/c","c/a","c/b"}),V484="w"),VLOOKUP(X484,$AA$2:$AB$17,2,FALSE),IF(AND(OR($E484={"a/c","b/c","c/a","c/b"}),V484="l"),VLOOKUP(X484,$AC$2:$AD$17,2,FALSE),IF(AND(OR($E484={"a/c","b/c","c/a","c/b"}),V483="w"),VLOOKUP(X483,$AA$2:$AB$17,2,FALSE),IF(AND(OR($E484={"a/c","b/c","c/a","c/b"}),V483="l"),VLOOKUP(X483,$AC$2:$AD$17,2,FALSE),IF(AND(OR($E484={"a/c","b/c","c/a","c/b"}),V482="w"),VLOOKUP(X482,$AA$2:$AB$17,2,FALSE),IF(AND(OR($E484={"a/c","b/c","c/a","c/b"}),V482="l"),VLOOKUP(X482,$AC$2:$AD$17,2,FALSE),IF(AND(OR($E484={"a/c","b/c","c/a","c/b"}),V481="w"),VLOOKUP(X481,$AA$2:$AB$17,2,FALSE),IF(AND(OR($E484={"a/c","b/c","c/a","c/b"}),V481="l"),VLOOKUP(X481,$AC$2:$AD$17,2,FALSE),IF(AND(OR($E484={"a/c","b/c","c/a","c/b"}),V480="w"),VLOOKUP(X480,$AA$2:$AB$17,2,FALSE),IF(AND(OR($E484={"a/c","b/c","c/a","c/b"}),V480="l"),VLOOKUP(X480,$AC$2:$AD$17,2,FALSE),IF(AND(OR($E484={"a/c","b/c","c/a","c/b"}),V479="w"),VLOOKUP(X479,$AA$2:$AB$17,2,FALSE),IF(AND(OR($E484={"a/c","b/c","c/a","c/b"}),V479="l"),VLOOKUP(X479,$AC$2:$AD$17,2,FALSE),IF(AND(OR($E484={"a/c","b/c","c/a","c/b"}),V478="w"),VLOOKUP(X478,$AA$2:$AB$17,2,FALSE),IF(AND(OR($E484={"a/c","b/c","c/a","c/b"}),V478="l"),VLOOKUP(X478,$AC$2:$AD$17,2,FALSE),IF(AND(OR($E484={"a/c","b/c","c/a","c/b"}),V477="w"),VLOOKUP(X477,$AA$2:$AB$17,2,FALSE),IF(AND(OR($E484={"a/c","b/c","c/a","c/b"}),V477="l"),VLOOKUP(X477,$AC$2:$AD$17,2,FALSE),IF(AND(OR($E484={"a/c","b/c","c/a","c/b"}),V476="w"),VLOOKUP(X476,$AA$2:$AB$17,2,FALSE),IF(AND(OR($E484={"a/c","b/c","c/a","c/b"}),V476="l"),VLOOKUP(X476,$AC$2:$AD$17,2,FALSE),IF(AND(OR($E484={"a/c","b/c","c/a","c/b"}),V475="w"),VLOOKUP(X475,$AA$2:$AB$17,2,FALSE),IF(AND(OR($E484={"a/c","b/c","c/a","c/b"}),V475="l"),VLOOKUP(X475,$AC$2:$AD$17,2,FALSE),IF(AND(OR($E484={"a/c","b/c","c/a","c/b"}),V474="w"),VLOOKUP(X474,$AA$2:$AB$17,2,FALSE),IF(AND(OR($E484={"a/c","b/c","c/a","c/b"}),V474="l"),VLOOKUP(X474,$AC$2:$AD$17,2,FALSE),IF(OR($E484={"a/c","b/c","c/a","c/b"}),1,"")))))))))))))))))))))))</f>
        <v/>
      </c>
      <c r="Y485" s="12">
        <f t="shared" si="43"/>
        <v>0</v>
      </c>
      <c r="Z485" s="27">
        <f t="shared" si="44"/>
        <v>0</v>
      </c>
    </row>
    <row r="486" spans="2:26">
      <c r="B486" s="9" t="str">
        <f>IF(OR($A486={1,2,3,4,5,6,7,8,9,10,11,12}),1,IF(OR($A486={13,14,15,16,17,18,19,20,21,22,23,24}),2,IF(OR($A486={25,26,27,28,29,30,31,32,33,34,35,36}),3,"")))</f>
        <v/>
      </c>
      <c r="C486" s="9" t="str">
        <f>IF(OR($A486={1,4,7,10,13,16,19,22,25,28,31,34}),"A",IF(OR($A486={2,5,8,11,14,17,20,23,26,29,32,35}),"B",IF(OR($A486={3,6,9,12,15,18,21,24,27,30,33,36}),"C","")))</f>
        <v/>
      </c>
      <c r="D486" t="str">
        <f t="shared" si="45"/>
        <v/>
      </c>
      <c r="E486" t="str">
        <f t="shared" si="46"/>
        <v/>
      </c>
      <c r="F486" s="13" t="str">
        <f>IF(AND(G486="d",$A486&gt;=1,OR(H486={1,"2a","2b",3,"5a","5b","10a","10b","20a","20b","40a","40b","80a","80b","160a","160b"})),"w",IF(AND(G486="",$A486&gt;=1,OR(H486={1,"2a","2b",3,"5a","5b","10a","10b","20a","20b","40a","40b","80a","80b","160a","160b"})),"l",""))</f>
        <v/>
      </c>
      <c r="G486" s="7" t="str">
        <f>IF(OR($A486={1,2,3,4,5,6,7,8,9,10,11,12}),"d","")</f>
        <v/>
      </c>
      <c r="H486" s="14" t="str">
        <f>IF(AND(OR($D485={"1/2","1/3","2/1","3/1"}),F485="w"),VLOOKUP(H485,$AA$2:$AB$17,2,FALSE),IF(AND(OR($D485={"1/2","1/3","2/1","3/1"}),F485="l"),VLOOKUP(H485,$AC$2:$AD$17,2,FALSE),IF(AND(OR($D485={"1/2","1/3","2/1","3/1"}),F484="w"),VLOOKUP(H484,$AA$2:$AB$17,2,FALSE),IF(AND(OR($D485={"1/2","1/3","2/1","3/1"}),F484="l"),VLOOKUP(H484,$AC$2:$AD$17,2,FALSE),IF(AND(OR($D485={"1/2","1/3","2/1","3/1"}),F483="w"),VLOOKUP(H483,$AA$2:$AB$17,2,FALSE),IF(AND(OR($D485={"1/2","1/3","2/1","3/1"}),F483="l"),VLOOKUP(H483,$AC$2:$AD$17,2,FALSE),IF(AND(OR($D485={"1/2","1/3","2/1","3/1"}),F482="w"),VLOOKUP(H482,$AA$2:$AB$17,2,FALSE),IF(AND(OR($D485={"1/2","1/3","2/1","3/1"}),F482="l"),VLOOKUP(H482,$AC$2:$AD$17,2,FALSE),IF(AND(OR($D485={"1/2","1/3","2/1","3/1"}),F481="w"),VLOOKUP(H481,$AA$2:$AB$17,2,FALSE),IF(AND(OR($D485={"1/2","1/3","2/1","3/1"}),F481="l"),VLOOKUP(H481,$AC$2:$AD$17,2,FALSE),IF(AND(OR($D485={"1/2","1/3","2/1","3/1"}),F480="w"),VLOOKUP(H480,$AA$2:$AB$17,2,FALSE),IF(AND(OR($D485={"1/2","1/3","2/1","3/1"}),F480="l"),VLOOKUP(H480,$AC$2:$AD$17,2,FALSE),IF(AND(OR($D485={"1/2","1/3","2/1","3/1"}),F479="w"),VLOOKUP(H479,$AA$2:$AB$17,2,FALSE),IF(AND(OR($D485={"1/2","1/3","2/1","3/1"}),F479="l"),VLOOKUP(H479,$AC$2:$AD$17,2,FALSE),IF(AND(OR($D485={"1/2","1/3","2/1","3/1"}),F478="w"),VLOOKUP(H478,$AA$2:$AB$17,2,FALSE),IF(AND(OR($D485={"1/2","1/3","2/1","3/1"}),F478="l"),VLOOKUP(H478,$AC$2:$AD$17,2,FALSE),IF(AND(OR($D485={"1/2","1/3","2/1","3/1"}),F477="w"),VLOOKUP(H477,$AA$2:$AB$17,2,FALSE),IF(AND(OR($D485={"1/2","1/3","2/1","3/1"}),F477="l"),VLOOKUP(H477,$AC$2:$AD$17,2,FALSE),IF(AND(OR($D485={"1/2","1/3","2/1","3/1"}),F476="w"),VLOOKUP(H476,$AA$2:$AB$17,2,FALSE),IF(AND(OR($D485={"1/2","1/3","2/1","3/1"}),F476="l"),VLOOKUP(H476,$AC$2:$AD$17,2,FALSE),IF(AND(OR($D485={"1/2","1/3","2/1","3/1"}),F475="w"),VLOOKUP(H475,$AA$2:$AB$17,2,FALSE),IF(AND(OR($D485={"1/2","1/3","2/1","3/1"}),F475="l"),VLOOKUP(H475,$AC$2:$AD$17,2,FALSE),IF(OR($D485={"1/2","1/3","2/1","3/1"}),1,"")))))))))))))))))))))))</f>
        <v/>
      </c>
      <c r="I486" s="13" t="str">
        <f>IF(AND(J486="d",$A486&gt;=1,OR(K486={1,"2a","2b",3,"5a","5b","10a","10b","20a","20b","40a","40b","80a","80b","160a","160b"})),"w",IF(AND(J486="",$A486&gt;=1,OR(K486={1,"2a","2b",3,"5a","5b","10a","10b","20a","20b","40a","40b","80a","80b","160a","160b"})),"l",""))</f>
        <v/>
      </c>
      <c r="J486" s="7" t="str">
        <f>IF(OR($A486={13,14,15,16,17,18,19,20,21,22,23,24}),"d","")</f>
        <v/>
      </c>
      <c r="K486" s="14" t="str">
        <f>IF(AND(OR($D485={"1/2","2/3","2/1","3/2"}),I485="w"),VLOOKUP(K485,$AA$2:$AB$17,2,FALSE),IF(AND(OR($D485={"1/2","2/3","2/1","3/2"}),I485="l"),VLOOKUP(K485,$AC$2:$AD$17,2,FALSE),IF(AND(OR($D485={"1/2","2/3","2/1","3/2"}),I484="w"),VLOOKUP(K484,$AA$2:$AB$17,2,FALSE),IF(AND(OR($D485={"1/2","2/3","2/1","3/2"}),I484="l"),VLOOKUP(K484,$AC$2:$AD$17,2,FALSE),IF(AND(OR($D485={"1/2","2/3","2/1","3/2"}),I483="w"),VLOOKUP(K483,$AA$2:$AB$17,2,FALSE),IF(AND(OR($D485={"1/2","2/3","2/1","3/2"}),I483="l"),VLOOKUP(K483,$AC$2:$AD$17,2,FALSE),IF(AND(OR($D485={"1/2","2/3","2/1","3/2"}),I482="w"),VLOOKUP(K482,$AA$2:$AB$17,2,FALSE),IF(AND(OR($D485={"1/2","2/3","2/1","3/2"}),I482="l"),VLOOKUP(K482,$AC$2:$AD$17,2,FALSE),IF(AND(OR($D485={"1/2","2/3","2/1","3/2"}),I481="w"),VLOOKUP(K481,$AA$2:$AB$17,2,FALSE),IF(AND(OR($D485={"1/2","2/3","2/1","3/2"}),I481="l"),VLOOKUP(K481,$AC$2:$AD$17,2,FALSE),IF(AND(OR($D485={"1/2","2/3","2/1","3/2"}),I480="w"),VLOOKUP(K480,$AA$2:$AB$17,2,FALSE),IF(AND(OR($D485={"1/2","2/3","2/1","3/2"}),I480="l"),VLOOKUP(K480,$AC$2:$AD$17,2,FALSE),IF(AND(OR($D485={"1/2","2/3","2/1","3/2"}),I479="w"),VLOOKUP(K479,$AA$2:$AB$17,2,FALSE),IF(AND(OR($D485={"1/2","2/3","2/1","3/2"}),I479="l"),VLOOKUP(K479,$AC$2:$AD$17,2,FALSE),IF(AND(OR($D485={"1/2","2/3","2/1","3/2"}),I478="w"),VLOOKUP(K478,$AA$2:$AB$17,2,FALSE),IF(AND(OR($D485={"1/2","2/3","2/1","3/2"}),I478="l"),VLOOKUP(K478,$AC$2:$AD$17,2,FALSE),IF(AND(OR($D485={"1/2","2/3","2/1","3/2"}),I477="w"),VLOOKUP(K477,$AA$2:$AB$17,2,FALSE),IF(AND(OR($D485={"1/2","2/3","2/1","3/2"}),I477="l"),VLOOKUP(K477,$AC$2:$AD$17,2,FALSE),IF(AND(OR($D485={"1/2","2/3","2/1","3/2"}),I476="w"),VLOOKUP(K476,$AA$2:$AB$17,2,FALSE),IF(AND(OR($D485={"1/2","2/3","2/1","3/2"}),I476="l"),VLOOKUP(K476,$AC$2:$AD$17,2,FALSE),IF(AND(OR($D485={"1/2","2/3","2/1","3/2"}),I475="w"),VLOOKUP(K475,$AA$2:$AB$17,2,FALSE),IF(AND(OR($D485={"1/2","2/3","2/1","3/2"}),I475="l"),VLOOKUP(K475,$AC$2:$AD$17,2,FALSE),IF(OR($D485={"1/2","2/3","2/1","3/2"}),1,"")))))))))))))))))))))))</f>
        <v/>
      </c>
      <c r="L486" s="13" t="str">
        <f>IF(AND(M486="d",$A486&gt;=1,OR(N486={1,"2a","2b",3,"5a","5b","10a","10b","20a","20b","40a","40b","80a","80b","160a","160b"})),"w",IF(AND(M486="",$A486&gt;=1,OR(N486={1,"2a","2b",3,"5a","5b","10a","10b","20a","20b","40a","40b","80a","80b","160a","160b"})),"l",""))</f>
        <v/>
      </c>
      <c r="M486" s="7" t="str">
        <f>IF(OR($A486={25,26,27,28,29,30,31,32,33,34,35,36}),"d","")</f>
        <v/>
      </c>
      <c r="N486" s="14" t="str">
        <f>IF(AND(OR($D485={"1/3","2/3","3/1","3/2"}),L485="w"),VLOOKUP(N485,$AA$2:$AB$17,2,FALSE),IF(AND(OR($D485={"1/3","2/3","3/1","3/2"}),L485="l"),VLOOKUP(N485,$AC$2:$AD$17,2,FALSE),IF(AND(OR($D485={"1/3","2/3","3/1","3/2"}),L484="w"),VLOOKUP(N484,$AA$2:$AB$17,2,FALSE),IF(AND(OR($D485={"1/3","2/3","3/1","3/2"}),L484="l"),VLOOKUP(N484,$AC$2:$AD$17,2,FALSE),IF(AND(OR($D485={"1/3","2/3","3/1","3/2"}),L483="w"),VLOOKUP(N483,$AA$2:$AB$17,2,FALSE),IF(AND(OR($D485={"1/3","2/3","3/1","3/2"}),L483="l"),VLOOKUP(N483,$AC$2:$AD$17,2,FALSE),IF(AND(OR($D485={"1/3","2/3","3/1","3/2"}),L482="w"),VLOOKUP(N482,$AA$2:$AB$17,2,FALSE),IF(AND(OR($D485={"1/3","2/3","3/1","3/2"}),L482="l"),VLOOKUP(N482,$AC$2:$AD$17,2,FALSE),IF(AND(OR($D485={"1/3","2/3","3/1","3/2"}),L481="w"),VLOOKUP(N481,$AA$2:$AB$17,2,FALSE),IF(AND(OR($D485={"1/3","2/3","3/1","3/2"}),L481="l"),VLOOKUP(N481,$AC$2:$AD$17,2,FALSE),IF(AND(OR($D485={"1/3","2/3","3/1","3/2"}),L480="w"),VLOOKUP(N480,$AA$2:$AB$17,2,FALSE),IF(AND(OR($D485={"1/3","2/3","3/1","3/2"}),L480="l"),VLOOKUP(N480,$AC$2:$AD$17,2,FALSE),IF(AND(OR($D485={"1/3","2/3","3/1","3/2"}),L479="w"),VLOOKUP(N479,$AA$2:$AB$17,2,FALSE),IF(AND(OR($D485={"1/3","2/3","3/1","3/2"}),L479="l"),VLOOKUP(N479,$AC$2:$AD$17,2,FALSE),IF(AND(OR($D485={"1/3","2/3","3/1","3/2"}),L478="w"),VLOOKUP(N478,$AA$2:$AB$17,2,FALSE),IF(AND(OR($D485={"1/3","2/3","3/1","3/2"}),L478="l"),VLOOKUP(N478,$AC$2:$AD$17,2,FALSE),IF(AND(OR($D485={"1/3","2/3","3/1","3/2"}),L477="w"),VLOOKUP(N477,$AA$2:$AB$17,2,FALSE),IF(AND(OR($D485={"1/3","2/3","3/1","3/2"}),L477="l"),VLOOKUP(N477,$AC$2:$AD$17,2,FALSE),IF(AND(OR($D485={"1/3","2/3","3/1","3/2"}),L476="w"),VLOOKUP(N476,$AA$2:$AB$17,2,FALSE),IF(AND(OR($D485={"1/3","2/3","3/1","3/2"}),L476="l"),VLOOKUP(N476,$AC$2:$AD$17,2,FALSE),IF(AND(OR($D485={"1/3","2/3","3/1","3/2"}),L475="w"),VLOOKUP(N475,$AA$2:$AB$17,2,FALSE),IF(AND(OR($D485={"1/3","2/3","3/1","3/2"}),L475="l"),VLOOKUP(N475,$AC$2:$AD$17,2,FALSE),IF(OR($D485={"1/3","2/3","3/1","3/2"}),1,"")))))))))))))))))))))))</f>
        <v/>
      </c>
      <c r="O486" s="12">
        <f t="shared" si="42"/>
        <v>0</v>
      </c>
      <c r="P486" s="13" t="str">
        <f>IF(AND(Q486="c",$A486&gt;=1,OR(R486={1,"2a","2b",3,"5a","5b","10a","10b","20a","20b","40a","40b","80a","80b","160a","160b"})),"w",IF(AND(Q486="",$A486&gt;=1,OR(R486={1,"2a","2b",3,"5a","5b","10a","10b","20a","20b","40a","40b","80a","80b","160a","160b"})),"l",""))</f>
        <v/>
      </c>
      <c r="Q486" s="7" t="str">
        <f>IF(OR($A486={1,4,7,10,13,16,19,22,25,28,31,34}),"c","")</f>
        <v/>
      </c>
      <c r="R486" s="14" t="str">
        <f>IF(AND(OR($E485={"a/b","a/c","b/a","c/a"}),P485="w"),VLOOKUP(R485,$AA$2:$AB$17,2,FALSE),IF(AND(OR($E485={"a/b","a/c","b/a","c/a"}),P485="l"),VLOOKUP(R485,$AC$2:$AD$17,2,FALSE),IF(AND(OR($E485={"a/b","a/c","b/a","c/a"}),P484="w"),VLOOKUP(R484,$AA$2:$AB$17,2,FALSE),IF(AND(OR($E485={"a/b","a/c","b/a","c/a"}),P484="l"),VLOOKUP(R484,$AC$2:$AD$17,2,FALSE),IF(AND(OR($E485={"a/b","a/c","b/a","c/a"}),P483="w"),VLOOKUP(R483,$AA$2:$AB$17,2,FALSE),IF(AND(OR($E485={"a/b","a/c","b/a","c/a"}),P483="l"),VLOOKUP(R483,$AC$2:$AD$17,2,FALSE),IF(AND(OR($E485={"a/b","a/c","b/a","c/a"}),P482="w"),VLOOKUP(R482,$AA$2:$AB$17,2,FALSE),IF(AND(OR($E485={"a/b","a/c","b/a","c/a"}),P482="l"),VLOOKUP(R482,$AC$2:$AD$17,2,FALSE),IF(AND(OR($E485={"a/b","a/c","b/a","c/a"}),P481="w"),VLOOKUP(R481,$AA$2:$AB$17,2,FALSE),IF(AND(OR($E485={"a/b","a/c","b/a","c/a"}),P481="l"),VLOOKUP(R481,$AC$2:$AD$17,2,FALSE),IF(AND(OR($E485={"a/b","a/c","b/a","c/a"}),P480="w"),VLOOKUP(R480,$AA$2:$AB$17,2,FALSE),IF(AND(OR($E485={"a/b","a/c","b/a","c/a"}),P480="l"),VLOOKUP(R480,$AC$2:$AD$17,2,FALSE),IF(AND(OR($E485={"a/b","a/c","b/a","c/a"}),P479="w"),VLOOKUP(R479,$AA$2:$AB$17,2,FALSE),IF(AND(OR($E485={"a/b","a/c","b/a","c/a"}),P479="l"),VLOOKUP(R479,$AC$2:$AD$17,2,FALSE),IF(AND(OR($E485={"a/b","a/c","b/a","c/a"}),P478="w"),VLOOKUP(R478,$AA$2:$AB$17,2,FALSE),IF(AND(OR($E485={"a/b","a/c","b/a","c/a"}),P478="l"),VLOOKUP(R478,$AC$2:$AD$17,2,FALSE),IF(AND(OR($E485={"a/b","a/c","b/a","c/a"}),P477="w"),VLOOKUP(R477,$AA$2:$AB$17,2,FALSE),IF(AND(OR($E485={"a/b","a/c","b/a","c/a"}),P477="l"),VLOOKUP(R477,$AC$2:$AD$17,2,FALSE),IF(AND(OR($E485={"a/b","a/c","b/a","c/a"}),P476="w"),VLOOKUP(R476,$AA$2:$AB$17,2,FALSE),IF(AND(OR($E485={"a/b","a/c","b/a","c/a"}),P476="l"),VLOOKUP(R476,$AC$2:$AD$17,2,FALSE),IF(AND(OR($E485={"a/b","a/c","b/a","c/a"}),P475="w"),VLOOKUP(R475,$AA$2:$AB$17,2,FALSE),IF(AND(OR($E485={"a/b","a/c","b/a","c/a"}),P475="l"),VLOOKUP(R475,$AC$2:$AD$17,2,FALSE),IF(OR($E485={"a/b","a/c","b/a","c/a"}),1,"")))))))))))))))))))))))</f>
        <v/>
      </c>
      <c r="S486" s="13" t="str">
        <f>IF(AND(T486="c",$A486&gt;=1,OR(U486={1,"2a","2b",3,"5a","5b","10a","10b","20a","20b","40a","40b","80a","80b","160a","160b"})),"w",IF(AND(T486="",$A486&gt;=1,OR(U486={1,"2a","2b",3,"5a","5b","10a","10b","20a","20b","40a","40b","80a","80b","160a","160b"})),"l",""))</f>
        <v/>
      </c>
      <c r="T486" s="7" t="str">
        <f>IF(OR($A486={2,5,8,11,14,17,20,23,26,29,32,35}),"c","")</f>
        <v/>
      </c>
      <c r="U486" s="14" t="str">
        <f>IF(AND(OR($E485={"a/b","b/c","b/a","c/b"}),S485="w"),VLOOKUP(U485,$AA$2:$AB$17,2,FALSE),IF(AND(OR($E485={"a/b","b/c","b/a","c/b"}),S485="l"),VLOOKUP(U485,$AC$2:$AD$17,2,FALSE),IF(AND(OR($E485={"a/b","b/c","b/a","c/b"}),S484="w"),VLOOKUP(U484,$AA$2:$AB$17,2,FALSE),IF(AND(OR($E485={"a/b","b/c","b/a","c/b"}),S484="l"),VLOOKUP(U484,$AC$2:$AD$17,2,FALSE),IF(AND(OR($E485={"a/b","b/c","b/a","c/b"}),S483="w"),VLOOKUP(U483,$AA$2:$AB$17,2,FALSE),IF(AND(OR($E485={"a/b","b/c","b/a","c/b"}),S483="l"),VLOOKUP(U483,$AC$2:$AD$17,2,FALSE),IF(AND(OR($E485={"a/b","b/c","b/a","c/b"}),S482="w"),VLOOKUP(U482,$AA$2:$AB$17,2,FALSE),IF(AND(OR($E485={"a/b","b/c","b/a","c/b"}),S482="l"),VLOOKUP(U482,$AC$2:$AD$17,2,FALSE),IF(AND(OR($E485={"a/b","b/c","b/a","c/b"}),S481="w"),VLOOKUP(U481,$AA$2:$AB$17,2,FALSE),IF(AND(OR($E485={"a/b","b/c","b/a","c/b"}),S481="l"),VLOOKUP(U481,$AC$2:$AD$17,2,FALSE),IF(AND(OR($E485={"a/b","b/c","b/a","c/b"}),S480="w"),VLOOKUP(U480,$AA$2:$AB$17,2,FALSE),IF(AND(OR($E485={"a/b","b/c","b/a","c/b"}),S480="l"),VLOOKUP(U480,$AC$2:$AD$17,2,FALSE),IF(AND(OR($E485={"a/b","b/c","b/a","c/b"}),S479="w"),VLOOKUP(U479,$AA$2:$AB$17,2,FALSE),IF(AND(OR($E485={"a/b","b/c","b/a","c/b"}),S479="l"),VLOOKUP(U479,$AC$2:$AD$17,2,FALSE),IF(AND(OR($E485={"a/b","b/c","b/a","c/b"}),S478="w"),VLOOKUP(U478,$AA$2:$AB$17,2,FALSE),IF(AND(OR($E485={"a/b","b/c","b/a","c/b"}),S478="l"),VLOOKUP(U478,$AC$2:$AD$17,2,FALSE),IF(AND(OR($E485={"a/b","b/c","b/a","c/b"}),S477="w"),VLOOKUP(U477,$AA$2:$AB$17,2,FALSE),IF(AND(OR($E485={"a/b","b/c","b/a","c/b"}),S477="l"),VLOOKUP(U477,$AC$2:$AD$17,2,FALSE),IF(AND(OR($E485={"a/b","b/c","b/a","c/b"}),S476="w"),VLOOKUP(U476,$AA$2:$AB$17,2,FALSE),IF(AND(OR($E485={"a/b","b/c","b/a","c/b"}),S476="l"),VLOOKUP(U476,$AC$2:$AD$17,2,FALSE),IF(AND(OR($E485={"a/b","b/c","b/a","c/b"}),S475="w"),VLOOKUP(U475,$AA$2:$AB$17,2,FALSE),IF(AND(OR($E485={"a/b","b/c","b/a","c/b"}),S475="l"),VLOOKUP(U475,$AC$2:$AD$17,2,FALSE),IF(OR($E485={"a/b","b/c","b/a","c/b"}),1,"")))))))))))))))))))))))</f>
        <v/>
      </c>
      <c r="V486" s="13" t="str">
        <f>IF(AND(W486="c",$A486&gt;=1,OR(X486={1,"2a","2b",3,"5a","5b","10a","10b","20a","20b","40a","40b","80a","80b","160a","160b"})),"w",IF(AND(W486="",$A486&gt;=1,OR(X486={1,"2a","2b",3,"5a","5b","10a","10b","20a","20b","40a","40b","80a","80b","160a","160b"})),"l",""))</f>
        <v/>
      </c>
      <c r="W486" s="7" t="str">
        <f>IF(OR($A486={3,6,9,12,15,18,21,24,27,30,33,36}),"c","")</f>
        <v/>
      </c>
      <c r="X486" s="14" t="str">
        <f>IF(AND(OR($E485={"a/c","b/c","c/a","c/b"}),V485="w"),VLOOKUP(X485,$AA$2:$AB$17,2,FALSE),IF(AND(OR($E485={"a/c","b/c","c/a","c/b"}),V485="l"),VLOOKUP(X485,$AC$2:$AD$17,2,FALSE),IF(AND(OR($E485={"a/c","b/c","c/a","c/b"}),V484="w"),VLOOKUP(X484,$AA$2:$AB$17,2,FALSE),IF(AND(OR($E485={"a/c","b/c","c/a","c/b"}),V484="l"),VLOOKUP(X484,$AC$2:$AD$17,2,FALSE),IF(AND(OR($E485={"a/c","b/c","c/a","c/b"}),V483="w"),VLOOKUP(X483,$AA$2:$AB$17,2,FALSE),IF(AND(OR($E485={"a/c","b/c","c/a","c/b"}),V483="l"),VLOOKUP(X483,$AC$2:$AD$17,2,FALSE),IF(AND(OR($E485={"a/c","b/c","c/a","c/b"}),V482="w"),VLOOKUP(X482,$AA$2:$AB$17,2,FALSE),IF(AND(OR($E485={"a/c","b/c","c/a","c/b"}),V482="l"),VLOOKUP(X482,$AC$2:$AD$17,2,FALSE),IF(AND(OR($E485={"a/c","b/c","c/a","c/b"}),V481="w"),VLOOKUP(X481,$AA$2:$AB$17,2,FALSE),IF(AND(OR($E485={"a/c","b/c","c/a","c/b"}),V481="l"),VLOOKUP(X481,$AC$2:$AD$17,2,FALSE),IF(AND(OR($E485={"a/c","b/c","c/a","c/b"}),V480="w"),VLOOKUP(X480,$AA$2:$AB$17,2,FALSE),IF(AND(OR($E485={"a/c","b/c","c/a","c/b"}),V480="l"),VLOOKUP(X480,$AC$2:$AD$17,2,FALSE),IF(AND(OR($E485={"a/c","b/c","c/a","c/b"}),V479="w"),VLOOKUP(X479,$AA$2:$AB$17,2,FALSE),IF(AND(OR($E485={"a/c","b/c","c/a","c/b"}),V479="l"),VLOOKUP(X479,$AC$2:$AD$17,2,FALSE),IF(AND(OR($E485={"a/c","b/c","c/a","c/b"}),V478="w"),VLOOKUP(X478,$AA$2:$AB$17,2,FALSE),IF(AND(OR($E485={"a/c","b/c","c/a","c/b"}),V478="l"),VLOOKUP(X478,$AC$2:$AD$17,2,FALSE),IF(AND(OR($E485={"a/c","b/c","c/a","c/b"}),V477="w"),VLOOKUP(X477,$AA$2:$AB$17,2,FALSE),IF(AND(OR($E485={"a/c","b/c","c/a","c/b"}),V477="l"),VLOOKUP(X477,$AC$2:$AD$17,2,FALSE),IF(AND(OR($E485={"a/c","b/c","c/a","c/b"}),V476="w"),VLOOKUP(X476,$AA$2:$AB$17,2,FALSE),IF(AND(OR($E485={"a/c","b/c","c/a","c/b"}),V476="l"),VLOOKUP(X476,$AC$2:$AD$17,2,FALSE),IF(AND(OR($E485={"a/c","b/c","c/a","c/b"}),V475="w"),VLOOKUP(X475,$AA$2:$AB$17,2,FALSE),IF(AND(OR($E485={"a/c","b/c","c/a","c/b"}),V475="l"),VLOOKUP(X475,$AC$2:$AD$17,2,FALSE),IF(OR($E485={"a/c","b/c","c/a","c/b"}),1,"")))))))))))))))))))))))</f>
        <v/>
      </c>
      <c r="Y486" s="12">
        <f t="shared" si="43"/>
        <v>0</v>
      </c>
      <c r="Z486" s="27">
        <f t="shared" si="44"/>
        <v>0</v>
      </c>
    </row>
    <row r="487" spans="2:26">
      <c r="B487" s="9" t="str">
        <f>IF(OR($A487={1,2,3,4,5,6,7,8,9,10,11,12}),1,IF(OR($A487={13,14,15,16,17,18,19,20,21,22,23,24}),2,IF(OR($A487={25,26,27,28,29,30,31,32,33,34,35,36}),3,"")))</f>
        <v/>
      </c>
      <c r="C487" s="9" t="str">
        <f>IF(OR($A487={1,4,7,10,13,16,19,22,25,28,31,34}),"A",IF(OR($A487={2,5,8,11,14,17,20,23,26,29,32,35}),"B",IF(OR($A487={3,6,9,12,15,18,21,24,27,30,33,36}),"C","")))</f>
        <v/>
      </c>
      <c r="D487" t="str">
        <f t="shared" si="45"/>
        <v/>
      </c>
      <c r="E487" t="str">
        <f t="shared" si="46"/>
        <v/>
      </c>
      <c r="F487" s="13" t="str">
        <f>IF(AND(G487="d",$A487&gt;=1,OR(H487={1,"2a","2b",3,"5a","5b","10a","10b","20a","20b","40a","40b","80a","80b","160a","160b"})),"w",IF(AND(G487="",$A487&gt;=1,OR(H487={1,"2a","2b",3,"5a","5b","10a","10b","20a","20b","40a","40b","80a","80b","160a","160b"})),"l",""))</f>
        <v/>
      </c>
      <c r="G487" s="7" t="str">
        <f>IF(OR($A487={1,2,3,4,5,6,7,8,9,10,11,12}),"d","")</f>
        <v/>
      </c>
      <c r="H487" s="14" t="str">
        <f>IF(AND(OR($D486={"1/2","1/3","2/1","3/1"}),F486="w"),VLOOKUP(H486,$AA$2:$AB$17,2,FALSE),IF(AND(OR($D486={"1/2","1/3","2/1","3/1"}),F486="l"),VLOOKUP(H486,$AC$2:$AD$17,2,FALSE),IF(AND(OR($D486={"1/2","1/3","2/1","3/1"}),F485="w"),VLOOKUP(H485,$AA$2:$AB$17,2,FALSE),IF(AND(OR($D486={"1/2","1/3","2/1","3/1"}),F485="l"),VLOOKUP(H485,$AC$2:$AD$17,2,FALSE),IF(AND(OR($D486={"1/2","1/3","2/1","3/1"}),F484="w"),VLOOKUP(H484,$AA$2:$AB$17,2,FALSE),IF(AND(OR($D486={"1/2","1/3","2/1","3/1"}),F484="l"),VLOOKUP(H484,$AC$2:$AD$17,2,FALSE),IF(AND(OR($D486={"1/2","1/3","2/1","3/1"}),F483="w"),VLOOKUP(H483,$AA$2:$AB$17,2,FALSE),IF(AND(OR($D486={"1/2","1/3","2/1","3/1"}),F483="l"),VLOOKUP(H483,$AC$2:$AD$17,2,FALSE),IF(AND(OR($D486={"1/2","1/3","2/1","3/1"}),F482="w"),VLOOKUP(H482,$AA$2:$AB$17,2,FALSE),IF(AND(OR($D486={"1/2","1/3","2/1","3/1"}),F482="l"),VLOOKUP(H482,$AC$2:$AD$17,2,FALSE),IF(AND(OR($D486={"1/2","1/3","2/1","3/1"}),F481="w"),VLOOKUP(H481,$AA$2:$AB$17,2,FALSE),IF(AND(OR($D486={"1/2","1/3","2/1","3/1"}),F481="l"),VLOOKUP(H481,$AC$2:$AD$17,2,FALSE),IF(AND(OR($D486={"1/2","1/3","2/1","3/1"}),F480="w"),VLOOKUP(H480,$AA$2:$AB$17,2,FALSE),IF(AND(OR($D486={"1/2","1/3","2/1","3/1"}),F480="l"),VLOOKUP(H480,$AC$2:$AD$17,2,FALSE),IF(AND(OR($D486={"1/2","1/3","2/1","3/1"}),F479="w"),VLOOKUP(H479,$AA$2:$AB$17,2,FALSE),IF(AND(OR($D486={"1/2","1/3","2/1","3/1"}),F479="l"),VLOOKUP(H479,$AC$2:$AD$17,2,FALSE),IF(AND(OR($D486={"1/2","1/3","2/1","3/1"}),F478="w"),VLOOKUP(H478,$AA$2:$AB$17,2,FALSE),IF(AND(OR($D486={"1/2","1/3","2/1","3/1"}),F478="l"),VLOOKUP(H478,$AC$2:$AD$17,2,FALSE),IF(AND(OR($D486={"1/2","1/3","2/1","3/1"}),F477="w"),VLOOKUP(H477,$AA$2:$AB$17,2,FALSE),IF(AND(OR($D486={"1/2","1/3","2/1","3/1"}),F477="l"),VLOOKUP(H477,$AC$2:$AD$17,2,FALSE),IF(AND(OR($D486={"1/2","1/3","2/1","3/1"}),F476="w"),VLOOKUP(H476,$AA$2:$AB$17,2,FALSE),IF(AND(OR($D486={"1/2","1/3","2/1","3/1"}),F476="l"),VLOOKUP(H476,$AC$2:$AD$17,2,FALSE),IF(OR($D486={"1/2","1/3","2/1","3/1"}),1,"")))))))))))))))))))))))</f>
        <v/>
      </c>
      <c r="I487" s="13" t="str">
        <f>IF(AND(J487="d",$A487&gt;=1,OR(K487={1,"2a","2b",3,"5a","5b","10a","10b","20a","20b","40a","40b","80a","80b","160a","160b"})),"w",IF(AND(J487="",$A487&gt;=1,OR(K487={1,"2a","2b",3,"5a","5b","10a","10b","20a","20b","40a","40b","80a","80b","160a","160b"})),"l",""))</f>
        <v/>
      </c>
      <c r="J487" s="7" t="str">
        <f>IF(OR($A487={13,14,15,16,17,18,19,20,21,22,23,24}),"d","")</f>
        <v/>
      </c>
      <c r="K487" s="14" t="str">
        <f>IF(AND(OR($D486={"1/2","2/3","2/1","3/2"}),I486="w"),VLOOKUP(K486,$AA$2:$AB$17,2,FALSE),IF(AND(OR($D486={"1/2","2/3","2/1","3/2"}),I486="l"),VLOOKUP(K486,$AC$2:$AD$17,2,FALSE),IF(AND(OR($D486={"1/2","2/3","2/1","3/2"}),I485="w"),VLOOKUP(K485,$AA$2:$AB$17,2,FALSE),IF(AND(OR($D486={"1/2","2/3","2/1","3/2"}),I485="l"),VLOOKUP(K485,$AC$2:$AD$17,2,FALSE),IF(AND(OR($D486={"1/2","2/3","2/1","3/2"}),I484="w"),VLOOKUP(K484,$AA$2:$AB$17,2,FALSE),IF(AND(OR($D486={"1/2","2/3","2/1","3/2"}),I484="l"),VLOOKUP(K484,$AC$2:$AD$17,2,FALSE),IF(AND(OR($D486={"1/2","2/3","2/1","3/2"}),I483="w"),VLOOKUP(K483,$AA$2:$AB$17,2,FALSE),IF(AND(OR($D486={"1/2","2/3","2/1","3/2"}),I483="l"),VLOOKUP(K483,$AC$2:$AD$17,2,FALSE),IF(AND(OR($D486={"1/2","2/3","2/1","3/2"}),I482="w"),VLOOKUP(K482,$AA$2:$AB$17,2,FALSE),IF(AND(OR($D486={"1/2","2/3","2/1","3/2"}),I482="l"),VLOOKUP(K482,$AC$2:$AD$17,2,FALSE),IF(AND(OR($D486={"1/2","2/3","2/1","3/2"}),I481="w"),VLOOKUP(K481,$AA$2:$AB$17,2,FALSE),IF(AND(OR($D486={"1/2","2/3","2/1","3/2"}),I481="l"),VLOOKUP(K481,$AC$2:$AD$17,2,FALSE),IF(AND(OR($D486={"1/2","2/3","2/1","3/2"}),I480="w"),VLOOKUP(K480,$AA$2:$AB$17,2,FALSE),IF(AND(OR($D486={"1/2","2/3","2/1","3/2"}),I480="l"),VLOOKUP(K480,$AC$2:$AD$17,2,FALSE),IF(AND(OR($D486={"1/2","2/3","2/1","3/2"}),I479="w"),VLOOKUP(K479,$AA$2:$AB$17,2,FALSE),IF(AND(OR($D486={"1/2","2/3","2/1","3/2"}),I479="l"),VLOOKUP(K479,$AC$2:$AD$17,2,FALSE),IF(AND(OR($D486={"1/2","2/3","2/1","3/2"}),I478="w"),VLOOKUP(K478,$AA$2:$AB$17,2,FALSE),IF(AND(OR($D486={"1/2","2/3","2/1","3/2"}),I478="l"),VLOOKUP(K478,$AC$2:$AD$17,2,FALSE),IF(AND(OR($D486={"1/2","2/3","2/1","3/2"}),I477="w"),VLOOKUP(K477,$AA$2:$AB$17,2,FALSE),IF(AND(OR($D486={"1/2","2/3","2/1","3/2"}),I477="l"),VLOOKUP(K477,$AC$2:$AD$17,2,FALSE),IF(AND(OR($D486={"1/2","2/3","2/1","3/2"}),I476="w"),VLOOKUP(K476,$AA$2:$AB$17,2,FALSE),IF(AND(OR($D486={"1/2","2/3","2/1","3/2"}),I476="l"),VLOOKUP(K476,$AC$2:$AD$17,2,FALSE),IF(OR($D486={"1/2","2/3","2/1","3/2"}),1,"")))))))))))))))))))))))</f>
        <v/>
      </c>
      <c r="L487" s="13" t="str">
        <f>IF(AND(M487="d",$A487&gt;=1,OR(N487={1,"2a","2b",3,"5a","5b","10a","10b","20a","20b","40a","40b","80a","80b","160a","160b"})),"w",IF(AND(M487="",$A487&gt;=1,OR(N487={1,"2a","2b",3,"5a","5b","10a","10b","20a","20b","40a","40b","80a","80b","160a","160b"})),"l",""))</f>
        <v/>
      </c>
      <c r="M487" s="7" t="str">
        <f>IF(OR($A487={25,26,27,28,29,30,31,32,33,34,35,36}),"d","")</f>
        <v/>
      </c>
      <c r="N487" s="14" t="str">
        <f>IF(AND(OR($D486={"1/3","2/3","3/1","3/2"}),L486="w"),VLOOKUP(N486,$AA$2:$AB$17,2,FALSE),IF(AND(OR($D486={"1/3","2/3","3/1","3/2"}),L486="l"),VLOOKUP(N486,$AC$2:$AD$17,2,FALSE),IF(AND(OR($D486={"1/3","2/3","3/1","3/2"}),L485="w"),VLOOKUP(N485,$AA$2:$AB$17,2,FALSE),IF(AND(OR($D486={"1/3","2/3","3/1","3/2"}),L485="l"),VLOOKUP(N485,$AC$2:$AD$17,2,FALSE),IF(AND(OR($D486={"1/3","2/3","3/1","3/2"}),L484="w"),VLOOKUP(N484,$AA$2:$AB$17,2,FALSE),IF(AND(OR($D486={"1/3","2/3","3/1","3/2"}),L484="l"),VLOOKUP(N484,$AC$2:$AD$17,2,FALSE),IF(AND(OR($D486={"1/3","2/3","3/1","3/2"}),L483="w"),VLOOKUP(N483,$AA$2:$AB$17,2,FALSE),IF(AND(OR($D486={"1/3","2/3","3/1","3/2"}),L483="l"),VLOOKUP(N483,$AC$2:$AD$17,2,FALSE),IF(AND(OR($D486={"1/3","2/3","3/1","3/2"}),L482="w"),VLOOKUP(N482,$AA$2:$AB$17,2,FALSE),IF(AND(OR($D486={"1/3","2/3","3/1","3/2"}),L482="l"),VLOOKUP(N482,$AC$2:$AD$17,2,FALSE),IF(AND(OR($D486={"1/3","2/3","3/1","3/2"}),L481="w"),VLOOKUP(N481,$AA$2:$AB$17,2,FALSE),IF(AND(OR($D486={"1/3","2/3","3/1","3/2"}),L481="l"),VLOOKUP(N481,$AC$2:$AD$17,2,FALSE),IF(AND(OR($D486={"1/3","2/3","3/1","3/2"}),L480="w"),VLOOKUP(N480,$AA$2:$AB$17,2,FALSE),IF(AND(OR($D486={"1/3","2/3","3/1","3/2"}),L480="l"),VLOOKUP(N480,$AC$2:$AD$17,2,FALSE),IF(AND(OR($D486={"1/3","2/3","3/1","3/2"}),L479="w"),VLOOKUP(N479,$AA$2:$AB$17,2,FALSE),IF(AND(OR($D486={"1/3","2/3","3/1","3/2"}),L479="l"),VLOOKUP(N479,$AC$2:$AD$17,2,FALSE),IF(AND(OR($D486={"1/3","2/3","3/1","3/2"}),L478="w"),VLOOKUP(N478,$AA$2:$AB$17,2,FALSE),IF(AND(OR($D486={"1/3","2/3","3/1","3/2"}),L478="l"),VLOOKUP(N478,$AC$2:$AD$17,2,FALSE),IF(AND(OR($D486={"1/3","2/3","3/1","3/2"}),L477="w"),VLOOKUP(N477,$AA$2:$AB$17,2,FALSE),IF(AND(OR($D486={"1/3","2/3","3/1","3/2"}),L477="l"),VLOOKUP(N477,$AC$2:$AD$17,2,FALSE),IF(AND(OR($D486={"1/3","2/3","3/1","3/2"}),L476="w"),VLOOKUP(N476,$AA$2:$AB$17,2,FALSE),IF(AND(OR($D486={"1/3","2/3","3/1","3/2"}),L476="l"),VLOOKUP(N476,$AC$2:$AD$17,2,FALSE),IF(OR($D486={"1/3","2/3","3/1","3/2"}),1,"")))))))))))))))))))))))</f>
        <v/>
      </c>
      <c r="O487" s="12">
        <f t="shared" si="42"/>
        <v>0</v>
      </c>
      <c r="P487" s="13" t="str">
        <f>IF(AND(Q487="c",$A487&gt;=1,OR(R487={1,"2a","2b",3,"5a","5b","10a","10b","20a","20b","40a","40b","80a","80b","160a","160b"})),"w",IF(AND(Q487="",$A487&gt;=1,OR(R487={1,"2a","2b",3,"5a","5b","10a","10b","20a","20b","40a","40b","80a","80b","160a","160b"})),"l",""))</f>
        <v/>
      </c>
      <c r="Q487" s="7" t="str">
        <f>IF(OR($A487={1,4,7,10,13,16,19,22,25,28,31,34}),"c","")</f>
        <v/>
      </c>
      <c r="R487" s="14" t="str">
        <f>IF(AND(OR($E486={"a/b","a/c","b/a","c/a"}),P486="w"),VLOOKUP(R486,$AA$2:$AB$17,2,FALSE),IF(AND(OR($E486={"a/b","a/c","b/a","c/a"}),P486="l"),VLOOKUP(R486,$AC$2:$AD$17,2,FALSE),IF(AND(OR($E486={"a/b","a/c","b/a","c/a"}),P485="w"),VLOOKUP(R485,$AA$2:$AB$17,2,FALSE),IF(AND(OR($E486={"a/b","a/c","b/a","c/a"}),P485="l"),VLOOKUP(R485,$AC$2:$AD$17,2,FALSE),IF(AND(OR($E486={"a/b","a/c","b/a","c/a"}),P484="w"),VLOOKUP(R484,$AA$2:$AB$17,2,FALSE),IF(AND(OR($E486={"a/b","a/c","b/a","c/a"}),P484="l"),VLOOKUP(R484,$AC$2:$AD$17,2,FALSE),IF(AND(OR($E486={"a/b","a/c","b/a","c/a"}),P483="w"),VLOOKUP(R483,$AA$2:$AB$17,2,FALSE),IF(AND(OR($E486={"a/b","a/c","b/a","c/a"}),P483="l"),VLOOKUP(R483,$AC$2:$AD$17,2,FALSE),IF(AND(OR($E486={"a/b","a/c","b/a","c/a"}),P482="w"),VLOOKUP(R482,$AA$2:$AB$17,2,FALSE),IF(AND(OR($E486={"a/b","a/c","b/a","c/a"}),P482="l"),VLOOKUP(R482,$AC$2:$AD$17,2,FALSE),IF(AND(OR($E486={"a/b","a/c","b/a","c/a"}),P481="w"),VLOOKUP(R481,$AA$2:$AB$17,2,FALSE),IF(AND(OR($E486={"a/b","a/c","b/a","c/a"}),P481="l"),VLOOKUP(R481,$AC$2:$AD$17,2,FALSE),IF(AND(OR($E486={"a/b","a/c","b/a","c/a"}),P480="w"),VLOOKUP(R480,$AA$2:$AB$17,2,FALSE),IF(AND(OR($E486={"a/b","a/c","b/a","c/a"}),P480="l"),VLOOKUP(R480,$AC$2:$AD$17,2,FALSE),IF(AND(OR($E486={"a/b","a/c","b/a","c/a"}),P479="w"),VLOOKUP(R479,$AA$2:$AB$17,2,FALSE),IF(AND(OR($E486={"a/b","a/c","b/a","c/a"}),P479="l"),VLOOKUP(R479,$AC$2:$AD$17,2,FALSE),IF(AND(OR($E486={"a/b","a/c","b/a","c/a"}),P478="w"),VLOOKUP(R478,$AA$2:$AB$17,2,FALSE),IF(AND(OR($E486={"a/b","a/c","b/a","c/a"}),P478="l"),VLOOKUP(R478,$AC$2:$AD$17,2,FALSE),IF(AND(OR($E486={"a/b","a/c","b/a","c/a"}),P477="w"),VLOOKUP(R477,$AA$2:$AB$17,2,FALSE),IF(AND(OR($E486={"a/b","a/c","b/a","c/a"}),P477="l"),VLOOKUP(R477,$AC$2:$AD$17,2,FALSE),IF(AND(OR($E486={"a/b","a/c","b/a","c/a"}),P476="w"),VLOOKUP(R476,$AA$2:$AB$17,2,FALSE),IF(AND(OR($E486={"a/b","a/c","b/a","c/a"}),P476="l"),VLOOKUP(R476,$AC$2:$AD$17,2,FALSE),IF(OR($E486={"a/b","a/c","b/a","c/a"}),1,"")))))))))))))))))))))))</f>
        <v/>
      </c>
      <c r="S487" s="13" t="str">
        <f>IF(AND(T487="c",$A487&gt;=1,OR(U487={1,"2a","2b",3,"5a","5b","10a","10b","20a","20b","40a","40b","80a","80b","160a","160b"})),"w",IF(AND(T487="",$A487&gt;=1,OR(U487={1,"2a","2b",3,"5a","5b","10a","10b","20a","20b","40a","40b","80a","80b","160a","160b"})),"l",""))</f>
        <v/>
      </c>
      <c r="T487" s="7" t="str">
        <f>IF(OR($A487={2,5,8,11,14,17,20,23,26,29,32,35}),"c","")</f>
        <v/>
      </c>
      <c r="U487" s="14" t="str">
        <f>IF(AND(OR($E486={"a/b","b/c","b/a","c/b"}),S486="w"),VLOOKUP(U486,$AA$2:$AB$17,2,FALSE),IF(AND(OR($E486={"a/b","b/c","b/a","c/b"}),S486="l"),VLOOKUP(U486,$AC$2:$AD$17,2,FALSE),IF(AND(OR($E486={"a/b","b/c","b/a","c/b"}),S485="w"),VLOOKUP(U485,$AA$2:$AB$17,2,FALSE),IF(AND(OR($E486={"a/b","b/c","b/a","c/b"}),S485="l"),VLOOKUP(U485,$AC$2:$AD$17,2,FALSE),IF(AND(OR($E486={"a/b","b/c","b/a","c/b"}),S484="w"),VLOOKUP(U484,$AA$2:$AB$17,2,FALSE),IF(AND(OR($E486={"a/b","b/c","b/a","c/b"}),S484="l"),VLOOKUP(U484,$AC$2:$AD$17,2,FALSE),IF(AND(OR($E486={"a/b","b/c","b/a","c/b"}),S483="w"),VLOOKUP(U483,$AA$2:$AB$17,2,FALSE),IF(AND(OR($E486={"a/b","b/c","b/a","c/b"}),S483="l"),VLOOKUP(U483,$AC$2:$AD$17,2,FALSE),IF(AND(OR($E486={"a/b","b/c","b/a","c/b"}),S482="w"),VLOOKUP(U482,$AA$2:$AB$17,2,FALSE),IF(AND(OR($E486={"a/b","b/c","b/a","c/b"}),S482="l"),VLOOKUP(U482,$AC$2:$AD$17,2,FALSE),IF(AND(OR($E486={"a/b","b/c","b/a","c/b"}),S481="w"),VLOOKUP(U481,$AA$2:$AB$17,2,FALSE),IF(AND(OR($E486={"a/b","b/c","b/a","c/b"}),S481="l"),VLOOKUP(U481,$AC$2:$AD$17,2,FALSE),IF(AND(OR($E486={"a/b","b/c","b/a","c/b"}),S480="w"),VLOOKUP(U480,$AA$2:$AB$17,2,FALSE),IF(AND(OR($E486={"a/b","b/c","b/a","c/b"}),S480="l"),VLOOKUP(U480,$AC$2:$AD$17,2,FALSE),IF(AND(OR($E486={"a/b","b/c","b/a","c/b"}),S479="w"),VLOOKUP(U479,$AA$2:$AB$17,2,FALSE),IF(AND(OR($E486={"a/b","b/c","b/a","c/b"}),S479="l"),VLOOKUP(U479,$AC$2:$AD$17,2,FALSE),IF(AND(OR($E486={"a/b","b/c","b/a","c/b"}),S478="w"),VLOOKUP(U478,$AA$2:$AB$17,2,FALSE),IF(AND(OR($E486={"a/b","b/c","b/a","c/b"}),S478="l"),VLOOKUP(U478,$AC$2:$AD$17,2,FALSE),IF(AND(OR($E486={"a/b","b/c","b/a","c/b"}),S477="w"),VLOOKUP(U477,$AA$2:$AB$17,2,FALSE),IF(AND(OR($E486={"a/b","b/c","b/a","c/b"}),S477="l"),VLOOKUP(U477,$AC$2:$AD$17,2,FALSE),IF(AND(OR($E486={"a/b","b/c","b/a","c/b"}),S476="w"),VLOOKUP(U476,$AA$2:$AB$17,2,FALSE),IF(AND(OR($E486={"a/b","b/c","b/a","c/b"}),S476="l"),VLOOKUP(U476,$AC$2:$AD$17,2,FALSE),IF(OR($E486={"a/b","b/c","b/a","c/b"}),1,"")))))))))))))))))))))))</f>
        <v/>
      </c>
      <c r="V487" s="13" t="str">
        <f>IF(AND(W487="c",$A487&gt;=1,OR(X487={1,"2a","2b",3,"5a","5b","10a","10b","20a","20b","40a","40b","80a","80b","160a","160b"})),"w",IF(AND(W487="",$A487&gt;=1,OR(X487={1,"2a","2b",3,"5a","5b","10a","10b","20a","20b","40a","40b","80a","80b","160a","160b"})),"l",""))</f>
        <v/>
      </c>
      <c r="W487" s="7" t="str">
        <f>IF(OR($A487={3,6,9,12,15,18,21,24,27,30,33,36}),"c","")</f>
        <v/>
      </c>
      <c r="X487" s="14" t="str">
        <f>IF(AND(OR($E486={"a/c","b/c","c/a","c/b"}),V486="w"),VLOOKUP(X486,$AA$2:$AB$17,2,FALSE),IF(AND(OR($E486={"a/c","b/c","c/a","c/b"}),V486="l"),VLOOKUP(X486,$AC$2:$AD$17,2,FALSE),IF(AND(OR($E486={"a/c","b/c","c/a","c/b"}),V485="w"),VLOOKUP(X485,$AA$2:$AB$17,2,FALSE),IF(AND(OR($E486={"a/c","b/c","c/a","c/b"}),V485="l"),VLOOKUP(X485,$AC$2:$AD$17,2,FALSE),IF(AND(OR($E486={"a/c","b/c","c/a","c/b"}),V484="w"),VLOOKUP(X484,$AA$2:$AB$17,2,FALSE),IF(AND(OR($E486={"a/c","b/c","c/a","c/b"}),V484="l"),VLOOKUP(X484,$AC$2:$AD$17,2,FALSE),IF(AND(OR($E486={"a/c","b/c","c/a","c/b"}),V483="w"),VLOOKUP(X483,$AA$2:$AB$17,2,FALSE),IF(AND(OR($E486={"a/c","b/c","c/a","c/b"}),V483="l"),VLOOKUP(X483,$AC$2:$AD$17,2,FALSE),IF(AND(OR($E486={"a/c","b/c","c/a","c/b"}),V482="w"),VLOOKUP(X482,$AA$2:$AB$17,2,FALSE),IF(AND(OR($E486={"a/c","b/c","c/a","c/b"}),V482="l"),VLOOKUP(X482,$AC$2:$AD$17,2,FALSE),IF(AND(OR($E486={"a/c","b/c","c/a","c/b"}),V481="w"),VLOOKUP(X481,$AA$2:$AB$17,2,FALSE),IF(AND(OR($E486={"a/c","b/c","c/a","c/b"}),V481="l"),VLOOKUP(X481,$AC$2:$AD$17,2,FALSE),IF(AND(OR($E486={"a/c","b/c","c/a","c/b"}),V480="w"),VLOOKUP(X480,$AA$2:$AB$17,2,FALSE),IF(AND(OR($E486={"a/c","b/c","c/a","c/b"}),V480="l"),VLOOKUP(X480,$AC$2:$AD$17,2,FALSE),IF(AND(OR($E486={"a/c","b/c","c/a","c/b"}),V479="w"),VLOOKUP(X479,$AA$2:$AB$17,2,FALSE),IF(AND(OR($E486={"a/c","b/c","c/a","c/b"}),V479="l"),VLOOKUP(X479,$AC$2:$AD$17,2,FALSE),IF(AND(OR($E486={"a/c","b/c","c/a","c/b"}),V478="w"),VLOOKUP(X478,$AA$2:$AB$17,2,FALSE),IF(AND(OR($E486={"a/c","b/c","c/a","c/b"}),V478="l"),VLOOKUP(X478,$AC$2:$AD$17,2,FALSE),IF(AND(OR($E486={"a/c","b/c","c/a","c/b"}),V477="w"),VLOOKUP(X477,$AA$2:$AB$17,2,FALSE),IF(AND(OR($E486={"a/c","b/c","c/a","c/b"}),V477="l"),VLOOKUP(X477,$AC$2:$AD$17,2,FALSE),IF(AND(OR($E486={"a/c","b/c","c/a","c/b"}),V476="w"),VLOOKUP(X476,$AA$2:$AB$17,2,FALSE),IF(AND(OR($E486={"a/c","b/c","c/a","c/b"}),V476="l"),VLOOKUP(X476,$AC$2:$AD$17,2,FALSE),IF(OR($E486={"a/c","b/c","c/a","c/b"}),1,"")))))))))))))))))))))))</f>
        <v/>
      </c>
      <c r="Y487" s="12">
        <f t="shared" si="43"/>
        <v>0</v>
      </c>
      <c r="Z487" s="27">
        <f t="shared" si="44"/>
        <v>0</v>
      </c>
    </row>
    <row r="488" spans="2:26">
      <c r="B488" s="9" t="str">
        <f>IF(OR($A488={1,2,3,4,5,6,7,8,9,10,11,12}),1,IF(OR($A488={13,14,15,16,17,18,19,20,21,22,23,24}),2,IF(OR($A488={25,26,27,28,29,30,31,32,33,34,35,36}),3,"")))</f>
        <v/>
      </c>
      <c r="C488" s="9" t="str">
        <f>IF(OR($A488={1,4,7,10,13,16,19,22,25,28,31,34}),"A",IF(OR($A488={2,5,8,11,14,17,20,23,26,29,32,35}),"B",IF(OR($A488={3,6,9,12,15,18,21,24,27,30,33,36}),"C","")))</f>
        <v/>
      </c>
      <c r="D488" t="str">
        <f t="shared" si="45"/>
        <v/>
      </c>
      <c r="E488" t="str">
        <f t="shared" si="46"/>
        <v/>
      </c>
      <c r="F488" s="13" t="str">
        <f>IF(AND(G488="d",$A488&gt;=1,OR(H488={1,"2a","2b",3,"5a","5b","10a","10b","20a","20b","40a","40b","80a","80b","160a","160b"})),"w",IF(AND(G488="",$A488&gt;=1,OR(H488={1,"2a","2b",3,"5a","5b","10a","10b","20a","20b","40a","40b","80a","80b","160a","160b"})),"l",""))</f>
        <v/>
      </c>
      <c r="G488" s="7" t="str">
        <f>IF(OR($A488={1,2,3,4,5,6,7,8,9,10,11,12}),"d","")</f>
        <v/>
      </c>
      <c r="H488" s="14" t="str">
        <f>IF(AND(OR($D487={"1/2","1/3","2/1","3/1"}),F487="w"),VLOOKUP(H487,$AA$2:$AB$17,2,FALSE),IF(AND(OR($D487={"1/2","1/3","2/1","3/1"}),F487="l"),VLOOKUP(H487,$AC$2:$AD$17,2,FALSE),IF(AND(OR($D487={"1/2","1/3","2/1","3/1"}),F486="w"),VLOOKUP(H486,$AA$2:$AB$17,2,FALSE),IF(AND(OR($D487={"1/2","1/3","2/1","3/1"}),F486="l"),VLOOKUP(H486,$AC$2:$AD$17,2,FALSE),IF(AND(OR($D487={"1/2","1/3","2/1","3/1"}),F485="w"),VLOOKUP(H485,$AA$2:$AB$17,2,FALSE),IF(AND(OR($D487={"1/2","1/3","2/1","3/1"}),F485="l"),VLOOKUP(H485,$AC$2:$AD$17,2,FALSE),IF(AND(OR($D487={"1/2","1/3","2/1","3/1"}),F484="w"),VLOOKUP(H484,$AA$2:$AB$17,2,FALSE),IF(AND(OR($D487={"1/2","1/3","2/1","3/1"}),F484="l"),VLOOKUP(H484,$AC$2:$AD$17,2,FALSE),IF(AND(OR($D487={"1/2","1/3","2/1","3/1"}),F483="w"),VLOOKUP(H483,$AA$2:$AB$17,2,FALSE),IF(AND(OR($D487={"1/2","1/3","2/1","3/1"}),F483="l"),VLOOKUP(H483,$AC$2:$AD$17,2,FALSE),IF(AND(OR($D487={"1/2","1/3","2/1","3/1"}),F482="w"),VLOOKUP(H482,$AA$2:$AB$17,2,FALSE),IF(AND(OR($D487={"1/2","1/3","2/1","3/1"}),F482="l"),VLOOKUP(H482,$AC$2:$AD$17,2,FALSE),IF(AND(OR($D487={"1/2","1/3","2/1","3/1"}),F481="w"),VLOOKUP(H481,$AA$2:$AB$17,2,FALSE),IF(AND(OR($D487={"1/2","1/3","2/1","3/1"}),F481="l"),VLOOKUP(H481,$AC$2:$AD$17,2,FALSE),IF(AND(OR($D487={"1/2","1/3","2/1","3/1"}),F480="w"),VLOOKUP(H480,$AA$2:$AB$17,2,FALSE),IF(AND(OR($D487={"1/2","1/3","2/1","3/1"}),F480="l"),VLOOKUP(H480,$AC$2:$AD$17,2,FALSE),IF(AND(OR($D487={"1/2","1/3","2/1","3/1"}),F479="w"),VLOOKUP(H479,$AA$2:$AB$17,2,FALSE),IF(AND(OR($D487={"1/2","1/3","2/1","3/1"}),F479="l"),VLOOKUP(H479,$AC$2:$AD$17,2,FALSE),IF(AND(OR($D487={"1/2","1/3","2/1","3/1"}),F478="w"),VLOOKUP(H478,$AA$2:$AB$17,2,FALSE),IF(AND(OR($D487={"1/2","1/3","2/1","3/1"}),F478="l"),VLOOKUP(H478,$AC$2:$AD$17,2,FALSE),IF(AND(OR($D487={"1/2","1/3","2/1","3/1"}),F477="w"),VLOOKUP(H477,$AA$2:$AB$17,2,FALSE),IF(AND(OR($D487={"1/2","1/3","2/1","3/1"}),F477="l"),VLOOKUP(H477,$AC$2:$AD$17,2,FALSE),IF(OR($D487={"1/2","1/3","2/1","3/1"}),1,"")))))))))))))))))))))))</f>
        <v/>
      </c>
      <c r="I488" s="13" t="str">
        <f>IF(AND(J488="d",$A488&gt;=1,OR(K488={1,"2a","2b",3,"5a","5b","10a","10b","20a","20b","40a","40b","80a","80b","160a","160b"})),"w",IF(AND(J488="",$A488&gt;=1,OR(K488={1,"2a","2b",3,"5a","5b","10a","10b","20a","20b","40a","40b","80a","80b","160a","160b"})),"l",""))</f>
        <v/>
      </c>
      <c r="J488" s="7" t="str">
        <f>IF(OR($A488={13,14,15,16,17,18,19,20,21,22,23,24}),"d","")</f>
        <v/>
      </c>
      <c r="K488" s="14" t="str">
        <f>IF(AND(OR($D487={"1/2","2/3","2/1","3/2"}),I487="w"),VLOOKUP(K487,$AA$2:$AB$17,2,FALSE),IF(AND(OR($D487={"1/2","2/3","2/1","3/2"}),I487="l"),VLOOKUP(K487,$AC$2:$AD$17,2,FALSE),IF(AND(OR($D487={"1/2","2/3","2/1","3/2"}),I486="w"),VLOOKUP(K486,$AA$2:$AB$17,2,FALSE),IF(AND(OR($D487={"1/2","2/3","2/1","3/2"}),I486="l"),VLOOKUP(K486,$AC$2:$AD$17,2,FALSE),IF(AND(OR($D487={"1/2","2/3","2/1","3/2"}),I485="w"),VLOOKUP(K485,$AA$2:$AB$17,2,FALSE),IF(AND(OR($D487={"1/2","2/3","2/1","3/2"}),I485="l"),VLOOKUP(K485,$AC$2:$AD$17,2,FALSE),IF(AND(OR($D487={"1/2","2/3","2/1","3/2"}),I484="w"),VLOOKUP(K484,$AA$2:$AB$17,2,FALSE),IF(AND(OR($D487={"1/2","2/3","2/1","3/2"}),I484="l"),VLOOKUP(K484,$AC$2:$AD$17,2,FALSE),IF(AND(OR($D487={"1/2","2/3","2/1","3/2"}),I483="w"),VLOOKUP(K483,$AA$2:$AB$17,2,FALSE),IF(AND(OR($D487={"1/2","2/3","2/1","3/2"}),I483="l"),VLOOKUP(K483,$AC$2:$AD$17,2,FALSE),IF(AND(OR($D487={"1/2","2/3","2/1","3/2"}),I482="w"),VLOOKUP(K482,$AA$2:$AB$17,2,FALSE),IF(AND(OR($D487={"1/2","2/3","2/1","3/2"}),I482="l"),VLOOKUP(K482,$AC$2:$AD$17,2,FALSE),IF(AND(OR($D487={"1/2","2/3","2/1","3/2"}),I481="w"),VLOOKUP(K481,$AA$2:$AB$17,2,FALSE),IF(AND(OR($D487={"1/2","2/3","2/1","3/2"}),I481="l"),VLOOKUP(K481,$AC$2:$AD$17,2,FALSE),IF(AND(OR($D487={"1/2","2/3","2/1","3/2"}),I480="w"),VLOOKUP(K480,$AA$2:$AB$17,2,FALSE),IF(AND(OR($D487={"1/2","2/3","2/1","3/2"}),I480="l"),VLOOKUP(K480,$AC$2:$AD$17,2,FALSE),IF(AND(OR($D487={"1/2","2/3","2/1","3/2"}),I479="w"),VLOOKUP(K479,$AA$2:$AB$17,2,FALSE),IF(AND(OR($D487={"1/2","2/3","2/1","3/2"}),I479="l"),VLOOKUP(K479,$AC$2:$AD$17,2,FALSE),IF(AND(OR($D487={"1/2","2/3","2/1","3/2"}),I478="w"),VLOOKUP(K478,$AA$2:$AB$17,2,FALSE),IF(AND(OR($D487={"1/2","2/3","2/1","3/2"}),I478="l"),VLOOKUP(K478,$AC$2:$AD$17,2,FALSE),IF(AND(OR($D487={"1/2","2/3","2/1","3/2"}),I477="w"),VLOOKUP(K477,$AA$2:$AB$17,2,FALSE),IF(AND(OR($D487={"1/2","2/3","2/1","3/2"}),I477="l"),VLOOKUP(K477,$AC$2:$AD$17,2,FALSE),IF(OR($D487={"1/2","2/3","2/1","3/2"}),1,"")))))))))))))))))))))))</f>
        <v/>
      </c>
      <c r="L488" s="13" t="str">
        <f>IF(AND(M488="d",$A488&gt;=1,OR(N488={1,"2a","2b",3,"5a","5b","10a","10b","20a","20b","40a","40b","80a","80b","160a","160b"})),"w",IF(AND(M488="",$A488&gt;=1,OR(N488={1,"2a","2b",3,"5a","5b","10a","10b","20a","20b","40a","40b","80a","80b","160a","160b"})),"l",""))</f>
        <v/>
      </c>
      <c r="M488" s="7" t="str">
        <f>IF(OR($A488={25,26,27,28,29,30,31,32,33,34,35,36}),"d","")</f>
        <v/>
      </c>
      <c r="N488" s="14" t="str">
        <f>IF(AND(OR($D487={"1/3","2/3","3/1","3/2"}),L487="w"),VLOOKUP(N487,$AA$2:$AB$17,2,FALSE),IF(AND(OR($D487={"1/3","2/3","3/1","3/2"}),L487="l"),VLOOKUP(N487,$AC$2:$AD$17,2,FALSE),IF(AND(OR($D487={"1/3","2/3","3/1","3/2"}),L486="w"),VLOOKUP(N486,$AA$2:$AB$17,2,FALSE),IF(AND(OR($D487={"1/3","2/3","3/1","3/2"}),L486="l"),VLOOKUP(N486,$AC$2:$AD$17,2,FALSE),IF(AND(OR($D487={"1/3","2/3","3/1","3/2"}),L485="w"),VLOOKUP(N485,$AA$2:$AB$17,2,FALSE),IF(AND(OR($D487={"1/3","2/3","3/1","3/2"}),L485="l"),VLOOKUP(N485,$AC$2:$AD$17,2,FALSE),IF(AND(OR($D487={"1/3","2/3","3/1","3/2"}),L484="w"),VLOOKUP(N484,$AA$2:$AB$17,2,FALSE),IF(AND(OR($D487={"1/3","2/3","3/1","3/2"}),L484="l"),VLOOKUP(N484,$AC$2:$AD$17,2,FALSE),IF(AND(OR($D487={"1/3","2/3","3/1","3/2"}),L483="w"),VLOOKUP(N483,$AA$2:$AB$17,2,FALSE),IF(AND(OR($D487={"1/3","2/3","3/1","3/2"}),L483="l"),VLOOKUP(N483,$AC$2:$AD$17,2,FALSE),IF(AND(OR($D487={"1/3","2/3","3/1","3/2"}),L482="w"),VLOOKUP(N482,$AA$2:$AB$17,2,FALSE),IF(AND(OR($D487={"1/3","2/3","3/1","3/2"}),L482="l"),VLOOKUP(N482,$AC$2:$AD$17,2,FALSE),IF(AND(OR($D487={"1/3","2/3","3/1","3/2"}),L481="w"),VLOOKUP(N481,$AA$2:$AB$17,2,FALSE),IF(AND(OR($D487={"1/3","2/3","3/1","3/2"}),L481="l"),VLOOKUP(N481,$AC$2:$AD$17,2,FALSE),IF(AND(OR($D487={"1/3","2/3","3/1","3/2"}),L480="w"),VLOOKUP(N480,$AA$2:$AB$17,2,FALSE),IF(AND(OR($D487={"1/3","2/3","3/1","3/2"}),L480="l"),VLOOKUP(N480,$AC$2:$AD$17,2,FALSE),IF(AND(OR($D487={"1/3","2/3","3/1","3/2"}),L479="w"),VLOOKUP(N479,$AA$2:$AB$17,2,FALSE),IF(AND(OR($D487={"1/3","2/3","3/1","3/2"}),L479="l"),VLOOKUP(N479,$AC$2:$AD$17,2,FALSE),IF(AND(OR($D487={"1/3","2/3","3/1","3/2"}),L478="w"),VLOOKUP(N478,$AA$2:$AB$17,2,FALSE),IF(AND(OR($D487={"1/3","2/3","3/1","3/2"}),L478="l"),VLOOKUP(N478,$AC$2:$AD$17,2,FALSE),IF(AND(OR($D487={"1/3","2/3","3/1","3/2"}),L477="w"),VLOOKUP(N477,$AA$2:$AB$17,2,FALSE),IF(AND(OR($D487={"1/3","2/3","3/1","3/2"}),L477="l"),VLOOKUP(N477,$AC$2:$AD$17,2,FALSE),IF(OR($D487={"1/3","2/3","3/1","3/2"}),1,"")))))))))))))))))))))))</f>
        <v/>
      </c>
      <c r="O488" s="12">
        <f t="shared" si="42"/>
        <v>0</v>
      </c>
      <c r="P488" s="13" t="str">
        <f>IF(AND(Q488="c",$A488&gt;=1,OR(R488={1,"2a","2b",3,"5a","5b","10a","10b","20a","20b","40a","40b","80a","80b","160a","160b"})),"w",IF(AND(Q488="",$A488&gt;=1,OR(R488={1,"2a","2b",3,"5a","5b","10a","10b","20a","20b","40a","40b","80a","80b","160a","160b"})),"l",""))</f>
        <v/>
      </c>
      <c r="Q488" s="7" t="str">
        <f>IF(OR($A488={1,4,7,10,13,16,19,22,25,28,31,34}),"c","")</f>
        <v/>
      </c>
      <c r="R488" s="14" t="str">
        <f>IF(AND(OR($E487={"a/b","a/c","b/a","c/a"}),P487="w"),VLOOKUP(R487,$AA$2:$AB$17,2,FALSE),IF(AND(OR($E487={"a/b","a/c","b/a","c/a"}),P487="l"),VLOOKUP(R487,$AC$2:$AD$17,2,FALSE),IF(AND(OR($E487={"a/b","a/c","b/a","c/a"}),P486="w"),VLOOKUP(R486,$AA$2:$AB$17,2,FALSE),IF(AND(OR($E487={"a/b","a/c","b/a","c/a"}),P486="l"),VLOOKUP(R486,$AC$2:$AD$17,2,FALSE),IF(AND(OR($E487={"a/b","a/c","b/a","c/a"}),P485="w"),VLOOKUP(R485,$AA$2:$AB$17,2,FALSE),IF(AND(OR($E487={"a/b","a/c","b/a","c/a"}),P485="l"),VLOOKUP(R485,$AC$2:$AD$17,2,FALSE),IF(AND(OR($E487={"a/b","a/c","b/a","c/a"}),P484="w"),VLOOKUP(R484,$AA$2:$AB$17,2,FALSE),IF(AND(OR($E487={"a/b","a/c","b/a","c/a"}),P484="l"),VLOOKUP(R484,$AC$2:$AD$17,2,FALSE),IF(AND(OR($E487={"a/b","a/c","b/a","c/a"}),P483="w"),VLOOKUP(R483,$AA$2:$AB$17,2,FALSE),IF(AND(OR($E487={"a/b","a/c","b/a","c/a"}),P483="l"),VLOOKUP(R483,$AC$2:$AD$17,2,FALSE),IF(AND(OR($E487={"a/b","a/c","b/a","c/a"}),P482="w"),VLOOKUP(R482,$AA$2:$AB$17,2,FALSE),IF(AND(OR($E487={"a/b","a/c","b/a","c/a"}),P482="l"),VLOOKUP(R482,$AC$2:$AD$17,2,FALSE),IF(AND(OR($E487={"a/b","a/c","b/a","c/a"}),P481="w"),VLOOKUP(R481,$AA$2:$AB$17,2,FALSE),IF(AND(OR($E487={"a/b","a/c","b/a","c/a"}),P481="l"),VLOOKUP(R481,$AC$2:$AD$17,2,FALSE),IF(AND(OR($E487={"a/b","a/c","b/a","c/a"}),P480="w"),VLOOKUP(R480,$AA$2:$AB$17,2,FALSE),IF(AND(OR($E487={"a/b","a/c","b/a","c/a"}),P480="l"),VLOOKUP(R480,$AC$2:$AD$17,2,FALSE),IF(AND(OR($E487={"a/b","a/c","b/a","c/a"}),P479="w"),VLOOKUP(R479,$AA$2:$AB$17,2,FALSE),IF(AND(OR($E487={"a/b","a/c","b/a","c/a"}),P479="l"),VLOOKUP(R479,$AC$2:$AD$17,2,FALSE),IF(AND(OR($E487={"a/b","a/c","b/a","c/a"}),P478="w"),VLOOKUP(R478,$AA$2:$AB$17,2,FALSE),IF(AND(OR($E487={"a/b","a/c","b/a","c/a"}),P478="l"),VLOOKUP(R478,$AC$2:$AD$17,2,FALSE),IF(AND(OR($E487={"a/b","a/c","b/a","c/a"}),P477="w"),VLOOKUP(R477,$AA$2:$AB$17,2,FALSE),IF(AND(OR($E487={"a/b","a/c","b/a","c/a"}),P477="l"),VLOOKUP(R477,$AC$2:$AD$17,2,FALSE),IF(OR($E487={"a/b","a/c","b/a","c/a"}),1,"")))))))))))))))))))))))</f>
        <v/>
      </c>
      <c r="S488" s="13" t="str">
        <f>IF(AND(T488="c",$A488&gt;=1,OR(U488={1,"2a","2b",3,"5a","5b","10a","10b","20a","20b","40a","40b","80a","80b","160a","160b"})),"w",IF(AND(T488="",$A488&gt;=1,OR(U488={1,"2a","2b",3,"5a","5b","10a","10b","20a","20b","40a","40b","80a","80b","160a","160b"})),"l",""))</f>
        <v/>
      </c>
      <c r="T488" s="7" t="str">
        <f>IF(OR($A488={2,5,8,11,14,17,20,23,26,29,32,35}),"c","")</f>
        <v/>
      </c>
      <c r="U488" s="14" t="str">
        <f>IF(AND(OR($E487={"a/b","b/c","b/a","c/b"}),S487="w"),VLOOKUP(U487,$AA$2:$AB$17,2,FALSE),IF(AND(OR($E487={"a/b","b/c","b/a","c/b"}),S487="l"),VLOOKUP(U487,$AC$2:$AD$17,2,FALSE),IF(AND(OR($E487={"a/b","b/c","b/a","c/b"}),S486="w"),VLOOKUP(U486,$AA$2:$AB$17,2,FALSE),IF(AND(OR($E487={"a/b","b/c","b/a","c/b"}),S486="l"),VLOOKUP(U486,$AC$2:$AD$17,2,FALSE),IF(AND(OR($E487={"a/b","b/c","b/a","c/b"}),S485="w"),VLOOKUP(U485,$AA$2:$AB$17,2,FALSE),IF(AND(OR($E487={"a/b","b/c","b/a","c/b"}),S485="l"),VLOOKUP(U485,$AC$2:$AD$17,2,FALSE),IF(AND(OR($E487={"a/b","b/c","b/a","c/b"}),S484="w"),VLOOKUP(U484,$AA$2:$AB$17,2,FALSE),IF(AND(OR($E487={"a/b","b/c","b/a","c/b"}),S484="l"),VLOOKUP(U484,$AC$2:$AD$17,2,FALSE),IF(AND(OR($E487={"a/b","b/c","b/a","c/b"}),S483="w"),VLOOKUP(U483,$AA$2:$AB$17,2,FALSE),IF(AND(OR($E487={"a/b","b/c","b/a","c/b"}),S483="l"),VLOOKUP(U483,$AC$2:$AD$17,2,FALSE),IF(AND(OR($E487={"a/b","b/c","b/a","c/b"}),S482="w"),VLOOKUP(U482,$AA$2:$AB$17,2,FALSE),IF(AND(OR($E487={"a/b","b/c","b/a","c/b"}),S482="l"),VLOOKUP(U482,$AC$2:$AD$17,2,FALSE),IF(AND(OR($E487={"a/b","b/c","b/a","c/b"}),S481="w"),VLOOKUP(U481,$AA$2:$AB$17,2,FALSE),IF(AND(OR($E487={"a/b","b/c","b/a","c/b"}),S481="l"),VLOOKUP(U481,$AC$2:$AD$17,2,FALSE),IF(AND(OR($E487={"a/b","b/c","b/a","c/b"}),S480="w"),VLOOKUP(U480,$AA$2:$AB$17,2,FALSE),IF(AND(OR($E487={"a/b","b/c","b/a","c/b"}),S480="l"),VLOOKUP(U480,$AC$2:$AD$17,2,FALSE),IF(AND(OR($E487={"a/b","b/c","b/a","c/b"}),S479="w"),VLOOKUP(U479,$AA$2:$AB$17,2,FALSE),IF(AND(OR($E487={"a/b","b/c","b/a","c/b"}),S479="l"),VLOOKUP(U479,$AC$2:$AD$17,2,FALSE),IF(AND(OR($E487={"a/b","b/c","b/a","c/b"}),S478="w"),VLOOKUP(U478,$AA$2:$AB$17,2,FALSE),IF(AND(OR($E487={"a/b","b/c","b/a","c/b"}),S478="l"),VLOOKUP(U478,$AC$2:$AD$17,2,FALSE),IF(AND(OR($E487={"a/b","b/c","b/a","c/b"}),S477="w"),VLOOKUP(U477,$AA$2:$AB$17,2,FALSE),IF(AND(OR($E487={"a/b","b/c","b/a","c/b"}),S477="l"),VLOOKUP(U477,$AC$2:$AD$17,2,FALSE),IF(OR($E487={"a/b","b/c","b/a","c/b"}),1,"")))))))))))))))))))))))</f>
        <v/>
      </c>
      <c r="V488" s="13" t="str">
        <f>IF(AND(W488="c",$A488&gt;=1,OR(X488={1,"2a","2b",3,"5a","5b","10a","10b","20a","20b","40a","40b","80a","80b","160a","160b"})),"w",IF(AND(W488="",$A488&gt;=1,OR(X488={1,"2a","2b",3,"5a","5b","10a","10b","20a","20b","40a","40b","80a","80b","160a","160b"})),"l",""))</f>
        <v/>
      </c>
      <c r="W488" s="7" t="str">
        <f>IF(OR($A488={3,6,9,12,15,18,21,24,27,30,33,36}),"c","")</f>
        <v/>
      </c>
      <c r="X488" s="14" t="str">
        <f>IF(AND(OR($E487={"a/c","b/c","c/a","c/b"}),V487="w"),VLOOKUP(X487,$AA$2:$AB$17,2,FALSE),IF(AND(OR($E487={"a/c","b/c","c/a","c/b"}),V487="l"),VLOOKUP(X487,$AC$2:$AD$17,2,FALSE),IF(AND(OR($E487={"a/c","b/c","c/a","c/b"}),V486="w"),VLOOKUP(X486,$AA$2:$AB$17,2,FALSE),IF(AND(OR($E487={"a/c","b/c","c/a","c/b"}),V486="l"),VLOOKUP(X486,$AC$2:$AD$17,2,FALSE),IF(AND(OR($E487={"a/c","b/c","c/a","c/b"}),V485="w"),VLOOKUP(X485,$AA$2:$AB$17,2,FALSE),IF(AND(OR($E487={"a/c","b/c","c/a","c/b"}),V485="l"),VLOOKUP(X485,$AC$2:$AD$17,2,FALSE),IF(AND(OR($E487={"a/c","b/c","c/a","c/b"}),V484="w"),VLOOKUP(X484,$AA$2:$AB$17,2,FALSE),IF(AND(OR($E487={"a/c","b/c","c/a","c/b"}),V484="l"),VLOOKUP(X484,$AC$2:$AD$17,2,FALSE),IF(AND(OR($E487={"a/c","b/c","c/a","c/b"}),V483="w"),VLOOKUP(X483,$AA$2:$AB$17,2,FALSE),IF(AND(OR($E487={"a/c","b/c","c/a","c/b"}),V483="l"),VLOOKUP(X483,$AC$2:$AD$17,2,FALSE),IF(AND(OR($E487={"a/c","b/c","c/a","c/b"}),V482="w"),VLOOKUP(X482,$AA$2:$AB$17,2,FALSE),IF(AND(OR($E487={"a/c","b/c","c/a","c/b"}),V482="l"),VLOOKUP(X482,$AC$2:$AD$17,2,FALSE),IF(AND(OR($E487={"a/c","b/c","c/a","c/b"}),V481="w"),VLOOKUP(X481,$AA$2:$AB$17,2,FALSE),IF(AND(OR($E487={"a/c","b/c","c/a","c/b"}),V481="l"),VLOOKUP(X481,$AC$2:$AD$17,2,FALSE),IF(AND(OR($E487={"a/c","b/c","c/a","c/b"}),V480="w"),VLOOKUP(X480,$AA$2:$AB$17,2,FALSE),IF(AND(OR($E487={"a/c","b/c","c/a","c/b"}),V480="l"),VLOOKUP(X480,$AC$2:$AD$17,2,FALSE),IF(AND(OR($E487={"a/c","b/c","c/a","c/b"}),V479="w"),VLOOKUP(X479,$AA$2:$AB$17,2,FALSE),IF(AND(OR($E487={"a/c","b/c","c/a","c/b"}),V479="l"),VLOOKUP(X479,$AC$2:$AD$17,2,FALSE),IF(AND(OR($E487={"a/c","b/c","c/a","c/b"}),V478="w"),VLOOKUP(X478,$AA$2:$AB$17,2,FALSE),IF(AND(OR($E487={"a/c","b/c","c/a","c/b"}),V478="l"),VLOOKUP(X478,$AC$2:$AD$17,2,FALSE),IF(AND(OR($E487={"a/c","b/c","c/a","c/b"}),V477="w"),VLOOKUP(X477,$AA$2:$AB$17,2,FALSE),IF(AND(OR($E487={"a/c","b/c","c/a","c/b"}),V477="l"),VLOOKUP(X477,$AC$2:$AD$17,2,FALSE),IF(OR($E487={"a/c","b/c","c/a","c/b"}),1,"")))))))))))))))))))))))</f>
        <v/>
      </c>
      <c r="Y488" s="12">
        <f t="shared" si="43"/>
        <v>0</v>
      </c>
      <c r="Z488" s="27">
        <f t="shared" si="44"/>
        <v>0</v>
      </c>
    </row>
    <row r="489" spans="2:26">
      <c r="B489" s="9" t="str">
        <f>IF(OR($A489={1,2,3,4,5,6,7,8,9,10,11,12}),1,IF(OR($A489={13,14,15,16,17,18,19,20,21,22,23,24}),2,IF(OR($A489={25,26,27,28,29,30,31,32,33,34,35,36}),3,"")))</f>
        <v/>
      </c>
      <c r="C489" s="9" t="str">
        <f>IF(OR($A489={1,4,7,10,13,16,19,22,25,28,31,34}),"A",IF(OR($A489={2,5,8,11,14,17,20,23,26,29,32,35}),"B",IF(OR($A489={3,6,9,12,15,18,21,24,27,30,33,36}),"C","")))</f>
        <v/>
      </c>
      <c r="D489" t="str">
        <f t="shared" si="45"/>
        <v/>
      </c>
      <c r="E489" t="str">
        <f t="shared" si="46"/>
        <v/>
      </c>
      <c r="F489" s="13" t="str">
        <f>IF(AND(G489="d",$A489&gt;=1,OR(H489={1,"2a","2b",3,"5a","5b","10a","10b","20a","20b","40a","40b","80a","80b","160a","160b"})),"w",IF(AND(G489="",$A489&gt;=1,OR(H489={1,"2a","2b",3,"5a","5b","10a","10b","20a","20b","40a","40b","80a","80b","160a","160b"})),"l",""))</f>
        <v/>
      </c>
      <c r="G489" s="7" t="str">
        <f>IF(OR($A489={1,2,3,4,5,6,7,8,9,10,11,12}),"d","")</f>
        <v/>
      </c>
      <c r="H489" s="14" t="str">
        <f>IF(AND(OR($D488={"1/2","1/3","2/1","3/1"}),F488="w"),VLOOKUP(H488,$AA$2:$AB$17,2,FALSE),IF(AND(OR($D488={"1/2","1/3","2/1","3/1"}),F488="l"),VLOOKUP(H488,$AC$2:$AD$17,2,FALSE),IF(AND(OR($D488={"1/2","1/3","2/1","3/1"}),F487="w"),VLOOKUP(H487,$AA$2:$AB$17,2,FALSE),IF(AND(OR($D488={"1/2","1/3","2/1","3/1"}),F487="l"),VLOOKUP(H487,$AC$2:$AD$17,2,FALSE),IF(AND(OR($D488={"1/2","1/3","2/1","3/1"}),F486="w"),VLOOKUP(H486,$AA$2:$AB$17,2,FALSE),IF(AND(OR($D488={"1/2","1/3","2/1","3/1"}),F486="l"),VLOOKUP(H486,$AC$2:$AD$17,2,FALSE),IF(AND(OR($D488={"1/2","1/3","2/1","3/1"}),F485="w"),VLOOKUP(H485,$AA$2:$AB$17,2,FALSE),IF(AND(OR($D488={"1/2","1/3","2/1","3/1"}),F485="l"),VLOOKUP(H485,$AC$2:$AD$17,2,FALSE),IF(AND(OR($D488={"1/2","1/3","2/1","3/1"}),F484="w"),VLOOKUP(H484,$AA$2:$AB$17,2,FALSE),IF(AND(OR($D488={"1/2","1/3","2/1","3/1"}),F484="l"),VLOOKUP(H484,$AC$2:$AD$17,2,FALSE),IF(AND(OR($D488={"1/2","1/3","2/1","3/1"}),F483="w"),VLOOKUP(H483,$AA$2:$AB$17,2,FALSE),IF(AND(OR($D488={"1/2","1/3","2/1","3/1"}),F483="l"),VLOOKUP(H483,$AC$2:$AD$17,2,FALSE),IF(AND(OR($D488={"1/2","1/3","2/1","3/1"}),F482="w"),VLOOKUP(H482,$AA$2:$AB$17,2,FALSE),IF(AND(OR($D488={"1/2","1/3","2/1","3/1"}),F482="l"),VLOOKUP(H482,$AC$2:$AD$17,2,FALSE),IF(AND(OR($D488={"1/2","1/3","2/1","3/1"}),F481="w"),VLOOKUP(H481,$AA$2:$AB$17,2,FALSE),IF(AND(OR($D488={"1/2","1/3","2/1","3/1"}),F481="l"),VLOOKUP(H481,$AC$2:$AD$17,2,FALSE),IF(AND(OR($D488={"1/2","1/3","2/1","3/1"}),F480="w"),VLOOKUP(H480,$AA$2:$AB$17,2,FALSE),IF(AND(OR($D488={"1/2","1/3","2/1","3/1"}),F480="l"),VLOOKUP(H480,$AC$2:$AD$17,2,FALSE),IF(AND(OR($D488={"1/2","1/3","2/1","3/1"}),F479="w"),VLOOKUP(H479,$AA$2:$AB$17,2,FALSE),IF(AND(OR($D488={"1/2","1/3","2/1","3/1"}),F479="l"),VLOOKUP(H479,$AC$2:$AD$17,2,FALSE),IF(AND(OR($D488={"1/2","1/3","2/1","3/1"}),F478="w"),VLOOKUP(H478,$AA$2:$AB$17,2,FALSE),IF(AND(OR($D488={"1/2","1/3","2/1","3/1"}),F478="l"),VLOOKUP(H478,$AC$2:$AD$17,2,FALSE),IF(OR($D488={"1/2","1/3","2/1","3/1"}),1,"")))))))))))))))))))))))</f>
        <v/>
      </c>
      <c r="I489" s="13" t="str">
        <f>IF(AND(J489="d",$A489&gt;=1,OR(K489={1,"2a","2b",3,"5a","5b","10a","10b","20a","20b","40a","40b","80a","80b","160a","160b"})),"w",IF(AND(J489="",$A489&gt;=1,OR(K489={1,"2a","2b",3,"5a","5b","10a","10b","20a","20b","40a","40b","80a","80b","160a","160b"})),"l",""))</f>
        <v/>
      </c>
      <c r="J489" s="7" t="str">
        <f>IF(OR($A489={13,14,15,16,17,18,19,20,21,22,23,24}),"d","")</f>
        <v/>
      </c>
      <c r="K489" s="14" t="str">
        <f>IF(AND(OR($D488={"1/2","2/3","2/1","3/2"}),I488="w"),VLOOKUP(K488,$AA$2:$AB$17,2,FALSE),IF(AND(OR($D488={"1/2","2/3","2/1","3/2"}),I488="l"),VLOOKUP(K488,$AC$2:$AD$17,2,FALSE),IF(AND(OR($D488={"1/2","2/3","2/1","3/2"}),I487="w"),VLOOKUP(K487,$AA$2:$AB$17,2,FALSE),IF(AND(OR($D488={"1/2","2/3","2/1","3/2"}),I487="l"),VLOOKUP(K487,$AC$2:$AD$17,2,FALSE),IF(AND(OR($D488={"1/2","2/3","2/1","3/2"}),I486="w"),VLOOKUP(K486,$AA$2:$AB$17,2,FALSE),IF(AND(OR($D488={"1/2","2/3","2/1","3/2"}),I486="l"),VLOOKUP(K486,$AC$2:$AD$17,2,FALSE),IF(AND(OR($D488={"1/2","2/3","2/1","3/2"}),I485="w"),VLOOKUP(K485,$AA$2:$AB$17,2,FALSE),IF(AND(OR($D488={"1/2","2/3","2/1","3/2"}),I485="l"),VLOOKUP(K485,$AC$2:$AD$17,2,FALSE),IF(AND(OR($D488={"1/2","2/3","2/1","3/2"}),I484="w"),VLOOKUP(K484,$AA$2:$AB$17,2,FALSE),IF(AND(OR($D488={"1/2","2/3","2/1","3/2"}),I484="l"),VLOOKUP(K484,$AC$2:$AD$17,2,FALSE),IF(AND(OR($D488={"1/2","2/3","2/1","3/2"}),I483="w"),VLOOKUP(K483,$AA$2:$AB$17,2,FALSE),IF(AND(OR($D488={"1/2","2/3","2/1","3/2"}),I483="l"),VLOOKUP(K483,$AC$2:$AD$17,2,FALSE),IF(AND(OR($D488={"1/2","2/3","2/1","3/2"}),I482="w"),VLOOKUP(K482,$AA$2:$AB$17,2,FALSE),IF(AND(OR($D488={"1/2","2/3","2/1","3/2"}),I482="l"),VLOOKUP(K482,$AC$2:$AD$17,2,FALSE),IF(AND(OR($D488={"1/2","2/3","2/1","3/2"}),I481="w"),VLOOKUP(K481,$AA$2:$AB$17,2,FALSE),IF(AND(OR($D488={"1/2","2/3","2/1","3/2"}),I481="l"),VLOOKUP(K481,$AC$2:$AD$17,2,FALSE),IF(AND(OR($D488={"1/2","2/3","2/1","3/2"}),I480="w"),VLOOKUP(K480,$AA$2:$AB$17,2,FALSE),IF(AND(OR($D488={"1/2","2/3","2/1","3/2"}),I480="l"),VLOOKUP(K480,$AC$2:$AD$17,2,FALSE),IF(AND(OR($D488={"1/2","2/3","2/1","3/2"}),I479="w"),VLOOKUP(K479,$AA$2:$AB$17,2,FALSE),IF(AND(OR($D488={"1/2","2/3","2/1","3/2"}),I479="l"),VLOOKUP(K479,$AC$2:$AD$17,2,FALSE),IF(AND(OR($D488={"1/2","2/3","2/1","3/2"}),I478="w"),VLOOKUP(K478,$AA$2:$AB$17,2,FALSE),IF(AND(OR($D488={"1/2","2/3","2/1","3/2"}),I478="l"),VLOOKUP(K478,$AC$2:$AD$17,2,FALSE),IF(OR($D488={"1/2","2/3","2/1","3/2"}),1,"")))))))))))))))))))))))</f>
        <v/>
      </c>
      <c r="L489" s="13" t="str">
        <f>IF(AND(M489="d",$A489&gt;=1,OR(N489={1,"2a","2b",3,"5a","5b","10a","10b","20a","20b","40a","40b","80a","80b","160a","160b"})),"w",IF(AND(M489="",$A489&gt;=1,OR(N489={1,"2a","2b",3,"5a","5b","10a","10b","20a","20b","40a","40b","80a","80b","160a","160b"})),"l",""))</f>
        <v/>
      </c>
      <c r="M489" s="7" t="str">
        <f>IF(OR($A489={25,26,27,28,29,30,31,32,33,34,35,36}),"d","")</f>
        <v/>
      </c>
      <c r="N489" s="14" t="str">
        <f>IF(AND(OR($D488={"1/3","2/3","3/1","3/2"}),L488="w"),VLOOKUP(N488,$AA$2:$AB$17,2,FALSE),IF(AND(OR($D488={"1/3","2/3","3/1","3/2"}),L488="l"),VLOOKUP(N488,$AC$2:$AD$17,2,FALSE),IF(AND(OR($D488={"1/3","2/3","3/1","3/2"}),L487="w"),VLOOKUP(N487,$AA$2:$AB$17,2,FALSE),IF(AND(OR($D488={"1/3","2/3","3/1","3/2"}),L487="l"),VLOOKUP(N487,$AC$2:$AD$17,2,FALSE),IF(AND(OR($D488={"1/3","2/3","3/1","3/2"}),L486="w"),VLOOKUP(N486,$AA$2:$AB$17,2,FALSE),IF(AND(OR($D488={"1/3","2/3","3/1","3/2"}),L486="l"),VLOOKUP(N486,$AC$2:$AD$17,2,FALSE),IF(AND(OR($D488={"1/3","2/3","3/1","3/2"}),L485="w"),VLOOKUP(N485,$AA$2:$AB$17,2,FALSE),IF(AND(OR($D488={"1/3","2/3","3/1","3/2"}),L485="l"),VLOOKUP(N485,$AC$2:$AD$17,2,FALSE),IF(AND(OR($D488={"1/3","2/3","3/1","3/2"}),L484="w"),VLOOKUP(N484,$AA$2:$AB$17,2,FALSE),IF(AND(OR($D488={"1/3","2/3","3/1","3/2"}),L484="l"),VLOOKUP(N484,$AC$2:$AD$17,2,FALSE),IF(AND(OR($D488={"1/3","2/3","3/1","3/2"}),L483="w"),VLOOKUP(N483,$AA$2:$AB$17,2,FALSE),IF(AND(OR($D488={"1/3","2/3","3/1","3/2"}),L483="l"),VLOOKUP(N483,$AC$2:$AD$17,2,FALSE),IF(AND(OR($D488={"1/3","2/3","3/1","3/2"}),L482="w"),VLOOKUP(N482,$AA$2:$AB$17,2,FALSE),IF(AND(OR($D488={"1/3","2/3","3/1","3/2"}),L482="l"),VLOOKUP(N482,$AC$2:$AD$17,2,FALSE),IF(AND(OR($D488={"1/3","2/3","3/1","3/2"}),L481="w"),VLOOKUP(N481,$AA$2:$AB$17,2,FALSE),IF(AND(OR($D488={"1/3","2/3","3/1","3/2"}),L481="l"),VLOOKUP(N481,$AC$2:$AD$17,2,FALSE),IF(AND(OR($D488={"1/3","2/3","3/1","3/2"}),L480="w"),VLOOKUP(N480,$AA$2:$AB$17,2,FALSE),IF(AND(OR($D488={"1/3","2/3","3/1","3/2"}),L480="l"),VLOOKUP(N480,$AC$2:$AD$17,2,FALSE),IF(AND(OR($D488={"1/3","2/3","3/1","3/2"}),L479="w"),VLOOKUP(N479,$AA$2:$AB$17,2,FALSE),IF(AND(OR($D488={"1/3","2/3","3/1","3/2"}),L479="l"),VLOOKUP(N479,$AC$2:$AD$17,2,FALSE),IF(AND(OR($D488={"1/3","2/3","3/1","3/2"}),L478="w"),VLOOKUP(N478,$AA$2:$AB$17,2,FALSE),IF(AND(OR($D488={"1/3","2/3","3/1","3/2"}),L478="l"),VLOOKUP(N478,$AC$2:$AD$17,2,FALSE),IF(OR($D488={"1/3","2/3","3/1","3/2"}),1,"")))))))))))))))))))))))</f>
        <v/>
      </c>
      <c r="O489" s="12">
        <f t="shared" si="42"/>
        <v>0</v>
      </c>
      <c r="P489" s="13" t="str">
        <f>IF(AND(Q489="c",$A489&gt;=1,OR(R489={1,"2a","2b",3,"5a","5b","10a","10b","20a","20b","40a","40b","80a","80b","160a","160b"})),"w",IF(AND(Q489="",$A489&gt;=1,OR(R489={1,"2a","2b",3,"5a","5b","10a","10b","20a","20b","40a","40b","80a","80b","160a","160b"})),"l",""))</f>
        <v/>
      </c>
      <c r="Q489" s="7" t="str">
        <f>IF(OR($A489={1,4,7,10,13,16,19,22,25,28,31,34}),"c","")</f>
        <v/>
      </c>
      <c r="R489" s="14" t="str">
        <f>IF(AND(OR($E488={"a/b","a/c","b/a","c/a"}),P488="w"),VLOOKUP(R488,$AA$2:$AB$17,2,FALSE),IF(AND(OR($E488={"a/b","a/c","b/a","c/a"}),P488="l"),VLOOKUP(R488,$AC$2:$AD$17,2,FALSE),IF(AND(OR($E488={"a/b","a/c","b/a","c/a"}),P487="w"),VLOOKUP(R487,$AA$2:$AB$17,2,FALSE),IF(AND(OR($E488={"a/b","a/c","b/a","c/a"}),P487="l"),VLOOKUP(R487,$AC$2:$AD$17,2,FALSE),IF(AND(OR($E488={"a/b","a/c","b/a","c/a"}),P486="w"),VLOOKUP(R486,$AA$2:$AB$17,2,FALSE),IF(AND(OR($E488={"a/b","a/c","b/a","c/a"}),P486="l"),VLOOKUP(R486,$AC$2:$AD$17,2,FALSE),IF(AND(OR($E488={"a/b","a/c","b/a","c/a"}),P485="w"),VLOOKUP(R485,$AA$2:$AB$17,2,FALSE),IF(AND(OR($E488={"a/b","a/c","b/a","c/a"}),P485="l"),VLOOKUP(R485,$AC$2:$AD$17,2,FALSE),IF(AND(OR($E488={"a/b","a/c","b/a","c/a"}),P484="w"),VLOOKUP(R484,$AA$2:$AB$17,2,FALSE),IF(AND(OR($E488={"a/b","a/c","b/a","c/a"}),P484="l"),VLOOKUP(R484,$AC$2:$AD$17,2,FALSE),IF(AND(OR($E488={"a/b","a/c","b/a","c/a"}),P483="w"),VLOOKUP(R483,$AA$2:$AB$17,2,FALSE),IF(AND(OR($E488={"a/b","a/c","b/a","c/a"}),P483="l"),VLOOKUP(R483,$AC$2:$AD$17,2,FALSE),IF(AND(OR($E488={"a/b","a/c","b/a","c/a"}),P482="w"),VLOOKUP(R482,$AA$2:$AB$17,2,FALSE),IF(AND(OR($E488={"a/b","a/c","b/a","c/a"}),P482="l"),VLOOKUP(R482,$AC$2:$AD$17,2,FALSE),IF(AND(OR($E488={"a/b","a/c","b/a","c/a"}),P481="w"),VLOOKUP(R481,$AA$2:$AB$17,2,FALSE),IF(AND(OR($E488={"a/b","a/c","b/a","c/a"}),P481="l"),VLOOKUP(R481,$AC$2:$AD$17,2,FALSE),IF(AND(OR($E488={"a/b","a/c","b/a","c/a"}),P480="w"),VLOOKUP(R480,$AA$2:$AB$17,2,FALSE),IF(AND(OR($E488={"a/b","a/c","b/a","c/a"}),P480="l"),VLOOKUP(R480,$AC$2:$AD$17,2,FALSE),IF(AND(OR($E488={"a/b","a/c","b/a","c/a"}),P479="w"),VLOOKUP(R479,$AA$2:$AB$17,2,FALSE),IF(AND(OR($E488={"a/b","a/c","b/a","c/a"}),P479="l"),VLOOKUP(R479,$AC$2:$AD$17,2,FALSE),IF(AND(OR($E488={"a/b","a/c","b/a","c/a"}),P478="w"),VLOOKUP(R478,$AA$2:$AB$17,2,FALSE),IF(AND(OR($E488={"a/b","a/c","b/a","c/a"}),P478="l"),VLOOKUP(R478,$AC$2:$AD$17,2,FALSE),IF(OR($E488={"a/b","a/c","b/a","c/a"}),1,"")))))))))))))))))))))))</f>
        <v/>
      </c>
      <c r="S489" s="13" t="str">
        <f>IF(AND(T489="c",$A489&gt;=1,OR(U489={1,"2a","2b",3,"5a","5b","10a","10b","20a","20b","40a","40b","80a","80b","160a","160b"})),"w",IF(AND(T489="",$A489&gt;=1,OR(U489={1,"2a","2b",3,"5a","5b","10a","10b","20a","20b","40a","40b","80a","80b","160a","160b"})),"l",""))</f>
        <v/>
      </c>
      <c r="T489" s="7" t="str">
        <f>IF(OR($A489={2,5,8,11,14,17,20,23,26,29,32,35}),"c","")</f>
        <v/>
      </c>
      <c r="U489" s="14" t="str">
        <f>IF(AND(OR($E488={"a/b","b/c","b/a","c/b"}),S488="w"),VLOOKUP(U488,$AA$2:$AB$17,2,FALSE),IF(AND(OR($E488={"a/b","b/c","b/a","c/b"}),S488="l"),VLOOKUP(U488,$AC$2:$AD$17,2,FALSE),IF(AND(OR($E488={"a/b","b/c","b/a","c/b"}),S487="w"),VLOOKUP(U487,$AA$2:$AB$17,2,FALSE),IF(AND(OR($E488={"a/b","b/c","b/a","c/b"}),S487="l"),VLOOKUP(U487,$AC$2:$AD$17,2,FALSE),IF(AND(OR($E488={"a/b","b/c","b/a","c/b"}),S486="w"),VLOOKUP(U486,$AA$2:$AB$17,2,FALSE),IF(AND(OR($E488={"a/b","b/c","b/a","c/b"}),S486="l"),VLOOKUP(U486,$AC$2:$AD$17,2,FALSE),IF(AND(OR($E488={"a/b","b/c","b/a","c/b"}),S485="w"),VLOOKUP(U485,$AA$2:$AB$17,2,FALSE),IF(AND(OR($E488={"a/b","b/c","b/a","c/b"}),S485="l"),VLOOKUP(U485,$AC$2:$AD$17,2,FALSE),IF(AND(OR($E488={"a/b","b/c","b/a","c/b"}),S484="w"),VLOOKUP(U484,$AA$2:$AB$17,2,FALSE),IF(AND(OR($E488={"a/b","b/c","b/a","c/b"}),S484="l"),VLOOKUP(U484,$AC$2:$AD$17,2,FALSE),IF(AND(OR($E488={"a/b","b/c","b/a","c/b"}),S483="w"),VLOOKUP(U483,$AA$2:$AB$17,2,FALSE),IF(AND(OR($E488={"a/b","b/c","b/a","c/b"}),S483="l"),VLOOKUP(U483,$AC$2:$AD$17,2,FALSE),IF(AND(OR($E488={"a/b","b/c","b/a","c/b"}),S482="w"),VLOOKUP(U482,$AA$2:$AB$17,2,FALSE),IF(AND(OR($E488={"a/b","b/c","b/a","c/b"}),S482="l"),VLOOKUP(U482,$AC$2:$AD$17,2,FALSE),IF(AND(OR($E488={"a/b","b/c","b/a","c/b"}),S481="w"),VLOOKUP(U481,$AA$2:$AB$17,2,FALSE),IF(AND(OR($E488={"a/b","b/c","b/a","c/b"}),S481="l"),VLOOKUP(U481,$AC$2:$AD$17,2,FALSE),IF(AND(OR($E488={"a/b","b/c","b/a","c/b"}),S480="w"),VLOOKUP(U480,$AA$2:$AB$17,2,FALSE),IF(AND(OR($E488={"a/b","b/c","b/a","c/b"}),S480="l"),VLOOKUP(U480,$AC$2:$AD$17,2,FALSE),IF(AND(OR($E488={"a/b","b/c","b/a","c/b"}),S479="w"),VLOOKUP(U479,$AA$2:$AB$17,2,FALSE),IF(AND(OR($E488={"a/b","b/c","b/a","c/b"}),S479="l"),VLOOKUP(U479,$AC$2:$AD$17,2,FALSE),IF(AND(OR($E488={"a/b","b/c","b/a","c/b"}),S478="w"),VLOOKUP(U478,$AA$2:$AB$17,2,FALSE),IF(AND(OR($E488={"a/b","b/c","b/a","c/b"}),S478="l"),VLOOKUP(U478,$AC$2:$AD$17,2,FALSE),IF(OR($E488={"a/b","b/c","b/a","c/b"}),1,"")))))))))))))))))))))))</f>
        <v/>
      </c>
      <c r="V489" s="13" t="str">
        <f>IF(AND(W489="c",$A489&gt;=1,OR(X489={1,"2a","2b",3,"5a","5b","10a","10b","20a","20b","40a","40b","80a","80b","160a","160b"})),"w",IF(AND(W489="",$A489&gt;=1,OR(X489={1,"2a","2b",3,"5a","5b","10a","10b","20a","20b","40a","40b","80a","80b","160a","160b"})),"l",""))</f>
        <v/>
      </c>
      <c r="W489" s="7" t="str">
        <f>IF(OR($A489={3,6,9,12,15,18,21,24,27,30,33,36}),"c","")</f>
        <v/>
      </c>
      <c r="X489" s="14" t="str">
        <f>IF(AND(OR($E488={"a/c","b/c","c/a","c/b"}),V488="w"),VLOOKUP(X488,$AA$2:$AB$17,2,FALSE),IF(AND(OR($E488={"a/c","b/c","c/a","c/b"}),V488="l"),VLOOKUP(X488,$AC$2:$AD$17,2,FALSE),IF(AND(OR($E488={"a/c","b/c","c/a","c/b"}),V487="w"),VLOOKUP(X487,$AA$2:$AB$17,2,FALSE),IF(AND(OR($E488={"a/c","b/c","c/a","c/b"}),V487="l"),VLOOKUP(X487,$AC$2:$AD$17,2,FALSE),IF(AND(OR($E488={"a/c","b/c","c/a","c/b"}),V486="w"),VLOOKUP(X486,$AA$2:$AB$17,2,FALSE),IF(AND(OR($E488={"a/c","b/c","c/a","c/b"}),V486="l"),VLOOKUP(X486,$AC$2:$AD$17,2,FALSE),IF(AND(OR($E488={"a/c","b/c","c/a","c/b"}),V485="w"),VLOOKUP(X485,$AA$2:$AB$17,2,FALSE),IF(AND(OR($E488={"a/c","b/c","c/a","c/b"}),V485="l"),VLOOKUP(X485,$AC$2:$AD$17,2,FALSE),IF(AND(OR($E488={"a/c","b/c","c/a","c/b"}),V484="w"),VLOOKUP(X484,$AA$2:$AB$17,2,FALSE),IF(AND(OR($E488={"a/c","b/c","c/a","c/b"}),V484="l"),VLOOKUP(X484,$AC$2:$AD$17,2,FALSE),IF(AND(OR($E488={"a/c","b/c","c/a","c/b"}),V483="w"),VLOOKUP(X483,$AA$2:$AB$17,2,FALSE),IF(AND(OR($E488={"a/c","b/c","c/a","c/b"}),V483="l"),VLOOKUP(X483,$AC$2:$AD$17,2,FALSE),IF(AND(OR($E488={"a/c","b/c","c/a","c/b"}),V482="w"),VLOOKUP(X482,$AA$2:$AB$17,2,FALSE),IF(AND(OR($E488={"a/c","b/c","c/a","c/b"}),V482="l"),VLOOKUP(X482,$AC$2:$AD$17,2,FALSE),IF(AND(OR($E488={"a/c","b/c","c/a","c/b"}),V481="w"),VLOOKUP(X481,$AA$2:$AB$17,2,FALSE),IF(AND(OR($E488={"a/c","b/c","c/a","c/b"}),V481="l"),VLOOKUP(X481,$AC$2:$AD$17,2,FALSE),IF(AND(OR($E488={"a/c","b/c","c/a","c/b"}),V480="w"),VLOOKUP(X480,$AA$2:$AB$17,2,FALSE),IF(AND(OR($E488={"a/c","b/c","c/a","c/b"}),V480="l"),VLOOKUP(X480,$AC$2:$AD$17,2,FALSE),IF(AND(OR($E488={"a/c","b/c","c/a","c/b"}),V479="w"),VLOOKUP(X479,$AA$2:$AB$17,2,FALSE),IF(AND(OR($E488={"a/c","b/c","c/a","c/b"}),V479="l"),VLOOKUP(X479,$AC$2:$AD$17,2,FALSE),IF(AND(OR($E488={"a/c","b/c","c/a","c/b"}),V478="w"),VLOOKUP(X478,$AA$2:$AB$17,2,FALSE),IF(AND(OR($E488={"a/c","b/c","c/a","c/b"}),V478="l"),VLOOKUP(X478,$AC$2:$AD$17,2,FALSE),IF(OR($E488={"a/c","b/c","c/a","c/b"}),1,"")))))))))))))))))))))))</f>
        <v/>
      </c>
      <c r="Y489" s="12">
        <f t="shared" si="43"/>
        <v>0</v>
      </c>
      <c r="Z489" s="27">
        <f t="shared" si="44"/>
        <v>0</v>
      </c>
    </row>
    <row r="490" spans="2:26">
      <c r="B490" s="9" t="str">
        <f>IF(OR($A490={1,2,3,4,5,6,7,8,9,10,11,12}),1,IF(OR($A490={13,14,15,16,17,18,19,20,21,22,23,24}),2,IF(OR($A490={25,26,27,28,29,30,31,32,33,34,35,36}),3,"")))</f>
        <v/>
      </c>
      <c r="C490" s="9" t="str">
        <f>IF(OR($A490={1,4,7,10,13,16,19,22,25,28,31,34}),"A",IF(OR($A490={2,5,8,11,14,17,20,23,26,29,32,35}),"B",IF(OR($A490={3,6,9,12,15,18,21,24,27,30,33,36}),"C","")))</f>
        <v/>
      </c>
      <c r="D490" t="str">
        <f t="shared" si="45"/>
        <v/>
      </c>
      <c r="E490" t="str">
        <f t="shared" si="46"/>
        <v/>
      </c>
      <c r="F490" s="13" t="str">
        <f>IF(AND(G490="d",$A490&gt;=1,OR(H490={1,"2a","2b",3,"5a","5b","10a","10b","20a","20b","40a","40b","80a","80b","160a","160b"})),"w",IF(AND(G490="",$A490&gt;=1,OR(H490={1,"2a","2b",3,"5a","5b","10a","10b","20a","20b","40a","40b","80a","80b","160a","160b"})),"l",""))</f>
        <v/>
      </c>
      <c r="G490" s="7" t="str">
        <f>IF(OR($A490={1,2,3,4,5,6,7,8,9,10,11,12}),"d","")</f>
        <v/>
      </c>
      <c r="H490" s="14" t="str">
        <f>IF(AND(OR($D489={"1/2","1/3","2/1","3/1"}),F489="w"),VLOOKUP(H489,$AA$2:$AB$17,2,FALSE),IF(AND(OR($D489={"1/2","1/3","2/1","3/1"}),F489="l"),VLOOKUP(H489,$AC$2:$AD$17,2,FALSE),IF(AND(OR($D489={"1/2","1/3","2/1","3/1"}),F488="w"),VLOOKUP(H488,$AA$2:$AB$17,2,FALSE),IF(AND(OR($D489={"1/2","1/3","2/1","3/1"}),F488="l"),VLOOKUP(H488,$AC$2:$AD$17,2,FALSE),IF(AND(OR($D489={"1/2","1/3","2/1","3/1"}),F487="w"),VLOOKUP(H487,$AA$2:$AB$17,2,FALSE),IF(AND(OR($D489={"1/2","1/3","2/1","3/1"}),F487="l"),VLOOKUP(H487,$AC$2:$AD$17,2,FALSE),IF(AND(OR($D489={"1/2","1/3","2/1","3/1"}),F486="w"),VLOOKUP(H486,$AA$2:$AB$17,2,FALSE),IF(AND(OR($D489={"1/2","1/3","2/1","3/1"}),F486="l"),VLOOKUP(H486,$AC$2:$AD$17,2,FALSE),IF(AND(OR($D489={"1/2","1/3","2/1","3/1"}),F485="w"),VLOOKUP(H485,$AA$2:$AB$17,2,FALSE),IF(AND(OR($D489={"1/2","1/3","2/1","3/1"}),F485="l"),VLOOKUP(H485,$AC$2:$AD$17,2,FALSE),IF(AND(OR($D489={"1/2","1/3","2/1","3/1"}),F484="w"),VLOOKUP(H484,$AA$2:$AB$17,2,FALSE),IF(AND(OR($D489={"1/2","1/3","2/1","3/1"}),F484="l"),VLOOKUP(H484,$AC$2:$AD$17,2,FALSE),IF(AND(OR($D489={"1/2","1/3","2/1","3/1"}),F483="w"),VLOOKUP(H483,$AA$2:$AB$17,2,FALSE),IF(AND(OR($D489={"1/2","1/3","2/1","3/1"}),F483="l"),VLOOKUP(H483,$AC$2:$AD$17,2,FALSE),IF(AND(OR($D489={"1/2","1/3","2/1","3/1"}),F482="w"),VLOOKUP(H482,$AA$2:$AB$17,2,FALSE),IF(AND(OR($D489={"1/2","1/3","2/1","3/1"}),F482="l"),VLOOKUP(H482,$AC$2:$AD$17,2,FALSE),IF(AND(OR($D489={"1/2","1/3","2/1","3/1"}),F481="w"),VLOOKUP(H481,$AA$2:$AB$17,2,FALSE),IF(AND(OR($D489={"1/2","1/3","2/1","3/1"}),F481="l"),VLOOKUP(H481,$AC$2:$AD$17,2,FALSE),IF(AND(OR($D489={"1/2","1/3","2/1","3/1"}),F480="w"),VLOOKUP(H480,$AA$2:$AB$17,2,FALSE),IF(AND(OR($D489={"1/2","1/3","2/1","3/1"}),F480="l"),VLOOKUP(H480,$AC$2:$AD$17,2,FALSE),IF(AND(OR($D489={"1/2","1/3","2/1","3/1"}),F479="w"),VLOOKUP(H479,$AA$2:$AB$17,2,FALSE),IF(AND(OR($D489={"1/2","1/3","2/1","3/1"}),F479="l"),VLOOKUP(H479,$AC$2:$AD$17,2,FALSE),IF(OR($D489={"1/2","1/3","2/1","3/1"}),1,"")))))))))))))))))))))))</f>
        <v/>
      </c>
      <c r="I490" s="13" t="str">
        <f>IF(AND(J490="d",$A490&gt;=1,OR(K490={1,"2a","2b",3,"5a","5b","10a","10b","20a","20b","40a","40b","80a","80b","160a","160b"})),"w",IF(AND(J490="",$A490&gt;=1,OR(K490={1,"2a","2b",3,"5a","5b","10a","10b","20a","20b","40a","40b","80a","80b","160a","160b"})),"l",""))</f>
        <v/>
      </c>
      <c r="J490" s="7" t="str">
        <f>IF(OR($A490={13,14,15,16,17,18,19,20,21,22,23,24}),"d","")</f>
        <v/>
      </c>
      <c r="K490" s="14" t="str">
        <f>IF(AND(OR($D489={"1/2","2/3","2/1","3/2"}),I489="w"),VLOOKUP(K489,$AA$2:$AB$17,2,FALSE),IF(AND(OR($D489={"1/2","2/3","2/1","3/2"}),I489="l"),VLOOKUP(K489,$AC$2:$AD$17,2,FALSE),IF(AND(OR($D489={"1/2","2/3","2/1","3/2"}),I488="w"),VLOOKUP(K488,$AA$2:$AB$17,2,FALSE),IF(AND(OR($D489={"1/2","2/3","2/1","3/2"}),I488="l"),VLOOKUP(K488,$AC$2:$AD$17,2,FALSE),IF(AND(OR($D489={"1/2","2/3","2/1","3/2"}),I487="w"),VLOOKUP(K487,$AA$2:$AB$17,2,FALSE),IF(AND(OR($D489={"1/2","2/3","2/1","3/2"}),I487="l"),VLOOKUP(K487,$AC$2:$AD$17,2,FALSE),IF(AND(OR($D489={"1/2","2/3","2/1","3/2"}),I486="w"),VLOOKUP(K486,$AA$2:$AB$17,2,FALSE),IF(AND(OR($D489={"1/2","2/3","2/1","3/2"}),I486="l"),VLOOKUP(K486,$AC$2:$AD$17,2,FALSE),IF(AND(OR($D489={"1/2","2/3","2/1","3/2"}),I485="w"),VLOOKUP(K485,$AA$2:$AB$17,2,FALSE),IF(AND(OR($D489={"1/2","2/3","2/1","3/2"}),I485="l"),VLOOKUP(K485,$AC$2:$AD$17,2,FALSE),IF(AND(OR($D489={"1/2","2/3","2/1","3/2"}),I484="w"),VLOOKUP(K484,$AA$2:$AB$17,2,FALSE),IF(AND(OR($D489={"1/2","2/3","2/1","3/2"}),I484="l"),VLOOKUP(K484,$AC$2:$AD$17,2,FALSE),IF(AND(OR($D489={"1/2","2/3","2/1","3/2"}),I483="w"),VLOOKUP(K483,$AA$2:$AB$17,2,FALSE),IF(AND(OR($D489={"1/2","2/3","2/1","3/2"}),I483="l"),VLOOKUP(K483,$AC$2:$AD$17,2,FALSE),IF(AND(OR($D489={"1/2","2/3","2/1","3/2"}),I482="w"),VLOOKUP(K482,$AA$2:$AB$17,2,FALSE),IF(AND(OR($D489={"1/2","2/3","2/1","3/2"}),I482="l"),VLOOKUP(K482,$AC$2:$AD$17,2,FALSE),IF(AND(OR($D489={"1/2","2/3","2/1","3/2"}),I481="w"),VLOOKUP(K481,$AA$2:$AB$17,2,FALSE),IF(AND(OR($D489={"1/2","2/3","2/1","3/2"}),I481="l"),VLOOKUP(K481,$AC$2:$AD$17,2,FALSE),IF(AND(OR($D489={"1/2","2/3","2/1","3/2"}),I480="w"),VLOOKUP(K480,$AA$2:$AB$17,2,FALSE),IF(AND(OR($D489={"1/2","2/3","2/1","3/2"}),I480="l"),VLOOKUP(K480,$AC$2:$AD$17,2,FALSE),IF(AND(OR($D489={"1/2","2/3","2/1","3/2"}),I479="w"),VLOOKUP(K479,$AA$2:$AB$17,2,FALSE),IF(AND(OR($D489={"1/2","2/3","2/1","3/2"}),I479="l"),VLOOKUP(K479,$AC$2:$AD$17,2,FALSE),IF(OR($D489={"1/2","2/3","2/1","3/2"}),1,"")))))))))))))))))))))))</f>
        <v/>
      </c>
      <c r="L490" s="13" t="str">
        <f>IF(AND(M490="d",$A490&gt;=1,OR(N490={1,"2a","2b",3,"5a","5b","10a","10b","20a","20b","40a","40b","80a","80b","160a","160b"})),"w",IF(AND(M490="",$A490&gt;=1,OR(N490={1,"2a","2b",3,"5a","5b","10a","10b","20a","20b","40a","40b","80a","80b","160a","160b"})),"l",""))</f>
        <v/>
      </c>
      <c r="M490" s="7" t="str">
        <f>IF(OR($A490={25,26,27,28,29,30,31,32,33,34,35,36}),"d","")</f>
        <v/>
      </c>
      <c r="N490" s="14" t="str">
        <f>IF(AND(OR($D489={"1/3","2/3","3/1","3/2"}),L489="w"),VLOOKUP(N489,$AA$2:$AB$17,2,FALSE),IF(AND(OR($D489={"1/3","2/3","3/1","3/2"}),L489="l"),VLOOKUP(N489,$AC$2:$AD$17,2,FALSE),IF(AND(OR($D489={"1/3","2/3","3/1","3/2"}),L488="w"),VLOOKUP(N488,$AA$2:$AB$17,2,FALSE),IF(AND(OR($D489={"1/3","2/3","3/1","3/2"}),L488="l"),VLOOKUP(N488,$AC$2:$AD$17,2,FALSE),IF(AND(OR($D489={"1/3","2/3","3/1","3/2"}),L487="w"),VLOOKUP(N487,$AA$2:$AB$17,2,FALSE),IF(AND(OR($D489={"1/3","2/3","3/1","3/2"}),L487="l"),VLOOKUP(N487,$AC$2:$AD$17,2,FALSE),IF(AND(OR($D489={"1/3","2/3","3/1","3/2"}),L486="w"),VLOOKUP(N486,$AA$2:$AB$17,2,FALSE),IF(AND(OR($D489={"1/3","2/3","3/1","3/2"}),L486="l"),VLOOKUP(N486,$AC$2:$AD$17,2,FALSE),IF(AND(OR($D489={"1/3","2/3","3/1","3/2"}),L485="w"),VLOOKUP(N485,$AA$2:$AB$17,2,FALSE),IF(AND(OR($D489={"1/3","2/3","3/1","3/2"}),L485="l"),VLOOKUP(N485,$AC$2:$AD$17,2,FALSE),IF(AND(OR($D489={"1/3","2/3","3/1","3/2"}),L484="w"),VLOOKUP(N484,$AA$2:$AB$17,2,FALSE),IF(AND(OR($D489={"1/3","2/3","3/1","3/2"}),L484="l"),VLOOKUP(N484,$AC$2:$AD$17,2,FALSE),IF(AND(OR($D489={"1/3","2/3","3/1","3/2"}),L483="w"),VLOOKUP(N483,$AA$2:$AB$17,2,FALSE),IF(AND(OR($D489={"1/3","2/3","3/1","3/2"}),L483="l"),VLOOKUP(N483,$AC$2:$AD$17,2,FALSE),IF(AND(OR($D489={"1/3","2/3","3/1","3/2"}),L482="w"),VLOOKUP(N482,$AA$2:$AB$17,2,FALSE),IF(AND(OR($D489={"1/3","2/3","3/1","3/2"}),L482="l"),VLOOKUP(N482,$AC$2:$AD$17,2,FALSE),IF(AND(OR($D489={"1/3","2/3","3/1","3/2"}),L481="w"),VLOOKUP(N481,$AA$2:$AB$17,2,FALSE),IF(AND(OR($D489={"1/3","2/3","3/1","3/2"}),L481="l"),VLOOKUP(N481,$AC$2:$AD$17,2,FALSE),IF(AND(OR($D489={"1/3","2/3","3/1","3/2"}),L480="w"),VLOOKUP(N480,$AA$2:$AB$17,2,FALSE),IF(AND(OR($D489={"1/3","2/3","3/1","3/2"}),L480="l"),VLOOKUP(N480,$AC$2:$AD$17,2,FALSE),IF(AND(OR($D489={"1/3","2/3","3/1","3/2"}),L479="w"),VLOOKUP(N479,$AA$2:$AB$17,2,FALSE),IF(AND(OR($D489={"1/3","2/3","3/1","3/2"}),L479="l"),VLOOKUP(N479,$AC$2:$AD$17,2,FALSE),IF(OR($D489={"1/3","2/3","3/1","3/2"}),1,"")))))))))))))))))))))))</f>
        <v/>
      </c>
      <c r="O490" s="12">
        <f t="shared" si="42"/>
        <v>0</v>
      </c>
      <c r="P490" s="13" t="str">
        <f>IF(AND(Q490="c",$A490&gt;=1,OR(R490={1,"2a","2b",3,"5a","5b","10a","10b","20a","20b","40a","40b","80a","80b","160a","160b"})),"w",IF(AND(Q490="",$A490&gt;=1,OR(R490={1,"2a","2b",3,"5a","5b","10a","10b","20a","20b","40a","40b","80a","80b","160a","160b"})),"l",""))</f>
        <v/>
      </c>
      <c r="Q490" s="7" t="str">
        <f>IF(OR($A490={1,4,7,10,13,16,19,22,25,28,31,34}),"c","")</f>
        <v/>
      </c>
      <c r="R490" s="14" t="str">
        <f>IF(AND(OR($E489={"a/b","a/c","b/a","c/a"}),P489="w"),VLOOKUP(R489,$AA$2:$AB$17,2,FALSE),IF(AND(OR($E489={"a/b","a/c","b/a","c/a"}),P489="l"),VLOOKUP(R489,$AC$2:$AD$17,2,FALSE),IF(AND(OR($E489={"a/b","a/c","b/a","c/a"}),P488="w"),VLOOKUP(R488,$AA$2:$AB$17,2,FALSE),IF(AND(OR($E489={"a/b","a/c","b/a","c/a"}),P488="l"),VLOOKUP(R488,$AC$2:$AD$17,2,FALSE),IF(AND(OR($E489={"a/b","a/c","b/a","c/a"}),P487="w"),VLOOKUP(R487,$AA$2:$AB$17,2,FALSE),IF(AND(OR($E489={"a/b","a/c","b/a","c/a"}),P487="l"),VLOOKUP(R487,$AC$2:$AD$17,2,FALSE),IF(AND(OR($E489={"a/b","a/c","b/a","c/a"}),P486="w"),VLOOKUP(R486,$AA$2:$AB$17,2,FALSE),IF(AND(OR($E489={"a/b","a/c","b/a","c/a"}),P486="l"),VLOOKUP(R486,$AC$2:$AD$17,2,FALSE),IF(AND(OR($E489={"a/b","a/c","b/a","c/a"}),P485="w"),VLOOKUP(R485,$AA$2:$AB$17,2,FALSE),IF(AND(OR($E489={"a/b","a/c","b/a","c/a"}),P485="l"),VLOOKUP(R485,$AC$2:$AD$17,2,FALSE),IF(AND(OR($E489={"a/b","a/c","b/a","c/a"}),P484="w"),VLOOKUP(R484,$AA$2:$AB$17,2,FALSE),IF(AND(OR($E489={"a/b","a/c","b/a","c/a"}),P484="l"),VLOOKUP(R484,$AC$2:$AD$17,2,FALSE),IF(AND(OR($E489={"a/b","a/c","b/a","c/a"}),P483="w"),VLOOKUP(R483,$AA$2:$AB$17,2,FALSE),IF(AND(OR($E489={"a/b","a/c","b/a","c/a"}),P483="l"),VLOOKUP(R483,$AC$2:$AD$17,2,FALSE),IF(AND(OR($E489={"a/b","a/c","b/a","c/a"}),P482="w"),VLOOKUP(R482,$AA$2:$AB$17,2,FALSE),IF(AND(OR($E489={"a/b","a/c","b/a","c/a"}),P482="l"),VLOOKUP(R482,$AC$2:$AD$17,2,FALSE),IF(AND(OR($E489={"a/b","a/c","b/a","c/a"}),P481="w"),VLOOKUP(R481,$AA$2:$AB$17,2,FALSE),IF(AND(OR($E489={"a/b","a/c","b/a","c/a"}),P481="l"),VLOOKUP(R481,$AC$2:$AD$17,2,FALSE),IF(AND(OR($E489={"a/b","a/c","b/a","c/a"}),P480="w"),VLOOKUP(R480,$AA$2:$AB$17,2,FALSE),IF(AND(OR($E489={"a/b","a/c","b/a","c/a"}),P480="l"),VLOOKUP(R480,$AC$2:$AD$17,2,FALSE),IF(AND(OR($E489={"a/b","a/c","b/a","c/a"}),P479="w"),VLOOKUP(R479,$AA$2:$AB$17,2,FALSE),IF(AND(OR($E489={"a/b","a/c","b/a","c/a"}),P479="l"),VLOOKUP(R479,$AC$2:$AD$17,2,FALSE),IF(OR($E489={"a/b","a/c","b/a","c/a"}),1,"")))))))))))))))))))))))</f>
        <v/>
      </c>
      <c r="S490" s="13" t="str">
        <f>IF(AND(T490="c",$A490&gt;=1,OR(U490={1,"2a","2b",3,"5a","5b","10a","10b","20a","20b","40a","40b","80a","80b","160a","160b"})),"w",IF(AND(T490="",$A490&gt;=1,OR(U490={1,"2a","2b",3,"5a","5b","10a","10b","20a","20b","40a","40b","80a","80b","160a","160b"})),"l",""))</f>
        <v/>
      </c>
      <c r="T490" s="7" t="str">
        <f>IF(OR($A490={2,5,8,11,14,17,20,23,26,29,32,35}),"c","")</f>
        <v/>
      </c>
      <c r="U490" s="14" t="str">
        <f>IF(AND(OR($E489={"a/b","b/c","b/a","c/b"}),S489="w"),VLOOKUP(U489,$AA$2:$AB$17,2,FALSE),IF(AND(OR($E489={"a/b","b/c","b/a","c/b"}),S489="l"),VLOOKUP(U489,$AC$2:$AD$17,2,FALSE),IF(AND(OR($E489={"a/b","b/c","b/a","c/b"}),S488="w"),VLOOKUP(U488,$AA$2:$AB$17,2,FALSE),IF(AND(OR($E489={"a/b","b/c","b/a","c/b"}),S488="l"),VLOOKUP(U488,$AC$2:$AD$17,2,FALSE),IF(AND(OR($E489={"a/b","b/c","b/a","c/b"}),S487="w"),VLOOKUP(U487,$AA$2:$AB$17,2,FALSE),IF(AND(OR($E489={"a/b","b/c","b/a","c/b"}),S487="l"),VLOOKUP(U487,$AC$2:$AD$17,2,FALSE),IF(AND(OR($E489={"a/b","b/c","b/a","c/b"}),S486="w"),VLOOKUP(U486,$AA$2:$AB$17,2,FALSE),IF(AND(OR($E489={"a/b","b/c","b/a","c/b"}),S486="l"),VLOOKUP(U486,$AC$2:$AD$17,2,FALSE),IF(AND(OR($E489={"a/b","b/c","b/a","c/b"}),S485="w"),VLOOKUP(U485,$AA$2:$AB$17,2,FALSE),IF(AND(OR($E489={"a/b","b/c","b/a","c/b"}),S485="l"),VLOOKUP(U485,$AC$2:$AD$17,2,FALSE),IF(AND(OR($E489={"a/b","b/c","b/a","c/b"}),S484="w"),VLOOKUP(U484,$AA$2:$AB$17,2,FALSE),IF(AND(OR($E489={"a/b","b/c","b/a","c/b"}),S484="l"),VLOOKUP(U484,$AC$2:$AD$17,2,FALSE),IF(AND(OR($E489={"a/b","b/c","b/a","c/b"}),S483="w"),VLOOKUP(U483,$AA$2:$AB$17,2,FALSE),IF(AND(OR($E489={"a/b","b/c","b/a","c/b"}),S483="l"),VLOOKUP(U483,$AC$2:$AD$17,2,FALSE),IF(AND(OR($E489={"a/b","b/c","b/a","c/b"}),S482="w"),VLOOKUP(U482,$AA$2:$AB$17,2,FALSE),IF(AND(OR($E489={"a/b","b/c","b/a","c/b"}),S482="l"),VLOOKUP(U482,$AC$2:$AD$17,2,FALSE),IF(AND(OR($E489={"a/b","b/c","b/a","c/b"}),S481="w"),VLOOKUP(U481,$AA$2:$AB$17,2,FALSE),IF(AND(OR($E489={"a/b","b/c","b/a","c/b"}),S481="l"),VLOOKUP(U481,$AC$2:$AD$17,2,FALSE),IF(AND(OR($E489={"a/b","b/c","b/a","c/b"}),S480="w"),VLOOKUP(U480,$AA$2:$AB$17,2,FALSE),IF(AND(OR($E489={"a/b","b/c","b/a","c/b"}),S480="l"),VLOOKUP(U480,$AC$2:$AD$17,2,FALSE),IF(AND(OR($E489={"a/b","b/c","b/a","c/b"}),S479="w"),VLOOKUP(U479,$AA$2:$AB$17,2,FALSE),IF(AND(OR($E489={"a/b","b/c","b/a","c/b"}),S479="l"),VLOOKUP(U479,$AC$2:$AD$17,2,FALSE),IF(OR($E489={"a/b","b/c","b/a","c/b"}),1,"")))))))))))))))))))))))</f>
        <v/>
      </c>
      <c r="V490" s="13" t="str">
        <f>IF(AND(W490="c",$A490&gt;=1,OR(X490={1,"2a","2b",3,"5a","5b","10a","10b","20a","20b","40a","40b","80a","80b","160a","160b"})),"w",IF(AND(W490="",$A490&gt;=1,OR(X490={1,"2a","2b",3,"5a","5b","10a","10b","20a","20b","40a","40b","80a","80b","160a","160b"})),"l",""))</f>
        <v/>
      </c>
      <c r="W490" s="7" t="str">
        <f>IF(OR($A490={3,6,9,12,15,18,21,24,27,30,33,36}),"c","")</f>
        <v/>
      </c>
      <c r="X490" s="14" t="str">
        <f>IF(AND(OR($E489={"a/c","b/c","c/a","c/b"}),V489="w"),VLOOKUP(X489,$AA$2:$AB$17,2,FALSE),IF(AND(OR($E489={"a/c","b/c","c/a","c/b"}),V489="l"),VLOOKUP(X489,$AC$2:$AD$17,2,FALSE),IF(AND(OR($E489={"a/c","b/c","c/a","c/b"}),V488="w"),VLOOKUP(X488,$AA$2:$AB$17,2,FALSE),IF(AND(OR($E489={"a/c","b/c","c/a","c/b"}),V488="l"),VLOOKUP(X488,$AC$2:$AD$17,2,FALSE),IF(AND(OR($E489={"a/c","b/c","c/a","c/b"}),V487="w"),VLOOKUP(X487,$AA$2:$AB$17,2,FALSE),IF(AND(OR($E489={"a/c","b/c","c/a","c/b"}),V487="l"),VLOOKUP(X487,$AC$2:$AD$17,2,FALSE),IF(AND(OR($E489={"a/c","b/c","c/a","c/b"}),V486="w"),VLOOKUP(X486,$AA$2:$AB$17,2,FALSE),IF(AND(OR($E489={"a/c","b/c","c/a","c/b"}),V486="l"),VLOOKUP(X486,$AC$2:$AD$17,2,FALSE),IF(AND(OR($E489={"a/c","b/c","c/a","c/b"}),V485="w"),VLOOKUP(X485,$AA$2:$AB$17,2,FALSE),IF(AND(OR($E489={"a/c","b/c","c/a","c/b"}),V485="l"),VLOOKUP(X485,$AC$2:$AD$17,2,FALSE),IF(AND(OR($E489={"a/c","b/c","c/a","c/b"}),V484="w"),VLOOKUP(X484,$AA$2:$AB$17,2,FALSE),IF(AND(OR($E489={"a/c","b/c","c/a","c/b"}),V484="l"),VLOOKUP(X484,$AC$2:$AD$17,2,FALSE),IF(AND(OR($E489={"a/c","b/c","c/a","c/b"}),V483="w"),VLOOKUP(X483,$AA$2:$AB$17,2,FALSE),IF(AND(OR($E489={"a/c","b/c","c/a","c/b"}),V483="l"),VLOOKUP(X483,$AC$2:$AD$17,2,FALSE),IF(AND(OR($E489={"a/c","b/c","c/a","c/b"}),V482="w"),VLOOKUP(X482,$AA$2:$AB$17,2,FALSE),IF(AND(OR($E489={"a/c","b/c","c/a","c/b"}),V482="l"),VLOOKUP(X482,$AC$2:$AD$17,2,FALSE),IF(AND(OR($E489={"a/c","b/c","c/a","c/b"}),V481="w"),VLOOKUP(X481,$AA$2:$AB$17,2,FALSE),IF(AND(OR($E489={"a/c","b/c","c/a","c/b"}),V481="l"),VLOOKUP(X481,$AC$2:$AD$17,2,FALSE),IF(AND(OR($E489={"a/c","b/c","c/a","c/b"}),V480="w"),VLOOKUP(X480,$AA$2:$AB$17,2,FALSE),IF(AND(OR($E489={"a/c","b/c","c/a","c/b"}),V480="l"),VLOOKUP(X480,$AC$2:$AD$17,2,FALSE),IF(AND(OR($E489={"a/c","b/c","c/a","c/b"}),V479="w"),VLOOKUP(X479,$AA$2:$AB$17,2,FALSE),IF(AND(OR($E489={"a/c","b/c","c/a","c/b"}),V479="l"),VLOOKUP(X479,$AC$2:$AD$17,2,FALSE),IF(OR($E489={"a/c","b/c","c/a","c/b"}),1,"")))))))))))))))))))))))</f>
        <v/>
      </c>
      <c r="Y490" s="12">
        <f t="shared" si="43"/>
        <v>0</v>
      </c>
      <c r="Z490" s="27">
        <f t="shared" si="44"/>
        <v>0</v>
      </c>
    </row>
    <row r="491" spans="2:26">
      <c r="B491" s="9" t="str">
        <f>IF(OR($A491={1,2,3,4,5,6,7,8,9,10,11,12}),1,IF(OR($A491={13,14,15,16,17,18,19,20,21,22,23,24}),2,IF(OR($A491={25,26,27,28,29,30,31,32,33,34,35,36}),3,"")))</f>
        <v/>
      </c>
      <c r="C491" s="9" t="str">
        <f>IF(OR($A491={1,4,7,10,13,16,19,22,25,28,31,34}),"A",IF(OR($A491={2,5,8,11,14,17,20,23,26,29,32,35}),"B",IF(OR($A491={3,6,9,12,15,18,21,24,27,30,33,36}),"C","")))</f>
        <v/>
      </c>
      <c r="D491" t="str">
        <f t="shared" si="45"/>
        <v/>
      </c>
      <c r="E491" t="str">
        <f t="shared" si="46"/>
        <v/>
      </c>
      <c r="F491" s="13" t="str">
        <f>IF(AND(G491="d",$A491&gt;=1,OR(H491={1,"2a","2b",3,"5a","5b","10a","10b","20a","20b","40a","40b","80a","80b","160a","160b"})),"w",IF(AND(G491="",$A491&gt;=1,OR(H491={1,"2a","2b",3,"5a","5b","10a","10b","20a","20b","40a","40b","80a","80b","160a","160b"})),"l",""))</f>
        <v/>
      </c>
      <c r="G491" s="7" t="str">
        <f>IF(OR($A491={1,2,3,4,5,6,7,8,9,10,11,12}),"d","")</f>
        <v/>
      </c>
      <c r="H491" s="14" t="str">
        <f>IF(AND(OR($D490={"1/2","1/3","2/1","3/1"}),F490="w"),VLOOKUP(H490,$AA$2:$AB$17,2,FALSE),IF(AND(OR($D490={"1/2","1/3","2/1","3/1"}),F490="l"),VLOOKUP(H490,$AC$2:$AD$17,2,FALSE),IF(AND(OR($D490={"1/2","1/3","2/1","3/1"}),F489="w"),VLOOKUP(H489,$AA$2:$AB$17,2,FALSE),IF(AND(OR($D490={"1/2","1/3","2/1","3/1"}),F489="l"),VLOOKUP(H489,$AC$2:$AD$17,2,FALSE),IF(AND(OR($D490={"1/2","1/3","2/1","3/1"}),F488="w"),VLOOKUP(H488,$AA$2:$AB$17,2,FALSE),IF(AND(OR($D490={"1/2","1/3","2/1","3/1"}),F488="l"),VLOOKUP(H488,$AC$2:$AD$17,2,FALSE),IF(AND(OR($D490={"1/2","1/3","2/1","3/1"}),F487="w"),VLOOKUP(H487,$AA$2:$AB$17,2,FALSE),IF(AND(OR($D490={"1/2","1/3","2/1","3/1"}),F487="l"),VLOOKUP(H487,$AC$2:$AD$17,2,FALSE),IF(AND(OR($D490={"1/2","1/3","2/1","3/1"}),F486="w"),VLOOKUP(H486,$AA$2:$AB$17,2,FALSE),IF(AND(OR($D490={"1/2","1/3","2/1","3/1"}),F486="l"),VLOOKUP(H486,$AC$2:$AD$17,2,FALSE),IF(AND(OR($D490={"1/2","1/3","2/1","3/1"}),F485="w"),VLOOKUP(H485,$AA$2:$AB$17,2,FALSE),IF(AND(OR($D490={"1/2","1/3","2/1","3/1"}),F485="l"),VLOOKUP(H485,$AC$2:$AD$17,2,FALSE),IF(AND(OR($D490={"1/2","1/3","2/1","3/1"}),F484="w"),VLOOKUP(H484,$AA$2:$AB$17,2,FALSE),IF(AND(OR($D490={"1/2","1/3","2/1","3/1"}),F484="l"),VLOOKUP(H484,$AC$2:$AD$17,2,FALSE),IF(AND(OR($D490={"1/2","1/3","2/1","3/1"}),F483="w"),VLOOKUP(H483,$AA$2:$AB$17,2,FALSE),IF(AND(OR($D490={"1/2","1/3","2/1","3/1"}),F483="l"),VLOOKUP(H483,$AC$2:$AD$17,2,FALSE),IF(AND(OR($D490={"1/2","1/3","2/1","3/1"}),F482="w"),VLOOKUP(H482,$AA$2:$AB$17,2,FALSE),IF(AND(OR($D490={"1/2","1/3","2/1","3/1"}),F482="l"),VLOOKUP(H482,$AC$2:$AD$17,2,FALSE),IF(AND(OR($D490={"1/2","1/3","2/1","3/1"}),F481="w"),VLOOKUP(H481,$AA$2:$AB$17,2,FALSE),IF(AND(OR($D490={"1/2","1/3","2/1","3/1"}),F481="l"),VLOOKUP(H481,$AC$2:$AD$17,2,FALSE),IF(AND(OR($D490={"1/2","1/3","2/1","3/1"}),F480="w"),VLOOKUP(H480,$AA$2:$AB$17,2,FALSE),IF(AND(OR($D490={"1/2","1/3","2/1","3/1"}),F480="l"),VLOOKUP(H480,$AC$2:$AD$17,2,FALSE),IF(OR($D490={"1/2","1/3","2/1","3/1"}),1,"")))))))))))))))))))))))</f>
        <v/>
      </c>
      <c r="I491" s="13" t="str">
        <f>IF(AND(J491="d",$A491&gt;=1,OR(K491={1,"2a","2b",3,"5a","5b","10a","10b","20a","20b","40a","40b","80a","80b","160a","160b"})),"w",IF(AND(J491="",$A491&gt;=1,OR(K491={1,"2a","2b",3,"5a","5b","10a","10b","20a","20b","40a","40b","80a","80b","160a","160b"})),"l",""))</f>
        <v/>
      </c>
      <c r="J491" s="7" t="str">
        <f>IF(OR($A491={13,14,15,16,17,18,19,20,21,22,23,24}),"d","")</f>
        <v/>
      </c>
      <c r="K491" s="14" t="str">
        <f>IF(AND(OR($D490={"1/2","2/3","2/1","3/2"}),I490="w"),VLOOKUP(K490,$AA$2:$AB$17,2,FALSE),IF(AND(OR($D490={"1/2","2/3","2/1","3/2"}),I490="l"),VLOOKUP(K490,$AC$2:$AD$17,2,FALSE),IF(AND(OR($D490={"1/2","2/3","2/1","3/2"}),I489="w"),VLOOKUP(K489,$AA$2:$AB$17,2,FALSE),IF(AND(OR($D490={"1/2","2/3","2/1","3/2"}),I489="l"),VLOOKUP(K489,$AC$2:$AD$17,2,FALSE),IF(AND(OR($D490={"1/2","2/3","2/1","3/2"}),I488="w"),VLOOKUP(K488,$AA$2:$AB$17,2,FALSE),IF(AND(OR($D490={"1/2","2/3","2/1","3/2"}),I488="l"),VLOOKUP(K488,$AC$2:$AD$17,2,FALSE),IF(AND(OR($D490={"1/2","2/3","2/1","3/2"}),I487="w"),VLOOKUP(K487,$AA$2:$AB$17,2,FALSE),IF(AND(OR($D490={"1/2","2/3","2/1","3/2"}),I487="l"),VLOOKUP(K487,$AC$2:$AD$17,2,FALSE),IF(AND(OR($D490={"1/2","2/3","2/1","3/2"}),I486="w"),VLOOKUP(K486,$AA$2:$AB$17,2,FALSE),IF(AND(OR($D490={"1/2","2/3","2/1","3/2"}),I486="l"),VLOOKUP(K486,$AC$2:$AD$17,2,FALSE),IF(AND(OR($D490={"1/2","2/3","2/1","3/2"}),I485="w"),VLOOKUP(K485,$AA$2:$AB$17,2,FALSE),IF(AND(OR($D490={"1/2","2/3","2/1","3/2"}),I485="l"),VLOOKUP(K485,$AC$2:$AD$17,2,FALSE),IF(AND(OR($D490={"1/2","2/3","2/1","3/2"}),I484="w"),VLOOKUP(K484,$AA$2:$AB$17,2,FALSE),IF(AND(OR($D490={"1/2","2/3","2/1","3/2"}),I484="l"),VLOOKUP(K484,$AC$2:$AD$17,2,FALSE),IF(AND(OR($D490={"1/2","2/3","2/1","3/2"}),I483="w"),VLOOKUP(K483,$AA$2:$AB$17,2,FALSE),IF(AND(OR($D490={"1/2","2/3","2/1","3/2"}),I483="l"),VLOOKUP(K483,$AC$2:$AD$17,2,FALSE),IF(AND(OR($D490={"1/2","2/3","2/1","3/2"}),I482="w"),VLOOKUP(K482,$AA$2:$AB$17,2,FALSE),IF(AND(OR($D490={"1/2","2/3","2/1","3/2"}),I482="l"),VLOOKUP(K482,$AC$2:$AD$17,2,FALSE),IF(AND(OR($D490={"1/2","2/3","2/1","3/2"}),I481="w"),VLOOKUP(K481,$AA$2:$AB$17,2,FALSE),IF(AND(OR($D490={"1/2","2/3","2/1","3/2"}),I481="l"),VLOOKUP(K481,$AC$2:$AD$17,2,FALSE),IF(AND(OR($D490={"1/2","2/3","2/1","3/2"}),I480="w"),VLOOKUP(K480,$AA$2:$AB$17,2,FALSE),IF(AND(OR($D490={"1/2","2/3","2/1","3/2"}),I480="l"),VLOOKUP(K480,$AC$2:$AD$17,2,FALSE),IF(OR($D490={"1/2","2/3","2/1","3/2"}),1,"")))))))))))))))))))))))</f>
        <v/>
      </c>
      <c r="L491" s="13" t="str">
        <f>IF(AND(M491="d",$A491&gt;=1,OR(N491={1,"2a","2b",3,"5a","5b","10a","10b","20a","20b","40a","40b","80a","80b","160a","160b"})),"w",IF(AND(M491="",$A491&gt;=1,OR(N491={1,"2a","2b",3,"5a","5b","10a","10b","20a","20b","40a","40b","80a","80b","160a","160b"})),"l",""))</f>
        <v/>
      </c>
      <c r="M491" s="7" t="str">
        <f>IF(OR($A491={25,26,27,28,29,30,31,32,33,34,35,36}),"d","")</f>
        <v/>
      </c>
      <c r="N491" s="14" t="str">
        <f>IF(AND(OR($D490={"1/3","2/3","3/1","3/2"}),L490="w"),VLOOKUP(N490,$AA$2:$AB$17,2,FALSE),IF(AND(OR($D490={"1/3","2/3","3/1","3/2"}),L490="l"),VLOOKUP(N490,$AC$2:$AD$17,2,FALSE),IF(AND(OR($D490={"1/3","2/3","3/1","3/2"}),L489="w"),VLOOKUP(N489,$AA$2:$AB$17,2,FALSE),IF(AND(OR($D490={"1/3","2/3","3/1","3/2"}),L489="l"),VLOOKUP(N489,$AC$2:$AD$17,2,FALSE),IF(AND(OR($D490={"1/3","2/3","3/1","3/2"}),L488="w"),VLOOKUP(N488,$AA$2:$AB$17,2,FALSE),IF(AND(OR($D490={"1/3","2/3","3/1","3/2"}),L488="l"),VLOOKUP(N488,$AC$2:$AD$17,2,FALSE),IF(AND(OR($D490={"1/3","2/3","3/1","3/2"}),L487="w"),VLOOKUP(N487,$AA$2:$AB$17,2,FALSE),IF(AND(OR($D490={"1/3","2/3","3/1","3/2"}),L487="l"),VLOOKUP(N487,$AC$2:$AD$17,2,FALSE),IF(AND(OR($D490={"1/3","2/3","3/1","3/2"}),L486="w"),VLOOKUP(N486,$AA$2:$AB$17,2,FALSE),IF(AND(OR($D490={"1/3","2/3","3/1","3/2"}),L486="l"),VLOOKUP(N486,$AC$2:$AD$17,2,FALSE),IF(AND(OR($D490={"1/3","2/3","3/1","3/2"}),L485="w"),VLOOKUP(N485,$AA$2:$AB$17,2,FALSE),IF(AND(OR($D490={"1/3","2/3","3/1","3/2"}),L485="l"),VLOOKUP(N485,$AC$2:$AD$17,2,FALSE),IF(AND(OR($D490={"1/3","2/3","3/1","3/2"}),L484="w"),VLOOKUP(N484,$AA$2:$AB$17,2,FALSE),IF(AND(OR($D490={"1/3","2/3","3/1","3/2"}),L484="l"),VLOOKUP(N484,$AC$2:$AD$17,2,FALSE),IF(AND(OR($D490={"1/3","2/3","3/1","3/2"}),L483="w"),VLOOKUP(N483,$AA$2:$AB$17,2,FALSE),IF(AND(OR($D490={"1/3","2/3","3/1","3/2"}),L483="l"),VLOOKUP(N483,$AC$2:$AD$17,2,FALSE),IF(AND(OR($D490={"1/3","2/3","3/1","3/2"}),L482="w"),VLOOKUP(N482,$AA$2:$AB$17,2,FALSE),IF(AND(OR($D490={"1/3","2/3","3/1","3/2"}),L482="l"),VLOOKUP(N482,$AC$2:$AD$17,2,FALSE),IF(AND(OR($D490={"1/3","2/3","3/1","3/2"}),L481="w"),VLOOKUP(N481,$AA$2:$AB$17,2,FALSE),IF(AND(OR($D490={"1/3","2/3","3/1","3/2"}),L481="l"),VLOOKUP(N481,$AC$2:$AD$17,2,FALSE),IF(AND(OR($D490={"1/3","2/3","3/1","3/2"}),L480="w"),VLOOKUP(N480,$AA$2:$AB$17,2,FALSE),IF(AND(OR($D490={"1/3","2/3","3/1","3/2"}),L480="l"),VLOOKUP(N480,$AC$2:$AD$17,2,FALSE),IF(OR($D490={"1/3","2/3","3/1","3/2"}),1,"")))))))))))))))))))))))</f>
        <v/>
      </c>
      <c r="O491" s="12">
        <f t="shared" si="42"/>
        <v>0</v>
      </c>
      <c r="P491" s="13" t="str">
        <f>IF(AND(Q491="c",$A491&gt;=1,OR(R491={1,"2a","2b",3,"5a","5b","10a","10b","20a","20b","40a","40b","80a","80b","160a","160b"})),"w",IF(AND(Q491="",$A491&gt;=1,OR(R491={1,"2a","2b",3,"5a","5b","10a","10b","20a","20b","40a","40b","80a","80b","160a","160b"})),"l",""))</f>
        <v/>
      </c>
      <c r="Q491" s="7" t="str">
        <f>IF(OR($A491={1,4,7,10,13,16,19,22,25,28,31,34}),"c","")</f>
        <v/>
      </c>
      <c r="R491" s="14" t="str">
        <f>IF(AND(OR($E490={"a/b","a/c","b/a","c/a"}),P490="w"),VLOOKUP(R490,$AA$2:$AB$17,2,FALSE),IF(AND(OR($E490={"a/b","a/c","b/a","c/a"}),P490="l"),VLOOKUP(R490,$AC$2:$AD$17,2,FALSE),IF(AND(OR($E490={"a/b","a/c","b/a","c/a"}),P489="w"),VLOOKUP(R489,$AA$2:$AB$17,2,FALSE),IF(AND(OR($E490={"a/b","a/c","b/a","c/a"}),P489="l"),VLOOKUP(R489,$AC$2:$AD$17,2,FALSE),IF(AND(OR($E490={"a/b","a/c","b/a","c/a"}),P488="w"),VLOOKUP(R488,$AA$2:$AB$17,2,FALSE),IF(AND(OR($E490={"a/b","a/c","b/a","c/a"}),P488="l"),VLOOKUP(R488,$AC$2:$AD$17,2,FALSE),IF(AND(OR($E490={"a/b","a/c","b/a","c/a"}),P487="w"),VLOOKUP(R487,$AA$2:$AB$17,2,FALSE),IF(AND(OR($E490={"a/b","a/c","b/a","c/a"}),P487="l"),VLOOKUP(R487,$AC$2:$AD$17,2,FALSE),IF(AND(OR($E490={"a/b","a/c","b/a","c/a"}),P486="w"),VLOOKUP(R486,$AA$2:$AB$17,2,FALSE),IF(AND(OR($E490={"a/b","a/c","b/a","c/a"}),P486="l"),VLOOKUP(R486,$AC$2:$AD$17,2,FALSE),IF(AND(OR($E490={"a/b","a/c","b/a","c/a"}),P485="w"),VLOOKUP(R485,$AA$2:$AB$17,2,FALSE),IF(AND(OR($E490={"a/b","a/c","b/a","c/a"}),P485="l"),VLOOKUP(R485,$AC$2:$AD$17,2,FALSE),IF(AND(OR($E490={"a/b","a/c","b/a","c/a"}),P484="w"),VLOOKUP(R484,$AA$2:$AB$17,2,FALSE),IF(AND(OR($E490={"a/b","a/c","b/a","c/a"}),P484="l"),VLOOKUP(R484,$AC$2:$AD$17,2,FALSE),IF(AND(OR($E490={"a/b","a/c","b/a","c/a"}),P483="w"),VLOOKUP(R483,$AA$2:$AB$17,2,FALSE),IF(AND(OR($E490={"a/b","a/c","b/a","c/a"}),P483="l"),VLOOKUP(R483,$AC$2:$AD$17,2,FALSE),IF(AND(OR($E490={"a/b","a/c","b/a","c/a"}),P482="w"),VLOOKUP(R482,$AA$2:$AB$17,2,FALSE),IF(AND(OR($E490={"a/b","a/c","b/a","c/a"}),P482="l"),VLOOKUP(R482,$AC$2:$AD$17,2,FALSE),IF(AND(OR($E490={"a/b","a/c","b/a","c/a"}),P481="w"),VLOOKUP(R481,$AA$2:$AB$17,2,FALSE),IF(AND(OR($E490={"a/b","a/c","b/a","c/a"}),P481="l"),VLOOKUP(R481,$AC$2:$AD$17,2,FALSE),IF(AND(OR($E490={"a/b","a/c","b/a","c/a"}),P480="w"),VLOOKUP(R480,$AA$2:$AB$17,2,FALSE),IF(AND(OR($E490={"a/b","a/c","b/a","c/a"}),P480="l"),VLOOKUP(R480,$AC$2:$AD$17,2,FALSE),IF(OR($E490={"a/b","a/c","b/a","c/a"}),1,"")))))))))))))))))))))))</f>
        <v/>
      </c>
      <c r="S491" s="13" t="str">
        <f>IF(AND(T491="c",$A491&gt;=1,OR(U491={1,"2a","2b",3,"5a","5b","10a","10b","20a","20b","40a","40b","80a","80b","160a","160b"})),"w",IF(AND(T491="",$A491&gt;=1,OR(U491={1,"2a","2b",3,"5a","5b","10a","10b","20a","20b","40a","40b","80a","80b","160a","160b"})),"l",""))</f>
        <v/>
      </c>
      <c r="T491" s="7" t="str">
        <f>IF(OR($A491={2,5,8,11,14,17,20,23,26,29,32,35}),"c","")</f>
        <v/>
      </c>
      <c r="U491" s="14" t="str">
        <f>IF(AND(OR($E490={"a/b","b/c","b/a","c/b"}),S490="w"),VLOOKUP(U490,$AA$2:$AB$17,2,FALSE),IF(AND(OR($E490={"a/b","b/c","b/a","c/b"}),S490="l"),VLOOKUP(U490,$AC$2:$AD$17,2,FALSE),IF(AND(OR($E490={"a/b","b/c","b/a","c/b"}),S489="w"),VLOOKUP(U489,$AA$2:$AB$17,2,FALSE),IF(AND(OR($E490={"a/b","b/c","b/a","c/b"}),S489="l"),VLOOKUP(U489,$AC$2:$AD$17,2,FALSE),IF(AND(OR($E490={"a/b","b/c","b/a","c/b"}),S488="w"),VLOOKUP(U488,$AA$2:$AB$17,2,FALSE),IF(AND(OR($E490={"a/b","b/c","b/a","c/b"}),S488="l"),VLOOKUP(U488,$AC$2:$AD$17,2,FALSE),IF(AND(OR($E490={"a/b","b/c","b/a","c/b"}),S487="w"),VLOOKUP(U487,$AA$2:$AB$17,2,FALSE),IF(AND(OR($E490={"a/b","b/c","b/a","c/b"}),S487="l"),VLOOKUP(U487,$AC$2:$AD$17,2,FALSE),IF(AND(OR($E490={"a/b","b/c","b/a","c/b"}),S486="w"),VLOOKUP(U486,$AA$2:$AB$17,2,FALSE),IF(AND(OR($E490={"a/b","b/c","b/a","c/b"}),S486="l"),VLOOKUP(U486,$AC$2:$AD$17,2,FALSE),IF(AND(OR($E490={"a/b","b/c","b/a","c/b"}),S485="w"),VLOOKUP(U485,$AA$2:$AB$17,2,FALSE),IF(AND(OR($E490={"a/b","b/c","b/a","c/b"}),S485="l"),VLOOKUP(U485,$AC$2:$AD$17,2,FALSE),IF(AND(OR($E490={"a/b","b/c","b/a","c/b"}),S484="w"),VLOOKUP(U484,$AA$2:$AB$17,2,FALSE),IF(AND(OR($E490={"a/b","b/c","b/a","c/b"}),S484="l"),VLOOKUP(U484,$AC$2:$AD$17,2,FALSE),IF(AND(OR($E490={"a/b","b/c","b/a","c/b"}),S483="w"),VLOOKUP(U483,$AA$2:$AB$17,2,FALSE),IF(AND(OR($E490={"a/b","b/c","b/a","c/b"}),S483="l"),VLOOKUP(U483,$AC$2:$AD$17,2,FALSE),IF(AND(OR($E490={"a/b","b/c","b/a","c/b"}),S482="w"),VLOOKUP(U482,$AA$2:$AB$17,2,FALSE),IF(AND(OR($E490={"a/b","b/c","b/a","c/b"}),S482="l"),VLOOKUP(U482,$AC$2:$AD$17,2,FALSE),IF(AND(OR($E490={"a/b","b/c","b/a","c/b"}),S481="w"),VLOOKUP(U481,$AA$2:$AB$17,2,FALSE),IF(AND(OR($E490={"a/b","b/c","b/a","c/b"}),S481="l"),VLOOKUP(U481,$AC$2:$AD$17,2,FALSE),IF(AND(OR($E490={"a/b","b/c","b/a","c/b"}),S480="w"),VLOOKUP(U480,$AA$2:$AB$17,2,FALSE),IF(AND(OR($E490={"a/b","b/c","b/a","c/b"}),S480="l"),VLOOKUP(U480,$AC$2:$AD$17,2,FALSE),IF(OR($E490={"a/b","b/c","b/a","c/b"}),1,"")))))))))))))))))))))))</f>
        <v/>
      </c>
      <c r="V491" s="13" t="str">
        <f>IF(AND(W491="c",$A491&gt;=1,OR(X491={1,"2a","2b",3,"5a","5b","10a","10b","20a","20b","40a","40b","80a","80b","160a","160b"})),"w",IF(AND(W491="",$A491&gt;=1,OR(X491={1,"2a","2b",3,"5a","5b","10a","10b","20a","20b","40a","40b","80a","80b","160a","160b"})),"l",""))</f>
        <v/>
      </c>
      <c r="W491" s="7" t="str">
        <f>IF(OR($A491={3,6,9,12,15,18,21,24,27,30,33,36}),"c","")</f>
        <v/>
      </c>
      <c r="X491" s="14" t="str">
        <f>IF(AND(OR($E490={"a/c","b/c","c/a","c/b"}),V490="w"),VLOOKUP(X490,$AA$2:$AB$17,2,FALSE),IF(AND(OR($E490={"a/c","b/c","c/a","c/b"}),V490="l"),VLOOKUP(X490,$AC$2:$AD$17,2,FALSE),IF(AND(OR($E490={"a/c","b/c","c/a","c/b"}),V489="w"),VLOOKUP(X489,$AA$2:$AB$17,2,FALSE),IF(AND(OR($E490={"a/c","b/c","c/a","c/b"}),V489="l"),VLOOKUP(X489,$AC$2:$AD$17,2,FALSE),IF(AND(OR($E490={"a/c","b/c","c/a","c/b"}),V488="w"),VLOOKUP(X488,$AA$2:$AB$17,2,FALSE),IF(AND(OR($E490={"a/c","b/c","c/a","c/b"}),V488="l"),VLOOKUP(X488,$AC$2:$AD$17,2,FALSE),IF(AND(OR($E490={"a/c","b/c","c/a","c/b"}),V487="w"),VLOOKUP(X487,$AA$2:$AB$17,2,FALSE),IF(AND(OR($E490={"a/c","b/c","c/a","c/b"}),V487="l"),VLOOKUP(X487,$AC$2:$AD$17,2,FALSE),IF(AND(OR($E490={"a/c","b/c","c/a","c/b"}),V486="w"),VLOOKUP(X486,$AA$2:$AB$17,2,FALSE),IF(AND(OR($E490={"a/c","b/c","c/a","c/b"}),V486="l"),VLOOKUP(X486,$AC$2:$AD$17,2,FALSE),IF(AND(OR($E490={"a/c","b/c","c/a","c/b"}),V485="w"),VLOOKUP(X485,$AA$2:$AB$17,2,FALSE),IF(AND(OR($E490={"a/c","b/c","c/a","c/b"}),V485="l"),VLOOKUP(X485,$AC$2:$AD$17,2,FALSE),IF(AND(OR($E490={"a/c","b/c","c/a","c/b"}),V484="w"),VLOOKUP(X484,$AA$2:$AB$17,2,FALSE),IF(AND(OR($E490={"a/c","b/c","c/a","c/b"}),V484="l"),VLOOKUP(X484,$AC$2:$AD$17,2,FALSE),IF(AND(OR($E490={"a/c","b/c","c/a","c/b"}),V483="w"),VLOOKUP(X483,$AA$2:$AB$17,2,FALSE),IF(AND(OR($E490={"a/c","b/c","c/a","c/b"}),V483="l"),VLOOKUP(X483,$AC$2:$AD$17,2,FALSE),IF(AND(OR($E490={"a/c","b/c","c/a","c/b"}),V482="w"),VLOOKUP(X482,$AA$2:$AB$17,2,FALSE),IF(AND(OR($E490={"a/c","b/c","c/a","c/b"}),V482="l"),VLOOKUP(X482,$AC$2:$AD$17,2,FALSE),IF(AND(OR($E490={"a/c","b/c","c/a","c/b"}),V481="w"),VLOOKUP(X481,$AA$2:$AB$17,2,FALSE),IF(AND(OR($E490={"a/c","b/c","c/a","c/b"}),V481="l"),VLOOKUP(X481,$AC$2:$AD$17,2,FALSE),IF(AND(OR($E490={"a/c","b/c","c/a","c/b"}),V480="w"),VLOOKUP(X480,$AA$2:$AB$17,2,FALSE),IF(AND(OR($E490={"a/c","b/c","c/a","c/b"}),V480="l"),VLOOKUP(X480,$AC$2:$AD$17,2,FALSE),IF(OR($E490={"a/c","b/c","c/a","c/b"}),1,"")))))))))))))))))))))))</f>
        <v/>
      </c>
      <c r="Y491" s="12">
        <f t="shared" si="43"/>
        <v>0</v>
      </c>
      <c r="Z491" s="27">
        <f t="shared" si="44"/>
        <v>0</v>
      </c>
    </row>
    <row r="492" spans="2:26">
      <c r="B492" s="9" t="str">
        <f>IF(OR($A492={1,2,3,4,5,6,7,8,9,10,11,12}),1,IF(OR($A492={13,14,15,16,17,18,19,20,21,22,23,24}),2,IF(OR($A492={25,26,27,28,29,30,31,32,33,34,35,36}),3,"")))</f>
        <v/>
      </c>
      <c r="C492" s="9" t="str">
        <f>IF(OR($A492={1,4,7,10,13,16,19,22,25,28,31,34}),"A",IF(OR($A492={2,5,8,11,14,17,20,23,26,29,32,35}),"B",IF(OR($A492={3,6,9,12,15,18,21,24,27,30,33,36}),"C","")))</f>
        <v/>
      </c>
      <c r="D492" t="str">
        <f t="shared" si="45"/>
        <v/>
      </c>
      <c r="E492" t="str">
        <f t="shared" si="46"/>
        <v/>
      </c>
      <c r="F492" s="13" t="str">
        <f>IF(AND(G492="d",$A492&gt;=1,OR(H492={1,"2a","2b",3,"5a","5b","10a","10b","20a","20b","40a","40b","80a","80b","160a","160b"})),"w",IF(AND(G492="",$A492&gt;=1,OR(H492={1,"2a","2b",3,"5a","5b","10a","10b","20a","20b","40a","40b","80a","80b","160a","160b"})),"l",""))</f>
        <v/>
      </c>
      <c r="G492" s="7" t="str">
        <f>IF(OR($A492={1,2,3,4,5,6,7,8,9,10,11,12}),"d","")</f>
        <v/>
      </c>
      <c r="H492" s="14" t="str">
        <f>IF(AND(OR($D491={"1/2","1/3","2/1","3/1"}),F491="w"),VLOOKUP(H491,$AA$2:$AB$17,2,FALSE),IF(AND(OR($D491={"1/2","1/3","2/1","3/1"}),F491="l"),VLOOKUP(H491,$AC$2:$AD$17,2,FALSE),IF(AND(OR($D491={"1/2","1/3","2/1","3/1"}),F490="w"),VLOOKUP(H490,$AA$2:$AB$17,2,FALSE),IF(AND(OR($D491={"1/2","1/3","2/1","3/1"}),F490="l"),VLOOKUP(H490,$AC$2:$AD$17,2,FALSE),IF(AND(OR($D491={"1/2","1/3","2/1","3/1"}),F489="w"),VLOOKUP(H489,$AA$2:$AB$17,2,FALSE),IF(AND(OR($D491={"1/2","1/3","2/1","3/1"}),F489="l"),VLOOKUP(H489,$AC$2:$AD$17,2,FALSE),IF(AND(OR($D491={"1/2","1/3","2/1","3/1"}),F488="w"),VLOOKUP(H488,$AA$2:$AB$17,2,FALSE),IF(AND(OR($D491={"1/2","1/3","2/1","3/1"}),F488="l"),VLOOKUP(H488,$AC$2:$AD$17,2,FALSE),IF(AND(OR($D491={"1/2","1/3","2/1","3/1"}),F487="w"),VLOOKUP(H487,$AA$2:$AB$17,2,FALSE),IF(AND(OR($D491={"1/2","1/3","2/1","3/1"}),F487="l"),VLOOKUP(H487,$AC$2:$AD$17,2,FALSE),IF(AND(OR($D491={"1/2","1/3","2/1","3/1"}),F486="w"),VLOOKUP(H486,$AA$2:$AB$17,2,FALSE),IF(AND(OR($D491={"1/2","1/3","2/1","3/1"}),F486="l"),VLOOKUP(H486,$AC$2:$AD$17,2,FALSE),IF(AND(OR($D491={"1/2","1/3","2/1","3/1"}),F485="w"),VLOOKUP(H485,$AA$2:$AB$17,2,FALSE),IF(AND(OR($D491={"1/2","1/3","2/1","3/1"}),F485="l"),VLOOKUP(H485,$AC$2:$AD$17,2,FALSE),IF(AND(OR($D491={"1/2","1/3","2/1","3/1"}),F484="w"),VLOOKUP(H484,$AA$2:$AB$17,2,FALSE),IF(AND(OR($D491={"1/2","1/3","2/1","3/1"}),F484="l"),VLOOKUP(H484,$AC$2:$AD$17,2,FALSE),IF(AND(OR($D491={"1/2","1/3","2/1","3/1"}),F483="w"),VLOOKUP(H483,$AA$2:$AB$17,2,FALSE),IF(AND(OR($D491={"1/2","1/3","2/1","3/1"}),F483="l"),VLOOKUP(H483,$AC$2:$AD$17,2,FALSE),IF(AND(OR($D491={"1/2","1/3","2/1","3/1"}),F482="w"),VLOOKUP(H482,$AA$2:$AB$17,2,FALSE),IF(AND(OR($D491={"1/2","1/3","2/1","3/1"}),F482="l"),VLOOKUP(H482,$AC$2:$AD$17,2,FALSE),IF(AND(OR($D491={"1/2","1/3","2/1","3/1"}),F481="w"),VLOOKUP(H481,$AA$2:$AB$17,2,FALSE),IF(AND(OR($D491={"1/2","1/3","2/1","3/1"}),F481="l"),VLOOKUP(H481,$AC$2:$AD$17,2,FALSE),IF(OR($D491={"1/2","1/3","2/1","3/1"}),1,"")))))))))))))))))))))))</f>
        <v/>
      </c>
      <c r="I492" s="13" t="str">
        <f>IF(AND(J492="d",$A492&gt;=1,OR(K492={1,"2a","2b",3,"5a","5b","10a","10b","20a","20b","40a","40b","80a","80b","160a","160b"})),"w",IF(AND(J492="",$A492&gt;=1,OR(K492={1,"2a","2b",3,"5a","5b","10a","10b","20a","20b","40a","40b","80a","80b","160a","160b"})),"l",""))</f>
        <v/>
      </c>
      <c r="J492" s="7" t="str">
        <f>IF(OR($A492={13,14,15,16,17,18,19,20,21,22,23,24}),"d","")</f>
        <v/>
      </c>
      <c r="K492" s="14" t="str">
        <f>IF(AND(OR($D491={"1/2","2/3","2/1","3/2"}),I491="w"),VLOOKUP(K491,$AA$2:$AB$17,2,FALSE),IF(AND(OR($D491={"1/2","2/3","2/1","3/2"}),I491="l"),VLOOKUP(K491,$AC$2:$AD$17,2,FALSE),IF(AND(OR($D491={"1/2","2/3","2/1","3/2"}),I490="w"),VLOOKUP(K490,$AA$2:$AB$17,2,FALSE),IF(AND(OR($D491={"1/2","2/3","2/1","3/2"}),I490="l"),VLOOKUP(K490,$AC$2:$AD$17,2,FALSE),IF(AND(OR($D491={"1/2","2/3","2/1","3/2"}),I489="w"),VLOOKUP(K489,$AA$2:$AB$17,2,FALSE),IF(AND(OR($D491={"1/2","2/3","2/1","3/2"}),I489="l"),VLOOKUP(K489,$AC$2:$AD$17,2,FALSE),IF(AND(OR($D491={"1/2","2/3","2/1","3/2"}),I488="w"),VLOOKUP(K488,$AA$2:$AB$17,2,FALSE),IF(AND(OR($D491={"1/2","2/3","2/1","3/2"}),I488="l"),VLOOKUP(K488,$AC$2:$AD$17,2,FALSE),IF(AND(OR($D491={"1/2","2/3","2/1","3/2"}),I487="w"),VLOOKUP(K487,$AA$2:$AB$17,2,FALSE),IF(AND(OR($D491={"1/2","2/3","2/1","3/2"}),I487="l"),VLOOKUP(K487,$AC$2:$AD$17,2,FALSE),IF(AND(OR($D491={"1/2","2/3","2/1","3/2"}),I486="w"),VLOOKUP(K486,$AA$2:$AB$17,2,FALSE),IF(AND(OR($D491={"1/2","2/3","2/1","3/2"}),I486="l"),VLOOKUP(K486,$AC$2:$AD$17,2,FALSE),IF(AND(OR($D491={"1/2","2/3","2/1","3/2"}),I485="w"),VLOOKUP(K485,$AA$2:$AB$17,2,FALSE),IF(AND(OR($D491={"1/2","2/3","2/1","3/2"}),I485="l"),VLOOKUP(K485,$AC$2:$AD$17,2,FALSE),IF(AND(OR($D491={"1/2","2/3","2/1","3/2"}),I484="w"),VLOOKUP(K484,$AA$2:$AB$17,2,FALSE),IF(AND(OR($D491={"1/2","2/3","2/1","3/2"}),I484="l"),VLOOKUP(K484,$AC$2:$AD$17,2,FALSE),IF(AND(OR($D491={"1/2","2/3","2/1","3/2"}),I483="w"),VLOOKUP(K483,$AA$2:$AB$17,2,FALSE),IF(AND(OR($D491={"1/2","2/3","2/1","3/2"}),I483="l"),VLOOKUP(K483,$AC$2:$AD$17,2,FALSE),IF(AND(OR($D491={"1/2","2/3","2/1","3/2"}),I482="w"),VLOOKUP(K482,$AA$2:$AB$17,2,FALSE),IF(AND(OR($D491={"1/2","2/3","2/1","3/2"}),I482="l"),VLOOKUP(K482,$AC$2:$AD$17,2,FALSE),IF(AND(OR($D491={"1/2","2/3","2/1","3/2"}),I481="w"),VLOOKUP(K481,$AA$2:$AB$17,2,FALSE),IF(AND(OR($D491={"1/2","2/3","2/1","3/2"}),I481="l"),VLOOKUP(K481,$AC$2:$AD$17,2,FALSE),IF(OR($D491={"1/2","2/3","2/1","3/2"}),1,"")))))))))))))))))))))))</f>
        <v/>
      </c>
      <c r="L492" s="13" t="str">
        <f>IF(AND(M492="d",$A492&gt;=1,OR(N492={1,"2a","2b",3,"5a","5b","10a","10b","20a","20b","40a","40b","80a","80b","160a","160b"})),"w",IF(AND(M492="",$A492&gt;=1,OR(N492={1,"2a","2b",3,"5a","5b","10a","10b","20a","20b","40a","40b","80a","80b","160a","160b"})),"l",""))</f>
        <v/>
      </c>
      <c r="M492" s="7" t="str">
        <f>IF(OR($A492={25,26,27,28,29,30,31,32,33,34,35,36}),"d","")</f>
        <v/>
      </c>
      <c r="N492" s="14" t="str">
        <f>IF(AND(OR($D491={"1/3","2/3","3/1","3/2"}),L491="w"),VLOOKUP(N491,$AA$2:$AB$17,2,FALSE),IF(AND(OR($D491={"1/3","2/3","3/1","3/2"}),L491="l"),VLOOKUP(N491,$AC$2:$AD$17,2,FALSE),IF(AND(OR($D491={"1/3","2/3","3/1","3/2"}),L490="w"),VLOOKUP(N490,$AA$2:$AB$17,2,FALSE),IF(AND(OR($D491={"1/3","2/3","3/1","3/2"}),L490="l"),VLOOKUP(N490,$AC$2:$AD$17,2,FALSE),IF(AND(OR($D491={"1/3","2/3","3/1","3/2"}),L489="w"),VLOOKUP(N489,$AA$2:$AB$17,2,FALSE),IF(AND(OR($D491={"1/3","2/3","3/1","3/2"}),L489="l"),VLOOKUP(N489,$AC$2:$AD$17,2,FALSE),IF(AND(OR($D491={"1/3","2/3","3/1","3/2"}),L488="w"),VLOOKUP(N488,$AA$2:$AB$17,2,FALSE),IF(AND(OR($D491={"1/3","2/3","3/1","3/2"}),L488="l"),VLOOKUP(N488,$AC$2:$AD$17,2,FALSE),IF(AND(OR($D491={"1/3","2/3","3/1","3/2"}),L487="w"),VLOOKUP(N487,$AA$2:$AB$17,2,FALSE),IF(AND(OR($D491={"1/3","2/3","3/1","3/2"}),L487="l"),VLOOKUP(N487,$AC$2:$AD$17,2,FALSE),IF(AND(OR($D491={"1/3","2/3","3/1","3/2"}),L486="w"),VLOOKUP(N486,$AA$2:$AB$17,2,FALSE),IF(AND(OR($D491={"1/3","2/3","3/1","3/2"}),L486="l"),VLOOKUP(N486,$AC$2:$AD$17,2,FALSE),IF(AND(OR($D491={"1/3","2/3","3/1","3/2"}),L485="w"),VLOOKUP(N485,$AA$2:$AB$17,2,FALSE),IF(AND(OR($D491={"1/3","2/3","3/1","3/2"}),L485="l"),VLOOKUP(N485,$AC$2:$AD$17,2,FALSE),IF(AND(OR($D491={"1/3","2/3","3/1","3/2"}),L484="w"),VLOOKUP(N484,$AA$2:$AB$17,2,FALSE),IF(AND(OR($D491={"1/3","2/3","3/1","3/2"}),L484="l"),VLOOKUP(N484,$AC$2:$AD$17,2,FALSE),IF(AND(OR($D491={"1/3","2/3","3/1","3/2"}),L483="w"),VLOOKUP(N483,$AA$2:$AB$17,2,FALSE),IF(AND(OR($D491={"1/3","2/3","3/1","3/2"}),L483="l"),VLOOKUP(N483,$AC$2:$AD$17,2,FALSE),IF(AND(OR($D491={"1/3","2/3","3/1","3/2"}),L482="w"),VLOOKUP(N482,$AA$2:$AB$17,2,FALSE),IF(AND(OR($D491={"1/3","2/3","3/1","3/2"}),L482="l"),VLOOKUP(N482,$AC$2:$AD$17,2,FALSE),IF(AND(OR($D491={"1/3","2/3","3/1","3/2"}),L481="w"),VLOOKUP(N481,$AA$2:$AB$17,2,FALSE),IF(AND(OR($D491={"1/3","2/3","3/1","3/2"}),L481="l"),VLOOKUP(N481,$AC$2:$AD$17,2,FALSE),IF(OR($D491={"1/3","2/3","3/1","3/2"}),1,"")))))))))))))))))))))))</f>
        <v/>
      </c>
      <c r="O492" s="12">
        <f t="shared" si="42"/>
        <v>0</v>
      </c>
      <c r="P492" s="13" t="str">
        <f>IF(AND(Q492="c",$A492&gt;=1,OR(R492={1,"2a","2b",3,"5a","5b","10a","10b","20a","20b","40a","40b","80a","80b","160a","160b"})),"w",IF(AND(Q492="",$A492&gt;=1,OR(R492={1,"2a","2b",3,"5a","5b","10a","10b","20a","20b","40a","40b","80a","80b","160a","160b"})),"l",""))</f>
        <v/>
      </c>
      <c r="Q492" s="7" t="str">
        <f>IF(OR($A492={1,4,7,10,13,16,19,22,25,28,31,34}),"c","")</f>
        <v/>
      </c>
      <c r="R492" s="14" t="str">
        <f>IF(AND(OR($E491={"a/b","a/c","b/a","c/a"}),P491="w"),VLOOKUP(R491,$AA$2:$AB$17,2,FALSE),IF(AND(OR($E491={"a/b","a/c","b/a","c/a"}),P491="l"),VLOOKUP(R491,$AC$2:$AD$17,2,FALSE),IF(AND(OR($E491={"a/b","a/c","b/a","c/a"}),P490="w"),VLOOKUP(R490,$AA$2:$AB$17,2,FALSE),IF(AND(OR($E491={"a/b","a/c","b/a","c/a"}),P490="l"),VLOOKUP(R490,$AC$2:$AD$17,2,FALSE),IF(AND(OR($E491={"a/b","a/c","b/a","c/a"}),P489="w"),VLOOKUP(R489,$AA$2:$AB$17,2,FALSE),IF(AND(OR($E491={"a/b","a/c","b/a","c/a"}),P489="l"),VLOOKUP(R489,$AC$2:$AD$17,2,FALSE),IF(AND(OR($E491={"a/b","a/c","b/a","c/a"}),P488="w"),VLOOKUP(R488,$AA$2:$AB$17,2,FALSE),IF(AND(OR($E491={"a/b","a/c","b/a","c/a"}),P488="l"),VLOOKUP(R488,$AC$2:$AD$17,2,FALSE),IF(AND(OR($E491={"a/b","a/c","b/a","c/a"}),P487="w"),VLOOKUP(R487,$AA$2:$AB$17,2,FALSE),IF(AND(OR($E491={"a/b","a/c","b/a","c/a"}),P487="l"),VLOOKUP(R487,$AC$2:$AD$17,2,FALSE),IF(AND(OR($E491={"a/b","a/c","b/a","c/a"}),P486="w"),VLOOKUP(R486,$AA$2:$AB$17,2,FALSE),IF(AND(OR($E491={"a/b","a/c","b/a","c/a"}),P486="l"),VLOOKUP(R486,$AC$2:$AD$17,2,FALSE),IF(AND(OR($E491={"a/b","a/c","b/a","c/a"}),P485="w"),VLOOKUP(R485,$AA$2:$AB$17,2,FALSE),IF(AND(OR($E491={"a/b","a/c","b/a","c/a"}),P485="l"),VLOOKUP(R485,$AC$2:$AD$17,2,FALSE),IF(AND(OR($E491={"a/b","a/c","b/a","c/a"}),P484="w"),VLOOKUP(R484,$AA$2:$AB$17,2,FALSE),IF(AND(OR($E491={"a/b","a/c","b/a","c/a"}),P484="l"),VLOOKUP(R484,$AC$2:$AD$17,2,FALSE),IF(AND(OR($E491={"a/b","a/c","b/a","c/a"}),P483="w"),VLOOKUP(R483,$AA$2:$AB$17,2,FALSE),IF(AND(OR($E491={"a/b","a/c","b/a","c/a"}),P483="l"),VLOOKUP(R483,$AC$2:$AD$17,2,FALSE),IF(AND(OR($E491={"a/b","a/c","b/a","c/a"}),P482="w"),VLOOKUP(R482,$AA$2:$AB$17,2,FALSE),IF(AND(OR($E491={"a/b","a/c","b/a","c/a"}),P482="l"),VLOOKUP(R482,$AC$2:$AD$17,2,FALSE),IF(AND(OR($E491={"a/b","a/c","b/a","c/a"}),P481="w"),VLOOKUP(R481,$AA$2:$AB$17,2,FALSE),IF(AND(OR($E491={"a/b","a/c","b/a","c/a"}),P481="l"),VLOOKUP(R481,$AC$2:$AD$17,2,FALSE),IF(OR($E491={"a/b","a/c","b/a","c/a"}),1,"")))))))))))))))))))))))</f>
        <v/>
      </c>
      <c r="S492" s="13" t="str">
        <f>IF(AND(T492="c",$A492&gt;=1,OR(U492={1,"2a","2b",3,"5a","5b","10a","10b","20a","20b","40a","40b","80a","80b","160a","160b"})),"w",IF(AND(T492="",$A492&gt;=1,OR(U492={1,"2a","2b",3,"5a","5b","10a","10b","20a","20b","40a","40b","80a","80b","160a","160b"})),"l",""))</f>
        <v/>
      </c>
      <c r="T492" s="7" t="str">
        <f>IF(OR($A492={2,5,8,11,14,17,20,23,26,29,32,35}),"c","")</f>
        <v/>
      </c>
      <c r="U492" s="14" t="str">
        <f>IF(AND(OR($E491={"a/b","b/c","b/a","c/b"}),S491="w"),VLOOKUP(U491,$AA$2:$AB$17,2,FALSE),IF(AND(OR($E491={"a/b","b/c","b/a","c/b"}),S491="l"),VLOOKUP(U491,$AC$2:$AD$17,2,FALSE),IF(AND(OR($E491={"a/b","b/c","b/a","c/b"}),S490="w"),VLOOKUP(U490,$AA$2:$AB$17,2,FALSE),IF(AND(OR($E491={"a/b","b/c","b/a","c/b"}),S490="l"),VLOOKUP(U490,$AC$2:$AD$17,2,FALSE),IF(AND(OR($E491={"a/b","b/c","b/a","c/b"}),S489="w"),VLOOKUP(U489,$AA$2:$AB$17,2,FALSE),IF(AND(OR($E491={"a/b","b/c","b/a","c/b"}),S489="l"),VLOOKUP(U489,$AC$2:$AD$17,2,FALSE),IF(AND(OR($E491={"a/b","b/c","b/a","c/b"}),S488="w"),VLOOKUP(U488,$AA$2:$AB$17,2,FALSE),IF(AND(OR($E491={"a/b","b/c","b/a","c/b"}),S488="l"),VLOOKUP(U488,$AC$2:$AD$17,2,FALSE),IF(AND(OR($E491={"a/b","b/c","b/a","c/b"}),S487="w"),VLOOKUP(U487,$AA$2:$AB$17,2,FALSE),IF(AND(OR($E491={"a/b","b/c","b/a","c/b"}),S487="l"),VLOOKUP(U487,$AC$2:$AD$17,2,FALSE),IF(AND(OR($E491={"a/b","b/c","b/a","c/b"}),S486="w"),VLOOKUP(U486,$AA$2:$AB$17,2,FALSE),IF(AND(OR($E491={"a/b","b/c","b/a","c/b"}),S486="l"),VLOOKUP(U486,$AC$2:$AD$17,2,FALSE),IF(AND(OR($E491={"a/b","b/c","b/a","c/b"}),S485="w"),VLOOKUP(U485,$AA$2:$AB$17,2,FALSE),IF(AND(OR($E491={"a/b","b/c","b/a","c/b"}),S485="l"),VLOOKUP(U485,$AC$2:$AD$17,2,FALSE),IF(AND(OR($E491={"a/b","b/c","b/a","c/b"}),S484="w"),VLOOKUP(U484,$AA$2:$AB$17,2,FALSE),IF(AND(OR($E491={"a/b","b/c","b/a","c/b"}),S484="l"),VLOOKUP(U484,$AC$2:$AD$17,2,FALSE),IF(AND(OR($E491={"a/b","b/c","b/a","c/b"}),S483="w"),VLOOKUP(U483,$AA$2:$AB$17,2,FALSE),IF(AND(OR($E491={"a/b","b/c","b/a","c/b"}),S483="l"),VLOOKUP(U483,$AC$2:$AD$17,2,FALSE),IF(AND(OR($E491={"a/b","b/c","b/a","c/b"}),S482="w"),VLOOKUP(U482,$AA$2:$AB$17,2,FALSE),IF(AND(OR($E491={"a/b","b/c","b/a","c/b"}),S482="l"),VLOOKUP(U482,$AC$2:$AD$17,2,FALSE),IF(AND(OR($E491={"a/b","b/c","b/a","c/b"}),S481="w"),VLOOKUP(U481,$AA$2:$AB$17,2,FALSE),IF(AND(OR($E491={"a/b","b/c","b/a","c/b"}),S481="l"),VLOOKUP(U481,$AC$2:$AD$17,2,FALSE),IF(OR($E491={"a/b","b/c","b/a","c/b"}),1,"")))))))))))))))))))))))</f>
        <v/>
      </c>
      <c r="V492" s="13" t="str">
        <f>IF(AND(W492="c",$A492&gt;=1,OR(X492={1,"2a","2b",3,"5a","5b","10a","10b","20a","20b","40a","40b","80a","80b","160a","160b"})),"w",IF(AND(W492="",$A492&gt;=1,OR(X492={1,"2a","2b",3,"5a","5b","10a","10b","20a","20b","40a","40b","80a","80b","160a","160b"})),"l",""))</f>
        <v/>
      </c>
      <c r="W492" s="7" t="str">
        <f>IF(OR($A492={3,6,9,12,15,18,21,24,27,30,33,36}),"c","")</f>
        <v/>
      </c>
      <c r="X492" s="14" t="str">
        <f>IF(AND(OR($E491={"a/c","b/c","c/a","c/b"}),V491="w"),VLOOKUP(X491,$AA$2:$AB$17,2,FALSE),IF(AND(OR($E491={"a/c","b/c","c/a","c/b"}),V491="l"),VLOOKUP(X491,$AC$2:$AD$17,2,FALSE),IF(AND(OR($E491={"a/c","b/c","c/a","c/b"}),V490="w"),VLOOKUP(X490,$AA$2:$AB$17,2,FALSE),IF(AND(OR($E491={"a/c","b/c","c/a","c/b"}),V490="l"),VLOOKUP(X490,$AC$2:$AD$17,2,FALSE),IF(AND(OR($E491={"a/c","b/c","c/a","c/b"}),V489="w"),VLOOKUP(X489,$AA$2:$AB$17,2,FALSE),IF(AND(OR($E491={"a/c","b/c","c/a","c/b"}),V489="l"),VLOOKUP(X489,$AC$2:$AD$17,2,FALSE),IF(AND(OR($E491={"a/c","b/c","c/a","c/b"}),V488="w"),VLOOKUP(X488,$AA$2:$AB$17,2,FALSE),IF(AND(OR($E491={"a/c","b/c","c/a","c/b"}),V488="l"),VLOOKUP(X488,$AC$2:$AD$17,2,FALSE),IF(AND(OR($E491={"a/c","b/c","c/a","c/b"}),V487="w"),VLOOKUP(X487,$AA$2:$AB$17,2,FALSE),IF(AND(OR($E491={"a/c","b/c","c/a","c/b"}),V487="l"),VLOOKUP(X487,$AC$2:$AD$17,2,FALSE),IF(AND(OR($E491={"a/c","b/c","c/a","c/b"}),V486="w"),VLOOKUP(X486,$AA$2:$AB$17,2,FALSE),IF(AND(OR($E491={"a/c","b/c","c/a","c/b"}),V486="l"),VLOOKUP(X486,$AC$2:$AD$17,2,FALSE),IF(AND(OR($E491={"a/c","b/c","c/a","c/b"}),V485="w"),VLOOKUP(X485,$AA$2:$AB$17,2,FALSE),IF(AND(OR($E491={"a/c","b/c","c/a","c/b"}),V485="l"),VLOOKUP(X485,$AC$2:$AD$17,2,FALSE),IF(AND(OR($E491={"a/c","b/c","c/a","c/b"}),V484="w"),VLOOKUP(X484,$AA$2:$AB$17,2,FALSE),IF(AND(OR($E491={"a/c","b/c","c/a","c/b"}),V484="l"),VLOOKUP(X484,$AC$2:$AD$17,2,FALSE),IF(AND(OR($E491={"a/c","b/c","c/a","c/b"}),V483="w"),VLOOKUP(X483,$AA$2:$AB$17,2,FALSE),IF(AND(OR($E491={"a/c","b/c","c/a","c/b"}),V483="l"),VLOOKUP(X483,$AC$2:$AD$17,2,FALSE),IF(AND(OR($E491={"a/c","b/c","c/a","c/b"}),V482="w"),VLOOKUP(X482,$AA$2:$AB$17,2,FALSE),IF(AND(OR($E491={"a/c","b/c","c/a","c/b"}),V482="l"),VLOOKUP(X482,$AC$2:$AD$17,2,FALSE),IF(AND(OR($E491={"a/c","b/c","c/a","c/b"}),V481="w"),VLOOKUP(X481,$AA$2:$AB$17,2,FALSE),IF(AND(OR($E491={"a/c","b/c","c/a","c/b"}),V481="l"),VLOOKUP(X481,$AC$2:$AD$17,2,FALSE),IF(OR($E491={"a/c","b/c","c/a","c/b"}),1,"")))))))))))))))))))))))</f>
        <v/>
      </c>
      <c r="Y492" s="12">
        <f t="shared" si="43"/>
        <v>0</v>
      </c>
      <c r="Z492" s="27">
        <f t="shared" si="44"/>
        <v>0</v>
      </c>
    </row>
    <row r="493" spans="2:26">
      <c r="B493" s="9" t="str">
        <f>IF(OR($A493={1,2,3,4,5,6,7,8,9,10,11,12}),1,IF(OR($A493={13,14,15,16,17,18,19,20,21,22,23,24}),2,IF(OR($A493={25,26,27,28,29,30,31,32,33,34,35,36}),3,"")))</f>
        <v/>
      </c>
      <c r="C493" s="9" t="str">
        <f>IF(OR($A493={1,4,7,10,13,16,19,22,25,28,31,34}),"A",IF(OR($A493={2,5,8,11,14,17,20,23,26,29,32,35}),"B",IF(OR($A493={3,6,9,12,15,18,21,24,27,30,33,36}),"C","")))</f>
        <v/>
      </c>
      <c r="D493" t="str">
        <f t="shared" si="45"/>
        <v/>
      </c>
      <c r="E493" t="str">
        <f t="shared" si="46"/>
        <v/>
      </c>
      <c r="F493" s="13" t="str">
        <f>IF(AND(G493="d",$A493&gt;=1,OR(H493={1,"2a","2b",3,"5a","5b","10a","10b","20a","20b","40a","40b","80a","80b","160a","160b"})),"w",IF(AND(G493="",$A493&gt;=1,OR(H493={1,"2a","2b",3,"5a","5b","10a","10b","20a","20b","40a","40b","80a","80b","160a","160b"})),"l",""))</f>
        <v/>
      </c>
      <c r="G493" s="7" t="str">
        <f>IF(OR($A493={1,2,3,4,5,6,7,8,9,10,11,12}),"d","")</f>
        <v/>
      </c>
      <c r="H493" s="14" t="str">
        <f>IF(AND(OR($D492={"1/2","1/3","2/1","3/1"}),F492="w"),VLOOKUP(H492,$AA$2:$AB$17,2,FALSE),IF(AND(OR($D492={"1/2","1/3","2/1","3/1"}),F492="l"),VLOOKUP(H492,$AC$2:$AD$17,2,FALSE),IF(AND(OR($D492={"1/2","1/3","2/1","3/1"}),F491="w"),VLOOKUP(H491,$AA$2:$AB$17,2,FALSE),IF(AND(OR($D492={"1/2","1/3","2/1","3/1"}),F491="l"),VLOOKUP(H491,$AC$2:$AD$17,2,FALSE),IF(AND(OR($D492={"1/2","1/3","2/1","3/1"}),F490="w"),VLOOKUP(H490,$AA$2:$AB$17,2,FALSE),IF(AND(OR($D492={"1/2","1/3","2/1","3/1"}),F490="l"),VLOOKUP(H490,$AC$2:$AD$17,2,FALSE),IF(AND(OR($D492={"1/2","1/3","2/1","3/1"}),F489="w"),VLOOKUP(H489,$AA$2:$AB$17,2,FALSE),IF(AND(OR($D492={"1/2","1/3","2/1","3/1"}),F489="l"),VLOOKUP(H489,$AC$2:$AD$17,2,FALSE),IF(AND(OR($D492={"1/2","1/3","2/1","3/1"}),F488="w"),VLOOKUP(H488,$AA$2:$AB$17,2,FALSE),IF(AND(OR($D492={"1/2","1/3","2/1","3/1"}),F488="l"),VLOOKUP(H488,$AC$2:$AD$17,2,FALSE),IF(AND(OR($D492={"1/2","1/3","2/1","3/1"}),F487="w"),VLOOKUP(H487,$AA$2:$AB$17,2,FALSE),IF(AND(OR($D492={"1/2","1/3","2/1","3/1"}),F487="l"),VLOOKUP(H487,$AC$2:$AD$17,2,FALSE),IF(AND(OR($D492={"1/2","1/3","2/1","3/1"}),F486="w"),VLOOKUP(H486,$AA$2:$AB$17,2,FALSE),IF(AND(OR($D492={"1/2","1/3","2/1","3/1"}),F486="l"),VLOOKUP(H486,$AC$2:$AD$17,2,FALSE),IF(AND(OR($D492={"1/2","1/3","2/1","3/1"}),F485="w"),VLOOKUP(H485,$AA$2:$AB$17,2,FALSE),IF(AND(OR($D492={"1/2","1/3","2/1","3/1"}),F485="l"),VLOOKUP(H485,$AC$2:$AD$17,2,FALSE),IF(AND(OR($D492={"1/2","1/3","2/1","3/1"}),F484="w"),VLOOKUP(H484,$AA$2:$AB$17,2,FALSE),IF(AND(OR($D492={"1/2","1/3","2/1","3/1"}),F484="l"),VLOOKUP(H484,$AC$2:$AD$17,2,FALSE),IF(AND(OR($D492={"1/2","1/3","2/1","3/1"}),F483="w"),VLOOKUP(H483,$AA$2:$AB$17,2,FALSE),IF(AND(OR($D492={"1/2","1/3","2/1","3/1"}),F483="l"),VLOOKUP(H483,$AC$2:$AD$17,2,FALSE),IF(AND(OR($D492={"1/2","1/3","2/1","3/1"}),F482="w"),VLOOKUP(H482,$AA$2:$AB$17,2,FALSE),IF(AND(OR($D492={"1/2","1/3","2/1","3/1"}),F482="l"),VLOOKUP(H482,$AC$2:$AD$17,2,FALSE),IF(OR($D492={"1/2","1/3","2/1","3/1"}),1,"")))))))))))))))))))))))</f>
        <v/>
      </c>
      <c r="I493" s="13" t="str">
        <f>IF(AND(J493="d",$A493&gt;=1,OR(K493={1,"2a","2b",3,"5a","5b","10a","10b","20a","20b","40a","40b","80a","80b","160a","160b"})),"w",IF(AND(J493="",$A493&gt;=1,OR(K493={1,"2a","2b",3,"5a","5b","10a","10b","20a","20b","40a","40b","80a","80b","160a","160b"})),"l",""))</f>
        <v/>
      </c>
      <c r="J493" s="7" t="str">
        <f>IF(OR($A493={13,14,15,16,17,18,19,20,21,22,23,24}),"d","")</f>
        <v/>
      </c>
      <c r="K493" s="14" t="str">
        <f>IF(AND(OR($D492={"1/2","2/3","2/1","3/2"}),I492="w"),VLOOKUP(K492,$AA$2:$AB$17,2,FALSE),IF(AND(OR($D492={"1/2","2/3","2/1","3/2"}),I492="l"),VLOOKUP(K492,$AC$2:$AD$17,2,FALSE),IF(AND(OR($D492={"1/2","2/3","2/1","3/2"}),I491="w"),VLOOKUP(K491,$AA$2:$AB$17,2,FALSE),IF(AND(OR($D492={"1/2","2/3","2/1","3/2"}),I491="l"),VLOOKUP(K491,$AC$2:$AD$17,2,FALSE),IF(AND(OR($D492={"1/2","2/3","2/1","3/2"}),I490="w"),VLOOKUP(K490,$AA$2:$AB$17,2,FALSE),IF(AND(OR($D492={"1/2","2/3","2/1","3/2"}),I490="l"),VLOOKUP(K490,$AC$2:$AD$17,2,FALSE),IF(AND(OR($D492={"1/2","2/3","2/1","3/2"}),I489="w"),VLOOKUP(K489,$AA$2:$AB$17,2,FALSE),IF(AND(OR($D492={"1/2","2/3","2/1","3/2"}),I489="l"),VLOOKUP(K489,$AC$2:$AD$17,2,FALSE),IF(AND(OR($D492={"1/2","2/3","2/1","3/2"}),I488="w"),VLOOKUP(K488,$AA$2:$AB$17,2,FALSE),IF(AND(OR($D492={"1/2","2/3","2/1","3/2"}),I488="l"),VLOOKUP(K488,$AC$2:$AD$17,2,FALSE),IF(AND(OR($D492={"1/2","2/3","2/1","3/2"}),I487="w"),VLOOKUP(K487,$AA$2:$AB$17,2,FALSE),IF(AND(OR($D492={"1/2","2/3","2/1","3/2"}),I487="l"),VLOOKUP(K487,$AC$2:$AD$17,2,FALSE),IF(AND(OR($D492={"1/2","2/3","2/1","3/2"}),I486="w"),VLOOKUP(K486,$AA$2:$AB$17,2,FALSE),IF(AND(OR($D492={"1/2","2/3","2/1","3/2"}),I486="l"),VLOOKUP(K486,$AC$2:$AD$17,2,FALSE),IF(AND(OR($D492={"1/2","2/3","2/1","3/2"}),I485="w"),VLOOKUP(K485,$AA$2:$AB$17,2,FALSE),IF(AND(OR($D492={"1/2","2/3","2/1","3/2"}),I485="l"),VLOOKUP(K485,$AC$2:$AD$17,2,FALSE),IF(AND(OR($D492={"1/2","2/3","2/1","3/2"}),I484="w"),VLOOKUP(K484,$AA$2:$AB$17,2,FALSE),IF(AND(OR($D492={"1/2","2/3","2/1","3/2"}),I484="l"),VLOOKUP(K484,$AC$2:$AD$17,2,FALSE),IF(AND(OR($D492={"1/2","2/3","2/1","3/2"}),I483="w"),VLOOKUP(K483,$AA$2:$AB$17,2,FALSE),IF(AND(OR($D492={"1/2","2/3","2/1","3/2"}),I483="l"),VLOOKUP(K483,$AC$2:$AD$17,2,FALSE),IF(AND(OR($D492={"1/2","2/3","2/1","3/2"}),I482="w"),VLOOKUP(K482,$AA$2:$AB$17,2,FALSE),IF(AND(OR($D492={"1/2","2/3","2/1","3/2"}),I482="l"),VLOOKUP(K482,$AC$2:$AD$17,2,FALSE),IF(OR($D492={"1/2","2/3","2/1","3/2"}),1,"")))))))))))))))))))))))</f>
        <v/>
      </c>
      <c r="L493" s="13" t="str">
        <f>IF(AND(M493="d",$A493&gt;=1,OR(N493={1,"2a","2b",3,"5a","5b","10a","10b","20a","20b","40a","40b","80a","80b","160a","160b"})),"w",IF(AND(M493="",$A493&gt;=1,OR(N493={1,"2a","2b",3,"5a","5b","10a","10b","20a","20b","40a","40b","80a","80b","160a","160b"})),"l",""))</f>
        <v/>
      </c>
      <c r="M493" s="7" t="str">
        <f>IF(OR($A493={25,26,27,28,29,30,31,32,33,34,35,36}),"d","")</f>
        <v/>
      </c>
      <c r="N493" s="14" t="str">
        <f>IF(AND(OR($D492={"1/3","2/3","3/1","3/2"}),L492="w"),VLOOKUP(N492,$AA$2:$AB$17,2,FALSE),IF(AND(OR($D492={"1/3","2/3","3/1","3/2"}),L492="l"),VLOOKUP(N492,$AC$2:$AD$17,2,FALSE),IF(AND(OR($D492={"1/3","2/3","3/1","3/2"}),L491="w"),VLOOKUP(N491,$AA$2:$AB$17,2,FALSE),IF(AND(OR($D492={"1/3","2/3","3/1","3/2"}),L491="l"),VLOOKUP(N491,$AC$2:$AD$17,2,FALSE),IF(AND(OR($D492={"1/3","2/3","3/1","3/2"}),L490="w"),VLOOKUP(N490,$AA$2:$AB$17,2,FALSE),IF(AND(OR($D492={"1/3","2/3","3/1","3/2"}),L490="l"),VLOOKUP(N490,$AC$2:$AD$17,2,FALSE),IF(AND(OR($D492={"1/3","2/3","3/1","3/2"}),L489="w"),VLOOKUP(N489,$AA$2:$AB$17,2,FALSE),IF(AND(OR($D492={"1/3","2/3","3/1","3/2"}),L489="l"),VLOOKUP(N489,$AC$2:$AD$17,2,FALSE),IF(AND(OR($D492={"1/3","2/3","3/1","3/2"}),L488="w"),VLOOKUP(N488,$AA$2:$AB$17,2,FALSE),IF(AND(OR($D492={"1/3","2/3","3/1","3/2"}),L488="l"),VLOOKUP(N488,$AC$2:$AD$17,2,FALSE),IF(AND(OR($D492={"1/3","2/3","3/1","3/2"}),L487="w"),VLOOKUP(N487,$AA$2:$AB$17,2,FALSE),IF(AND(OR($D492={"1/3","2/3","3/1","3/2"}),L487="l"),VLOOKUP(N487,$AC$2:$AD$17,2,FALSE),IF(AND(OR($D492={"1/3","2/3","3/1","3/2"}),L486="w"),VLOOKUP(N486,$AA$2:$AB$17,2,FALSE),IF(AND(OR($D492={"1/3","2/3","3/1","3/2"}),L486="l"),VLOOKUP(N486,$AC$2:$AD$17,2,FALSE),IF(AND(OR($D492={"1/3","2/3","3/1","3/2"}),L485="w"),VLOOKUP(N485,$AA$2:$AB$17,2,FALSE),IF(AND(OR($D492={"1/3","2/3","3/1","3/2"}),L485="l"),VLOOKUP(N485,$AC$2:$AD$17,2,FALSE),IF(AND(OR($D492={"1/3","2/3","3/1","3/2"}),L484="w"),VLOOKUP(N484,$AA$2:$AB$17,2,FALSE),IF(AND(OR($D492={"1/3","2/3","3/1","3/2"}),L484="l"),VLOOKUP(N484,$AC$2:$AD$17,2,FALSE),IF(AND(OR($D492={"1/3","2/3","3/1","3/2"}),L483="w"),VLOOKUP(N483,$AA$2:$AB$17,2,FALSE),IF(AND(OR($D492={"1/3","2/3","3/1","3/2"}),L483="l"),VLOOKUP(N483,$AC$2:$AD$17,2,FALSE),IF(AND(OR($D492={"1/3","2/3","3/1","3/2"}),L482="w"),VLOOKUP(N482,$AA$2:$AB$17,2,FALSE),IF(AND(OR($D492={"1/3","2/3","3/1","3/2"}),L482="l"),VLOOKUP(N482,$AC$2:$AD$17,2,FALSE),IF(OR($D492={"1/3","2/3","3/1","3/2"}),1,"")))))))))))))))))))))))</f>
        <v/>
      </c>
      <c r="O493" s="12">
        <f t="shared" si="42"/>
        <v>0</v>
      </c>
      <c r="P493" s="13" t="str">
        <f>IF(AND(Q493="c",$A493&gt;=1,OR(R493={1,"2a","2b",3,"5a","5b","10a","10b","20a","20b","40a","40b","80a","80b","160a","160b"})),"w",IF(AND(Q493="",$A493&gt;=1,OR(R493={1,"2a","2b",3,"5a","5b","10a","10b","20a","20b","40a","40b","80a","80b","160a","160b"})),"l",""))</f>
        <v/>
      </c>
      <c r="Q493" s="7" t="str">
        <f>IF(OR($A493={1,4,7,10,13,16,19,22,25,28,31,34}),"c","")</f>
        <v/>
      </c>
      <c r="R493" s="14" t="str">
        <f>IF(AND(OR($E492={"a/b","a/c","b/a","c/a"}),P492="w"),VLOOKUP(R492,$AA$2:$AB$17,2,FALSE),IF(AND(OR($E492={"a/b","a/c","b/a","c/a"}),P492="l"),VLOOKUP(R492,$AC$2:$AD$17,2,FALSE),IF(AND(OR($E492={"a/b","a/c","b/a","c/a"}),P491="w"),VLOOKUP(R491,$AA$2:$AB$17,2,FALSE),IF(AND(OR($E492={"a/b","a/c","b/a","c/a"}),P491="l"),VLOOKUP(R491,$AC$2:$AD$17,2,FALSE),IF(AND(OR($E492={"a/b","a/c","b/a","c/a"}),P490="w"),VLOOKUP(R490,$AA$2:$AB$17,2,FALSE),IF(AND(OR($E492={"a/b","a/c","b/a","c/a"}),P490="l"),VLOOKUP(R490,$AC$2:$AD$17,2,FALSE),IF(AND(OR($E492={"a/b","a/c","b/a","c/a"}),P489="w"),VLOOKUP(R489,$AA$2:$AB$17,2,FALSE),IF(AND(OR($E492={"a/b","a/c","b/a","c/a"}),P489="l"),VLOOKUP(R489,$AC$2:$AD$17,2,FALSE),IF(AND(OR($E492={"a/b","a/c","b/a","c/a"}),P488="w"),VLOOKUP(R488,$AA$2:$AB$17,2,FALSE),IF(AND(OR($E492={"a/b","a/c","b/a","c/a"}),P488="l"),VLOOKUP(R488,$AC$2:$AD$17,2,FALSE),IF(AND(OR($E492={"a/b","a/c","b/a","c/a"}),P487="w"),VLOOKUP(R487,$AA$2:$AB$17,2,FALSE),IF(AND(OR($E492={"a/b","a/c","b/a","c/a"}),P487="l"),VLOOKUP(R487,$AC$2:$AD$17,2,FALSE),IF(AND(OR($E492={"a/b","a/c","b/a","c/a"}),P486="w"),VLOOKUP(R486,$AA$2:$AB$17,2,FALSE),IF(AND(OR($E492={"a/b","a/c","b/a","c/a"}),P486="l"),VLOOKUP(R486,$AC$2:$AD$17,2,FALSE),IF(AND(OR($E492={"a/b","a/c","b/a","c/a"}),P485="w"),VLOOKUP(R485,$AA$2:$AB$17,2,FALSE),IF(AND(OR($E492={"a/b","a/c","b/a","c/a"}),P485="l"),VLOOKUP(R485,$AC$2:$AD$17,2,FALSE),IF(AND(OR($E492={"a/b","a/c","b/a","c/a"}),P484="w"),VLOOKUP(R484,$AA$2:$AB$17,2,FALSE),IF(AND(OR($E492={"a/b","a/c","b/a","c/a"}),P484="l"),VLOOKUP(R484,$AC$2:$AD$17,2,FALSE),IF(AND(OR($E492={"a/b","a/c","b/a","c/a"}),P483="w"),VLOOKUP(R483,$AA$2:$AB$17,2,FALSE),IF(AND(OR($E492={"a/b","a/c","b/a","c/a"}),P483="l"),VLOOKUP(R483,$AC$2:$AD$17,2,FALSE),IF(AND(OR($E492={"a/b","a/c","b/a","c/a"}),P482="w"),VLOOKUP(R482,$AA$2:$AB$17,2,FALSE),IF(AND(OR($E492={"a/b","a/c","b/a","c/a"}),P482="l"),VLOOKUP(R482,$AC$2:$AD$17,2,FALSE),IF(OR($E492={"a/b","a/c","b/a","c/a"}),1,"")))))))))))))))))))))))</f>
        <v/>
      </c>
      <c r="S493" s="13" t="str">
        <f>IF(AND(T493="c",$A493&gt;=1,OR(U493={1,"2a","2b",3,"5a","5b","10a","10b","20a","20b","40a","40b","80a","80b","160a","160b"})),"w",IF(AND(T493="",$A493&gt;=1,OR(U493={1,"2a","2b",3,"5a","5b","10a","10b","20a","20b","40a","40b","80a","80b","160a","160b"})),"l",""))</f>
        <v/>
      </c>
      <c r="T493" s="7" t="str">
        <f>IF(OR($A493={2,5,8,11,14,17,20,23,26,29,32,35}),"c","")</f>
        <v/>
      </c>
      <c r="U493" s="14" t="str">
        <f>IF(AND(OR($E492={"a/b","b/c","b/a","c/b"}),S492="w"),VLOOKUP(U492,$AA$2:$AB$17,2,FALSE),IF(AND(OR($E492={"a/b","b/c","b/a","c/b"}),S492="l"),VLOOKUP(U492,$AC$2:$AD$17,2,FALSE),IF(AND(OR($E492={"a/b","b/c","b/a","c/b"}),S491="w"),VLOOKUP(U491,$AA$2:$AB$17,2,FALSE),IF(AND(OR($E492={"a/b","b/c","b/a","c/b"}),S491="l"),VLOOKUP(U491,$AC$2:$AD$17,2,FALSE),IF(AND(OR($E492={"a/b","b/c","b/a","c/b"}),S490="w"),VLOOKUP(U490,$AA$2:$AB$17,2,FALSE),IF(AND(OR($E492={"a/b","b/c","b/a","c/b"}),S490="l"),VLOOKUP(U490,$AC$2:$AD$17,2,FALSE),IF(AND(OR($E492={"a/b","b/c","b/a","c/b"}),S489="w"),VLOOKUP(U489,$AA$2:$AB$17,2,FALSE),IF(AND(OR($E492={"a/b","b/c","b/a","c/b"}),S489="l"),VLOOKUP(U489,$AC$2:$AD$17,2,FALSE),IF(AND(OR($E492={"a/b","b/c","b/a","c/b"}),S488="w"),VLOOKUP(U488,$AA$2:$AB$17,2,FALSE),IF(AND(OR($E492={"a/b","b/c","b/a","c/b"}),S488="l"),VLOOKUP(U488,$AC$2:$AD$17,2,FALSE),IF(AND(OR($E492={"a/b","b/c","b/a","c/b"}),S487="w"),VLOOKUP(U487,$AA$2:$AB$17,2,FALSE),IF(AND(OR($E492={"a/b","b/c","b/a","c/b"}),S487="l"),VLOOKUP(U487,$AC$2:$AD$17,2,FALSE),IF(AND(OR($E492={"a/b","b/c","b/a","c/b"}),S486="w"),VLOOKUP(U486,$AA$2:$AB$17,2,FALSE),IF(AND(OR($E492={"a/b","b/c","b/a","c/b"}),S486="l"),VLOOKUP(U486,$AC$2:$AD$17,2,FALSE),IF(AND(OR($E492={"a/b","b/c","b/a","c/b"}),S485="w"),VLOOKUP(U485,$AA$2:$AB$17,2,FALSE),IF(AND(OR($E492={"a/b","b/c","b/a","c/b"}),S485="l"),VLOOKUP(U485,$AC$2:$AD$17,2,FALSE),IF(AND(OR($E492={"a/b","b/c","b/a","c/b"}),S484="w"),VLOOKUP(U484,$AA$2:$AB$17,2,FALSE),IF(AND(OR($E492={"a/b","b/c","b/a","c/b"}),S484="l"),VLOOKUP(U484,$AC$2:$AD$17,2,FALSE),IF(AND(OR($E492={"a/b","b/c","b/a","c/b"}),S483="w"),VLOOKUP(U483,$AA$2:$AB$17,2,FALSE),IF(AND(OR($E492={"a/b","b/c","b/a","c/b"}),S483="l"),VLOOKUP(U483,$AC$2:$AD$17,2,FALSE),IF(AND(OR($E492={"a/b","b/c","b/a","c/b"}),S482="w"),VLOOKUP(U482,$AA$2:$AB$17,2,FALSE),IF(AND(OR($E492={"a/b","b/c","b/a","c/b"}),S482="l"),VLOOKUP(U482,$AC$2:$AD$17,2,FALSE),IF(OR($E492={"a/b","b/c","b/a","c/b"}),1,"")))))))))))))))))))))))</f>
        <v/>
      </c>
      <c r="V493" s="13" t="str">
        <f>IF(AND(W493="c",$A493&gt;=1,OR(X493={1,"2a","2b",3,"5a","5b","10a","10b","20a","20b","40a","40b","80a","80b","160a","160b"})),"w",IF(AND(W493="",$A493&gt;=1,OR(X493={1,"2a","2b",3,"5a","5b","10a","10b","20a","20b","40a","40b","80a","80b","160a","160b"})),"l",""))</f>
        <v/>
      </c>
      <c r="W493" s="7" t="str">
        <f>IF(OR($A493={3,6,9,12,15,18,21,24,27,30,33,36}),"c","")</f>
        <v/>
      </c>
      <c r="X493" s="14" t="str">
        <f>IF(AND(OR($E492={"a/c","b/c","c/a","c/b"}),V492="w"),VLOOKUP(X492,$AA$2:$AB$17,2,FALSE),IF(AND(OR($E492={"a/c","b/c","c/a","c/b"}),V492="l"),VLOOKUP(X492,$AC$2:$AD$17,2,FALSE),IF(AND(OR($E492={"a/c","b/c","c/a","c/b"}),V491="w"),VLOOKUP(X491,$AA$2:$AB$17,2,FALSE),IF(AND(OR($E492={"a/c","b/c","c/a","c/b"}),V491="l"),VLOOKUP(X491,$AC$2:$AD$17,2,FALSE),IF(AND(OR($E492={"a/c","b/c","c/a","c/b"}),V490="w"),VLOOKUP(X490,$AA$2:$AB$17,2,FALSE),IF(AND(OR($E492={"a/c","b/c","c/a","c/b"}),V490="l"),VLOOKUP(X490,$AC$2:$AD$17,2,FALSE),IF(AND(OR($E492={"a/c","b/c","c/a","c/b"}),V489="w"),VLOOKUP(X489,$AA$2:$AB$17,2,FALSE),IF(AND(OR($E492={"a/c","b/c","c/a","c/b"}),V489="l"),VLOOKUP(X489,$AC$2:$AD$17,2,FALSE),IF(AND(OR($E492={"a/c","b/c","c/a","c/b"}),V488="w"),VLOOKUP(X488,$AA$2:$AB$17,2,FALSE),IF(AND(OR($E492={"a/c","b/c","c/a","c/b"}),V488="l"),VLOOKUP(X488,$AC$2:$AD$17,2,FALSE),IF(AND(OR($E492={"a/c","b/c","c/a","c/b"}),V487="w"),VLOOKUP(X487,$AA$2:$AB$17,2,FALSE),IF(AND(OR($E492={"a/c","b/c","c/a","c/b"}),V487="l"),VLOOKUP(X487,$AC$2:$AD$17,2,FALSE),IF(AND(OR($E492={"a/c","b/c","c/a","c/b"}),V486="w"),VLOOKUP(X486,$AA$2:$AB$17,2,FALSE),IF(AND(OR($E492={"a/c","b/c","c/a","c/b"}),V486="l"),VLOOKUP(X486,$AC$2:$AD$17,2,FALSE),IF(AND(OR($E492={"a/c","b/c","c/a","c/b"}),V485="w"),VLOOKUP(X485,$AA$2:$AB$17,2,FALSE),IF(AND(OR($E492={"a/c","b/c","c/a","c/b"}),V485="l"),VLOOKUP(X485,$AC$2:$AD$17,2,FALSE),IF(AND(OR($E492={"a/c","b/c","c/a","c/b"}),V484="w"),VLOOKUP(X484,$AA$2:$AB$17,2,FALSE),IF(AND(OR($E492={"a/c","b/c","c/a","c/b"}),V484="l"),VLOOKUP(X484,$AC$2:$AD$17,2,FALSE),IF(AND(OR($E492={"a/c","b/c","c/a","c/b"}),V483="w"),VLOOKUP(X483,$AA$2:$AB$17,2,FALSE),IF(AND(OR($E492={"a/c","b/c","c/a","c/b"}),V483="l"),VLOOKUP(X483,$AC$2:$AD$17,2,FALSE),IF(AND(OR($E492={"a/c","b/c","c/a","c/b"}),V482="w"),VLOOKUP(X482,$AA$2:$AB$17,2,FALSE),IF(AND(OR($E492={"a/c","b/c","c/a","c/b"}),V482="l"),VLOOKUP(X482,$AC$2:$AD$17,2,FALSE),IF(OR($E492={"a/c","b/c","c/a","c/b"}),1,"")))))))))))))))))))))))</f>
        <v/>
      </c>
      <c r="Y493" s="12">
        <f t="shared" si="43"/>
        <v>0</v>
      </c>
      <c r="Z493" s="27">
        <f t="shared" si="44"/>
        <v>0</v>
      </c>
    </row>
    <row r="494" spans="2:26">
      <c r="B494" s="9" t="str">
        <f>IF(OR($A494={1,2,3,4,5,6,7,8,9,10,11,12}),1,IF(OR($A494={13,14,15,16,17,18,19,20,21,22,23,24}),2,IF(OR($A494={25,26,27,28,29,30,31,32,33,34,35,36}),3,"")))</f>
        <v/>
      </c>
      <c r="C494" s="9" t="str">
        <f>IF(OR($A494={1,4,7,10,13,16,19,22,25,28,31,34}),"A",IF(OR($A494={2,5,8,11,14,17,20,23,26,29,32,35}),"B",IF(OR($A494={3,6,9,12,15,18,21,24,27,30,33,36}),"C","")))</f>
        <v/>
      </c>
      <c r="D494" t="str">
        <f t="shared" si="45"/>
        <v/>
      </c>
      <c r="E494" t="str">
        <f t="shared" si="46"/>
        <v/>
      </c>
      <c r="F494" s="13" t="str">
        <f>IF(AND(G494="d",$A494&gt;=1,OR(H494={1,"2a","2b",3,"5a","5b","10a","10b","20a","20b","40a","40b","80a","80b","160a","160b"})),"w",IF(AND(G494="",$A494&gt;=1,OR(H494={1,"2a","2b",3,"5a","5b","10a","10b","20a","20b","40a","40b","80a","80b","160a","160b"})),"l",""))</f>
        <v/>
      </c>
      <c r="G494" s="7" t="str">
        <f>IF(OR($A494={1,2,3,4,5,6,7,8,9,10,11,12}),"d","")</f>
        <v/>
      </c>
      <c r="H494" s="14" t="str">
        <f>IF(AND(OR($D493={"1/2","1/3","2/1","3/1"}),F493="w"),VLOOKUP(H493,$AA$2:$AB$17,2,FALSE),IF(AND(OR($D493={"1/2","1/3","2/1","3/1"}),F493="l"),VLOOKUP(H493,$AC$2:$AD$17,2,FALSE),IF(AND(OR($D493={"1/2","1/3","2/1","3/1"}),F492="w"),VLOOKUP(H492,$AA$2:$AB$17,2,FALSE),IF(AND(OR($D493={"1/2","1/3","2/1","3/1"}),F492="l"),VLOOKUP(H492,$AC$2:$AD$17,2,FALSE),IF(AND(OR($D493={"1/2","1/3","2/1","3/1"}),F491="w"),VLOOKUP(H491,$AA$2:$AB$17,2,FALSE),IF(AND(OR($D493={"1/2","1/3","2/1","3/1"}),F491="l"),VLOOKUP(H491,$AC$2:$AD$17,2,FALSE),IF(AND(OR($D493={"1/2","1/3","2/1","3/1"}),F490="w"),VLOOKUP(H490,$AA$2:$AB$17,2,FALSE),IF(AND(OR($D493={"1/2","1/3","2/1","3/1"}),F490="l"),VLOOKUP(H490,$AC$2:$AD$17,2,FALSE),IF(AND(OR($D493={"1/2","1/3","2/1","3/1"}),F489="w"),VLOOKUP(H489,$AA$2:$AB$17,2,FALSE),IF(AND(OR($D493={"1/2","1/3","2/1","3/1"}),F489="l"),VLOOKUP(H489,$AC$2:$AD$17,2,FALSE),IF(AND(OR($D493={"1/2","1/3","2/1","3/1"}),F488="w"),VLOOKUP(H488,$AA$2:$AB$17,2,FALSE),IF(AND(OR($D493={"1/2","1/3","2/1","3/1"}),F488="l"),VLOOKUP(H488,$AC$2:$AD$17,2,FALSE),IF(AND(OR($D493={"1/2","1/3","2/1","3/1"}),F487="w"),VLOOKUP(H487,$AA$2:$AB$17,2,FALSE),IF(AND(OR($D493={"1/2","1/3","2/1","3/1"}),F487="l"),VLOOKUP(H487,$AC$2:$AD$17,2,FALSE),IF(AND(OR($D493={"1/2","1/3","2/1","3/1"}),F486="w"),VLOOKUP(H486,$AA$2:$AB$17,2,FALSE),IF(AND(OR($D493={"1/2","1/3","2/1","3/1"}),F486="l"),VLOOKUP(H486,$AC$2:$AD$17,2,FALSE),IF(AND(OR($D493={"1/2","1/3","2/1","3/1"}),F485="w"),VLOOKUP(H485,$AA$2:$AB$17,2,FALSE),IF(AND(OR($D493={"1/2","1/3","2/1","3/1"}),F485="l"),VLOOKUP(H485,$AC$2:$AD$17,2,FALSE),IF(AND(OR($D493={"1/2","1/3","2/1","3/1"}),F484="w"),VLOOKUP(H484,$AA$2:$AB$17,2,FALSE),IF(AND(OR($D493={"1/2","1/3","2/1","3/1"}),F484="l"),VLOOKUP(H484,$AC$2:$AD$17,2,FALSE),IF(AND(OR($D493={"1/2","1/3","2/1","3/1"}),F483="w"),VLOOKUP(H483,$AA$2:$AB$17,2,FALSE),IF(AND(OR($D493={"1/2","1/3","2/1","3/1"}),F483="l"),VLOOKUP(H483,$AC$2:$AD$17,2,FALSE),IF(OR($D493={"1/2","1/3","2/1","3/1"}),1,"")))))))))))))))))))))))</f>
        <v/>
      </c>
      <c r="I494" s="13" t="str">
        <f>IF(AND(J494="d",$A494&gt;=1,OR(K494={1,"2a","2b",3,"5a","5b","10a","10b","20a","20b","40a","40b","80a","80b","160a","160b"})),"w",IF(AND(J494="",$A494&gt;=1,OR(K494={1,"2a","2b",3,"5a","5b","10a","10b","20a","20b","40a","40b","80a","80b","160a","160b"})),"l",""))</f>
        <v/>
      </c>
      <c r="J494" s="7" t="str">
        <f>IF(OR($A494={13,14,15,16,17,18,19,20,21,22,23,24}),"d","")</f>
        <v/>
      </c>
      <c r="K494" s="14" t="str">
        <f>IF(AND(OR($D493={"1/2","2/3","2/1","3/2"}),I493="w"),VLOOKUP(K493,$AA$2:$AB$17,2,FALSE),IF(AND(OR($D493={"1/2","2/3","2/1","3/2"}),I493="l"),VLOOKUP(K493,$AC$2:$AD$17,2,FALSE),IF(AND(OR($D493={"1/2","2/3","2/1","3/2"}),I492="w"),VLOOKUP(K492,$AA$2:$AB$17,2,FALSE),IF(AND(OR($D493={"1/2","2/3","2/1","3/2"}),I492="l"),VLOOKUP(K492,$AC$2:$AD$17,2,FALSE),IF(AND(OR($D493={"1/2","2/3","2/1","3/2"}),I491="w"),VLOOKUP(K491,$AA$2:$AB$17,2,FALSE),IF(AND(OR($D493={"1/2","2/3","2/1","3/2"}),I491="l"),VLOOKUP(K491,$AC$2:$AD$17,2,FALSE),IF(AND(OR($D493={"1/2","2/3","2/1","3/2"}),I490="w"),VLOOKUP(K490,$AA$2:$AB$17,2,FALSE),IF(AND(OR($D493={"1/2","2/3","2/1","3/2"}),I490="l"),VLOOKUP(K490,$AC$2:$AD$17,2,FALSE),IF(AND(OR($D493={"1/2","2/3","2/1","3/2"}),I489="w"),VLOOKUP(K489,$AA$2:$AB$17,2,FALSE),IF(AND(OR($D493={"1/2","2/3","2/1","3/2"}),I489="l"),VLOOKUP(K489,$AC$2:$AD$17,2,FALSE),IF(AND(OR($D493={"1/2","2/3","2/1","3/2"}),I488="w"),VLOOKUP(K488,$AA$2:$AB$17,2,FALSE),IF(AND(OR($D493={"1/2","2/3","2/1","3/2"}),I488="l"),VLOOKUP(K488,$AC$2:$AD$17,2,FALSE),IF(AND(OR($D493={"1/2","2/3","2/1","3/2"}),I487="w"),VLOOKUP(K487,$AA$2:$AB$17,2,FALSE),IF(AND(OR($D493={"1/2","2/3","2/1","3/2"}),I487="l"),VLOOKUP(K487,$AC$2:$AD$17,2,FALSE),IF(AND(OR($D493={"1/2","2/3","2/1","3/2"}),I486="w"),VLOOKUP(K486,$AA$2:$AB$17,2,FALSE),IF(AND(OR($D493={"1/2","2/3","2/1","3/2"}),I486="l"),VLOOKUP(K486,$AC$2:$AD$17,2,FALSE),IF(AND(OR($D493={"1/2","2/3","2/1","3/2"}),I485="w"),VLOOKUP(K485,$AA$2:$AB$17,2,FALSE),IF(AND(OR($D493={"1/2","2/3","2/1","3/2"}),I485="l"),VLOOKUP(K485,$AC$2:$AD$17,2,FALSE),IF(AND(OR($D493={"1/2","2/3","2/1","3/2"}),I484="w"),VLOOKUP(K484,$AA$2:$AB$17,2,FALSE),IF(AND(OR($D493={"1/2","2/3","2/1","3/2"}),I484="l"),VLOOKUP(K484,$AC$2:$AD$17,2,FALSE),IF(AND(OR($D493={"1/2","2/3","2/1","3/2"}),I483="w"),VLOOKUP(K483,$AA$2:$AB$17,2,FALSE),IF(AND(OR($D493={"1/2","2/3","2/1","3/2"}),I483="l"),VLOOKUP(K483,$AC$2:$AD$17,2,FALSE),IF(OR($D493={"1/2","2/3","2/1","3/2"}),1,"")))))))))))))))))))))))</f>
        <v/>
      </c>
      <c r="L494" s="13" t="str">
        <f>IF(AND(M494="d",$A494&gt;=1,OR(N494={1,"2a","2b",3,"5a","5b","10a","10b","20a","20b","40a","40b","80a","80b","160a","160b"})),"w",IF(AND(M494="",$A494&gt;=1,OR(N494={1,"2a","2b",3,"5a","5b","10a","10b","20a","20b","40a","40b","80a","80b","160a","160b"})),"l",""))</f>
        <v/>
      </c>
      <c r="M494" s="7" t="str">
        <f>IF(OR($A494={25,26,27,28,29,30,31,32,33,34,35,36}),"d","")</f>
        <v/>
      </c>
      <c r="N494" s="14" t="str">
        <f>IF(AND(OR($D493={"1/3","2/3","3/1","3/2"}),L493="w"),VLOOKUP(N493,$AA$2:$AB$17,2,FALSE),IF(AND(OR($D493={"1/3","2/3","3/1","3/2"}),L493="l"),VLOOKUP(N493,$AC$2:$AD$17,2,FALSE),IF(AND(OR($D493={"1/3","2/3","3/1","3/2"}),L492="w"),VLOOKUP(N492,$AA$2:$AB$17,2,FALSE),IF(AND(OR($D493={"1/3","2/3","3/1","3/2"}),L492="l"),VLOOKUP(N492,$AC$2:$AD$17,2,FALSE),IF(AND(OR($D493={"1/3","2/3","3/1","3/2"}),L491="w"),VLOOKUP(N491,$AA$2:$AB$17,2,FALSE),IF(AND(OR($D493={"1/3","2/3","3/1","3/2"}),L491="l"),VLOOKUP(N491,$AC$2:$AD$17,2,FALSE),IF(AND(OR($D493={"1/3","2/3","3/1","3/2"}),L490="w"),VLOOKUP(N490,$AA$2:$AB$17,2,FALSE),IF(AND(OR($D493={"1/3","2/3","3/1","3/2"}),L490="l"),VLOOKUP(N490,$AC$2:$AD$17,2,FALSE),IF(AND(OR($D493={"1/3","2/3","3/1","3/2"}),L489="w"),VLOOKUP(N489,$AA$2:$AB$17,2,FALSE),IF(AND(OR($D493={"1/3","2/3","3/1","3/2"}),L489="l"),VLOOKUP(N489,$AC$2:$AD$17,2,FALSE),IF(AND(OR($D493={"1/3","2/3","3/1","3/2"}),L488="w"),VLOOKUP(N488,$AA$2:$AB$17,2,FALSE),IF(AND(OR($D493={"1/3","2/3","3/1","3/2"}),L488="l"),VLOOKUP(N488,$AC$2:$AD$17,2,FALSE),IF(AND(OR($D493={"1/3","2/3","3/1","3/2"}),L487="w"),VLOOKUP(N487,$AA$2:$AB$17,2,FALSE),IF(AND(OR($D493={"1/3","2/3","3/1","3/2"}),L487="l"),VLOOKUP(N487,$AC$2:$AD$17,2,FALSE),IF(AND(OR($D493={"1/3","2/3","3/1","3/2"}),L486="w"),VLOOKUP(N486,$AA$2:$AB$17,2,FALSE),IF(AND(OR($D493={"1/3","2/3","3/1","3/2"}),L486="l"),VLOOKUP(N486,$AC$2:$AD$17,2,FALSE),IF(AND(OR($D493={"1/3","2/3","3/1","3/2"}),L485="w"),VLOOKUP(N485,$AA$2:$AB$17,2,FALSE),IF(AND(OR($D493={"1/3","2/3","3/1","3/2"}),L485="l"),VLOOKUP(N485,$AC$2:$AD$17,2,FALSE),IF(AND(OR($D493={"1/3","2/3","3/1","3/2"}),L484="w"),VLOOKUP(N484,$AA$2:$AB$17,2,FALSE),IF(AND(OR($D493={"1/3","2/3","3/1","3/2"}),L484="l"),VLOOKUP(N484,$AC$2:$AD$17,2,FALSE),IF(AND(OR($D493={"1/3","2/3","3/1","3/2"}),L483="w"),VLOOKUP(N483,$AA$2:$AB$17,2,FALSE),IF(AND(OR($D493={"1/3","2/3","3/1","3/2"}),L483="l"),VLOOKUP(N483,$AC$2:$AD$17,2,FALSE),IF(OR($D493={"1/3","2/3","3/1","3/2"}),1,"")))))))))))))))))))))))</f>
        <v/>
      </c>
      <c r="O494" s="12">
        <f t="shared" si="42"/>
        <v>0</v>
      </c>
      <c r="P494" s="13" t="str">
        <f>IF(AND(Q494="c",$A494&gt;=1,OR(R494={1,"2a","2b",3,"5a","5b","10a","10b","20a","20b","40a","40b","80a","80b","160a","160b"})),"w",IF(AND(Q494="",$A494&gt;=1,OR(R494={1,"2a","2b",3,"5a","5b","10a","10b","20a","20b","40a","40b","80a","80b","160a","160b"})),"l",""))</f>
        <v/>
      </c>
      <c r="Q494" s="7" t="str">
        <f>IF(OR($A494={1,4,7,10,13,16,19,22,25,28,31,34}),"c","")</f>
        <v/>
      </c>
      <c r="R494" s="14" t="str">
        <f>IF(AND(OR($E493={"a/b","a/c","b/a","c/a"}),P493="w"),VLOOKUP(R493,$AA$2:$AB$17,2,FALSE),IF(AND(OR($E493={"a/b","a/c","b/a","c/a"}),P493="l"),VLOOKUP(R493,$AC$2:$AD$17,2,FALSE),IF(AND(OR($E493={"a/b","a/c","b/a","c/a"}),P492="w"),VLOOKUP(R492,$AA$2:$AB$17,2,FALSE),IF(AND(OR($E493={"a/b","a/c","b/a","c/a"}),P492="l"),VLOOKUP(R492,$AC$2:$AD$17,2,FALSE),IF(AND(OR($E493={"a/b","a/c","b/a","c/a"}),P491="w"),VLOOKUP(R491,$AA$2:$AB$17,2,FALSE),IF(AND(OR($E493={"a/b","a/c","b/a","c/a"}),P491="l"),VLOOKUP(R491,$AC$2:$AD$17,2,FALSE),IF(AND(OR($E493={"a/b","a/c","b/a","c/a"}),P490="w"),VLOOKUP(R490,$AA$2:$AB$17,2,FALSE),IF(AND(OR($E493={"a/b","a/c","b/a","c/a"}),P490="l"),VLOOKUP(R490,$AC$2:$AD$17,2,FALSE),IF(AND(OR($E493={"a/b","a/c","b/a","c/a"}),P489="w"),VLOOKUP(R489,$AA$2:$AB$17,2,FALSE),IF(AND(OR($E493={"a/b","a/c","b/a","c/a"}),P489="l"),VLOOKUP(R489,$AC$2:$AD$17,2,FALSE),IF(AND(OR($E493={"a/b","a/c","b/a","c/a"}),P488="w"),VLOOKUP(R488,$AA$2:$AB$17,2,FALSE),IF(AND(OR($E493={"a/b","a/c","b/a","c/a"}),P488="l"),VLOOKUP(R488,$AC$2:$AD$17,2,FALSE),IF(AND(OR($E493={"a/b","a/c","b/a","c/a"}),P487="w"),VLOOKUP(R487,$AA$2:$AB$17,2,FALSE),IF(AND(OR($E493={"a/b","a/c","b/a","c/a"}),P487="l"),VLOOKUP(R487,$AC$2:$AD$17,2,FALSE),IF(AND(OR($E493={"a/b","a/c","b/a","c/a"}),P486="w"),VLOOKUP(R486,$AA$2:$AB$17,2,FALSE),IF(AND(OR($E493={"a/b","a/c","b/a","c/a"}),P486="l"),VLOOKUP(R486,$AC$2:$AD$17,2,FALSE),IF(AND(OR($E493={"a/b","a/c","b/a","c/a"}),P485="w"),VLOOKUP(R485,$AA$2:$AB$17,2,FALSE),IF(AND(OR($E493={"a/b","a/c","b/a","c/a"}),P485="l"),VLOOKUP(R485,$AC$2:$AD$17,2,FALSE),IF(AND(OR($E493={"a/b","a/c","b/a","c/a"}),P484="w"),VLOOKUP(R484,$AA$2:$AB$17,2,FALSE),IF(AND(OR($E493={"a/b","a/c","b/a","c/a"}),P484="l"),VLOOKUP(R484,$AC$2:$AD$17,2,FALSE),IF(AND(OR($E493={"a/b","a/c","b/a","c/a"}),P483="w"),VLOOKUP(R483,$AA$2:$AB$17,2,FALSE),IF(AND(OR($E493={"a/b","a/c","b/a","c/a"}),P483="l"),VLOOKUP(R483,$AC$2:$AD$17,2,FALSE),IF(OR($E493={"a/b","a/c","b/a","c/a"}),1,"")))))))))))))))))))))))</f>
        <v/>
      </c>
      <c r="S494" s="13" t="str">
        <f>IF(AND(T494="c",$A494&gt;=1,OR(U494={1,"2a","2b",3,"5a","5b","10a","10b","20a","20b","40a","40b","80a","80b","160a","160b"})),"w",IF(AND(T494="",$A494&gt;=1,OR(U494={1,"2a","2b",3,"5a","5b","10a","10b","20a","20b","40a","40b","80a","80b","160a","160b"})),"l",""))</f>
        <v/>
      </c>
      <c r="T494" s="7" t="str">
        <f>IF(OR($A494={2,5,8,11,14,17,20,23,26,29,32,35}),"c","")</f>
        <v/>
      </c>
      <c r="U494" s="14" t="str">
        <f>IF(AND(OR($E493={"a/b","b/c","b/a","c/b"}),S493="w"),VLOOKUP(U493,$AA$2:$AB$17,2,FALSE),IF(AND(OR($E493={"a/b","b/c","b/a","c/b"}),S493="l"),VLOOKUP(U493,$AC$2:$AD$17,2,FALSE),IF(AND(OR($E493={"a/b","b/c","b/a","c/b"}),S492="w"),VLOOKUP(U492,$AA$2:$AB$17,2,FALSE),IF(AND(OR($E493={"a/b","b/c","b/a","c/b"}),S492="l"),VLOOKUP(U492,$AC$2:$AD$17,2,FALSE),IF(AND(OR($E493={"a/b","b/c","b/a","c/b"}),S491="w"),VLOOKUP(U491,$AA$2:$AB$17,2,FALSE),IF(AND(OR($E493={"a/b","b/c","b/a","c/b"}),S491="l"),VLOOKUP(U491,$AC$2:$AD$17,2,FALSE),IF(AND(OR($E493={"a/b","b/c","b/a","c/b"}),S490="w"),VLOOKUP(U490,$AA$2:$AB$17,2,FALSE),IF(AND(OR($E493={"a/b","b/c","b/a","c/b"}),S490="l"),VLOOKUP(U490,$AC$2:$AD$17,2,FALSE),IF(AND(OR($E493={"a/b","b/c","b/a","c/b"}),S489="w"),VLOOKUP(U489,$AA$2:$AB$17,2,FALSE),IF(AND(OR($E493={"a/b","b/c","b/a","c/b"}),S489="l"),VLOOKUP(U489,$AC$2:$AD$17,2,FALSE),IF(AND(OR($E493={"a/b","b/c","b/a","c/b"}),S488="w"),VLOOKUP(U488,$AA$2:$AB$17,2,FALSE),IF(AND(OR($E493={"a/b","b/c","b/a","c/b"}),S488="l"),VLOOKUP(U488,$AC$2:$AD$17,2,FALSE),IF(AND(OR($E493={"a/b","b/c","b/a","c/b"}),S487="w"),VLOOKUP(U487,$AA$2:$AB$17,2,FALSE),IF(AND(OR($E493={"a/b","b/c","b/a","c/b"}),S487="l"),VLOOKUP(U487,$AC$2:$AD$17,2,FALSE),IF(AND(OR($E493={"a/b","b/c","b/a","c/b"}),S486="w"),VLOOKUP(U486,$AA$2:$AB$17,2,FALSE),IF(AND(OR($E493={"a/b","b/c","b/a","c/b"}),S486="l"),VLOOKUP(U486,$AC$2:$AD$17,2,FALSE),IF(AND(OR($E493={"a/b","b/c","b/a","c/b"}),S485="w"),VLOOKUP(U485,$AA$2:$AB$17,2,FALSE),IF(AND(OR($E493={"a/b","b/c","b/a","c/b"}),S485="l"),VLOOKUP(U485,$AC$2:$AD$17,2,FALSE),IF(AND(OR($E493={"a/b","b/c","b/a","c/b"}),S484="w"),VLOOKUP(U484,$AA$2:$AB$17,2,FALSE),IF(AND(OR($E493={"a/b","b/c","b/a","c/b"}),S484="l"),VLOOKUP(U484,$AC$2:$AD$17,2,FALSE),IF(AND(OR($E493={"a/b","b/c","b/a","c/b"}),S483="w"),VLOOKUP(U483,$AA$2:$AB$17,2,FALSE),IF(AND(OR($E493={"a/b","b/c","b/a","c/b"}),S483="l"),VLOOKUP(U483,$AC$2:$AD$17,2,FALSE),IF(OR($E493={"a/b","b/c","b/a","c/b"}),1,"")))))))))))))))))))))))</f>
        <v/>
      </c>
      <c r="V494" s="13" t="str">
        <f>IF(AND(W494="c",$A494&gt;=1,OR(X494={1,"2a","2b",3,"5a","5b","10a","10b","20a","20b","40a","40b","80a","80b","160a","160b"})),"w",IF(AND(W494="",$A494&gt;=1,OR(X494={1,"2a","2b",3,"5a","5b","10a","10b","20a","20b","40a","40b","80a","80b","160a","160b"})),"l",""))</f>
        <v/>
      </c>
      <c r="W494" s="7" t="str">
        <f>IF(OR($A494={3,6,9,12,15,18,21,24,27,30,33,36}),"c","")</f>
        <v/>
      </c>
      <c r="X494" s="14" t="str">
        <f>IF(AND(OR($E493={"a/c","b/c","c/a","c/b"}),V493="w"),VLOOKUP(X493,$AA$2:$AB$17,2,FALSE),IF(AND(OR($E493={"a/c","b/c","c/a","c/b"}),V493="l"),VLOOKUP(X493,$AC$2:$AD$17,2,FALSE),IF(AND(OR($E493={"a/c","b/c","c/a","c/b"}),V492="w"),VLOOKUP(X492,$AA$2:$AB$17,2,FALSE),IF(AND(OR($E493={"a/c","b/c","c/a","c/b"}),V492="l"),VLOOKUP(X492,$AC$2:$AD$17,2,FALSE),IF(AND(OR($E493={"a/c","b/c","c/a","c/b"}),V491="w"),VLOOKUP(X491,$AA$2:$AB$17,2,FALSE),IF(AND(OR($E493={"a/c","b/c","c/a","c/b"}),V491="l"),VLOOKUP(X491,$AC$2:$AD$17,2,FALSE),IF(AND(OR($E493={"a/c","b/c","c/a","c/b"}),V490="w"),VLOOKUP(X490,$AA$2:$AB$17,2,FALSE),IF(AND(OR($E493={"a/c","b/c","c/a","c/b"}),V490="l"),VLOOKUP(X490,$AC$2:$AD$17,2,FALSE),IF(AND(OR($E493={"a/c","b/c","c/a","c/b"}),V489="w"),VLOOKUP(X489,$AA$2:$AB$17,2,FALSE),IF(AND(OR($E493={"a/c","b/c","c/a","c/b"}),V489="l"),VLOOKUP(X489,$AC$2:$AD$17,2,FALSE),IF(AND(OR($E493={"a/c","b/c","c/a","c/b"}),V488="w"),VLOOKUP(X488,$AA$2:$AB$17,2,FALSE),IF(AND(OR($E493={"a/c","b/c","c/a","c/b"}),V488="l"),VLOOKUP(X488,$AC$2:$AD$17,2,FALSE),IF(AND(OR($E493={"a/c","b/c","c/a","c/b"}),V487="w"),VLOOKUP(X487,$AA$2:$AB$17,2,FALSE),IF(AND(OR($E493={"a/c","b/c","c/a","c/b"}),V487="l"),VLOOKUP(X487,$AC$2:$AD$17,2,FALSE),IF(AND(OR($E493={"a/c","b/c","c/a","c/b"}),V486="w"),VLOOKUP(X486,$AA$2:$AB$17,2,FALSE),IF(AND(OR($E493={"a/c","b/c","c/a","c/b"}),V486="l"),VLOOKUP(X486,$AC$2:$AD$17,2,FALSE),IF(AND(OR($E493={"a/c","b/c","c/a","c/b"}),V485="w"),VLOOKUP(X485,$AA$2:$AB$17,2,FALSE),IF(AND(OR($E493={"a/c","b/c","c/a","c/b"}),V485="l"),VLOOKUP(X485,$AC$2:$AD$17,2,FALSE),IF(AND(OR($E493={"a/c","b/c","c/a","c/b"}),V484="w"),VLOOKUP(X484,$AA$2:$AB$17,2,FALSE),IF(AND(OR($E493={"a/c","b/c","c/a","c/b"}),V484="l"),VLOOKUP(X484,$AC$2:$AD$17,2,FALSE),IF(AND(OR($E493={"a/c","b/c","c/a","c/b"}),V483="w"),VLOOKUP(X483,$AA$2:$AB$17,2,FALSE),IF(AND(OR($E493={"a/c","b/c","c/a","c/b"}),V483="l"),VLOOKUP(X483,$AC$2:$AD$17,2,FALSE),IF(OR($E493={"a/c","b/c","c/a","c/b"}),1,"")))))))))))))))))))))))</f>
        <v/>
      </c>
      <c r="Y494" s="12">
        <f t="shared" si="43"/>
        <v>0</v>
      </c>
      <c r="Z494" s="27">
        <f t="shared" si="44"/>
        <v>0</v>
      </c>
    </row>
    <row r="495" spans="2:26">
      <c r="B495" s="9" t="str">
        <f>IF(OR($A495={1,2,3,4,5,6,7,8,9,10,11,12}),1,IF(OR($A495={13,14,15,16,17,18,19,20,21,22,23,24}),2,IF(OR($A495={25,26,27,28,29,30,31,32,33,34,35,36}),3,"")))</f>
        <v/>
      </c>
      <c r="C495" s="9" t="str">
        <f>IF(OR($A495={1,4,7,10,13,16,19,22,25,28,31,34}),"A",IF(OR($A495={2,5,8,11,14,17,20,23,26,29,32,35}),"B",IF(OR($A495={3,6,9,12,15,18,21,24,27,30,33,36}),"C","")))</f>
        <v/>
      </c>
      <c r="D495" t="str">
        <f t="shared" si="45"/>
        <v/>
      </c>
      <c r="E495" t="str">
        <f t="shared" si="46"/>
        <v/>
      </c>
      <c r="F495" s="13" t="str">
        <f>IF(AND(G495="d",$A495&gt;=1,OR(H495={1,"2a","2b",3,"5a","5b","10a","10b","20a","20b","40a","40b","80a","80b","160a","160b"})),"w",IF(AND(G495="",$A495&gt;=1,OR(H495={1,"2a","2b",3,"5a","5b","10a","10b","20a","20b","40a","40b","80a","80b","160a","160b"})),"l",""))</f>
        <v/>
      </c>
      <c r="G495" s="7" t="str">
        <f>IF(OR($A495={1,2,3,4,5,6,7,8,9,10,11,12}),"d","")</f>
        <v/>
      </c>
      <c r="H495" s="14" t="str">
        <f>IF(AND(OR($D494={"1/2","1/3","2/1","3/1"}),F494="w"),VLOOKUP(H494,$AA$2:$AB$17,2,FALSE),IF(AND(OR($D494={"1/2","1/3","2/1","3/1"}),F494="l"),VLOOKUP(H494,$AC$2:$AD$17,2,FALSE),IF(AND(OR($D494={"1/2","1/3","2/1","3/1"}),F493="w"),VLOOKUP(H493,$AA$2:$AB$17,2,FALSE),IF(AND(OR($D494={"1/2","1/3","2/1","3/1"}),F493="l"),VLOOKUP(H493,$AC$2:$AD$17,2,FALSE),IF(AND(OR($D494={"1/2","1/3","2/1","3/1"}),F492="w"),VLOOKUP(H492,$AA$2:$AB$17,2,FALSE),IF(AND(OR($D494={"1/2","1/3","2/1","3/1"}),F492="l"),VLOOKUP(H492,$AC$2:$AD$17,2,FALSE),IF(AND(OR($D494={"1/2","1/3","2/1","3/1"}),F491="w"),VLOOKUP(H491,$AA$2:$AB$17,2,FALSE),IF(AND(OR($D494={"1/2","1/3","2/1","3/1"}),F491="l"),VLOOKUP(H491,$AC$2:$AD$17,2,FALSE),IF(AND(OR($D494={"1/2","1/3","2/1","3/1"}),F490="w"),VLOOKUP(H490,$AA$2:$AB$17,2,FALSE),IF(AND(OR($D494={"1/2","1/3","2/1","3/1"}),F490="l"),VLOOKUP(H490,$AC$2:$AD$17,2,FALSE),IF(AND(OR($D494={"1/2","1/3","2/1","3/1"}),F489="w"),VLOOKUP(H489,$AA$2:$AB$17,2,FALSE),IF(AND(OR($D494={"1/2","1/3","2/1","3/1"}),F489="l"),VLOOKUP(H489,$AC$2:$AD$17,2,FALSE),IF(AND(OR($D494={"1/2","1/3","2/1","3/1"}),F488="w"),VLOOKUP(H488,$AA$2:$AB$17,2,FALSE),IF(AND(OR($D494={"1/2","1/3","2/1","3/1"}),F488="l"),VLOOKUP(H488,$AC$2:$AD$17,2,FALSE),IF(AND(OR($D494={"1/2","1/3","2/1","3/1"}),F487="w"),VLOOKUP(H487,$AA$2:$AB$17,2,FALSE),IF(AND(OR($D494={"1/2","1/3","2/1","3/1"}),F487="l"),VLOOKUP(H487,$AC$2:$AD$17,2,FALSE),IF(AND(OR($D494={"1/2","1/3","2/1","3/1"}),F486="w"),VLOOKUP(H486,$AA$2:$AB$17,2,FALSE),IF(AND(OR($D494={"1/2","1/3","2/1","3/1"}),F486="l"),VLOOKUP(H486,$AC$2:$AD$17,2,FALSE),IF(AND(OR($D494={"1/2","1/3","2/1","3/1"}),F485="w"),VLOOKUP(H485,$AA$2:$AB$17,2,FALSE),IF(AND(OR($D494={"1/2","1/3","2/1","3/1"}),F485="l"),VLOOKUP(H485,$AC$2:$AD$17,2,FALSE),IF(AND(OR($D494={"1/2","1/3","2/1","3/1"}),F484="w"),VLOOKUP(H484,$AA$2:$AB$17,2,FALSE),IF(AND(OR($D494={"1/2","1/3","2/1","3/1"}),F484="l"),VLOOKUP(H484,$AC$2:$AD$17,2,FALSE),IF(OR($D494={"1/2","1/3","2/1","3/1"}),1,"")))))))))))))))))))))))</f>
        <v/>
      </c>
      <c r="I495" s="13" t="str">
        <f>IF(AND(J495="d",$A495&gt;=1,OR(K495={1,"2a","2b",3,"5a","5b","10a","10b","20a","20b","40a","40b","80a","80b","160a","160b"})),"w",IF(AND(J495="",$A495&gt;=1,OR(K495={1,"2a","2b",3,"5a","5b","10a","10b","20a","20b","40a","40b","80a","80b","160a","160b"})),"l",""))</f>
        <v/>
      </c>
      <c r="J495" s="7" t="str">
        <f>IF(OR($A495={13,14,15,16,17,18,19,20,21,22,23,24}),"d","")</f>
        <v/>
      </c>
      <c r="K495" s="14" t="str">
        <f>IF(AND(OR($D494={"1/2","2/3","2/1","3/2"}),I494="w"),VLOOKUP(K494,$AA$2:$AB$17,2,FALSE),IF(AND(OR($D494={"1/2","2/3","2/1","3/2"}),I494="l"),VLOOKUP(K494,$AC$2:$AD$17,2,FALSE),IF(AND(OR($D494={"1/2","2/3","2/1","3/2"}),I493="w"),VLOOKUP(K493,$AA$2:$AB$17,2,FALSE),IF(AND(OR($D494={"1/2","2/3","2/1","3/2"}),I493="l"),VLOOKUP(K493,$AC$2:$AD$17,2,FALSE),IF(AND(OR($D494={"1/2","2/3","2/1","3/2"}),I492="w"),VLOOKUP(K492,$AA$2:$AB$17,2,FALSE),IF(AND(OR($D494={"1/2","2/3","2/1","3/2"}),I492="l"),VLOOKUP(K492,$AC$2:$AD$17,2,FALSE),IF(AND(OR($D494={"1/2","2/3","2/1","3/2"}),I491="w"),VLOOKUP(K491,$AA$2:$AB$17,2,FALSE),IF(AND(OR($D494={"1/2","2/3","2/1","3/2"}),I491="l"),VLOOKUP(K491,$AC$2:$AD$17,2,FALSE),IF(AND(OR($D494={"1/2","2/3","2/1","3/2"}),I490="w"),VLOOKUP(K490,$AA$2:$AB$17,2,FALSE),IF(AND(OR($D494={"1/2","2/3","2/1","3/2"}),I490="l"),VLOOKUP(K490,$AC$2:$AD$17,2,FALSE),IF(AND(OR($D494={"1/2","2/3","2/1","3/2"}),I489="w"),VLOOKUP(K489,$AA$2:$AB$17,2,FALSE),IF(AND(OR($D494={"1/2","2/3","2/1","3/2"}),I489="l"),VLOOKUP(K489,$AC$2:$AD$17,2,FALSE),IF(AND(OR($D494={"1/2","2/3","2/1","3/2"}),I488="w"),VLOOKUP(K488,$AA$2:$AB$17,2,FALSE),IF(AND(OR($D494={"1/2","2/3","2/1","3/2"}),I488="l"),VLOOKUP(K488,$AC$2:$AD$17,2,FALSE),IF(AND(OR($D494={"1/2","2/3","2/1","3/2"}),I487="w"),VLOOKUP(K487,$AA$2:$AB$17,2,FALSE),IF(AND(OR($D494={"1/2","2/3","2/1","3/2"}),I487="l"),VLOOKUP(K487,$AC$2:$AD$17,2,FALSE),IF(AND(OR($D494={"1/2","2/3","2/1","3/2"}),I486="w"),VLOOKUP(K486,$AA$2:$AB$17,2,FALSE),IF(AND(OR($D494={"1/2","2/3","2/1","3/2"}),I486="l"),VLOOKUP(K486,$AC$2:$AD$17,2,FALSE),IF(AND(OR($D494={"1/2","2/3","2/1","3/2"}),I485="w"),VLOOKUP(K485,$AA$2:$AB$17,2,FALSE),IF(AND(OR($D494={"1/2","2/3","2/1","3/2"}),I485="l"),VLOOKUP(K485,$AC$2:$AD$17,2,FALSE),IF(AND(OR($D494={"1/2","2/3","2/1","3/2"}),I484="w"),VLOOKUP(K484,$AA$2:$AB$17,2,FALSE),IF(AND(OR($D494={"1/2","2/3","2/1","3/2"}),I484="l"),VLOOKUP(K484,$AC$2:$AD$17,2,FALSE),IF(OR($D494={"1/2","2/3","2/1","3/2"}),1,"")))))))))))))))))))))))</f>
        <v/>
      </c>
      <c r="L495" s="13" t="str">
        <f>IF(AND(M495="d",$A495&gt;=1,OR(N495={1,"2a","2b",3,"5a","5b","10a","10b","20a","20b","40a","40b","80a","80b","160a","160b"})),"w",IF(AND(M495="",$A495&gt;=1,OR(N495={1,"2a","2b",3,"5a","5b","10a","10b","20a","20b","40a","40b","80a","80b","160a","160b"})),"l",""))</f>
        <v/>
      </c>
      <c r="M495" s="7" t="str">
        <f>IF(OR($A495={25,26,27,28,29,30,31,32,33,34,35,36}),"d","")</f>
        <v/>
      </c>
      <c r="N495" s="14" t="str">
        <f>IF(AND(OR($D494={"1/3","2/3","3/1","3/2"}),L494="w"),VLOOKUP(N494,$AA$2:$AB$17,2,FALSE),IF(AND(OR($D494={"1/3","2/3","3/1","3/2"}),L494="l"),VLOOKUP(N494,$AC$2:$AD$17,2,FALSE),IF(AND(OR($D494={"1/3","2/3","3/1","3/2"}),L493="w"),VLOOKUP(N493,$AA$2:$AB$17,2,FALSE),IF(AND(OR($D494={"1/3","2/3","3/1","3/2"}),L493="l"),VLOOKUP(N493,$AC$2:$AD$17,2,FALSE),IF(AND(OR($D494={"1/3","2/3","3/1","3/2"}),L492="w"),VLOOKUP(N492,$AA$2:$AB$17,2,FALSE),IF(AND(OR($D494={"1/3","2/3","3/1","3/2"}),L492="l"),VLOOKUP(N492,$AC$2:$AD$17,2,FALSE),IF(AND(OR($D494={"1/3","2/3","3/1","3/2"}),L491="w"),VLOOKUP(N491,$AA$2:$AB$17,2,FALSE),IF(AND(OR($D494={"1/3","2/3","3/1","3/2"}),L491="l"),VLOOKUP(N491,$AC$2:$AD$17,2,FALSE),IF(AND(OR($D494={"1/3","2/3","3/1","3/2"}),L490="w"),VLOOKUP(N490,$AA$2:$AB$17,2,FALSE),IF(AND(OR($D494={"1/3","2/3","3/1","3/2"}),L490="l"),VLOOKUP(N490,$AC$2:$AD$17,2,FALSE),IF(AND(OR($D494={"1/3","2/3","3/1","3/2"}),L489="w"),VLOOKUP(N489,$AA$2:$AB$17,2,FALSE),IF(AND(OR($D494={"1/3","2/3","3/1","3/2"}),L489="l"),VLOOKUP(N489,$AC$2:$AD$17,2,FALSE),IF(AND(OR($D494={"1/3","2/3","3/1","3/2"}),L488="w"),VLOOKUP(N488,$AA$2:$AB$17,2,FALSE),IF(AND(OR($D494={"1/3","2/3","3/1","3/2"}),L488="l"),VLOOKUP(N488,$AC$2:$AD$17,2,FALSE),IF(AND(OR($D494={"1/3","2/3","3/1","3/2"}),L487="w"),VLOOKUP(N487,$AA$2:$AB$17,2,FALSE),IF(AND(OR($D494={"1/3","2/3","3/1","3/2"}),L487="l"),VLOOKUP(N487,$AC$2:$AD$17,2,FALSE),IF(AND(OR($D494={"1/3","2/3","3/1","3/2"}),L486="w"),VLOOKUP(N486,$AA$2:$AB$17,2,FALSE),IF(AND(OR($D494={"1/3","2/3","3/1","3/2"}),L486="l"),VLOOKUP(N486,$AC$2:$AD$17,2,FALSE),IF(AND(OR($D494={"1/3","2/3","3/1","3/2"}),L485="w"),VLOOKUP(N485,$AA$2:$AB$17,2,FALSE),IF(AND(OR($D494={"1/3","2/3","3/1","3/2"}),L485="l"),VLOOKUP(N485,$AC$2:$AD$17,2,FALSE),IF(AND(OR($D494={"1/3","2/3","3/1","3/2"}),L484="w"),VLOOKUP(N484,$AA$2:$AB$17,2,FALSE),IF(AND(OR($D494={"1/3","2/3","3/1","3/2"}),L484="l"),VLOOKUP(N484,$AC$2:$AD$17,2,FALSE),IF(OR($D494={"1/3","2/3","3/1","3/2"}),1,"")))))))))))))))))))))))</f>
        <v/>
      </c>
      <c r="O495" s="12">
        <f t="shared" si="42"/>
        <v>0</v>
      </c>
      <c r="P495" s="13" t="str">
        <f>IF(AND(Q495="c",$A495&gt;=1,OR(R495={1,"2a","2b",3,"5a","5b","10a","10b","20a","20b","40a","40b","80a","80b","160a","160b"})),"w",IF(AND(Q495="",$A495&gt;=1,OR(R495={1,"2a","2b",3,"5a","5b","10a","10b","20a","20b","40a","40b","80a","80b","160a","160b"})),"l",""))</f>
        <v/>
      </c>
      <c r="Q495" s="7" t="str">
        <f>IF(OR($A495={1,4,7,10,13,16,19,22,25,28,31,34}),"c","")</f>
        <v/>
      </c>
      <c r="R495" s="14" t="str">
        <f>IF(AND(OR($E494={"a/b","a/c","b/a","c/a"}),P494="w"),VLOOKUP(R494,$AA$2:$AB$17,2,FALSE),IF(AND(OR($E494={"a/b","a/c","b/a","c/a"}),P494="l"),VLOOKUP(R494,$AC$2:$AD$17,2,FALSE),IF(AND(OR($E494={"a/b","a/c","b/a","c/a"}),P493="w"),VLOOKUP(R493,$AA$2:$AB$17,2,FALSE),IF(AND(OR($E494={"a/b","a/c","b/a","c/a"}),P493="l"),VLOOKUP(R493,$AC$2:$AD$17,2,FALSE),IF(AND(OR($E494={"a/b","a/c","b/a","c/a"}),P492="w"),VLOOKUP(R492,$AA$2:$AB$17,2,FALSE),IF(AND(OR($E494={"a/b","a/c","b/a","c/a"}),P492="l"),VLOOKUP(R492,$AC$2:$AD$17,2,FALSE),IF(AND(OR($E494={"a/b","a/c","b/a","c/a"}),P491="w"),VLOOKUP(R491,$AA$2:$AB$17,2,FALSE),IF(AND(OR($E494={"a/b","a/c","b/a","c/a"}),P491="l"),VLOOKUP(R491,$AC$2:$AD$17,2,FALSE),IF(AND(OR($E494={"a/b","a/c","b/a","c/a"}),P490="w"),VLOOKUP(R490,$AA$2:$AB$17,2,FALSE),IF(AND(OR($E494={"a/b","a/c","b/a","c/a"}),P490="l"),VLOOKUP(R490,$AC$2:$AD$17,2,FALSE),IF(AND(OR($E494={"a/b","a/c","b/a","c/a"}),P489="w"),VLOOKUP(R489,$AA$2:$AB$17,2,FALSE),IF(AND(OR($E494={"a/b","a/c","b/a","c/a"}),P489="l"),VLOOKUP(R489,$AC$2:$AD$17,2,FALSE),IF(AND(OR($E494={"a/b","a/c","b/a","c/a"}),P488="w"),VLOOKUP(R488,$AA$2:$AB$17,2,FALSE),IF(AND(OR($E494={"a/b","a/c","b/a","c/a"}),P488="l"),VLOOKUP(R488,$AC$2:$AD$17,2,FALSE),IF(AND(OR($E494={"a/b","a/c","b/a","c/a"}),P487="w"),VLOOKUP(R487,$AA$2:$AB$17,2,FALSE),IF(AND(OR($E494={"a/b","a/c","b/a","c/a"}),P487="l"),VLOOKUP(R487,$AC$2:$AD$17,2,FALSE),IF(AND(OR($E494={"a/b","a/c","b/a","c/a"}),P486="w"),VLOOKUP(R486,$AA$2:$AB$17,2,FALSE),IF(AND(OR($E494={"a/b","a/c","b/a","c/a"}),P486="l"),VLOOKUP(R486,$AC$2:$AD$17,2,FALSE),IF(AND(OR($E494={"a/b","a/c","b/a","c/a"}),P485="w"),VLOOKUP(R485,$AA$2:$AB$17,2,FALSE),IF(AND(OR($E494={"a/b","a/c","b/a","c/a"}),P485="l"),VLOOKUP(R485,$AC$2:$AD$17,2,FALSE),IF(AND(OR($E494={"a/b","a/c","b/a","c/a"}),P484="w"),VLOOKUP(R484,$AA$2:$AB$17,2,FALSE),IF(AND(OR($E494={"a/b","a/c","b/a","c/a"}),P484="l"),VLOOKUP(R484,$AC$2:$AD$17,2,FALSE),IF(OR($E494={"a/b","a/c","b/a","c/a"}),1,"")))))))))))))))))))))))</f>
        <v/>
      </c>
      <c r="S495" s="13" t="str">
        <f>IF(AND(T495="c",$A495&gt;=1,OR(U495={1,"2a","2b",3,"5a","5b","10a","10b","20a","20b","40a","40b","80a","80b","160a","160b"})),"w",IF(AND(T495="",$A495&gt;=1,OR(U495={1,"2a","2b",3,"5a","5b","10a","10b","20a","20b","40a","40b","80a","80b","160a","160b"})),"l",""))</f>
        <v/>
      </c>
      <c r="T495" s="7" t="str">
        <f>IF(OR($A495={2,5,8,11,14,17,20,23,26,29,32,35}),"c","")</f>
        <v/>
      </c>
      <c r="U495" s="14" t="str">
        <f>IF(AND(OR($E494={"a/b","b/c","b/a","c/b"}),S494="w"),VLOOKUP(U494,$AA$2:$AB$17,2,FALSE),IF(AND(OR($E494={"a/b","b/c","b/a","c/b"}),S494="l"),VLOOKUP(U494,$AC$2:$AD$17,2,FALSE),IF(AND(OR($E494={"a/b","b/c","b/a","c/b"}),S493="w"),VLOOKUP(U493,$AA$2:$AB$17,2,FALSE),IF(AND(OR($E494={"a/b","b/c","b/a","c/b"}),S493="l"),VLOOKUP(U493,$AC$2:$AD$17,2,FALSE),IF(AND(OR($E494={"a/b","b/c","b/a","c/b"}),S492="w"),VLOOKUP(U492,$AA$2:$AB$17,2,FALSE),IF(AND(OR($E494={"a/b","b/c","b/a","c/b"}),S492="l"),VLOOKUP(U492,$AC$2:$AD$17,2,FALSE),IF(AND(OR($E494={"a/b","b/c","b/a","c/b"}),S491="w"),VLOOKUP(U491,$AA$2:$AB$17,2,FALSE),IF(AND(OR($E494={"a/b","b/c","b/a","c/b"}),S491="l"),VLOOKUP(U491,$AC$2:$AD$17,2,FALSE),IF(AND(OR($E494={"a/b","b/c","b/a","c/b"}),S490="w"),VLOOKUP(U490,$AA$2:$AB$17,2,FALSE),IF(AND(OR($E494={"a/b","b/c","b/a","c/b"}),S490="l"),VLOOKUP(U490,$AC$2:$AD$17,2,FALSE),IF(AND(OR($E494={"a/b","b/c","b/a","c/b"}),S489="w"),VLOOKUP(U489,$AA$2:$AB$17,2,FALSE),IF(AND(OR($E494={"a/b","b/c","b/a","c/b"}),S489="l"),VLOOKUP(U489,$AC$2:$AD$17,2,FALSE),IF(AND(OR($E494={"a/b","b/c","b/a","c/b"}),S488="w"),VLOOKUP(U488,$AA$2:$AB$17,2,FALSE),IF(AND(OR($E494={"a/b","b/c","b/a","c/b"}),S488="l"),VLOOKUP(U488,$AC$2:$AD$17,2,FALSE),IF(AND(OR($E494={"a/b","b/c","b/a","c/b"}),S487="w"),VLOOKUP(U487,$AA$2:$AB$17,2,FALSE),IF(AND(OR($E494={"a/b","b/c","b/a","c/b"}),S487="l"),VLOOKUP(U487,$AC$2:$AD$17,2,FALSE),IF(AND(OR($E494={"a/b","b/c","b/a","c/b"}),S486="w"),VLOOKUP(U486,$AA$2:$AB$17,2,FALSE),IF(AND(OR($E494={"a/b","b/c","b/a","c/b"}),S486="l"),VLOOKUP(U486,$AC$2:$AD$17,2,FALSE),IF(AND(OR($E494={"a/b","b/c","b/a","c/b"}),S485="w"),VLOOKUP(U485,$AA$2:$AB$17,2,FALSE),IF(AND(OR($E494={"a/b","b/c","b/a","c/b"}),S485="l"),VLOOKUP(U485,$AC$2:$AD$17,2,FALSE),IF(AND(OR($E494={"a/b","b/c","b/a","c/b"}),S484="w"),VLOOKUP(U484,$AA$2:$AB$17,2,FALSE),IF(AND(OR($E494={"a/b","b/c","b/a","c/b"}),S484="l"),VLOOKUP(U484,$AC$2:$AD$17,2,FALSE),IF(OR($E494={"a/b","b/c","b/a","c/b"}),1,"")))))))))))))))))))))))</f>
        <v/>
      </c>
      <c r="V495" s="13" t="str">
        <f>IF(AND(W495="c",$A495&gt;=1,OR(X495={1,"2a","2b",3,"5a","5b","10a","10b","20a","20b","40a","40b","80a","80b","160a","160b"})),"w",IF(AND(W495="",$A495&gt;=1,OR(X495={1,"2a","2b",3,"5a","5b","10a","10b","20a","20b","40a","40b","80a","80b","160a","160b"})),"l",""))</f>
        <v/>
      </c>
      <c r="W495" s="7" t="str">
        <f>IF(OR($A495={3,6,9,12,15,18,21,24,27,30,33,36}),"c","")</f>
        <v/>
      </c>
      <c r="X495" s="14" t="str">
        <f>IF(AND(OR($E494={"a/c","b/c","c/a","c/b"}),V494="w"),VLOOKUP(X494,$AA$2:$AB$17,2,FALSE),IF(AND(OR($E494={"a/c","b/c","c/a","c/b"}),V494="l"),VLOOKUP(X494,$AC$2:$AD$17,2,FALSE),IF(AND(OR($E494={"a/c","b/c","c/a","c/b"}),V493="w"),VLOOKUP(X493,$AA$2:$AB$17,2,FALSE),IF(AND(OR($E494={"a/c","b/c","c/a","c/b"}),V493="l"),VLOOKUP(X493,$AC$2:$AD$17,2,FALSE),IF(AND(OR($E494={"a/c","b/c","c/a","c/b"}),V492="w"),VLOOKUP(X492,$AA$2:$AB$17,2,FALSE),IF(AND(OR($E494={"a/c","b/c","c/a","c/b"}),V492="l"),VLOOKUP(X492,$AC$2:$AD$17,2,FALSE),IF(AND(OR($E494={"a/c","b/c","c/a","c/b"}),V491="w"),VLOOKUP(X491,$AA$2:$AB$17,2,FALSE),IF(AND(OR($E494={"a/c","b/c","c/a","c/b"}),V491="l"),VLOOKUP(X491,$AC$2:$AD$17,2,FALSE),IF(AND(OR($E494={"a/c","b/c","c/a","c/b"}),V490="w"),VLOOKUP(X490,$AA$2:$AB$17,2,FALSE),IF(AND(OR($E494={"a/c","b/c","c/a","c/b"}),V490="l"),VLOOKUP(X490,$AC$2:$AD$17,2,FALSE),IF(AND(OR($E494={"a/c","b/c","c/a","c/b"}),V489="w"),VLOOKUP(X489,$AA$2:$AB$17,2,FALSE),IF(AND(OR($E494={"a/c","b/c","c/a","c/b"}),V489="l"),VLOOKUP(X489,$AC$2:$AD$17,2,FALSE),IF(AND(OR($E494={"a/c","b/c","c/a","c/b"}),V488="w"),VLOOKUP(X488,$AA$2:$AB$17,2,FALSE),IF(AND(OR($E494={"a/c","b/c","c/a","c/b"}),V488="l"),VLOOKUP(X488,$AC$2:$AD$17,2,FALSE),IF(AND(OR($E494={"a/c","b/c","c/a","c/b"}),V487="w"),VLOOKUP(X487,$AA$2:$AB$17,2,FALSE),IF(AND(OR($E494={"a/c","b/c","c/a","c/b"}),V487="l"),VLOOKUP(X487,$AC$2:$AD$17,2,FALSE),IF(AND(OR($E494={"a/c","b/c","c/a","c/b"}),V486="w"),VLOOKUP(X486,$AA$2:$AB$17,2,FALSE),IF(AND(OR($E494={"a/c","b/c","c/a","c/b"}),V486="l"),VLOOKUP(X486,$AC$2:$AD$17,2,FALSE),IF(AND(OR($E494={"a/c","b/c","c/a","c/b"}),V485="w"),VLOOKUP(X485,$AA$2:$AB$17,2,FALSE),IF(AND(OR($E494={"a/c","b/c","c/a","c/b"}),V485="l"),VLOOKUP(X485,$AC$2:$AD$17,2,FALSE),IF(AND(OR($E494={"a/c","b/c","c/a","c/b"}),V484="w"),VLOOKUP(X484,$AA$2:$AB$17,2,FALSE),IF(AND(OR($E494={"a/c","b/c","c/a","c/b"}),V484="l"),VLOOKUP(X484,$AC$2:$AD$17,2,FALSE),IF(OR($E494={"a/c","b/c","c/a","c/b"}),1,"")))))))))))))))))))))))</f>
        <v/>
      </c>
      <c r="Y495" s="12">
        <f t="shared" si="43"/>
        <v>0</v>
      </c>
      <c r="Z495" s="27">
        <f t="shared" si="44"/>
        <v>0</v>
      </c>
    </row>
    <row r="496" spans="2:26">
      <c r="B496" s="9" t="str">
        <f>IF(OR($A496={1,2,3,4,5,6,7,8,9,10,11,12}),1,IF(OR($A496={13,14,15,16,17,18,19,20,21,22,23,24}),2,IF(OR($A496={25,26,27,28,29,30,31,32,33,34,35,36}),3,"")))</f>
        <v/>
      </c>
      <c r="C496" s="9" t="str">
        <f>IF(OR($A496={1,4,7,10,13,16,19,22,25,28,31,34}),"A",IF(OR($A496={2,5,8,11,14,17,20,23,26,29,32,35}),"B",IF(OR($A496={3,6,9,12,15,18,21,24,27,30,33,36}),"C","")))</f>
        <v/>
      </c>
      <c r="D496" t="str">
        <f t="shared" si="45"/>
        <v/>
      </c>
      <c r="E496" t="str">
        <f t="shared" si="46"/>
        <v/>
      </c>
      <c r="F496" s="13" t="str">
        <f>IF(AND(G496="d",$A496&gt;=1,OR(H496={1,"2a","2b",3,"5a","5b","10a","10b","20a","20b","40a","40b","80a","80b","160a","160b"})),"w",IF(AND(G496="",$A496&gt;=1,OR(H496={1,"2a","2b",3,"5a","5b","10a","10b","20a","20b","40a","40b","80a","80b","160a","160b"})),"l",""))</f>
        <v/>
      </c>
      <c r="G496" s="7" t="str">
        <f>IF(OR($A496={1,2,3,4,5,6,7,8,9,10,11,12}),"d","")</f>
        <v/>
      </c>
      <c r="H496" s="14" t="str">
        <f>IF(AND(OR($D495={"1/2","1/3","2/1","3/1"}),F495="w"),VLOOKUP(H495,$AA$2:$AB$17,2,FALSE),IF(AND(OR($D495={"1/2","1/3","2/1","3/1"}),F495="l"),VLOOKUP(H495,$AC$2:$AD$17,2,FALSE),IF(AND(OR($D495={"1/2","1/3","2/1","3/1"}),F494="w"),VLOOKUP(H494,$AA$2:$AB$17,2,FALSE),IF(AND(OR($D495={"1/2","1/3","2/1","3/1"}),F494="l"),VLOOKUP(H494,$AC$2:$AD$17,2,FALSE),IF(AND(OR($D495={"1/2","1/3","2/1","3/1"}),F493="w"),VLOOKUP(H493,$AA$2:$AB$17,2,FALSE),IF(AND(OR($D495={"1/2","1/3","2/1","3/1"}),F493="l"),VLOOKUP(H493,$AC$2:$AD$17,2,FALSE),IF(AND(OR($D495={"1/2","1/3","2/1","3/1"}),F492="w"),VLOOKUP(H492,$AA$2:$AB$17,2,FALSE),IF(AND(OR($D495={"1/2","1/3","2/1","3/1"}),F492="l"),VLOOKUP(H492,$AC$2:$AD$17,2,FALSE),IF(AND(OR($D495={"1/2","1/3","2/1","3/1"}),F491="w"),VLOOKUP(H491,$AA$2:$AB$17,2,FALSE),IF(AND(OR($D495={"1/2","1/3","2/1","3/1"}),F491="l"),VLOOKUP(H491,$AC$2:$AD$17,2,FALSE),IF(AND(OR($D495={"1/2","1/3","2/1","3/1"}),F490="w"),VLOOKUP(H490,$AA$2:$AB$17,2,FALSE),IF(AND(OR($D495={"1/2","1/3","2/1","3/1"}),F490="l"),VLOOKUP(H490,$AC$2:$AD$17,2,FALSE),IF(AND(OR($D495={"1/2","1/3","2/1","3/1"}),F489="w"),VLOOKUP(H489,$AA$2:$AB$17,2,FALSE),IF(AND(OR($D495={"1/2","1/3","2/1","3/1"}),F489="l"),VLOOKUP(H489,$AC$2:$AD$17,2,FALSE),IF(AND(OR($D495={"1/2","1/3","2/1","3/1"}),F488="w"),VLOOKUP(H488,$AA$2:$AB$17,2,FALSE),IF(AND(OR($D495={"1/2","1/3","2/1","3/1"}),F488="l"),VLOOKUP(H488,$AC$2:$AD$17,2,FALSE),IF(AND(OR($D495={"1/2","1/3","2/1","3/1"}),F487="w"),VLOOKUP(H487,$AA$2:$AB$17,2,FALSE),IF(AND(OR($D495={"1/2","1/3","2/1","3/1"}),F487="l"),VLOOKUP(H487,$AC$2:$AD$17,2,FALSE),IF(AND(OR($D495={"1/2","1/3","2/1","3/1"}),F486="w"),VLOOKUP(H486,$AA$2:$AB$17,2,FALSE),IF(AND(OR($D495={"1/2","1/3","2/1","3/1"}),F486="l"),VLOOKUP(H486,$AC$2:$AD$17,2,FALSE),IF(AND(OR($D495={"1/2","1/3","2/1","3/1"}),F485="w"),VLOOKUP(H485,$AA$2:$AB$17,2,FALSE),IF(AND(OR($D495={"1/2","1/3","2/1","3/1"}),F485="l"),VLOOKUP(H485,$AC$2:$AD$17,2,FALSE),IF(OR($D495={"1/2","1/3","2/1","3/1"}),1,"")))))))))))))))))))))))</f>
        <v/>
      </c>
      <c r="I496" s="13" t="str">
        <f>IF(AND(J496="d",$A496&gt;=1,OR(K496={1,"2a","2b",3,"5a","5b","10a","10b","20a","20b","40a","40b","80a","80b","160a","160b"})),"w",IF(AND(J496="",$A496&gt;=1,OR(K496={1,"2a","2b",3,"5a","5b","10a","10b","20a","20b","40a","40b","80a","80b","160a","160b"})),"l",""))</f>
        <v/>
      </c>
      <c r="J496" s="7" t="str">
        <f>IF(OR($A496={13,14,15,16,17,18,19,20,21,22,23,24}),"d","")</f>
        <v/>
      </c>
      <c r="K496" s="14" t="str">
        <f>IF(AND(OR($D495={"1/2","2/3","2/1","3/2"}),I495="w"),VLOOKUP(K495,$AA$2:$AB$17,2,FALSE),IF(AND(OR($D495={"1/2","2/3","2/1","3/2"}),I495="l"),VLOOKUP(K495,$AC$2:$AD$17,2,FALSE),IF(AND(OR($D495={"1/2","2/3","2/1","3/2"}),I494="w"),VLOOKUP(K494,$AA$2:$AB$17,2,FALSE),IF(AND(OR($D495={"1/2","2/3","2/1","3/2"}),I494="l"),VLOOKUP(K494,$AC$2:$AD$17,2,FALSE),IF(AND(OR($D495={"1/2","2/3","2/1","3/2"}),I493="w"),VLOOKUP(K493,$AA$2:$AB$17,2,FALSE),IF(AND(OR($D495={"1/2","2/3","2/1","3/2"}),I493="l"),VLOOKUP(K493,$AC$2:$AD$17,2,FALSE),IF(AND(OR($D495={"1/2","2/3","2/1","3/2"}),I492="w"),VLOOKUP(K492,$AA$2:$AB$17,2,FALSE),IF(AND(OR($D495={"1/2","2/3","2/1","3/2"}),I492="l"),VLOOKUP(K492,$AC$2:$AD$17,2,FALSE),IF(AND(OR($D495={"1/2","2/3","2/1","3/2"}),I491="w"),VLOOKUP(K491,$AA$2:$AB$17,2,FALSE),IF(AND(OR($D495={"1/2","2/3","2/1","3/2"}),I491="l"),VLOOKUP(K491,$AC$2:$AD$17,2,FALSE),IF(AND(OR($D495={"1/2","2/3","2/1","3/2"}),I490="w"),VLOOKUP(K490,$AA$2:$AB$17,2,FALSE),IF(AND(OR($D495={"1/2","2/3","2/1","3/2"}),I490="l"),VLOOKUP(K490,$AC$2:$AD$17,2,FALSE),IF(AND(OR($D495={"1/2","2/3","2/1","3/2"}),I489="w"),VLOOKUP(K489,$AA$2:$AB$17,2,FALSE),IF(AND(OR($D495={"1/2","2/3","2/1","3/2"}),I489="l"),VLOOKUP(K489,$AC$2:$AD$17,2,FALSE),IF(AND(OR($D495={"1/2","2/3","2/1","3/2"}),I488="w"),VLOOKUP(K488,$AA$2:$AB$17,2,FALSE),IF(AND(OR($D495={"1/2","2/3","2/1","3/2"}),I488="l"),VLOOKUP(K488,$AC$2:$AD$17,2,FALSE),IF(AND(OR($D495={"1/2","2/3","2/1","3/2"}),I487="w"),VLOOKUP(K487,$AA$2:$AB$17,2,FALSE),IF(AND(OR($D495={"1/2","2/3","2/1","3/2"}),I487="l"),VLOOKUP(K487,$AC$2:$AD$17,2,FALSE),IF(AND(OR($D495={"1/2","2/3","2/1","3/2"}),I486="w"),VLOOKUP(K486,$AA$2:$AB$17,2,FALSE),IF(AND(OR($D495={"1/2","2/3","2/1","3/2"}),I486="l"),VLOOKUP(K486,$AC$2:$AD$17,2,FALSE),IF(AND(OR($D495={"1/2","2/3","2/1","3/2"}),I485="w"),VLOOKUP(K485,$AA$2:$AB$17,2,FALSE),IF(AND(OR($D495={"1/2","2/3","2/1","3/2"}),I485="l"),VLOOKUP(K485,$AC$2:$AD$17,2,FALSE),IF(OR($D495={"1/2","2/3","2/1","3/2"}),1,"")))))))))))))))))))))))</f>
        <v/>
      </c>
      <c r="L496" s="13" t="str">
        <f>IF(AND(M496="d",$A496&gt;=1,OR(N496={1,"2a","2b",3,"5a","5b","10a","10b","20a","20b","40a","40b","80a","80b","160a","160b"})),"w",IF(AND(M496="",$A496&gt;=1,OR(N496={1,"2a","2b",3,"5a","5b","10a","10b","20a","20b","40a","40b","80a","80b","160a","160b"})),"l",""))</f>
        <v/>
      </c>
      <c r="M496" s="7" t="str">
        <f>IF(OR($A496={25,26,27,28,29,30,31,32,33,34,35,36}),"d","")</f>
        <v/>
      </c>
      <c r="N496" s="14" t="str">
        <f>IF(AND(OR($D495={"1/3","2/3","3/1","3/2"}),L495="w"),VLOOKUP(N495,$AA$2:$AB$17,2,FALSE),IF(AND(OR($D495={"1/3","2/3","3/1","3/2"}),L495="l"),VLOOKUP(N495,$AC$2:$AD$17,2,FALSE),IF(AND(OR($D495={"1/3","2/3","3/1","3/2"}),L494="w"),VLOOKUP(N494,$AA$2:$AB$17,2,FALSE),IF(AND(OR($D495={"1/3","2/3","3/1","3/2"}),L494="l"),VLOOKUP(N494,$AC$2:$AD$17,2,FALSE),IF(AND(OR($D495={"1/3","2/3","3/1","3/2"}),L493="w"),VLOOKUP(N493,$AA$2:$AB$17,2,FALSE),IF(AND(OR($D495={"1/3","2/3","3/1","3/2"}),L493="l"),VLOOKUP(N493,$AC$2:$AD$17,2,FALSE),IF(AND(OR($D495={"1/3","2/3","3/1","3/2"}),L492="w"),VLOOKUP(N492,$AA$2:$AB$17,2,FALSE),IF(AND(OR($D495={"1/3","2/3","3/1","3/2"}),L492="l"),VLOOKUP(N492,$AC$2:$AD$17,2,FALSE),IF(AND(OR($D495={"1/3","2/3","3/1","3/2"}),L491="w"),VLOOKUP(N491,$AA$2:$AB$17,2,FALSE),IF(AND(OR($D495={"1/3","2/3","3/1","3/2"}),L491="l"),VLOOKUP(N491,$AC$2:$AD$17,2,FALSE),IF(AND(OR($D495={"1/3","2/3","3/1","3/2"}),L490="w"),VLOOKUP(N490,$AA$2:$AB$17,2,FALSE),IF(AND(OR($D495={"1/3","2/3","3/1","3/2"}),L490="l"),VLOOKUP(N490,$AC$2:$AD$17,2,FALSE),IF(AND(OR($D495={"1/3","2/3","3/1","3/2"}),L489="w"),VLOOKUP(N489,$AA$2:$AB$17,2,FALSE),IF(AND(OR($D495={"1/3","2/3","3/1","3/2"}),L489="l"),VLOOKUP(N489,$AC$2:$AD$17,2,FALSE),IF(AND(OR($D495={"1/3","2/3","3/1","3/2"}),L488="w"),VLOOKUP(N488,$AA$2:$AB$17,2,FALSE),IF(AND(OR($D495={"1/3","2/3","3/1","3/2"}),L488="l"),VLOOKUP(N488,$AC$2:$AD$17,2,FALSE),IF(AND(OR($D495={"1/3","2/3","3/1","3/2"}),L487="w"),VLOOKUP(N487,$AA$2:$AB$17,2,FALSE),IF(AND(OR($D495={"1/3","2/3","3/1","3/2"}),L487="l"),VLOOKUP(N487,$AC$2:$AD$17,2,FALSE),IF(AND(OR($D495={"1/3","2/3","3/1","3/2"}),L486="w"),VLOOKUP(N486,$AA$2:$AB$17,2,FALSE),IF(AND(OR($D495={"1/3","2/3","3/1","3/2"}),L486="l"),VLOOKUP(N486,$AC$2:$AD$17,2,FALSE),IF(AND(OR($D495={"1/3","2/3","3/1","3/2"}),L485="w"),VLOOKUP(N485,$AA$2:$AB$17,2,FALSE),IF(AND(OR($D495={"1/3","2/3","3/1","3/2"}),L485="l"),VLOOKUP(N485,$AC$2:$AD$17,2,FALSE),IF(OR($D495={"1/3","2/3","3/1","3/2"}),1,"")))))))))))))))))))))))</f>
        <v/>
      </c>
      <c r="O496" s="12">
        <f t="shared" si="42"/>
        <v>0</v>
      </c>
      <c r="P496" s="13" t="str">
        <f>IF(AND(Q496="c",$A496&gt;=1,OR(R496={1,"2a","2b",3,"5a","5b","10a","10b","20a","20b","40a","40b","80a","80b","160a","160b"})),"w",IF(AND(Q496="",$A496&gt;=1,OR(R496={1,"2a","2b",3,"5a","5b","10a","10b","20a","20b","40a","40b","80a","80b","160a","160b"})),"l",""))</f>
        <v/>
      </c>
      <c r="Q496" s="7" t="str">
        <f>IF(OR($A496={1,4,7,10,13,16,19,22,25,28,31,34}),"c","")</f>
        <v/>
      </c>
      <c r="R496" s="14" t="str">
        <f>IF(AND(OR($E495={"a/b","a/c","b/a","c/a"}),P495="w"),VLOOKUP(R495,$AA$2:$AB$17,2,FALSE),IF(AND(OR($E495={"a/b","a/c","b/a","c/a"}),P495="l"),VLOOKUP(R495,$AC$2:$AD$17,2,FALSE),IF(AND(OR($E495={"a/b","a/c","b/a","c/a"}),P494="w"),VLOOKUP(R494,$AA$2:$AB$17,2,FALSE),IF(AND(OR($E495={"a/b","a/c","b/a","c/a"}),P494="l"),VLOOKUP(R494,$AC$2:$AD$17,2,FALSE),IF(AND(OR($E495={"a/b","a/c","b/a","c/a"}),P493="w"),VLOOKUP(R493,$AA$2:$AB$17,2,FALSE),IF(AND(OR($E495={"a/b","a/c","b/a","c/a"}),P493="l"),VLOOKUP(R493,$AC$2:$AD$17,2,FALSE),IF(AND(OR($E495={"a/b","a/c","b/a","c/a"}),P492="w"),VLOOKUP(R492,$AA$2:$AB$17,2,FALSE),IF(AND(OR($E495={"a/b","a/c","b/a","c/a"}),P492="l"),VLOOKUP(R492,$AC$2:$AD$17,2,FALSE),IF(AND(OR($E495={"a/b","a/c","b/a","c/a"}),P491="w"),VLOOKUP(R491,$AA$2:$AB$17,2,FALSE),IF(AND(OR($E495={"a/b","a/c","b/a","c/a"}),P491="l"),VLOOKUP(R491,$AC$2:$AD$17,2,FALSE),IF(AND(OR($E495={"a/b","a/c","b/a","c/a"}),P490="w"),VLOOKUP(R490,$AA$2:$AB$17,2,FALSE),IF(AND(OR($E495={"a/b","a/c","b/a","c/a"}),P490="l"),VLOOKUP(R490,$AC$2:$AD$17,2,FALSE),IF(AND(OR($E495={"a/b","a/c","b/a","c/a"}),P489="w"),VLOOKUP(R489,$AA$2:$AB$17,2,FALSE),IF(AND(OR($E495={"a/b","a/c","b/a","c/a"}),P489="l"),VLOOKUP(R489,$AC$2:$AD$17,2,FALSE),IF(AND(OR($E495={"a/b","a/c","b/a","c/a"}),P488="w"),VLOOKUP(R488,$AA$2:$AB$17,2,FALSE),IF(AND(OR($E495={"a/b","a/c","b/a","c/a"}),P488="l"),VLOOKUP(R488,$AC$2:$AD$17,2,FALSE),IF(AND(OR($E495={"a/b","a/c","b/a","c/a"}),P487="w"),VLOOKUP(R487,$AA$2:$AB$17,2,FALSE),IF(AND(OR($E495={"a/b","a/c","b/a","c/a"}),P487="l"),VLOOKUP(R487,$AC$2:$AD$17,2,FALSE),IF(AND(OR($E495={"a/b","a/c","b/a","c/a"}),P486="w"),VLOOKUP(R486,$AA$2:$AB$17,2,FALSE),IF(AND(OR($E495={"a/b","a/c","b/a","c/a"}),P486="l"),VLOOKUP(R486,$AC$2:$AD$17,2,FALSE),IF(AND(OR($E495={"a/b","a/c","b/a","c/a"}),P485="w"),VLOOKUP(R485,$AA$2:$AB$17,2,FALSE),IF(AND(OR($E495={"a/b","a/c","b/a","c/a"}),P485="l"),VLOOKUP(R485,$AC$2:$AD$17,2,FALSE),IF(OR($E495={"a/b","a/c","b/a","c/a"}),1,"")))))))))))))))))))))))</f>
        <v/>
      </c>
      <c r="S496" s="13" t="str">
        <f>IF(AND(T496="c",$A496&gt;=1,OR(U496={1,"2a","2b",3,"5a","5b","10a","10b","20a","20b","40a","40b","80a","80b","160a","160b"})),"w",IF(AND(T496="",$A496&gt;=1,OR(U496={1,"2a","2b",3,"5a","5b","10a","10b","20a","20b","40a","40b","80a","80b","160a","160b"})),"l",""))</f>
        <v/>
      </c>
      <c r="T496" s="7" t="str">
        <f>IF(OR($A496={2,5,8,11,14,17,20,23,26,29,32,35}),"c","")</f>
        <v/>
      </c>
      <c r="U496" s="14" t="str">
        <f>IF(AND(OR($E495={"a/b","b/c","b/a","c/b"}),S495="w"),VLOOKUP(U495,$AA$2:$AB$17,2,FALSE),IF(AND(OR($E495={"a/b","b/c","b/a","c/b"}),S495="l"),VLOOKUP(U495,$AC$2:$AD$17,2,FALSE),IF(AND(OR($E495={"a/b","b/c","b/a","c/b"}),S494="w"),VLOOKUP(U494,$AA$2:$AB$17,2,FALSE),IF(AND(OR($E495={"a/b","b/c","b/a","c/b"}),S494="l"),VLOOKUP(U494,$AC$2:$AD$17,2,FALSE),IF(AND(OR($E495={"a/b","b/c","b/a","c/b"}),S493="w"),VLOOKUP(U493,$AA$2:$AB$17,2,FALSE),IF(AND(OR($E495={"a/b","b/c","b/a","c/b"}),S493="l"),VLOOKUP(U493,$AC$2:$AD$17,2,FALSE),IF(AND(OR($E495={"a/b","b/c","b/a","c/b"}),S492="w"),VLOOKUP(U492,$AA$2:$AB$17,2,FALSE),IF(AND(OR($E495={"a/b","b/c","b/a","c/b"}),S492="l"),VLOOKUP(U492,$AC$2:$AD$17,2,FALSE),IF(AND(OR($E495={"a/b","b/c","b/a","c/b"}),S491="w"),VLOOKUP(U491,$AA$2:$AB$17,2,FALSE),IF(AND(OR($E495={"a/b","b/c","b/a","c/b"}),S491="l"),VLOOKUP(U491,$AC$2:$AD$17,2,FALSE),IF(AND(OR($E495={"a/b","b/c","b/a","c/b"}),S490="w"),VLOOKUP(U490,$AA$2:$AB$17,2,FALSE),IF(AND(OR($E495={"a/b","b/c","b/a","c/b"}),S490="l"),VLOOKUP(U490,$AC$2:$AD$17,2,FALSE),IF(AND(OR($E495={"a/b","b/c","b/a","c/b"}),S489="w"),VLOOKUP(U489,$AA$2:$AB$17,2,FALSE),IF(AND(OR($E495={"a/b","b/c","b/a","c/b"}),S489="l"),VLOOKUP(U489,$AC$2:$AD$17,2,FALSE),IF(AND(OR($E495={"a/b","b/c","b/a","c/b"}),S488="w"),VLOOKUP(U488,$AA$2:$AB$17,2,FALSE),IF(AND(OR($E495={"a/b","b/c","b/a","c/b"}),S488="l"),VLOOKUP(U488,$AC$2:$AD$17,2,FALSE),IF(AND(OR($E495={"a/b","b/c","b/a","c/b"}),S487="w"),VLOOKUP(U487,$AA$2:$AB$17,2,FALSE),IF(AND(OR($E495={"a/b","b/c","b/a","c/b"}),S487="l"),VLOOKUP(U487,$AC$2:$AD$17,2,FALSE),IF(AND(OR($E495={"a/b","b/c","b/a","c/b"}),S486="w"),VLOOKUP(U486,$AA$2:$AB$17,2,FALSE),IF(AND(OR($E495={"a/b","b/c","b/a","c/b"}),S486="l"),VLOOKUP(U486,$AC$2:$AD$17,2,FALSE),IF(AND(OR($E495={"a/b","b/c","b/a","c/b"}),S485="w"),VLOOKUP(U485,$AA$2:$AB$17,2,FALSE),IF(AND(OR($E495={"a/b","b/c","b/a","c/b"}),S485="l"),VLOOKUP(U485,$AC$2:$AD$17,2,FALSE),IF(OR($E495={"a/b","b/c","b/a","c/b"}),1,"")))))))))))))))))))))))</f>
        <v/>
      </c>
      <c r="V496" s="13" t="str">
        <f>IF(AND(W496="c",$A496&gt;=1,OR(X496={1,"2a","2b",3,"5a","5b","10a","10b","20a","20b","40a","40b","80a","80b","160a","160b"})),"w",IF(AND(W496="",$A496&gt;=1,OR(X496={1,"2a","2b",3,"5a","5b","10a","10b","20a","20b","40a","40b","80a","80b","160a","160b"})),"l",""))</f>
        <v/>
      </c>
      <c r="W496" s="7" t="str">
        <f>IF(OR($A496={3,6,9,12,15,18,21,24,27,30,33,36}),"c","")</f>
        <v/>
      </c>
      <c r="X496" s="14" t="str">
        <f>IF(AND(OR($E495={"a/c","b/c","c/a","c/b"}),V495="w"),VLOOKUP(X495,$AA$2:$AB$17,2,FALSE),IF(AND(OR($E495={"a/c","b/c","c/a","c/b"}),V495="l"),VLOOKUP(X495,$AC$2:$AD$17,2,FALSE),IF(AND(OR($E495={"a/c","b/c","c/a","c/b"}),V494="w"),VLOOKUP(X494,$AA$2:$AB$17,2,FALSE),IF(AND(OR($E495={"a/c","b/c","c/a","c/b"}),V494="l"),VLOOKUP(X494,$AC$2:$AD$17,2,FALSE),IF(AND(OR($E495={"a/c","b/c","c/a","c/b"}),V493="w"),VLOOKUP(X493,$AA$2:$AB$17,2,FALSE),IF(AND(OR($E495={"a/c","b/c","c/a","c/b"}),V493="l"),VLOOKUP(X493,$AC$2:$AD$17,2,FALSE),IF(AND(OR($E495={"a/c","b/c","c/a","c/b"}),V492="w"),VLOOKUP(X492,$AA$2:$AB$17,2,FALSE),IF(AND(OR($E495={"a/c","b/c","c/a","c/b"}),V492="l"),VLOOKUP(X492,$AC$2:$AD$17,2,FALSE),IF(AND(OR($E495={"a/c","b/c","c/a","c/b"}),V491="w"),VLOOKUP(X491,$AA$2:$AB$17,2,FALSE),IF(AND(OR($E495={"a/c","b/c","c/a","c/b"}),V491="l"),VLOOKUP(X491,$AC$2:$AD$17,2,FALSE),IF(AND(OR($E495={"a/c","b/c","c/a","c/b"}),V490="w"),VLOOKUP(X490,$AA$2:$AB$17,2,FALSE),IF(AND(OR($E495={"a/c","b/c","c/a","c/b"}),V490="l"),VLOOKUP(X490,$AC$2:$AD$17,2,FALSE),IF(AND(OR($E495={"a/c","b/c","c/a","c/b"}),V489="w"),VLOOKUP(X489,$AA$2:$AB$17,2,FALSE),IF(AND(OR($E495={"a/c","b/c","c/a","c/b"}),V489="l"),VLOOKUP(X489,$AC$2:$AD$17,2,FALSE),IF(AND(OR($E495={"a/c","b/c","c/a","c/b"}),V488="w"),VLOOKUP(X488,$AA$2:$AB$17,2,FALSE),IF(AND(OR($E495={"a/c","b/c","c/a","c/b"}),V488="l"),VLOOKUP(X488,$AC$2:$AD$17,2,FALSE),IF(AND(OR($E495={"a/c","b/c","c/a","c/b"}),V487="w"),VLOOKUP(X487,$AA$2:$AB$17,2,FALSE),IF(AND(OR($E495={"a/c","b/c","c/a","c/b"}),V487="l"),VLOOKUP(X487,$AC$2:$AD$17,2,FALSE),IF(AND(OR($E495={"a/c","b/c","c/a","c/b"}),V486="w"),VLOOKUP(X486,$AA$2:$AB$17,2,FALSE),IF(AND(OR($E495={"a/c","b/c","c/a","c/b"}),V486="l"),VLOOKUP(X486,$AC$2:$AD$17,2,FALSE),IF(AND(OR($E495={"a/c","b/c","c/a","c/b"}),V485="w"),VLOOKUP(X485,$AA$2:$AB$17,2,FALSE),IF(AND(OR($E495={"a/c","b/c","c/a","c/b"}),V485="l"),VLOOKUP(X485,$AC$2:$AD$17,2,FALSE),IF(OR($E495={"a/c","b/c","c/a","c/b"}),1,"")))))))))))))))))))))))</f>
        <v/>
      </c>
      <c r="Y496" s="12">
        <f t="shared" si="43"/>
        <v>0</v>
      </c>
      <c r="Z496" s="27">
        <f t="shared" si="44"/>
        <v>0</v>
      </c>
    </row>
    <row r="497" spans="2:26">
      <c r="B497" s="9" t="str">
        <f>IF(OR($A497={1,2,3,4,5,6,7,8,9,10,11,12}),1,IF(OR($A497={13,14,15,16,17,18,19,20,21,22,23,24}),2,IF(OR($A497={25,26,27,28,29,30,31,32,33,34,35,36}),3,"")))</f>
        <v/>
      </c>
      <c r="C497" s="9" t="str">
        <f>IF(OR($A497={1,4,7,10,13,16,19,22,25,28,31,34}),"A",IF(OR($A497={2,5,8,11,14,17,20,23,26,29,32,35}),"B",IF(OR($A497={3,6,9,12,15,18,21,24,27,30,33,36}),"C","")))</f>
        <v/>
      </c>
      <c r="D497" t="str">
        <f t="shared" si="45"/>
        <v/>
      </c>
      <c r="E497" t="str">
        <f t="shared" si="46"/>
        <v/>
      </c>
      <c r="F497" s="13" t="str">
        <f>IF(AND(G497="d",$A497&gt;=1,OR(H497={1,"2a","2b",3,"5a","5b","10a","10b","20a","20b","40a","40b","80a","80b","160a","160b"})),"w",IF(AND(G497="",$A497&gt;=1,OR(H497={1,"2a","2b",3,"5a","5b","10a","10b","20a","20b","40a","40b","80a","80b","160a","160b"})),"l",""))</f>
        <v/>
      </c>
      <c r="G497" s="7" t="str">
        <f>IF(OR($A497={1,2,3,4,5,6,7,8,9,10,11,12}),"d","")</f>
        <v/>
      </c>
      <c r="H497" s="14" t="str">
        <f>IF(AND(OR($D496={"1/2","1/3","2/1","3/1"}),F496="w"),VLOOKUP(H496,$AA$2:$AB$17,2,FALSE),IF(AND(OR($D496={"1/2","1/3","2/1","3/1"}),F496="l"),VLOOKUP(H496,$AC$2:$AD$17,2,FALSE),IF(AND(OR($D496={"1/2","1/3","2/1","3/1"}),F495="w"),VLOOKUP(H495,$AA$2:$AB$17,2,FALSE),IF(AND(OR($D496={"1/2","1/3","2/1","3/1"}),F495="l"),VLOOKUP(H495,$AC$2:$AD$17,2,FALSE),IF(AND(OR($D496={"1/2","1/3","2/1","3/1"}),F494="w"),VLOOKUP(H494,$AA$2:$AB$17,2,FALSE),IF(AND(OR($D496={"1/2","1/3","2/1","3/1"}),F494="l"),VLOOKUP(H494,$AC$2:$AD$17,2,FALSE),IF(AND(OR($D496={"1/2","1/3","2/1","3/1"}),F493="w"),VLOOKUP(H493,$AA$2:$AB$17,2,FALSE),IF(AND(OR($D496={"1/2","1/3","2/1","3/1"}),F493="l"),VLOOKUP(H493,$AC$2:$AD$17,2,FALSE),IF(AND(OR($D496={"1/2","1/3","2/1","3/1"}),F492="w"),VLOOKUP(H492,$AA$2:$AB$17,2,FALSE),IF(AND(OR($D496={"1/2","1/3","2/1","3/1"}),F492="l"),VLOOKUP(H492,$AC$2:$AD$17,2,FALSE),IF(AND(OR($D496={"1/2","1/3","2/1","3/1"}),F491="w"),VLOOKUP(H491,$AA$2:$AB$17,2,FALSE),IF(AND(OR($D496={"1/2","1/3","2/1","3/1"}),F491="l"),VLOOKUP(H491,$AC$2:$AD$17,2,FALSE),IF(AND(OR($D496={"1/2","1/3","2/1","3/1"}),F490="w"),VLOOKUP(H490,$AA$2:$AB$17,2,FALSE),IF(AND(OR($D496={"1/2","1/3","2/1","3/1"}),F490="l"),VLOOKUP(H490,$AC$2:$AD$17,2,FALSE),IF(AND(OR($D496={"1/2","1/3","2/1","3/1"}),F489="w"),VLOOKUP(H489,$AA$2:$AB$17,2,FALSE),IF(AND(OR($D496={"1/2","1/3","2/1","3/1"}),F489="l"),VLOOKUP(H489,$AC$2:$AD$17,2,FALSE),IF(AND(OR($D496={"1/2","1/3","2/1","3/1"}),F488="w"),VLOOKUP(H488,$AA$2:$AB$17,2,FALSE),IF(AND(OR($D496={"1/2","1/3","2/1","3/1"}),F488="l"),VLOOKUP(H488,$AC$2:$AD$17,2,FALSE),IF(AND(OR($D496={"1/2","1/3","2/1","3/1"}),F487="w"),VLOOKUP(H487,$AA$2:$AB$17,2,FALSE),IF(AND(OR($D496={"1/2","1/3","2/1","3/1"}),F487="l"),VLOOKUP(H487,$AC$2:$AD$17,2,FALSE),IF(AND(OR($D496={"1/2","1/3","2/1","3/1"}),F486="w"),VLOOKUP(H486,$AA$2:$AB$17,2,FALSE),IF(AND(OR($D496={"1/2","1/3","2/1","3/1"}),F486="l"),VLOOKUP(H486,$AC$2:$AD$17,2,FALSE),IF(OR($D496={"1/2","1/3","2/1","3/1"}),1,"")))))))))))))))))))))))</f>
        <v/>
      </c>
      <c r="I497" s="13" t="str">
        <f>IF(AND(J497="d",$A497&gt;=1,OR(K497={1,"2a","2b",3,"5a","5b","10a","10b","20a","20b","40a","40b","80a","80b","160a","160b"})),"w",IF(AND(J497="",$A497&gt;=1,OR(K497={1,"2a","2b",3,"5a","5b","10a","10b","20a","20b","40a","40b","80a","80b","160a","160b"})),"l",""))</f>
        <v/>
      </c>
      <c r="J497" s="7" t="str">
        <f>IF(OR($A497={13,14,15,16,17,18,19,20,21,22,23,24}),"d","")</f>
        <v/>
      </c>
      <c r="K497" s="14" t="str">
        <f>IF(AND(OR($D496={"1/2","2/3","2/1","3/2"}),I496="w"),VLOOKUP(K496,$AA$2:$AB$17,2,FALSE),IF(AND(OR($D496={"1/2","2/3","2/1","3/2"}),I496="l"),VLOOKUP(K496,$AC$2:$AD$17,2,FALSE),IF(AND(OR($D496={"1/2","2/3","2/1","3/2"}),I495="w"),VLOOKUP(K495,$AA$2:$AB$17,2,FALSE),IF(AND(OR($D496={"1/2","2/3","2/1","3/2"}),I495="l"),VLOOKUP(K495,$AC$2:$AD$17,2,FALSE),IF(AND(OR($D496={"1/2","2/3","2/1","3/2"}),I494="w"),VLOOKUP(K494,$AA$2:$AB$17,2,FALSE),IF(AND(OR($D496={"1/2","2/3","2/1","3/2"}),I494="l"),VLOOKUP(K494,$AC$2:$AD$17,2,FALSE),IF(AND(OR($D496={"1/2","2/3","2/1","3/2"}),I493="w"),VLOOKUP(K493,$AA$2:$AB$17,2,FALSE),IF(AND(OR($D496={"1/2","2/3","2/1","3/2"}),I493="l"),VLOOKUP(K493,$AC$2:$AD$17,2,FALSE),IF(AND(OR($D496={"1/2","2/3","2/1","3/2"}),I492="w"),VLOOKUP(K492,$AA$2:$AB$17,2,FALSE),IF(AND(OR($D496={"1/2","2/3","2/1","3/2"}),I492="l"),VLOOKUP(K492,$AC$2:$AD$17,2,FALSE),IF(AND(OR($D496={"1/2","2/3","2/1","3/2"}),I491="w"),VLOOKUP(K491,$AA$2:$AB$17,2,FALSE),IF(AND(OR($D496={"1/2","2/3","2/1","3/2"}),I491="l"),VLOOKUP(K491,$AC$2:$AD$17,2,FALSE),IF(AND(OR($D496={"1/2","2/3","2/1","3/2"}),I490="w"),VLOOKUP(K490,$AA$2:$AB$17,2,FALSE),IF(AND(OR($D496={"1/2","2/3","2/1","3/2"}),I490="l"),VLOOKUP(K490,$AC$2:$AD$17,2,FALSE),IF(AND(OR($D496={"1/2","2/3","2/1","3/2"}),I489="w"),VLOOKUP(K489,$AA$2:$AB$17,2,FALSE),IF(AND(OR($D496={"1/2","2/3","2/1","3/2"}),I489="l"),VLOOKUP(K489,$AC$2:$AD$17,2,FALSE),IF(AND(OR($D496={"1/2","2/3","2/1","3/2"}),I488="w"),VLOOKUP(K488,$AA$2:$AB$17,2,FALSE),IF(AND(OR($D496={"1/2","2/3","2/1","3/2"}),I488="l"),VLOOKUP(K488,$AC$2:$AD$17,2,FALSE),IF(AND(OR($D496={"1/2","2/3","2/1","3/2"}),I487="w"),VLOOKUP(K487,$AA$2:$AB$17,2,FALSE),IF(AND(OR($D496={"1/2","2/3","2/1","3/2"}),I487="l"),VLOOKUP(K487,$AC$2:$AD$17,2,FALSE),IF(AND(OR($D496={"1/2","2/3","2/1","3/2"}),I486="w"),VLOOKUP(K486,$AA$2:$AB$17,2,FALSE),IF(AND(OR($D496={"1/2","2/3","2/1","3/2"}),I486="l"),VLOOKUP(K486,$AC$2:$AD$17,2,FALSE),IF(OR($D496={"1/2","2/3","2/1","3/2"}),1,"")))))))))))))))))))))))</f>
        <v/>
      </c>
      <c r="L497" s="13" t="str">
        <f>IF(AND(M497="d",$A497&gt;=1,OR(N497={1,"2a","2b",3,"5a","5b","10a","10b","20a","20b","40a","40b","80a","80b","160a","160b"})),"w",IF(AND(M497="",$A497&gt;=1,OR(N497={1,"2a","2b",3,"5a","5b","10a","10b","20a","20b","40a","40b","80a","80b","160a","160b"})),"l",""))</f>
        <v/>
      </c>
      <c r="M497" s="7" t="str">
        <f>IF(OR($A497={25,26,27,28,29,30,31,32,33,34,35,36}),"d","")</f>
        <v/>
      </c>
      <c r="N497" s="14" t="str">
        <f>IF(AND(OR($D496={"1/3","2/3","3/1","3/2"}),L496="w"),VLOOKUP(N496,$AA$2:$AB$17,2,FALSE),IF(AND(OR($D496={"1/3","2/3","3/1","3/2"}),L496="l"),VLOOKUP(N496,$AC$2:$AD$17,2,FALSE),IF(AND(OR($D496={"1/3","2/3","3/1","3/2"}),L495="w"),VLOOKUP(N495,$AA$2:$AB$17,2,FALSE),IF(AND(OR($D496={"1/3","2/3","3/1","3/2"}),L495="l"),VLOOKUP(N495,$AC$2:$AD$17,2,FALSE),IF(AND(OR($D496={"1/3","2/3","3/1","3/2"}),L494="w"),VLOOKUP(N494,$AA$2:$AB$17,2,FALSE),IF(AND(OR($D496={"1/3","2/3","3/1","3/2"}),L494="l"),VLOOKUP(N494,$AC$2:$AD$17,2,FALSE),IF(AND(OR($D496={"1/3","2/3","3/1","3/2"}),L493="w"),VLOOKUP(N493,$AA$2:$AB$17,2,FALSE),IF(AND(OR($D496={"1/3","2/3","3/1","3/2"}),L493="l"),VLOOKUP(N493,$AC$2:$AD$17,2,FALSE),IF(AND(OR($D496={"1/3","2/3","3/1","3/2"}),L492="w"),VLOOKUP(N492,$AA$2:$AB$17,2,FALSE),IF(AND(OR($D496={"1/3","2/3","3/1","3/2"}),L492="l"),VLOOKUP(N492,$AC$2:$AD$17,2,FALSE),IF(AND(OR($D496={"1/3","2/3","3/1","3/2"}),L491="w"),VLOOKUP(N491,$AA$2:$AB$17,2,FALSE),IF(AND(OR($D496={"1/3","2/3","3/1","3/2"}),L491="l"),VLOOKUP(N491,$AC$2:$AD$17,2,FALSE),IF(AND(OR($D496={"1/3","2/3","3/1","3/2"}),L490="w"),VLOOKUP(N490,$AA$2:$AB$17,2,FALSE),IF(AND(OR($D496={"1/3","2/3","3/1","3/2"}),L490="l"),VLOOKUP(N490,$AC$2:$AD$17,2,FALSE),IF(AND(OR($D496={"1/3","2/3","3/1","3/2"}),L489="w"),VLOOKUP(N489,$AA$2:$AB$17,2,FALSE),IF(AND(OR($D496={"1/3","2/3","3/1","3/2"}),L489="l"),VLOOKUP(N489,$AC$2:$AD$17,2,FALSE),IF(AND(OR($D496={"1/3","2/3","3/1","3/2"}),L488="w"),VLOOKUP(N488,$AA$2:$AB$17,2,FALSE),IF(AND(OR($D496={"1/3","2/3","3/1","3/2"}),L488="l"),VLOOKUP(N488,$AC$2:$AD$17,2,FALSE),IF(AND(OR($D496={"1/3","2/3","3/1","3/2"}),L487="w"),VLOOKUP(N487,$AA$2:$AB$17,2,FALSE),IF(AND(OR($D496={"1/3","2/3","3/1","3/2"}),L487="l"),VLOOKUP(N487,$AC$2:$AD$17,2,FALSE),IF(AND(OR($D496={"1/3","2/3","3/1","3/2"}),L486="w"),VLOOKUP(N486,$AA$2:$AB$17,2,FALSE),IF(AND(OR($D496={"1/3","2/3","3/1","3/2"}),L486="l"),VLOOKUP(N486,$AC$2:$AD$17,2,FALSE),IF(OR($D496={"1/3","2/3","3/1","3/2"}),1,"")))))))))))))))))))))))</f>
        <v/>
      </c>
      <c r="O497" s="12">
        <f t="shared" si="42"/>
        <v>0</v>
      </c>
      <c r="P497" s="13" t="str">
        <f>IF(AND(Q497="c",$A497&gt;=1,OR(R497={1,"2a","2b",3,"5a","5b","10a","10b","20a","20b","40a","40b","80a","80b","160a","160b"})),"w",IF(AND(Q497="",$A497&gt;=1,OR(R497={1,"2a","2b",3,"5a","5b","10a","10b","20a","20b","40a","40b","80a","80b","160a","160b"})),"l",""))</f>
        <v/>
      </c>
      <c r="Q497" s="7" t="str">
        <f>IF(OR($A497={1,4,7,10,13,16,19,22,25,28,31,34}),"c","")</f>
        <v/>
      </c>
      <c r="R497" s="14" t="str">
        <f>IF(AND(OR($E496={"a/b","a/c","b/a","c/a"}),P496="w"),VLOOKUP(R496,$AA$2:$AB$17,2,FALSE),IF(AND(OR($E496={"a/b","a/c","b/a","c/a"}),P496="l"),VLOOKUP(R496,$AC$2:$AD$17,2,FALSE),IF(AND(OR($E496={"a/b","a/c","b/a","c/a"}),P495="w"),VLOOKUP(R495,$AA$2:$AB$17,2,FALSE),IF(AND(OR($E496={"a/b","a/c","b/a","c/a"}),P495="l"),VLOOKUP(R495,$AC$2:$AD$17,2,FALSE),IF(AND(OR($E496={"a/b","a/c","b/a","c/a"}),P494="w"),VLOOKUP(R494,$AA$2:$AB$17,2,FALSE),IF(AND(OR($E496={"a/b","a/c","b/a","c/a"}),P494="l"),VLOOKUP(R494,$AC$2:$AD$17,2,FALSE),IF(AND(OR($E496={"a/b","a/c","b/a","c/a"}),P493="w"),VLOOKUP(R493,$AA$2:$AB$17,2,FALSE),IF(AND(OR($E496={"a/b","a/c","b/a","c/a"}),P493="l"),VLOOKUP(R493,$AC$2:$AD$17,2,FALSE),IF(AND(OR($E496={"a/b","a/c","b/a","c/a"}),P492="w"),VLOOKUP(R492,$AA$2:$AB$17,2,FALSE),IF(AND(OR($E496={"a/b","a/c","b/a","c/a"}),P492="l"),VLOOKUP(R492,$AC$2:$AD$17,2,FALSE),IF(AND(OR($E496={"a/b","a/c","b/a","c/a"}),P491="w"),VLOOKUP(R491,$AA$2:$AB$17,2,FALSE),IF(AND(OR($E496={"a/b","a/c","b/a","c/a"}),P491="l"),VLOOKUP(R491,$AC$2:$AD$17,2,FALSE),IF(AND(OR($E496={"a/b","a/c","b/a","c/a"}),P490="w"),VLOOKUP(R490,$AA$2:$AB$17,2,FALSE),IF(AND(OR($E496={"a/b","a/c","b/a","c/a"}),P490="l"),VLOOKUP(R490,$AC$2:$AD$17,2,FALSE),IF(AND(OR($E496={"a/b","a/c","b/a","c/a"}),P489="w"),VLOOKUP(R489,$AA$2:$AB$17,2,FALSE),IF(AND(OR($E496={"a/b","a/c","b/a","c/a"}),P489="l"),VLOOKUP(R489,$AC$2:$AD$17,2,FALSE),IF(AND(OR($E496={"a/b","a/c","b/a","c/a"}),P488="w"),VLOOKUP(R488,$AA$2:$AB$17,2,FALSE),IF(AND(OR($E496={"a/b","a/c","b/a","c/a"}),P488="l"),VLOOKUP(R488,$AC$2:$AD$17,2,FALSE),IF(AND(OR($E496={"a/b","a/c","b/a","c/a"}),P487="w"),VLOOKUP(R487,$AA$2:$AB$17,2,FALSE),IF(AND(OR($E496={"a/b","a/c","b/a","c/a"}),P487="l"),VLOOKUP(R487,$AC$2:$AD$17,2,FALSE),IF(AND(OR($E496={"a/b","a/c","b/a","c/a"}),P486="w"),VLOOKUP(R486,$AA$2:$AB$17,2,FALSE),IF(AND(OR($E496={"a/b","a/c","b/a","c/a"}),P486="l"),VLOOKUP(R486,$AC$2:$AD$17,2,FALSE),IF(OR($E496={"a/b","a/c","b/a","c/a"}),1,"")))))))))))))))))))))))</f>
        <v/>
      </c>
      <c r="S497" s="13" t="str">
        <f>IF(AND(T497="c",$A497&gt;=1,OR(U497={1,"2a","2b",3,"5a","5b","10a","10b","20a","20b","40a","40b","80a","80b","160a","160b"})),"w",IF(AND(T497="",$A497&gt;=1,OR(U497={1,"2a","2b",3,"5a","5b","10a","10b","20a","20b","40a","40b","80a","80b","160a","160b"})),"l",""))</f>
        <v/>
      </c>
      <c r="T497" s="7" t="str">
        <f>IF(OR($A497={2,5,8,11,14,17,20,23,26,29,32,35}),"c","")</f>
        <v/>
      </c>
      <c r="U497" s="14" t="str">
        <f>IF(AND(OR($E496={"a/b","b/c","b/a","c/b"}),S496="w"),VLOOKUP(U496,$AA$2:$AB$17,2,FALSE),IF(AND(OR($E496={"a/b","b/c","b/a","c/b"}),S496="l"),VLOOKUP(U496,$AC$2:$AD$17,2,FALSE),IF(AND(OR($E496={"a/b","b/c","b/a","c/b"}),S495="w"),VLOOKUP(U495,$AA$2:$AB$17,2,FALSE),IF(AND(OR($E496={"a/b","b/c","b/a","c/b"}),S495="l"),VLOOKUP(U495,$AC$2:$AD$17,2,FALSE),IF(AND(OR($E496={"a/b","b/c","b/a","c/b"}),S494="w"),VLOOKUP(U494,$AA$2:$AB$17,2,FALSE),IF(AND(OR($E496={"a/b","b/c","b/a","c/b"}),S494="l"),VLOOKUP(U494,$AC$2:$AD$17,2,FALSE),IF(AND(OR($E496={"a/b","b/c","b/a","c/b"}),S493="w"),VLOOKUP(U493,$AA$2:$AB$17,2,FALSE),IF(AND(OR($E496={"a/b","b/c","b/a","c/b"}),S493="l"),VLOOKUP(U493,$AC$2:$AD$17,2,FALSE),IF(AND(OR($E496={"a/b","b/c","b/a","c/b"}),S492="w"),VLOOKUP(U492,$AA$2:$AB$17,2,FALSE),IF(AND(OR($E496={"a/b","b/c","b/a","c/b"}),S492="l"),VLOOKUP(U492,$AC$2:$AD$17,2,FALSE),IF(AND(OR($E496={"a/b","b/c","b/a","c/b"}),S491="w"),VLOOKUP(U491,$AA$2:$AB$17,2,FALSE),IF(AND(OR($E496={"a/b","b/c","b/a","c/b"}),S491="l"),VLOOKUP(U491,$AC$2:$AD$17,2,FALSE),IF(AND(OR($E496={"a/b","b/c","b/a","c/b"}),S490="w"),VLOOKUP(U490,$AA$2:$AB$17,2,FALSE),IF(AND(OR($E496={"a/b","b/c","b/a","c/b"}),S490="l"),VLOOKUP(U490,$AC$2:$AD$17,2,FALSE),IF(AND(OR($E496={"a/b","b/c","b/a","c/b"}),S489="w"),VLOOKUP(U489,$AA$2:$AB$17,2,FALSE),IF(AND(OR($E496={"a/b","b/c","b/a","c/b"}),S489="l"),VLOOKUP(U489,$AC$2:$AD$17,2,FALSE),IF(AND(OR($E496={"a/b","b/c","b/a","c/b"}),S488="w"),VLOOKUP(U488,$AA$2:$AB$17,2,FALSE),IF(AND(OR($E496={"a/b","b/c","b/a","c/b"}),S488="l"),VLOOKUP(U488,$AC$2:$AD$17,2,FALSE),IF(AND(OR($E496={"a/b","b/c","b/a","c/b"}),S487="w"),VLOOKUP(U487,$AA$2:$AB$17,2,FALSE),IF(AND(OR($E496={"a/b","b/c","b/a","c/b"}),S487="l"),VLOOKUP(U487,$AC$2:$AD$17,2,FALSE),IF(AND(OR($E496={"a/b","b/c","b/a","c/b"}),S486="w"),VLOOKUP(U486,$AA$2:$AB$17,2,FALSE),IF(AND(OR($E496={"a/b","b/c","b/a","c/b"}),S486="l"),VLOOKUP(U486,$AC$2:$AD$17,2,FALSE),IF(OR($E496={"a/b","b/c","b/a","c/b"}),1,"")))))))))))))))))))))))</f>
        <v/>
      </c>
      <c r="V497" s="13" t="str">
        <f>IF(AND(W497="c",$A497&gt;=1,OR(X497={1,"2a","2b",3,"5a","5b","10a","10b","20a","20b","40a","40b","80a","80b","160a","160b"})),"w",IF(AND(W497="",$A497&gt;=1,OR(X497={1,"2a","2b",3,"5a","5b","10a","10b","20a","20b","40a","40b","80a","80b","160a","160b"})),"l",""))</f>
        <v/>
      </c>
      <c r="W497" s="7" t="str">
        <f>IF(OR($A497={3,6,9,12,15,18,21,24,27,30,33,36}),"c","")</f>
        <v/>
      </c>
      <c r="X497" s="14" t="str">
        <f>IF(AND(OR($E496={"a/c","b/c","c/a","c/b"}),V496="w"),VLOOKUP(X496,$AA$2:$AB$17,2,FALSE),IF(AND(OR($E496={"a/c","b/c","c/a","c/b"}),V496="l"),VLOOKUP(X496,$AC$2:$AD$17,2,FALSE),IF(AND(OR($E496={"a/c","b/c","c/a","c/b"}),V495="w"),VLOOKUP(X495,$AA$2:$AB$17,2,FALSE),IF(AND(OR($E496={"a/c","b/c","c/a","c/b"}),V495="l"),VLOOKUP(X495,$AC$2:$AD$17,2,FALSE),IF(AND(OR($E496={"a/c","b/c","c/a","c/b"}),V494="w"),VLOOKUP(X494,$AA$2:$AB$17,2,FALSE),IF(AND(OR($E496={"a/c","b/c","c/a","c/b"}),V494="l"),VLOOKUP(X494,$AC$2:$AD$17,2,FALSE),IF(AND(OR($E496={"a/c","b/c","c/a","c/b"}),V493="w"),VLOOKUP(X493,$AA$2:$AB$17,2,FALSE),IF(AND(OR($E496={"a/c","b/c","c/a","c/b"}),V493="l"),VLOOKUP(X493,$AC$2:$AD$17,2,FALSE),IF(AND(OR($E496={"a/c","b/c","c/a","c/b"}),V492="w"),VLOOKUP(X492,$AA$2:$AB$17,2,FALSE),IF(AND(OR($E496={"a/c","b/c","c/a","c/b"}),V492="l"),VLOOKUP(X492,$AC$2:$AD$17,2,FALSE),IF(AND(OR($E496={"a/c","b/c","c/a","c/b"}),V491="w"),VLOOKUP(X491,$AA$2:$AB$17,2,FALSE),IF(AND(OR($E496={"a/c","b/c","c/a","c/b"}),V491="l"),VLOOKUP(X491,$AC$2:$AD$17,2,FALSE),IF(AND(OR($E496={"a/c","b/c","c/a","c/b"}),V490="w"),VLOOKUP(X490,$AA$2:$AB$17,2,FALSE),IF(AND(OR($E496={"a/c","b/c","c/a","c/b"}),V490="l"),VLOOKUP(X490,$AC$2:$AD$17,2,FALSE),IF(AND(OR($E496={"a/c","b/c","c/a","c/b"}),V489="w"),VLOOKUP(X489,$AA$2:$AB$17,2,FALSE),IF(AND(OR($E496={"a/c","b/c","c/a","c/b"}),V489="l"),VLOOKUP(X489,$AC$2:$AD$17,2,FALSE),IF(AND(OR($E496={"a/c","b/c","c/a","c/b"}),V488="w"),VLOOKUP(X488,$AA$2:$AB$17,2,FALSE),IF(AND(OR($E496={"a/c","b/c","c/a","c/b"}),V488="l"),VLOOKUP(X488,$AC$2:$AD$17,2,FALSE),IF(AND(OR($E496={"a/c","b/c","c/a","c/b"}),V487="w"),VLOOKUP(X487,$AA$2:$AB$17,2,FALSE),IF(AND(OR($E496={"a/c","b/c","c/a","c/b"}),V487="l"),VLOOKUP(X487,$AC$2:$AD$17,2,FALSE),IF(AND(OR($E496={"a/c","b/c","c/a","c/b"}),V486="w"),VLOOKUP(X486,$AA$2:$AB$17,2,FALSE),IF(AND(OR($E496={"a/c","b/c","c/a","c/b"}),V486="l"),VLOOKUP(X486,$AC$2:$AD$17,2,FALSE),IF(OR($E496={"a/c","b/c","c/a","c/b"}),1,"")))))))))))))))))))))))</f>
        <v/>
      </c>
      <c r="Y497" s="12">
        <f t="shared" si="43"/>
        <v>0</v>
      </c>
      <c r="Z497" s="27">
        <f t="shared" si="44"/>
        <v>0</v>
      </c>
    </row>
    <row r="498" spans="2:26">
      <c r="B498" s="9" t="str">
        <f>IF(OR($A498={1,2,3,4,5,6,7,8,9,10,11,12}),1,IF(OR($A498={13,14,15,16,17,18,19,20,21,22,23,24}),2,IF(OR($A498={25,26,27,28,29,30,31,32,33,34,35,36}),3,"")))</f>
        <v/>
      </c>
      <c r="C498" s="9" t="str">
        <f>IF(OR($A498={1,4,7,10,13,16,19,22,25,28,31,34}),"A",IF(OR($A498={2,5,8,11,14,17,20,23,26,29,32,35}),"B",IF(OR($A498={3,6,9,12,15,18,21,24,27,30,33,36}),"C","")))</f>
        <v/>
      </c>
      <c r="D498" t="str">
        <f t="shared" si="45"/>
        <v/>
      </c>
      <c r="E498" t="str">
        <f t="shared" si="46"/>
        <v/>
      </c>
      <c r="F498" s="13" t="str">
        <f>IF(AND(G498="d",$A498&gt;=1,OR(H498={1,"2a","2b",3,"5a","5b","10a","10b","20a","20b","40a","40b","80a","80b","160a","160b"})),"w",IF(AND(G498="",$A498&gt;=1,OR(H498={1,"2a","2b",3,"5a","5b","10a","10b","20a","20b","40a","40b","80a","80b","160a","160b"})),"l",""))</f>
        <v/>
      </c>
      <c r="G498" s="7" t="str">
        <f>IF(OR($A498={1,2,3,4,5,6,7,8,9,10,11,12}),"d","")</f>
        <v/>
      </c>
      <c r="H498" s="14" t="str">
        <f>IF(AND(OR($D497={"1/2","1/3","2/1","3/1"}),F497="w"),VLOOKUP(H497,$AA$2:$AB$17,2,FALSE),IF(AND(OR($D497={"1/2","1/3","2/1","3/1"}),F497="l"),VLOOKUP(H497,$AC$2:$AD$17,2,FALSE),IF(AND(OR($D497={"1/2","1/3","2/1","3/1"}),F496="w"),VLOOKUP(H496,$AA$2:$AB$17,2,FALSE),IF(AND(OR($D497={"1/2","1/3","2/1","3/1"}),F496="l"),VLOOKUP(H496,$AC$2:$AD$17,2,FALSE),IF(AND(OR($D497={"1/2","1/3","2/1","3/1"}),F495="w"),VLOOKUP(H495,$AA$2:$AB$17,2,FALSE),IF(AND(OR($D497={"1/2","1/3","2/1","3/1"}),F495="l"),VLOOKUP(H495,$AC$2:$AD$17,2,FALSE),IF(AND(OR($D497={"1/2","1/3","2/1","3/1"}),F494="w"),VLOOKUP(H494,$AA$2:$AB$17,2,FALSE),IF(AND(OR($D497={"1/2","1/3","2/1","3/1"}),F494="l"),VLOOKUP(H494,$AC$2:$AD$17,2,FALSE),IF(AND(OR($D497={"1/2","1/3","2/1","3/1"}),F493="w"),VLOOKUP(H493,$AA$2:$AB$17,2,FALSE),IF(AND(OR($D497={"1/2","1/3","2/1","3/1"}),F493="l"),VLOOKUP(H493,$AC$2:$AD$17,2,FALSE),IF(AND(OR($D497={"1/2","1/3","2/1","3/1"}),F492="w"),VLOOKUP(H492,$AA$2:$AB$17,2,FALSE),IF(AND(OR($D497={"1/2","1/3","2/1","3/1"}),F492="l"),VLOOKUP(H492,$AC$2:$AD$17,2,FALSE),IF(AND(OR($D497={"1/2","1/3","2/1","3/1"}),F491="w"),VLOOKUP(H491,$AA$2:$AB$17,2,FALSE),IF(AND(OR($D497={"1/2","1/3","2/1","3/1"}),F491="l"),VLOOKUP(H491,$AC$2:$AD$17,2,FALSE),IF(AND(OR($D497={"1/2","1/3","2/1","3/1"}),F490="w"),VLOOKUP(H490,$AA$2:$AB$17,2,FALSE),IF(AND(OR($D497={"1/2","1/3","2/1","3/1"}),F490="l"),VLOOKUP(H490,$AC$2:$AD$17,2,FALSE),IF(AND(OR($D497={"1/2","1/3","2/1","3/1"}),F489="w"),VLOOKUP(H489,$AA$2:$AB$17,2,FALSE),IF(AND(OR($D497={"1/2","1/3","2/1","3/1"}),F489="l"),VLOOKUP(H489,$AC$2:$AD$17,2,FALSE),IF(AND(OR($D497={"1/2","1/3","2/1","3/1"}),F488="w"),VLOOKUP(H488,$AA$2:$AB$17,2,FALSE),IF(AND(OR($D497={"1/2","1/3","2/1","3/1"}),F488="l"),VLOOKUP(H488,$AC$2:$AD$17,2,FALSE),IF(AND(OR($D497={"1/2","1/3","2/1","3/1"}),F487="w"),VLOOKUP(H487,$AA$2:$AB$17,2,FALSE),IF(AND(OR($D497={"1/2","1/3","2/1","3/1"}),F487="l"),VLOOKUP(H487,$AC$2:$AD$17,2,FALSE),IF(OR($D497={"1/2","1/3","2/1","3/1"}),1,"")))))))))))))))))))))))</f>
        <v/>
      </c>
      <c r="I498" s="13" t="str">
        <f>IF(AND(J498="d",$A498&gt;=1,OR(K498={1,"2a","2b",3,"5a","5b","10a","10b","20a","20b","40a","40b","80a","80b","160a","160b"})),"w",IF(AND(J498="",$A498&gt;=1,OR(K498={1,"2a","2b",3,"5a","5b","10a","10b","20a","20b","40a","40b","80a","80b","160a","160b"})),"l",""))</f>
        <v/>
      </c>
      <c r="J498" s="7" t="str">
        <f>IF(OR($A498={13,14,15,16,17,18,19,20,21,22,23,24}),"d","")</f>
        <v/>
      </c>
      <c r="K498" s="14" t="str">
        <f>IF(AND(OR($D497={"1/2","2/3","2/1","3/2"}),I497="w"),VLOOKUP(K497,$AA$2:$AB$17,2,FALSE),IF(AND(OR($D497={"1/2","2/3","2/1","3/2"}),I497="l"),VLOOKUP(K497,$AC$2:$AD$17,2,FALSE),IF(AND(OR($D497={"1/2","2/3","2/1","3/2"}),I496="w"),VLOOKUP(K496,$AA$2:$AB$17,2,FALSE),IF(AND(OR($D497={"1/2","2/3","2/1","3/2"}),I496="l"),VLOOKUP(K496,$AC$2:$AD$17,2,FALSE),IF(AND(OR($D497={"1/2","2/3","2/1","3/2"}),I495="w"),VLOOKUP(K495,$AA$2:$AB$17,2,FALSE),IF(AND(OR($D497={"1/2","2/3","2/1","3/2"}),I495="l"),VLOOKUP(K495,$AC$2:$AD$17,2,FALSE),IF(AND(OR($D497={"1/2","2/3","2/1","3/2"}),I494="w"),VLOOKUP(K494,$AA$2:$AB$17,2,FALSE),IF(AND(OR($D497={"1/2","2/3","2/1","3/2"}),I494="l"),VLOOKUP(K494,$AC$2:$AD$17,2,FALSE),IF(AND(OR($D497={"1/2","2/3","2/1","3/2"}),I493="w"),VLOOKUP(K493,$AA$2:$AB$17,2,FALSE),IF(AND(OR($D497={"1/2","2/3","2/1","3/2"}),I493="l"),VLOOKUP(K493,$AC$2:$AD$17,2,FALSE),IF(AND(OR($D497={"1/2","2/3","2/1","3/2"}),I492="w"),VLOOKUP(K492,$AA$2:$AB$17,2,FALSE),IF(AND(OR($D497={"1/2","2/3","2/1","3/2"}),I492="l"),VLOOKUP(K492,$AC$2:$AD$17,2,FALSE),IF(AND(OR($D497={"1/2","2/3","2/1","3/2"}),I491="w"),VLOOKUP(K491,$AA$2:$AB$17,2,FALSE),IF(AND(OR($D497={"1/2","2/3","2/1","3/2"}),I491="l"),VLOOKUP(K491,$AC$2:$AD$17,2,FALSE),IF(AND(OR($D497={"1/2","2/3","2/1","3/2"}),I490="w"),VLOOKUP(K490,$AA$2:$AB$17,2,FALSE),IF(AND(OR($D497={"1/2","2/3","2/1","3/2"}),I490="l"),VLOOKUP(K490,$AC$2:$AD$17,2,FALSE),IF(AND(OR($D497={"1/2","2/3","2/1","3/2"}),I489="w"),VLOOKUP(K489,$AA$2:$AB$17,2,FALSE),IF(AND(OR($D497={"1/2","2/3","2/1","3/2"}),I489="l"),VLOOKUP(K489,$AC$2:$AD$17,2,FALSE),IF(AND(OR($D497={"1/2","2/3","2/1","3/2"}),I488="w"),VLOOKUP(K488,$AA$2:$AB$17,2,FALSE),IF(AND(OR($D497={"1/2","2/3","2/1","3/2"}),I488="l"),VLOOKUP(K488,$AC$2:$AD$17,2,FALSE),IF(AND(OR($D497={"1/2","2/3","2/1","3/2"}),I487="w"),VLOOKUP(K487,$AA$2:$AB$17,2,FALSE),IF(AND(OR($D497={"1/2","2/3","2/1","3/2"}),I487="l"),VLOOKUP(K487,$AC$2:$AD$17,2,FALSE),IF(OR($D497={"1/2","2/3","2/1","3/2"}),1,"")))))))))))))))))))))))</f>
        <v/>
      </c>
      <c r="L498" s="13" t="str">
        <f>IF(AND(M498="d",$A498&gt;=1,OR(N498={1,"2a","2b",3,"5a","5b","10a","10b","20a","20b","40a","40b","80a","80b","160a","160b"})),"w",IF(AND(M498="",$A498&gt;=1,OR(N498={1,"2a","2b",3,"5a","5b","10a","10b","20a","20b","40a","40b","80a","80b","160a","160b"})),"l",""))</f>
        <v/>
      </c>
      <c r="M498" s="7" t="str">
        <f>IF(OR($A498={25,26,27,28,29,30,31,32,33,34,35,36}),"d","")</f>
        <v/>
      </c>
      <c r="N498" s="14" t="str">
        <f>IF(AND(OR($D497={"1/3","2/3","3/1","3/2"}),L497="w"),VLOOKUP(N497,$AA$2:$AB$17,2,FALSE),IF(AND(OR($D497={"1/3","2/3","3/1","3/2"}),L497="l"),VLOOKUP(N497,$AC$2:$AD$17,2,FALSE),IF(AND(OR($D497={"1/3","2/3","3/1","3/2"}),L496="w"),VLOOKUP(N496,$AA$2:$AB$17,2,FALSE),IF(AND(OR($D497={"1/3","2/3","3/1","3/2"}),L496="l"),VLOOKUP(N496,$AC$2:$AD$17,2,FALSE),IF(AND(OR($D497={"1/3","2/3","3/1","3/2"}),L495="w"),VLOOKUP(N495,$AA$2:$AB$17,2,FALSE),IF(AND(OR($D497={"1/3","2/3","3/1","3/2"}),L495="l"),VLOOKUP(N495,$AC$2:$AD$17,2,FALSE),IF(AND(OR($D497={"1/3","2/3","3/1","3/2"}),L494="w"),VLOOKUP(N494,$AA$2:$AB$17,2,FALSE),IF(AND(OR($D497={"1/3","2/3","3/1","3/2"}),L494="l"),VLOOKUP(N494,$AC$2:$AD$17,2,FALSE),IF(AND(OR($D497={"1/3","2/3","3/1","3/2"}),L493="w"),VLOOKUP(N493,$AA$2:$AB$17,2,FALSE),IF(AND(OR($D497={"1/3","2/3","3/1","3/2"}),L493="l"),VLOOKUP(N493,$AC$2:$AD$17,2,FALSE),IF(AND(OR($D497={"1/3","2/3","3/1","3/2"}),L492="w"),VLOOKUP(N492,$AA$2:$AB$17,2,FALSE),IF(AND(OR($D497={"1/3","2/3","3/1","3/2"}),L492="l"),VLOOKUP(N492,$AC$2:$AD$17,2,FALSE),IF(AND(OR($D497={"1/3","2/3","3/1","3/2"}),L491="w"),VLOOKUP(N491,$AA$2:$AB$17,2,FALSE),IF(AND(OR($D497={"1/3","2/3","3/1","3/2"}),L491="l"),VLOOKUP(N491,$AC$2:$AD$17,2,FALSE),IF(AND(OR($D497={"1/3","2/3","3/1","3/2"}),L490="w"),VLOOKUP(N490,$AA$2:$AB$17,2,FALSE),IF(AND(OR($D497={"1/3","2/3","3/1","3/2"}),L490="l"),VLOOKUP(N490,$AC$2:$AD$17,2,FALSE),IF(AND(OR($D497={"1/3","2/3","3/1","3/2"}),L489="w"),VLOOKUP(N489,$AA$2:$AB$17,2,FALSE),IF(AND(OR($D497={"1/3","2/3","3/1","3/2"}),L489="l"),VLOOKUP(N489,$AC$2:$AD$17,2,FALSE),IF(AND(OR($D497={"1/3","2/3","3/1","3/2"}),L488="w"),VLOOKUP(N488,$AA$2:$AB$17,2,FALSE),IF(AND(OR($D497={"1/3","2/3","3/1","3/2"}),L488="l"),VLOOKUP(N488,$AC$2:$AD$17,2,FALSE),IF(AND(OR($D497={"1/3","2/3","3/1","3/2"}),L487="w"),VLOOKUP(N487,$AA$2:$AB$17,2,FALSE),IF(AND(OR($D497={"1/3","2/3","3/1","3/2"}),L487="l"),VLOOKUP(N487,$AC$2:$AD$17,2,FALSE),IF(OR($D497={"1/3","2/3","3/1","3/2"}),1,"")))))))))))))))))))))))</f>
        <v/>
      </c>
      <c r="O498" s="12">
        <f t="shared" si="42"/>
        <v>0</v>
      </c>
      <c r="P498" s="13" t="str">
        <f>IF(AND(Q498="c",$A498&gt;=1,OR(R498={1,"2a","2b",3,"5a","5b","10a","10b","20a","20b","40a","40b","80a","80b","160a","160b"})),"w",IF(AND(Q498="",$A498&gt;=1,OR(R498={1,"2a","2b",3,"5a","5b","10a","10b","20a","20b","40a","40b","80a","80b","160a","160b"})),"l",""))</f>
        <v/>
      </c>
      <c r="Q498" s="7" t="str">
        <f>IF(OR($A498={1,4,7,10,13,16,19,22,25,28,31,34}),"c","")</f>
        <v/>
      </c>
      <c r="R498" s="14" t="str">
        <f>IF(AND(OR($E497={"a/b","a/c","b/a","c/a"}),P497="w"),VLOOKUP(R497,$AA$2:$AB$17,2,FALSE),IF(AND(OR($E497={"a/b","a/c","b/a","c/a"}),P497="l"),VLOOKUP(R497,$AC$2:$AD$17,2,FALSE),IF(AND(OR($E497={"a/b","a/c","b/a","c/a"}),P496="w"),VLOOKUP(R496,$AA$2:$AB$17,2,FALSE),IF(AND(OR($E497={"a/b","a/c","b/a","c/a"}),P496="l"),VLOOKUP(R496,$AC$2:$AD$17,2,FALSE),IF(AND(OR($E497={"a/b","a/c","b/a","c/a"}),P495="w"),VLOOKUP(R495,$AA$2:$AB$17,2,FALSE),IF(AND(OR($E497={"a/b","a/c","b/a","c/a"}),P495="l"),VLOOKUP(R495,$AC$2:$AD$17,2,FALSE),IF(AND(OR($E497={"a/b","a/c","b/a","c/a"}),P494="w"),VLOOKUP(R494,$AA$2:$AB$17,2,FALSE),IF(AND(OR($E497={"a/b","a/c","b/a","c/a"}),P494="l"),VLOOKUP(R494,$AC$2:$AD$17,2,FALSE),IF(AND(OR($E497={"a/b","a/c","b/a","c/a"}),P493="w"),VLOOKUP(R493,$AA$2:$AB$17,2,FALSE),IF(AND(OR($E497={"a/b","a/c","b/a","c/a"}),P493="l"),VLOOKUP(R493,$AC$2:$AD$17,2,FALSE),IF(AND(OR($E497={"a/b","a/c","b/a","c/a"}),P492="w"),VLOOKUP(R492,$AA$2:$AB$17,2,FALSE),IF(AND(OR($E497={"a/b","a/c","b/a","c/a"}),P492="l"),VLOOKUP(R492,$AC$2:$AD$17,2,FALSE),IF(AND(OR($E497={"a/b","a/c","b/a","c/a"}),P491="w"),VLOOKUP(R491,$AA$2:$AB$17,2,FALSE),IF(AND(OR($E497={"a/b","a/c","b/a","c/a"}),P491="l"),VLOOKUP(R491,$AC$2:$AD$17,2,FALSE),IF(AND(OR($E497={"a/b","a/c","b/a","c/a"}),P490="w"),VLOOKUP(R490,$AA$2:$AB$17,2,FALSE),IF(AND(OR($E497={"a/b","a/c","b/a","c/a"}),P490="l"),VLOOKUP(R490,$AC$2:$AD$17,2,FALSE),IF(AND(OR($E497={"a/b","a/c","b/a","c/a"}),P489="w"),VLOOKUP(R489,$AA$2:$AB$17,2,FALSE),IF(AND(OR($E497={"a/b","a/c","b/a","c/a"}),P489="l"),VLOOKUP(R489,$AC$2:$AD$17,2,FALSE),IF(AND(OR($E497={"a/b","a/c","b/a","c/a"}),P488="w"),VLOOKUP(R488,$AA$2:$AB$17,2,FALSE),IF(AND(OR($E497={"a/b","a/c","b/a","c/a"}),P488="l"),VLOOKUP(R488,$AC$2:$AD$17,2,FALSE),IF(AND(OR($E497={"a/b","a/c","b/a","c/a"}),P487="w"),VLOOKUP(R487,$AA$2:$AB$17,2,FALSE),IF(AND(OR($E497={"a/b","a/c","b/a","c/a"}),P487="l"),VLOOKUP(R487,$AC$2:$AD$17,2,FALSE),IF(OR($E497={"a/b","a/c","b/a","c/a"}),1,"")))))))))))))))))))))))</f>
        <v/>
      </c>
      <c r="S498" s="13" t="str">
        <f>IF(AND(T498="c",$A498&gt;=1,OR(U498={1,"2a","2b",3,"5a","5b","10a","10b","20a","20b","40a","40b","80a","80b","160a","160b"})),"w",IF(AND(T498="",$A498&gt;=1,OR(U498={1,"2a","2b",3,"5a","5b","10a","10b","20a","20b","40a","40b","80a","80b","160a","160b"})),"l",""))</f>
        <v/>
      </c>
      <c r="T498" s="7" t="str">
        <f>IF(OR($A498={2,5,8,11,14,17,20,23,26,29,32,35}),"c","")</f>
        <v/>
      </c>
      <c r="U498" s="14" t="str">
        <f>IF(AND(OR($E497={"a/b","b/c","b/a","c/b"}),S497="w"),VLOOKUP(U497,$AA$2:$AB$17,2,FALSE),IF(AND(OR($E497={"a/b","b/c","b/a","c/b"}),S497="l"),VLOOKUP(U497,$AC$2:$AD$17,2,FALSE),IF(AND(OR($E497={"a/b","b/c","b/a","c/b"}),S496="w"),VLOOKUP(U496,$AA$2:$AB$17,2,FALSE),IF(AND(OR($E497={"a/b","b/c","b/a","c/b"}),S496="l"),VLOOKUP(U496,$AC$2:$AD$17,2,FALSE),IF(AND(OR($E497={"a/b","b/c","b/a","c/b"}),S495="w"),VLOOKUP(U495,$AA$2:$AB$17,2,FALSE),IF(AND(OR($E497={"a/b","b/c","b/a","c/b"}),S495="l"),VLOOKUP(U495,$AC$2:$AD$17,2,FALSE),IF(AND(OR($E497={"a/b","b/c","b/a","c/b"}),S494="w"),VLOOKUP(U494,$AA$2:$AB$17,2,FALSE),IF(AND(OR($E497={"a/b","b/c","b/a","c/b"}),S494="l"),VLOOKUP(U494,$AC$2:$AD$17,2,FALSE),IF(AND(OR($E497={"a/b","b/c","b/a","c/b"}),S493="w"),VLOOKUP(U493,$AA$2:$AB$17,2,FALSE),IF(AND(OR($E497={"a/b","b/c","b/a","c/b"}),S493="l"),VLOOKUP(U493,$AC$2:$AD$17,2,FALSE),IF(AND(OR($E497={"a/b","b/c","b/a","c/b"}),S492="w"),VLOOKUP(U492,$AA$2:$AB$17,2,FALSE),IF(AND(OR($E497={"a/b","b/c","b/a","c/b"}),S492="l"),VLOOKUP(U492,$AC$2:$AD$17,2,FALSE),IF(AND(OR($E497={"a/b","b/c","b/a","c/b"}),S491="w"),VLOOKUP(U491,$AA$2:$AB$17,2,FALSE),IF(AND(OR($E497={"a/b","b/c","b/a","c/b"}),S491="l"),VLOOKUP(U491,$AC$2:$AD$17,2,FALSE),IF(AND(OR($E497={"a/b","b/c","b/a","c/b"}),S490="w"),VLOOKUP(U490,$AA$2:$AB$17,2,FALSE),IF(AND(OR($E497={"a/b","b/c","b/a","c/b"}),S490="l"),VLOOKUP(U490,$AC$2:$AD$17,2,FALSE),IF(AND(OR($E497={"a/b","b/c","b/a","c/b"}),S489="w"),VLOOKUP(U489,$AA$2:$AB$17,2,FALSE),IF(AND(OR($E497={"a/b","b/c","b/a","c/b"}),S489="l"),VLOOKUP(U489,$AC$2:$AD$17,2,FALSE),IF(AND(OR($E497={"a/b","b/c","b/a","c/b"}),S488="w"),VLOOKUP(U488,$AA$2:$AB$17,2,FALSE),IF(AND(OR($E497={"a/b","b/c","b/a","c/b"}),S488="l"),VLOOKUP(U488,$AC$2:$AD$17,2,FALSE),IF(AND(OR($E497={"a/b","b/c","b/a","c/b"}),S487="w"),VLOOKUP(U487,$AA$2:$AB$17,2,FALSE),IF(AND(OR($E497={"a/b","b/c","b/a","c/b"}),S487="l"),VLOOKUP(U487,$AC$2:$AD$17,2,FALSE),IF(OR($E497={"a/b","b/c","b/a","c/b"}),1,"")))))))))))))))))))))))</f>
        <v/>
      </c>
      <c r="V498" s="13" t="str">
        <f>IF(AND(W498="c",$A498&gt;=1,OR(X498={1,"2a","2b",3,"5a","5b","10a","10b","20a","20b","40a","40b","80a","80b","160a","160b"})),"w",IF(AND(W498="",$A498&gt;=1,OR(X498={1,"2a","2b",3,"5a","5b","10a","10b","20a","20b","40a","40b","80a","80b","160a","160b"})),"l",""))</f>
        <v/>
      </c>
      <c r="W498" s="7" t="str">
        <f>IF(OR($A498={3,6,9,12,15,18,21,24,27,30,33,36}),"c","")</f>
        <v/>
      </c>
      <c r="X498" s="14" t="str">
        <f>IF(AND(OR($E497={"a/c","b/c","c/a","c/b"}),V497="w"),VLOOKUP(X497,$AA$2:$AB$17,2,FALSE),IF(AND(OR($E497={"a/c","b/c","c/a","c/b"}),V497="l"),VLOOKUP(X497,$AC$2:$AD$17,2,FALSE),IF(AND(OR($E497={"a/c","b/c","c/a","c/b"}),V496="w"),VLOOKUP(X496,$AA$2:$AB$17,2,FALSE),IF(AND(OR($E497={"a/c","b/c","c/a","c/b"}),V496="l"),VLOOKUP(X496,$AC$2:$AD$17,2,FALSE),IF(AND(OR($E497={"a/c","b/c","c/a","c/b"}),V495="w"),VLOOKUP(X495,$AA$2:$AB$17,2,FALSE),IF(AND(OR($E497={"a/c","b/c","c/a","c/b"}),V495="l"),VLOOKUP(X495,$AC$2:$AD$17,2,FALSE),IF(AND(OR($E497={"a/c","b/c","c/a","c/b"}),V494="w"),VLOOKUP(X494,$AA$2:$AB$17,2,FALSE),IF(AND(OR($E497={"a/c","b/c","c/a","c/b"}),V494="l"),VLOOKUP(X494,$AC$2:$AD$17,2,FALSE),IF(AND(OR($E497={"a/c","b/c","c/a","c/b"}),V493="w"),VLOOKUP(X493,$AA$2:$AB$17,2,FALSE),IF(AND(OR($E497={"a/c","b/c","c/a","c/b"}),V493="l"),VLOOKUP(X493,$AC$2:$AD$17,2,FALSE),IF(AND(OR($E497={"a/c","b/c","c/a","c/b"}),V492="w"),VLOOKUP(X492,$AA$2:$AB$17,2,FALSE),IF(AND(OR($E497={"a/c","b/c","c/a","c/b"}),V492="l"),VLOOKUP(X492,$AC$2:$AD$17,2,FALSE),IF(AND(OR($E497={"a/c","b/c","c/a","c/b"}),V491="w"),VLOOKUP(X491,$AA$2:$AB$17,2,FALSE),IF(AND(OR($E497={"a/c","b/c","c/a","c/b"}),V491="l"),VLOOKUP(X491,$AC$2:$AD$17,2,FALSE),IF(AND(OR($E497={"a/c","b/c","c/a","c/b"}),V490="w"),VLOOKUP(X490,$AA$2:$AB$17,2,FALSE),IF(AND(OR($E497={"a/c","b/c","c/a","c/b"}),V490="l"),VLOOKUP(X490,$AC$2:$AD$17,2,FALSE),IF(AND(OR($E497={"a/c","b/c","c/a","c/b"}),V489="w"),VLOOKUP(X489,$AA$2:$AB$17,2,FALSE),IF(AND(OR($E497={"a/c","b/c","c/a","c/b"}),V489="l"),VLOOKUP(X489,$AC$2:$AD$17,2,FALSE),IF(AND(OR($E497={"a/c","b/c","c/a","c/b"}),V488="w"),VLOOKUP(X488,$AA$2:$AB$17,2,FALSE),IF(AND(OR($E497={"a/c","b/c","c/a","c/b"}),V488="l"),VLOOKUP(X488,$AC$2:$AD$17,2,FALSE),IF(AND(OR($E497={"a/c","b/c","c/a","c/b"}),V487="w"),VLOOKUP(X487,$AA$2:$AB$17,2,FALSE),IF(AND(OR($E497={"a/c","b/c","c/a","c/b"}),V487="l"),VLOOKUP(X487,$AC$2:$AD$17,2,FALSE),IF(OR($E497={"a/c","b/c","c/a","c/b"}),1,"")))))))))))))))))))))))</f>
        <v/>
      </c>
      <c r="Y498" s="12">
        <f t="shared" si="43"/>
        <v>0</v>
      </c>
      <c r="Z498" s="27">
        <f t="shared" si="44"/>
        <v>0</v>
      </c>
    </row>
    <row r="499" spans="2:26">
      <c r="B499" s="9" t="str">
        <f>IF(OR($A499={1,2,3,4,5,6,7,8,9,10,11,12}),1,IF(OR($A499={13,14,15,16,17,18,19,20,21,22,23,24}),2,IF(OR($A499={25,26,27,28,29,30,31,32,33,34,35,36}),3,"")))</f>
        <v/>
      </c>
      <c r="C499" s="9" t="str">
        <f>IF(OR($A499={1,4,7,10,13,16,19,22,25,28,31,34}),"A",IF(OR($A499={2,5,8,11,14,17,20,23,26,29,32,35}),"B",IF(OR($A499={3,6,9,12,15,18,21,24,27,30,33,36}),"C","")))</f>
        <v/>
      </c>
      <c r="D499" t="str">
        <f t="shared" si="45"/>
        <v/>
      </c>
      <c r="E499" t="str">
        <f t="shared" si="46"/>
        <v/>
      </c>
      <c r="F499" s="13" t="str">
        <f>IF(AND(G499="d",$A499&gt;=1,OR(H499={1,"2a","2b",3,"5a","5b","10a","10b","20a","20b","40a","40b","80a","80b","160a","160b"})),"w",IF(AND(G499="",$A499&gt;=1,OR(H499={1,"2a","2b",3,"5a","5b","10a","10b","20a","20b","40a","40b","80a","80b","160a","160b"})),"l",""))</f>
        <v/>
      </c>
      <c r="G499" s="7" t="str">
        <f>IF(OR($A499={1,2,3,4,5,6,7,8,9,10,11,12}),"d","")</f>
        <v/>
      </c>
      <c r="H499" s="14" t="str">
        <f>IF(AND(OR($D498={"1/2","1/3","2/1","3/1"}),F498="w"),VLOOKUP(H498,$AA$2:$AB$17,2,FALSE),IF(AND(OR($D498={"1/2","1/3","2/1","3/1"}),F498="l"),VLOOKUP(H498,$AC$2:$AD$17,2,FALSE),IF(AND(OR($D498={"1/2","1/3","2/1","3/1"}),F497="w"),VLOOKUP(H497,$AA$2:$AB$17,2,FALSE),IF(AND(OR($D498={"1/2","1/3","2/1","3/1"}),F497="l"),VLOOKUP(H497,$AC$2:$AD$17,2,FALSE),IF(AND(OR($D498={"1/2","1/3","2/1","3/1"}),F496="w"),VLOOKUP(H496,$AA$2:$AB$17,2,FALSE),IF(AND(OR($D498={"1/2","1/3","2/1","3/1"}),F496="l"),VLOOKUP(H496,$AC$2:$AD$17,2,FALSE),IF(AND(OR($D498={"1/2","1/3","2/1","3/1"}),F495="w"),VLOOKUP(H495,$AA$2:$AB$17,2,FALSE),IF(AND(OR($D498={"1/2","1/3","2/1","3/1"}),F495="l"),VLOOKUP(H495,$AC$2:$AD$17,2,FALSE),IF(AND(OR($D498={"1/2","1/3","2/1","3/1"}),F494="w"),VLOOKUP(H494,$AA$2:$AB$17,2,FALSE),IF(AND(OR($D498={"1/2","1/3","2/1","3/1"}),F494="l"),VLOOKUP(H494,$AC$2:$AD$17,2,FALSE),IF(AND(OR($D498={"1/2","1/3","2/1","3/1"}),F493="w"),VLOOKUP(H493,$AA$2:$AB$17,2,FALSE),IF(AND(OR($D498={"1/2","1/3","2/1","3/1"}),F493="l"),VLOOKUP(H493,$AC$2:$AD$17,2,FALSE),IF(AND(OR($D498={"1/2","1/3","2/1","3/1"}),F492="w"),VLOOKUP(H492,$AA$2:$AB$17,2,FALSE),IF(AND(OR($D498={"1/2","1/3","2/1","3/1"}),F492="l"),VLOOKUP(H492,$AC$2:$AD$17,2,FALSE),IF(AND(OR($D498={"1/2","1/3","2/1","3/1"}),F491="w"),VLOOKUP(H491,$AA$2:$AB$17,2,FALSE),IF(AND(OR($D498={"1/2","1/3","2/1","3/1"}),F491="l"),VLOOKUP(H491,$AC$2:$AD$17,2,FALSE),IF(AND(OR($D498={"1/2","1/3","2/1","3/1"}),F490="w"),VLOOKUP(H490,$AA$2:$AB$17,2,FALSE),IF(AND(OR($D498={"1/2","1/3","2/1","3/1"}),F490="l"),VLOOKUP(H490,$AC$2:$AD$17,2,FALSE),IF(AND(OR($D498={"1/2","1/3","2/1","3/1"}),F489="w"),VLOOKUP(H489,$AA$2:$AB$17,2,FALSE),IF(AND(OR($D498={"1/2","1/3","2/1","3/1"}),F489="l"),VLOOKUP(H489,$AC$2:$AD$17,2,FALSE),IF(AND(OR($D498={"1/2","1/3","2/1","3/1"}),F488="w"),VLOOKUP(H488,$AA$2:$AB$17,2,FALSE),IF(AND(OR($D498={"1/2","1/3","2/1","3/1"}),F488="l"),VLOOKUP(H488,$AC$2:$AD$17,2,FALSE),IF(OR($D498={"1/2","1/3","2/1","3/1"}),1,"")))))))))))))))))))))))</f>
        <v/>
      </c>
      <c r="I499" s="13" t="str">
        <f>IF(AND(J499="d",$A499&gt;=1,OR(K499={1,"2a","2b",3,"5a","5b","10a","10b","20a","20b","40a","40b","80a","80b","160a","160b"})),"w",IF(AND(J499="",$A499&gt;=1,OR(K499={1,"2a","2b",3,"5a","5b","10a","10b","20a","20b","40a","40b","80a","80b","160a","160b"})),"l",""))</f>
        <v/>
      </c>
      <c r="J499" s="7" t="str">
        <f>IF(OR($A499={13,14,15,16,17,18,19,20,21,22,23,24}),"d","")</f>
        <v/>
      </c>
      <c r="K499" s="14" t="str">
        <f>IF(AND(OR($D498={"1/2","2/3","2/1","3/2"}),I498="w"),VLOOKUP(K498,$AA$2:$AB$17,2,FALSE),IF(AND(OR($D498={"1/2","2/3","2/1","3/2"}),I498="l"),VLOOKUP(K498,$AC$2:$AD$17,2,FALSE),IF(AND(OR($D498={"1/2","2/3","2/1","3/2"}),I497="w"),VLOOKUP(K497,$AA$2:$AB$17,2,FALSE),IF(AND(OR($D498={"1/2","2/3","2/1","3/2"}),I497="l"),VLOOKUP(K497,$AC$2:$AD$17,2,FALSE),IF(AND(OR($D498={"1/2","2/3","2/1","3/2"}),I496="w"),VLOOKUP(K496,$AA$2:$AB$17,2,FALSE),IF(AND(OR($D498={"1/2","2/3","2/1","3/2"}),I496="l"),VLOOKUP(K496,$AC$2:$AD$17,2,FALSE),IF(AND(OR($D498={"1/2","2/3","2/1","3/2"}),I495="w"),VLOOKUP(K495,$AA$2:$AB$17,2,FALSE),IF(AND(OR($D498={"1/2","2/3","2/1","3/2"}),I495="l"),VLOOKUP(K495,$AC$2:$AD$17,2,FALSE),IF(AND(OR($D498={"1/2","2/3","2/1","3/2"}),I494="w"),VLOOKUP(K494,$AA$2:$AB$17,2,FALSE),IF(AND(OR($D498={"1/2","2/3","2/1","3/2"}),I494="l"),VLOOKUP(K494,$AC$2:$AD$17,2,FALSE),IF(AND(OR($D498={"1/2","2/3","2/1","3/2"}),I493="w"),VLOOKUP(K493,$AA$2:$AB$17,2,FALSE),IF(AND(OR($D498={"1/2","2/3","2/1","3/2"}),I493="l"),VLOOKUP(K493,$AC$2:$AD$17,2,FALSE),IF(AND(OR($D498={"1/2","2/3","2/1","3/2"}),I492="w"),VLOOKUP(K492,$AA$2:$AB$17,2,FALSE),IF(AND(OR($D498={"1/2","2/3","2/1","3/2"}),I492="l"),VLOOKUP(K492,$AC$2:$AD$17,2,FALSE),IF(AND(OR($D498={"1/2","2/3","2/1","3/2"}),I491="w"),VLOOKUP(K491,$AA$2:$AB$17,2,FALSE),IF(AND(OR($D498={"1/2","2/3","2/1","3/2"}),I491="l"),VLOOKUP(K491,$AC$2:$AD$17,2,FALSE),IF(AND(OR($D498={"1/2","2/3","2/1","3/2"}),I490="w"),VLOOKUP(K490,$AA$2:$AB$17,2,FALSE),IF(AND(OR($D498={"1/2","2/3","2/1","3/2"}),I490="l"),VLOOKUP(K490,$AC$2:$AD$17,2,FALSE),IF(AND(OR($D498={"1/2","2/3","2/1","3/2"}),I489="w"),VLOOKUP(K489,$AA$2:$AB$17,2,FALSE),IF(AND(OR($D498={"1/2","2/3","2/1","3/2"}),I489="l"),VLOOKUP(K489,$AC$2:$AD$17,2,FALSE),IF(AND(OR($D498={"1/2","2/3","2/1","3/2"}),I488="w"),VLOOKUP(K488,$AA$2:$AB$17,2,FALSE),IF(AND(OR($D498={"1/2","2/3","2/1","3/2"}),I488="l"),VLOOKUP(K488,$AC$2:$AD$17,2,FALSE),IF(OR($D498={"1/2","2/3","2/1","3/2"}),1,"")))))))))))))))))))))))</f>
        <v/>
      </c>
      <c r="L499" s="13" t="str">
        <f>IF(AND(M499="d",$A499&gt;=1,OR(N499={1,"2a","2b",3,"5a","5b","10a","10b","20a","20b","40a","40b","80a","80b","160a","160b"})),"w",IF(AND(M499="",$A499&gt;=1,OR(N499={1,"2a","2b",3,"5a","5b","10a","10b","20a","20b","40a","40b","80a","80b","160a","160b"})),"l",""))</f>
        <v/>
      </c>
      <c r="M499" s="7" t="str">
        <f>IF(OR($A499={25,26,27,28,29,30,31,32,33,34,35,36}),"d","")</f>
        <v/>
      </c>
      <c r="N499" s="14" t="str">
        <f>IF(AND(OR($D498={"1/3","2/3","3/1","3/2"}),L498="w"),VLOOKUP(N498,$AA$2:$AB$17,2,FALSE),IF(AND(OR($D498={"1/3","2/3","3/1","3/2"}),L498="l"),VLOOKUP(N498,$AC$2:$AD$17,2,FALSE),IF(AND(OR($D498={"1/3","2/3","3/1","3/2"}),L497="w"),VLOOKUP(N497,$AA$2:$AB$17,2,FALSE),IF(AND(OR($D498={"1/3","2/3","3/1","3/2"}),L497="l"),VLOOKUP(N497,$AC$2:$AD$17,2,FALSE),IF(AND(OR($D498={"1/3","2/3","3/1","3/2"}),L496="w"),VLOOKUP(N496,$AA$2:$AB$17,2,FALSE),IF(AND(OR($D498={"1/3","2/3","3/1","3/2"}),L496="l"),VLOOKUP(N496,$AC$2:$AD$17,2,FALSE),IF(AND(OR($D498={"1/3","2/3","3/1","3/2"}),L495="w"),VLOOKUP(N495,$AA$2:$AB$17,2,FALSE),IF(AND(OR($D498={"1/3","2/3","3/1","3/2"}),L495="l"),VLOOKUP(N495,$AC$2:$AD$17,2,FALSE),IF(AND(OR($D498={"1/3","2/3","3/1","3/2"}),L494="w"),VLOOKUP(N494,$AA$2:$AB$17,2,FALSE),IF(AND(OR($D498={"1/3","2/3","3/1","3/2"}),L494="l"),VLOOKUP(N494,$AC$2:$AD$17,2,FALSE),IF(AND(OR($D498={"1/3","2/3","3/1","3/2"}),L493="w"),VLOOKUP(N493,$AA$2:$AB$17,2,FALSE),IF(AND(OR($D498={"1/3","2/3","3/1","3/2"}),L493="l"),VLOOKUP(N493,$AC$2:$AD$17,2,FALSE),IF(AND(OR($D498={"1/3","2/3","3/1","3/2"}),L492="w"),VLOOKUP(N492,$AA$2:$AB$17,2,FALSE),IF(AND(OR($D498={"1/3","2/3","3/1","3/2"}),L492="l"),VLOOKUP(N492,$AC$2:$AD$17,2,FALSE),IF(AND(OR($D498={"1/3","2/3","3/1","3/2"}),L491="w"),VLOOKUP(N491,$AA$2:$AB$17,2,FALSE),IF(AND(OR($D498={"1/3","2/3","3/1","3/2"}),L491="l"),VLOOKUP(N491,$AC$2:$AD$17,2,FALSE),IF(AND(OR($D498={"1/3","2/3","3/1","3/2"}),L490="w"),VLOOKUP(N490,$AA$2:$AB$17,2,FALSE),IF(AND(OR($D498={"1/3","2/3","3/1","3/2"}),L490="l"),VLOOKUP(N490,$AC$2:$AD$17,2,FALSE),IF(AND(OR($D498={"1/3","2/3","3/1","3/2"}),L489="w"),VLOOKUP(N489,$AA$2:$AB$17,2,FALSE),IF(AND(OR($D498={"1/3","2/3","3/1","3/2"}),L489="l"),VLOOKUP(N489,$AC$2:$AD$17,2,FALSE),IF(AND(OR($D498={"1/3","2/3","3/1","3/2"}),L488="w"),VLOOKUP(N488,$AA$2:$AB$17,2,FALSE),IF(AND(OR($D498={"1/3","2/3","3/1","3/2"}),L488="l"),VLOOKUP(N488,$AC$2:$AD$17,2,FALSE),IF(OR($D498={"1/3","2/3","3/1","3/2"}),1,"")))))))))))))))))))))))</f>
        <v/>
      </c>
      <c r="O499" s="12">
        <f t="shared" si="42"/>
        <v>0</v>
      </c>
      <c r="P499" s="13" t="str">
        <f>IF(AND(Q499="c",$A499&gt;=1,OR(R499={1,"2a","2b",3,"5a","5b","10a","10b","20a","20b","40a","40b","80a","80b","160a","160b"})),"w",IF(AND(Q499="",$A499&gt;=1,OR(R499={1,"2a","2b",3,"5a","5b","10a","10b","20a","20b","40a","40b","80a","80b","160a","160b"})),"l",""))</f>
        <v/>
      </c>
      <c r="Q499" s="7" t="str">
        <f>IF(OR($A499={1,4,7,10,13,16,19,22,25,28,31,34}),"c","")</f>
        <v/>
      </c>
      <c r="R499" s="14" t="str">
        <f>IF(AND(OR($E498={"a/b","a/c","b/a","c/a"}),P498="w"),VLOOKUP(R498,$AA$2:$AB$17,2,FALSE),IF(AND(OR($E498={"a/b","a/c","b/a","c/a"}),P498="l"),VLOOKUP(R498,$AC$2:$AD$17,2,FALSE),IF(AND(OR($E498={"a/b","a/c","b/a","c/a"}),P497="w"),VLOOKUP(R497,$AA$2:$AB$17,2,FALSE),IF(AND(OR($E498={"a/b","a/c","b/a","c/a"}),P497="l"),VLOOKUP(R497,$AC$2:$AD$17,2,FALSE),IF(AND(OR($E498={"a/b","a/c","b/a","c/a"}),P496="w"),VLOOKUP(R496,$AA$2:$AB$17,2,FALSE),IF(AND(OR($E498={"a/b","a/c","b/a","c/a"}),P496="l"),VLOOKUP(R496,$AC$2:$AD$17,2,FALSE),IF(AND(OR($E498={"a/b","a/c","b/a","c/a"}),P495="w"),VLOOKUP(R495,$AA$2:$AB$17,2,FALSE),IF(AND(OR($E498={"a/b","a/c","b/a","c/a"}),P495="l"),VLOOKUP(R495,$AC$2:$AD$17,2,FALSE),IF(AND(OR($E498={"a/b","a/c","b/a","c/a"}),P494="w"),VLOOKUP(R494,$AA$2:$AB$17,2,FALSE),IF(AND(OR($E498={"a/b","a/c","b/a","c/a"}),P494="l"),VLOOKUP(R494,$AC$2:$AD$17,2,FALSE),IF(AND(OR($E498={"a/b","a/c","b/a","c/a"}),P493="w"),VLOOKUP(R493,$AA$2:$AB$17,2,FALSE),IF(AND(OR($E498={"a/b","a/c","b/a","c/a"}),P493="l"),VLOOKUP(R493,$AC$2:$AD$17,2,FALSE),IF(AND(OR($E498={"a/b","a/c","b/a","c/a"}),P492="w"),VLOOKUP(R492,$AA$2:$AB$17,2,FALSE),IF(AND(OR($E498={"a/b","a/c","b/a","c/a"}),P492="l"),VLOOKUP(R492,$AC$2:$AD$17,2,FALSE),IF(AND(OR($E498={"a/b","a/c","b/a","c/a"}),P491="w"),VLOOKUP(R491,$AA$2:$AB$17,2,FALSE),IF(AND(OR($E498={"a/b","a/c","b/a","c/a"}),P491="l"),VLOOKUP(R491,$AC$2:$AD$17,2,FALSE),IF(AND(OR($E498={"a/b","a/c","b/a","c/a"}),P490="w"),VLOOKUP(R490,$AA$2:$AB$17,2,FALSE),IF(AND(OR($E498={"a/b","a/c","b/a","c/a"}),P490="l"),VLOOKUP(R490,$AC$2:$AD$17,2,FALSE),IF(AND(OR($E498={"a/b","a/c","b/a","c/a"}),P489="w"),VLOOKUP(R489,$AA$2:$AB$17,2,FALSE),IF(AND(OR($E498={"a/b","a/c","b/a","c/a"}),P489="l"),VLOOKUP(R489,$AC$2:$AD$17,2,FALSE),IF(AND(OR($E498={"a/b","a/c","b/a","c/a"}),P488="w"),VLOOKUP(R488,$AA$2:$AB$17,2,FALSE),IF(AND(OR($E498={"a/b","a/c","b/a","c/a"}),P488="l"),VLOOKUP(R488,$AC$2:$AD$17,2,FALSE),IF(OR($E498={"a/b","a/c","b/a","c/a"}),1,"")))))))))))))))))))))))</f>
        <v/>
      </c>
      <c r="S499" s="13" t="str">
        <f>IF(AND(T499="c",$A499&gt;=1,OR(U499={1,"2a","2b",3,"5a","5b","10a","10b","20a","20b","40a","40b","80a","80b","160a","160b"})),"w",IF(AND(T499="",$A499&gt;=1,OR(U499={1,"2a","2b",3,"5a","5b","10a","10b","20a","20b","40a","40b","80a","80b","160a","160b"})),"l",""))</f>
        <v/>
      </c>
      <c r="T499" s="7" t="str">
        <f>IF(OR($A499={2,5,8,11,14,17,20,23,26,29,32,35}),"c","")</f>
        <v/>
      </c>
      <c r="U499" s="14" t="str">
        <f>IF(AND(OR($E498={"a/b","b/c","b/a","c/b"}),S498="w"),VLOOKUP(U498,$AA$2:$AB$17,2,FALSE),IF(AND(OR($E498={"a/b","b/c","b/a","c/b"}),S498="l"),VLOOKUP(U498,$AC$2:$AD$17,2,FALSE),IF(AND(OR($E498={"a/b","b/c","b/a","c/b"}),S497="w"),VLOOKUP(U497,$AA$2:$AB$17,2,FALSE),IF(AND(OR($E498={"a/b","b/c","b/a","c/b"}),S497="l"),VLOOKUP(U497,$AC$2:$AD$17,2,FALSE),IF(AND(OR($E498={"a/b","b/c","b/a","c/b"}),S496="w"),VLOOKUP(U496,$AA$2:$AB$17,2,FALSE),IF(AND(OR($E498={"a/b","b/c","b/a","c/b"}),S496="l"),VLOOKUP(U496,$AC$2:$AD$17,2,FALSE),IF(AND(OR($E498={"a/b","b/c","b/a","c/b"}),S495="w"),VLOOKUP(U495,$AA$2:$AB$17,2,FALSE),IF(AND(OR($E498={"a/b","b/c","b/a","c/b"}),S495="l"),VLOOKUP(U495,$AC$2:$AD$17,2,FALSE),IF(AND(OR($E498={"a/b","b/c","b/a","c/b"}),S494="w"),VLOOKUP(U494,$AA$2:$AB$17,2,FALSE),IF(AND(OR($E498={"a/b","b/c","b/a","c/b"}),S494="l"),VLOOKUP(U494,$AC$2:$AD$17,2,FALSE),IF(AND(OR($E498={"a/b","b/c","b/a","c/b"}),S493="w"),VLOOKUP(U493,$AA$2:$AB$17,2,FALSE),IF(AND(OR($E498={"a/b","b/c","b/a","c/b"}),S493="l"),VLOOKUP(U493,$AC$2:$AD$17,2,FALSE),IF(AND(OR($E498={"a/b","b/c","b/a","c/b"}),S492="w"),VLOOKUP(U492,$AA$2:$AB$17,2,FALSE),IF(AND(OR($E498={"a/b","b/c","b/a","c/b"}),S492="l"),VLOOKUP(U492,$AC$2:$AD$17,2,FALSE),IF(AND(OR($E498={"a/b","b/c","b/a","c/b"}),S491="w"),VLOOKUP(U491,$AA$2:$AB$17,2,FALSE),IF(AND(OR($E498={"a/b","b/c","b/a","c/b"}),S491="l"),VLOOKUP(U491,$AC$2:$AD$17,2,FALSE),IF(AND(OR($E498={"a/b","b/c","b/a","c/b"}),S490="w"),VLOOKUP(U490,$AA$2:$AB$17,2,FALSE),IF(AND(OR($E498={"a/b","b/c","b/a","c/b"}),S490="l"),VLOOKUP(U490,$AC$2:$AD$17,2,FALSE),IF(AND(OR($E498={"a/b","b/c","b/a","c/b"}),S489="w"),VLOOKUP(U489,$AA$2:$AB$17,2,FALSE),IF(AND(OR($E498={"a/b","b/c","b/a","c/b"}),S489="l"),VLOOKUP(U489,$AC$2:$AD$17,2,FALSE),IF(AND(OR($E498={"a/b","b/c","b/a","c/b"}),S488="w"),VLOOKUP(U488,$AA$2:$AB$17,2,FALSE),IF(AND(OR($E498={"a/b","b/c","b/a","c/b"}),S488="l"),VLOOKUP(U488,$AC$2:$AD$17,2,FALSE),IF(OR($E498={"a/b","b/c","b/a","c/b"}),1,"")))))))))))))))))))))))</f>
        <v/>
      </c>
      <c r="V499" s="13" t="str">
        <f>IF(AND(W499="c",$A499&gt;=1,OR(X499={1,"2a","2b",3,"5a","5b","10a","10b","20a","20b","40a","40b","80a","80b","160a","160b"})),"w",IF(AND(W499="",$A499&gt;=1,OR(X499={1,"2a","2b",3,"5a","5b","10a","10b","20a","20b","40a","40b","80a","80b","160a","160b"})),"l",""))</f>
        <v/>
      </c>
      <c r="W499" s="7" t="str">
        <f>IF(OR($A499={3,6,9,12,15,18,21,24,27,30,33,36}),"c","")</f>
        <v/>
      </c>
      <c r="X499" s="14" t="str">
        <f>IF(AND(OR($E498={"a/c","b/c","c/a","c/b"}),V498="w"),VLOOKUP(X498,$AA$2:$AB$17,2,FALSE),IF(AND(OR($E498={"a/c","b/c","c/a","c/b"}),V498="l"),VLOOKUP(X498,$AC$2:$AD$17,2,FALSE),IF(AND(OR($E498={"a/c","b/c","c/a","c/b"}),V497="w"),VLOOKUP(X497,$AA$2:$AB$17,2,FALSE),IF(AND(OR($E498={"a/c","b/c","c/a","c/b"}),V497="l"),VLOOKUP(X497,$AC$2:$AD$17,2,FALSE),IF(AND(OR($E498={"a/c","b/c","c/a","c/b"}),V496="w"),VLOOKUP(X496,$AA$2:$AB$17,2,FALSE),IF(AND(OR($E498={"a/c","b/c","c/a","c/b"}),V496="l"),VLOOKUP(X496,$AC$2:$AD$17,2,FALSE),IF(AND(OR($E498={"a/c","b/c","c/a","c/b"}),V495="w"),VLOOKUP(X495,$AA$2:$AB$17,2,FALSE),IF(AND(OR($E498={"a/c","b/c","c/a","c/b"}),V495="l"),VLOOKUP(X495,$AC$2:$AD$17,2,FALSE),IF(AND(OR($E498={"a/c","b/c","c/a","c/b"}),V494="w"),VLOOKUP(X494,$AA$2:$AB$17,2,FALSE),IF(AND(OR($E498={"a/c","b/c","c/a","c/b"}),V494="l"),VLOOKUP(X494,$AC$2:$AD$17,2,FALSE),IF(AND(OR($E498={"a/c","b/c","c/a","c/b"}),V493="w"),VLOOKUP(X493,$AA$2:$AB$17,2,FALSE),IF(AND(OR($E498={"a/c","b/c","c/a","c/b"}),V493="l"),VLOOKUP(X493,$AC$2:$AD$17,2,FALSE),IF(AND(OR($E498={"a/c","b/c","c/a","c/b"}),V492="w"),VLOOKUP(X492,$AA$2:$AB$17,2,FALSE),IF(AND(OR($E498={"a/c","b/c","c/a","c/b"}),V492="l"),VLOOKUP(X492,$AC$2:$AD$17,2,FALSE),IF(AND(OR($E498={"a/c","b/c","c/a","c/b"}),V491="w"),VLOOKUP(X491,$AA$2:$AB$17,2,FALSE),IF(AND(OR($E498={"a/c","b/c","c/a","c/b"}),V491="l"),VLOOKUP(X491,$AC$2:$AD$17,2,FALSE),IF(AND(OR($E498={"a/c","b/c","c/a","c/b"}),V490="w"),VLOOKUP(X490,$AA$2:$AB$17,2,FALSE),IF(AND(OR($E498={"a/c","b/c","c/a","c/b"}),V490="l"),VLOOKUP(X490,$AC$2:$AD$17,2,FALSE),IF(AND(OR($E498={"a/c","b/c","c/a","c/b"}),V489="w"),VLOOKUP(X489,$AA$2:$AB$17,2,FALSE),IF(AND(OR($E498={"a/c","b/c","c/a","c/b"}),V489="l"),VLOOKUP(X489,$AC$2:$AD$17,2,FALSE),IF(AND(OR($E498={"a/c","b/c","c/a","c/b"}),V488="w"),VLOOKUP(X488,$AA$2:$AB$17,2,FALSE),IF(AND(OR($E498={"a/c","b/c","c/a","c/b"}),V488="l"),VLOOKUP(X488,$AC$2:$AD$17,2,FALSE),IF(OR($E498={"a/c","b/c","c/a","c/b"}),1,"")))))))))))))))))))))))</f>
        <v/>
      </c>
      <c r="Y499" s="12">
        <f t="shared" si="43"/>
        <v>0</v>
      </c>
      <c r="Z499" s="27">
        <f t="shared" si="44"/>
        <v>0</v>
      </c>
    </row>
    <row r="500" spans="2:26">
      <c r="B500" s="9" t="str">
        <f>IF(OR($A500={1,2,3,4,5,6,7,8,9,10,11,12}),1,IF(OR($A500={13,14,15,16,17,18,19,20,21,22,23,24}),2,IF(OR($A500={25,26,27,28,29,30,31,32,33,34,35,36}),3,"")))</f>
        <v/>
      </c>
      <c r="C500" s="9" t="str">
        <f>IF(OR($A500={1,4,7,10,13,16,19,22,25,28,31,34}),"A",IF(OR($A500={2,5,8,11,14,17,20,23,26,29,32,35}),"B",IF(OR($A500={3,6,9,12,15,18,21,24,27,30,33,36}),"C","")))</f>
        <v/>
      </c>
      <c r="D500" t="str">
        <f t="shared" si="45"/>
        <v/>
      </c>
      <c r="E500" t="str">
        <f t="shared" si="46"/>
        <v/>
      </c>
      <c r="F500" s="13" t="str">
        <f>IF(AND(G500="d",$A500&gt;=1,OR(H500={1,"2a","2b",3,"5a","5b","10a","10b","20a","20b","40a","40b","80a","80b","160a","160b"})),"w",IF(AND(G500="",$A500&gt;=1,OR(H500={1,"2a","2b",3,"5a","5b","10a","10b","20a","20b","40a","40b","80a","80b","160a","160b"})),"l",""))</f>
        <v/>
      </c>
      <c r="G500" s="7" t="str">
        <f>IF(OR($A500={1,2,3,4,5,6,7,8,9,10,11,12}),"d","")</f>
        <v/>
      </c>
      <c r="H500" s="14" t="str">
        <f>IF(AND(OR($D499={"1/2","1/3","2/1","3/1"}),F499="w"),VLOOKUP(H499,$AA$2:$AB$17,2,FALSE),IF(AND(OR($D499={"1/2","1/3","2/1","3/1"}),F499="l"),VLOOKUP(H499,$AC$2:$AD$17,2,FALSE),IF(AND(OR($D499={"1/2","1/3","2/1","3/1"}),F498="w"),VLOOKUP(H498,$AA$2:$AB$17,2,FALSE),IF(AND(OR($D499={"1/2","1/3","2/1","3/1"}),F498="l"),VLOOKUP(H498,$AC$2:$AD$17,2,FALSE),IF(AND(OR($D499={"1/2","1/3","2/1","3/1"}),F497="w"),VLOOKUP(H497,$AA$2:$AB$17,2,FALSE),IF(AND(OR($D499={"1/2","1/3","2/1","3/1"}),F497="l"),VLOOKUP(H497,$AC$2:$AD$17,2,FALSE),IF(AND(OR($D499={"1/2","1/3","2/1","3/1"}),F496="w"),VLOOKUP(H496,$AA$2:$AB$17,2,FALSE),IF(AND(OR($D499={"1/2","1/3","2/1","3/1"}),F496="l"),VLOOKUP(H496,$AC$2:$AD$17,2,FALSE),IF(AND(OR($D499={"1/2","1/3","2/1","3/1"}),F495="w"),VLOOKUP(H495,$AA$2:$AB$17,2,FALSE),IF(AND(OR($D499={"1/2","1/3","2/1","3/1"}),F495="l"),VLOOKUP(H495,$AC$2:$AD$17,2,FALSE),IF(AND(OR($D499={"1/2","1/3","2/1","3/1"}),F494="w"),VLOOKUP(H494,$AA$2:$AB$17,2,FALSE),IF(AND(OR($D499={"1/2","1/3","2/1","3/1"}),F494="l"),VLOOKUP(H494,$AC$2:$AD$17,2,FALSE),IF(AND(OR($D499={"1/2","1/3","2/1","3/1"}),F493="w"),VLOOKUP(H493,$AA$2:$AB$17,2,FALSE),IF(AND(OR($D499={"1/2","1/3","2/1","3/1"}),F493="l"),VLOOKUP(H493,$AC$2:$AD$17,2,FALSE),IF(AND(OR($D499={"1/2","1/3","2/1","3/1"}),F492="w"),VLOOKUP(H492,$AA$2:$AB$17,2,FALSE),IF(AND(OR($D499={"1/2","1/3","2/1","3/1"}),F492="l"),VLOOKUP(H492,$AC$2:$AD$17,2,FALSE),IF(AND(OR($D499={"1/2","1/3","2/1","3/1"}),F491="w"),VLOOKUP(H491,$AA$2:$AB$17,2,FALSE),IF(AND(OR($D499={"1/2","1/3","2/1","3/1"}),F491="l"),VLOOKUP(H491,$AC$2:$AD$17,2,FALSE),IF(AND(OR($D499={"1/2","1/3","2/1","3/1"}),F490="w"),VLOOKUP(H490,$AA$2:$AB$17,2,FALSE),IF(AND(OR($D499={"1/2","1/3","2/1","3/1"}),F490="l"),VLOOKUP(H490,$AC$2:$AD$17,2,FALSE),IF(AND(OR($D499={"1/2","1/3","2/1","3/1"}),F489="w"),VLOOKUP(H489,$AA$2:$AB$17,2,FALSE),IF(AND(OR($D499={"1/2","1/3","2/1","3/1"}),F489="l"),VLOOKUP(H489,$AC$2:$AD$17,2,FALSE),IF(OR($D499={"1/2","1/3","2/1","3/1"}),1,"")))))))))))))))))))))))</f>
        <v/>
      </c>
      <c r="I500" s="13" t="str">
        <f>IF(AND(J500="d",$A500&gt;=1,OR(K500={1,"2a","2b",3,"5a","5b","10a","10b","20a","20b","40a","40b","80a","80b","160a","160b"})),"w",IF(AND(J500="",$A500&gt;=1,OR(K500={1,"2a","2b",3,"5a","5b","10a","10b","20a","20b","40a","40b","80a","80b","160a","160b"})),"l",""))</f>
        <v/>
      </c>
      <c r="J500" s="7" t="str">
        <f>IF(OR($A500={13,14,15,16,17,18,19,20,21,22,23,24}),"d","")</f>
        <v/>
      </c>
      <c r="K500" s="14" t="str">
        <f>IF(AND(OR($D499={"1/2","2/3","2/1","3/2"}),I499="w"),VLOOKUP(K499,$AA$2:$AB$17,2,FALSE),IF(AND(OR($D499={"1/2","2/3","2/1","3/2"}),I499="l"),VLOOKUP(K499,$AC$2:$AD$17,2,FALSE),IF(AND(OR($D499={"1/2","2/3","2/1","3/2"}),I498="w"),VLOOKUP(K498,$AA$2:$AB$17,2,FALSE),IF(AND(OR($D499={"1/2","2/3","2/1","3/2"}),I498="l"),VLOOKUP(K498,$AC$2:$AD$17,2,FALSE),IF(AND(OR($D499={"1/2","2/3","2/1","3/2"}),I497="w"),VLOOKUP(K497,$AA$2:$AB$17,2,FALSE),IF(AND(OR($D499={"1/2","2/3","2/1","3/2"}),I497="l"),VLOOKUP(K497,$AC$2:$AD$17,2,FALSE),IF(AND(OR($D499={"1/2","2/3","2/1","3/2"}),I496="w"),VLOOKUP(K496,$AA$2:$AB$17,2,FALSE),IF(AND(OR($D499={"1/2","2/3","2/1","3/2"}),I496="l"),VLOOKUP(K496,$AC$2:$AD$17,2,FALSE),IF(AND(OR($D499={"1/2","2/3","2/1","3/2"}),I495="w"),VLOOKUP(K495,$AA$2:$AB$17,2,FALSE),IF(AND(OR($D499={"1/2","2/3","2/1","3/2"}),I495="l"),VLOOKUP(K495,$AC$2:$AD$17,2,FALSE),IF(AND(OR($D499={"1/2","2/3","2/1","3/2"}),I494="w"),VLOOKUP(K494,$AA$2:$AB$17,2,FALSE),IF(AND(OR($D499={"1/2","2/3","2/1","3/2"}),I494="l"),VLOOKUP(K494,$AC$2:$AD$17,2,FALSE),IF(AND(OR($D499={"1/2","2/3","2/1","3/2"}),I493="w"),VLOOKUP(K493,$AA$2:$AB$17,2,FALSE),IF(AND(OR($D499={"1/2","2/3","2/1","3/2"}),I493="l"),VLOOKUP(K493,$AC$2:$AD$17,2,FALSE),IF(AND(OR($D499={"1/2","2/3","2/1","3/2"}),I492="w"),VLOOKUP(K492,$AA$2:$AB$17,2,FALSE),IF(AND(OR($D499={"1/2","2/3","2/1","3/2"}),I492="l"),VLOOKUP(K492,$AC$2:$AD$17,2,FALSE),IF(AND(OR($D499={"1/2","2/3","2/1","3/2"}),I491="w"),VLOOKUP(K491,$AA$2:$AB$17,2,FALSE),IF(AND(OR($D499={"1/2","2/3","2/1","3/2"}),I491="l"),VLOOKUP(K491,$AC$2:$AD$17,2,FALSE),IF(AND(OR($D499={"1/2","2/3","2/1","3/2"}),I490="w"),VLOOKUP(K490,$AA$2:$AB$17,2,FALSE),IF(AND(OR($D499={"1/2","2/3","2/1","3/2"}),I490="l"),VLOOKUP(K490,$AC$2:$AD$17,2,FALSE),IF(AND(OR($D499={"1/2","2/3","2/1","3/2"}),I489="w"),VLOOKUP(K489,$AA$2:$AB$17,2,FALSE),IF(AND(OR($D499={"1/2","2/3","2/1","3/2"}),I489="l"),VLOOKUP(K489,$AC$2:$AD$17,2,FALSE),IF(OR($D499={"1/2","2/3","2/1","3/2"}),1,"")))))))))))))))))))))))</f>
        <v/>
      </c>
      <c r="L500" s="13" t="str">
        <f>IF(AND(M500="d",$A500&gt;=1,OR(N500={1,"2a","2b",3,"5a","5b","10a","10b","20a","20b","40a","40b","80a","80b","160a","160b"})),"w",IF(AND(M500="",$A500&gt;=1,OR(N500={1,"2a","2b",3,"5a","5b","10a","10b","20a","20b","40a","40b","80a","80b","160a","160b"})),"l",""))</f>
        <v/>
      </c>
      <c r="M500" s="7" t="str">
        <f>IF(OR($A500={25,26,27,28,29,30,31,32,33,34,35,36}),"d","")</f>
        <v/>
      </c>
      <c r="N500" s="14" t="str">
        <f>IF(AND(OR($D499={"1/3","2/3","3/1","3/2"}),L499="w"),VLOOKUP(N499,$AA$2:$AB$17,2,FALSE),IF(AND(OR($D499={"1/3","2/3","3/1","3/2"}),L499="l"),VLOOKUP(N499,$AC$2:$AD$17,2,FALSE),IF(AND(OR($D499={"1/3","2/3","3/1","3/2"}),L498="w"),VLOOKUP(N498,$AA$2:$AB$17,2,FALSE),IF(AND(OR($D499={"1/3","2/3","3/1","3/2"}),L498="l"),VLOOKUP(N498,$AC$2:$AD$17,2,FALSE),IF(AND(OR($D499={"1/3","2/3","3/1","3/2"}),L497="w"),VLOOKUP(N497,$AA$2:$AB$17,2,FALSE),IF(AND(OR($D499={"1/3","2/3","3/1","3/2"}),L497="l"),VLOOKUP(N497,$AC$2:$AD$17,2,FALSE),IF(AND(OR($D499={"1/3","2/3","3/1","3/2"}),L496="w"),VLOOKUP(N496,$AA$2:$AB$17,2,FALSE),IF(AND(OR($D499={"1/3","2/3","3/1","3/2"}),L496="l"),VLOOKUP(N496,$AC$2:$AD$17,2,FALSE),IF(AND(OR($D499={"1/3","2/3","3/1","3/2"}),L495="w"),VLOOKUP(N495,$AA$2:$AB$17,2,FALSE),IF(AND(OR($D499={"1/3","2/3","3/1","3/2"}),L495="l"),VLOOKUP(N495,$AC$2:$AD$17,2,FALSE),IF(AND(OR($D499={"1/3","2/3","3/1","3/2"}),L494="w"),VLOOKUP(N494,$AA$2:$AB$17,2,FALSE),IF(AND(OR($D499={"1/3","2/3","3/1","3/2"}),L494="l"),VLOOKUP(N494,$AC$2:$AD$17,2,FALSE),IF(AND(OR($D499={"1/3","2/3","3/1","3/2"}),L493="w"),VLOOKUP(N493,$AA$2:$AB$17,2,FALSE),IF(AND(OR($D499={"1/3","2/3","3/1","3/2"}),L493="l"),VLOOKUP(N493,$AC$2:$AD$17,2,FALSE),IF(AND(OR($D499={"1/3","2/3","3/1","3/2"}),L492="w"),VLOOKUP(N492,$AA$2:$AB$17,2,FALSE),IF(AND(OR($D499={"1/3","2/3","3/1","3/2"}),L492="l"),VLOOKUP(N492,$AC$2:$AD$17,2,FALSE),IF(AND(OR($D499={"1/3","2/3","3/1","3/2"}),L491="w"),VLOOKUP(N491,$AA$2:$AB$17,2,FALSE),IF(AND(OR($D499={"1/3","2/3","3/1","3/2"}),L491="l"),VLOOKUP(N491,$AC$2:$AD$17,2,FALSE),IF(AND(OR($D499={"1/3","2/3","3/1","3/2"}),L490="w"),VLOOKUP(N490,$AA$2:$AB$17,2,FALSE),IF(AND(OR($D499={"1/3","2/3","3/1","3/2"}),L490="l"),VLOOKUP(N490,$AC$2:$AD$17,2,FALSE),IF(AND(OR($D499={"1/3","2/3","3/1","3/2"}),L489="w"),VLOOKUP(N489,$AA$2:$AB$17,2,FALSE),IF(AND(OR($D499={"1/3","2/3","3/1","3/2"}),L489="l"),VLOOKUP(N489,$AC$2:$AD$17,2,FALSE),IF(OR($D499={"1/3","2/3","3/1","3/2"}),1,"")))))))))))))))))))))))</f>
        <v/>
      </c>
      <c r="O500" s="12">
        <f t="shared" si="42"/>
        <v>0</v>
      </c>
      <c r="P500" s="13" t="str">
        <f>IF(AND(Q500="c",$A500&gt;=1,OR(R500={1,"2a","2b",3,"5a","5b","10a","10b","20a","20b","40a","40b","80a","80b","160a","160b"})),"w",IF(AND(Q500="",$A500&gt;=1,OR(R500={1,"2a","2b",3,"5a","5b","10a","10b","20a","20b","40a","40b","80a","80b","160a","160b"})),"l",""))</f>
        <v/>
      </c>
      <c r="Q500" s="7" t="str">
        <f>IF(OR($A500={1,4,7,10,13,16,19,22,25,28,31,34}),"c","")</f>
        <v/>
      </c>
      <c r="R500" s="14" t="str">
        <f>IF(AND(OR($E499={"a/b","a/c","b/a","c/a"}),P499="w"),VLOOKUP(R499,$AA$2:$AB$17,2,FALSE),IF(AND(OR($E499={"a/b","a/c","b/a","c/a"}),P499="l"),VLOOKUP(R499,$AC$2:$AD$17,2,FALSE),IF(AND(OR($E499={"a/b","a/c","b/a","c/a"}),P498="w"),VLOOKUP(R498,$AA$2:$AB$17,2,FALSE),IF(AND(OR($E499={"a/b","a/c","b/a","c/a"}),P498="l"),VLOOKUP(R498,$AC$2:$AD$17,2,FALSE),IF(AND(OR($E499={"a/b","a/c","b/a","c/a"}),P497="w"),VLOOKUP(R497,$AA$2:$AB$17,2,FALSE),IF(AND(OR($E499={"a/b","a/c","b/a","c/a"}),P497="l"),VLOOKUP(R497,$AC$2:$AD$17,2,FALSE),IF(AND(OR($E499={"a/b","a/c","b/a","c/a"}),P496="w"),VLOOKUP(R496,$AA$2:$AB$17,2,FALSE),IF(AND(OR($E499={"a/b","a/c","b/a","c/a"}),P496="l"),VLOOKUP(R496,$AC$2:$AD$17,2,FALSE),IF(AND(OR($E499={"a/b","a/c","b/a","c/a"}),P495="w"),VLOOKUP(R495,$AA$2:$AB$17,2,FALSE),IF(AND(OR($E499={"a/b","a/c","b/a","c/a"}),P495="l"),VLOOKUP(R495,$AC$2:$AD$17,2,FALSE),IF(AND(OR($E499={"a/b","a/c","b/a","c/a"}),P494="w"),VLOOKUP(R494,$AA$2:$AB$17,2,FALSE),IF(AND(OR($E499={"a/b","a/c","b/a","c/a"}),P494="l"),VLOOKUP(R494,$AC$2:$AD$17,2,FALSE),IF(AND(OR($E499={"a/b","a/c","b/a","c/a"}),P493="w"),VLOOKUP(R493,$AA$2:$AB$17,2,FALSE),IF(AND(OR($E499={"a/b","a/c","b/a","c/a"}),P493="l"),VLOOKUP(R493,$AC$2:$AD$17,2,FALSE),IF(AND(OR($E499={"a/b","a/c","b/a","c/a"}),P492="w"),VLOOKUP(R492,$AA$2:$AB$17,2,FALSE),IF(AND(OR($E499={"a/b","a/c","b/a","c/a"}),P492="l"),VLOOKUP(R492,$AC$2:$AD$17,2,FALSE),IF(AND(OR($E499={"a/b","a/c","b/a","c/a"}),P491="w"),VLOOKUP(R491,$AA$2:$AB$17,2,FALSE),IF(AND(OR($E499={"a/b","a/c","b/a","c/a"}),P491="l"),VLOOKUP(R491,$AC$2:$AD$17,2,FALSE),IF(AND(OR($E499={"a/b","a/c","b/a","c/a"}),P490="w"),VLOOKUP(R490,$AA$2:$AB$17,2,FALSE),IF(AND(OR($E499={"a/b","a/c","b/a","c/a"}),P490="l"),VLOOKUP(R490,$AC$2:$AD$17,2,FALSE),IF(AND(OR($E499={"a/b","a/c","b/a","c/a"}),P489="w"),VLOOKUP(R489,$AA$2:$AB$17,2,FALSE),IF(AND(OR($E499={"a/b","a/c","b/a","c/a"}),P489="l"),VLOOKUP(R489,$AC$2:$AD$17,2,FALSE),IF(OR($E499={"a/b","a/c","b/a","c/a"}),1,"")))))))))))))))))))))))</f>
        <v/>
      </c>
      <c r="S500" s="13" t="str">
        <f>IF(AND(T500="c",$A500&gt;=1,OR(U500={1,"2a","2b",3,"5a","5b","10a","10b","20a","20b","40a","40b","80a","80b","160a","160b"})),"w",IF(AND(T500="",$A500&gt;=1,OR(U500={1,"2a","2b",3,"5a","5b","10a","10b","20a","20b","40a","40b","80a","80b","160a","160b"})),"l",""))</f>
        <v/>
      </c>
      <c r="T500" s="7" t="str">
        <f>IF(OR($A500={2,5,8,11,14,17,20,23,26,29,32,35}),"c","")</f>
        <v/>
      </c>
      <c r="U500" s="14" t="str">
        <f>IF(AND(OR($E499={"a/b","b/c","b/a","c/b"}),S499="w"),VLOOKUP(U499,$AA$2:$AB$17,2,FALSE),IF(AND(OR($E499={"a/b","b/c","b/a","c/b"}),S499="l"),VLOOKUP(U499,$AC$2:$AD$17,2,FALSE),IF(AND(OR($E499={"a/b","b/c","b/a","c/b"}),S498="w"),VLOOKUP(U498,$AA$2:$AB$17,2,FALSE),IF(AND(OR($E499={"a/b","b/c","b/a","c/b"}),S498="l"),VLOOKUP(U498,$AC$2:$AD$17,2,FALSE),IF(AND(OR($E499={"a/b","b/c","b/a","c/b"}),S497="w"),VLOOKUP(U497,$AA$2:$AB$17,2,FALSE),IF(AND(OR($E499={"a/b","b/c","b/a","c/b"}),S497="l"),VLOOKUP(U497,$AC$2:$AD$17,2,FALSE),IF(AND(OR($E499={"a/b","b/c","b/a","c/b"}),S496="w"),VLOOKUP(U496,$AA$2:$AB$17,2,FALSE),IF(AND(OR($E499={"a/b","b/c","b/a","c/b"}),S496="l"),VLOOKUP(U496,$AC$2:$AD$17,2,FALSE),IF(AND(OR($E499={"a/b","b/c","b/a","c/b"}),S495="w"),VLOOKUP(U495,$AA$2:$AB$17,2,FALSE),IF(AND(OR($E499={"a/b","b/c","b/a","c/b"}),S495="l"),VLOOKUP(U495,$AC$2:$AD$17,2,FALSE),IF(AND(OR($E499={"a/b","b/c","b/a","c/b"}),S494="w"),VLOOKUP(U494,$AA$2:$AB$17,2,FALSE),IF(AND(OR($E499={"a/b","b/c","b/a","c/b"}),S494="l"),VLOOKUP(U494,$AC$2:$AD$17,2,FALSE),IF(AND(OR($E499={"a/b","b/c","b/a","c/b"}),S493="w"),VLOOKUP(U493,$AA$2:$AB$17,2,FALSE),IF(AND(OR($E499={"a/b","b/c","b/a","c/b"}),S493="l"),VLOOKUP(U493,$AC$2:$AD$17,2,FALSE),IF(AND(OR($E499={"a/b","b/c","b/a","c/b"}),S492="w"),VLOOKUP(U492,$AA$2:$AB$17,2,FALSE),IF(AND(OR($E499={"a/b","b/c","b/a","c/b"}),S492="l"),VLOOKUP(U492,$AC$2:$AD$17,2,FALSE),IF(AND(OR($E499={"a/b","b/c","b/a","c/b"}),S491="w"),VLOOKUP(U491,$AA$2:$AB$17,2,FALSE),IF(AND(OR($E499={"a/b","b/c","b/a","c/b"}),S491="l"),VLOOKUP(U491,$AC$2:$AD$17,2,FALSE),IF(AND(OR($E499={"a/b","b/c","b/a","c/b"}),S490="w"),VLOOKUP(U490,$AA$2:$AB$17,2,FALSE),IF(AND(OR($E499={"a/b","b/c","b/a","c/b"}),S490="l"),VLOOKUP(U490,$AC$2:$AD$17,2,FALSE),IF(AND(OR($E499={"a/b","b/c","b/a","c/b"}),S489="w"),VLOOKUP(U489,$AA$2:$AB$17,2,FALSE),IF(AND(OR($E499={"a/b","b/c","b/a","c/b"}),S489="l"),VLOOKUP(U489,$AC$2:$AD$17,2,FALSE),IF(OR($E499={"a/b","b/c","b/a","c/b"}),1,"")))))))))))))))))))))))</f>
        <v/>
      </c>
      <c r="V500" s="13" t="str">
        <f>IF(AND(W500="c",$A500&gt;=1,OR(X500={1,"2a","2b",3,"5a","5b","10a","10b","20a","20b","40a","40b","80a","80b","160a","160b"})),"w",IF(AND(W500="",$A500&gt;=1,OR(X500={1,"2a","2b",3,"5a","5b","10a","10b","20a","20b","40a","40b","80a","80b","160a","160b"})),"l",""))</f>
        <v/>
      </c>
      <c r="W500" s="7" t="str">
        <f>IF(OR($A500={3,6,9,12,15,18,21,24,27,30,33,36}),"c","")</f>
        <v/>
      </c>
      <c r="X500" s="14" t="str">
        <f>IF(AND(OR($E499={"a/c","b/c","c/a","c/b"}),V499="w"),VLOOKUP(X499,$AA$2:$AB$17,2,FALSE),IF(AND(OR($E499={"a/c","b/c","c/a","c/b"}),V499="l"),VLOOKUP(X499,$AC$2:$AD$17,2,FALSE),IF(AND(OR($E499={"a/c","b/c","c/a","c/b"}),V498="w"),VLOOKUP(X498,$AA$2:$AB$17,2,FALSE),IF(AND(OR($E499={"a/c","b/c","c/a","c/b"}),V498="l"),VLOOKUP(X498,$AC$2:$AD$17,2,FALSE),IF(AND(OR($E499={"a/c","b/c","c/a","c/b"}),V497="w"),VLOOKUP(X497,$AA$2:$AB$17,2,FALSE),IF(AND(OR($E499={"a/c","b/c","c/a","c/b"}),V497="l"),VLOOKUP(X497,$AC$2:$AD$17,2,FALSE),IF(AND(OR($E499={"a/c","b/c","c/a","c/b"}),V496="w"),VLOOKUP(X496,$AA$2:$AB$17,2,FALSE),IF(AND(OR($E499={"a/c","b/c","c/a","c/b"}),V496="l"),VLOOKUP(X496,$AC$2:$AD$17,2,FALSE),IF(AND(OR($E499={"a/c","b/c","c/a","c/b"}),V495="w"),VLOOKUP(X495,$AA$2:$AB$17,2,FALSE),IF(AND(OR($E499={"a/c","b/c","c/a","c/b"}),V495="l"),VLOOKUP(X495,$AC$2:$AD$17,2,FALSE),IF(AND(OR($E499={"a/c","b/c","c/a","c/b"}),V494="w"),VLOOKUP(X494,$AA$2:$AB$17,2,FALSE),IF(AND(OR($E499={"a/c","b/c","c/a","c/b"}),V494="l"),VLOOKUP(X494,$AC$2:$AD$17,2,FALSE),IF(AND(OR($E499={"a/c","b/c","c/a","c/b"}),V493="w"),VLOOKUP(X493,$AA$2:$AB$17,2,FALSE),IF(AND(OR($E499={"a/c","b/c","c/a","c/b"}),V493="l"),VLOOKUP(X493,$AC$2:$AD$17,2,FALSE),IF(AND(OR($E499={"a/c","b/c","c/a","c/b"}),V492="w"),VLOOKUP(X492,$AA$2:$AB$17,2,FALSE),IF(AND(OR($E499={"a/c","b/c","c/a","c/b"}),V492="l"),VLOOKUP(X492,$AC$2:$AD$17,2,FALSE),IF(AND(OR($E499={"a/c","b/c","c/a","c/b"}),V491="w"),VLOOKUP(X491,$AA$2:$AB$17,2,FALSE),IF(AND(OR($E499={"a/c","b/c","c/a","c/b"}),V491="l"),VLOOKUP(X491,$AC$2:$AD$17,2,FALSE),IF(AND(OR($E499={"a/c","b/c","c/a","c/b"}),V490="w"),VLOOKUP(X490,$AA$2:$AB$17,2,FALSE),IF(AND(OR($E499={"a/c","b/c","c/a","c/b"}),V490="l"),VLOOKUP(X490,$AC$2:$AD$17,2,FALSE),IF(AND(OR($E499={"a/c","b/c","c/a","c/b"}),V489="w"),VLOOKUP(X489,$AA$2:$AB$17,2,FALSE),IF(AND(OR($E499={"a/c","b/c","c/a","c/b"}),V489="l"),VLOOKUP(X489,$AC$2:$AD$17,2,FALSE),IF(OR($E499={"a/c","b/c","c/a","c/b"}),1,"")))))))))))))))))))))))</f>
        <v/>
      </c>
      <c r="Y500" s="12">
        <f t="shared" si="43"/>
        <v>0</v>
      </c>
      <c r="Z500" s="27">
        <f t="shared" si="44"/>
        <v>0</v>
      </c>
    </row>
  </sheetData>
  <mergeCells count="6">
    <mergeCell ref="V1:X1"/>
    <mergeCell ref="F1:H1"/>
    <mergeCell ref="I1:K1"/>
    <mergeCell ref="L1:N1"/>
    <mergeCell ref="P1:R1"/>
    <mergeCell ref="S1:U1"/>
  </mergeCells>
  <pageMargins left="0.7" right="0.7" top="0.75" bottom="0.75" header="0.3" footer="0.3"/>
  <pageSetup paperSize="9" orientation="portrait" r:id="rId1"/>
  <ignoredErrors>
    <ignoredError sqref="D26:E2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2012-07-12T12:27:22Z</dcterms:created>
  <dcterms:modified xsi:type="dcterms:W3CDTF">2012-07-21T07:43:31Z</dcterms:modified>
</cp:coreProperties>
</file>